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nswgov.sharepoint.com/sites/CEETeam/Shared Documents/General/Preliminary CBA Tool/1. Final Published/"/>
    </mc:Choice>
  </mc:AlternateContent>
  <xr:revisionPtr revIDLastSave="67" documentId="8_{A5AEEDD6-DEDD-4586-ABE2-C12CD7C78BAE}" xr6:coauthVersionLast="47" xr6:coauthVersionMax="47" xr10:uidLastSave="{6C49929E-93BC-4A26-A17F-1673C92F653B}"/>
  <workbookProtection workbookAlgorithmName="SHA-512" workbookHashValue="kjiz/+SwIcby+uBN1R6x7u0bk0x3FVceBPc4c6Jc+DfABPJ5Ku7FQPxLIeZPGPmK4K4OFDq0SVSlA+zqm2E05w==" workbookSaltValue="z6UiVJvxV5dh0wPyVfbOLg==" workbookSpinCount="100000" lockStructure="1"/>
  <bookViews>
    <workbookView xWindow="-7665" yWindow="-16095" windowWidth="23355" windowHeight="12075" tabRatio="835" xr2:uid="{1E828ABF-77B4-41A7-86FC-0AABFFA4787A}"/>
  </bookViews>
  <sheets>
    <sheet name="Cover" sheetId="35" r:id="rId1"/>
    <sheet name="Information" sheetId="32" r:id="rId2"/>
    <sheet name="Guide" sheetId="31" r:id="rId3"/>
    <sheet name="Primary Inputs" sheetId="1" r:id="rId4"/>
    <sheet name="Cost Inputs" sheetId="18" r:id="rId5"/>
    <sheet name="Benefit Inputs" sheetId="24" r:id="rId6"/>
    <sheet name="Distributional Inputs" sheetId="21" r:id="rId7"/>
    <sheet name="Sensitivity Inputs" sheetId="6" r:id="rId8"/>
    <sheet name="Report" sheetId="11" r:id="rId9"/>
    <sheet name="Extended Report" sheetId="33" r:id="rId10"/>
    <sheet name="Lists" sheetId="19" state="hidden" r:id="rId11"/>
    <sheet name="Discount Factors" sheetId="3" state="hidden" r:id="rId12"/>
    <sheet name="Discounted Costs" sheetId="10" state="hidden" r:id="rId13"/>
    <sheet name="Discounted Benefits" sheetId="25" state="hidden" r:id="rId14"/>
    <sheet name="Central Estimates" sheetId="23" state="hidden" r:id="rId15"/>
    <sheet name="Distributional Estimates" sheetId="22" state="hidden" r:id="rId16"/>
    <sheet name="Sensitivity Estimates" sheetId="28" state="hidden" r:id="rId17"/>
  </sheets>
  <definedNames>
    <definedName name="_xlnm._FilterDatabase" localSheetId="1" hidden="1">Information!$C$39:$I$59</definedName>
    <definedName name="Base_Year">'Primary Inputs'!$D$20</definedName>
    <definedName name="Beg_Bal">#REF!</definedName>
    <definedName name="Benefits_Lower">'Sensitivity Inputs'!$E$25</definedName>
    <definedName name="Benefits_Upper">'Sensitivity Inputs'!$E$23</definedName>
    <definedName name="Costs_Lower">'Sensitivity Inputs'!$E$20</definedName>
    <definedName name="Costs_Upper">'Sensitivity Inputs'!$E$18</definedName>
    <definedName name="Cum_Int">#REF!</definedName>
    <definedName name="Data">#REF!</definedName>
    <definedName name="End_Bal">#REF!</definedName>
    <definedName name="Extra_Pay">#REF!</definedName>
    <definedName name="Full_Print">#REF!</definedName>
    <definedName name="Header_Row">ROW(#REF!)</definedName>
    <definedName name="Int">#REF!</definedName>
    <definedName name="Interest_Rate">#REF!</definedName>
    <definedName name="Last_Row">IF(Values_Entered,Header_Row+Number_of_Payments,Header_Row)</definedName>
    <definedName name="Loan_Amount">#REF!</definedName>
    <definedName name="Loan_Start">#REF!</definedName>
    <definedName name="Loan_Years">#REF!</definedName>
    <definedName name="Name_Agency">'Primary Inputs'!$B$5</definedName>
    <definedName name="Name_Initiative">'Primary Inputs'!$B$3</definedName>
    <definedName name="Num_Pmt_Per_Year">#REF!</definedName>
    <definedName name="Number_of_Payments">MATCH(0.01,End_Bal,-1)+1</definedName>
    <definedName name="Pay_Date">#REF!</definedName>
    <definedName name="Pay_Num">#REF!</definedName>
    <definedName name="Payment_Date">DATE(YEAR(Loan_Start),MONTH(Loan_Start)+Payment_Number,DAY(Loan_Start))</definedName>
    <definedName name="Period_Appraisal">'Primary Inputs'!$D$24</definedName>
    <definedName name="Period_Appraisal_End">'Primary Inputs'!$D$26</definedName>
    <definedName name="Period_Appraisal_Start">'Primary Inputs'!$D$22</definedName>
    <definedName name="Princ">#REF!</definedName>
    <definedName name="Print_Area_Reset">OFFSET(Full_Print,0,0,Last_Row)</definedName>
    <definedName name="Rate_Discount">'Primary Inputs'!$D$29</definedName>
    <definedName name="Rate_Discount_Alt">'Sensitivity Inputs'!$E$15</definedName>
    <definedName name="Rate_Discount_Lower">'Sensitivity Inputs'!$E$11</definedName>
    <definedName name="Rate_Discount_Upper">'Sensitivity Inputs'!$E$13</definedName>
    <definedName name="Sched_Pay">#REF!</definedName>
    <definedName name="Scheduled_Extra_Payments">#REF!</definedName>
    <definedName name="Scheduled_Interest_Rate">#REF!</definedName>
    <definedName name="Scheduled_Monthly_Payment">#REF!</definedName>
    <definedName name="Stakeholder_1">'Primary Inputs'!$B$36</definedName>
    <definedName name="Stakeholder_2">'Primary Inputs'!$B$38</definedName>
    <definedName name="Stakeholder_3">'Primary Inputs'!$B$40</definedName>
    <definedName name="Stakeholder_4">'Primary Inputs'!$B$42</definedName>
    <definedName name="Total_Interest">#REF!</definedName>
    <definedName name="Total_Pay">#REF!</definedName>
    <definedName name="Value_Output">'Primary Inputs'!$D$31</definedName>
    <definedName name="Values_Entered">IF(Loan_Amount*Interest_Rate*Loan_Years*Loan_Start&gt;0,1,0)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33" l="1"/>
  <c r="G8" i="33"/>
  <c r="S9" i="11"/>
  <c r="S7" i="11"/>
  <c r="R121" i="31"/>
  <c r="Q121" i="31"/>
  <c r="P121" i="31"/>
  <c r="O121" i="31"/>
  <c r="N121" i="31"/>
  <c r="M121" i="31"/>
  <c r="H28" i="11" l="1"/>
  <c r="J82" i="11" l="1"/>
  <c r="J79" i="11"/>
  <c r="E64" i="11" l="1"/>
  <c r="O309" i="25"/>
  <c r="O305" i="25"/>
  <c r="O301" i="25"/>
  <c r="O297" i="25"/>
  <c r="O293" i="25"/>
  <c r="O289" i="25"/>
  <c r="O285" i="25"/>
  <c r="O281" i="25"/>
  <c r="O277" i="25"/>
  <c r="O273" i="25"/>
  <c r="O269" i="25"/>
  <c r="O309" i="10"/>
  <c r="O305" i="10"/>
  <c r="O301" i="10"/>
  <c r="O297" i="10"/>
  <c r="O293" i="10"/>
  <c r="O289" i="10"/>
  <c r="O285" i="10"/>
  <c r="O281" i="10"/>
  <c r="O277" i="10"/>
  <c r="O273" i="10"/>
  <c r="O269" i="10"/>
  <c r="C4" i="19" l="1"/>
  <c r="C5" i="19"/>
  <c r="C6" i="19"/>
  <c r="C7" i="19"/>
  <c r="C8" i="19"/>
  <c r="C9" i="19"/>
  <c r="C10" i="19"/>
  <c r="C11" i="19"/>
  <c r="C12" i="19"/>
  <c r="C13" i="19"/>
  <c r="C14" i="19"/>
  <c r="D14" i="11" l="1" a="1"/>
  <c r="D14" i="11" s="1"/>
  <c r="H92" i="11"/>
  <c r="O1335" i="28"/>
  <c r="O1331" i="28"/>
  <c r="O1327" i="28"/>
  <c r="O1323" i="28"/>
  <c r="O1319" i="28"/>
  <c r="O1315" i="28"/>
  <c r="O1311" i="28"/>
  <c r="O1307" i="28"/>
  <c r="O1303" i="28"/>
  <c r="O1299" i="28"/>
  <c r="O1295" i="28"/>
  <c r="O1288" i="28"/>
  <c r="O1284" i="28"/>
  <c r="O1280" i="28"/>
  <c r="O1276" i="28"/>
  <c r="O1272" i="28"/>
  <c r="O1268" i="28"/>
  <c r="O1264" i="28"/>
  <c r="O1260" i="28"/>
  <c r="O1256" i="28"/>
  <c r="O1252" i="28"/>
  <c r="O1248" i="28"/>
  <c r="O1241" i="28"/>
  <c r="O1237" i="28"/>
  <c r="O1233" i="28"/>
  <c r="O1229" i="28"/>
  <c r="O1225" i="28"/>
  <c r="O1221" i="28"/>
  <c r="O1217" i="28"/>
  <c r="O1213" i="28"/>
  <c r="O1209" i="28"/>
  <c r="O1205" i="28"/>
  <c r="O1201" i="28"/>
  <c r="O1195" i="28"/>
  <c r="O1191" i="28"/>
  <c r="O1187" i="28"/>
  <c r="O1183" i="28"/>
  <c r="O1179" i="28"/>
  <c r="O1175" i="28"/>
  <c r="O1171" i="28"/>
  <c r="O1167" i="28"/>
  <c r="O1163" i="28"/>
  <c r="O1159" i="28"/>
  <c r="O1155" i="28"/>
  <c r="O1148" i="28"/>
  <c r="O1144" i="28"/>
  <c r="O1140" i="28"/>
  <c r="O1136" i="28"/>
  <c r="O1132" i="28"/>
  <c r="O1128" i="28"/>
  <c r="O1124" i="28"/>
  <c r="O1120" i="28"/>
  <c r="O1116" i="28"/>
  <c r="O1112" i="28"/>
  <c r="O1108" i="28"/>
  <c r="O1101" i="28"/>
  <c r="O1097" i="28"/>
  <c r="O1093" i="28"/>
  <c r="O1089" i="28"/>
  <c r="O1085" i="28"/>
  <c r="O1081" i="28"/>
  <c r="O1077" i="28"/>
  <c r="O1073" i="28"/>
  <c r="O1069" i="28"/>
  <c r="O1065" i="28"/>
  <c r="O1061" i="28"/>
  <c r="E47" i="11"/>
  <c r="M47" i="11"/>
  <c r="Q47" i="11"/>
  <c r="I47" i="11" l="1"/>
  <c r="E13" i="33" l="1" a="1"/>
  <c r="E13" i="33" s="1"/>
  <c r="G16" i="19" a="1"/>
  <c r="G16" i="19" s="1"/>
  <c r="H4" i="19" a="1"/>
  <c r="H4" i="19" s="1"/>
  <c r="H16" i="19" a="1"/>
  <c r="H16" i="19" s="1"/>
  <c r="O94" i="23"/>
  <c r="O53" i="23"/>
  <c r="G11" i="33" l="1"/>
  <c r="G10" i="33"/>
  <c r="N90" i="31" l="1"/>
  <c r="O90" i="31"/>
  <c r="P90" i="31"/>
  <c r="Q90" i="31"/>
  <c r="R90" i="31"/>
  <c r="M90" i="31"/>
  <c r="D26" i="1"/>
  <c r="P70" i="1"/>
  <c r="A11" i="3"/>
  <c r="A17" i="3"/>
  <c r="A15" i="3"/>
  <c r="A13" i="3"/>
  <c r="A67" i="1"/>
  <c r="A65" i="1"/>
  <c r="A63" i="1"/>
  <c r="A61" i="1"/>
  <c r="A59" i="1"/>
  <c r="A57" i="1"/>
  <c r="A55" i="1"/>
  <c r="A53" i="1"/>
  <c r="A51" i="1"/>
  <c r="A49" i="1"/>
  <c r="A47" i="1"/>
  <c r="P64" i="11"/>
  <c r="L64" i="11"/>
  <c r="P9" i="1" l="1"/>
  <c r="P71" i="1"/>
  <c r="P72" i="1" s="1"/>
  <c r="F36" i="31"/>
  <c r="F38" i="31"/>
  <c r="P73" i="1"/>
  <c r="L7" i="24" s="1"/>
  <c r="B186" i="23"/>
  <c r="G5" i="19"/>
  <c r="G6" i="19"/>
  <c r="G7" i="19"/>
  <c r="G8" i="19"/>
  <c r="G9" i="19"/>
  <c r="G10" i="19"/>
  <c r="G11" i="19"/>
  <c r="G12" i="19"/>
  <c r="G13" i="19"/>
  <c r="G14" i="19"/>
  <c r="G2" i="19"/>
  <c r="Q133" i="21"/>
  <c r="Q131" i="21"/>
  <c r="Q129" i="21"/>
  <c r="Q127" i="21"/>
  <c r="Q125" i="21"/>
  <c r="Q123" i="21"/>
  <c r="Q121" i="21"/>
  <c r="Q119" i="21"/>
  <c r="Q117" i="21"/>
  <c r="Q115" i="21"/>
  <c r="Q113" i="21"/>
  <c r="Q111" i="21"/>
  <c r="Q109" i="21"/>
  <c r="Q107" i="21"/>
  <c r="Q105" i="21"/>
  <c r="Q103" i="21"/>
  <c r="Q101" i="21"/>
  <c r="Q99" i="21"/>
  <c r="Q97" i="21"/>
  <c r="Q95" i="21"/>
  <c r="Q93" i="21"/>
  <c r="Q91" i="21"/>
  <c r="Q89" i="21"/>
  <c r="Q87" i="21"/>
  <c r="Q85" i="21"/>
  <c r="Q83" i="21"/>
  <c r="Q81" i="21"/>
  <c r="Q79" i="21"/>
  <c r="Q77" i="21"/>
  <c r="Q75" i="21"/>
  <c r="Q69" i="21"/>
  <c r="Q67" i="21"/>
  <c r="Q65" i="21"/>
  <c r="Q63" i="21"/>
  <c r="Q61" i="21"/>
  <c r="Q59" i="21"/>
  <c r="Q57" i="21"/>
  <c r="Q55" i="21"/>
  <c r="Q53" i="21"/>
  <c r="Q51" i="21"/>
  <c r="Q49" i="21"/>
  <c r="Q47" i="21"/>
  <c r="Q45" i="21"/>
  <c r="Q43" i="21"/>
  <c r="Q41" i="21"/>
  <c r="Q39" i="21"/>
  <c r="Q37" i="21"/>
  <c r="Q35" i="21"/>
  <c r="Q33" i="21"/>
  <c r="Q31" i="21"/>
  <c r="Q29" i="21"/>
  <c r="Q27" i="21"/>
  <c r="Q25" i="21"/>
  <c r="Q23" i="21"/>
  <c r="Q21" i="21"/>
  <c r="Q19" i="21"/>
  <c r="Q17" i="21"/>
  <c r="Q15" i="21"/>
  <c r="Q13" i="21"/>
  <c r="Q11" i="21"/>
  <c r="L116" i="24" l="1" a="1"/>
  <c r="L116" i="24" s="1"/>
  <c r="L124" i="24" a="1"/>
  <c r="L124" i="24" s="1"/>
  <c r="L112" i="24" a="1"/>
  <c r="L112" i="24" s="1"/>
  <c r="L128" i="24" a="1"/>
  <c r="L128" i="24" s="1"/>
  <c r="L120" i="24" a="1"/>
  <c r="L120" i="24" s="1"/>
  <c r="L108" i="24" a="1"/>
  <c r="L108" i="24" s="1"/>
  <c r="L96" i="24" a="1"/>
  <c r="L96" i="24" s="1"/>
  <c r="L88" i="24" a="1"/>
  <c r="L88" i="24" s="1"/>
  <c r="L56" i="24" a="1"/>
  <c r="L56" i="24" s="1"/>
  <c r="L104" i="24" a="1"/>
  <c r="L104" i="24" s="1"/>
  <c r="L72" i="24" a="1"/>
  <c r="L72" i="24" s="1"/>
  <c r="L84" i="24" a="1"/>
  <c r="L84" i="24" s="1"/>
  <c r="L64" i="24" a="1"/>
  <c r="L64" i="24" s="1"/>
  <c r="L80" i="24" a="1"/>
  <c r="L80" i="24" s="1"/>
  <c r="L100" i="24" a="1"/>
  <c r="L100" i="24" s="1"/>
  <c r="L92" i="24" a="1"/>
  <c r="L92" i="24" s="1"/>
  <c r="L68" i="24" a="1"/>
  <c r="L68" i="24" s="1"/>
  <c r="L60" i="24" a="1"/>
  <c r="L60" i="24" s="1"/>
  <c r="L40" i="24" a="1"/>
  <c r="L40" i="24" s="1"/>
  <c r="L76" i="24" a="1"/>
  <c r="L76" i="24" s="1"/>
  <c r="L28" i="24" a="1"/>
  <c r="L28" i="24" s="1"/>
  <c r="L20" i="24" a="1"/>
  <c r="L20" i="24" s="1"/>
  <c r="L12" i="24" a="1"/>
  <c r="L12" i="24" s="1"/>
  <c r="L32" i="24" a="1"/>
  <c r="L32" i="24" s="1"/>
  <c r="L36" i="24" a="1"/>
  <c r="L36" i="24" s="1"/>
  <c r="L24" i="24" a="1"/>
  <c r="L24" i="24" s="1"/>
  <c r="P35" i="25" s="1"/>
  <c r="L16" i="24" a="1"/>
  <c r="L16" i="24" s="1"/>
  <c r="L52" i="24" a="1"/>
  <c r="L52" i="24" s="1"/>
  <c r="L48" i="24" a="1"/>
  <c r="L48" i="24" s="1"/>
  <c r="L44" i="24" a="1"/>
  <c r="L44" i="24" s="1"/>
  <c r="E45" i="33" a="1"/>
  <c r="E45" i="33" s="1"/>
  <c r="E77" i="33" a="1"/>
  <c r="E77" i="33" s="1"/>
  <c r="E109" i="33" a="1"/>
  <c r="E109" i="33" s="1"/>
  <c r="E141" i="33" a="1"/>
  <c r="E141" i="33" s="1"/>
  <c r="E173" i="33" a="1"/>
  <c r="E173" i="33" s="1"/>
  <c r="E206" i="33" a="1"/>
  <c r="E206" i="33" s="1"/>
  <c r="E239" i="33" a="1"/>
  <c r="E239" i="33" s="1"/>
  <c r="E272" i="33" a="1"/>
  <c r="E272" i="33" s="1"/>
  <c r="E305" i="33" a="1"/>
  <c r="E305" i="33" s="1"/>
  <c r="E338" i="33" a="1"/>
  <c r="E338" i="33" s="1"/>
  <c r="D63" i="11" a="1"/>
  <c r="D63" i="11" s="1"/>
  <c r="D46" i="11" a="1"/>
  <c r="D46" i="11" s="1"/>
  <c r="E113" i="21"/>
  <c r="C113" i="21"/>
  <c r="E111" i="21"/>
  <c r="C111" i="21"/>
  <c r="E75" i="21"/>
  <c r="C75" i="21"/>
  <c r="E49" i="21"/>
  <c r="C49" i="21"/>
  <c r="E47" i="21"/>
  <c r="C47" i="21"/>
  <c r="E11" i="21"/>
  <c r="C11" i="21"/>
  <c r="C17" i="21" l="1"/>
  <c r="I8" i="21"/>
  <c r="M531" i="25"/>
  <c r="M532" i="25" s="1"/>
  <c r="M533" i="25" s="1"/>
  <c r="M534" i="25" s="1"/>
  <c r="M535" i="25" s="1"/>
  <c r="M536" i="25" s="1"/>
  <c r="M537" i="25" s="1"/>
  <c r="M538" i="25" s="1"/>
  <c r="M539" i="25" s="1"/>
  <c r="M518" i="25"/>
  <c r="M519" i="25" s="1"/>
  <c r="M520" i="25" s="1"/>
  <c r="M521" i="25" s="1"/>
  <c r="M522" i="25" s="1"/>
  <c r="M523" i="25" s="1"/>
  <c r="M524" i="25" s="1"/>
  <c r="M525" i="25" s="1"/>
  <c r="M526" i="25" s="1"/>
  <c r="M505" i="25"/>
  <c r="M506" i="25" s="1"/>
  <c r="M507" i="25" s="1"/>
  <c r="M508" i="25" s="1"/>
  <c r="M509" i="25" s="1"/>
  <c r="M510" i="25" s="1"/>
  <c r="M511" i="25" s="1"/>
  <c r="M512" i="25" s="1"/>
  <c r="M513" i="25" s="1"/>
  <c r="M492" i="25"/>
  <c r="M493" i="25" s="1"/>
  <c r="M494" i="25" s="1"/>
  <c r="M495" i="25" s="1"/>
  <c r="M496" i="25" s="1"/>
  <c r="M497" i="25" s="1"/>
  <c r="M498" i="25" s="1"/>
  <c r="M499" i="25" s="1"/>
  <c r="M500" i="25" s="1"/>
  <c r="M479" i="25"/>
  <c r="M480" i="25" s="1"/>
  <c r="M481" i="25" s="1"/>
  <c r="M482" i="25" s="1"/>
  <c r="M483" i="25" s="1"/>
  <c r="M484" i="25" s="1"/>
  <c r="M485" i="25" s="1"/>
  <c r="M486" i="25" s="1"/>
  <c r="M487" i="25" s="1"/>
  <c r="M466" i="25"/>
  <c r="M467" i="25" s="1"/>
  <c r="M468" i="25" s="1"/>
  <c r="M469" i="25" s="1"/>
  <c r="M470" i="25" s="1"/>
  <c r="M471" i="25" s="1"/>
  <c r="M472" i="25" s="1"/>
  <c r="M473" i="25" s="1"/>
  <c r="M474" i="25" s="1"/>
  <c r="M453" i="25"/>
  <c r="M454" i="25" s="1"/>
  <c r="M455" i="25" s="1"/>
  <c r="M456" i="25" s="1"/>
  <c r="M457" i="25" s="1"/>
  <c r="M458" i="25" s="1"/>
  <c r="M459" i="25" s="1"/>
  <c r="M460" i="25" s="1"/>
  <c r="M461" i="25" s="1"/>
  <c r="M440" i="25"/>
  <c r="M441" i="25" s="1"/>
  <c r="M442" i="25" s="1"/>
  <c r="M443" i="25" s="1"/>
  <c r="M444" i="25" s="1"/>
  <c r="M445" i="25" s="1"/>
  <c r="M446" i="25" s="1"/>
  <c r="M447" i="25" s="1"/>
  <c r="M448" i="25" s="1"/>
  <c r="M427" i="25"/>
  <c r="M428" i="25" s="1"/>
  <c r="M429" i="25" s="1"/>
  <c r="M430" i="25" s="1"/>
  <c r="M431" i="25" s="1"/>
  <c r="M432" i="25" s="1"/>
  <c r="M433" i="25" s="1"/>
  <c r="M434" i="25" s="1"/>
  <c r="M435" i="25" s="1"/>
  <c r="M414" i="25"/>
  <c r="M415" i="25" s="1"/>
  <c r="M416" i="25" s="1"/>
  <c r="M417" i="25" s="1"/>
  <c r="M418" i="25" s="1"/>
  <c r="M419" i="25" s="1"/>
  <c r="M420" i="25" s="1"/>
  <c r="M421" i="25" s="1"/>
  <c r="M422" i="25" s="1"/>
  <c r="M401" i="25"/>
  <c r="M402" i="25" s="1"/>
  <c r="M403" i="25" s="1"/>
  <c r="M404" i="25" s="1"/>
  <c r="M405" i="25" s="1"/>
  <c r="M406" i="25" s="1"/>
  <c r="M407" i="25" s="1"/>
  <c r="M408" i="25" s="1"/>
  <c r="M409" i="25" s="1"/>
  <c r="M531" i="10"/>
  <c r="M532" i="10" s="1"/>
  <c r="M533" i="10" s="1"/>
  <c r="M534" i="10" s="1"/>
  <c r="M535" i="10" s="1"/>
  <c r="M536" i="10" s="1"/>
  <c r="M537" i="10" s="1"/>
  <c r="M538" i="10" s="1"/>
  <c r="M539" i="10" s="1"/>
  <c r="M518" i="10"/>
  <c r="M519" i="10" s="1"/>
  <c r="M520" i="10" s="1"/>
  <c r="M521" i="10" s="1"/>
  <c r="M522" i="10" s="1"/>
  <c r="M523" i="10" s="1"/>
  <c r="M524" i="10" s="1"/>
  <c r="M525" i="10" s="1"/>
  <c r="M526" i="10" s="1"/>
  <c r="M505" i="10"/>
  <c r="M506" i="10" s="1"/>
  <c r="M507" i="10" s="1"/>
  <c r="M508" i="10" s="1"/>
  <c r="M509" i="10" s="1"/>
  <c r="M510" i="10" s="1"/>
  <c r="M511" i="10" s="1"/>
  <c r="M512" i="10" s="1"/>
  <c r="M513" i="10" s="1"/>
  <c r="M492" i="10"/>
  <c r="M493" i="10" s="1"/>
  <c r="M494" i="10" s="1"/>
  <c r="M495" i="10" s="1"/>
  <c r="M496" i="10" s="1"/>
  <c r="M497" i="10" s="1"/>
  <c r="M498" i="10" s="1"/>
  <c r="M499" i="10" s="1"/>
  <c r="M500" i="10" s="1"/>
  <c r="M479" i="10"/>
  <c r="M480" i="10" s="1"/>
  <c r="M481" i="10" s="1"/>
  <c r="M482" i="10" s="1"/>
  <c r="M483" i="10" s="1"/>
  <c r="M484" i="10" s="1"/>
  <c r="M485" i="10" s="1"/>
  <c r="M486" i="10" s="1"/>
  <c r="M487" i="10" s="1"/>
  <c r="M466" i="10"/>
  <c r="M467" i="10" s="1"/>
  <c r="M468" i="10" s="1"/>
  <c r="M469" i="10" s="1"/>
  <c r="M470" i="10" s="1"/>
  <c r="M471" i="10" s="1"/>
  <c r="M472" i="10" s="1"/>
  <c r="M473" i="10" s="1"/>
  <c r="M474" i="10" s="1"/>
  <c r="M453" i="10"/>
  <c r="M454" i="10" s="1"/>
  <c r="M455" i="10" s="1"/>
  <c r="M456" i="10" s="1"/>
  <c r="M457" i="10" s="1"/>
  <c r="M458" i="10" s="1"/>
  <c r="M459" i="10" s="1"/>
  <c r="M460" i="10" s="1"/>
  <c r="M461" i="10" s="1"/>
  <c r="M440" i="10"/>
  <c r="M441" i="10" s="1"/>
  <c r="M442" i="10" s="1"/>
  <c r="M443" i="10" s="1"/>
  <c r="M444" i="10" s="1"/>
  <c r="M445" i="10" s="1"/>
  <c r="M446" i="10" s="1"/>
  <c r="M447" i="10" s="1"/>
  <c r="M448" i="10" s="1"/>
  <c r="M427" i="10"/>
  <c r="M428" i="10" s="1"/>
  <c r="M429" i="10" s="1"/>
  <c r="M430" i="10" s="1"/>
  <c r="M431" i="10" s="1"/>
  <c r="M432" i="10" s="1"/>
  <c r="M433" i="10" s="1"/>
  <c r="M434" i="10" s="1"/>
  <c r="M435" i="10" s="1"/>
  <c r="M414" i="10"/>
  <c r="M415" i="10" s="1"/>
  <c r="M416" i="10" s="1"/>
  <c r="M417" i="10" s="1"/>
  <c r="M418" i="10" s="1"/>
  <c r="M419" i="10" s="1"/>
  <c r="M420" i="10" s="1"/>
  <c r="M421" i="10" s="1"/>
  <c r="M422" i="10" s="1"/>
  <c r="M401" i="10"/>
  <c r="M402" i="10" s="1"/>
  <c r="M403" i="10" s="1"/>
  <c r="M404" i="10" s="1"/>
  <c r="M405" i="10" s="1"/>
  <c r="M406" i="10" s="1"/>
  <c r="M407" i="10" s="1"/>
  <c r="M408" i="10" s="1"/>
  <c r="M409" i="10" s="1"/>
  <c r="Q11" i="3" l="1"/>
  <c r="R64" i="11" l="1"/>
  <c r="N64" i="11"/>
  <c r="I64" i="11"/>
  <c r="G64" i="11"/>
  <c r="AZ186" i="23" l="1"/>
  <c r="AV186" i="23"/>
  <c r="AR186" i="23"/>
  <c r="AN186" i="23"/>
  <c r="AJ186" i="23"/>
  <c r="AF186" i="23"/>
  <c r="AB186" i="23"/>
  <c r="X186" i="23"/>
  <c r="T186" i="23"/>
  <c r="P186" i="23"/>
  <c r="S12" i="11"/>
  <c r="Y11" i="11"/>
  <c r="O395" i="10" l="1"/>
  <c r="O391" i="10"/>
  <c r="O387" i="10"/>
  <c r="O383" i="10"/>
  <c r="O379" i="10"/>
  <c r="O375" i="10"/>
  <c r="O371" i="10"/>
  <c r="O367" i="10"/>
  <c r="O363" i="10"/>
  <c r="O359" i="10"/>
  <c r="O355" i="10"/>
  <c r="O395" i="25"/>
  <c r="O391" i="25"/>
  <c r="O387" i="25"/>
  <c r="O383" i="25"/>
  <c r="O379" i="25"/>
  <c r="O375" i="25"/>
  <c r="O371" i="25"/>
  <c r="O367" i="25"/>
  <c r="O363" i="25"/>
  <c r="O359" i="25"/>
  <c r="O355" i="25"/>
  <c r="O110" i="22"/>
  <c r="M110" i="22"/>
  <c r="K110" i="22"/>
  <c r="I110" i="22"/>
  <c r="O783" i="28"/>
  <c r="O779" i="28"/>
  <c r="O775" i="28"/>
  <c r="O771" i="28"/>
  <c r="O767" i="28"/>
  <c r="O763" i="28"/>
  <c r="O759" i="28"/>
  <c r="O755" i="28"/>
  <c r="O751" i="28"/>
  <c r="O747" i="28"/>
  <c r="O743" i="28"/>
  <c r="O738" i="28"/>
  <c r="O734" i="28"/>
  <c r="O730" i="28"/>
  <c r="O726" i="28"/>
  <c r="O722" i="28"/>
  <c r="O718" i="28"/>
  <c r="O714" i="28"/>
  <c r="O710" i="28"/>
  <c r="O706" i="28"/>
  <c r="O702" i="28"/>
  <c r="O698" i="28"/>
  <c r="O648" i="28"/>
  <c r="O644" i="28"/>
  <c r="O640" i="28"/>
  <c r="O636" i="28"/>
  <c r="O632" i="28"/>
  <c r="O628" i="28"/>
  <c r="O624" i="28"/>
  <c r="O620" i="28"/>
  <c r="O616" i="28"/>
  <c r="O612" i="28"/>
  <c r="O608" i="28"/>
  <c r="O603" i="28"/>
  <c r="O599" i="28"/>
  <c r="O595" i="28"/>
  <c r="O591" i="28"/>
  <c r="O587" i="28"/>
  <c r="O583" i="28"/>
  <c r="O579" i="28"/>
  <c r="O575" i="28"/>
  <c r="O571" i="28"/>
  <c r="O567" i="28"/>
  <c r="O563" i="28"/>
  <c r="E427" i="28"/>
  <c r="B427" i="28"/>
  <c r="E420" i="28"/>
  <c r="B420" i="28"/>
  <c r="E413" i="28"/>
  <c r="B413" i="28"/>
  <c r="E406" i="28"/>
  <c r="B406" i="28"/>
  <c r="E399" i="28"/>
  <c r="B399" i="28"/>
  <c r="E392" i="28"/>
  <c r="B392" i="28"/>
  <c r="E385" i="28"/>
  <c r="B385" i="28"/>
  <c r="E378" i="28"/>
  <c r="B378" i="28"/>
  <c r="E371" i="28"/>
  <c r="B371" i="28"/>
  <c r="E364" i="28"/>
  <c r="B364" i="28"/>
  <c r="E357" i="28"/>
  <c r="B357" i="28"/>
  <c r="E350" i="28"/>
  <c r="B350" i="28"/>
  <c r="E343" i="28"/>
  <c r="B343" i="28"/>
  <c r="E336" i="28"/>
  <c r="B336" i="28"/>
  <c r="E329" i="28"/>
  <c r="B329" i="28"/>
  <c r="E322" i="28"/>
  <c r="B322" i="28"/>
  <c r="E315" i="28"/>
  <c r="B315" i="28"/>
  <c r="E308" i="28"/>
  <c r="B308" i="28"/>
  <c r="E301" i="28"/>
  <c r="B301" i="28"/>
  <c r="E294" i="28"/>
  <c r="B294" i="28"/>
  <c r="E287" i="28"/>
  <c r="B287" i="28"/>
  <c r="E280" i="28"/>
  <c r="B280" i="28"/>
  <c r="E273" i="28"/>
  <c r="B273" i="28"/>
  <c r="E266" i="28"/>
  <c r="B266" i="28"/>
  <c r="E259" i="28"/>
  <c r="B259" i="28"/>
  <c r="E252" i="28"/>
  <c r="B252" i="28"/>
  <c r="E245" i="28"/>
  <c r="B245" i="28"/>
  <c r="E238" i="28"/>
  <c r="B238" i="28"/>
  <c r="E231" i="28"/>
  <c r="B231" i="28"/>
  <c r="A224" i="28"/>
  <c r="B224" i="28"/>
  <c r="E224" i="28"/>
  <c r="O515" i="28"/>
  <c r="O511" i="28"/>
  <c r="O507" i="28"/>
  <c r="O503" i="28"/>
  <c r="O499" i="28"/>
  <c r="O495" i="28"/>
  <c r="O491" i="28"/>
  <c r="O487" i="28"/>
  <c r="O483" i="28"/>
  <c r="O479" i="28"/>
  <c r="O475" i="28"/>
  <c r="O470" i="28"/>
  <c r="O466" i="28"/>
  <c r="O462" i="28"/>
  <c r="O458" i="28"/>
  <c r="O454" i="28"/>
  <c r="O450" i="28"/>
  <c r="O446" i="28"/>
  <c r="O442" i="28"/>
  <c r="O438" i="28"/>
  <c r="O434" i="28"/>
  <c r="O430" i="28"/>
  <c r="CQ1108" i="28" l="1"/>
  <c r="CQ1248" i="28"/>
  <c r="O1054" i="28"/>
  <c r="O1050" i="28"/>
  <c r="O1046" i="28"/>
  <c r="O1042" i="28"/>
  <c r="O1038" i="28"/>
  <c r="O1034" i="28"/>
  <c r="O1030" i="28"/>
  <c r="O1026" i="28"/>
  <c r="O1022" i="28"/>
  <c r="O1018" i="28"/>
  <c r="O1014" i="28"/>
  <c r="O1008" i="28"/>
  <c r="O1004" i="28"/>
  <c r="O1000" i="28"/>
  <c r="O996" i="28"/>
  <c r="O992" i="28"/>
  <c r="O988" i="28"/>
  <c r="O984" i="28"/>
  <c r="O980" i="28"/>
  <c r="O976" i="28"/>
  <c r="O972" i="28"/>
  <c r="O968" i="28"/>
  <c r="O963" i="28"/>
  <c r="O959" i="28"/>
  <c r="O955" i="28"/>
  <c r="O951" i="28"/>
  <c r="O947" i="28"/>
  <c r="O943" i="28"/>
  <c r="O939" i="28"/>
  <c r="O935" i="28"/>
  <c r="O931" i="28"/>
  <c r="O927" i="28"/>
  <c r="O923" i="28"/>
  <c r="O918" i="28"/>
  <c r="O914" i="28"/>
  <c r="O910" i="28"/>
  <c r="O906" i="28"/>
  <c r="O902" i="28"/>
  <c r="O898" i="28"/>
  <c r="O894" i="28"/>
  <c r="O890" i="28"/>
  <c r="O886" i="28"/>
  <c r="O882" i="28"/>
  <c r="O878" i="28"/>
  <c r="O873" i="28"/>
  <c r="O869" i="28"/>
  <c r="O865" i="28"/>
  <c r="O861" i="28"/>
  <c r="O857" i="28"/>
  <c r="O853" i="28"/>
  <c r="O849" i="28"/>
  <c r="O845" i="28"/>
  <c r="O841" i="28"/>
  <c r="O837" i="28"/>
  <c r="O833" i="28"/>
  <c r="E112" i="22"/>
  <c r="E113" i="22"/>
  <c r="E114" i="22"/>
  <c r="E115" i="22"/>
  <c r="E116" i="22"/>
  <c r="E117" i="22"/>
  <c r="E118" i="22"/>
  <c r="E119" i="22"/>
  <c r="E120" i="22"/>
  <c r="E121" i="22"/>
  <c r="E111" i="22"/>
  <c r="D11" i="11"/>
  <c r="D9" i="11"/>
  <c r="CQ1276" i="28" l="1"/>
  <c r="CQ1272" i="28"/>
  <c r="CQ1268" i="28"/>
  <c r="CQ1264" i="28"/>
  <c r="CQ1260" i="28"/>
  <c r="CQ1288" i="28"/>
  <c r="CQ1256" i="28"/>
  <c r="CQ1284" i="28"/>
  <c r="CQ1252" i="28"/>
  <c r="CQ1280" i="28"/>
  <c r="CQ1128" i="28"/>
  <c r="CQ1124" i="28"/>
  <c r="CQ1132" i="28"/>
  <c r="CQ1120" i="28"/>
  <c r="CQ1116" i="28"/>
  <c r="CQ1112" i="28"/>
  <c r="CQ1148" i="28"/>
  <c r="CQ1144" i="28"/>
  <c r="CQ1140" i="28"/>
  <c r="CQ1136" i="28"/>
  <c r="E104" i="22"/>
  <c r="E105" i="22"/>
  <c r="E96" i="22"/>
  <c r="E97" i="22"/>
  <c r="E98" i="22"/>
  <c r="E99" i="22"/>
  <c r="E100" i="22"/>
  <c r="E101" i="22"/>
  <c r="E102" i="22"/>
  <c r="E103" i="22"/>
  <c r="E95" i="22"/>
  <c r="O94" i="22"/>
  <c r="M94" i="22"/>
  <c r="K94" i="22"/>
  <c r="I94" i="22"/>
  <c r="E45" i="22"/>
  <c r="O828" i="28"/>
  <c r="O824" i="28"/>
  <c r="O820" i="28"/>
  <c r="O816" i="28"/>
  <c r="O812" i="28"/>
  <c r="O808" i="28"/>
  <c r="O804" i="28"/>
  <c r="O800" i="28"/>
  <c r="O796" i="28"/>
  <c r="O792" i="28"/>
  <c r="O788" i="28"/>
  <c r="O693" i="28"/>
  <c r="O689" i="28"/>
  <c r="O685" i="28"/>
  <c r="O681" i="28"/>
  <c r="O677" i="28"/>
  <c r="O673" i="28"/>
  <c r="O669" i="28"/>
  <c r="O665" i="28"/>
  <c r="O661" i="28"/>
  <c r="O657" i="28"/>
  <c r="O653" i="28"/>
  <c r="O560" i="28"/>
  <c r="O556" i="28"/>
  <c r="O552" i="28"/>
  <c r="O548" i="28"/>
  <c r="O544" i="28"/>
  <c r="O540" i="28"/>
  <c r="O536" i="28"/>
  <c r="O532" i="28"/>
  <c r="O528" i="28"/>
  <c r="O524" i="28"/>
  <c r="O520" i="28"/>
  <c r="E217" i="28"/>
  <c r="B217" i="28"/>
  <c r="E210" i="28"/>
  <c r="B210" i="28"/>
  <c r="E203" i="28"/>
  <c r="B203" i="28"/>
  <c r="E196" i="28"/>
  <c r="B196" i="28"/>
  <c r="E189" i="28"/>
  <c r="B189" i="28"/>
  <c r="E182" i="28"/>
  <c r="B182" i="28"/>
  <c r="E175" i="28"/>
  <c r="B175" i="28"/>
  <c r="E168" i="28"/>
  <c r="B168" i="28"/>
  <c r="E161" i="28"/>
  <c r="B161" i="28"/>
  <c r="E154" i="28"/>
  <c r="B154" i="28"/>
  <c r="E147" i="28"/>
  <c r="B147" i="28"/>
  <c r="E140" i="28"/>
  <c r="B140" i="28"/>
  <c r="E133" i="28"/>
  <c r="B133" i="28"/>
  <c r="E126" i="28"/>
  <c r="B126" i="28"/>
  <c r="E119" i="28"/>
  <c r="B119" i="28"/>
  <c r="E112" i="28"/>
  <c r="B112" i="28"/>
  <c r="E105" i="28"/>
  <c r="B105" i="28"/>
  <c r="E98" i="28"/>
  <c r="B98" i="28"/>
  <c r="E91" i="28"/>
  <c r="B91" i="28"/>
  <c r="E84" i="28"/>
  <c r="B84" i="28"/>
  <c r="E77" i="28"/>
  <c r="B77" i="28"/>
  <c r="E70" i="28"/>
  <c r="B70" i="28"/>
  <c r="E63" i="28"/>
  <c r="B63" i="28"/>
  <c r="E56" i="28"/>
  <c r="B56" i="28"/>
  <c r="E49" i="28"/>
  <c r="B49" i="28"/>
  <c r="E42" i="28"/>
  <c r="B42" i="28"/>
  <c r="E35" i="28"/>
  <c r="B35" i="28"/>
  <c r="E28" i="28"/>
  <c r="B28" i="28"/>
  <c r="E21" i="28"/>
  <c r="B21" i="28"/>
  <c r="E14" i="28"/>
  <c r="B14" i="28"/>
  <c r="A14" i="28"/>
  <c r="P8" i="28"/>
  <c r="P7" i="28"/>
  <c r="CQ1061" i="28" l="1"/>
  <c r="CQ1201" i="28"/>
  <c r="O96" i="23"/>
  <c r="O136" i="23"/>
  <c r="O132" i="23"/>
  <c r="O128" i="23"/>
  <c r="O124" i="23"/>
  <c r="O120" i="23"/>
  <c r="O116" i="23"/>
  <c r="O112" i="23"/>
  <c r="O108" i="23"/>
  <c r="O104" i="23"/>
  <c r="O100" i="23"/>
  <c r="O181" i="23"/>
  <c r="O177" i="23"/>
  <c r="O173" i="23"/>
  <c r="O169" i="23"/>
  <c r="O165" i="23"/>
  <c r="O161" i="23"/>
  <c r="O157" i="23"/>
  <c r="O153" i="23"/>
  <c r="O149" i="23"/>
  <c r="O145" i="23"/>
  <c r="O141" i="23"/>
  <c r="O91" i="23"/>
  <c r="O87" i="23"/>
  <c r="O83" i="23"/>
  <c r="O79" i="23"/>
  <c r="O75" i="23"/>
  <c r="O71" i="23"/>
  <c r="O67" i="23"/>
  <c r="O63" i="23"/>
  <c r="O59" i="23"/>
  <c r="O55" i="23"/>
  <c r="O50" i="23"/>
  <c r="O46" i="23"/>
  <c r="O42" i="23"/>
  <c r="O38" i="23"/>
  <c r="O34" i="23"/>
  <c r="O30" i="23"/>
  <c r="O26" i="23"/>
  <c r="O22" i="23"/>
  <c r="O18" i="23"/>
  <c r="O14" i="23"/>
  <c r="O10" i="23"/>
  <c r="P6" i="23"/>
  <c r="P5" i="23"/>
  <c r="E91" i="22"/>
  <c r="C91" i="22"/>
  <c r="E90" i="22"/>
  <c r="C90" i="22"/>
  <c r="E89" i="22"/>
  <c r="C89" i="22"/>
  <c r="E88" i="22"/>
  <c r="C88" i="22"/>
  <c r="E87" i="22"/>
  <c r="C87" i="22"/>
  <c r="E86" i="22"/>
  <c r="C86" i="22"/>
  <c r="E85" i="22"/>
  <c r="C85" i="22"/>
  <c r="E84" i="22"/>
  <c r="C84" i="22"/>
  <c r="E83" i="22"/>
  <c r="C83" i="22"/>
  <c r="E82" i="22"/>
  <c r="C82" i="22"/>
  <c r="E81" i="22"/>
  <c r="C81" i="22"/>
  <c r="E80" i="22"/>
  <c r="C80" i="22"/>
  <c r="E79" i="22"/>
  <c r="C79" i="22"/>
  <c r="E78" i="22"/>
  <c r="C78" i="22"/>
  <c r="E77" i="22"/>
  <c r="C77" i="22"/>
  <c r="E76" i="22"/>
  <c r="C76" i="22"/>
  <c r="E75" i="22"/>
  <c r="C75" i="22"/>
  <c r="E74" i="22"/>
  <c r="C74" i="22"/>
  <c r="E73" i="22"/>
  <c r="C73" i="22"/>
  <c r="E72" i="22"/>
  <c r="C72" i="22"/>
  <c r="E71" i="22"/>
  <c r="C71" i="22"/>
  <c r="E70" i="22"/>
  <c r="C70" i="22"/>
  <c r="E69" i="22"/>
  <c r="C69" i="22"/>
  <c r="E68" i="22"/>
  <c r="C68" i="22"/>
  <c r="E67" i="22"/>
  <c r="C67" i="22"/>
  <c r="E66" i="22"/>
  <c r="C66" i="22"/>
  <c r="E65" i="22"/>
  <c r="C65" i="22"/>
  <c r="E64" i="22"/>
  <c r="C64" i="22"/>
  <c r="E63" i="22"/>
  <c r="C63" i="22"/>
  <c r="E62" i="22"/>
  <c r="C62" i="22"/>
  <c r="E133" i="21"/>
  <c r="C133" i="21"/>
  <c r="E131" i="21"/>
  <c r="C131" i="21"/>
  <c r="E129" i="21"/>
  <c r="C129" i="21"/>
  <c r="E127" i="21"/>
  <c r="C127" i="21"/>
  <c r="E125" i="21"/>
  <c r="C125" i="21"/>
  <c r="E123" i="21"/>
  <c r="C123" i="21"/>
  <c r="E121" i="21"/>
  <c r="C121" i="21"/>
  <c r="E119" i="21"/>
  <c r="C119" i="21"/>
  <c r="E117" i="21"/>
  <c r="C117" i="21"/>
  <c r="E115" i="21"/>
  <c r="C115" i="21"/>
  <c r="E109" i="21"/>
  <c r="C109" i="21"/>
  <c r="E107" i="21"/>
  <c r="C107" i="21"/>
  <c r="E105" i="21"/>
  <c r="C105" i="21"/>
  <c r="E103" i="21"/>
  <c r="C103" i="21"/>
  <c r="E101" i="21"/>
  <c r="C101" i="21"/>
  <c r="E99" i="21"/>
  <c r="C99" i="21"/>
  <c r="E97" i="21"/>
  <c r="C97" i="21"/>
  <c r="E95" i="21"/>
  <c r="C95" i="21"/>
  <c r="E93" i="21"/>
  <c r="C93" i="21"/>
  <c r="E91" i="21"/>
  <c r="C91" i="21"/>
  <c r="E89" i="21"/>
  <c r="C89" i="21"/>
  <c r="E87" i="21"/>
  <c r="C87" i="21"/>
  <c r="E85" i="21"/>
  <c r="C85" i="21"/>
  <c r="E83" i="21"/>
  <c r="C83" i="21"/>
  <c r="E81" i="21"/>
  <c r="C81" i="21"/>
  <c r="E79" i="21"/>
  <c r="C79" i="21"/>
  <c r="E77" i="21"/>
  <c r="C77" i="21"/>
  <c r="E217" i="25"/>
  <c r="B217" i="25"/>
  <c r="A429" i="25" s="1"/>
  <c r="E210" i="25"/>
  <c r="B428" i="25" s="1"/>
  <c r="B210" i="25"/>
  <c r="E203" i="25"/>
  <c r="B427" i="25" s="1"/>
  <c r="B203" i="25"/>
  <c r="E196" i="25"/>
  <c r="B426" i="25" s="1"/>
  <c r="B196" i="25"/>
  <c r="E189" i="25"/>
  <c r="B425" i="25" s="1"/>
  <c r="B189" i="25"/>
  <c r="E182" i="25"/>
  <c r="B424" i="25" s="1"/>
  <c r="B182" i="25"/>
  <c r="E175" i="25"/>
  <c r="B423" i="25" s="1"/>
  <c r="B175" i="25"/>
  <c r="E168" i="25"/>
  <c r="B422" i="25" s="1"/>
  <c r="B168" i="25"/>
  <c r="E161" i="25"/>
  <c r="B421" i="25" s="1"/>
  <c r="B161" i="25"/>
  <c r="E154" i="25"/>
  <c r="B154" i="25"/>
  <c r="A420" i="25" s="1"/>
  <c r="E147" i="25"/>
  <c r="B419" i="25" s="1"/>
  <c r="B147" i="25"/>
  <c r="E140" i="25"/>
  <c r="B418" i="25" s="1"/>
  <c r="B140" i="25"/>
  <c r="E133" i="25"/>
  <c r="B417" i="25" s="1"/>
  <c r="B133" i="25"/>
  <c r="E126" i="25"/>
  <c r="B416" i="25" s="1"/>
  <c r="B126" i="25"/>
  <c r="E119" i="25"/>
  <c r="B415" i="25" s="1"/>
  <c r="B119" i="25"/>
  <c r="E112" i="25"/>
  <c r="B414" i="25" s="1"/>
  <c r="B112" i="25"/>
  <c r="E105" i="25"/>
  <c r="B413" i="25" s="1"/>
  <c r="B105" i="25"/>
  <c r="E98" i="25"/>
  <c r="B412" i="25" s="1"/>
  <c r="B98" i="25"/>
  <c r="E91" i="25"/>
  <c r="B411" i="25" s="1"/>
  <c r="B91" i="25"/>
  <c r="E84" i="25"/>
  <c r="B410" i="25" s="1"/>
  <c r="B84" i="25"/>
  <c r="E77" i="25"/>
  <c r="B77" i="25"/>
  <c r="A409" i="25" s="1"/>
  <c r="E70" i="25"/>
  <c r="B70" i="25"/>
  <c r="A408" i="25" s="1"/>
  <c r="E63" i="25"/>
  <c r="B63" i="25"/>
  <c r="A407" i="25" s="1"/>
  <c r="E56" i="25"/>
  <c r="B56" i="25"/>
  <c r="A406" i="25" s="1"/>
  <c r="E49" i="25"/>
  <c r="B49" i="25"/>
  <c r="A405" i="25" s="1"/>
  <c r="E42" i="25"/>
  <c r="B42" i="25"/>
  <c r="A404" i="25" s="1"/>
  <c r="E35" i="25"/>
  <c r="B35" i="25"/>
  <c r="A403" i="25" s="1"/>
  <c r="E28" i="25"/>
  <c r="B28" i="25"/>
  <c r="A402" i="25" s="1"/>
  <c r="E21" i="25"/>
  <c r="B21" i="25"/>
  <c r="A401" i="25" s="1"/>
  <c r="E14" i="25"/>
  <c r="B14" i="25"/>
  <c r="A400" i="25" s="1"/>
  <c r="A14" i="25"/>
  <c r="O350" i="25"/>
  <c r="O346" i="25"/>
  <c r="O342" i="25"/>
  <c r="O338" i="25"/>
  <c r="O334" i="25"/>
  <c r="O330" i="25"/>
  <c r="O326" i="25"/>
  <c r="O322" i="25"/>
  <c r="O318" i="25"/>
  <c r="O314" i="25"/>
  <c r="O264" i="25"/>
  <c r="O260" i="25"/>
  <c r="O256" i="25"/>
  <c r="O252" i="25"/>
  <c r="O248" i="25"/>
  <c r="O244" i="25"/>
  <c r="O240" i="25"/>
  <c r="O236" i="25"/>
  <c r="O232" i="25"/>
  <c r="O228" i="25"/>
  <c r="O224" i="25"/>
  <c r="P6" i="25"/>
  <c r="P5" i="25"/>
  <c r="A15" i="24"/>
  <c r="A231" i="28" s="1"/>
  <c r="L6" i="24"/>
  <c r="L5" i="24"/>
  <c r="O44" i="22"/>
  <c r="M44" i="22"/>
  <c r="K44" i="22"/>
  <c r="I44" i="22"/>
  <c r="E54" i="22"/>
  <c r="E55" i="22"/>
  <c r="E46" i="22"/>
  <c r="E47" i="22"/>
  <c r="E48" i="22"/>
  <c r="E49" i="22"/>
  <c r="E50" i="22"/>
  <c r="E51" i="22"/>
  <c r="E52" i="22"/>
  <c r="E53" i="22"/>
  <c r="O350" i="10"/>
  <c r="O346" i="10"/>
  <c r="O342" i="10"/>
  <c r="O338" i="10"/>
  <c r="O334" i="10"/>
  <c r="O330" i="10"/>
  <c r="O326" i="10"/>
  <c r="O322" i="10"/>
  <c r="O318" i="10"/>
  <c r="O314" i="10"/>
  <c r="O264" i="10"/>
  <c r="O260" i="10"/>
  <c r="O256" i="10"/>
  <c r="O252" i="10"/>
  <c r="O248" i="10"/>
  <c r="O244" i="10"/>
  <c r="O240" i="10"/>
  <c r="O236" i="10"/>
  <c r="O232" i="10"/>
  <c r="O228" i="10"/>
  <c r="O224" i="10"/>
  <c r="E69" i="21"/>
  <c r="C69" i="21"/>
  <c r="E67" i="21"/>
  <c r="C67" i="21"/>
  <c r="E65" i="21"/>
  <c r="C65" i="21"/>
  <c r="E63" i="21"/>
  <c r="C63" i="21"/>
  <c r="E61" i="21"/>
  <c r="C61" i="21"/>
  <c r="E59" i="21"/>
  <c r="C59" i="21"/>
  <c r="E57" i="21"/>
  <c r="C57" i="21"/>
  <c r="E55" i="21"/>
  <c r="C55" i="21"/>
  <c r="E53" i="21"/>
  <c r="C53" i="21"/>
  <c r="E51" i="21"/>
  <c r="C51" i="21"/>
  <c r="E45" i="21"/>
  <c r="C45" i="21"/>
  <c r="E43" i="21"/>
  <c r="C43" i="21"/>
  <c r="E41" i="21"/>
  <c r="C41" i="21"/>
  <c r="E39" i="21"/>
  <c r="C39" i="21"/>
  <c r="E37" i="21"/>
  <c r="C37" i="21"/>
  <c r="E35" i="21"/>
  <c r="C35" i="21"/>
  <c r="E33" i="21"/>
  <c r="C33" i="21"/>
  <c r="E31" i="21"/>
  <c r="C31" i="21"/>
  <c r="E29" i="21"/>
  <c r="C29" i="21"/>
  <c r="E27" i="21"/>
  <c r="C27" i="21"/>
  <c r="E25" i="21"/>
  <c r="C25" i="21"/>
  <c r="E23" i="21"/>
  <c r="C23" i="21"/>
  <c r="E21" i="21"/>
  <c r="C21" i="21"/>
  <c r="E19" i="21"/>
  <c r="C19" i="21"/>
  <c r="E17" i="21"/>
  <c r="E15" i="21"/>
  <c r="C15" i="21"/>
  <c r="E13" i="21"/>
  <c r="C13" i="21"/>
  <c r="E41" i="22"/>
  <c r="C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C16" i="22"/>
  <c r="C40" i="22"/>
  <c r="C39" i="22"/>
  <c r="C38" i="22"/>
  <c r="C37" i="22"/>
  <c r="C36" i="22"/>
  <c r="C35" i="22"/>
  <c r="C34" i="22"/>
  <c r="C33" i="22"/>
  <c r="C32" i="22"/>
  <c r="C31" i="22"/>
  <c r="C30" i="22"/>
  <c r="C29" i="22"/>
  <c r="C28" i="22"/>
  <c r="C27" i="22"/>
  <c r="C26" i="22"/>
  <c r="C25" i="22"/>
  <c r="C24" i="22"/>
  <c r="C23" i="22"/>
  <c r="C22" i="22"/>
  <c r="C21" i="22"/>
  <c r="C20" i="22"/>
  <c r="C19" i="22"/>
  <c r="C18" i="22"/>
  <c r="C17" i="22"/>
  <c r="C15" i="22"/>
  <c r="C13" i="22"/>
  <c r="C12" i="22"/>
  <c r="D18" i="11" l="1"/>
  <c r="D17" i="11"/>
  <c r="D22" i="11"/>
  <c r="D23" i="11"/>
  <c r="D24" i="11"/>
  <c r="D25" i="11"/>
  <c r="D26" i="11"/>
  <c r="D19" i="11"/>
  <c r="D27" i="11"/>
  <c r="D20" i="11"/>
  <c r="D21" i="11"/>
  <c r="D33" i="11"/>
  <c r="D32" i="11"/>
  <c r="D35" i="11"/>
  <c r="D42" i="11"/>
  <c r="D34" i="11"/>
  <c r="D41" i="11"/>
  <c r="D40" i="11"/>
  <c r="D36" i="11"/>
  <c r="D39" i="11"/>
  <c r="D38" i="11"/>
  <c r="D37" i="11"/>
  <c r="CQ1241" i="28"/>
  <c r="CQ1209" i="28"/>
  <c r="CQ1237" i="28"/>
  <c r="CQ1205" i="28"/>
  <c r="CQ1233" i="28"/>
  <c r="CQ1229" i="28"/>
  <c r="CQ1225" i="28"/>
  <c r="CQ1221" i="28"/>
  <c r="CQ1213" i="28"/>
  <c r="CQ1217" i="28"/>
  <c r="CQ1081" i="28"/>
  <c r="CQ1077" i="28"/>
  <c r="CQ1073" i="28"/>
  <c r="CQ1101" i="28"/>
  <c r="CQ1069" i="28"/>
  <c r="CQ1097" i="28"/>
  <c r="CQ1065" i="28"/>
  <c r="CQ1085" i="28"/>
  <c r="CQ1093" i="28"/>
  <c r="CQ1089" i="28"/>
  <c r="D85" i="11"/>
  <c r="D91" i="11"/>
  <c r="D84" i="11"/>
  <c r="D83" i="11"/>
  <c r="D90" i="11"/>
  <c r="D82" i="11"/>
  <c r="D89" i="11"/>
  <c r="D81" i="11"/>
  <c r="D88" i="11"/>
  <c r="D87" i="11"/>
  <c r="D86" i="11"/>
  <c r="Q15" i="19"/>
  <c r="R15" i="19"/>
  <c r="K15" i="19"/>
  <c r="H15" i="19"/>
  <c r="L15" i="19"/>
  <c r="I15" i="19"/>
  <c r="M15" i="19"/>
  <c r="J15" i="19"/>
  <c r="N15" i="19"/>
  <c r="O15" i="19"/>
  <c r="P15" i="19"/>
  <c r="H217" i="25"/>
  <c r="B429" i="25"/>
  <c r="H210" i="25"/>
  <c r="A428" i="25"/>
  <c r="A427" i="25"/>
  <c r="H203" i="25"/>
  <c r="A426" i="25"/>
  <c r="H196" i="25"/>
  <c r="A425" i="25"/>
  <c r="H189" i="25"/>
  <c r="A424" i="25"/>
  <c r="H182" i="25"/>
  <c r="H175" i="25"/>
  <c r="A423" i="25"/>
  <c r="H168" i="25"/>
  <c r="A422" i="25"/>
  <c r="H161" i="25"/>
  <c r="A421" i="25"/>
  <c r="H154" i="25"/>
  <c r="B420" i="25"/>
  <c r="A419" i="25"/>
  <c r="H147" i="25"/>
  <c r="A418" i="25"/>
  <c r="H140" i="25"/>
  <c r="A417" i="25"/>
  <c r="H133" i="25"/>
  <c r="A416" i="25"/>
  <c r="H126" i="25"/>
  <c r="H119" i="25"/>
  <c r="A415" i="25"/>
  <c r="H112" i="25"/>
  <c r="A414" i="25"/>
  <c r="H105" i="25"/>
  <c r="A413" i="25"/>
  <c r="A412" i="25"/>
  <c r="H98" i="25"/>
  <c r="A411" i="25"/>
  <c r="H91" i="25"/>
  <c r="H84" i="25"/>
  <c r="A410" i="25"/>
  <c r="H77" i="25"/>
  <c r="B409" i="25"/>
  <c r="B408" i="25"/>
  <c r="H70" i="25"/>
  <c r="B407" i="25"/>
  <c r="H63" i="25"/>
  <c r="H56" i="25"/>
  <c r="B406" i="25"/>
  <c r="H49" i="25"/>
  <c r="B405" i="25"/>
  <c r="H42" i="25"/>
  <c r="B404" i="25"/>
  <c r="B403" i="25"/>
  <c r="H35" i="25"/>
  <c r="B402" i="25"/>
  <c r="H28" i="25"/>
  <c r="H21" i="25"/>
  <c r="B401" i="25"/>
  <c r="B400" i="25"/>
  <c r="H14" i="25"/>
  <c r="D70" i="11"/>
  <c r="H70" i="11" s="1"/>
  <c r="D66" i="11"/>
  <c r="D75" i="11"/>
  <c r="H75" i="11" s="1"/>
  <c r="D67" i="11"/>
  <c r="D74" i="11"/>
  <c r="H74" i="11" s="1"/>
  <c r="D73" i="11"/>
  <c r="H73" i="11" s="1"/>
  <c r="D72" i="11"/>
  <c r="H72" i="11" s="1"/>
  <c r="D71" i="11"/>
  <c r="H71" i="11" s="1"/>
  <c r="D69" i="11"/>
  <c r="H69" i="11" s="1"/>
  <c r="D76" i="11"/>
  <c r="H76" i="11" s="1"/>
  <c r="D68" i="11"/>
  <c r="D52" i="11"/>
  <c r="D59" i="11"/>
  <c r="D51" i="11"/>
  <c r="D58" i="11"/>
  <c r="D50" i="11"/>
  <c r="D57" i="11"/>
  <c r="D49" i="11"/>
  <c r="D56" i="11"/>
  <c r="D55" i="11"/>
  <c r="D54" i="11"/>
  <c r="D53" i="11"/>
  <c r="A19" i="24"/>
  <c r="A21" i="25"/>
  <c r="C14" i="22"/>
  <c r="E217" i="10"/>
  <c r="B429" i="10" s="1"/>
  <c r="B217" i="10"/>
  <c r="E210" i="10"/>
  <c r="B210" i="10"/>
  <c r="A428" i="10" s="1"/>
  <c r="E203" i="10"/>
  <c r="B203" i="10"/>
  <c r="A427" i="10" s="1"/>
  <c r="E196" i="10"/>
  <c r="B196" i="10"/>
  <c r="A426" i="10" s="1"/>
  <c r="E189" i="10"/>
  <c r="B189" i="10"/>
  <c r="A425" i="10" s="1"/>
  <c r="E182" i="10"/>
  <c r="B182" i="10"/>
  <c r="A424" i="10" s="1"/>
  <c r="E175" i="10"/>
  <c r="B175" i="10"/>
  <c r="A423" i="10" s="1"/>
  <c r="E168" i="10"/>
  <c r="B168" i="10"/>
  <c r="A422" i="10" s="1"/>
  <c r="E161" i="10"/>
  <c r="B161" i="10"/>
  <c r="A421" i="10" s="1"/>
  <c r="E154" i="10"/>
  <c r="B154" i="10"/>
  <c r="A420" i="10" s="1"/>
  <c r="E147" i="10"/>
  <c r="B147" i="10"/>
  <c r="A419" i="10" s="1"/>
  <c r="E140" i="10"/>
  <c r="B140" i="10"/>
  <c r="A418" i="10" s="1"/>
  <c r="E133" i="10"/>
  <c r="B133" i="10"/>
  <c r="A417" i="10" s="1"/>
  <c r="E126" i="10"/>
  <c r="B126" i="10"/>
  <c r="A416" i="10" s="1"/>
  <c r="A14" i="10"/>
  <c r="E119" i="10"/>
  <c r="B119" i="10"/>
  <c r="A415" i="10" s="1"/>
  <c r="E112" i="10"/>
  <c r="B112" i="10"/>
  <c r="A414" i="10" s="1"/>
  <c r="E105" i="10"/>
  <c r="B105" i="10"/>
  <c r="A413" i="10" s="1"/>
  <c r="E98" i="10"/>
  <c r="B98" i="10"/>
  <c r="A412" i="10" s="1"/>
  <c r="E91" i="10"/>
  <c r="B91" i="10"/>
  <c r="A411" i="10" s="1"/>
  <c r="E84" i="10"/>
  <c r="B84" i="10"/>
  <c r="A410" i="10" s="1"/>
  <c r="E77" i="10"/>
  <c r="B77" i="10"/>
  <c r="A409" i="10" s="1"/>
  <c r="E70" i="10"/>
  <c r="B70" i="10"/>
  <c r="A408" i="10" s="1"/>
  <c r="E63" i="10"/>
  <c r="B63" i="10"/>
  <c r="A407" i="10" s="1"/>
  <c r="E56" i="10"/>
  <c r="B406" i="10" s="1"/>
  <c r="B56" i="10"/>
  <c r="E49" i="10"/>
  <c r="B49" i="10"/>
  <c r="A405" i="10" s="1"/>
  <c r="E42" i="10"/>
  <c r="B42" i="10"/>
  <c r="A404" i="10" s="1"/>
  <c r="E35" i="10"/>
  <c r="B35" i="10"/>
  <c r="A403" i="10" s="1"/>
  <c r="E28" i="10"/>
  <c r="B402" i="10" s="1"/>
  <c r="B28" i="10"/>
  <c r="E21" i="10"/>
  <c r="B21" i="10"/>
  <c r="A401" i="10" s="1"/>
  <c r="F73" i="11" l="1"/>
  <c r="F74" i="11"/>
  <c r="E27" i="11"/>
  <c r="F27" i="11"/>
  <c r="F75" i="11"/>
  <c r="E26" i="11"/>
  <c r="F26" i="11"/>
  <c r="E91" i="11"/>
  <c r="F76" i="11"/>
  <c r="E25" i="11"/>
  <c r="F25" i="11"/>
  <c r="F70" i="11"/>
  <c r="E24" i="11"/>
  <c r="F24" i="11"/>
  <c r="F71" i="11"/>
  <c r="E23" i="11"/>
  <c r="F23" i="11"/>
  <c r="F72" i="11"/>
  <c r="E21" i="11"/>
  <c r="F21" i="11"/>
  <c r="E22" i="11"/>
  <c r="F22" i="11"/>
  <c r="H16" i="11"/>
  <c r="G16" i="11"/>
  <c r="A238" i="28"/>
  <c r="A23" i="24"/>
  <c r="O534" i="25" a="1"/>
  <c r="O534" i="25" s="1"/>
  <c r="N534" i="25" s="1"/>
  <c r="O520" i="25" a="1"/>
  <c r="O520" i="25" s="1"/>
  <c r="N520" i="25" s="1"/>
  <c r="O506" i="25" a="1"/>
  <c r="O506" i="25" s="1"/>
  <c r="N506" i="25" s="1"/>
  <c r="O492" i="25" a="1"/>
  <c r="O492" i="25" s="1"/>
  <c r="N492" i="25" s="1"/>
  <c r="O500" i="25" a="1"/>
  <c r="O500" i="25" s="1"/>
  <c r="N500" i="25" s="1"/>
  <c r="O486" i="25" a="1"/>
  <c r="O486" i="25" s="1"/>
  <c r="N486" i="25" s="1"/>
  <c r="O472" i="25" a="1"/>
  <c r="O472" i="25" s="1"/>
  <c r="N472" i="25" s="1"/>
  <c r="O458" i="25" a="1"/>
  <c r="O458" i="25" s="1"/>
  <c r="N458" i="25" s="1"/>
  <c r="O444" i="25" a="1"/>
  <c r="O444" i="25" s="1"/>
  <c r="N444" i="25" s="1"/>
  <c r="O430" i="25" a="1"/>
  <c r="O430" i="25" s="1"/>
  <c r="N430" i="25" s="1"/>
  <c r="O416" i="25" a="1"/>
  <c r="O416" i="25" s="1"/>
  <c r="N416" i="25" s="1"/>
  <c r="O470" i="25" a="1"/>
  <c r="O470" i="25" s="1"/>
  <c r="N470" i="25" s="1"/>
  <c r="O499" i="25" a="1"/>
  <c r="O499" i="25" s="1"/>
  <c r="N499" i="25" s="1"/>
  <c r="O535" i="25" a="1"/>
  <c r="O535" i="25" s="1"/>
  <c r="N535" i="25" s="1"/>
  <c r="O521" i="25" a="1"/>
  <c r="O521" i="25" s="1"/>
  <c r="N521" i="25" s="1"/>
  <c r="O507" i="25" a="1"/>
  <c r="O507" i="25" s="1"/>
  <c r="N507" i="25" s="1"/>
  <c r="O493" i="25" a="1"/>
  <c r="O493" i="25" s="1"/>
  <c r="N493" i="25" s="1"/>
  <c r="O479" i="25" a="1"/>
  <c r="O479" i="25" s="1"/>
  <c r="N479" i="25" s="1"/>
  <c r="O487" i="25" a="1"/>
  <c r="O487" i="25" s="1"/>
  <c r="N487" i="25" s="1"/>
  <c r="O473" i="25" a="1"/>
  <c r="O473" i="25" s="1"/>
  <c r="N473" i="25" s="1"/>
  <c r="O459" i="25" a="1"/>
  <c r="O459" i="25" s="1"/>
  <c r="N459" i="25" s="1"/>
  <c r="O445" i="25" a="1"/>
  <c r="O445" i="25" s="1"/>
  <c r="N445" i="25" s="1"/>
  <c r="O431" i="25" a="1"/>
  <c r="O431" i="25" s="1"/>
  <c r="N431" i="25" s="1"/>
  <c r="O417" i="25" a="1"/>
  <c r="O417" i="25" s="1"/>
  <c r="N417" i="25" s="1"/>
  <c r="O484" i="25" a="1"/>
  <c r="O484" i="25" s="1"/>
  <c r="N484" i="25" s="1"/>
  <c r="O533" i="25" a="1"/>
  <c r="O533" i="25" s="1"/>
  <c r="N533" i="25" s="1"/>
  <c r="O443" i="25" a="1"/>
  <c r="O443" i="25" s="1"/>
  <c r="N443" i="25" s="1"/>
  <c r="O536" i="25" a="1"/>
  <c r="O536" i="25" s="1"/>
  <c r="N536" i="25" s="1"/>
  <c r="O522" i="25" a="1"/>
  <c r="O522" i="25" s="1"/>
  <c r="N522" i="25" s="1"/>
  <c r="O508" i="25" a="1"/>
  <c r="O508" i="25" s="1"/>
  <c r="N508" i="25" s="1"/>
  <c r="O494" i="25" a="1"/>
  <c r="O494" i="25" s="1"/>
  <c r="N494" i="25" s="1"/>
  <c r="O480" i="25" a="1"/>
  <c r="O480" i="25" s="1"/>
  <c r="N480" i="25" s="1"/>
  <c r="O466" i="25" a="1"/>
  <c r="O466" i="25" s="1"/>
  <c r="N466" i="25" s="1"/>
  <c r="O474" i="25" a="1"/>
  <c r="O474" i="25" s="1"/>
  <c r="N474" i="25" s="1"/>
  <c r="O460" i="25" a="1"/>
  <c r="O460" i="25" s="1"/>
  <c r="N460" i="25" s="1"/>
  <c r="O446" i="25" a="1"/>
  <c r="O446" i="25" s="1"/>
  <c r="N446" i="25" s="1"/>
  <c r="O432" i="25" a="1"/>
  <c r="O432" i="25" s="1"/>
  <c r="N432" i="25" s="1"/>
  <c r="O418" i="25" a="1"/>
  <c r="O418" i="25" s="1"/>
  <c r="N418" i="25" s="1"/>
  <c r="O442" i="25" a="1"/>
  <c r="O442" i="25" s="1"/>
  <c r="N442" i="25" s="1"/>
  <c r="O505" i="25" a="1"/>
  <c r="O505" i="25" s="1"/>
  <c r="N505" i="25" s="1"/>
  <c r="O429" i="25" a="1"/>
  <c r="O429" i="25" s="1"/>
  <c r="N429" i="25" s="1"/>
  <c r="O537" i="25" a="1"/>
  <c r="O537" i="25" s="1"/>
  <c r="N537" i="25" s="1"/>
  <c r="O523" i="25" a="1"/>
  <c r="O523" i="25" s="1"/>
  <c r="N523" i="25" s="1"/>
  <c r="O509" i="25" a="1"/>
  <c r="O509" i="25" s="1"/>
  <c r="N509" i="25" s="1"/>
  <c r="O495" i="25" a="1"/>
  <c r="O495" i="25" s="1"/>
  <c r="N495" i="25" s="1"/>
  <c r="O481" i="25" a="1"/>
  <c r="O481" i="25" s="1"/>
  <c r="N481" i="25" s="1"/>
  <c r="O467" i="25" a="1"/>
  <c r="O467" i="25" s="1"/>
  <c r="N467" i="25" s="1"/>
  <c r="O453" i="25" a="1"/>
  <c r="O453" i="25" s="1"/>
  <c r="N453" i="25" s="1"/>
  <c r="O461" i="25" a="1"/>
  <c r="O461" i="25" s="1"/>
  <c r="N461" i="25" s="1"/>
  <c r="O447" i="25" a="1"/>
  <c r="O447" i="25" s="1"/>
  <c r="N447" i="25" s="1"/>
  <c r="O433" i="25" a="1"/>
  <c r="O433" i="25" s="1"/>
  <c r="N433" i="25" s="1"/>
  <c r="O419" i="25" a="1"/>
  <c r="O419" i="25" s="1"/>
  <c r="N419" i="25" s="1"/>
  <c r="O428" i="25" a="1"/>
  <c r="O428" i="25" s="1"/>
  <c r="N428" i="25" s="1"/>
  <c r="O519" i="25" a="1"/>
  <c r="O519" i="25" s="1"/>
  <c r="N519" i="25" s="1"/>
  <c r="O415" i="25" a="1"/>
  <c r="O415" i="25" s="1"/>
  <c r="N415" i="25" s="1"/>
  <c r="O538" i="25" a="1"/>
  <c r="O538" i="25" s="1"/>
  <c r="N538" i="25" s="1"/>
  <c r="O524" i="25" a="1"/>
  <c r="O524" i="25" s="1"/>
  <c r="N524" i="25" s="1"/>
  <c r="O510" i="25" a="1"/>
  <c r="O510" i="25" s="1"/>
  <c r="N510" i="25" s="1"/>
  <c r="O496" i="25" a="1"/>
  <c r="O496" i="25" s="1"/>
  <c r="N496" i="25" s="1"/>
  <c r="O482" i="25" a="1"/>
  <c r="O482" i="25" s="1"/>
  <c r="N482" i="25" s="1"/>
  <c r="O468" i="25" a="1"/>
  <c r="O468" i="25" s="1"/>
  <c r="N468" i="25" s="1"/>
  <c r="O454" i="25" a="1"/>
  <c r="O454" i="25" s="1"/>
  <c r="N454" i="25" s="1"/>
  <c r="O440" i="25" a="1"/>
  <c r="O440" i="25" s="1"/>
  <c r="N440" i="25" s="1"/>
  <c r="O448" i="25" a="1"/>
  <c r="O448" i="25" s="1"/>
  <c r="N448" i="25" s="1"/>
  <c r="O434" i="25" a="1"/>
  <c r="O434" i="25" s="1"/>
  <c r="N434" i="25" s="1"/>
  <c r="O420" i="25" a="1"/>
  <c r="O420" i="25" s="1"/>
  <c r="N420" i="25" s="1"/>
  <c r="O435" i="25" a="1"/>
  <c r="O435" i="25" s="1"/>
  <c r="N435" i="25" s="1"/>
  <c r="O512" i="25" a="1"/>
  <c r="O512" i="25" s="1"/>
  <c r="N512" i="25" s="1"/>
  <c r="O414" i="25" a="1"/>
  <c r="O414" i="25" s="1"/>
  <c r="N414" i="25" s="1"/>
  <c r="O485" i="25" a="1"/>
  <c r="O485" i="25" s="1"/>
  <c r="N485" i="25" s="1"/>
  <c r="O457" i="25" a="1"/>
  <c r="O457" i="25" s="1"/>
  <c r="N457" i="25" s="1"/>
  <c r="O531" i="25" a="1"/>
  <c r="O531" i="25" s="1"/>
  <c r="N531" i="25" s="1"/>
  <c r="O539" i="25" a="1"/>
  <c r="O539" i="25" s="1"/>
  <c r="N539" i="25" s="1"/>
  <c r="O525" i="25" a="1"/>
  <c r="O525" i="25" s="1"/>
  <c r="N525" i="25" s="1"/>
  <c r="O511" i="25" a="1"/>
  <c r="O511" i="25" s="1"/>
  <c r="N511" i="25" s="1"/>
  <c r="O497" i="25" a="1"/>
  <c r="O497" i="25" s="1"/>
  <c r="N497" i="25" s="1"/>
  <c r="O483" i="25" a="1"/>
  <c r="O483" i="25" s="1"/>
  <c r="N483" i="25" s="1"/>
  <c r="O469" i="25" a="1"/>
  <c r="O469" i="25" s="1"/>
  <c r="N469" i="25" s="1"/>
  <c r="O455" i="25" a="1"/>
  <c r="O455" i="25" s="1"/>
  <c r="N455" i="25" s="1"/>
  <c r="O441" i="25" a="1"/>
  <c r="O441" i="25" s="1"/>
  <c r="N441" i="25" s="1"/>
  <c r="O427" i="25" a="1"/>
  <c r="O427" i="25" s="1"/>
  <c r="N427" i="25" s="1"/>
  <c r="O421" i="25" a="1"/>
  <c r="O421" i="25" s="1"/>
  <c r="N421" i="25" s="1"/>
  <c r="O456" i="25" a="1"/>
  <c r="O456" i="25" s="1"/>
  <c r="N456" i="25" s="1"/>
  <c r="O513" i="25" a="1"/>
  <c r="O513" i="25" s="1"/>
  <c r="N513" i="25" s="1"/>
  <c r="O532" i="25" a="1"/>
  <c r="O532" i="25" s="1"/>
  <c r="N532" i="25" s="1"/>
  <c r="O518" i="25" a="1"/>
  <c r="O518" i="25" s="1"/>
  <c r="N518" i="25" s="1"/>
  <c r="O526" i="25" a="1"/>
  <c r="O526" i="25" s="1"/>
  <c r="N526" i="25" s="1"/>
  <c r="O498" i="25" a="1"/>
  <c r="O498" i="25" s="1"/>
  <c r="N498" i="25" s="1"/>
  <c r="O422" i="25" a="1"/>
  <c r="O422" i="25" s="1"/>
  <c r="N422" i="25" s="1"/>
  <c r="O471" i="25" a="1"/>
  <c r="O471" i="25" s="1"/>
  <c r="N471" i="25" s="1"/>
  <c r="O403" i="25" a="1"/>
  <c r="O403" i="25" s="1"/>
  <c r="N403" i="25" s="1"/>
  <c r="O409" i="25" a="1"/>
  <c r="O409" i="25" s="1"/>
  <c r="N409" i="25" s="1"/>
  <c r="O404" i="25" a="1"/>
  <c r="O404" i="25" s="1"/>
  <c r="N404" i="25" s="1"/>
  <c r="O405" i="25" a="1"/>
  <c r="O405" i="25" s="1"/>
  <c r="N405" i="25" s="1"/>
  <c r="O406" i="25" a="1"/>
  <c r="O406" i="25" s="1"/>
  <c r="N406" i="25" s="1"/>
  <c r="O407" i="25" a="1"/>
  <c r="O407" i="25" s="1"/>
  <c r="N407" i="25" s="1"/>
  <c r="O408" i="25" a="1"/>
  <c r="O408" i="25" s="1"/>
  <c r="N408" i="25" s="1"/>
  <c r="O401" i="25" a="1"/>
  <c r="O401" i="25" s="1"/>
  <c r="N401" i="25" s="1"/>
  <c r="O402" i="25" a="1"/>
  <c r="O402" i="25" s="1"/>
  <c r="N402" i="25" s="1"/>
  <c r="B404" i="10"/>
  <c r="H42" i="10"/>
  <c r="B425" i="10"/>
  <c r="H189" i="10"/>
  <c r="B407" i="10"/>
  <c r="H63" i="10"/>
  <c r="B415" i="10"/>
  <c r="H119" i="10"/>
  <c r="B420" i="10"/>
  <c r="H154" i="10"/>
  <c r="B410" i="10"/>
  <c r="H84" i="10"/>
  <c r="B423" i="10"/>
  <c r="H175" i="10"/>
  <c r="B413" i="10"/>
  <c r="H105" i="10"/>
  <c r="B418" i="10"/>
  <c r="H140" i="10"/>
  <c r="B426" i="10"/>
  <c r="H196" i="10"/>
  <c r="B414" i="10"/>
  <c r="H112" i="10"/>
  <c r="B427" i="10"/>
  <c r="H203" i="10"/>
  <c r="B428" i="10"/>
  <c r="H210" i="10"/>
  <c r="B408" i="10"/>
  <c r="H70" i="10"/>
  <c r="B421" i="10"/>
  <c r="H161" i="10"/>
  <c r="B403" i="10"/>
  <c r="H35" i="10"/>
  <c r="B411" i="10"/>
  <c r="H91" i="10"/>
  <c r="B416" i="10"/>
  <c r="H126" i="10"/>
  <c r="B424" i="10"/>
  <c r="H182" i="10"/>
  <c r="B419" i="10"/>
  <c r="H147" i="10"/>
  <c r="B409" i="10"/>
  <c r="H77" i="10"/>
  <c r="B422" i="10"/>
  <c r="H168" i="10"/>
  <c r="B412" i="10"/>
  <c r="H98" i="10"/>
  <c r="B417" i="10"/>
  <c r="H133" i="10"/>
  <c r="A429" i="10"/>
  <c r="H217" i="10"/>
  <c r="O530" i="25" a="1"/>
  <c r="O530" i="25" s="1"/>
  <c r="N530" i="25" s="1"/>
  <c r="A406" i="10"/>
  <c r="H56" i="10"/>
  <c r="O400" i="25" a="1"/>
  <c r="O400" i="25" s="1"/>
  <c r="N400" i="25" s="1"/>
  <c r="O413" i="25" a="1"/>
  <c r="O413" i="25" s="1"/>
  <c r="N413" i="25" s="1"/>
  <c r="O452" i="25" a="1"/>
  <c r="O452" i="25" s="1"/>
  <c r="N452" i="25" s="1"/>
  <c r="O517" i="25" a="1"/>
  <c r="O517" i="25" s="1"/>
  <c r="N517" i="25" s="1"/>
  <c r="O478" i="25" a="1"/>
  <c r="O478" i="25" s="1"/>
  <c r="N478" i="25" s="1"/>
  <c r="O465" i="25" a="1"/>
  <c r="O465" i="25" s="1"/>
  <c r="N465" i="25" s="1"/>
  <c r="O439" i="25" a="1"/>
  <c r="O439" i="25" s="1"/>
  <c r="N439" i="25" s="1"/>
  <c r="O426" i="25" a="1"/>
  <c r="O426" i="25" s="1"/>
  <c r="N426" i="25" s="1"/>
  <c r="O504" i="25" a="1"/>
  <c r="O504" i="25" s="1"/>
  <c r="N504" i="25" s="1"/>
  <c r="O491" i="25" a="1"/>
  <c r="O491" i="25" s="1"/>
  <c r="N491" i="25" s="1"/>
  <c r="A402" i="10"/>
  <c r="H28" i="10"/>
  <c r="B405" i="10"/>
  <c r="H49" i="10"/>
  <c r="B401" i="10"/>
  <c r="H21" i="10"/>
  <c r="A245" i="28"/>
  <c r="A28" i="25"/>
  <c r="O8" i="21"/>
  <c r="M8" i="21"/>
  <c r="K8" i="21"/>
  <c r="BQ402" i="25" l="1"/>
  <c r="BY402" i="25"/>
  <c r="CG402" i="25"/>
  <c r="CO402" i="25"/>
  <c r="BR402" i="25"/>
  <c r="BZ402" i="25"/>
  <c r="CH402" i="25"/>
  <c r="CB33" i="33" s="1"/>
  <c r="CP402" i="25"/>
  <c r="CJ33" i="33" s="1"/>
  <c r="BS402" i="25"/>
  <c r="CA402" i="25"/>
  <c r="CI402" i="25"/>
  <c r="BM402" i="25"/>
  <c r="BU402" i="25"/>
  <c r="CC402" i="25"/>
  <c r="CK402" i="25"/>
  <c r="CE33" i="33" s="1"/>
  <c r="BN402" i="25"/>
  <c r="BH33" i="33" s="1"/>
  <c r="BV402" i="25"/>
  <c r="CD402" i="25"/>
  <c r="CL402" i="25"/>
  <c r="CF402" i="25"/>
  <c r="BO402" i="25"/>
  <c r="CJ402" i="25"/>
  <c r="BP402" i="25"/>
  <c r="CM402" i="25"/>
  <c r="CG33" i="33" s="1"/>
  <c r="BT402" i="25"/>
  <c r="CN402" i="25"/>
  <c r="BW402" i="25"/>
  <c r="BX402" i="25"/>
  <c r="CB402" i="25"/>
  <c r="CE402" i="25"/>
  <c r="BN401" i="25"/>
  <c r="BH32" i="33" s="1"/>
  <c r="BO401" i="25"/>
  <c r="BI32" i="33" s="1"/>
  <c r="BW401" i="25"/>
  <c r="CE401" i="25"/>
  <c r="CM401" i="25"/>
  <c r="BP401" i="25"/>
  <c r="BX401" i="25"/>
  <c r="CF401" i="25"/>
  <c r="CN401" i="25"/>
  <c r="CH32" i="33" s="1"/>
  <c r="BQ401" i="25"/>
  <c r="BK32" i="33" s="1"/>
  <c r="BY401" i="25"/>
  <c r="CG401" i="25"/>
  <c r="CO401" i="25"/>
  <c r="BR401" i="25"/>
  <c r="BS401" i="25"/>
  <c r="CA401" i="25"/>
  <c r="CI401" i="25"/>
  <c r="CC32" i="33" s="1"/>
  <c r="BT401" i="25"/>
  <c r="BN32" i="33" s="1"/>
  <c r="CB401" i="25"/>
  <c r="CJ401" i="25"/>
  <c r="BU401" i="25"/>
  <c r="CP401" i="25"/>
  <c r="BV401" i="25"/>
  <c r="BZ401" i="25"/>
  <c r="CC401" i="25"/>
  <c r="BW32" i="33" s="1"/>
  <c r="CD401" i="25"/>
  <c r="BX32" i="33" s="1"/>
  <c r="CH401" i="25"/>
  <c r="CK401" i="25"/>
  <c r="CL401" i="25"/>
  <c r="BM401" i="25"/>
  <c r="BO433" i="25"/>
  <c r="BW433" i="25"/>
  <c r="CE433" i="25"/>
  <c r="CM433" i="25"/>
  <c r="BP433" i="25"/>
  <c r="BX433" i="25"/>
  <c r="CF433" i="25"/>
  <c r="CN433" i="25"/>
  <c r="BQ433" i="25"/>
  <c r="BY433" i="25"/>
  <c r="CG433" i="25"/>
  <c r="CO433" i="25"/>
  <c r="BR433" i="25"/>
  <c r="BZ433" i="25"/>
  <c r="CH433" i="25"/>
  <c r="CP433" i="25"/>
  <c r="BS433" i="25"/>
  <c r="CA433" i="25"/>
  <c r="CI433" i="25"/>
  <c r="BT433" i="25"/>
  <c r="CB433" i="25"/>
  <c r="CJ433" i="25"/>
  <c r="BM433" i="25"/>
  <c r="BN433" i="25"/>
  <c r="BU433" i="25"/>
  <c r="BV433" i="25"/>
  <c r="CC433" i="25"/>
  <c r="CK433" i="25"/>
  <c r="CL433" i="25"/>
  <c r="CD433" i="25"/>
  <c r="BP507" i="25"/>
  <c r="BX507" i="25"/>
  <c r="CF507" i="25"/>
  <c r="CN507" i="25"/>
  <c r="BQ507" i="25"/>
  <c r="BY507" i="25"/>
  <c r="CG507" i="25"/>
  <c r="CO507" i="25"/>
  <c r="BR507" i="25"/>
  <c r="BZ507" i="25"/>
  <c r="CH507" i="25"/>
  <c r="CP507" i="25"/>
  <c r="BS507" i="25"/>
  <c r="CA507" i="25"/>
  <c r="CI507" i="25"/>
  <c r="BT507" i="25"/>
  <c r="CB507" i="25"/>
  <c r="CJ507" i="25"/>
  <c r="BM507" i="25"/>
  <c r="BU507" i="25"/>
  <c r="CC507" i="25"/>
  <c r="CK507" i="25"/>
  <c r="BW507" i="25"/>
  <c r="CD507" i="25"/>
  <c r="BV507" i="25"/>
  <c r="CE507" i="25"/>
  <c r="CL507" i="25"/>
  <c r="CM507" i="25"/>
  <c r="BN507" i="25"/>
  <c r="BO507" i="25"/>
  <c r="BR512" i="25"/>
  <c r="BZ512" i="25"/>
  <c r="CH512" i="25"/>
  <c r="CP512" i="25"/>
  <c r="BS512" i="25"/>
  <c r="CA512" i="25"/>
  <c r="CI512" i="25"/>
  <c r="BT512" i="25"/>
  <c r="CB512" i="25"/>
  <c r="CJ512" i="25"/>
  <c r="BM512" i="25"/>
  <c r="BU512" i="25"/>
  <c r="CC512" i="25"/>
  <c r="CK512" i="25"/>
  <c r="BN512" i="25"/>
  <c r="BV512" i="25"/>
  <c r="CD512" i="25"/>
  <c r="CL512" i="25"/>
  <c r="BY512" i="25"/>
  <c r="CE512" i="25"/>
  <c r="CF512" i="25"/>
  <c r="BO512" i="25"/>
  <c r="CG512" i="25"/>
  <c r="BP512" i="25"/>
  <c r="CM512" i="25"/>
  <c r="BQ512" i="25"/>
  <c r="CN512" i="25"/>
  <c r="BX512" i="25"/>
  <c r="BW512" i="25"/>
  <c r="CO512" i="25"/>
  <c r="BS420" i="25"/>
  <c r="CA420" i="25"/>
  <c r="CI420" i="25"/>
  <c r="BT420" i="25"/>
  <c r="CB420" i="25"/>
  <c r="CJ420" i="25"/>
  <c r="BM420" i="25"/>
  <c r="BU420" i="25"/>
  <c r="CC420" i="25"/>
  <c r="CK420" i="25"/>
  <c r="BO420" i="25"/>
  <c r="BW420" i="25"/>
  <c r="CE420" i="25"/>
  <c r="CM420" i="25"/>
  <c r="BP420" i="25"/>
  <c r="BX420" i="25"/>
  <c r="CF420" i="25"/>
  <c r="CN420" i="25"/>
  <c r="BZ420" i="25"/>
  <c r="CD420" i="25"/>
  <c r="CG420" i="25"/>
  <c r="BN420" i="25"/>
  <c r="CH420" i="25"/>
  <c r="BQ420" i="25"/>
  <c r="CL420" i="25"/>
  <c r="BR420" i="25"/>
  <c r="CO420" i="25"/>
  <c r="CP420" i="25"/>
  <c r="BV420" i="25"/>
  <c r="BY420" i="25"/>
  <c r="BN510" i="25"/>
  <c r="BV510" i="25"/>
  <c r="CD510" i="25"/>
  <c r="CL510" i="25"/>
  <c r="BO510" i="25"/>
  <c r="BW510" i="25"/>
  <c r="CE510" i="25"/>
  <c r="CM510" i="25"/>
  <c r="BP510" i="25"/>
  <c r="BX510" i="25"/>
  <c r="CF510" i="25"/>
  <c r="CN510" i="25"/>
  <c r="BQ510" i="25"/>
  <c r="BY510" i="25"/>
  <c r="CG510" i="25"/>
  <c r="CO510" i="25"/>
  <c r="BR510" i="25"/>
  <c r="BZ510" i="25"/>
  <c r="CH510" i="25"/>
  <c r="CP510" i="25"/>
  <c r="BS510" i="25"/>
  <c r="CA510" i="25"/>
  <c r="CI510" i="25"/>
  <c r="CC510" i="25"/>
  <c r="CJ510" i="25"/>
  <c r="CK510" i="25"/>
  <c r="CB510" i="25"/>
  <c r="BM510" i="25"/>
  <c r="BT510" i="25"/>
  <c r="BU510" i="25"/>
  <c r="BT538" i="25"/>
  <c r="CB538" i="25"/>
  <c r="CJ538" i="25"/>
  <c r="CA538" i="25"/>
  <c r="BM538" i="25"/>
  <c r="BU538" i="25"/>
  <c r="CC538" i="25"/>
  <c r="CK538" i="25"/>
  <c r="BS538" i="25"/>
  <c r="BN538" i="25"/>
  <c r="BV538" i="25"/>
  <c r="CD538" i="25"/>
  <c r="CL538" i="25"/>
  <c r="BO538" i="25"/>
  <c r="BW538" i="25"/>
  <c r="CE538" i="25"/>
  <c r="CM538" i="25"/>
  <c r="BP538" i="25"/>
  <c r="BX538" i="25"/>
  <c r="CF538" i="25"/>
  <c r="CN538" i="25"/>
  <c r="BQ538" i="25"/>
  <c r="BY538" i="25"/>
  <c r="CG538" i="25"/>
  <c r="CO538" i="25"/>
  <c r="CI538" i="25"/>
  <c r="BR538" i="25"/>
  <c r="BZ538" i="25"/>
  <c r="CH538" i="25"/>
  <c r="CP538" i="25"/>
  <c r="BN456" i="25"/>
  <c r="BV456" i="25"/>
  <c r="CD456" i="25"/>
  <c r="CL456" i="25"/>
  <c r="BO456" i="25"/>
  <c r="BW456" i="25"/>
  <c r="CE456" i="25"/>
  <c r="CM456" i="25"/>
  <c r="BP456" i="25"/>
  <c r="BX456" i="25"/>
  <c r="CF456" i="25"/>
  <c r="CN456" i="25"/>
  <c r="BQ456" i="25"/>
  <c r="BY456" i="25"/>
  <c r="CG456" i="25"/>
  <c r="CO456" i="25"/>
  <c r="BR456" i="25"/>
  <c r="BZ456" i="25"/>
  <c r="CH456" i="25"/>
  <c r="CP456" i="25"/>
  <c r="CI456" i="25"/>
  <c r="BM456" i="25"/>
  <c r="CJ456" i="25"/>
  <c r="BS456" i="25"/>
  <c r="CK456" i="25"/>
  <c r="BT456" i="25"/>
  <c r="BU456" i="25"/>
  <c r="CA456" i="25"/>
  <c r="CB456" i="25"/>
  <c r="CC456" i="25"/>
  <c r="BQ461" i="25"/>
  <c r="BY461" i="25"/>
  <c r="CG461" i="25"/>
  <c r="CO461" i="25"/>
  <c r="BR461" i="25"/>
  <c r="BZ461" i="25"/>
  <c r="CH461" i="25"/>
  <c r="CP461" i="25"/>
  <c r="BS461" i="25"/>
  <c r="CA461" i="25"/>
  <c r="CI461" i="25"/>
  <c r="BT461" i="25"/>
  <c r="CB461" i="25"/>
  <c r="CJ461" i="25"/>
  <c r="BN461" i="25"/>
  <c r="CD461" i="25"/>
  <c r="BO461" i="25"/>
  <c r="CE461" i="25"/>
  <c r="BP461" i="25"/>
  <c r="CF461" i="25"/>
  <c r="BU461" i="25"/>
  <c r="CK461" i="25"/>
  <c r="BV461" i="25"/>
  <c r="CL461" i="25"/>
  <c r="BW461" i="25"/>
  <c r="CM461" i="25"/>
  <c r="BX461" i="25"/>
  <c r="CN461" i="25"/>
  <c r="BM461" i="25"/>
  <c r="CC461" i="25"/>
  <c r="BO460" i="25"/>
  <c r="BW460" i="25"/>
  <c r="CE460" i="25"/>
  <c r="CM460" i="25"/>
  <c r="BP460" i="25"/>
  <c r="BX460" i="25"/>
  <c r="CF460" i="25"/>
  <c r="CN460" i="25"/>
  <c r="BQ460" i="25"/>
  <c r="BY460" i="25"/>
  <c r="CG460" i="25"/>
  <c r="CO460" i="25"/>
  <c r="BR460" i="25"/>
  <c r="BZ460" i="25"/>
  <c r="CH460" i="25"/>
  <c r="CP460" i="25"/>
  <c r="CB460" i="25"/>
  <c r="BM460" i="25"/>
  <c r="CC460" i="25"/>
  <c r="BN460" i="25"/>
  <c r="CD460" i="25"/>
  <c r="BS460" i="25"/>
  <c r="CI460" i="25"/>
  <c r="BT460" i="25"/>
  <c r="CJ460" i="25"/>
  <c r="BU460" i="25"/>
  <c r="CK460" i="25"/>
  <c r="BV460" i="25"/>
  <c r="CL460" i="25"/>
  <c r="CA460" i="25"/>
  <c r="BS435" i="25"/>
  <c r="CA435" i="25"/>
  <c r="CI435" i="25"/>
  <c r="BT435" i="25"/>
  <c r="CB435" i="25"/>
  <c r="CJ435" i="25"/>
  <c r="BM435" i="25"/>
  <c r="BU435" i="25"/>
  <c r="CC435" i="25"/>
  <c r="CK435" i="25"/>
  <c r="BN435" i="25"/>
  <c r="BV435" i="25"/>
  <c r="CD435" i="25"/>
  <c r="CL435" i="25"/>
  <c r="BO435" i="25"/>
  <c r="BW435" i="25"/>
  <c r="CE435" i="25"/>
  <c r="CM435" i="25"/>
  <c r="BP435" i="25"/>
  <c r="BX435" i="25"/>
  <c r="CF435" i="25"/>
  <c r="CN435" i="25"/>
  <c r="BQ435" i="25"/>
  <c r="BR435" i="25"/>
  <c r="BY435" i="25"/>
  <c r="BZ435" i="25"/>
  <c r="CG435" i="25"/>
  <c r="CH435" i="25"/>
  <c r="CO435" i="25"/>
  <c r="CP435" i="25"/>
  <c r="BS446" i="25"/>
  <c r="CA446" i="25"/>
  <c r="CI446" i="25"/>
  <c r="BT446" i="25"/>
  <c r="CB446" i="25"/>
  <c r="CJ446" i="25"/>
  <c r="BM446" i="25"/>
  <c r="BU446" i="25"/>
  <c r="CC446" i="25"/>
  <c r="CK446" i="25"/>
  <c r="BN446" i="25"/>
  <c r="BV446" i="25"/>
  <c r="CD446" i="25"/>
  <c r="CL446" i="25"/>
  <c r="BO446" i="25"/>
  <c r="BW446" i="25"/>
  <c r="CE446" i="25"/>
  <c r="CM446" i="25"/>
  <c r="BP446" i="25"/>
  <c r="BX446" i="25"/>
  <c r="CF446" i="25"/>
  <c r="CN446" i="25"/>
  <c r="CG446" i="25"/>
  <c r="CH446" i="25"/>
  <c r="CO446" i="25"/>
  <c r="CP446" i="25"/>
  <c r="BQ446" i="25"/>
  <c r="BR446" i="25"/>
  <c r="BY446" i="25"/>
  <c r="BZ446" i="25"/>
  <c r="BQ431" i="25"/>
  <c r="BY431" i="25"/>
  <c r="CG431" i="25"/>
  <c r="CO431" i="25"/>
  <c r="BR431" i="25"/>
  <c r="BZ431" i="25"/>
  <c r="CH431" i="25"/>
  <c r="CP431" i="25"/>
  <c r="BS431" i="25"/>
  <c r="CA431" i="25"/>
  <c r="CI431" i="25"/>
  <c r="BM431" i="25"/>
  <c r="BU431" i="25"/>
  <c r="CC431" i="25"/>
  <c r="CK431" i="25"/>
  <c r="BN431" i="25"/>
  <c r="BV431" i="25"/>
  <c r="CD431" i="25"/>
  <c r="CL431" i="25"/>
  <c r="CE431" i="25"/>
  <c r="CF431" i="25"/>
  <c r="BO431" i="25"/>
  <c r="CJ431" i="25"/>
  <c r="BP431" i="25"/>
  <c r="CM431" i="25"/>
  <c r="BT431" i="25"/>
  <c r="CN431" i="25"/>
  <c r="BW431" i="25"/>
  <c r="BX431" i="25"/>
  <c r="CB431" i="25"/>
  <c r="BQ497" i="25"/>
  <c r="BY497" i="25"/>
  <c r="CG497" i="25"/>
  <c r="CO497" i="25"/>
  <c r="BR497" i="25"/>
  <c r="BZ497" i="25"/>
  <c r="CH497" i="25"/>
  <c r="CP497" i="25"/>
  <c r="BS497" i="25"/>
  <c r="CA497" i="25"/>
  <c r="CI497" i="25"/>
  <c r="BT497" i="25"/>
  <c r="CB497" i="25"/>
  <c r="CJ497" i="25"/>
  <c r="BM497" i="25"/>
  <c r="BU497" i="25"/>
  <c r="CC497" i="25"/>
  <c r="CK497" i="25"/>
  <c r="BN497" i="25"/>
  <c r="BV497" i="25"/>
  <c r="CD497" i="25"/>
  <c r="CL497" i="25"/>
  <c r="BO497" i="25"/>
  <c r="BW497" i="25"/>
  <c r="CE497" i="25"/>
  <c r="CM497" i="25"/>
  <c r="BP497" i="25"/>
  <c r="BX497" i="25"/>
  <c r="CF497" i="25"/>
  <c r="CN497" i="25"/>
  <c r="BS505" i="25"/>
  <c r="CA505" i="25"/>
  <c r="CI505" i="25"/>
  <c r="BT505" i="25"/>
  <c r="CB505" i="25"/>
  <c r="CJ505" i="25"/>
  <c r="BM505" i="25"/>
  <c r="BU505" i="25"/>
  <c r="CC505" i="25"/>
  <c r="CK505" i="25"/>
  <c r="BN505" i="25"/>
  <c r="BV505" i="25"/>
  <c r="CD505" i="25"/>
  <c r="CL505" i="25"/>
  <c r="BO505" i="25"/>
  <c r="BW505" i="25"/>
  <c r="CE505" i="25"/>
  <c r="CM505" i="25"/>
  <c r="BP505" i="25"/>
  <c r="BX505" i="25"/>
  <c r="CF505" i="25"/>
  <c r="CN505" i="25"/>
  <c r="BQ505" i="25"/>
  <c r="BY505" i="25"/>
  <c r="CG505" i="25"/>
  <c r="CO505" i="25"/>
  <c r="CP505" i="25"/>
  <c r="CH505" i="25"/>
  <c r="BR505" i="25"/>
  <c r="BZ505" i="25"/>
  <c r="BR533" i="25"/>
  <c r="BZ533" i="25"/>
  <c r="CH533" i="25"/>
  <c r="CP533" i="25"/>
  <c r="BQ533" i="25"/>
  <c r="BS533" i="25"/>
  <c r="CA533" i="25"/>
  <c r="CI533" i="25"/>
  <c r="BT533" i="25"/>
  <c r="CB533" i="25"/>
  <c r="CJ533" i="25"/>
  <c r="CO533" i="25"/>
  <c r="BM533" i="25"/>
  <c r="BU533" i="25"/>
  <c r="CC533" i="25"/>
  <c r="CK533" i="25"/>
  <c r="CG533" i="25"/>
  <c r="BN533" i="25"/>
  <c r="BV533" i="25"/>
  <c r="CD533" i="25"/>
  <c r="CL533" i="25"/>
  <c r="BO533" i="25"/>
  <c r="BW533" i="25"/>
  <c r="CE533" i="25"/>
  <c r="CM533" i="25"/>
  <c r="BY533" i="25"/>
  <c r="BP533" i="25"/>
  <c r="BX533" i="25"/>
  <c r="CF533" i="25"/>
  <c r="CN533" i="25"/>
  <c r="BN520" i="25"/>
  <c r="BV520" i="25"/>
  <c r="CD520" i="25"/>
  <c r="CL520" i="25"/>
  <c r="BU520" i="25"/>
  <c r="BO520" i="25"/>
  <c r="BW520" i="25"/>
  <c r="CE520" i="25"/>
  <c r="CM520" i="25"/>
  <c r="CC520" i="25"/>
  <c r="BP520" i="25"/>
  <c r="BX520" i="25"/>
  <c r="CF520" i="25"/>
  <c r="CN520" i="25"/>
  <c r="BM520" i="25"/>
  <c r="BQ520" i="25"/>
  <c r="BY520" i="25"/>
  <c r="CG520" i="25"/>
  <c r="CO520" i="25"/>
  <c r="CK520" i="25"/>
  <c r="BR520" i="25"/>
  <c r="BZ520" i="25"/>
  <c r="CH520" i="25"/>
  <c r="CP520" i="25"/>
  <c r="BS520" i="25"/>
  <c r="CA520" i="25"/>
  <c r="CI520" i="25"/>
  <c r="BT520" i="25"/>
  <c r="CB520" i="25"/>
  <c r="CJ520" i="25"/>
  <c r="BM499" i="25"/>
  <c r="BU499" i="25"/>
  <c r="CC499" i="25"/>
  <c r="CK499" i="25"/>
  <c r="BN499" i="25"/>
  <c r="BV499" i="25"/>
  <c r="CD499" i="25"/>
  <c r="CL499" i="25"/>
  <c r="BO499" i="25"/>
  <c r="BW499" i="25"/>
  <c r="CE499" i="25"/>
  <c r="CM499" i="25"/>
  <c r="BP499" i="25"/>
  <c r="BX499" i="25"/>
  <c r="CF499" i="25"/>
  <c r="CN499" i="25"/>
  <c r="BQ499" i="25"/>
  <c r="BY499" i="25"/>
  <c r="CG499" i="25"/>
  <c r="CO499" i="25"/>
  <c r="BR499" i="25"/>
  <c r="BZ499" i="25"/>
  <c r="CH499" i="25"/>
  <c r="CP499" i="25"/>
  <c r="BS499" i="25"/>
  <c r="CA499" i="25"/>
  <c r="CI499" i="25"/>
  <c r="BT499" i="25"/>
  <c r="CB499" i="25"/>
  <c r="CJ499" i="25"/>
  <c r="BR526" i="25"/>
  <c r="BZ526" i="25"/>
  <c r="CH526" i="25"/>
  <c r="CP526" i="25"/>
  <c r="BQ526" i="25"/>
  <c r="BS526" i="25"/>
  <c r="CA526" i="25"/>
  <c r="CI526" i="25"/>
  <c r="CG526" i="25"/>
  <c r="BT526" i="25"/>
  <c r="CB526" i="25"/>
  <c r="CJ526" i="25"/>
  <c r="BY526" i="25"/>
  <c r="BM526" i="25"/>
  <c r="BU526" i="25"/>
  <c r="CC526" i="25"/>
  <c r="CK526" i="25"/>
  <c r="BN526" i="25"/>
  <c r="BV526" i="25"/>
  <c r="CD526" i="25"/>
  <c r="CL526" i="25"/>
  <c r="BO526" i="25"/>
  <c r="BW526" i="25"/>
  <c r="CE526" i="25"/>
  <c r="CM526" i="25"/>
  <c r="CO526" i="25"/>
  <c r="BP526" i="25"/>
  <c r="BX526" i="25"/>
  <c r="CF526" i="25"/>
  <c r="CN526" i="25"/>
  <c r="BO444" i="25"/>
  <c r="BW444" i="25"/>
  <c r="CE444" i="25"/>
  <c r="CM444" i="25"/>
  <c r="BP444" i="25"/>
  <c r="BX444" i="25"/>
  <c r="CF444" i="25"/>
  <c r="CN444" i="25"/>
  <c r="BQ444" i="25"/>
  <c r="BY444" i="25"/>
  <c r="CG444" i="25"/>
  <c r="CO444" i="25"/>
  <c r="BR444" i="25"/>
  <c r="BZ444" i="25"/>
  <c r="CH444" i="25"/>
  <c r="CP444" i="25"/>
  <c r="BS444" i="25"/>
  <c r="CA444" i="25"/>
  <c r="CI444" i="25"/>
  <c r="BT444" i="25"/>
  <c r="CB444" i="25"/>
  <c r="CJ444" i="25"/>
  <c r="CC444" i="25"/>
  <c r="CD444" i="25"/>
  <c r="CK444" i="25"/>
  <c r="CL444" i="25"/>
  <c r="BM444" i="25"/>
  <c r="BN444" i="25"/>
  <c r="BU444" i="25"/>
  <c r="BV444" i="25"/>
  <c r="BM453" i="25"/>
  <c r="BP453" i="25"/>
  <c r="BX453" i="25"/>
  <c r="CF453" i="25"/>
  <c r="CN453" i="25"/>
  <c r="BQ453" i="25"/>
  <c r="BY453" i="25"/>
  <c r="CG453" i="25"/>
  <c r="CO453" i="25"/>
  <c r="BR453" i="25"/>
  <c r="BZ453" i="25"/>
  <c r="CH453" i="25"/>
  <c r="CP453" i="25"/>
  <c r="BS453" i="25"/>
  <c r="CA453" i="25"/>
  <c r="CI453" i="25"/>
  <c r="BT453" i="25"/>
  <c r="CB453" i="25"/>
  <c r="CJ453" i="25"/>
  <c r="BO453" i="25"/>
  <c r="CL453" i="25"/>
  <c r="BU453" i="25"/>
  <c r="CM453" i="25"/>
  <c r="BV453" i="25"/>
  <c r="BW453" i="25"/>
  <c r="CC453" i="25"/>
  <c r="CD453" i="25"/>
  <c r="CE453" i="25"/>
  <c r="CK453" i="25"/>
  <c r="BN453" i="25"/>
  <c r="BO448" i="25"/>
  <c r="BW448" i="25"/>
  <c r="CE448" i="25"/>
  <c r="CM448" i="25"/>
  <c r="BP448" i="25"/>
  <c r="BX448" i="25"/>
  <c r="CF448" i="25"/>
  <c r="CN448" i="25"/>
  <c r="BQ448" i="25"/>
  <c r="BY448" i="25"/>
  <c r="CG448" i="25"/>
  <c r="CO448" i="25"/>
  <c r="BR448" i="25"/>
  <c r="BZ448" i="25"/>
  <c r="CH448" i="25"/>
  <c r="CP448" i="25"/>
  <c r="BS448" i="25"/>
  <c r="CA448" i="25"/>
  <c r="CI448" i="25"/>
  <c r="BT448" i="25"/>
  <c r="CB448" i="25"/>
  <c r="CJ448" i="25"/>
  <c r="CK448" i="25"/>
  <c r="CL448" i="25"/>
  <c r="BM448" i="25"/>
  <c r="BN448" i="25"/>
  <c r="BU448" i="25"/>
  <c r="BV448" i="25"/>
  <c r="CC448" i="25"/>
  <c r="CD448" i="25"/>
  <c r="BS428" i="25"/>
  <c r="CA428" i="25"/>
  <c r="CI428" i="25"/>
  <c r="BT428" i="25"/>
  <c r="BN97" i="33" s="1"/>
  <c r="CB428" i="25"/>
  <c r="BV97" i="33" s="1"/>
  <c r="CJ428" i="25"/>
  <c r="CD97" i="33" s="1"/>
  <c r="BM428" i="25"/>
  <c r="BU428" i="25"/>
  <c r="CC428" i="25"/>
  <c r="CK428" i="25"/>
  <c r="BO428" i="25"/>
  <c r="BW428" i="25"/>
  <c r="BQ97" i="33" s="1"/>
  <c r="CE428" i="25"/>
  <c r="BY97" i="33" s="1"/>
  <c r="CM428" i="25"/>
  <c r="CG97" i="33" s="1"/>
  <c r="BP428" i="25"/>
  <c r="BJ97" i="33" s="1"/>
  <c r="BX428" i="25"/>
  <c r="CF428" i="25"/>
  <c r="CN428" i="25"/>
  <c r="BN428" i="25"/>
  <c r="CH428" i="25"/>
  <c r="CB97" i="33" s="1"/>
  <c r="BQ428" i="25"/>
  <c r="CL428" i="25"/>
  <c r="CF97" i="33" s="1"/>
  <c r="BR428" i="25"/>
  <c r="BL97" i="33" s="1"/>
  <c r="CO428" i="25"/>
  <c r="BV428" i="25"/>
  <c r="CP428" i="25"/>
  <c r="BY428" i="25"/>
  <c r="BZ428" i="25"/>
  <c r="BT97" i="33" s="1"/>
  <c r="CD428" i="25"/>
  <c r="CG428" i="25"/>
  <c r="CA97" i="33" s="1"/>
  <c r="BQ434" i="25"/>
  <c r="BY434" i="25"/>
  <c r="CG434" i="25"/>
  <c r="CO434" i="25"/>
  <c r="BR434" i="25"/>
  <c r="BZ434" i="25"/>
  <c r="CH434" i="25"/>
  <c r="CP434" i="25"/>
  <c r="BS434" i="25"/>
  <c r="CA434" i="25"/>
  <c r="CI434" i="25"/>
  <c r="BT434" i="25"/>
  <c r="CB434" i="25"/>
  <c r="CJ434" i="25"/>
  <c r="BM434" i="25"/>
  <c r="BU434" i="25"/>
  <c r="CC434" i="25"/>
  <c r="CK434" i="25"/>
  <c r="BN434" i="25"/>
  <c r="BV434" i="25"/>
  <c r="CD434" i="25"/>
  <c r="CL434" i="25"/>
  <c r="BO434" i="25"/>
  <c r="BP434" i="25"/>
  <c r="BW434" i="25"/>
  <c r="BX434" i="25"/>
  <c r="CE434" i="25"/>
  <c r="CF434" i="25"/>
  <c r="CM434" i="25"/>
  <c r="CN434" i="25"/>
  <c r="BP525" i="25"/>
  <c r="BX525" i="25"/>
  <c r="CF525" i="25"/>
  <c r="CN525" i="25"/>
  <c r="BQ525" i="25"/>
  <c r="BY525" i="25"/>
  <c r="CG525" i="25"/>
  <c r="CO525" i="25"/>
  <c r="BO525" i="25"/>
  <c r="BR525" i="25"/>
  <c r="BZ525" i="25"/>
  <c r="CH525" i="25"/>
  <c r="CP525" i="25"/>
  <c r="BW525" i="25"/>
  <c r="BS525" i="25"/>
  <c r="CA525" i="25"/>
  <c r="CI525" i="25"/>
  <c r="CE525" i="25"/>
  <c r="BT525" i="25"/>
  <c r="CB525" i="25"/>
  <c r="CJ525" i="25"/>
  <c r="BM525" i="25"/>
  <c r="BU525" i="25"/>
  <c r="CC525" i="25"/>
  <c r="CK525" i="25"/>
  <c r="CM525" i="25"/>
  <c r="BN525" i="25"/>
  <c r="BV525" i="25"/>
  <c r="CD525" i="25"/>
  <c r="CL525" i="25"/>
  <c r="BN535" i="25"/>
  <c r="BV535" i="25"/>
  <c r="CD535" i="25"/>
  <c r="CL535" i="25"/>
  <c r="CK535" i="25"/>
  <c r="BO535" i="25"/>
  <c r="BW535" i="25"/>
  <c r="CE535" i="25"/>
  <c r="CM535" i="25"/>
  <c r="CC535" i="25"/>
  <c r="BP535" i="25"/>
  <c r="BX535" i="25"/>
  <c r="CF535" i="25"/>
  <c r="CN535" i="25"/>
  <c r="BM535" i="25"/>
  <c r="BQ535" i="25"/>
  <c r="BY535" i="25"/>
  <c r="CG535" i="25"/>
  <c r="CO535" i="25"/>
  <c r="BU535" i="25"/>
  <c r="BR535" i="25"/>
  <c r="BZ535" i="25"/>
  <c r="CH535" i="25"/>
  <c r="CP535" i="25"/>
  <c r="BS535" i="25"/>
  <c r="CA535" i="25"/>
  <c r="CI535" i="25"/>
  <c r="BT535" i="25"/>
  <c r="CB535" i="25"/>
  <c r="CJ535" i="25"/>
  <c r="BS483" i="25"/>
  <c r="CA483" i="25"/>
  <c r="CI483" i="25"/>
  <c r="BT483" i="25"/>
  <c r="CB483" i="25"/>
  <c r="CJ483" i="25"/>
  <c r="BM483" i="25"/>
  <c r="BU483" i="25"/>
  <c r="CC483" i="25"/>
  <c r="CK483" i="25"/>
  <c r="BN483" i="25"/>
  <c r="BV483" i="25"/>
  <c r="CD483" i="25"/>
  <c r="CL483" i="25"/>
  <c r="BO483" i="25"/>
  <c r="BW483" i="25"/>
  <c r="CE483" i="25"/>
  <c r="CM483" i="25"/>
  <c r="BP483" i="25"/>
  <c r="BX483" i="25"/>
  <c r="CF483" i="25"/>
  <c r="CN483" i="25"/>
  <c r="BQ483" i="25"/>
  <c r="BY483" i="25"/>
  <c r="CG483" i="25"/>
  <c r="CO483" i="25"/>
  <c r="BR483" i="25"/>
  <c r="BZ483" i="25"/>
  <c r="CH483" i="25"/>
  <c r="CP483" i="25"/>
  <c r="BM495" i="25"/>
  <c r="BU495" i="25"/>
  <c r="CC495" i="25"/>
  <c r="CK495" i="25"/>
  <c r="BN495" i="25"/>
  <c r="BV495" i="25"/>
  <c r="CD495" i="25"/>
  <c r="CL495" i="25"/>
  <c r="BO495" i="25"/>
  <c r="BW495" i="25"/>
  <c r="CE495" i="25"/>
  <c r="CM495" i="25"/>
  <c r="BP495" i="25"/>
  <c r="BX495" i="25"/>
  <c r="CF495" i="25"/>
  <c r="CN495" i="25"/>
  <c r="BQ495" i="25"/>
  <c r="BY495" i="25"/>
  <c r="CG495" i="25"/>
  <c r="CO495" i="25"/>
  <c r="BR495" i="25"/>
  <c r="BZ495" i="25"/>
  <c r="CH495" i="25"/>
  <c r="CP495" i="25"/>
  <c r="BS495" i="25"/>
  <c r="CA495" i="25"/>
  <c r="CI495" i="25"/>
  <c r="BT495" i="25"/>
  <c r="CB495" i="25"/>
  <c r="CJ495" i="25"/>
  <c r="BP521" i="25"/>
  <c r="BX521" i="25"/>
  <c r="CF521" i="25"/>
  <c r="CN521" i="25"/>
  <c r="CE521" i="25"/>
  <c r="BQ521" i="25"/>
  <c r="BY521" i="25"/>
  <c r="CG521" i="25"/>
  <c r="CO521" i="25"/>
  <c r="CM521" i="25"/>
  <c r="BR521" i="25"/>
  <c r="BZ521" i="25"/>
  <c r="CH521" i="25"/>
  <c r="CP521" i="25"/>
  <c r="BW521" i="25"/>
  <c r="BS521" i="25"/>
  <c r="CA521" i="25"/>
  <c r="CI521" i="25"/>
  <c r="BT521" i="25"/>
  <c r="CB521" i="25"/>
  <c r="CJ521" i="25"/>
  <c r="BM521" i="25"/>
  <c r="BU521" i="25"/>
  <c r="CC521" i="25"/>
  <c r="CK521" i="25"/>
  <c r="BO521" i="25"/>
  <c r="BN521" i="25"/>
  <c r="BV521" i="25"/>
  <c r="CD521" i="25"/>
  <c r="CL521" i="25"/>
  <c r="BO492" i="25"/>
  <c r="BW492" i="25"/>
  <c r="CE492" i="25"/>
  <c r="CM492" i="25"/>
  <c r="BP492" i="25"/>
  <c r="BX492" i="25"/>
  <c r="CF492" i="25"/>
  <c r="CN492" i="25"/>
  <c r="BQ492" i="25"/>
  <c r="BY492" i="25"/>
  <c r="CG492" i="25"/>
  <c r="CO492" i="25"/>
  <c r="BR492" i="25"/>
  <c r="BZ492" i="25"/>
  <c r="CH492" i="25"/>
  <c r="CP492" i="25"/>
  <c r="BS492" i="25"/>
  <c r="CA492" i="25"/>
  <c r="CI492" i="25"/>
  <c r="BT492" i="25"/>
  <c r="CB492" i="25"/>
  <c r="CJ492" i="25"/>
  <c r="BM492" i="25"/>
  <c r="BU492" i="25"/>
  <c r="CC492" i="25"/>
  <c r="CK492" i="25"/>
  <c r="BV492" i="25"/>
  <c r="CD492" i="25"/>
  <c r="BN492" i="25"/>
  <c r="CL492" i="25"/>
  <c r="BS487" i="25"/>
  <c r="CA487" i="25"/>
  <c r="CI487" i="25"/>
  <c r="BT487" i="25"/>
  <c r="CB487" i="25"/>
  <c r="CJ487" i="25"/>
  <c r="BM487" i="25"/>
  <c r="BU487" i="25"/>
  <c r="CC487" i="25"/>
  <c r="CK487" i="25"/>
  <c r="BN487" i="25"/>
  <c r="BV487" i="25"/>
  <c r="CD487" i="25"/>
  <c r="CL487" i="25"/>
  <c r="BO487" i="25"/>
  <c r="BW487" i="25"/>
  <c r="CE487" i="25"/>
  <c r="CM487" i="25"/>
  <c r="BP487" i="25"/>
  <c r="BX487" i="25"/>
  <c r="CF487" i="25"/>
  <c r="CN487" i="25"/>
  <c r="BQ487" i="25"/>
  <c r="BY487" i="25"/>
  <c r="CG487" i="25"/>
  <c r="CO487" i="25"/>
  <c r="BR487" i="25"/>
  <c r="BZ487" i="25"/>
  <c r="CH487" i="25"/>
  <c r="CP487" i="25"/>
  <c r="BR519" i="25"/>
  <c r="BZ519" i="25"/>
  <c r="CH519" i="25"/>
  <c r="BS519" i="25"/>
  <c r="CA519" i="25"/>
  <c r="BT519" i="25"/>
  <c r="CB519" i="25"/>
  <c r="CJ519" i="25"/>
  <c r="BM519" i="25"/>
  <c r="BU519" i="25"/>
  <c r="CC519" i="25"/>
  <c r="BN519" i="25"/>
  <c r="BV519" i="25"/>
  <c r="CD519" i="25"/>
  <c r="CL519" i="25"/>
  <c r="BO519" i="25"/>
  <c r="CG519" i="25"/>
  <c r="BP519" i="25"/>
  <c r="CI519" i="25"/>
  <c r="BQ519" i="25"/>
  <c r="CK519" i="25"/>
  <c r="BW519" i="25"/>
  <c r="CM519" i="25"/>
  <c r="BX519" i="25"/>
  <c r="CN519" i="25"/>
  <c r="BY519" i="25"/>
  <c r="CO519" i="25"/>
  <c r="CF519" i="25"/>
  <c r="CE519" i="25"/>
  <c r="CP519" i="25"/>
  <c r="BM421" i="25"/>
  <c r="BU421" i="25"/>
  <c r="CC421" i="25"/>
  <c r="CK421" i="25"/>
  <c r="BN421" i="25"/>
  <c r="BV421" i="25"/>
  <c r="CD421" i="25"/>
  <c r="CL421" i="25"/>
  <c r="BO421" i="25"/>
  <c r="BW421" i="25"/>
  <c r="CE421" i="25"/>
  <c r="CM421" i="25"/>
  <c r="BQ421" i="25"/>
  <c r="BY421" i="25"/>
  <c r="CG421" i="25"/>
  <c r="CO421" i="25"/>
  <c r="BR421" i="25"/>
  <c r="BZ421" i="25"/>
  <c r="CH421" i="25"/>
  <c r="CP421" i="25"/>
  <c r="BS421" i="25"/>
  <c r="CN421" i="25"/>
  <c r="BT421" i="25"/>
  <c r="BX421" i="25"/>
  <c r="CA421" i="25"/>
  <c r="CB421" i="25"/>
  <c r="CF421" i="25"/>
  <c r="BP421" i="25"/>
  <c r="CI421" i="25"/>
  <c r="CJ421" i="25"/>
  <c r="BQ441" i="25"/>
  <c r="BY441" i="25"/>
  <c r="CG441" i="25"/>
  <c r="CO441" i="25"/>
  <c r="BR441" i="25"/>
  <c r="BZ441" i="25"/>
  <c r="CH441" i="25"/>
  <c r="CP441" i="25"/>
  <c r="BS441" i="25"/>
  <c r="CA441" i="25"/>
  <c r="CI441" i="25"/>
  <c r="BT441" i="25"/>
  <c r="CB441" i="25"/>
  <c r="CJ441" i="25"/>
  <c r="BM441" i="25"/>
  <c r="BU441" i="25"/>
  <c r="CC441" i="25"/>
  <c r="CK441" i="25"/>
  <c r="BN441" i="25"/>
  <c r="BV441" i="25"/>
  <c r="CD441" i="25"/>
  <c r="CL441" i="25"/>
  <c r="BW441" i="25"/>
  <c r="BX441" i="25"/>
  <c r="CE441" i="25"/>
  <c r="CF441" i="25"/>
  <c r="CM441" i="25"/>
  <c r="BO441" i="25"/>
  <c r="BP441" i="25"/>
  <c r="CN441" i="25"/>
  <c r="BO440" i="25"/>
  <c r="BW440" i="25"/>
  <c r="CE440" i="25"/>
  <c r="CM440" i="25"/>
  <c r="BP440" i="25"/>
  <c r="BX440" i="25"/>
  <c r="CF440" i="25"/>
  <c r="CN440" i="25"/>
  <c r="BQ440" i="25"/>
  <c r="BY440" i="25"/>
  <c r="CG440" i="25"/>
  <c r="CO440" i="25"/>
  <c r="BR440" i="25"/>
  <c r="BZ440" i="25"/>
  <c r="CH440" i="25"/>
  <c r="CP440" i="25"/>
  <c r="BS440" i="25"/>
  <c r="CA440" i="25"/>
  <c r="CI440" i="25"/>
  <c r="BT440" i="25"/>
  <c r="CB440" i="25"/>
  <c r="CJ440" i="25"/>
  <c r="BU440" i="25"/>
  <c r="BV440" i="25"/>
  <c r="CC440" i="25"/>
  <c r="CD440" i="25"/>
  <c r="CK440" i="25"/>
  <c r="BM440" i="25"/>
  <c r="BN440" i="25"/>
  <c r="CL440" i="25"/>
  <c r="BS416" i="25"/>
  <c r="CA416" i="25"/>
  <c r="CI416" i="25"/>
  <c r="BT416" i="25"/>
  <c r="CB416" i="25"/>
  <c r="CJ416" i="25"/>
  <c r="BM416" i="25"/>
  <c r="BU416" i="25"/>
  <c r="CC416" i="25"/>
  <c r="CK416" i="25"/>
  <c r="BO416" i="25"/>
  <c r="BW416" i="25"/>
  <c r="CE416" i="25"/>
  <c r="CM416" i="25"/>
  <c r="BP416" i="25"/>
  <c r="BX416" i="25"/>
  <c r="CF416" i="25"/>
  <c r="CN416" i="25"/>
  <c r="BR416" i="25"/>
  <c r="CO416" i="25"/>
  <c r="BV416" i="25"/>
  <c r="CP416" i="25"/>
  <c r="BY416" i="25"/>
  <c r="BZ416" i="25"/>
  <c r="CD416" i="25"/>
  <c r="CG416" i="25"/>
  <c r="BN416" i="25"/>
  <c r="BQ416" i="25"/>
  <c r="CH416" i="25"/>
  <c r="CL416" i="25"/>
  <c r="BP518" i="25"/>
  <c r="BX518" i="25"/>
  <c r="CF518" i="25"/>
  <c r="CN518" i="25"/>
  <c r="BQ518" i="25"/>
  <c r="BY518" i="25"/>
  <c r="CG518" i="25"/>
  <c r="CO518" i="25"/>
  <c r="BR518" i="25"/>
  <c r="BZ518" i="25"/>
  <c r="CH518" i="25"/>
  <c r="CP518" i="25"/>
  <c r="BS518" i="25"/>
  <c r="CA518" i="25"/>
  <c r="CI518" i="25"/>
  <c r="BT518" i="25"/>
  <c r="CB518" i="25"/>
  <c r="CJ518" i="25"/>
  <c r="BV518" i="25"/>
  <c r="BW518" i="25"/>
  <c r="BU518" i="25"/>
  <c r="CC518" i="25"/>
  <c r="CD518" i="25"/>
  <c r="CM518" i="25"/>
  <c r="BM518" i="25"/>
  <c r="CE518" i="25"/>
  <c r="BN518" i="25"/>
  <c r="CK518" i="25"/>
  <c r="BO518" i="25"/>
  <c r="CL518" i="25"/>
  <c r="BO481" i="25"/>
  <c r="BW481" i="25"/>
  <c r="CE481" i="25"/>
  <c r="CM481" i="25"/>
  <c r="BP481" i="25"/>
  <c r="BX481" i="25"/>
  <c r="CF481" i="25"/>
  <c r="CN481" i="25"/>
  <c r="BQ481" i="25"/>
  <c r="BY481" i="25"/>
  <c r="CG481" i="25"/>
  <c r="CO481" i="25"/>
  <c r="BR481" i="25"/>
  <c r="BZ481" i="25"/>
  <c r="CH481" i="25"/>
  <c r="CP481" i="25"/>
  <c r="BS481" i="25"/>
  <c r="CA481" i="25"/>
  <c r="CI481" i="25"/>
  <c r="BT481" i="25"/>
  <c r="CB481" i="25"/>
  <c r="CJ481" i="25"/>
  <c r="BM481" i="25"/>
  <c r="BU481" i="25"/>
  <c r="CC481" i="25"/>
  <c r="CK481" i="25"/>
  <c r="BN481" i="25"/>
  <c r="BV481" i="25"/>
  <c r="CD481" i="25"/>
  <c r="CL481" i="25"/>
  <c r="BM466" i="25"/>
  <c r="BU466" i="25"/>
  <c r="CC466" i="25"/>
  <c r="CK466" i="25"/>
  <c r="BN466" i="25"/>
  <c r="BV466" i="25"/>
  <c r="CD466" i="25"/>
  <c r="CL466" i="25"/>
  <c r="BO466" i="25"/>
  <c r="BW466" i="25"/>
  <c r="CE466" i="25"/>
  <c r="CM466" i="25"/>
  <c r="BP466" i="25"/>
  <c r="BX466" i="25"/>
  <c r="CF466" i="25"/>
  <c r="CN466" i="25"/>
  <c r="BR466" i="25"/>
  <c r="CH466" i="25"/>
  <c r="BS466" i="25"/>
  <c r="CI466" i="25"/>
  <c r="BT466" i="25"/>
  <c r="CJ466" i="25"/>
  <c r="BY466" i="25"/>
  <c r="CO466" i="25"/>
  <c r="BZ466" i="25"/>
  <c r="CP466" i="25"/>
  <c r="CA466" i="25"/>
  <c r="CB466" i="25"/>
  <c r="BQ466" i="25"/>
  <c r="CG466" i="25"/>
  <c r="BM480" i="25"/>
  <c r="BU480" i="25"/>
  <c r="CC480" i="25"/>
  <c r="CK480" i="25"/>
  <c r="BN480" i="25"/>
  <c r="BV480" i="25"/>
  <c r="CD480" i="25"/>
  <c r="CL480" i="25"/>
  <c r="BO480" i="25"/>
  <c r="BW480" i="25"/>
  <c r="CE480" i="25"/>
  <c r="CM480" i="25"/>
  <c r="BP480" i="25"/>
  <c r="BX480" i="25"/>
  <c r="CF480" i="25"/>
  <c r="CN480" i="25"/>
  <c r="BQ480" i="25"/>
  <c r="BY480" i="25"/>
  <c r="CG480" i="25"/>
  <c r="CO480" i="25"/>
  <c r="BR480" i="25"/>
  <c r="BZ480" i="25"/>
  <c r="CH480" i="25"/>
  <c r="CP480" i="25"/>
  <c r="BS480" i="25"/>
  <c r="CA480" i="25"/>
  <c r="CI480" i="25"/>
  <c r="CJ480" i="25"/>
  <c r="CB480" i="25"/>
  <c r="BT480" i="25"/>
  <c r="BP511" i="25"/>
  <c r="BX511" i="25"/>
  <c r="CF511" i="25"/>
  <c r="CN511" i="25"/>
  <c r="BQ511" i="25"/>
  <c r="BY511" i="25"/>
  <c r="CG511" i="25"/>
  <c r="CO511" i="25"/>
  <c r="BR511" i="25"/>
  <c r="BZ511" i="25"/>
  <c r="CH511" i="25"/>
  <c r="CP511" i="25"/>
  <c r="BS511" i="25"/>
  <c r="CA511" i="25"/>
  <c r="CI511" i="25"/>
  <c r="BT511" i="25"/>
  <c r="CB511" i="25"/>
  <c r="CJ511" i="25"/>
  <c r="BM511" i="25"/>
  <c r="BU511" i="25"/>
  <c r="CC511" i="25"/>
  <c r="CK511" i="25"/>
  <c r="CE511" i="25"/>
  <c r="CL511" i="25"/>
  <c r="CM511" i="25"/>
  <c r="BN511" i="25"/>
  <c r="CD511" i="25"/>
  <c r="BO511" i="25"/>
  <c r="BV511" i="25"/>
  <c r="BW511" i="25"/>
  <c r="BO474" i="25"/>
  <c r="BW474" i="25"/>
  <c r="CE474" i="25"/>
  <c r="CM474" i="25"/>
  <c r="BP474" i="25"/>
  <c r="BX474" i="25"/>
  <c r="CF474" i="25"/>
  <c r="CN474" i="25"/>
  <c r="BQ474" i="25"/>
  <c r="BY474" i="25"/>
  <c r="CG474" i="25"/>
  <c r="CO474" i="25"/>
  <c r="BR474" i="25"/>
  <c r="BZ474" i="25"/>
  <c r="CH474" i="25"/>
  <c r="CP474" i="25"/>
  <c r="BS474" i="25"/>
  <c r="CA474" i="25"/>
  <c r="CI474" i="25"/>
  <c r="BT474" i="25"/>
  <c r="CB474" i="25"/>
  <c r="CJ474" i="25"/>
  <c r="BM474" i="25"/>
  <c r="BU474" i="25"/>
  <c r="CC474" i="25"/>
  <c r="CK474" i="25"/>
  <c r="BN474" i="25"/>
  <c r="BV474" i="25"/>
  <c r="CD474" i="25"/>
  <c r="CL474" i="25"/>
  <c r="BO471" i="25"/>
  <c r="BW471" i="25"/>
  <c r="CE471" i="25"/>
  <c r="CM471" i="25"/>
  <c r="BP471" i="25"/>
  <c r="BX471" i="25"/>
  <c r="CF471" i="25"/>
  <c r="CN471" i="25"/>
  <c r="BQ471" i="25"/>
  <c r="BY471" i="25"/>
  <c r="CG471" i="25"/>
  <c r="BR471" i="25"/>
  <c r="BZ471" i="25"/>
  <c r="CH471" i="25"/>
  <c r="CP471" i="25"/>
  <c r="CB471" i="25"/>
  <c r="BM471" i="25"/>
  <c r="CC471" i="25"/>
  <c r="BN471" i="25"/>
  <c r="CD471" i="25"/>
  <c r="BS471" i="25"/>
  <c r="CI471" i="25"/>
  <c r="BT471" i="25"/>
  <c r="CJ471" i="25"/>
  <c r="BU471" i="25"/>
  <c r="CK471" i="25"/>
  <c r="BV471" i="25"/>
  <c r="CL471" i="25"/>
  <c r="CA471" i="25"/>
  <c r="CO471" i="25"/>
  <c r="BT509" i="25"/>
  <c r="CB509" i="25"/>
  <c r="CJ509" i="25"/>
  <c r="BM509" i="25"/>
  <c r="BU509" i="25"/>
  <c r="CC509" i="25"/>
  <c r="CK509" i="25"/>
  <c r="BN509" i="25"/>
  <c r="BV509" i="25"/>
  <c r="CD509" i="25"/>
  <c r="CL509" i="25"/>
  <c r="BO509" i="25"/>
  <c r="BW509" i="25"/>
  <c r="CE509" i="25"/>
  <c r="CM509" i="25"/>
  <c r="BP509" i="25"/>
  <c r="BX509" i="25"/>
  <c r="CF509" i="25"/>
  <c r="CN509" i="25"/>
  <c r="BQ509" i="25"/>
  <c r="BY509" i="25"/>
  <c r="CG509" i="25"/>
  <c r="CO509" i="25"/>
  <c r="CA509" i="25"/>
  <c r="CH509" i="25"/>
  <c r="BZ509" i="25"/>
  <c r="CI509" i="25"/>
  <c r="CP509" i="25"/>
  <c r="BR509" i="25"/>
  <c r="BS509" i="25"/>
  <c r="BO409" i="25"/>
  <c r="BW409" i="25"/>
  <c r="CE409" i="25"/>
  <c r="CM409" i="25"/>
  <c r="BP409" i="25"/>
  <c r="BX409" i="25"/>
  <c r="CF409" i="25"/>
  <c r="CN409" i="25"/>
  <c r="BQ409" i="25"/>
  <c r="BY409" i="25"/>
  <c r="CG409" i="25"/>
  <c r="CO409" i="25"/>
  <c r="BS409" i="25"/>
  <c r="CA409" i="25"/>
  <c r="CI409" i="25"/>
  <c r="BT409" i="25"/>
  <c r="CB409" i="25"/>
  <c r="CJ409" i="25"/>
  <c r="BN409" i="25"/>
  <c r="CK409" i="25"/>
  <c r="BR409" i="25"/>
  <c r="CL409" i="25"/>
  <c r="BU409" i="25"/>
  <c r="CP409" i="25"/>
  <c r="BV409" i="25"/>
  <c r="BZ409" i="25"/>
  <c r="CC409" i="25"/>
  <c r="BM409" i="25"/>
  <c r="CD409" i="25"/>
  <c r="CH409" i="25"/>
  <c r="BO430" i="25"/>
  <c r="BW430" i="25"/>
  <c r="CE430" i="25"/>
  <c r="CM430" i="25"/>
  <c r="BP430" i="25"/>
  <c r="BX430" i="25"/>
  <c r="CF430" i="25"/>
  <c r="CN430" i="25"/>
  <c r="BQ430" i="25"/>
  <c r="BY430" i="25"/>
  <c r="CG430" i="25"/>
  <c r="CO430" i="25"/>
  <c r="BS430" i="25"/>
  <c r="CA430" i="25"/>
  <c r="CI430" i="25"/>
  <c r="BT430" i="25"/>
  <c r="CB430" i="25"/>
  <c r="CJ430" i="25"/>
  <c r="BR430" i="25"/>
  <c r="CL430" i="25"/>
  <c r="BU430" i="25"/>
  <c r="CP430" i="25"/>
  <c r="BV430" i="25"/>
  <c r="BZ430" i="25"/>
  <c r="CC430" i="25"/>
  <c r="CD430" i="25"/>
  <c r="CH430" i="25"/>
  <c r="CK430" i="25"/>
  <c r="BM430" i="25"/>
  <c r="BN430" i="25"/>
  <c r="BM429" i="25"/>
  <c r="BU429" i="25"/>
  <c r="CC429" i="25"/>
  <c r="CK429" i="25"/>
  <c r="BN429" i="25"/>
  <c r="BV429" i="25"/>
  <c r="CD429" i="25"/>
  <c r="CL429" i="25"/>
  <c r="BO429" i="25"/>
  <c r="BW429" i="25"/>
  <c r="CE429" i="25"/>
  <c r="CM429" i="25"/>
  <c r="BQ429" i="25"/>
  <c r="BY429" i="25"/>
  <c r="CG429" i="25"/>
  <c r="CO429" i="25"/>
  <c r="BR429" i="25"/>
  <c r="BZ429" i="25"/>
  <c r="CH429" i="25"/>
  <c r="CP429" i="25"/>
  <c r="CA429" i="25"/>
  <c r="CB429" i="25"/>
  <c r="CF429" i="25"/>
  <c r="CI429" i="25"/>
  <c r="BP429" i="25"/>
  <c r="CJ429" i="25"/>
  <c r="BS429" i="25"/>
  <c r="CN429" i="25"/>
  <c r="BT429" i="25"/>
  <c r="BX429" i="25"/>
  <c r="BO405" i="25"/>
  <c r="BW405" i="25"/>
  <c r="CE405" i="25"/>
  <c r="CM405" i="25"/>
  <c r="BP405" i="25"/>
  <c r="BX405" i="25"/>
  <c r="CF405" i="25"/>
  <c r="CN405" i="25"/>
  <c r="BQ405" i="25"/>
  <c r="BY405" i="25"/>
  <c r="CG405" i="25"/>
  <c r="CO405" i="25"/>
  <c r="BS405" i="25"/>
  <c r="CA405" i="25"/>
  <c r="CI405" i="25"/>
  <c r="BT405" i="25"/>
  <c r="CB405" i="25"/>
  <c r="CJ405" i="25"/>
  <c r="CC405" i="25"/>
  <c r="CD405" i="25"/>
  <c r="BM405" i="25"/>
  <c r="CH405" i="25"/>
  <c r="BN405" i="25"/>
  <c r="CK405" i="25"/>
  <c r="BR405" i="25"/>
  <c r="CL405" i="25"/>
  <c r="BU405" i="25"/>
  <c r="CP405" i="25"/>
  <c r="BV405" i="25"/>
  <c r="BZ405" i="25"/>
  <c r="BM404" i="25"/>
  <c r="BU404" i="25"/>
  <c r="CC404" i="25"/>
  <c r="CK404" i="25"/>
  <c r="BN404" i="25"/>
  <c r="BV404" i="25"/>
  <c r="CD404" i="25"/>
  <c r="CL404" i="25"/>
  <c r="BO404" i="25"/>
  <c r="BW404" i="25"/>
  <c r="CE404" i="25"/>
  <c r="CM404" i="25"/>
  <c r="BQ404" i="25"/>
  <c r="BY404" i="25"/>
  <c r="CG404" i="25"/>
  <c r="CO404" i="25"/>
  <c r="BR404" i="25"/>
  <c r="BZ404" i="25"/>
  <c r="CH404" i="25"/>
  <c r="CP404" i="25"/>
  <c r="BP404" i="25"/>
  <c r="CJ404" i="25"/>
  <c r="BS404" i="25"/>
  <c r="CN404" i="25"/>
  <c r="BT404" i="25"/>
  <c r="BX404" i="25"/>
  <c r="CA404" i="25"/>
  <c r="CB404" i="25"/>
  <c r="CF404" i="25"/>
  <c r="CI404" i="25"/>
  <c r="BR508" i="25"/>
  <c r="BZ508" i="25"/>
  <c r="CH508" i="25"/>
  <c r="CP508" i="25"/>
  <c r="BS508" i="25"/>
  <c r="CA508" i="25"/>
  <c r="CI508" i="25"/>
  <c r="BT508" i="25"/>
  <c r="CB508" i="25"/>
  <c r="CJ508" i="25"/>
  <c r="BM508" i="25"/>
  <c r="BU508" i="25"/>
  <c r="CC508" i="25"/>
  <c r="CK508" i="25"/>
  <c r="BN508" i="25"/>
  <c r="BV508" i="25"/>
  <c r="CD508" i="25"/>
  <c r="CL508" i="25"/>
  <c r="BO508" i="25"/>
  <c r="BW508" i="25"/>
  <c r="CE508" i="25"/>
  <c r="CM508" i="25"/>
  <c r="BY508" i="25"/>
  <c r="CF508" i="25"/>
  <c r="BX508" i="25"/>
  <c r="CG508" i="25"/>
  <c r="CN508" i="25"/>
  <c r="CO508" i="25"/>
  <c r="BP508" i="25"/>
  <c r="BQ508" i="25"/>
  <c r="BR537" i="25"/>
  <c r="BZ537" i="25"/>
  <c r="CH537" i="25"/>
  <c r="CP537" i="25"/>
  <c r="BQ537" i="25"/>
  <c r="BS537" i="25"/>
  <c r="CA537" i="25"/>
  <c r="CI537" i="25"/>
  <c r="BT537" i="25"/>
  <c r="CB537" i="25"/>
  <c r="CJ537" i="25"/>
  <c r="CO537" i="25"/>
  <c r="BM537" i="25"/>
  <c r="BU537" i="25"/>
  <c r="CC537" i="25"/>
  <c r="CK537" i="25"/>
  <c r="BY537" i="25"/>
  <c r="BN537" i="25"/>
  <c r="BV537" i="25"/>
  <c r="CD537" i="25"/>
  <c r="CL537" i="25"/>
  <c r="BO537" i="25"/>
  <c r="BW537" i="25"/>
  <c r="CE537" i="25"/>
  <c r="CM537" i="25"/>
  <c r="CG537" i="25"/>
  <c r="BP537" i="25"/>
  <c r="BX537" i="25"/>
  <c r="CF537" i="25"/>
  <c r="CN537" i="25"/>
  <c r="BS432" i="25"/>
  <c r="CA432" i="25"/>
  <c r="BT432" i="25"/>
  <c r="CB432" i="25"/>
  <c r="BM432" i="25"/>
  <c r="BU432" i="25"/>
  <c r="CC432" i="25"/>
  <c r="BO432" i="25"/>
  <c r="BW432" i="25"/>
  <c r="CE432" i="25"/>
  <c r="BP432" i="25"/>
  <c r="BX432" i="25"/>
  <c r="CF432" i="25"/>
  <c r="BV432" i="25"/>
  <c r="CK432" i="25"/>
  <c r="BY432" i="25"/>
  <c r="CL432" i="25"/>
  <c r="BZ432" i="25"/>
  <c r="CM432" i="25"/>
  <c r="CD432" i="25"/>
  <c r="CN432" i="25"/>
  <c r="CG432" i="25"/>
  <c r="CO432" i="25"/>
  <c r="BN432" i="25"/>
  <c r="CH432" i="25"/>
  <c r="CP432" i="25"/>
  <c r="BQ432" i="25"/>
  <c r="BR432" i="25"/>
  <c r="CI432" i="25"/>
  <c r="CJ432" i="25"/>
  <c r="BT455" i="25"/>
  <c r="CB455" i="25"/>
  <c r="CJ455" i="25"/>
  <c r="BM455" i="25"/>
  <c r="BU455" i="25"/>
  <c r="CC455" i="25"/>
  <c r="CK455" i="25"/>
  <c r="BN455" i="25"/>
  <c r="BV455" i="25"/>
  <c r="CD455" i="25"/>
  <c r="CL455" i="25"/>
  <c r="BO455" i="25"/>
  <c r="BW455" i="25"/>
  <c r="CE455" i="25"/>
  <c r="CM455" i="25"/>
  <c r="BP455" i="25"/>
  <c r="BX455" i="25"/>
  <c r="CF455" i="25"/>
  <c r="CN455" i="25"/>
  <c r="BS455" i="25"/>
  <c r="CP455" i="25"/>
  <c r="BY455" i="25"/>
  <c r="BZ455" i="25"/>
  <c r="CA455" i="25"/>
  <c r="CG455" i="25"/>
  <c r="CH455" i="25"/>
  <c r="BQ455" i="25"/>
  <c r="CI455" i="25"/>
  <c r="BR455" i="25"/>
  <c r="CO455" i="25"/>
  <c r="BO500" i="25"/>
  <c r="BW500" i="25"/>
  <c r="CE500" i="25"/>
  <c r="CM500" i="25"/>
  <c r="BP500" i="25"/>
  <c r="BX500" i="25"/>
  <c r="CF500" i="25"/>
  <c r="CN500" i="25"/>
  <c r="BQ500" i="25"/>
  <c r="BY500" i="25"/>
  <c r="CG500" i="25"/>
  <c r="CO500" i="25"/>
  <c r="BR500" i="25"/>
  <c r="BZ500" i="25"/>
  <c r="CH500" i="25"/>
  <c r="CP500" i="25"/>
  <c r="BS500" i="25"/>
  <c r="CA500" i="25"/>
  <c r="CI500" i="25"/>
  <c r="BT500" i="25"/>
  <c r="CB500" i="25"/>
  <c r="CJ500" i="25"/>
  <c r="BM500" i="25"/>
  <c r="BU500" i="25"/>
  <c r="CC500" i="25"/>
  <c r="CK500" i="25"/>
  <c r="CL500" i="25"/>
  <c r="CD500" i="25"/>
  <c r="BN500" i="25"/>
  <c r="BV500" i="25"/>
  <c r="BQ445" i="25"/>
  <c r="BY445" i="25"/>
  <c r="CG445" i="25"/>
  <c r="CO445" i="25"/>
  <c r="BR445" i="25"/>
  <c r="BZ445" i="25"/>
  <c r="CH445" i="25"/>
  <c r="CP445" i="25"/>
  <c r="BS445" i="25"/>
  <c r="CA445" i="25"/>
  <c r="CI445" i="25"/>
  <c r="BT445" i="25"/>
  <c r="CB445" i="25"/>
  <c r="CJ445" i="25"/>
  <c r="BM445" i="25"/>
  <c r="BU445" i="25"/>
  <c r="CC445" i="25"/>
  <c r="CK445" i="25"/>
  <c r="BN445" i="25"/>
  <c r="BV445" i="25"/>
  <c r="CD445" i="25"/>
  <c r="CL445" i="25"/>
  <c r="CE445" i="25"/>
  <c r="CF445" i="25"/>
  <c r="CM445" i="25"/>
  <c r="CN445" i="25"/>
  <c r="BO445" i="25"/>
  <c r="BW445" i="25"/>
  <c r="BX445" i="25"/>
  <c r="BP445" i="25"/>
  <c r="BM443" i="25"/>
  <c r="BU443" i="25"/>
  <c r="CC443" i="25"/>
  <c r="CK443" i="25"/>
  <c r="BN443" i="25"/>
  <c r="BV443" i="25"/>
  <c r="CD443" i="25"/>
  <c r="CL443" i="25"/>
  <c r="BO443" i="25"/>
  <c r="BW443" i="25"/>
  <c r="CE443" i="25"/>
  <c r="CM443" i="25"/>
  <c r="BP443" i="25"/>
  <c r="BX443" i="25"/>
  <c r="CF443" i="25"/>
  <c r="CN443" i="25"/>
  <c r="BQ443" i="25"/>
  <c r="BY443" i="25"/>
  <c r="CG443" i="25"/>
  <c r="CO443" i="25"/>
  <c r="BR443" i="25"/>
  <c r="BZ443" i="25"/>
  <c r="CH443" i="25"/>
  <c r="CP443" i="25"/>
  <c r="CA443" i="25"/>
  <c r="CB443" i="25"/>
  <c r="CI443" i="25"/>
  <c r="CJ443" i="25"/>
  <c r="BS443" i="25"/>
  <c r="BT443" i="25"/>
  <c r="BS469" i="25"/>
  <c r="CA469" i="25"/>
  <c r="CI469" i="25"/>
  <c r="BT469" i="25"/>
  <c r="CB469" i="25"/>
  <c r="CJ469" i="25"/>
  <c r="BM469" i="25"/>
  <c r="BU469" i="25"/>
  <c r="CC469" i="25"/>
  <c r="CK469" i="25"/>
  <c r="BN469" i="25"/>
  <c r="BV469" i="25"/>
  <c r="CD469" i="25"/>
  <c r="CL469" i="25"/>
  <c r="BX469" i="25"/>
  <c r="CN469" i="25"/>
  <c r="BY469" i="25"/>
  <c r="CO469" i="25"/>
  <c r="BZ469" i="25"/>
  <c r="CP469" i="25"/>
  <c r="BO469" i="25"/>
  <c r="CE469" i="25"/>
  <c r="BP469" i="25"/>
  <c r="CF469" i="25"/>
  <c r="BQ469" i="25"/>
  <c r="CG469" i="25"/>
  <c r="BR469" i="25"/>
  <c r="CH469" i="25"/>
  <c r="CM469" i="25"/>
  <c r="BW469" i="25"/>
  <c r="BO418" i="25"/>
  <c r="BW418" i="25"/>
  <c r="CE418" i="25"/>
  <c r="CM418" i="25"/>
  <c r="BP418" i="25"/>
  <c r="BX418" i="25"/>
  <c r="CF418" i="25"/>
  <c r="CN418" i="25"/>
  <c r="BQ418" i="25"/>
  <c r="BY418" i="25"/>
  <c r="CG418" i="25"/>
  <c r="CO418" i="25"/>
  <c r="BS418" i="25"/>
  <c r="CA418" i="25"/>
  <c r="CI418" i="25"/>
  <c r="BT418" i="25"/>
  <c r="CB418" i="25"/>
  <c r="CJ418" i="25"/>
  <c r="BV418" i="25"/>
  <c r="BZ418" i="25"/>
  <c r="CC418" i="25"/>
  <c r="CD418" i="25"/>
  <c r="BM418" i="25"/>
  <c r="CH418" i="25"/>
  <c r="BN418" i="25"/>
  <c r="CK418" i="25"/>
  <c r="BR418" i="25"/>
  <c r="BU418" i="25"/>
  <c r="CL418" i="25"/>
  <c r="CP418" i="25"/>
  <c r="BM417" i="25"/>
  <c r="BU417" i="25"/>
  <c r="CC417" i="25"/>
  <c r="CK417" i="25"/>
  <c r="BN417" i="25"/>
  <c r="BV417" i="25"/>
  <c r="CD417" i="25"/>
  <c r="CL417" i="25"/>
  <c r="BO417" i="25"/>
  <c r="BW417" i="25"/>
  <c r="CE417" i="25"/>
  <c r="CM417" i="25"/>
  <c r="BQ417" i="25"/>
  <c r="BY417" i="25"/>
  <c r="CG417" i="25"/>
  <c r="CO417" i="25"/>
  <c r="BR417" i="25"/>
  <c r="BZ417" i="25"/>
  <c r="CH417" i="25"/>
  <c r="CP417" i="25"/>
  <c r="CF417" i="25"/>
  <c r="CI417" i="25"/>
  <c r="BP417" i="25"/>
  <c r="CJ417" i="25"/>
  <c r="BS417" i="25"/>
  <c r="CN417" i="25"/>
  <c r="BT417" i="25"/>
  <c r="BX417" i="25"/>
  <c r="CA417" i="25"/>
  <c r="CB417" i="25"/>
  <c r="BQ493" i="25"/>
  <c r="BY493" i="25"/>
  <c r="CG493" i="25"/>
  <c r="CO493" i="25"/>
  <c r="BR493" i="25"/>
  <c r="BZ493" i="25"/>
  <c r="CH493" i="25"/>
  <c r="CP493" i="25"/>
  <c r="BS493" i="25"/>
  <c r="CA493" i="25"/>
  <c r="CI493" i="25"/>
  <c r="BT493" i="25"/>
  <c r="CB493" i="25"/>
  <c r="CJ493" i="25"/>
  <c r="BM493" i="25"/>
  <c r="BU493" i="25"/>
  <c r="CC493" i="25"/>
  <c r="CK493" i="25"/>
  <c r="BN493" i="25"/>
  <c r="BV493" i="25"/>
  <c r="CD493" i="25"/>
  <c r="CL493" i="25"/>
  <c r="BO493" i="25"/>
  <c r="BW493" i="25"/>
  <c r="CE493" i="25"/>
  <c r="CM493" i="25"/>
  <c r="BP493" i="25"/>
  <c r="BX493" i="25"/>
  <c r="CF493" i="25"/>
  <c r="CN493" i="25"/>
  <c r="BS498" i="25"/>
  <c r="CA498" i="25"/>
  <c r="CI498" i="25"/>
  <c r="BT498" i="25"/>
  <c r="CB498" i="25"/>
  <c r="CJ498" i="25"/>
  <c r="BM498" i="25"/>
  <c r="BU498" i="25"/>
  <c r="CC498" i="25"/>
  <c r="CK498" i="25"/>
  <c r="BN498" i="25"/>
  <c r="BV498" i="25"/>
  <c r="CD498" i="25"/>
  <c r="CL498" i="25"/>
  <c r="BO498" i="25"/>
  <c r="BW498" i="25"/>
  <c r="CE498" i="25"/>
  <c r="CM498" i="25"/>
  <c r="BP498" i="25"/>
  <c r="BX498" i="25"/>
  <c r="CF498" i="25"/>
  <c r="CN498" i="25"/>
  <c r="BQ498" i="25"/>
  <c r="BY498" i="25"/>
  <c r="CG498" i="25"/>
  <c r="CO498" i="25"/>
  <c r="CH498" i="25"/>
  <c r="CP498" i="25"/>
  <c r="BZ498" i="25"/>
  <c r="BR498" i="25"/>
  <c r="BP536" i="25"/>
  <c r="BX536" i="25"/>
  <c r="CF536" i="25"/>
  <c r="CN536" i="25"/>
  <c r="BQ536" i="25"/>
  <c r="BY536" i="25"/>
  <c r="CG536" i="25"/>
  <c r="CO536" i="25"/>
  <c r="CM536" i="25"/>
  <c r="BR536" i="25"/>
  <c r="BZ536" i="25"/>
  <c r="CH536" i="25"/>
  <c r="CP536" i="25"/>
  <c r="BW536" i="25"/>
  <c r="BS536" i="25"/>
  <c r="CA536" i="25"/>
  <c r="CI536" i="25"/>
  <c r="CE536" i="25"/>
  <c r="BT536" i="25"/>
  <c r="CB536" i="25"/>
  <c r="CJ536" i="25"/>
  <c r="BM536" i="25"/>
  <c r="BU536" i="25"/>
  <c r="CC536" i="25"/>
  <c r="CK536" i="25"/>
  <c r="BO536" i="25"/>
  <c r="BN536" i="25"/>
  <c r="BV536" i="25"/>
  <c r="CD536" i="25"/>
  <c r="CL536" i="25"/>
  <c r="BM506" i="25"/>
  <c r="BU506" i="25"/>
  <c r="CC506" i="25"/>
  <c r="BN506" i="25"/>
  <c r="BV506" i="25"/>
  <c r="CD506" i="25"/>
  <c r="CL506" i="25"/>
  <c r="BO506" i="25"/>
  <c r="BW506" i="25"/>
  <c r="CE506" i="25"/>
  <c r="CM506" i="25"/>
  <c r="BP506" i="25"/>
  <c r="BX506" i="25"/>
  <c r="CF506" i="25"/>
  <c r="CN506" i="25"/>
  <c r="BQ506" i="25"/>
  <c r="BY506" i="25"/>
  <c r="CG506" i="25"/>
  <c r="CO506" i="25"/>
  <c r="BR506" i="25"/>
  <c r="BZ506" i="25"/>
  <c r="CH506" i="25"/>
  <c r="CP506" i="25"/>
  <c r="BS506" i="25"/>
  <c r="CA506" i="25"/>
  <c r="CI506" i="25"/>
  <c r="BT506" i="25"/>
  <c r="CB506" i="25"/>
  <c r="CJ506" i="25"/>
  <c r="CK506" i="25"/>
  <c r="BO422" i="25"/>
  <c r="BW422" i="25"/>
  <c r="CE422" i="25"/>
  <c r="CM422" i="25"/>
  <c r="BP422" i="25"/>
  <c r="BX422" i="25"/>
  <c r="CF422" i="25"/>
  <c r="CN422" i="25"/>
  <c r="BQ422" i="25"/>
  <c r="BY422" i="25"/>
  <c r="CG422" i="25"/>
  <c r="CO422" i="25"/>
  <c r="BS422" i="25"/>
  <c r="CA422" i="25"/>
  <c r="CI422" i="25"/>
  <c r="BT422" i="25"/>
  <c r="CB422" i="25"/>
  <c r="CJ422" i="25"/>
  <c r="CD422" i="25"/>
  <c r="BM422" i="25"/>
  <c r="CH422" i="25"/>
  <c r="BN422" i="25"/>
  <c r="CK422" i="25"/>
  <c r="BR422" i="25"/>
  <c r="CL422" i="25"/>
  <c r="BU422" i="25"/>
  <c r="CP422" i="25"/>
  <c r="BV422" i="25"/>
  <c r="BZ422" i="25"/>
  <c r="CC422" i="25"/>
  <c r="BS494" i="25"/>
  <c r="CA494" i="25"/>
  <c r="CI494" i="25"/>
  <c r="BT494" i="25"/>
  <c r="CB494" i="25"/>
  <c r="CJ494" i="25"/>
  <c r="BM494" i="25"/>
  <c r="BU494" i="25"/>
  <c r="CC494" i="25"/>
  <c r="CK494" i="25"/>
  <c r="BN494" i="25"/>
  <c r="BV494" i="25"/>
  <c r="CD494" i="25"/>
  <c r="CL494" i="25"/>
  <c r="BO494" i="25"/>
  <c r="BW494" i="25"/>
  <c r="CE494" i="25"/>
  <c r="CM494" i="25"/>
  <c r="BP494" i="25"/>
  <c r="BX494" i="25"/>
  <c r="CF494" i="25"/>
  <c r="CN494" i="25"/>
  <c r="BQ494" i="25"/>
  <c r="BY494" i="25"/>
  <c r="CG494" i="25"/>
  <c r="CO494" i="25"/>
  <c r="BZ494" i="25"/>
  <c r="CH494" i="25"/>
  <c r="BR494" i="25"/>
  <c r="CP494" i="25"/>
  <c r="BM408" i="25"/>
  <c r="BU408" i="25"/>
  <c r="CC408" i="25"/>
  <c r="CK408" i="25"/>
  <c r="BN408" i="25"/>
  <c r="BV408" i="25"/>
  <c r="CD408" i="25"/>
  <c r="CL408" i="25"/>
  <c r="BO408" i="25"/>
  <c r="BW408" i="25"/>
  <c r="CE408" i="25"/>
  <c r="CM408" i="25"/>
  <c r="BQ408" i="25"/>
  <c r="BY408" i="25"/>
  <c r="CG408" i="25"/>
  <c r="CO408" i="25"/>
  <c r="BR408" i="25"/>
  <c r="BZ408" i="25"/>
  <c r="CH408" i="25"/>
  <c r="CP408" i="25"/>
  <c r="BX408" i="25"/>
  <c r="CA408" i="25"/>
  <c r="CB408" i="25"/>
  <c r="CF408" i="25"/>
  <c r="CI408" i="25"/>
  <c r="BP408" i="25"/>
  <c r="CJ408" i="25"/>
  <c r="BS408" i="25"/>
  <c r="BT408" i="25"/>
  <c r="CN408" i="25"/>
  <c r="BS442" i="25"/>
  <c r="CA442" i="25"/>
  <c r="CI442" i="25"/>
  <c r="BT442" i="25"/>
  <c r="CB442" i="25"/>
  <c r="CJ442" i="25"/>
  <c r="BM442" i="25"/>
  <c r="BU442" i="25"/>
  <c r="CC442" i="25"/>
  <c r="CK442" i="25"/>
  <c r="BN442" i="25"/>
  <c r="BV442" i="25"/>
  <c r="CD442" i="25"/>
  <c r="CL442" i="25"/>
  <c r="BO442" i="25"/>
  <c r="BW442" i="25"/>
  <c r="CE442" i="25"/>
  <c r="CM442" i="25"/>
  <c r="BP442" i="25"/>
  <c r="BX442" i="25"/>
  <c r="CF442" i="25"/>
  <c r="CN442" i="25"/>
  <c r="BY442" i="25"/>
  <c r="BZ442" i="25"/>
  <c r="CG442" i="25"/>
  <c r="CH442" i="25"/>
  <c r="CO442" i="25"/>
  <c r="BR442" i="25"/>
  <c r="CP442" i="25"/>
  <c r="BQ442" i="25"/>
  <c r="BQ419" i="25"/>
  <c r="BY419" i="25"/>
  <c r="CG419" i="25"/>
  <c r="CO419" i="25"/>
  <c r="BR419" i="25"/>
  <c r="BZ419" i="25"/>
  <c r="CH419" i="25"/>
  <c r="CP419" i="25"/>
  <c r="BS419" i="25"/>
  <c r="CA419" i="25"/>
  <c r="CI419" i="25"/>
  <c r="BM419" i="25"/>
  <c r="BU419" i="25"/>
  <c r="CC419" i="25"/>
  <c r="CK419" i="25"/>
  <c r="BN419" i="25"/>
  <c r="BV419" i="25"/>
  <c r="CD419" i="25"/>
  <c r="CL419" i="25"/>
  <c r="BO419" i="25"/>
  <c r="CJ419" i="25"/>
  <c r="BP419" i="25"/>
  <c r="CM419" i="25"/>
  <c r="BT419" i="25"/>
  <c r="CN419" i="25"/>
  <c r="BW419" i="25"/>
  <c r="BX419" i="25"/>
  <c r="CB419" i="25"/>
  <c r="CE419" i="25"/>
  <c r="CF419" i="25"/>
  <c r="BS407" i="25"/>
  <c r="CA407" i="25"/>
  <c r="CI407" i="25"/>
  <c r="BT407" i="25"/>
  <c r="CB407" i="25"/>
  <c r="CJ407" i="25"/>
  <c r="BM407" i="25"/>
  <c r="BU407" i="25"/>
  <c r="CC407" i="25"/>
  <c r="CK407" i="25"/>
  <c r="BO407" i="25"/>
  <c r="BW407" i="25"/>
  <c r="CE407" i="25"/>
  <c r="CM407" i="25"/>
  <c r="BP407" i="25"/>
  <c r="BX407" i="25"/>
  <c r="CF407" i="25"/>
  <c r="CN407" i="25"/>
  <c r="CG407" i="25"/>
  <c r="BN407" i="25"/>
  <c r="CH407" i="25"/>
  <c r="BQ407" i="25"/>
  <c r="CL407" i="25"/>
  <c r="BR407" i="25"/>
  <c r="CO407" i="25"/>
  <c r="BV407" i="25"/>
  <c r="CP407" i="25"/>
  <c r="BY407" i="25"/>
  <c r="BZ407" i="25"/>
  <c r="CD407" i="25"/>
  <c r="BQ406" i="25"/>
  <c r="BY406" i="25"/>
  <c r="CG406" i="25"/>
  <c r="CO406" i="25"/>
  <c r="BR406" i="25"/>
  <c r="BZ406" i="25"/>
  <c r="CH406" i="25"/>
  <c r="CP406" i="25"/>
  <c r="BS406" i="25"/>
  <c r="CA406" i="25"/>
  <c r="CI406" i="25"/>
  <c r="BM406" i="25"/>
  <c r="BU406" i="25"/>
  <c r="CC406" i="25"/>
  <c r="CK406" i="25"/>
  <c r="BN406" i="25"/>
  <c r="BV406" i="25"/>
  <c r="CD406" i="25"/>
  <c r="CL406" i="25"/>
  <c r="BT406" i="25"/>
  <c r="CN406" i="25"/>
  <c r="BW406" i="25"/>
  <c r="BX406" i="25"/>
  <c r="CB406" i="25"/>
  <c r="CE406" i="25"/>
  <c r="CF406" i="25"/>
  <c r="BO406" i="25"/>
  <c r="BP406" i="25"/>
  <c r="CJ406" i="25"/>
  <c r="CM406" i="25"/>
  <c r="BQ482" i="25"/>
  <c r="BY482" i="25"/>
  <c r="CG482" i="25"/>
  <c r="CO482" i="25"/>
  <c r="BR482" i="25"/>
  <c r="BZ482" i="25"/>
  <c r="CH482" i="25"/>
  <c r="CP482" i="25"/>
  <c r="BS482" i="25"/>
  <c r="CA482" i="25"/>
  <c r="CI482" i="25"/>
  <c r="BT482" i="25"/>
  <c r="CB482" i="25"/>
  <c r="CJ482" i="25"/>
  <c r="BM482" i="25"/>
  <c r="BU482" i="25"/>
  <c r="CC482" i="25"/>
  <c r="CK482" i="25"/>
  <c r="BN482" i="25"/>
  <c r="BV482" i="25"/>
  <c r="CD482" i="25"/>
  <c r="CL482" i="25"/>
  <c r="BO482" i="25"/>
  <c r="BW482" i="25"/>
  <c r="CE482" i="25"/>
  <c r="CM482" i="25"/>
  <c r="CN482" i="25"/>
  <c r="CF482" i="25"/>
  <c r="BP482" i="25"/>
  <c r="BX482" i="25"/>
  <c r="BQ486" i="25"/>
  <c r="BY486" i="25"/>
  <c r="CG486" i="25"/>
  <c r="CO486" i="25"/>
  <c r="BR486" i="25"/>
  <c r="BZ486" i="25"/>
  <c r="CH486" i="25"/>
  <c r="CP486" i="25"/>
  <c r="BS486" i="25"/>
  <c r="CA486" i="25"/>
  <c r="CI486" i="25"/>
  <c r="BT486" i="25"/>
  <c r="CB486" i="25"/>
  <c r="CJ486" i="25"/>
  <c r="BM486" i="25"/>
  <c r="BU486" i="25"/>
  <c r="CC486" i="25"/>
  <c r="CK486" i="25"/>
  <c r="BN486" i="25"/>
  <c r="BV486" i="25"/>
  <c r="CD486" i="25"/>
  <c r="CL486" i="25"/>
  <c r="BO486" i="25"/>
  <c r="BW486" i="25"/>
  <c r="CE486" i="25"/>
  <c r="CM486" i="25"/>
  <c r="CN486" i="25"/>
  <c r="BP486" i="25"/>
  <c r="BX486" i="25"/>
  <c r="CF486" i="25"/>
  <c r="BN524" i="25"/>
  <c r="BV524" i="25"/>
  <c r="CD524" i="25"/>
  <c r="CL524" i="25"/>
  <c r="CC524" i="25"/>
  <c r="BO524" i="25"/>
  <c r="BW524" i="25"/>
  <c r="CE524" i="25"/>
  <c r="CM524" i="25"/>
  <c r="BP524" i="25"/>
  <c r="BX524" i="25"/>
  <c r="CF524" i="25"/>
  <c r="CN524" i="25"/>
  <c r="BM524" i="25"/>
  <c r="BQ524" i="25"/>
  <c r="BY524" i="25"/>
  <c r="CG524" i="25"/>
  <c r="CO524" i="25"/>
  <c r="BR524" i="25"/>
  <c r="BZ524" i="25"/>
  <c r="CH524" i="25"/>
  <c r="CP524" i="25"/>
  <c r="BS524" i="25"/>
  <c r="CA524" i="25"/>
  <c r="CI524" i="25"/>
  <c r="BU524" i="25"/>
  <c r="CK524" i="25"/>
  <c r="BT524" i="25"/>
  <c r="CB524" i="25"/>
  <c r="CJ524" i="25"/>
  <c r="BT534" i="25"/>
  <c r="CB534" i="25"/>
  <c r="CJ534" i="25"/>
  <c r="CA534" i="25"/>
  <c r="BM534" i="25"/>
  <c r="BU534" i="25"/>
  <c r="CC534" i="25"/>
  <c r="CK534" i="25"/>
  <c r="BS534" i="25"/>
  <c r="BN534" i="25"/>
  <c r="BV534" i="25"/>
  <c r="CD534" i="25"/>
  <c r="CL534" i="25"/>
  <c r="BO534" i="25"/>
  <c r="BW534" i="25"/>
  <c r="CE534" i="25"/>
  <c r="CM534" i="25"/>
  <c r="BP534" i="25"/>
  <c r="BX534" i="25"/>
  <c r="CF534" i="25"/>
  <c r="CN534" i="25"/>
  <c r="BQ534" i="25"/>
  <c r="BY534" i="25"/>
  <c r="CG534" i="25"/>
  <c r="CO534" i="25"/>
  <c r="CI534" i="25"/>
  <c r="BR534" i="25"/>
  <c r="BZ534" i="25"/>
  <c r="CH534" i="25"/>
  <c r="CP534" i="25"/>
  <c r="BT523" i="25"/>
  <c r="CB523" i="25"/>
  <c r="CJ523" i="25"/>
  <c r="CI523" i="25"/>
  <c r="BM523" i="25"/>
  <c r="BU523" i="25"/>
  <c r="CC523" i="25"/>
  <c r="CK523" i="25"/>
  <c r="BS523" i="25"/>
  <c r="BN523" i="25"/>
  <c r="BV523" i="25"/>
  <c r="CD523" i="25"/>
  <c r="CL523" i="25"/>
  <c r="BO523" i="25"/>
  <c r="BW523" i="25"/>
  <c r="CE523" i="25"/>
  <c r="CM523" i="25"/>
  <c r="CA523" i="25"/>
  <c r="BP523" i="25"/>
  <c r="BX523" i="25"/>
  <c r="CF523" i="25"/>
  <c r="CN523" i="25"/>
  <c r="BQ523" i="25"/>
  <c r="BY523" i="25"/>
  <c r="CG523" i="25"/>
  <c r="CO523" i="25"/>
  <c r="BR523" i="25"/>
  <c r="BZ523" i="25"/>
  <c r="CH523" i="25"/>
  <c r="CP523" i="25"/>
  <c r="BS479" i="25"/>
  <c r="CA479" i="25"/>
  <c r="CI479" i="25"/>
  <c r="BT479" i="25"/>
  <c r="CB479" i="25"/>
  <c r="CJ479" i="25"/>
  <c r="BM479" i="25"/>
  <c r="BU479" i="25"/>
  <c r="CC479" i="25"/>
  <c r="CK479" i="25"/>
  <c r="BN479" i="25"/>
  <c r="BV479" i="25"/>
  <c r="CD479" i="25"/>
  <c r="CL479" i="25"/>
  <c r="BO479" i="25"/>
  <c r="BW479" i="25"/>
  <c r="CE479" i="25"/>
  <c r="CM479" i="25"/>
  <c r="BP479" i="25"/>
  <c r="BX479" i="25"/>
  <c r="CF479" i="25"/>
  <c r="CN479" i="25"/>
  <c r="BQ479" i="25"/>
  <c r="BY479" i="25"/>
  <c r="CG479" i="25"/>
  <c r="CO479" i="25"/>
  <c r="BR479" i="25"/>
  <c r="BZ479" i="25"/>
  <c r="CH479" i="25"/>
  <c r="CP479" i="25"/>
  <c r="BP532" i="25"/>
  <c r="BX532" i="25"/>
  <c r="CF532" i="25"/>
  <c r="CN532" i="25"/>
  <c r="BQ532" i="25"/>
  <c r="BY532" i="25"/>
  <c r="CG532" i="25"/>
  <c r="CO532" i="25"/>
  <c r="CM532" i="25"/>
  <c r="BR532" i="25"/>
  <c r="BZ532" i="25"/>
  <c r="CH532" i="25"/>
  <c r="CP532" i="25"/>
  <c r="BW532" i="25"/>
  <c r="BS532" i="25"/>
  <c r="CA532" i="25"/>
  <c r="CI532" i="25"/>
  <c r="CE532" i="25"/>
  <c r="BT532" i="25"/>
  <c r="CB532" i="25"/>
  <c r="CJ532" i="25"/>
  <c r="BM532" i="25"/>
  <c r="BU532" i="25"/>
  <c r="CC532" i="25"/>
  <c r="CK532" i="25"/>
  <c r="BO532" i="25"/>
  <c r="BN532" i="25"/>
  <c r="BV532" i="25"/>
  <c r="CD532" i="25"/>
  <c r="CL532" i="25"/>
  <c r="BO496" i="25"/>
  <c r="BW496" i="25"/>
  <c r="CE496" i="25"/>
  <c r="CM496" i="25"/>
  <c r="BP496" i="25"/>
  <c r="BX496" i="25"/>
  <c r="CF496" i="25"/>
  <c r="CN496" i="25"/>
  <c r="BQ496" i="25"/>
  <c r="BY496" i="25"/>
  <c r="CG496" i="25"/>
  <c r="CO496" i="25"/>
  <c r="BR496" i="25"/>
  <c r="BZ496" i="25"/>
  <c r="CH496" i="25"/>
  <c r="CP496" i="25"/>
  <c r="BS496" i="25"/>
  <c r="CA496" i="25"/>
  <c r="CI496" i="25"/>
  <c r="BT496" i="25"/>
  <c r="CB496" i="25"/>
  <c r="CJ496" i="25"/>
  <c r="BM496" i="25"/>
  <c r="BU496" i="25"/>
  <c r="CC496" i="25"/>
  <c r="CK496" i="25"/>
  <c r="CD496" i="25"/>
  <c r="CL496" i="25"/>
  <c r="BV496" i="25"/>
  <c r="BN496" i="25"/>
  <c r="BS403" i="25"/>
  <c r="CA403" i="25"/>
  <c r="CI403" i="25"/>
  <c r="BT403" i="25"/>
  <c r="CB403" i="25"/>
  <c r="CJ403" i="25"/>
  <c r="BM403" i="25"/>
  <c r="BU403" i="25"/>
  <c r="CC403" i="25"/>
  <c r="CK403" i="25"/>
  <c r="BO403" i="25"/>
  <c r="BW403" i="25"/>
  <c r="CE403" i="25"/>
  <c r="CM403" i="25"/>
  <c r="BP403" i="25"/>
  <c r="BX403" i="25"/>
  <c r="CF403" i="25"/>
  <c r="CN403" i="25"/>
  <c r="BY403" i="25"/>
  <c r="BZ403" i="25"/>
  <c r="CD403" i="25"/>
  <c r="CG403" i="25"/>
  <c r="BN403" i="25"/>
  <c r="CH403" i="25"/>
  <c r="BQ403" i="25"/>
  <c r="CL403" i="25"/>
  <c r="BR403" i="25"/>
  <c r="BV403" i="25"/>
  <c r="CO403" i="25"/>
  <c r="CP403" i="25"/>
  <c r="BO485" i="25"/>
  <c r="BW485" i="25"/>
  <c r="CE485" i="25"/>
  <c r="CM485" i="25"/>
  <c r="BP485" i="25"/>
  <c r="BX485" i="25"/>
  <c r="CF485" i="25"/>
  <c r="CN485" i="25"/>
  <c r="BQ485" i="25"/>
  <c r="BY485" i="25"/>
  <c r="CG485" i="25"/>
  <c r="CO485" i="25"/>
  <c r="BR485" i="25"/>
  <c r="BZ485" i="25"/>
  <c r="CH485" i="25"/>
  <c r="CP485" i="25"/>
  <c r="BS485" i="25"/>
  <c r="CA485" i="25"/>
  <c r="CI485" i="25"/>
  <c r="BT485" i="25"/>
  <c r="CB485" i="25"/>
  <c r="CJ485" i="25"/>
  <c r="BM485" i="25"/>
  <c r="BU485" i="25"/>
  <c r="CC485" i="25"/>
  <c r="CK485" i="25"/>
  <c r="BN485" i="25"/>
  <c r="BV485" i="25"/>
  <c r="CD485" i="25"/>
  <c r="CL485" i="25"/>
  <c r="BM484" i="25"/>
  <c r="BU484" i="25"/>
  <c r="CC484" i="25"/>
  <c r="CK484" i="25"/>
  <c r="BN484" i="25"/>
  <c r="BV484" i="25"/>
  <c r="CD484" i="25"/>
  <c r="CL484" i="25"/>
  <c r="BO484" i="25"/>
  <c r="BW484" i="25"/>
  <c r="CE484" i="25"/>
  <c r="CM484" i="25"/>
  <c r="BP484" i="25"/>
  <c r="BX484" i="25"/>
  <c r="CF484" i="25"/>
  <c r="CN484" i="25"/>
  <c r="BQ484" i="25"/>
  <c r="BY484" i="25"/>
  <c r="CG484" i="25"/>
  <c r="CO484" i="25"/>
  <c r="BR484" i="25"/>
  <c r="BZ484" i="25"/>
  <c r="CH484" i="25"/>
  <c r="CP484" i="25"/>
  <c r="BS484" i="25"/>
  <c r="CA484" i="25"/>
  <c r="CI484" i="25"/>
  <c r="CJ484" i="25"/>
  <c r="BT484" i="25"/>
  <c r="CB484" i="25"/>
  <c r="BM459" i="25"/>
  <c r="BU459" i="25"/>
  <c r="CC459" i="25"/>
  <c r="CK459" i="25"/>
  <c r="BN459" i="25"/>
  <c r="BV459" i="25"/>
  <c r="CD459" i="25"/>
  <c r="CL459" i="25"/>
  <c r="BO459" i="25"/>
  <c r="BW459" i="25"/>
  <c r="CE459" i="25"/>
  <c r="CM459" i="25"/>
  <c r="BP459" i="25"/>
  <c r="BX459" i="25"/>
  <c r="CF459" i="25"/>
  <c r="CN459" i="25"/>
  <c r="BZ459" i="25"/>
  <c r="CP459" i="25"/>
  <c r="CA459" i="25"/>
  <c r="CB459" i="25"/>
  <c r="BQ459" i="25"/>
  <c r="CG459" i="25"/>
  <c r="BR459" i="25"/>
  <c r="CH459" i="25"/>
  <c r="BS459" i="25"/>
  <c r="CI459" i="25"/>
  <c r="BT459" i="25"/>
  <c r="CJ459" i="25"/>
  <c r="BY459" i="25"/>
  <c r="CO459" i="25"/>
  <c r="BM470" i="25"/>
  <c r="BU470" i="25"/>
  <c r="CC470" i="25"/>
  <c r="CK470" i="25"/>
  <c r="BN470" i="25"/>
  <c r="BV470" i="25"/>
  <c r="CD470" i="25"/>
  <c r="CL470" i="25"/>
  <c r="BO470" i="25"/>
  <c r="BW470" i="25"/>
  <c r="CE470" i="25"/>
  <c r="CM470" i="25"/>
  <c r="BP470" i="25"/>
  <c r="BX470" i="25"/>
  <c r="CF470" i="25"/>
  <c r="CN470" i="25"/>
  <c r="BZ470" i="25"/>
  <c r="CP470" i="25"/>
  <c r="CA470" i="25"/>
  <c r="CB470" i="25"/>
  <c r="BQ470" i="25"/>
  <c r="CG470" i="25"/>
  <c r="BR470" i="25"/>
  <c r="CH470" i="25"/>
  <c r="BS470" i="25"/>
  <c r="CI470" i="25"/>
  <c r="BT470" i="25"/>
  <c r="CJ470" i="25"/>
  <c r="BY470" i="25"/>
  <c r="CO470" i="25"/>
  <c r="BQ415" i="25"/>
  <c r="BY415" i="25"/>
  <c r="CG415" i="25"/>
  <c r="CO415" i="25"/>
  <c r="BR415" i="25"/>
  <c r="BZ415" i="25"/>
  <c r="CH415" i="25"/>
  <c r="CP415" i="25"/>
  <c r="BS415" i="25"/>
  <c r="CA415" i="25"/>
  <c r="CI415" i="25"/>
  <c r="BM415" i="25"/>
  <c r="BU415" i="25"/>
  <c r="CC415" i="25"/>
  <c r="CK415" i="25"/>
  <c r="BN415" i="25"/>
  <c r="BV415" i="25"/>
  <c r="CD415" i="25"/>
  <c r="CL415" i="25"/>
  <c r="CB415" i="25"/>
  <c r="CE415" i="25"/>
  <c r="CF415" i="25"/>
  <c r="BO415" i="25"/>
  <c r="CJ415" i="25"/>
  <c r="BP415" i="25"/>
  <c r="CM415" i="25"/>
  <c r="BT415" i="25"/>
  <c r="CN415" i="25"/>
  <c r="BW415" i="25"/>
  <c r="BX415" i="25"/>
  <c r="BO467" i="25"/>
  <c r="BW467" i="25"/>
  <c r="CE467" i="25"/>
  <c r="CM467" i="25"/>
  <c r="BP467" i="25"/>
  <c r="BX467" i="25"/>
  <c r="CF467" i="25"/>
  <c r="CN467" i="25"/>
  <c r="BQ467" i="25"/>
  <c r="BY467" i="25"/>
  <c r="CG467" i="25"/>
  <c r="CO467" i="25"/>
  <c r="BR467" i="25"/>
  <c r="BZ467" i="25"/>
  <c r="CH467" i="25"/>
  <c r="CP467" i="25"/>
  <c r="BT467" i="25"/>
  <c r="CJ467" i="25"/>
  <c r="BU467" i="25"/>
  <c r="CK467" i="25"/>
  <c r="BV467" i="25"/>
  <c r="CL467" i="25"/>
  <c r="CA467" i="25"/>
  <c r="CB467" i="25"/>
  <c r="BM467" i="25"/>
  <c r="CC467" i="25"/>
  <c r="BN467" i="25"/>
  <c r="CD467" i="25"/>
  <c r="BS467" i="25"/>
  <c r="CI467" i="25"/>
  <c r="BT513" i="25"/>
  <c r="CB513" i="25"/>
  <c r="CJ513" i="25"/>
  <c r="BM513" i="25"/>
  <c r="BU513" i="25"/>
  <c r="CC513" i="25"/>
  <c r="CK513" i="25"/>
  <c r="BN513" i="25"/>
  <c r="BV513" i="25"/>
  <c r="CD513" i="25"/>
  <c r="CL513" i="25"/>
  <c r="BO513" i="25"/>
  <c r="BW513" i="25"/>
  <c r="CE513" i="25"/>
  <c r="CM513" i="25"/>
  <c r="BP513" i="25"/>
  <c r="BX513" i="25"/>
  <c r="CF513" i="25"/>
  <c r="CN513" i="25"/>
  <c r="BR513" i="25"/>
  <c r="CO513" i="25"/>
  <c r="CI513" i="25"/>
  <c r="BS513" i="25"/>
  <c r="CP513" i="25"/>
  <c r="BQ513" i="25"/>
  <c r="BY513" i="25"/>
  <c r="BZ513" i="25"/>
  <c r="CA513" i="25"/>
  <c r="CG513" i="25"/>
  <c r="CH513" i="25"/>
  <c r="BR522" i="25"/>
  <c r="BZ522" i="25"/>
  <c r="CH522" i="25"/>
  <c r="CP522" i="25"/>
  <c r="CG522" i="25"/>
  <c r="BS522" i="25"/>
  <c r="CA522" i="25"/>
  <c r="CI522" i="25"/>
  <c r="BT522" i="25"/>
  <c r="CB522" i="25"/>
  <c r="CJ522" i="25"/>
  <c r="BY522" i="25"/>
  <c r="BM522" i="25"/>
  <c r="BU522" i="25"/>
  <c r="CC522" i="25"/>
  <c r="CK522" i="25"/>
  <c r="BQ522" i="25"/>
  <c r="BN522" i="25"/>
  <c r="BV522" i="25"/>
  <c r="CD522" i="25"/>
  <c r="CL522" i="25"/>
  <c r="BO522" i="25"/>
  <c r="BW522" i="25"/>
  <c r="CE522" i="25"/>
  <c r="CM522" i="25"/>
  <c r="CO522" i="25"/>
  <c r="BP522" i="25"/>
  <c r="BX522" i="25"/>
  <c r="CF522" i="25"/>
  <c r="CN522" i="25"/>
  <c r="BQ457" i="25"/>
  <c r="BY457" i="25"/>
  <c r="CG457" i="25"/>
  <c r="CO457" i="25"/>
  <c r="BR457" i="25"/>
  <c r="BZ457" i="25"/>
  <c r="CH457" i="25"/>
  <c r="CP457" i="25"/>
  <c r="BS457" i="25"/>
  <c r="CA457" i="25"/>
  <c r="CI457" i="25"/>
  <c r="BT457" i="25"/>
  <c r="CB457" i="25"/>
  <c r="CJ457" i="25"/>
  <c r="BV457" i="25"/>
  <c r="CL457" i="25"/>
  <c r="BW457" i="25"/>
  <c r="CM457" i="25"/>
  <c r="BX457" i="25"/>
  <c r="CN457" i="25"/>
  <c r="BM457" i="25"/>
  <c r="CC457" i="25"/>
  <c r="BN457" i="25"/>
  <c r="CD457" i="25"/>
  <c r="BO457" i="25"/>
  <c r="CE457" i="25"/>
  <c r="BP457" i="25"/>
  <c r="CF457" i="25"/>
  <c r="BU457" i="25"/>
  <c r="CK457" i="25"/>
  <c r="BR454" i="25"/>
  <c r="BZ454" i="25"/>
  <c r="CH454" i="25"/>
  <c r="CP454" i="25"/>
  <c r="BS454" i="25"/>
  <c r="CA454" i="25"/>
  <c r="CI454" i="25"/>
  <c r="BT454" i="25"/>
  <c r="CB454" i="25"/>
  <c r="CJ454" i="25"/>
  <c r="BM454" i="25"/>
  <c r="BU454" i="25"/>
  <c r="CC454" i="25"/>
  <c r="CK454" i="25"/>
  <c r="BN454" i="25"/>
  <c r="BV454" i="25"/>
  <c r="CD454" i="25"/>
  <c r="CL454" i="25"/>
  <c r="CE454" i="25"/>
  <c r="CF454" i="25"/>
  <c r="BO454" i="25"/>
  <c r="CG454" i="25"/>
  <c r="BP454" i="25"/>
  <c r="CM454" i="25"/>
  <c r="BQ454" i="25"/>
  <c r="CN454" i="25"/>
  <c r="BW454" i="25"/>
  <c r="CO454" i="25"/>
  <c r="BX454" i="25"/>
  <c r="BY454" i="25"/>
  <c r="BN531" i="25"/>
  <c r="BV531" i="25"/>
  <c r="CD531" i="25"/>
  <c r="CL531" i="25"/>
  <c r="CK531" i="25"/>
  <c r="BO531" i="25"/>
  <c r="BW531" i="25"/>
  <c r="CE531" i="25"/>
  <c r="CM531" i="25"/>
  <c r="CC531" i="25"/>
  <c r="BP531" i="25"/>
  <c r="BX531" i="25"/>
  <c r="CF531" i="25"/>
  <c r="CN531" i="25"/>
  <c r="BM531" i="25"/>
  <c r="BQ531" i="25"/>
  <c r="BY531" i="25"/>
  <c r="CG531" i="25"/>
  <c r="CO531" i="25"/>
  <c r="BU531" i="25"/>
  <c r="BR531" i="25"/>
  <c r="BZ531" i="25"/>
  <c r="CH531" i="25"/>
  <c r="CP531" i="25"/>
  <c r="BS531" i="25"/>
  <c r="CA531" i="25"/>
  <c r="CI531" i="25"/>
  <c r="BT531" i="25"/>
  <c r="CB531" i="25"/>
  <c r="CJ531" i="25"/>
  <c r="BN539" i="25"/>
  <c r="BV539" i="25"/>
  <c r="CD539" i="25"/>
  <c r="CL539" i="25"/>
  <c r="CK539" i="25"/>
  <c r="BO539" i="25"/>
  <c r="BW539" i="25"/>
  <c r="CE539" i="25"/>
  <c r="CM539" i="25"/>
  <c r="BP539" i="25"/>
  <c r="BX539" i="25"/>
  <c r="CF539" i="25"/>
  <c r="CN539" i="25"/>
  <c r="BU539" i="25"/>
  <c r="BQ539" i="25"/>
  <c r="BY539" i="25"/>
  <c r="CG539" i="25"/>
  <c r="CO539" i="25"/>
  <c r="BM539" i="25"/>
  <c r="BR539" i="25"/>
  <c r="BZ539" i="25"/>
  <c r="CH539" i="25"/>
  <c r="CP539" i="25"/>
  <c r="BS539" i="25"/>
  <c r="CA539" i="25"/>
  <c r="CI539" i="25"/>
  <c r="CC539" i="25"/>
  <c r="BT539" i="25"/>
  <c r="CB539" i="25"/>
  <c r="CJ539" i="25"/>
  <c r="BQ468" i="25"/>
  <c r="BY468" i="25"/>
  <c r="CG468" i="25"/>
  <c r="CO468" i="25"/>
  <c r="BR468" i="25"/>
  <c r="BZ468" i="25"/>
  <c r="CH468" i="25"/>
  <c r="CP468" i="25"/>
  <c r="BS468" i="25"/>
  <c r="CA468" i="25"/>
  <c r="CI468" i="25"/>
  <c r="BT468" i="25"/>
  <c r="CB468" i="25"/>
  <c r="CJ468" i="25"/>
  <c r="BV468" i="25"/>
  <c r="CL468" i="25"/>
  <c r="BW468" i="25"/>
  <c r="CM468" i="25"/>
  <c r="BX468" i="25"/>
  <c r="CN468" i="25"/>
  <c r="BM468" i="25"/>
  <c r="CC468" i="25"/>
  <c r="BN468" i="25"/>
  <c r="CD468" i="25"/>
  <c r="BO468" i="25"/>
  <c r="CE468" i="25"/>
  <c r="BP468" i="25"/>
  <c r="CF468" i="25"/>
  <c r="BU468" i="25"/>
  <c r="CK468" i="25"/>
  <c r="BM473" i="25"/>
  <c r="BU473" i="25"/>
  <c r="CC473" i="25"/>
  <c r="CK473" i="25"/>
  <c r="BN473" i="25"/>
  <c r="BV473" i="25"/>
  <c r="CD473" i="25"/>
  <c r="CL473" i="25"/>
  <c r="BO473" i="25"/>
  <c r="BW473" i="25"/>
  <c r="CE473" i="25"/>
  <c r="CM473" i="25"/>
  <c r="BP473" i="25"/>
  <c r="BX473" i="25"/>
  <c r="CF473" i="25"/>
  <c r="CN473" i="25"/>
  <c r="BQ473" i="25"/>
  <c r="BY473" i="25"/>
  <c r="CG473" i="25"/>
  <c r="CO473" i="25"/>
  <c r="BR473" i="25"/>
  <c r="BZ473" i="25"/>
  <c r="CH473" i="25"/>
  <c r="CP473" i="25"/>
  <c r="BS473" i="25"/>
  <c r="CA473" i="25"/>
  <c r="CI473" i="25"/>
  <c r="CB473" i="25"/>
  <c r="CJ473" i="25"/>
  <c r="BT473" i="25"/>
  <c r="BQ472" i="25"/>
  <c r="BY472" i="25"/>
  <c r="CG472" i="25"/>
  <c r="BT472" i="25"/>
  <c r="CB472" i="25"/>
  <c r="CJ472" i="25"/>
  <c r="BM472" i="25"/>
  <c r="BW472" i="25"/>
  <c r="CH472" i="25"/>
  <c r="BN472" i="25"/>
  <c r="BX472" i="25"/>
  <c r="CI472" i="25"/>
  <c r="BO472" i="25"/>
  <c r="BZ472" i="25"/>
  <c r="CK472" i="25"/>
  <c r="BP472" i="25"/>
  <c r="CA472" i="25"/>
  <c r="CL472" i="25"/>
  <c r="BR472" i="25"/>
  <c r="CC472" i="25"/>
  <c r="CM472" i="25"/>
  <c r="BS472" i="25"/>
  <c r="CD472" i="25"/>
  <c r="CN472" i="25"/>
  <c r="BU472" i="25"/>
  <c r="CE472" i="25"/>
  <c r="CO472" i="25"/>
  <c r="BV472" i="25"/>
  <c r="CF472" i="25"/>
  <c r="CP472" i="25"/>
  <c r="BM447" i="25"/>
  <c r="BU447" i="25"/>
  <c r="CC447" i="25"/>
  <c r="CK447" i="25"/>
  <c r="BN447" i="25"/>
  <c r="BV447" i="25"/>
  <c r="CD447" i="25"/>
  <c r="CL447" i="25"/>
  <c r="BO447" i="25"/>
  <c r="BW447" i="25"/>
  <c r="CE447" i="25"/>
  <c r="CM447" i="25"/>
  <c r="BP447" i="25"/>
  <c r="BX447" i="25"/>
  <c r="CF447" i="25"/>
  <c r="CN447" i="25"/>
  <c r="BQ447" i="25"/>
  <c r="BY447" i="25"/>
  <c r="CG447" i="25"/>
  <c r="CO447" i="25"/>
  <c r="BR447" i="25"/>
  <c r="BZ447" i="25"/>
  <c r="CH447" i="25"/>
  <c r="CP447" i="25"/>
  <c r="CI447" i="25"/>
  <c r="CJ447" i="25"/>
  <c r="BS447" i="25"/>
  <c r="BT447" i="25"/>
  <c r="CA447" i="25"/>
  <c r="CB447" i="25"/>
  <c r="BS458" i="25"/>
  <c r="CA458" i="25"/>
  <c r="CI458" i="25"/>
  <c r="BT458" i="25"/>
  <c r="CB458" i="25"/>
  <c r="CJ458" i="25"/>
  <c r="BM458" i="25"/>
  <c r="BU458" i="25"/>
  <c r="CC458" i="25"/>
  <c r="CK458" i="25"/>
  <c r="BN458" i="25"/>
  <c r="BV458" i="25"/>
  <c r="CD458" i="25"/>
  <c r="CL458" i="25"/>
  <c r="BX458" i="25"/>
  <c r="CN458" i="25"/>
  <c r="BY458" i="25"/>
  <c r="CO458" i="25"/>
  <c r="BZ458" i="25"/>
  <c r="CP458" i="25"/>
  <c r="BO458" i="25"/>
  <c r="CE458" i="25"/>
  <c r="BP458" i="25"/>
  <c r="CF458" i="25"/>
  <c r="BQ458" i="25"/>
  <c r="CG458" i="25"/>
  <c r="BR458" i="25"/>
  <c r="CH458" i="25"/>
  <c r="CM458" i="25"/>
  <c r="BW458" i="25"/>
  <c r="BI233" i="33"/>
  <c r="BQ233" i="33"/>
  <c r="BY233" i="33"/>
  <c r="CG233" i="33"/>
  <c r="BJ233" i="33"/>
  <c r="BR233" i="33"/>
  <c r="BZ233" i="33"/>
  <c r="CH233" i="33"/>
  <c r="BK233" i="33"/>
  <c r="BS233" i="33"/>
  <c r="CA233" i="33"/>
  <c r="CI233" i="33"/>
  <c r="BL233" i="33"/>
  <c r="BT233" i="33"/>
  <c r="CB233" i="33"/>
  <c r="CJ233" i="33"/>
  <c r="BM233" i="33"/>
  <c r="BU233" i="33"/>
  <c r="CC233" i="33"/>
  <c r="BN233" i="33"/>
  <c r="BV233" i="33"/>
  <c r="CD233" i="33"/>
  <c r="BO233" i="33"/>
  <c r="BW233" i="33"/>
  <c r="CE233" i="33"/>
  <c r="BH233" i="33"/>
  <c r="BP233" i="33"/>
  <c r="BX233" i="33"/>
  <c r="CF233" i="33"/>
  <c r="BL331" i="33"/>
  <c r="BT331" i="33"/>
  <c r="CB331" i="33"/>
  <c r="CJ331" i="33"/>
  <c r="BM331" i="33"/>
  <c r="BU331" i="33"/>
  <c r="CC331" i="33"/>
  <c r="BN331" i="33"/>
  <c r="BV331" i="33"/>
  <c r="CD331" i="33"/>
  <c r="BO331" i="33"/>
  <c r="BW331" i="33"/>
  <c r="CE331" i="33"/>
  <c r="BH331" i="33"/>
  <c r="BP331" i="33"/>
  <c r="BX331" i="33"/>
  <c r="CF331" i="33"/>
  <c r="BI331" i="33"/>
  <c r="BQ331" i="33"/>
  <c r="BY331" i="33"/>
  <c r="CG331" i="33"/>
  <c r="BJ331" i="33"/>
  <c r="BR331" i="33"/>
  <c r="BZ331" i="33"/>
  <c r="CH331" i="33"/>
  <c r="BK331" i="33"/>
  <c r="BS331" i="33"/>
  <c r="CA331" i="33"/>
  <c r="CI331" i="33"/>
  <c r="BI361" i="33"/>
  <c r="BQ361" i="33"/>
  <c r="BY361" i="33"/>
  <c r="CG361" i="33"/>
  <c r="BJ361" i="33"/>
  <c r="BR361" i="33"/>
  <c r="BZ361" i="33"/>
  <c r="CH361" i="33"/>
  <c r="BK361" i="33"/>
  <c r="BS361" i="33"/>
  <c r="CA361" i="33"/>
  <c r="CI361" i="33"/>
  <c r="BL361" i="33"/>
  <c r="BT361" i="33"/>
  <c r="CB361" i="33"/>
  <c r="CJ361" i="33"/>
  <c r="BM361" i="33"/>
  <c r="BU361" i="33"/>
  <c r="CC361" i="33"/>
  <c r="BN361" i="33"/>
  <c r="BV361" i="33"/>
  <c r="CD361" i="33"/>
  <c r="BO361" i="33"/>
  <c r="BW361" i="33"/>
  <c r="CE361" i="33"/>
  <c r="BH361" i="33"/>
  <c r="BP361" i="33"/>
  <c r="BX361" i="33"/>
  <c r="CF361" i="33"/>
  <c r="BI330" i="33"/>
  <c r="BQ330" i="33"/>
  <c r="BY330" i="33"/>
  <c r="CG330" i="33"/>
  <c r="BJ330" i="33"/>
  <c r="BR330" i="33"/>
  <c r="BZ330" i="33"/>
  <c r="CH330" i="33"/>
  <c r="BK330" i="33"/>
  <c r="BS330" i="33"/>
  <c r="CA330" i="33"/>
  <c r="CI330" i="33"/>
  <c r="BL330" i="33"/>
  <c r="BT330" i="33"/>
  <c r="CB330" i="33"/>
  <c r="CJ330" i="33"/>
  <c r="BM330" i="33"/>
  <c r="BU330" i="33"/>
  <c r="CC330" i="33"/>
  <c r="BN330" i="33"/>
  <c r="BV330" i="33"/>
  <c r="CD330" i="33"/>
  <c r="BO330" i="33"/>
  <c r="BW330" i="33"/>
  <c r="CE330" i="33"/>
  <c r="BH330" i="33"/>
  <c r="BP330" i="33"/>
  <c r="BX330" i="33"/>
  <c r="CF330" i="33"/>
  <c r="BL226" i="33"/>
  <c r="BT226" i="33"/>
  <c r="CB226" i="33"/>
  <c r="CJ226" i="33"/>
  <c r="BM226" i="33"/>
  <c r="BU226" i="33"/>
  <c r="CC226" i="33"/>
  <c r="BN226" i="33"/>
  <c r="BV226" i="33"/>
  <c r="CD226" i="33"/>
  <c r="BO226" i="33"/>
  <c r="BW226" i="33"/>
  <c r="CE226" i="33"/>
  <c r="BH226" i="33"/>
  <c r="BP226" i="33"/>
  <c r="BX226" i="33"/>
  <c r="CF226" i="33"/>
  <c r="BI226" i="33"/>
  <c r="BQ226" i="33"/>
  <c r="BY226" i="33"/>
  <c r="CG226" i="33"/>
  <c r="BJ226" i="33"/>
  <c r="BR226" i="33"/>
  <c r="BZ226" i="33"/>
  <c r="CH226" i="33"/>
  <c r="BK226" i="33"/>
  <c r="BS226" i="33"/>
  <c r="CA226" i="33"/>
  <c r="CI226" i="33"/>
  <c r="BK359" i="33"/>
  <c r="BS359" i="33"/>
  <c r="CA359" i="33"/>
  <c r="CI359" i="33"/>
  <c r="BL359" i="33"/>
  <c r="BT359" i="33"/>
  <c r="CB359" i="33"/>
  <c r="CJ359" i="33"/>
  <c r="BM359" i="33"/>
  <c r="BU359" i="33"/>
  <c r="CC359" i="33"/>
  <c r="BN359" i="33"/>
  <c r="BV359" i="33"/>
  <c r="CD359" i="33"/>
  <c r="BO359" i="33"/>
  <c r="BW359" i="33"/>
  <c r="CE359" i="33"/>
  <c r="BH359" i="33"/>
  <c r="BP359" i="33"/>
  <c r="BX359" i="33"/>
  <c r="CF359" i="33"/>
  <c r="BI359" i="33"/>
  <c r="BQ359" i="33"/>
  <c r="BY359" i="33"/>
  <c r="CG359" i="33"/>
  <c r="BJ359" i="33"/>
  <c r="BR359" i="33"/>
  <c r="BZ359" i="33"/>
  <c r="CH359" i="33"/>
  <c r="BN263" i="33"/>
  <c r="BV263" i="33"/>
  <c r="CD263" i="33"/>
  <c r="BO263" i="33"/>
  <c r="BW263" i="33"/>
  <c r="CE263" i="33"/>
  <c r="BH263" i="33"/>
  <c r="BP263" i="33"/>
  <c r="BX263" i="33"/>
  <c r="CF263" i="33"/>
  <c r="BI263" i="33"/>
  <c r="BQ263" i="33"/>
  <c r="BY263" i="33"/>
  <c r="CG263" i="33"/>
  <c r="BJ263" i="33"/>
  <c r="BR263" i="33"/>
  <c r="BZ263" i="33"/>
  <c r="CH263" i="33"/>
  <c r="BK263" i="33"/>
  <c r="BS263" i="33"/>
  <c r="CA263" i="33"/>
  <c r="CI263" i="33"/>
  <c r="BL263" i="33"/>
  <c r="BT263" i="33"/>
  <c r="CB263" i="33"/>
  <c r="CJ263" i="33"/>
  <c r="BM263" i="33"/>
  <c r="BU263" i="33"/>
  <c r="CC263" i="33"/>
  <c r="BK34" i="33"/>
  <c r="BS34" i="33"/>
  <c r="CA34" i="33"/>
  <c r="CI34" i="33"/>
  <c r="BL34" i="33"/>
  <c r="BT34" i="33"/>
  <c r="CB34" i="33"/>
  <c r="CJ34" i="33"/>
  <c r="BM34" i="33"/>
  <c r="BU34" i="33"/>
  <c r="CC34" i="33"/>
  <c r="BN34" i="33"/>
  <c r="BV34" i="33"/>
  <c r="CD34" i="33"/>
  <c r="BO34" i="33"/>
  <c r="BW34" i="33"/>
  <c r="CE34" i="33"/>
  <c r="BH34" i="33"/>
  <c r="BP34" i="33"/>
  <c r="BX34" i="33"/>
  <c r="CF34" i="33"/>
  <c r="BI34" i="33"/>
  <c r="BQ34" i="33"/>
  <c r="BY34" i="33"/>
  <c r="CG34" i="33"/>
  <c r="BJ34" i="33"/>
  <c r="BR34" i="33"/>
  <c r="BZ34" i="33"/>
  <c r="CH34" i="33"/>
  <c r="BN232" i="33"/>
  <c r="BV232" i="33"/>
  <c r="CD232" i="33"/>
  <c r="BO232" i="33"/>
  <c r="BW232" i="33"/>
  <c r="CE232" i="33"/>
  <c r="BH232" i="33"/>
  <c r="BP232" i="33"/>
  <c r="BX232" i="33"/>
  <c r="CF232" i="33"/>
  <c r="BI232" i="33"/>
  <c r="BQ232" i="33"/>
  <c r="BY232" i="33"/>
  <c r="CG232" i="33"/>
  <c r="BJ232" i="33"/>
  <c r="BR232" i="33"/>
  <c r="BZ232" i="33"/>
  <c r="CH232" i="33"/>
  <c r="BK232" i="33"/>
  <c r="BS232" i="33"/>
  <c r="CA232" i="33"/>
  <c r="CI232" i="33"/>
  <c r="BL232" i="33"/>
  <c r="BT232" i="33"/>
  <c r="CB232" i="33"/>
  <c r="CJ232" i="33"/>
  <c r="BM232" i="33"/>
  <c r="BU232" i="33"/>
  <c r="CC232" i="33"/>
  <c r="BK231" i="33"/>
  <c r="BS231" i="33"/>
  <c r="CA231" i="33"/>
  <c r="CI231" i="33"/>
  <c r="BL231" i="33"/>
  <c r="BT231" i="33"/>
  <c r="CB231" i="33"/>
  <c r="CJ231" i="33"/>
  <c r="BM231" i="33"/>
  <c r="BU231" i="33"/>
  <c r="CC231" i="33"/>
  <c r="BN231" i="33"/>
  <c r="BV231" i="33"/>
  <c r="CD231" i="33"/>
  <c r="BO231" i="33"/>
  <c r="BW231" i="33"/>
  <c r="CE231" i="33"/>
  <c r="BH231" i="33"/>
  <c r="BP231" i="33"/>
  <c r="BX231" i="33"/>
  <c r="CF231" i="33"/>
  <c r="BI231" i="33"/>
  <c r="BQ231" i="33"/>
  <c r="BY231" i="33"/>
  <c r="CG231" i="33"/>
  <c r="BJ231" i="33"/>
  <c r="BR231" i="33"/>
  <c r="BZ231" i="33"/>
  <c r="CH231" i="33"/>
  <c r="BJ166" i="33"/>
  <c r="BR166" i="33"/>
  <c r="BZ166" i="33"/>
  <c r="CH166" i="33"/>
  <c r="BK166" i="33"/>
  <c r="BS166" i="33"/>
  <c r="CA166" i="33"/>
  <c r="CI166" i="33"/>
  <c r="BL166" i="33"/>
  <c r="BT166" i="33"/>
  <c r="CB166" i="33"/>
  <c r="CJ166" i="33"/>
  <c r="BM166" i="33"/>
  <c r="BU166" i="33"/>
  <c r="CC166" i="33"/>
  <c r="BN166" i="33"/>
  <c r="BV166" i="33"/>
  <c r="CD166" i="33"/>
  <c r="BO166" i="33"/>
  <c r="BW166" i="33"/>
  <c r="CE166" i="33"/>
  <c r="BH166" i="33"/>
  <c r="BP166" i="33"/>
  <c r="BX166" i="33"/>
  <c r="CF166" i="33"/>
  <c r="BI166" i="33"/>
  <c r="BQ166" i="33"/>
  <c r="BY166" i="33"/>
  <c r="CG166" i="33"/>
  <c r="BJ197" i="33"/>
  <c r="BR197" i="33"/>
  <c r="BZ197" i="33"/>
  <c r="CH197" i="33"/>
  <c r="BK197" i="33"/>
  <c r="BS197" i="33"/>
  <c r="CA197" i="33"/>
  <c r="CI197" i="33"/>
  <c r="BL197" i="33"/>
  <c r="BT197" i="33"/>
  <c r="CB197" i="33"/>
  <c r="CJ197" i="33"/>
  <c r="BM197" i="33"/>
  <c r="BU197" i="33"/>
  <c r="CC197" i="33"/>
  <c r="BN197" i="33"/>
  <c r="BV197" i="33"/>
  <c r="CD197" i="33"/>
  <c r="BO197" i="33"/>
  <c r="BW197" i="33"/>
  <c r="CE197" i="33"/>
  <c r="BH197" i="33"/>
  <c r="BP197" i="33"/>
  <c r="BX197" i="33"/>
  <c r="CF197" i="33"/>
  <c r="BI197" i="33"/>
  <c r="BQ197" i="33"/>
  <c r="BY197" i="33"/>
  <c r="CG197" i="33"/>
  <c r="BN65" i="33"/>
  <c r="BV65" i="33"/>
  <c r="CD65" i="33"/>
  <c r="BO65" i="33"/>
  <c r="BW65" i="33"/>
  <c r="CE65" i="33"/>
  <c r="BH65" i="33"/>
  <c r="BP65" i="33"/>
  <c r="BX65" i="33"/>
  <c r="CF65" i="33"/>
  <c r="BI65" i="33"/>
  <c r="BQ65" i="33"/>
  <c r="BY65" i="33"/>
  <c r="CG65" i="33"/>
  <c r="BJ65" i="33"/>
  <c r="BR65" i="33"/>
  <c r="BZ65" i="33"/>
  <c r="CH65" i="33"/>
  <c r="BK65" i="33"/>
  <c r="BS65" i="33"/>
  <c r="CA65" i="33"/>
  <c r="CI65" i="33"/>
  <c r="BL65" i="33"/>
  <c r="BT65" i="33"/>
  <c r="CB65" i="33"/>
  <c r="CJ65" i="33"/>
  <c r="BM65" i="33"/>
  <c r="BU65" i="33"/>
  <c r="CC65" i="33"/>
  <c r="BI194" i="33"/>
  <c r="BQ194" i="33"/>
  <c r="BY194" i="33"/>
  <c r="CG194" i="33"/>
  <c r="BJ194" i="33"/>
  <c r="BR194" i="33"/>
  <c r="BZ194" i="33"/>
  <c r="CH194" i="33"/>
  <c r="BK194" i="33"/>
  <c r="BS194" i="33"/>
  <c r="CA194" i="33"/>
  <c r="CI194" i="33"/>
  <c r="BL194" i="33"/>
  <c r="BT194" i="33"/>
  <c r="CB194" i="33"/>
  <c r="CJ194" i="33"/>
  <c r="BM194" i="33"/>
  <c r="BU194" i="33"/>
  <c r="CC194" i="33"/>
  <c r="BN194" i="33"/>
  <c r="BV194" i="33"/>
  <c r="CD194" i="33"/>
  <c r="BO194" i="33"/>
  <c r="BW194" i="33"/>
  <c r="CE194" i="33"/>
  <c r="BH194" i="33"/>
  <c r="BP194" i="33"/>
  <c r="BX194" i="33"/>
  <c r="CF194" i="33"/>
  <c r="BL300" i="33"/>
  <c r="BT300" i="33"/>
  <c r="CB300" i="33"/>
  <c r="CJ300" i="33"/>
  <c r="BM300" i="33"/>
  <c r="BU300" i="33"/>
  <c r="CC300" i="33"/>
  <c r="BN300" i="33"/>
  <c r="BV300" i="33"/>
  <c r="CD300" i="33"/>
  <c r="BO300" i="33"/>
  <c r="BW300" i="33"/>
  <c r="CE300" i="33"/>
  <c r="BH300" i="33"/>
  <c r="BP300" i="33"/>
  <c r="BX300" i="33"/>
  <c r="CF300" i="33"/>
  <c r="BI300" i="33"/>
  <c r="BQ300" i="33"/>
  <c r="BY300" i="33"/>
  <c r="CG300" i="33"/>
  <c r="BJ300" i="33"/>
  <c r="BR300" i="33"/>
  <c r="BZ300" i="33"/>
  <c r="CH300" i="33"/>
  <c r="BK300" i="33"/>
  <c r="BS300" i="33"/>
  <c r="CA300" i="33"/>
  <c r="CI300" i="33"/>
  <c r="BN329" i="33"/>
  <c r="BV329" i="33"/>
  <c r="CD329" i="33"/>
  <c r="BO329" i="33"/>
  <c r="BW329" i="33"/>
  <c r="CE329" i="33"/>
  <c r="BH329" i="33"/>
  <c r="BP329" i="33"/>
  <c r="BX329" i="33"/>
  <c r="CF329" i="33"/>
  <c r="BI329" i="33"/>
  <c r="BQ329" i="33"/>
  <c r="BY329" i="33"/>
  <c r="CG329" i="33"/>
  <c r="BJ329" i="33"/>
  <c r="BR329" i="33"/>
  <c r="BZ329" i="33"/>
  <c r="CH329" i="33"/>
  <c r="BK329" i="33"/>
  <c r="BS329" i="33"/>
  <c r="CA329" i="33"/>
  <c r="CI329" i="33"/>
  <c r="BL329" i="33"/>
  <c r="BT329" i="33"/>
  <c r="CB329" i="33"/>
  <c r="CJ329" i="33"/>
  <c r="BM329" i="33"/>
  <c r="BU329" i="33"/>
  <c r="CC329" i="33"/>
  <c r="BJ164" i="33"/>
  <c r="BR164" i="33"/>
  <c r="BK164" i="33"/>
  <c r="BS164" i="33"/>
  <c r="BM164" i="33"/>
  <c r="BU164" i="33"/>
  <c r="BN164" i="33"/>
  <c r="BV164" i="33"/>
  <c r="BO164" i="33"/>
  <c r="BW164" i="33"/>
  <c r="BI164" i="33"/>
  <c r="BQ164" i="33"/>
  <c r="BH164" i="33"/>
  <c r="CB164" i="33"/>
  <c r="CJ164" i="33"/>
  <c r="BL164" i="33"/>
  <c r="CC164" i="33"/>
  <c r="BP164" i="33"/>
  <c r="CD164" i="33"/>
  <c r="BT164" i="33"/>
  <c r="CE164" i="33"/>
  <c r="BX164" i="33"/>
  <c r="CF164" i="33"/>
  <c r="BY164" i="33"/>
  <c r="CG164" i="33"/>
  <c r="BZ164" i="33"/>
  <c r="CH164" i="33"/>
  <c r="CA164" i="33"/>
  <c r="CI164" i="33"/>
  <c r="BI161" i="33"/>
  <c r="BQ161" i="33"/>
  <c r="BY161" i="33"/>
  <c r="CG161" i="33"/>
  <c r="BJ161" i="33"/>
  <c r="BR161" i="33"/>
  <c r="BZ161" i="33"/>
  <c r="CH161" i="33"/>
  <c r="BL161" i="33"/>
  <c r="BT161" i="33"/>
  <c r="CB161" i="33"/>
  <c r="CJ161" i="33"/>
  <c r="BM161" i="33"/>
  <c r="BU161" i="33"/>
  <c r="CC161" i="33"/>
  <c r="BN161" i="33"/>
  <c r="BV161" i="33"/>
  <c r="CD161" i="33"/>
  <c r="BH161" i="33"/>
  <c r="BP161" i="33"/>
  <c r="BX161" i="33"/>
  <c r="CF161" i="33"/>
  <c r="CE161" i="33"/>
  <c r="CI161" i="33"/>
  <c r="BK161" i="33"/>
  <c r="BO161" i="33"/>
  <c r="BS161" i="33"/>
  <c r="BW161" i="33"/>
  <c r="CA161" i="33"/>
  <c r="BH358" i="33"/>
  <c r="BP358" i="33"/>
  <c r="BX358" i="33"/>
  <c r="CF358" i="33"/>
  <c r="BI358" i="33"/>
  <c r="BQ358" i="33"/>
  <c r="BY358" i="33"/>
  <c r="CG358" i="33"/>
  <c r="BJ358" i="33"/>
  <c r="BR358" i="33"/>
  <c r="BZ358" i="33"/>
  <c r="CH358" i="33"/>
  <c r="BK358" i="33"/>
  <c r="BS358" i="33"/>
  <c r="CA358" i="33"/>
  <c r="CI358" i="33"/>
  <c r="BL358" i="33"/>
  <c r="BT358" i="33"/>
  <c r="CB358" i="33"/>
  <c r="CJ358" i="33"/>
  <c r="BM358" i="33"/>
  <c r="BU358" i="33"/>
  <c r="CC358" i="33"/>
  <c r="BN358" i="33"/>
  <c r="BV358" i="33"/>
  <c r="CD358" i="33"/>
  <c r="BO358" i="33"/>
  <c r="BW358" i="33"/>
  <c r="CE358" i="33"/>
  <c r="BH366" i="33"/>
  <c r="BP366" i="33"/>
  <c r="BX366" i="33"/>
  <c r="CF366" i="33"/>
  <c r="BI366" i="33"/>
  <c r="BQ366" i="33"/>
  <c r="BY366" i="33"/>
  <c r="CG366" i="33"/>
  <c r="BJ366" i="33"/>
  <c r="BR366" i="33"/>
  <c r="BZ366" i="33"/>
  <c r="CH366" i="33"/>
  <c r="BK366" i="33"/>
  <c r="BS366" i="33"/>
  <c r="CA366" i="33"/>
  <c r="CI366" i="33"/>
  <c r="BL366" i="33"/>
  <c r="BT366" i="33"/>
  <c r="CB366" i="33"/>
  <c r="CJ366" i="33"/>
  <c r="BM366" i="33"/>
  <c r="BU366" i="33"/>
  <c r="CC366" i="33"/>
  <c r="BN366" i="33"/>
  <c r="BV366" i="33"/>
  <c r="CD366" i="33"/>
  <c r="BO366" i="33"/>
  <c r="BW366" i="33"/>
  <c r="CE366" i="33"/>
  <c r="BL195" i="33"/>
  <c r="BT195" i="33"/>
  <c r="CB195" i="33"/>
  <c r="CJ195" i="33"/>
  <c r="BM195" i="33"/>
  <c r="BU195" i="33"/>
  <c r="CC195" i="33"/>
  <c r="BN195" i="33"/>
  <c r="BV195" i="33"/>
  <c r="CD195" i="33"/>
  <c r="BO195" i="33"/>
  <c r="BW195" i="33"/>
  <c r="CE195" i="33"/>
  <c r="BH195" i="33"/>
  <c r="BP195" i="33"/>
  <c r="BX195" i="33"/>
  <c r="CF195" i="33"/>
  <c r="BI195" i="33"/>
  <c r="BQ195" i="33"/>
  <c r="BY195" i="33"/>
  <c r="CG195" i="33"/>
  <c r="BJ195" i="33"/>
  <c r="BR195" i="33"/>
  <c r="BZ195" i="33"/>
  <c r="CH195" i="33"/>
  <c r="BK195" i="33"/>
  <c r="BS195" i="33"/>
  <c r="CA195" i="33"/>
  <c r="CI195" i="33"/>
  <c r="BK200" i="33"/>
  <c r="BS200" i="33"/>
  <c r="CA200" i="33"/>
  <c r="CI200" i="33"/>
  <c r="BL200" i="33"/>
  <c r="BT200" i="33"/>
  <c r="CB200" i="33"/>
  <c r="CJ200" i="33"/>
  <c r="BM200" i="33"/>
  <c r="BU200" i="33"/>
  <c r="CC200" i="33"/>
  <c r="BN200" i="33"/>
  <c r="BV200" i="33"/>
  <c r="CD200" i="33"/>
  <c r="BO200" i="33"/>
  <c r="BW200" i="33"/>
  <c r="CE200" i="33"/>
  <c r="BH200" i="33"/>
  <c r="BP200" i="33"/>
  <c r="BX200" i="33"/>
  <c r="CF200" i="33"/>
  <c r="BI200" i="33"/>
  <c r="BQ200" i="33"/>
  <c r="BY200" i="33"/>
  <c r="CG200" i="33"/>
  <c r="BJ200" i="33"/>
  <c r="BR200" i="33"/>
  <c r="BZ200" i="33"/>
  <c r="CH200" i="33"/>
  <c r="BH199" i="33"/>
  <c r="BP199" i="33"/>
  <c r="BX199" i="33"/>
  <c r="CF199" i="33"/>
  <c r="BI199" i="33"/>
  <c r="BQ199" i="33"/>
  <c r="BY199" i="33"/>
  <c r="CG199" i="33"/>
  <c r="BJ199" i="33"/>
  <c r="BR199" i="33"/>
  <c r="BZ199" i="33"/>
  <c r="CH199" i="33"/>
  <c r="BK199" i="33"/>
  <c r="BS199" i="33"/>
  <c r="CA199" i="33"/>
  <c r="CI199" i="33"/>
  <c r="BL199" i="33"/>
  <c r="BT199" i="33"/>
  <c r="CB199" i="33"/>
  <c r="CJ199" i="33"/>
  <c r="BM199" i="33"/>
  <c r="BU199" i="33"/>
  <c r="CC199" i="33"/>
  <c r="BN199" i="33"/>
  <c r="BV199" i="33"/>
  <c r="CD199" i="33"/>
  <c r="BO199" i="33"/>
  <c r="BW199" i="33"/>
  <c r="CE199" i="33"/>
  <c r="BM135" i="33"/>
  <c r="BU135" i="33"/>
  <c r="CC135" i="33"/>
  <c r="BN135" i="33"/>
  <c r="BV135" i="33"/>
  <c r="CD135" i="33"/>
  <c r="BH135" i="33"/>
  <c r="BP135" i="33"/>
  <c r="BX135" i="33"/>
  <c r="CF135" i="33"/>
  <c r="BI135" i="33"/>
  <c r="BQ135" i="33"/>
  <c r="BY135" i="33"/>
  <c r="CG135" i="33"/>
  <c r="BJ135" i="33"/>
  <c r="BR135" i="33"/>
  <c r="BZ135" i="33"/>
  <c r="CH135" i="33"/>
  <c r="BL135" i="33"/>
  <c r="BT135" i="33"/>
  <c r="CB135" i="33"/>
  <c r="CJ135" i="33"/>
  <c r="BS135" i="33"/>
  <c r="BW135" i="33"/>
  <c r="CA135" i="33"/>
  <c r="CE135" i="33"/>
  <c r="CI135" i="33"/>
  <c r="BK135" i="33"/>
  <c r="BO135" i="33"/>
  <c r="BO165" i="33"/>
  <c r="BW165" i="33"/>
  <c r="CE165" i="33"/>
  <c r="BH165" i="33"/>
  <c r="BP165" i="33"/>
  <c r="BX165" i="33"/>
  <c r="CF165" i="33"/>
  <c r="BI165" i="33"/>
  <c r="BQ165" i="33"/>
  <c r="BY165" i="33"/>
  <c r="CG165" i="33"/>
  <c r="BJ165" i="33"/>
  <c r="BR165" i="33"/>
  <c r="BZ165" i="33"/>
  <c r="CH165" i="33"/>
  <c r="BK165" i="33"/>
  <c r="BS165" i="33"/>
  <c r="CA165" i="33"/>
  <c r="CI165" i="33"/>
  <c r="BL165" i="33"/>
  <c r="BT165" i="33"/>
  <c r="CB165" i="33"/>
  <c r="CJ165" i="33"/>
  <c r="BM165" i="33"/>
  <c r="BU165" i="33"/>
  <c r="CC165" i="33"/>
  <c r="BN165" i="33"/>
  <c r="BV165" i="33"/>
  <c r="CD165" i="33"/>
  <c r="BL102" i="33"/>
  <c r="BT102" i="33"/>
  <c r="CB102" i="33"/>
  <c r="CJ102" i="33"/>
  <c r="BM102" i="33"/>
  <c r="BU102" i="33"/>
  <c r="CC102" i="33"/>
  <c r="BO102" i="33"/>
  <c r="BW102" i="33"/>
  <c r="CE102" i="33"/>
  <c r="BH102" i="33"/>
  <c r="BP102" i="33"/>
  <c r="BX102" i="33"/>
  <c r="CF102" i="33"/>
  <c r="BI102" i="33"/>
  <c r="BQ102" i="33"/>
  <c r="BY102" i="33"/>
  <c r="CG102" i="33"/>
  <c r="BK102" i="33"/>
  <c r="BS102" i="33"/>
  <c r="CA102" i="33"/>
  <c r="CI102" i="33"/>
  <c r="BR102" i="33"/>
  <c r="BV102" i="33"/>
  <c r="BZ102" i="33"/>
  <c r="CD102" i="33"/>
  <c r="CH102" i="33"/>
  <c r="BJ102" i="33"/>
  <c r="BN102" i="33"/>
  <c r="BN294" i="33"/>
  <c r="BV294" i="33"/>
  <c r="CD294" i="33"/>
  <c r="BO294" i="33"/>
  <c r="BW294" i="33"/>
  <c r="CE294" i="33"/>
  <c r="BH294" i="33"/>
  <c r="BP294" i="33"/>
  <c r="BX294" i="33"/>
  <c r="CF294" i="33"/>
  <c r="BI294" i="33"/>
  <c r="BQ294" i="33"/>
  <c r="BY294" i="33"/>
  <c r="CG294" i="33"/>
  <c r="BJ294" i="33"/>
  <c r="BR294" i="33"/>
  <c r="BZ294" i="33"/>
  <c r="CH294" i="33"/>
  <c r="BK294" i="33"/>
  <c r="BS294" i="33"/>
  <c r="CA294" i="33"/>
  <c r="CI294" i="33"/>
  <c r="BL294" i="33"/>
  <c r="BT294" i="33"/>
  <c r="CB294" i="33"/>
  <c r="CJ294" i="33"/>
  <c r="BM294" i="33"/>
  <c r="BU294" i="33"/>
  <c r="CC294" i="33"/>
  <c r="BI299" i="33"/>
  <c r="BQ299" i="33"/>
  <c r="BY299" i="33"/>
  <c r="CG299" i="33"/>
  <c r="BJ299" i="33"/>
  <c r="BR299" i="33"/>
  <c r="BZ299" i="33"/>
  <c r="CH299" i="33"/>
  <c r="BK299" i="33"/>
  <c r="BS299" i="33"/>
  <c r="CA299" i="33"/>
  <c r="CI299" i="33"/>
  <c r="BL299" i="33"/>
  <c r="BT299" i="33"/>
  <c r="CB299" i="33"/>
  <c r="CJ299" i="33"/>
  <c r="BM299" i="33"/>
  <c r="BU299" i="33"/>
  <c r="CC299" i="33"/>
  <c r="BN299" i="33"/>
  <c r="BV299" i="33"/>
  <c r="CD299" i="33"/>
  <c r="BO299" i="33"/>
  <c r="BW299" i="33"/>
  <c r="CE299" i="33"/>
  <c r="BH299" i="33"/>
  <c r="BP299" i="33"/>
  <c r="BX299" i="33"/>
  <c r="CF299" i="33"/>
  <c r="BM70" i="33"/>
  <c r="BU70" i="33"/>
  <c r="CC70" i="33"/>
  <c r="BN70" i="33"/>
  <c r="BV70" i="33"/>
  <c r="CD70" i="33"/>
  <c r="BO70" i="33"/>
  <c r="BW70" i="33"/>
  <c r="CE70" i="33"/>
  <c r="BH70" i="33"/>
  <c r="BP70" i="33"/>
  <c r="BX70" i="33"/>
  <c r="CF70" i="33"/>
  <c r="BI70" i="33"/>
  <c r="BQ70" i="33"/>
  <c r="BY70" i="33"/>
  <c r="CG70" i="33"/>
  <c r="BJ70" i="33"/>
  <c r="BR70" i="33"/>
  <c r="BZ70" i="33"/>
  <c r="CH70" i="33"/>
  <c r="BK70" i="33"/>
  <c r="BS70" i="33"/>
  <c r="CA70" i="33"/>
  <c r="CI70" i="33"/>
  <c r="CB70" i="33"/>
  <c r="CJ70" i="33"/>
  <c r="BL70" i="33"/>
  <c r="BT70" i="33"/>
  <c r="BO297" i="33"/>
  <c r="BW297" i="33"/>
  <c r="CE297" i="33"/>
  <c r="BH297" i="33"/>
  <c r="BP297" i="33"/>
  <c r="BX297" i="33"/>
  <c r="CF297" i="33"/>
  <c r="BI297" i="33"/>
  <c r="BQ297" i="33"/>
  <c r="BY297" i="33"/>
  <c r="BJ297" i="33"/>
  <c r="BR297" i="33"/>
  <c r="BZ297" i="33"/>
  <c r="BK297" i="33"/>
  <c r="BS297" i="33"/>
  <c r="CA297" i="33"/>
  <c r="BL297" i="33"/>
  <c r="BT297" i="33"/>
  <c r="CB297" i="33"/>
  <c r="BM297" i="33"/>
  <c r="BU297" i="33"/>
  <c r="CC297" i="33"/>
  <c r="BN297" i="33"/>
  <c r="BV297" i="33"/>
  <c r="CD297" i="33"/>
  <c r="CI297" i="33"/>
  <c r="CJ297" i="33"/>
  <c r="CG297" i="33"/>
  <c r="CH297" i="33"/>
  <c r="BM365" i="33"/>
  <c r="BU365" i="33"/>
  <c r="CC365" i="33"/>
  <c r="BN365" i="33"/>
  <c r="BV365" i="33"/>
  <c r="CD365" i="33"/>
  <c r="BO365" i="33"/>
  <c r="BW365" i="33"/>
  <c r="CE365" i="33"/>
  <c r="BH365" i="33"/>
  <c r="BP365" i="33"/>
  <c r="BX365" i="33"/>
  <c r="CF365" i="33"/>
  <c r="BI365" i="33"/>
  <c r="BQ365" i="33"/>
  <c r="BY365" i="33"/>
  <c r="CG365" i="33"/>
  <c r="BJ365" i="33"/>
  <c r="BR365" i="33"/>
  <c r="BZ365" i="33"/>
  <c r="CH365" i="33"/>
  <c r="BK365" i="33"/>
  <c r="BS365" i="33"/>
  <c r="CA365" i="33"/>
  <c r="CI365" i="33"/>
  <c r="BL365" i="33"/>
  <c r="BT365" i="33"/>
  <c r="CB365" i="33"/>
  <c r="CJ365" i="33"/>
  <c r="BO163" i="33"/>
  <c r="BW163" i="33"/>
  <c r="CE163" i="33"/>
  <c r="BH163" i="33"/>
  <c r="BP163" i="33"/>
  <c r="BX163" i="33"/>
  <c r="CF163" i="33"/>
  <c r="BJ163" i="33"/>
  <c r="BR163" i="33"/>
  <c r="BZ163" i="33"/>
  <c r="CH163" i="33"/>
  <c r="BK163" i="33"/>
  <c r="BS163" i="33"/>
  <c r="CA163" i="33"/>
  <c r="CI163" i="33"/>
  <c r="BL163" i="33"/>
  <c r="BT163" i="33"/>
  <c r="CB163" i="33"/>
  <c r="CJ163" i="33"/>
  <c r="BN163" i="33"/>
  <c r="BV163" i="33"/>
  <c r="CD163" i="33"/>
  <c r="BI163" i="33"/>
  <c r="BM163" i="33"/>
  <c r="BQ163" i="33"/>
  <c r="BU163" i="33"/>
  <c r="BY163" i="33"/>
  <c r="CC163" i="33"/>
  <c r="CG163" i="33"/>
  <c r="BH168" i="33"/>
  <c r="BP168" i="33"/>
  <c r="BX168" i="33"/>
  <c r="CF168" i="33"/>
  <c r="BI168" i="33"/>
  <c r="BQ168" i="33"/>
  <c r="BY168" i="33"/>
  <c r="CG168" i="33"/>
  <c r="BJ168" i="33"/>
  <c r="BR168" i="33"/>
  <c r="BZ168" i="33"/>
  <c r="CH168" i="33"/>
  <c r="BK168" i="33"/>
  <c r="BS168" i="33"/>
  <c r="CA168" i="33"/>
  <c r="CI168" i="33"/>
  <c r="BL168" i="33"/>
  <c r="BT168" i="33"/>
  <c r="CB168" i="33"/>
  <c r="CJ168" i="33"/>
  <c r="BM168" i="33"/>
  <c r="BU168" i="33"/>
  <c r="CC168" i="33"/>
  <c r="BN168" i="33"/>
  <c r="BV168" i="33"/>
  <c r="CD168" i="33"/>
  <c r="BO168" i="33"/>
  <c r="BW168" i="33"/>
  <c r="CE168" i="33"/>
  <c r="BM167" i="33"/>
  <c r="BU167" i="33"/>
  <c r="CC167" i="33"/>
  <c r="BN167" i="33"/>
  <c r="BV167" i="33"/>
  <c r="CD167" i="33"/>
  <c r="BO167" i="33"/>
  <c r="BW167" i="33"/>
  <c r="CE167" i="33"/>
  <c r="BH167" i="33"/>
  <c r="BP167" i="33"/>
  <c r="BX167" i="33"/>
  <c r="CF167" i="33"/>
  <c r="BI167" i="33"/>
  <c r="BQ167" i="33"/>
  <c r="BY167" i="33"/>
  <c r="CG167" i="33"/>
  <c r="BJ167" i="33"/>
  <c r="BR167" i="33"/>
  <c r="BZ167" i="33"/>
  <c r="CH167" i="33"/>
  <c r="BK167" i="33"/>
  <c r="BS167" i="33"/>
  <c r="CA167" i="33"/>
  <c r="CI167" i="33"/>
  <c r="BL167" i="33"/>
  <c r="BT167" i="33"/>
  <c r="CB167" i="33"/>
  <c r="CJ167" i="33"/>
  <c r="BJ104" i="33"/>
  <c r="BR104" i="33"/>
  <c r="BZ104" i="33"/>
  <c r="CH104" i="33"/>
  <c r="BK104" i="33"/>
  <c r="BS104" i="33"/>
  <c r="CA104" i="33"/>
  <c r="CI104" i="33"/>
  <c r="BM104" i="33"/>
  <c r="BU104" i="33"/>
  <c r="CC104" i="33"/>
  <c r="BN104" i="33"/>
  <c r="BV104" i="33"/>
  <c r="CD104" i="33"/>
  <c r="BO104" i="33"/>
  <c r="BW104" i="33"/>
  <c r="CE104" i="33"/>
  <c r="BI104" i="33"/>
  <c r="BQ104" i="33"/>
  <c r="BY104" i="33"/>
  <c r="CG104" i="33"/>
  <c r="BX104" i="33"/>
  <c r="CB104" i="33"/>
  <c r="CF104" i="33"/>
  <c r="CJ104" i="33"/>
  <c r="BH104" i="33"/>
  <c r="BL104" i="33"/>
  <c r="BP104" i="33"/>
  <c r="BT104" i="33"/>
  <c r="BJ134" i="33"/>
  <c r="BR134" i="33"/>
  <c r="BZ134" i="33"/>
  <c r="CH134" i="33"/>
  <c r="BK134" i="33"/>
  <c r="BS134" i="33"/>
  <c r="CA134" i="33"/>
  <c r="CI134" i="33"/>
  <c r="BM134" i="33"/>
  <c r="BU134" i="33"/>
  <c r="CC134" i="33"/>
  <c r="BN134" i="33"/>
  <c r="BV134" i="33"/>
  <c r="CD134" i="33"/>
  <c r="BO134" i="33"/>
  <c r="BW134" i="33"/>
  <c r="CE134" i="33"/>
  <c r="BI134" i="33"/>
  <c r="BQ134" i="33"/>
  <c r="BY134" i="33"/>
  <c r="CG134" i="33"/>
  <c r="BP134" i="33"/>
  <c r="BT134" i="33"/>
  <c r="BX134" i="33"/>
  <c r="CB134" i="33"/>
  <c r="CF134" i="33"/>
  <c r="CJ134" i="33"/>
  <c r="BH134" i="33"/>
  <c r="BL134" i="33"/>
  <c r="BN100" i="33"/>
  <c r="BV100" i="33"/>
  <c r="CD100" i="33"/>
  <c r="BO100" i="33"/>
  <c r="BW100" i="33"/>
  <c r="CE100" i="33"/>
  <c r="BI100" i="33"/>
  <c r="BQ100" i="33"/>
  <c r="BY100" i="33"/>
  <c r="CG100" i="33"/>
  <c r="BJ100" i="33"/>
  <c r="BR100" i="33"/>
  <c r="BZ100" i="33"/>
  <c r="CH100" i="33"/>
  <c r="BK100" i="33"/>
  <c r="BS100" i="33"/>
  <c r="CA100" i="33"/>
  <c r="CI100" i="33"/>
  <c r="BM100" i="33"/>
  <c r="BU100" i="33"/>
  <c r="CC100" i="33"/>
  <c r="BL100" i="33"/>
  <c r="BP100" i="33"/>
  <c r="BT100" i="33"/>
  <c r="BX100" i="33"/>
  <c r="CB100" i="33"/>
  <c r="CF100" i="33"/>
  <c r="CJ100" i="33"/>
  <c r="BH100" i="33"/>
  <c r="BM32" i="33"/>
  <c r="BU32" i="33"/>
  <c r="BV32" i="33"/>
  <c r="CD32" i="33"/>
  <c r="BO32" i="33"/>
  <c r="CE32" i="33"/>
  <c r="BP32" i="33"/>
  <c r="CF32" i="33"/>
  <c r="BQ32" i="33"/>
  <c r="BY32" i="33"/>
  <c r="CG32" i="33"/>
  <c r="BJ32" i="33"/>
  <c r="BR32" i="33"/>
  <c r="BZ32" i="33"/>
  <c r="BS32" i="33"/>
  <c r="CA32" i="33"/>
  <c r="CI32" i="33"/>
  <c r="BL32" i="33"/>
  <c r="BT32" i="33"/>
  <c r="CB32" i="33"/>
  <c r="CJ32" i="33"/>
  <c r="BI264" i="33"/>
  <c r="BQ264" i="33"/>
  <c r="BY264" i="33"/>
  <c r="CG264" i="33"/>
  <c r="BJ264" i="33"/>
  <c r="BR264" i="33"/>
  <c r="BZ264" i="33"/>
  <c r="CH264" i="33"/>
  <c r="BK264" i="33"/>
  <c r="BS264" i="33"/>
  <c r="CA264" i="33"/>
  <c r="CI264" i="33"/>
  <c r="BL264" i="33"/>
  <c r="BT264" i="33"/>
  <c r="CB264" i="33"/>
  <c r="CJ264" i="33"/>
  <c r="BM264" i="33"/>
  <c r="BU264" i="33"/>
  <c r="CC264" i="33"/>
  <c r="BN264" i="33"/>
  <c r="BV264" i="33"/>
  <c r="CD264" i="33"/>
  <c r="BO264" i="33"/>
  <c r="BW264" i="33"/>
  <c r="CE264" i="33"/>
  <c r="BH264" i="33"/>
  <c r="BP264" i="33"/>
  <c r="BX264" i="33"/>
  <c r="CF264" i="33"/>
  <c r="BH292" i="33"/>
  <c r="BP292" i="33"/>
  <c r="BX292" i="33"/>
  <c r="CF292" i="33"/>
  <c r="BI292" i="33"/>
  <c r="BQ292" i="33"/>
  <c r="BY292" i="33"/>
  <c r="CG292" i="33"/>
  <c r="BJ292" i="33"/>
  <c r="BR292" i="33"/>
  <c r="BZ292" i="33"/>
  <c r="CH292" i="33"/>
  <c r="BK292" i="33"/>
  <c r="BS292" i="33"/>
  <c r="CA292" i="33"/>
  <c r="CI292" i="33"/>
  <c r="BL292" i="33"/>
  <c r="BT292" i="33"/>
  <c r="CB292" i="33"/>
  <c r="CJ292" i="33"/>
  <c r="BM292" i="33"/>
  <c r="BU292" i="33"/>
  <c r="CC292" i="33"/>
  <c r="BN292" i="33"/>
  <c r="BV292" i="33"/>
  <c r="CD292" i="33"/>
  <c r="BO292" i="33"/>
  <c r="BW292" i="33"/>
  <c r="CE292" i="33"/>
  <c r="BN360" i="33"/>
  <c r="BV360" i="33"/>
  <c r="CD360" i="33"/>
  <c r="BO360" i="33"/>
  <c r="BW360" i="33"/>
  <c r="CE360" i="33"/>
  <c r="BH360" i="33"/>
  <c r="BP360" i="33"/>
  <c r="BX360" i="33"/>
  <c r="CF360" i="33"/>
  <c r="BI360" i="33"/>
  <c r="BQ360" i="33"/>
  <c r="BY360" i="33"/>
  <c r="CG360" i="33"/>
  <c r="BJ360" i="33"/>
  <c r="BR360" i="33"/>
  <c r="BZ360" i="33"/>
  <c r="CH360" i="33"/>
  <c r="BK360" i="33"/>
  <c r="BS360" i="33"/>
  <c r="CA360" i="33"/>
  <c r="CI360" i="33"/>
  <c r="BL360" i="33"/>
  <c r="BT360" i="33"/>
  <c r="CB360" i="33"/>
  <c r="CJ360" i="33"/>
  <c r="BM360" i="33"/>
  <c r="BU360" i="33"/>
  <c r="CC360" i="33"/>
  <c r="BH327" i="33"/>
  <c r="BP327" i="33"/>
  <c r="BX327" i="33"/>
  <c r="CF327" i="33"/>
  <c r="BI327" i="33"/>
  <c r="BQ327" i="33"/>
  <c r="BY327" i="33"/>
  <c r="CG327" i="33"/>
  <c r="BJ327" i="33"/>
  <c r="BR327" i="33"/>
  <c r="BZ327" i="33"/>
  <c r="CH327" i="33"/>
  <c r="BK327" i="33"/>
  <c r="BS327" i="33"/>
  <c r="CA327" i="33"/>
  <c r="CI327" i="33"/>
  <c r="BL327" i="33"/>
  <c r="BT327" i="33"/>
  <c r="CB327" i="33"/>
  <c r="CJ327" i="33"/>
  <c r="BM327" i="33"/>
  <c r="BU327" i="33"/>
  <c r="CC327" i="33"/>
  <c r="BN327" i="33"/>
  <c r="BV327" i="33"/>
  <c r="CD327" i="33"/>
  <c r="BO327" i="33"/>
  <c r="BW327" i="33"/>
  <c r="CE327" i="33"/>
  <c r="BO266" i="33"/>
  <c r="BW266" i="33"/>
  <c r="CE266" i="33"/>
  <c r="BH266" i="33"/>
  <c r="BP266" i="33"/>
  <c r="BX266" i="33"/>
  <c r="CF266" i="33"/>
  <c r="BI266" i="33"/>
  <c r="BQ266" i="33"/>
  <c r="BY266" i="33"/>
  <c r="CG266" i="33"/>
  <c r="BJ266" i="33"/>
  <c r="BR266" i="33"/>
  <c r="BZ266" i="33"/>
  <c r="CH266" i="33"/>
  <c r="BK266" i="33"/>
  <c r="BS266" i="33"/>
  <c r="CA266" i="33"/>
  <c r="CI266" i="33"/>
  <c r="BL266" i="33"/>
  <c r="BT266" i="33"/>
  <c r="CB266" i="33"/>
  <c r="CJ266" i="33"/>
  <c r="BM266" i="33"/>
  <c r="BU266" i="33"/>
  <c r="CC266" i="33"/>
  <c r="BN266" i="33"/>
  <c r="BV266" i="33"/>
  <c r="CD266" i="33"/>
  <c r="BJ333" i="33"/>
  <c r="BR333" i="33"/>
  <c r="BZ333" i="33"/>
  <c r="CH333" i="33"/>
  <c r="BK333" i="33"/>
  <c r="BS333" i="33"/>
  <c r="CA333" i="33"/>
  <c r="CI333" i="33"/>
  <c r="BL333" i="33"/>
  <c r="BT333" i="33"/>
  <c r="CB333" i="33"/>
  <c r="CJ333" i="33"/>
  <c r="BM333" i="33"/>
  <c r="BU333" i="33"/>
  <c r="CC333" i="33"/>
  <c r="BN333" i="33"/>
  <c r="BV333" i="33"/>
  <c r="CD333" i="33"/>
  <c r="BO333" i="33"/>
  <c r="BW333" i="33"/>
  <c r="CE333" i="33"/>
  <c r="BH333" i="33"/>
  <c r="BP333" i="33"/>
  <c r="BX333" i="33"/>
  <c r="CF333" i="33"/>
  <c r="BI333" i="33"/>
  <c r="BQ333" i="33"/>
  <c r="BY333" i="33"/>
  <c r="CG333" i="33"/>
  <c r="BL132" i="33"/>
  <c r="BT132" i="33"/>
  <c r="CB132" i="33"/>
  <c r="CJ132" i="33"/>
  <c r="BM132" i="33"/>
  <c r="BU132" i="33"/>
  <c r="CC132" i="33"/>
  <c r="BO132" i="33"/>
  <c r="BW132" i="33"/>
  <c r="CE132" i="33"/>
  <c r="BH132" i="33"/>
  <c r="BP132" i="33"/>
  <c r="BX132" i="33"/>
  <c r="CF132" i="33"/>
  <c r="BI132" i="33"/>
  <c r="BQ132" i="33"/>
  <c r="BY132" i="33"/>
  <c r="CG132" i="33"/>
  <c r="BK132" i="33"/>
  <c r="BS132" i="33"/>
  <c r="CA132" i="33"/>
  <c r="CI132" i="33"/>
  <c r="BJ132" i="33"/>
  <c r="BN132" i="33"/>
  <c r="BR132" i="33"/>
  <c r="BV132" i="33"/>
  <c r="BZ132" i="33"/>
  <c r="CD132" i="33"/>
  <c r="CH132" i="33"/>
  <c r="BN160" i="33"/>
  <c r="BV160" i="33"/>
  <c r="CD160" i="33"/>
  <c r="BO160" i="33"/>
  <c r="BW160" i="33"/>
  <c r="CE160" i="33"/>
  <c r="BI160" i="33"/>
  <c r="BQ160" i="33"/>
  <c r="BY160" i="33"/>
  <c r="CG160" i="33"/>
  <c r="BJ160" i="33"/>
  <c r="BR160" i="33"/>
  <c r="BZ160" i="33"/>
  <c r="CH160" i="33"/>
  <c r="BK160" i="33"/>
  <c r="BS160" i="33"/>
  <c r="CA160" i="33"/>
  <c r="CI160" i="33"/>
  <c r="BM160" i="33"/>
  <c r="BU160" i="33"/>
  <c r="CC160" i="33"/>
  <c r="CB160" i="33"/>
  <c r="CF160" i="33"/>
  <c r="CJ160" i="33"/>
  <c r="BH160" i="33"/>
  <c r="BL160" i="33"/>
  <c r="BP160" i="33"/>
  <c r="BT160" i="33"/>
  <c r="BX160" i="33"/>
  <c r="BH136" i="33"/>
  <c r="BP136" i="33"/>
  <c r="BX136" i="33"/>
  <c r="CF136" i="33"/>
  <c r="BI136" i="33"/>
  <c r="BQ136" i="33"/>
  <c r="BY136" i="33"/>
  <c r="CG136" i="33"/>
  <c r="BK136" i="33"/>
  <c r="BS136" i="33"/>
  <c r="CA136" i="33"/>
  <c r="CI136" i="33"/>
  <c r="BL136" i="33"/>
  <c r="BT136" i="33"/>
  <c r="CB136" i="33"/>
  <c r="CJ136" i="33"/>
  <c r="BM136" i="33"/>
  <c r="BU136" i="33"/>
  <c r="CC136" i="33"/>
  <c r="BO136" i="33"/>
  <c r="BW136" i="33"/>
  <c r="CE136" i="33"/>
  <c r="BV136" i="33"/>
  <c r="BZ136" i="33"/>
  <c r="CD136" i="33"/>
  <c r="CH136" i="33"/>
  <c r="BJ136" i="33"/>
  <c r="BN136" i="33"/>
  <c r="BR136" i="33"/>
  <c r="CJ97" i="33"/>
  <c r="BM97" i="33"/>
  <c r="BU97" i="33"/>
  <c r="CC97" i="33"/>
  <c r="BO97" i="33"/>
  <c r="BW97" i="33"/>
  <c r="CE97" i="33"/>
  <c r="BH97" i="33"/>
  <c r="BP97" i="33"/>
  <c r="BX97" i="33"/>
  <c r="BI97" i="33"/>
  <c r="BR97" i="33"/>
  <c r="BZ97" i="33"/>
  <c r="CH97" i="33"/>
  <c r="BK97" i="33"/>
  <c r="BS97" i="33"/>
  <c r="CI97" i="33"/>
  <c r="BO103" i="33"/>
  <c r="BW103" i="33"/>
  <c r="CE103" i="33"/>
  <c r="BH103" i="33"/>
  <c r="BP103" i="33"/>
  <c r="BX103" i="33"/>
  <c r="CF103" i="33"/>
  <c r="BJ103" i="33"/>
  <c r="BR103" i="33"/>
  <c r="BZ103" i="33"/>
  <c r="CH103" i="33"/>
  <c r="BK103" i="33"/>
  <c r="BS103" i="33"/>
  <c r="CA103" i="33"/>
  <c r="CI103" i="33"/>
  <c r="BL103" i="33"/>
  <c r="BT103" i="33"/>
  <c r="CB103" i="33"/>
  <c r="CJ103" i="33"/>
  <c r="BN103" i="33"/>
  <c r="BV103" i="33"/>
  <c r="CD103" i="33"/>
  <c r="BU103" i="33"/>
  <c r="BY103" i="33"/>
  <c r="CC103" i="33"/>
  <c r="CG103" i="33"/>
  <c r="BI103" i="33"/>
  <c r="BM103" i="33"/>
  <c r="BQ103" i="33"/>
  <c r="BO332" i="33"/>
  <c r="BW332" i="33"/>
  <c r="CE332" i="33"/>
  <c r="BH332" i="33"/>
  <c r="BP332" i="33"/>
  <c r="BX332" i="33"/>
  <c r="CF332" i="33"/>
  <c r="BI332" i="33"/>
  <c r="BQ332" i="33"/>
  <c r="BY332" i="33"/>
  <c r="CG332" i="33"/>
  <c r="BJ332" i="33"/>
  <c r="BR332" i="33"/>
  <c r="BZ332" i="33"/>
  <c r="CH332" i="33"/>
  <c r="BK332" i="33"/>
  <c r="BS332" i="33"/>
  <c r="CA332" i="33"/>
  <c r="CI332" i="33"/>
  <c r="BL332" i="33"/>
  <c r="BT332" i="33"/>
  <c r="CB332" i="33"/>
  <c r="CJ332" i="33"/>
  <c r="BM332" i="33"/>
  <c r="BU332" i="33"/>
  <c r="CC332" i="33"/>
  <c r="BN332" i="33"/>
  <c r="BV332" i="33"/>
  <c r="CD332" i="33"/>
  <c r="BL362" i="33"/>
  <c r="BT362" i="33"/>
  <c r="CB362" i="33"/>
  <c r="CJ362" i="33"/>
  <c r="BM362" i="33"/>
  <c r="BU362" i="33"/>
  <c r="CC362" i="33"/>
  <c r="BN362" i="33"/>
  <c r="BV362" i="33"/>
  <c r="CD362" i="33"/>
  <c r="BO362" i="33"/>
  <c r="BW362" i="33"/>
  <c r="CE362" i="33"/>
  <c r="BH362" i="33"/>
  <c r="BP362" i="33"/>
  <c r="BX362" i="33"/>
  <c r="CF362" i="33"/>
  <c r="BI362" i="33"/>
  <c r="BQ362" i="33"/>
  <c r="BY362" i="33"/>
  <c r="CG362" i="33"/>
  <c r="BJ362" i="33"/>
  <c r="BR362" i="33"/>
  <c r="BZ362" i="33"/>
  <c r="CH362" i="33"/>
  <c r="BK362" i="33"/>
  <c r="BS362" i="33"/>
  <c r="CA362" i="33"/>
  <c r="CI362" i="33"/>
  <c r="BH230" i="33"/>
  <c r="BP230" i="33"/>
  <c r="BX230" i="33"/>
  <c r="CF230" i="33"/>
  <c r="BI230" i="33"/>
  <c r="BQ230" i="33"/>
  <c r="BY230" i="33"/>
  <c r="CG230" i="33"/>
  <c r="BJ230" i="33"/>
  <c r="BR230" i="33"/>
  <c r="BZ230" i="33"/>
  <c r="CH230" i="33"/>
  <c r="BK230" i="33"/>
  <c r="BS230" i="33"/>
  <c r="CA230" i="33"/>
  <c r="CI230" i="33"/>
  <c r="BL230" i="33"/>
  <c r="BT230" i="33"/>
  <c r="CB230" i="33"/>
  <c r="CJ230" i="33"/>
  <c r="BM230" i="33"/>
  <c r="BU230" i="33"/>
  <c r="CC230" i="33"/>
  <c r="BN230" i="33"/>
  <c r="BV230" i="33"/>
  <c r="CD230" i="33"/>
  <c r="BO230" i="33"/>
  <c r="BW230" i="33"/>
  <c r="CE230" i="33"/>
  <c r="BK262" i="33"/>
  <c r="BS262" i="33"/>
  <c r="CA262" i="33"/>
  <c r="CI262" i="33"/>
  <c r="BL262" i="33"/>
  <c r="BT262" i="33"/>
  <c r="CB262" i="33"/>
  <c r="CJ262" i="33"/>
  <c r="BM262" i="33"/>
  <c r="BU262" i="33"/>
  <c r="CC262" i="33"/>
  <c r="BN262" i="33"/>
  <c r="BV262" i="33"/>
  <c r="CD262" i="33"/>
  <c r="BO262" i="33"/>
  <c r="BW262" i="33"/>
  <c r="CE262" i="33"/>
  <c r="BH262" i="33"/>
  <c r="BP262" i="33"/>
  <c r="BX262" i="33"/>
  <c r="CF262" i="33"/>
  <c r="BI262" i="33"/>
  <c r="BQ262" i="33"/>
  <c r="BY262" i="33"/>
  <c r="CG262" i="33"/>
  <c r="BJ262" i="33"/>
  <c r="BR262" i="33"/>
  <c r="BZ262" i="33"/>
  <c r="CH262" i="33"/>
  <c r="BK328" i="33"/>
  <c r="BS328" i="33"/>
  <c r="CA328" i="33"/>
  <c r="CI328" i="33"/>
  <c r="BL328" i="33"/>
  <c r="BT328" i="33"/>
  <c r="CB328" i="33"/>
  <c r="CJ328" i="33"/>
  <c r="BM328" i="33"/>
  <c r="BU328" i="33"/>
  <c r="CC328" i="33"/>
  <c r="BN328" i="33"/>
  <c r="BV328" i="33"/>
  <c r="CD328" i="33"/>
  <c r="BO328" i="33"/>
  <c r="BW328" i="33"/>
  <c r="CE328" i="33"/>
  <c r="BH328" i="33"/>
  <c r="BP328" i="33"/>
  <c r="BX328" i="33"/>
  <c r="CF328" i="33"/>
  <c r="BI328" i="33"/>
  <c r="BQ328" i="33"/>
  <c r="BY328" i="33"/>
  <c r="CG328" i="33"/>
  <c r="BJ328" i="33"/>
  <c r="BR328" i="33"/>
  <c r="BZ328" i="33"/>
  <c r="CH328" i="33"/>
  <c r="BJ259" i="33"/>
  <c r="BR259" i="33"/>
  <c r="BZ259" i="33"/>
  <c r="CH259" i="33"/>
  <c r="BK259" i="33"/>
  <c r="BS259" i="33"/>
  <c r="CA259" i="33"/>
  <c r="CI259" i="33"/>
  <c r="BL259" i="33"/>
  <c r="BT259" i="33"/>
  <c r="CB259" i="33"/>
  <c r="CJ259" i="33"/>
  <c r="BM259" i="33"/>
  <c r="BU259" i="33"/>
  <c r="CC259" i="33"/>
  <c r="BN259" i="33"/>
  <c r="BV259" i="33"/>
  <c r="CD259" i="33"/>
  <c r="BO259" i="33"/>
  <c r="BW259" i="33"/>
  <c r="CE259" i="33"/>
  <c r="BH259" i="33"/>
  <c r="BP259" i="33"/>
  <c r="BX259" i="33"/>
  <c r="CF259" i="33"/>
  <c r="BI259" i="33"/>
  <c r="BQ259" i="33"/>
  <c r="BY259" i="33"/>
  <c r="CG259" i="33"/>
  <c r="BL234" i="33"/>
  <c r="BT234" i="33"/>
  <c r="CB234" i="33"/>
  <c r="CJ234" i="33"/>
  <c r="BM234" i="33"/>
  <c r="BU234" i="33"/>
  <c r="CC234" i="33"/>
  <c r="BN234" i="33"/>
  <c r="BV234" i="33"/>
  <c r="CD234" i="33"/>
  <c r="BO234" i="33"/>
  <c r="BW234" i="33"/>
  <c r="CE234" i="33"/>
  <c r="BH234" i="33"/>
  <c r="BP234" i="33"/>
  <c r="BX234" i="33"/>
  <c r="CF234" i="33"/>
  <c r="BI234" i="33"/>
  <c r="BQ234" i="33"/>
  <c r="BY234" i="33"/>
  <c r="CG234" i="33"/>
  <c r="BJ234" i="33"/>
  <c r="BR234" i="33"/>
  <c r="BZ234" i="33"/>
  <c r="CH234" i="33"/>
  <c r="BK234" i="33"/>
  <c r="BS234" i="33"/>
  <c r="CA234" i="33"/>
  <c r="CI234" i="33"/>
  <c r="BM326" i="33"/>
  <c r="BU326" i="33"/>
  <c r="CC326" i="33"/>
  <c r="BN326" i="33"/>
  <c r="BV326" i="33"/>
  <c r="CD326" i="33"/>
  <c r="BO326" i="33"/>
  <c r="BW326" i="33"/>
  <c r="CE326" i="33"/>
  <c r="BH326" i="33"/>
  <c r="BP326" i="33"/>
  <c r="BX326" i="33"/>
  <c r="CF326" i="33"/>
  <c r="BI326" i="33"/>
  <c r="BQ326" i="33"/>
  <c r="BY326" i="33"/>
  <c r="CG326" i="33"/>
  <c r="BJ326" i="33"/>
  <c r="BR326" i="33"/>
  <c r="BZ326" i="33"/>
  <c r="CH326" i="33"/>
  <c r="BK326" i="33"/>
  <c r="BS326" i="33"/>
  <c r="CA326" i="33"/>
  <c r="CI326" i="33"/>
  <c r="BL326" i="33"/>
  <c r="BT326" i="33"/>
  <c r="CB326" i="33"/>
  <c r="CJ326" i="33"/>
  <c r="BH71" i="33"/>
  <c r="BP71" i="33"/>
  <c r="BX71" i="33"/>
  <c r="CF71" i="33"/>
  <c r="BI71" i="33"/>
  <c r="BQ71" i="33"/>
  <c r="BY71" i="33"/>
  <c r="CG71" i="33"/>
  <c r="BJ71" i="33"/>
  <c r="BR71" i="33"/>
  <c r="BZ71" i="33"/>
  <c r="CH71" i="33"/>
  <c r="BK71" i="33"/>
  <c r="BS71" i="33"/>
  <c r="CA71" i="33"/>
  <c r="CI71" i="33"/>
  <c r="BL71" i="33"/>
  <c r="BT71" i="33"/>
  <c r="CB71" i="33"/>
  <c r="CJ71" i="33"/>
  <c r="BM71" i="33"/>
  <c r="BU71" i="33"/>
  <c r="CC71" i="33"/>
  <c r="BN71" i="33"/>
  <c r="BV71" i="33"/>
  <c r="CD71" i="33"/>
  <c r="BO71" i="33"/>
  <c r="BW71" i="33"/>
  <c r="CE71" i="33"/>
  <c r="BK129" i="33"/>
  <c r="BS129" i="33"/>
  <c r="CA129" i="33"/>
  <c r="CI129" i="33"/>
  <c r="BL129" i="33"/>
  <c r="BT129" i="33"/>
  <c r="CB129" i="33"/>
  <c r="CJ129" i="33"/>
  <c r="BN129" i="33"/>
  <c r="BV129" i="33"/>
  <c r="CD129" i="33"/>
  <c r="BO129" i="33"/>
  <c r="BW129" i="33"/>
  <c r="CE129" i="33"/>
  <c r="BH129" i="33"/>
  <c r="BP129" i="33"/>
  <c r="BX129" i="33"/>
  <c r="CF129" i="33"/>
  <c r="BJ129" i="33"/>
  <c r="BR129" i="33"/>
  <c r="BZ129" i="33"/>
  <c r="CH129" i="33"/>
  <c r="CG129" i="33"/>
  <c r="BI129" i="33"/>
  <c r="BM129" i="33"/>
  <c r="BQ129" i="33"/>
  <c r="BU129" i="33"/>
  <c r="BY129" i="33"/>
  <c r="CC129" i="33"/>
  <c r="BH128" i="33"/>
  <c r="BP128" i="33"/>
  <c r="BX128" i="33"/>
  <c r="CF128" i="33"/>
  <c r="BI128" i="33"/>
  <c r="BQ128" i="33"/>
  <c r="BY128" i="33"/>
  <c r="CG128" i="33"/>
  <c r="BK128" i="33"/>
  <c r="BS128" i="33"/>
  <c r="CA128" i="33"/>
  <c r="CI128" i="33"/>
  <c r="BL128" i="33"/>
  <c r="BT128" i="33"/>
  <c r="CB128" i="33"/>
  <c r="CJ128" i="33"/>
  <c r="BM128" i="33"/>
  <c r="BU128" i="33"/>
  <c r="CC128" i="33"/>
  <c r="BO128" i="33"/>
  <c r="BW128" i="33"/>
  <c r="CE128" i="33"/>
  <c r="CD128" i="33"/>
  <c r="CH128" i="33"/>
  <c r="BJ128" i="33"/>
  <c r="BN128" i="33"/>
  <c r="BR128" i="33"/>
  <c r="BV128" i="33"/>
  <c r="BZ128" i="33"/>
  <c r="BI66" i="33"/>
  <c r="BQ66" i="33"/>
  <c r="BY66" i="33"/>
  <c r="CG66" i="33"/>
  <c r="BJ66" i="33"/>
  <c r="BR66" i="33"/>
  <c r="BZ66" i="33"/>
  <c r="CH66" i="33"/>
  <c r="BK66" i="33"/>
  <c r="BS66" i="33"/>
  <c r="CA66" i="33"/>
  <c r="CI66" i="33"/>
  <c r="BL66" i="33"/>
  <c r="BT66" i="33"/>
  <c r="CB66" i="33"/>
  <c r="CJ66" i="33"/>
  <c r="BM66" i="33"/>
  <c r="BU66" i="33"/>
  <c r="CC66" i="33"/>
  <c r="BN66" i="33"/>
  <c r="BV66" i="33"/>
  <c r="CD66" i="33"/>
  <c r="BO66" i="33"/>
  <c r="BW66" i="33"/>
  <c r="CE66" i="33"/>
  <c r="BP66" i="33"/>
  <c r="BX66" i="33"/>
  <c r="CF66" i="33"/>
  <c r="BH66" i="33"/>
  <c r="BJ325" i="33"/>
  <c r="BR325" i="33"/>
  <c r="BZ325" i="33"/>
  <c r="CH325" i="33"/>
  <c r="BK325" i="33"/>
  <c r="BS325" i="33"/>
  <c r="CA325" i="33"/>
  <c r="CI325" i="33"/>
  <c r="BL325" i="33"/>
  <c r="BT325" i="33"/>
  <c r="CB325" i="33"/>
  <c r="CJ325" i="33"/>
  <c r="BM325" i="33"/>
  <c r="BU325" i="33"/>
  <c r="CC325" i="33"/>
  <c r="BN325" i="33"/>
  <c r="BV325" i="33"/>
  <c r="CD325" i="33"/>
  <c r="BO325" i="33"/>
  <c r="BW325" i="33"/>
  <c r="CE325" i="33"/>
  <c r="BH325" i="33"/>
  <c r="BP325" i="33"/>
  <c r="BX325" i="33"/>
  <c r="CF325" i="33"/>
  <c r="BI325" i="33"/>
  <c r="BQ325" i="33"/>
  <c r="BY325" i="33"/>
  <c r="CG325" i="33"/>
  <c r="BJ228" i="33"/>
  <c r="BR228" i="33"/>
  <c r="BK228" i="33"/>
  <c r="BS228" i="33"/>
  <c r="BL228" i="33"/>
  <c r="BT228" i="33"/>
  <c r="BM228" i="33"/>
  <c r="BU228" i="33"/>
  <c r="BN228" i="33"/>
  <c r="BV228" i="33"/>
  <c r="BO228" i="33"/>
  <c r="BW228" i="33"/>
  <c r="BH228" i="33"/>
  <c r="BP228" i="33"/>
  <c r="BI228" i="33"/>
  <c r="BQ228" i="33"/>
  <c r="BZ228" i="33"/>
  <c r="CH228" i="33"/>
  <c r="CA228" i="33"/>
  <c r="CI228" i="33"/>
  <c r="CB228" i="33"/>
  <c r="CJ228" i="33"/>
  <c r="CC228" i="33"/>
  <c r="CD228" i="33"/>
  <c r="CE228" i="33"/>
  <c r="BX228" i="33"/>
  <c r="CF228" i="33"/>
  <c r="BY228" i="33"/>
  <c r="CG228" i="33"/>
  <c r="BN193" i="33"/>
  <c r="BV193" i="33"/>
  <c r="CD193" i="33"/>
  <c r="BO193" i="33"/>
  <c r="BW193" i="33"/>
  <c r="CE193" i="33"/>
  <c r="BH193" i="33"/>
  <c r="BP193" i="33"/>
  <c r="BX193" i="33"/>
  <c r="CF193" i="33"/>
  <c r="BI193" i="33"/>
  <c r="BQ193" i="33"/>
  <c r="BY193" i="33"/>
  <c r="CG193" i="33"/>
  <c r="BJ193" i="33"/>
  <c r="BR193" i="33"/>
  <c r="BZ193" i="33"/>
  <c r="CH193" i="33"/>
  <c r="BK193" i="33"/>
  <c r="BS193" i="33"/>
  <c r="CA193" i="33"/>
  <c r="CI193" i="33"/>
  <c r="BL193" i="33"/>
  <c r="BT193" i="33"/>
  <c r="CB193" i="33"/>
  <c r="CJ193" i="33"/>
  <c r="BM193" i="33"/>
  <c r="BU193" i="33"/>
  <c r="CC193" i="33"/>
  <c r="BO227" i="33"/>
  <c r="BW227" i="33"/>
  <c r="CE227" i="33"/>
  <c r="BH227" i="33"/>
  <c r="BP227" i="33"/>
  <c r="BX227" i="33"/>
  <c r="CF227" i="33"/>
  <c r="BI227" i="33"/>
  <c r="BQ227" i="33"/>
  <c r="BY227" i="33"/>
  <c r="CG227" i="33"/>
  <c r="BJ227" i="33"/>
  <c r="BR227" i="33"/>
  <c r="BZ227" i="33"/>
  <c r="CH227" i="33"/>
  <c r="BK227" i="33"/>
  <c r="BS227" i="33"/>
  <c r="CA227" i="33"/>
  <c r="CI227" i="33"/>
  <c r="BL227" i="33"/>
  <c r="BT227" i="33"/>
  <c r="CB227" i="33"/>
  <c r="CJ227" i="33"/>
  <c r="BM227" i="33"/>
  <c r="BU227" i="33"/>
  <c r="CC227" i="33"/>
  <c r="BN227" i="33"/>
  <c r="BV227" i="33"/>
  <c r="CD227" i="33"/>
  <c r="BN298" i="33"/>
  <c r="BV298" i="33"/>
  <c r="CD298" i="33"/>
  <c r="BO298" i="33"/>
  <c r="BW298" i="33"/>
  <c r="CE298" i="33"/>
  <c r="BH298" i="33"/>
  <c r="BP298" i="33"/>
  <c r="BX298" i="33"/>
  <c r="CF298" i="33"/>
  <c r="BI298" i="33"/>
  <c r="BQ298" i="33"/>
  <c r="BY298" i="33"/>
  <c r="CG298" i="33"/>
  <c r="BJ298" i="33"/>
  <c r="BR298" i="33"/>
  <c r="BZ298" i="33"/>
  <c r="CH298" i="33"/>
  <c r="BK298" i="33"/>
  <c r="BS298" i="33"/>
  <c r="CA298" i="33"/>
  <c r="CI298" i="33"/>
  <c r="BL298" i="33"/>
  <c r="BT298" i="33"/>
  <c r="CB298" i="33"/>
  <c r="CJ298" i="33"/>
  <c r="BM298" i="33"/>
  <c r="BU298" i="33"/>
  <c r="CC298" i="33"/>
  <c r="BN201" i="33"/>
  <c r="BV201" i="33"/>
  <c r="CD201" i="33"/>
  <c r="BO201" i="33"/>
  <c r="BW201" i="33"/>
  <c r="CE201" i="33"/>
  <c r="BH201" i="33"/>
  <c r="BP201" i="33"/>
  <c r="BX201" i="33"/>
  <c r="CF201" i="33"/>
  <c r="BI201" i="33"/>
  <c r="BQ201" i="33"/>
  <c r="BY201" i="33"/>
  <c r="CG201" i="33"/>
  <c r="BJ201" i="33"/>
  <c r="BR201" i="33"/>
  <c r="BZ201" i="33"/>
  <c r="CH201" i="33"/>
  <c r="BK201" i="33"/>
  <c r="BS201" i="33"/>
  <c r="CA201" i="33"/>
  <c r="CI201" i="33"/>
  <c r="BL201" i="33"/>
  <c r="BT201" i="33"/>
  <c r="CB201" i="33"/>
  <c r="CJ201" i="33"/>
  <c r="BM201" i="33"/>
  <c r="BU201" i="33"/>
  <c r="CC201" i="33"/>
  <c r="BM198" i="33"/>
  <c r="BU198" i="33"/>
  <c r="CC198" i="33"/>
  <c r="BN198" i="33"/>
  <c r="BV198" i="33"/>
  <c r="CD198" i="33"/>
  <c r="BO198" i="33"/>
  <c r="BW198" i="33"/>
  <c r="CE198" i="33"/>
  <c r="BH198" i="33"/>
  <c r="BP198" i="33"/>
  <c r="BX198" i="33"/>
  <c r="CF198" i="33"/>
  <c r="BI198" i="33"/>
  <c r="BQ198" i="33"/>
  <c r="BY198" i="33"/>
  <c r="CG198" i="33"/>
  <c r="BJ198" i="33"/>
  <c r="BR198" i="33"/>
  <c r="BZ198" i="33"/>
  <c r="CH198" i="33"/>
  <c r="BK198" i="33"/>
  <c r="BS198" i="33"/>
  <c r="CA198" i="33"/>
  <c r="CI198" i="33"/>
  <c r="BL198" i="33"/>
  <c r="BT198" i="33"/>
  <c r="CB198" i="33"/>
  <c r="CJ198" i="33"/>
  <c r="BL296" i="33"/>
  <c r="BT296" i="33"/>
  <c r="CB296" i="33"/>
  <c r="CJ296" i="33"/>
  <c r="BM296" i="33"/>
  <c r="BU296" i="33"/>
  <c r="CC296" i="33"/>
  <c r="BN296" i="33"/>
  <c r="BV296" i="33"/>
  <c r="CD296" i="33"/>
  <c r="BO296" i="33"/>
  <c r="BW296" i="33"/>
  <c r="CE296" i="33"/>
  <c r="BH296" i="33"/>
  <c r="BP296" i="33"/>
  <c r="BX296" i="33"/>
  <c r="CF296" i="33"/>
  <c r="BI296" i="33"/>
  <c r="BQ296" i="33"/>
  <c r="BY296" i="33"/>
  <c r="CG296" i="33"/>
  <c r="BJ296" i="33"/>
  <c r="BR296" i="33"/>
  <c r="BZ296" i="33"/>
  <c r="CH296" i="33"/>
  <c r="BK296" i="33"/>
  <c r="BS296" i="33"/>
  <c r="CA296" i="33"/>
  <c r="CI296" i="33"/>
  <c r="BM40" i="33"/>
  <c r="BU40" i="33"/>
  <c r="CC40" i="33"/>
  <c r="BN40" i="33"/>
  <c r="BV40" i="33"/>
  <c r="CD40" i="33"/>
  <c r="BO40" i="33"/>
  <c r="BW40" i="33"/>
  <c r="CE40" i="33"/>
  <c r="BH40" i="33"/>
  <c r="BP40" i="33"/>
  <c r="BX40" i="33"/>
  <c r="CF40" i="33"/>
  <c r="BI40" i="33"/>
  <c r="BQ40" i="33"/>
  <c r="BY40" i="33"/>
  <c r="CG40" i="33"/>
  <c r="BJ40" i="33"/>
  <c r="BR40" i="33"/>
  <c r="BZ40" i="33"/>
  <c r="CH40" i="33"/>
  <c r="BK40" i="33"/>
  <c r="BS40" i="33"/>
  <c r="CA40" i="33"/>
  <c r="CI40" i="33"/>
  <c r="BL40" i="33"/>
  <c r="BT40" i="33"/>
  <c r="CB40" i="33"/>
  <c r="CJ40" i="33"/>
  <c r="BK99" i="33"/>
  <c r="BS99" i="33"/>
  <c r="CA99" i="33"/>
  <c r="CI99" i="33"/>
  <c r="BL99" i="33"/>
  <c r="BT99" i="33"/>
  <c r="CB99" i="33"/>
  <c r="CJ99" i="33"/>
  <c r="BN99" i="33"/>
  <c r="BV99" i="33"/>
  <c r="CD99" i="33"/>
  <c r="BO99" i="33"/>
  <c r="BW99" i="33"/>
  <c r="CE99" i="33"/>
  <c r="BH99" i="33"/>
  <c r="BP99" i="33"/>
  <c r="BX99" i="33"/>
  <c r="CF99" i="33"/>
  <c r="BJ99" i="33"/>
  <c r="BR99" i="33"/>
  <c r="BZ99" i="33"/>
  <c r="CH99" i="33"/>
  <c r="BI99" i="33"/>
  <c r="BM99" i="33"/>
  <c r="BQ99" i="33"/>
  <c r="BU99" i="33"/>
  <c r="BY99" i="33"/>
  <c r="CC99" i="33"/>
  <c r="CG99" i="33"/>
  <c r="BO98" i="33"/>
  <c r="BH98" i="33"/>
  <c r="BP98" i="33"/>
  <c r="BI98" i="33"/>
  <c r="BQ98" i="33"/>
  <c r="BJ98" i="33"/>
  <c r="BR98" i="33"/>
  <c r="BK98" i="33"/>
  <c r="BS98" i="33"/>
  <c r="BL98" i="33"/>
  <c r="BT98" i="33"/>
  <c r="BM98" i="33"/>
  <c r="BX98" i="33"/>
  <c r="CF98" i="33"/>
  <c r="BY98" i="33"/>
  <c r="CG98" i="33"/>
  <c r="BZ98" i="33"/>
  <c r="CA98" i="33"/>
  <c r="CI98" i="33"/>
  <c r="BN98" i="33"/>
  <c r="CB98" i="33"/>
  <c r="CJ98" i="33"/>
  <c r="BU98" i="33"/>
  <c r="CC98" i="33"/>
  <c r="BV98" i="33"/>
  <c r="BW98" i="33"/>
  <c r="CE98" i="33"/>
  <c r="CD98" i="33"/>
  <c r="CH98" i="33"/>
  <c r="BI36" i="33"/>
  <c r="BQ36" i="33"/>
  <c r="BY36" i="33"/>
  <c r="CG36" i="33"/>
  <c r="BJ36" i="33"/>
  <c r="BR36" i="33"/>
  <c r="BZ36" i="33"/>
  <c r="CH36" i="33"/>
  <c r="BK36" i="33"/>
  <c r="BS36" i="33"/>
  <c r="CA36" i="33"/>
  <c r="CI36" i="33"/>
  <c r="BL36" i="33"/>
  <c r="BT36" i="33"/>
  <c r="CB36" i="33"/>
  <c r="CJ36" i="33"/>
  <c r="BM36" i="33"/>
  <c r="BU36" i="33"/>
  <c r="CC36" i="33"/>
  <c r="BN36" i="33"/>
  <c r="BV36" i="33"/>
  <c r="CD36" i="33"/>
  <c r="BO36" i="33"/>
  <c r="BW36" i="33"/>
  <c r="CE36" i="33"/>
  <c r="BH36" i="33"/>
  <c r="BP36" i="33"/>
  <c r="BX36" i="33"/>
  <c r="CF36" i="33"/>
  <c r="BN35" i="33"/>
  <c r="BV35" i="33"/>
  <c r="CD35" i="33"/>
  <c r="BO35" i="33"/>
  <c r="BW35" i="33"/>
  <c r="CE35" i="33"/>
  <c r="BH35" i="33"/>
  <c r="BP35" i="33"/>
  <c r="BX35" i="33"/>
  <c r="CF35" i="33"/>
  <c r="BI35" i="33"/>
  <c r="BQ35" i="33"/>
  <c r="BY35" i="33"/>
  <c r="CG35" i="33"/>
  <c r="BJ35" i="33"/>
  <c r="BR35" i="33"/>
  <c r="BZ35" i="33"/>
  <c r="CH35" i="33"/>
  <c r="BK35" i="33"/>
  <c r="BS35" i="33"/>
  <c r="CA35" i="33"/>
  <c r="CI35" i="33"/>
  <c r="BL35" i="33"/>
  <c r="BT35" i="33"/>
  <c r="CB35" i="33"/>
  <c r="CJ35" i="33"/>
  <c r="BM35" i="33"/>
  <c r="BU35" i="33"/>
  <c r="CC35" i="33"/>
  <c r="BI295" i="33"/>
  <c r="BQ295" i="33"/>
  <c r="BY295" i="33"/>
  <c r="CG295" i="33"/>
  <c r="BJ295" i="33"/>
  <c r="BR295" i="33"/>
  <c r="BZ295" i="33"/>
  <c r="CH295" i="33"/>
  <c r="BK295" i="33"/>
  <c r="BS295" i="33"/>
  <c r="CA295" i="33"/>
  <c r="CI295" i="33"/>
  <c r="BL295" i="33"/>
  <c r="BT295" i="33"/>
  <c r="CB295" i="33"/>
  <c r="CJ295" i="33"/>
  <c r="BM295" i="33"/>
  <c r="BU295" i="33"/>
  <c r="CC295" i="33"/>
  <c r="BN295" i="33"/>
  <c r="BV295" i="33"/>
  <c r="CD295" i="33"/>
  <c r="BO295" i="33"/>
  <c r="BW295" i="33"/>
  <c r="CE295" i="33"/>
  <c r="BH295" i="33"/>
  <c r="BP295" i="33"/>
  <c r="BX295" i="33"/>
  <c r="CF295" i="33"/>
  <c r="BJ364" i="33"/>
  <c r="BR364" i="33"/>
  <c r="BZ364" i="33"/>
  <c r="CH364" i="33"/>
  <c r="BK364" i="33"/>
  <c r="BS364" i="33"/>
  <c r="CA364" i="33"/>
  <c r="CI364" i="33"/>
  <c r="BL364" i="33"/>
  <c r="BT364" i="33"/>
  <c r="CB364" i="33"/>
  <c r="CJ364" i="33"/>
  <c r="BM364" i="33"/>
  <c r="BU364" i="33"/>
  <c r="CC364" i="33"/>
  <c r="BN364" i="33"/>
  <c r="BV364" i="33"/>
  <c r="CD364" i="33"/>
  <c r="BO364" i="33"/>
  <c r="BW364" i="33"/>
  <c r="CE364" i="33"/>
  <c r="BH364" i="33"/>
  <c r="BP364" i="33"/>
  <c r="BX364" i="33"/>
  <c r="CF364" i="33"/>
  <c r="BI364" i="33"/>
  <c r="BQ364" i="33"/>
  <c r="BY364" i="33"/>
  <c r="CG364" i="33"/>
  <c r="BI101" i="33"/>
  <c r="BQ101" i="33"/>
  <c r="BY101" i="33"/>
  <c r="CG101" i="33"/>
  <c r="BJ101" i="33"/>
  <c r="BR101" i="33"/>
  <c r="BZ101" i="33"/>
  <c r="CH101" i="33"/>
  <c r="BL101" i="33"/>
  <c r="BT101" i="33"/>
  <c r="CB101" i="33"/>
  <c r="CJ101" i="33"/>
  <c r="BM101" i="33"/>
  <c r="BU101" i="33"/>
  <c r="CC101" i="33"/>
  <c r="BN101" i="33"/>
  <c r="BV101" i="33"/>
  <c r="CD101" i="33"/>
  <c r="BH101" i="33"/>
  <c r="BP101" i="33"/>
  <c r="BX101" i="33"/>
  <c r="CF101" i="33"/>
  <c r="BO101" i="33"/>
  <c r="BS101" i="33"/>
  <c r="BW101" i="33"/>
  <c r="CA101" i="33"/>
  <c r="CE101" i="33"/>
  <c r="CI101" i="33"/>
  <c r="BK101" i="33"/>
  <c r="BL162" i="33"/>
  <c r="BT162" i="33"/>
  <c r="CB162" i="33"/>
  <c r="CJ162" i="33"/>
  <c r="BM162" i="33"/>
  <c r="BU162" i="33"/>
  <c r="CC162" i="33"/>
  <c r="BO162" i="33"/>
  <c r="BW162" i="33"/>
  <c r="CE162" i="33"/>
  <c r="BH162" i="33"/>
  <c r="BP162" i="33"/>
  <c r="BX162" i="33"/>
  <c r="CF162" i="33"/>
  <c r="BI162" i="33"/>
  <c r="BQ162" i="33"/>
  <c r="BY162" i="33"/>
  <c r="CG162" i="33"/>
  <c r="BK162" i="33"/>
  <c r="BS162" i="33"/>
  <c r="CA162" i="33"/>
  <c r="CI162" i="33"/>
  <c r="CH162" i="33"/>
  <c r="BJ162" i="33"/>
  <c r="BN162" i="33"/>
  <c r="BR162" i="33"/>
  <c r="BV162" i="33"/>
  <c r="BZ162" i="33"/>
  <c r="CD162" i="33"/>
  <c r="BJ267" i="33"/>
  <c r="BR267" i="33"/>
  <c r="BZ267" i="33"/>
  <c r="CH267" i="33"/>
  <c r="BK267" i="33"/>
  <c r="BS267" i="33"/>
  <c r="CA267" i="33"/>
  <c r="CI267" i="33"/>
  <c r="BL267" i="33"/>
  <c r="BT267" i="33"/>
  <c r="CB267" i="33"/>
  <c r="CJ267" i="33"/>
  <c r="BM267" i="33"/>
  <c r="BU267" i="33"/>
  <c r="CC267" i="33"/>
  <c r="BN267" i="33"/>
  <c r="BV267" i="33"/>
  <c r="CD267" i="33"/>
  <c r="BO267" i="33"/>
  <c r="BW267" i="33"/>
  <c r="CE267" i="33"/>
  <c r="BH267" i="33"/>
  <c r="BP267" i="33"/>
  <c r="BX267" i="33"/>
  <c r="CF267" i="33"/>
  <c r="BI267" i="33"/>
  <c r="BQ267" i="33"/>
  <c r="BY267" i="33"/>
  <c r="CG267" i="33"/>
  <c r="BO133" i="33"/>
  <c r="BW133" i="33"/>
  <c r="CE133" i="33"/>
  <c r="BH133" i="33"/>
  <c r="BP133" i="33"/>
  <c r="BX133" i="33"/>
  <c r="CF133" i="33"/>
  <c r="BJ133" i="33"/>
  <c r="BR133" i="33"/>
  <c r="BZ133" i="33"/>
  <c r="CH133" i="33"/>
  <c r="BK133" i="33"/>
  <c r="BS133" i="33"/>
  <c r="CA133" i="33"/>
  <c r="CI133" i="33"/>
  <c r="BL133" i="33"/>
  <c r="BT133" i="33"/>
  <c r="CB133" i="33"/>
  <c r="CJ133" i="33"/>
  <c r="BN133" i="33"/>
  <c r="BV133" i="33"/>
  <c r="CD133" i="33"/>
  <c r="BM133" i="33"/>
  <c r="BQ133" i="33"/>
  <c r="BU133" i="33"/>
  <c r="BY133" i="33"/>
  <c r="CC133" i="33"/>
  <c r="CG133" i="33"/>
  <c r="BI133" i="33"/>
  <c r="BI131" i="33"/>
  <c r="BQ131" i="33"/>
  <c r="BY131" i="33"/>
  <c r="CG131" i="33"/>
  <c r="BJ131" i="33"/>
  <c r="BR131" i="33"/>
  <c r="BZ131" i="33"/>
  <c r="CH131" i="33"/>
  <c r="BL131" i="33"/>
  <c r="BT131" i="33"/>
  <c r="CB131" i="33"/>
  <c r="CJ131" i="33"/>
  <c r="BM131" i="33"/>
  <c r="BU131" i="33"/>
  <c r="CC131" i="33"/>
  <c r="BN131" i="33"/>
  <c r="BV131" i="33"/>
  <c r="CD131" i="33"/>
  <c r="BH131" i="33"/>
  <c r="BP131" i="33"/>
  <c r="BX131" i="33"/>
  <c r="CF131" i="33"/>
  <c r="BK131" i="33"/>
  <c r="BO131" i="33"/>
  <c r="BS131" i="33"/>
  <c r="BW131" i="33"/>
  <c r="CA131" i="33"/>
  <c r="CE131" i="33"/>
  <c r="CI131" i="33"/>
  <c r="BO196" i="33"/>
  <c r="BW196" i="33"/>
  <c r="CE196" i="33"/>
  <c r="BH196" i="33"/>
  <c r="BP196" i="33"/>
  <c r="BX196" i="33"/>
  <c r="CF196" i="33"/>
  <c r="BI196" i="33"/>
  <c r="BQ196" i="33"/>
  <c r="BY196" i="33"/>
  <c r="CG196" i="33"/>
  <c r="BJ196" i="33"/>
  <c r="BR196" i="33"/>
  <c r="BZ196" i="33"/>
  <c r="CH196" i="33"/>
  <c r="BK196" i="33"/>
  <c r="BS196" i="33"/>
  <c r="CA196" i="33"/>
  <c r="CI196" i="33"/>
  <c r="BL196" i="33"/>
  <c r="BT196" i="33"/>
  <c r="CB196" i="33"/>
  <c r="CJ196" i="33"/>
  <c r="BM196" i="33"/>
  <c r="BU196" i="33"/>
  <c r="CC196" i="33"/>
  <c r="BN196" i="33"/>
  <c r="BV196" i="33"/>
  <c r="CD196" i="33"/>
  <c r="BP33" i="33"/>
  <c r="BX33" i="33"/>
  <c r="CF33" i="33"/>
  <c r="BI33" i="33"/>
  <c r="BQ33" i="33"/>
  <c r="BY33" i="33"/>
  <c r="BJ33" i="33"/>
  <c r="BR33" i="33"/>
  <c r="BZ33" i="33"/>
  <c r="CH33" i="33"/>
  <c r="BK33" i="33"/>
  <c r="BS33" i="33"/>
  <c r="CA33" i="33"/>
  <c r="CI33" i="33"/>
  <c r="BL33" i="33"/>
  <c r="BT33" i="33"/>
  <c r="BM33" i="33"/>
  <c r="BU33" i="33"/>
  <c r="CC33" i="33"/>
  <c r="BN33" i="33"/>
  <c r="BV33" i="33"/>
  <c r="CD33" i="33"/>
  <c r="BO33" i="33"/>
  <c r="BW33" i="33"/>
  <c r="BO68" i="33"/>
  <c r="BW68" i="33"/>
  <c r="CE68" i="33"/>
  <c r="BH68" i="33"/>
  <c r="BP68" i="33"/>
  <c r="BX68" i="33"/>
  <c r="CF68" i="33"/>
  <c r="BI68" i="33"/>
  <c r="BQ68" i="33"/>
  <c r="BY68" i="33"/>
  <c r="CG68" i="33"/>
  <c r="BJ68" i="33"/>
  <c r="BR68" i="33"/>
  <c r="BZ68" i="33"/>
  <c r="CH68" i="33"/>
  <c r="BK68" i="33"/>
  <c r="BS68" i="33"/>
  <c r="CA68" i="33"/>
  <c r="CI68" i="33"/>
  <c r="BL68" i="33"/>
  <c r="BT68" i="33"/>
  <c r="CB68" i="33"/>
  <c r="CJ68" i="33"/>
  <c r="BM68" i="33"/>
  <c r="BU68" i="33"/>
  <c r="CC68" i="33"/>
  <c r="BV68" i="33"/>
  <c r="CD68" i="33"/>
  <c r="BN68" i="33"/>
  <c r="BL67" i="33"/>
  <c r="BT67" i="33"/>
  <c r="CB67" i="33"/>
  <c r="CJ67" i="33"/>
  <c r="BM67" i="33"/>
  <c r="BU67" i="33"/>
  <c r="CC67" i="33"/>
  <c r="BN67" i="33"/>
  <c r="BV67" i="33"/>
  <c r="CD67" i="33"/>
  <c r="BO67" i="33"/>
  <c r="BW67" i="33"/>
  <c r="CE67" i="33"/>
  <c r="BH67" i="33"/>
  <c r="BP67" i="33"/>
  <c r="BX67" i="33"/>
  <c r="CF67" i="33"/>
  <c r="BI67" i="33"/>
  <c r="BQ67" i="33"/>
  <c r="BY67" i="33"/>
  <c r="CG67" i="33"/>
  <c r="BJ67" i="33"/>
  <c r="BR67" i="33"/>
  <c r="BZ67" i="33"/>
  <c r="CH67" i="33"/>
  <c r="BK67" i="33"/>
  <c r="BS67" i="33"/>
  <c r="CA67" i="33"/>
  <c r="CI67" i="33"/>
  <c r="BM260" i="33"/>
  <c r="BU260" i="33"/>
  <c r="CC260" i="33"/>
  <c r="BN260" i="33"/>
  <c r="BV260" i="33"/>
  <c r="CD260" i="33"/>
  <c r="BO260" i="33"/>
  <c r="BW260" i="33"/>
  <c r="CE260" i="33"/>
  <c r="BH260" i="33"/>
  <c r="BP260" i="33"/>
  <c r="BX260" i="33"/>
  <c r="CF260" i="33"/>
  <c r="BI260" i="33"/>
  <c r="BQ260" i="33"/>
  <c r="BY260" i="33"/>
  <c r="CG260" i="33"/>
  <c r="BJ260" i="33"/>
  <c r="BR260" i="33"/>
  <c r="BZ260" i="33"/>
  <c r="CH260" i="33"/>
  <c r="BK260" i="33"/>
  <c r="BS260" i="33"/>
  <c r="CA260" i="33"/>
  <c r="CI260" i="33"/>
  <c r="BL260" i="33"/>
  <c r="BT260" i="33"/>
  <c r="CB260" i="33"/>
  <c r="CJ260" i="33"/>
  <c r="BL265" i="33"/>
  <c r="BT265" i="33"/>
  <c r="CB265" i="33"/>
  <c r="CJ265" i="33"/>
  <c r="BM265" i="33"/>
  <c r="BU265" i="33"/>
  <c r="CC265" i="33"/>
  <c r="BN265" i="33"/>
  <c r="BV265" i="33"/>
  <c r="CD265" i="33"/>
  <c r="BO265" i="33"/>
  <c r="BW265" i="33"/>
  <c r="CE265" i="33"/>
  <c r="BH265" i="33"/>
  <c r="BP265" i="33"/>
  <c r="BX265" i="33"/>
  <c r="CF265" i="33"/>
  <c r="BI265" i="33"/>
  <c r="BQ265" i="33"/>
  <c r="BY265" i="33"/>
  <c r="CG265" i="33"/>
  <c r="BJ265" i="33"/>
  <c r="BR265" i="33"/>
  <c r="BZ265" i="33"/>
  <c r="CH265" i="33"/>
  <c r="BK265" i="33"/>
  <c r="BS265" i="33"/>
  <c r="CA265" i="33"/>
  <c r="CI265" i="33"/>
  <c r="BO363" i="33"/>
  <c r="BW363" i="33"/>
  <c r="CE363" i="33"/>
  <c r="BH363" i="33"/>
  <c r="BP363" i="33"/>
  <c r="BX363" i="33"/>
  <c r="CF363" i="33"/>
  <c r="BI363" i="33"/>
  <c r="BQ363" i="33"/>
  <c r="BY363" i="33"/>
  <c r="CG363" i="33"/>
  <c r="BJ363" i="33"/>
  <c r="BR363" i="33"/>
  <c r="BZ363" i="33"/>
  <c r="CH363" i="33"/>
  <c r="BK363" i="33"/>
  <c r="BS363" i="33"/>
  <c r="CA363" i="33"/>
  <c r="CI363" i="33"/>
  <c r="BL363" i="33"/>
  <c r="BT363" i="33"/>
  <c r="CB363" i="33"/>
  <c r="CJ363" i="33"/>
  <c r="BM363" i="33"/>
  <c r="BU363" i="33"/>
  <c r="CC363" i="33"/>
  <c r="BN363" i="33"/>
  <c r="BV363" i="33"/>
  <c r="CD363" i="33"/>
  <c r="BK293" i="33"/>
  <c r="BS293" i="33"/>
  <c r="CA293" i="33"/>
  <c r="CI293" i="33"/>
  <c r="BL293" i="33"/>
  <c r="BT293" i="33"/>
  <c r="CB293" i="33"/>
  <c r="CJ293" i="33"/>
  <c r="BM293" i="33"/>
  <c r="BU293" i="33"/>
  <c r="CC293" i="33"/>
  <c r="BN293" i="33"/>
  <c r="BV293" i="33"/>
  <c r="CD293" i="33"/>
  <c r="BO293" i="33"/>
  <c r="BW293" i="33"/>
  <c r="CE293" i="33"/>
  <c r="BH293" i="33"/>
  <c r="BP293" i="33"/>
  <c r="BX293" i="33"/>
  <c r="CF293" i="33"/>
  <c r="BI293" i="33"/>
  <c r="BQ293" i="33"/>
  <c r="BY293" i="33"/>
  <c r="CG293" i="33"/>
  <c r="BJ293" i="33"/>
  <c r="BR293" i="33"/>
  <c r="BZ293" i="33"/>
  <c r="CH293" i="33"/>
  <c r="BK72" i="33"/>
  <c r="BS72" i="33"/>
  <c r="CA72" i="33"/>
  <c r="CI72" i="33"/>
  <c r="BL72" i="33"/>
  <c r="BT72" i="33"/>
  <c r="CB72" i="33"/>
  <c r="CJ72" i="33"/>
  <c r="BM72" i="33"/>
  <c r="BU72" i="33"/>
  <c r="CC72" i="33"/>
  <c r="BN72" i="33"/>
  <c r="BV72" i="33"/>
  <c r="CD72" i="33"/>
  <c r="BO72" i="33"/>
  <c r="BW72" i="33"/>
  <c r="CE72" i="33"/>
  <c r="BH72" i="33"/>
  <c r="BP72" i="33"/>
  <c r="BX72" i="33"/>
  <c r="CF72" i="33"/>
  <c r="BI72" i="33"/>
  <c r="BQ72" i="33"/>
  <c r="BY72" i="33"/>
  <c r="CG72" i="33"/>
  <c r="CH72" i="33"/>
  <c r="BJ72" i="33"/>
  <c r="BR72" i="33"/>
  <c r="BZ72" i="33"/>
  <c r="BH261" i="33"/>
  <c r="BP261" i="33"/>
  <c r="BX261" i="33"/>
  <c r="CF261" i="33"/>
  <c r="BI261" i="33"/>
  <c r="BQ261" i="33"/>
  <c r="BY261" i="33"/>
  <c r="CG261" i="33"/>
  <c r="BJ261" i="33"/>
  <c r="BR261" i="33"/>
  <c r="BZ261" i="33"/>
  <c r="CH261" i="33"/>
  <c r="BK261" i="33"/>
  <c r="BS261" i="33"/>
  <c r="CA261" i="33"/>
  <c r="CI261" i="33"/>
  <c r="BL261" i="33"/>
  <c r="BT261" i="33"/>
  <c r="CB261" i="33"/>
  <c r="CJ261" i="33"/>
  <c r="BM261" i="33"/>
  <c r="BU261" i="33"/>
  <c r="CC261" i="33"/>
  <c r="BN261" i="33"/>
  <c r="BV261" i="33"/>
  <c r="CD261" i="33"/>
  <c r="BO261" i="33"/>
  <c r="BW261" i="33"/>
  <c r="CE261" i="33"/>
  <c r="BJ39" i="33"/>
  <c r="BR39" i="33"/>
  <c r="BZ39" i="33"/>
  <c r="CH39" i="33"/>
  <c r="BK39" i="33"/>
  <c r="BS39" i="33"/>
  <c r="CA39" i="33"/>
  <c r="CI39" i="33"/>
  <c r="BL39" i="33"/>
  <c r="BT39" i="33"/>
  <c r="CB39" i="33"/>
  <c r="CJ39" i="33"/>
  <c r="BM39" i="33"/>
  <c r="BU39" i="33"/>
  <c r="CC39" i="33"/>
  <c r="BN39" i="33"/>
  <c r="BV39" i="33"/>
  <c r="CD39" i="33"/>
  <c r="BO39" i="33"/>
  <c r="BW39" i="33"/>
  <c r="CE39" i="33"/>
  <c r="BH39" i="33"/>
  <c r="BP39" i="33"/>
  <c r="BX39" i="33"/>
  <c r="CF39" i="33"/>
  <c r="BI39" i="33"/>
  <c r="BQ39" i="33"/>
  <c r="BY39" i="33"/>
  <c r="CG39" i="33"/>
  <c r="BN130" i="33"/>
  <c r="BV130" i="33"/>
  <c r="CD130" i="33"/>
  <c r="BO130" i="33"/>
  <c r="BW130" i="33"/>
  <c r="CE130" i="33"/>
  <c r="BI130" i="33"/>
  <c r="BQ130" i="33"/>
  <c r="BY130" i="33"/>
  <c r="CG130" i="33"/>
  <c r="BJ130" i="33"/>
  <c r="BR130" i="33"/>
  <c r="BZ130" i="33"/>
  <c r="CH130" i="33"/>
  <c r="BK130" i="33"/>
  <c r="BS130" i="33"/>
  <c r="CA130" i="33"/>
  <c r="CI130" i="33"/>
  <c r="BM130" i="33"/>
  <c r="BU130" i="33"/>
  <c r="CC130" i="33"/>
  <c r="CJ130" i="33"/>
  <c r="BH130" i="33"/>
  <c r="BL130" i="33"/>
  <c r="BP130" i="33"/>
  <c r="BT130" i="33"/>
  <c r="BX130" i="33"/>
  <c r="CB130" i="33"/>
  <c r="CF130" i="33"/>
  <c r="BJ69" i="33"/>
  <c r="BR69" i="33"/>
  <c r="BZ69" i="33"/>
  <c r="CH69" i="33"/>
  <c r="BK69" i="33"/>
  <c r="BS69" i="33"/>
  <c r="CA69" i="33"/>
  <c r="CI69" i="33"/>
  <c r="BL69" i="33"/>
  <c r="BT69" i="33"/>
  <c r="CB69" i="33"/>
  <c r="CJ69" i="33"/>
  <c r="BM69" i="33"/>
  <c r="BU69" i="33"/>
  <c r="CC69" i="33"/>
  <c r="BN69" i="33"/>
  <c r="BV69" i="33"/>
  <c r="CD69" i="33"/>
  <c r="BO69" i="33"/>
  <c r="BW69" i="33"/>
  <c r="CE69" i="33"/>
  <c r="BH69" i="33"/>
  <c r="BP69" i="33"/>
  <c r="BX69" i="33"/>
  <c r="CF69" i="33"/>
  <c r="BI69" i="33"/>
  <c r="BQ69" i="33"/>
  <c r="BY69" i="33"/>
  <c r="CG69" i="33"/>
  <c r="BO38" i="33"/>
  <c r="BW38" i="33"/>
  <c r="CE38" i="33"/>
  <c r="BH38" i="33"/>
  <c r="BP38" i="33"/>
  <c r="BX38" i="33"/>
  <c r="CF38" i="33"/>
  <c r="BI38" i="33"/>
  <c r="BQ38" i="33"/>
  <c r="BY38" i="33"/>
  <c r="CG38" i="33"/>
  <c r="BJ38" i="33"/>
  <c r="BR38" i="33"/>
  <c r="BZ38" i="33"/>
  <c r="CH38" i="33"/>
  <c r="BK38" i="33"/>
  <c r="BS38" i="33"/>
  <c r="CA38" i="33"/>
  <c r="CI38" i="33"/>
  <c r="BL38" i="33"/>
  <c r="BT38" i="33"/>
  <c r="CB38" i="33"/>
  <c r="CJ38" i="33"/>
  <c r="BM38" i="33"/>
  <c r="BU38" i="33"/>
  <c r="CC38" i="33"/>
  <c r="BN38" i="33"/>
  <c r="BV38" i="33"/>
  <c r="CD38" i="33"/>
  <c r="BL37" i="33"/>
  <c r="BT37" i="33"/>
  <c r="CB37" i="33"/>
  <c r="CJ37" i="33"/>
  <c r="BM37" i="33"/>
  <c r="BU37" i="33"/>
  <c r="CC37" i="33"/>
  <c r="BN37" i="33"/>
  <c r="BV37" i="33"/>
  <c r="CD37" i="33"/>
  <c r="BO37" i="33"/>
  <c r="BW37" i="33"/>
  <c r="CE37" i="33"/>
  <c r="BH37" i="33"/>
  <c r="BP37" i="33"/>
  <c r="BX37" i="33"/>
  <c r="CF37" i="33"/>
  <c r="BI37" i="33"/>
  <c r="BQ37" i="33"/>
  <c r="BY37" i="33"/>
  <c r="CG37" i="33"/>
  <c r="BJ37" i="33"/>
  <c r="BR37" i="33"/>
  <c r="BZ37" i="33"/>
  <c r="CH37" i="33"/>
  <c r="BK37" i="33"/>
  <c r="BS37" i="33"/>
  <c r="CA37" i="33"/>
  <c r="CI37" i="33"/>
  <c r="BM229" i="33"/>
  <c r="BU229" i="33"/>
  <c r="CC229" i="33"/>
  <c r="BN229" i="33"/>
  <c r="BV229" i="33"/>
  <c r="CD229" i="33"/>
  <c r="BO229" i="33"/>
  <c r="BW229" i="33"/>
  <c r="CE229" i="33"/>
  <c r="BH229" i="33"/>
  <c r="BP229" i="33"/>
  <c r="BX229" i="33"/>
  <c r="CF229" i="33"/>
  <c r="BI229" i="33"/>
  <c r="BQ229" i="33"/>
  <c r="BY229" i="33"/>
  <c r="CG229" i="33"/>
  <c r="BJ229" i="33"/>
  <c r="BR229" i="33"/>
  <c r="BZ229" i="33"/>
  <c r="CH229" i="33"/>
  <c r="BK229" i="33"/>
  <c r="BS229" i="33"/>
  <c r="CA229" i="33"/>
  <c r="CI229" i="33"/>
  <c r="BL229" i="33"/>
  <c r="BT229" i="33"/>
  <c r="CB229" i="33"/>
  <c r="CJ229" i="33"/>
  <c r="M102" i="33"/>
  <c r="N102" i="33"/>
  <c r="O102" i="33"/>
  <c r="G102" i="33"/>
  <c r="J102" i="33"/>
  <c r="K102" i="33"/>
  <c r="L102" i="33"/>
  <c r="K70" i="33"/>
  <c r="L70" i="33"/>
  <c r="M70" i="33"/>
  <c r="N70" i="33"/>
  <c r="O70" i="33"/>
  <c r="G70" i="33"/>
  <c r="J70" i="33"/>
  <c r="K100" i="33"/>
  <c r="L100" i="33"/>
  <c r="M100" i="33"/>
  <c r="N100" i="33"/>
  <c r="O100" i="33"/>
  <c r="G100" i="33"/>
  <c r="J100" i="33"/>
  <c r="N103" i="33"/>
  <c r="O103" i="33"/>
  <c r="G103" i="33"/>
  <c r="J103" i="33"/>
  <c r="K103" i="33"/>
  <c r="L103" i="33"/>
  <c r="M103" i="33"/>
  <c r="L71" i="33"/>
  <c r="M71" i="33"/>
  <c r="N71" i="33"/>
  <c r="O71" i="33"/>
  <c r="G71" i="33"/>
  <c r="J71" i="33"/>
  <c r="K71" i="33"/>
  <c r="J99" i="33"/>
  <c r="K99" i="33"/>
  <c r="L99" i="33"/>
  <c r="M99" i="33"/>
  <c r="N99" i="33"/>
  <c r="O99" i="33"/>
  <c r="G99" i="33"/>
  <c r="G98" i="33"/>
  <c r="J98" i="33"/>
  <c r="K98" i="33"/>
  <c r="L98" i="33"/>
  <c r="M98" i="33"/>
  <c r="N98" i="33"/>
  <c r="O98" i="33"/>
  <c r="L101" i="33"/>
  <c r="M101" i="33"/>
  <c r="N101" i="33"/>
  <c r="O101" i="33"/>
  <c r="G101" i="33"/>
  <c r="J101" i="33"/>
  <c r="K101" i="33"/>
  <c r="G68" i="33"/>
  <c r="J68" i="33"/>
  <c r="K68" i="33"/>
  <c r="L68" i="33"/>
  <c r="M68" i="33"/>
  <c r="N68" i="33"/>
  <c r="O68" i="33"/>
  <c r="G67" i="33"/>
  <c r="J67" i="33"/>
  <c r="K67" i="33"/>
  <c r="L67" i="33"/>
  <c r="M67" i="33"/>
  <c r="N67" i="33"/>
  <c r="O67" i="33"/>
  <c r="M72" i="33"/>
  <c r="N72" i="33"/>
  <c r="O72" i="33"/>
  <c r="G72" i="33"/>
  <c r="J72" i="33"/>
  <c r="K72" i="33"/>
  <c r="L72" i="33"/>
  <c r="J69" i="33"/>
  <c r="K69" i="33"/>
  <c r="L69" i="33"/>
  <c r="M69" i="33"/>
  <c r="N69" i="33"/>
  <c r="O69" i="33"/>
  <c r="G69" i="33"/>
  <c r="O329" i="33"/>
  <c r="W329" i="33"/>
  <c r="AE329" i="33"/>
  <c r="AM329" i="33"/>
  <c r="AU329" i="33"/>
  <c r="BC329" i="33"/>
  <c r="E329" i="33"/>
  <c r="P329" i="33"/>
  <c r="X329" i="33"/>
  <c r="AF329" i="33"/>
  <c r="AN329" i="33"/>
  <c r="AV329" i="33"/>
  <c r="BD329" i="33"/>
  <c r="G329" i="33"/>
  <c r="Q329" i="33"/>
  <c r="Y329" i="33"/>
  <c r="AG329" i="33"/>
  <c r="AO329" i="33"/>
  <c r="AW329" i="33"/>
  <c r="BE329" i="33"/>
  <c r="J329" i="33"/>
  <c r="R329" i="33"/>
  <c r="Z329" i="33"/>
  <c r="AH329" i="33"/>
  <c r="AP329" i="33"/>
  <c r="AX329" i="33"/>
  <c r="BF329" i="33"/>
  <c r="K329" i="33"/>
  <c r="S329" i="33"/>
  <c r="AA329" i="33"/>
  <c r="AI329" i="33"/>
  <c r="AQ329" i="33"/>
  <c r="AY329" i="33"/>
  <c r="BG329" i="33"/>
  <c r="M329" i="33"/>
  <c r="U329" i="33"/>
  <c r="AC329" i="33"/>
  <c r="AK329" i="33"/>
  <c r="AS329" i="33"/>
  <c r="BA329" i="33"/>
  <c r="L329" i="33"/>
  <c r="AR329" i="33"/>
  <c r="N329" i="33"/>
  <c r="AT329" i="33"/>
  <c r="T329" i="33"/>
  <c r="AZ329" i="33"/>
  <c r="V329" i="33"/>
  <c r="BB329" i="33"/>
  <c r="AB329" i="33"/>
  <c r="AJ329" i="33"/>
  <c r="AD329" i="33"/>
  <c r="AL329" i="33"/>
  <c r="L199" i="33"/>
  <c r="T199" i="33"/>
  <c r="AB199" i="33"/>
  <c r="AJ199" i="33"/>
  <c r="AR199" i="33"/>
  <c r="AZ199" i="33"/>
  <c r="M199" i="33"/>
  <c r="U199" i="33"/>
  <c r="AC199" i="33"/>
  <c r="AK199" i="33"/>
  <c r="AS199" i="33"/>
  <c r="BA199" i="33"/>
  <c r="N199" i="33"/>
  <c r="V199" i="33"/>
  <c r="AD199" i="33"/>
  <c r="AL199" i="33"/>
  <c r="AT199" i="33"/>
  <c r="BB199" i="33"/>
  <c r="O199" i="33"/>
  <c r="W199" i="33"/>
  <c r="AE199" i="33"/>
  <c r="AM199" i="33"/>
  <c r="AU199" i="33"/>
  <c r="BC199" i="33"/>
  <c r="E199" i="33"/>
  <c r="P199" i="33"/>
  <c r="X199" i="33"/>
  <c r="AF199" i="33"/>
  <c r="AN199" i="33"/>
  <c r="AV199" i="33"/>
  <c r="BD199" i="33"/>
  <c r="J199" i="33"/>
  <c r="R199" i="33"/>
  <c r="Z199" i="33"/>
  <c r="AH199" i="33"/>
  <c r="AP199" i="33"/>
  <c r="AX199" i="33"/>
  <c r="BF199" i="33"/>
  <c r="G199" i="33"/>
  <c r="AO199" i="33"/>
  <c r="K199" i="33"/>
  <c r="AQ199" i="33"/>
  <c r="Q199" i="33"/>
  <c r="AW199" i="33"/>
  <c r="S199" i="33"/>
  <c r="AY199" i="33"/>
  <c r="Y199" i="33"/>
  <c r="BE199" i="33"/>
  <c r="AG199" i="33"/>
  <c r="AA199" i="33"/>
  <c r="AI199" i="33"/>
  <c r="BG199" i="33"/>
  <c r="E258" i="33"/>
  <c r="E63" i="33"/>
  <c r="K265" i="33"/>
  <c r="S265" i="33"/>
  <c r="AA265" i="33"/>
  <c r="AI265" i="33"/>
  <c r="AQ265" i="33"/>
  <c r="AY265" i="33"/>
  <c r="BG265" i="33"/>
  <c r="L265" i="33"/>
  <c r="T265" i="33"/>
  <c r="AB265" i="33"/>
  <c r="AJ265" i="33"/>
  <c r="AR265" i="33"/>
  <c r="AZ265" i="33"/>
  <c r="M265" i="33"/>
  <c r="U265" i="33"/>
  <c r="AC265" i="33"/>
  <c r="AK265" i="33"/>
  <c r="AS265" i="33"/>
  <c r="BA265" i="33"/>
  <c r="N265" i="33"/>
  <c r="V265" i="33"/>
  <c r="AD265" i="33"/>
  <c r="AL265" i="33"/>
  <c r="AT265" i="33"/>
  <c r="BB265" i="33"/>
  <c r="O265" i="33"/>
  <c r="W265" i="33"/>
  <c r="AE265" i="33"/>
  <c r="AM265" i="33"/>
  <c r="AU265" i="33"/>
  <c r="BC265" i="33"/>
  <c r="G265" i="33"/>
  <c r="Q265" i="33"/>
  <c r="Y265" i="33"/>
  <c r="AG265" i="33"/>
  <c r="AO265" i="33"/>
  <c r="AW265" i="33"/>
  <c r="BE265" i="33"/>
  <c r="P265" i="33"/>
  <c r="AV265" i="33"/>
  <c r="R265" i="33"/>
  <c r="AX265" i="33"/>
  <c r="X265" i="33"/>
  <c r="BD265" i="33"/>
  <c r="Z265" i="33"/>
  <c r="BF265" i="33"/>
  <c r="AF265" i="33"/>
  <c r="E265" i="33"/>
  <c r="AN265" i="33"/>
  <c r="AH265" i="33"/>
  <c r="AP265" i="33"/>
  <c r="J265" i="33"/>
  <c r="N363" i="33"/>
  <c r="V363" i="33"/>
  <c r="AD363" i="33"/>
  <c r="AL363" i="33"/>
  <c r="AT363" i="33"/>
  <c r="BB363" i="33"/>
  <c r="O363" i="33"/>
  <c r="W363" i="33"/>
  <c r="AE363" i="33"/>
  <c r="AM363" i="33"/>
  <c r="AU363" i="33"/>
  <c r="BC363" i="33"/>
  <c r="E363" i="33"/>
  <c r="P363" i="33"/>
  <c r="X363" i="33"/>
  <c r="AF363" i="33"/>
  <c r="AN363" i="33"/>
  <c r="AV363" i="33"/>
  <c r="BD363" i="33"/>
  <c r="G363" i="33"/>
  <c r="Q363" i="33"/>
  <c r="Y363" i="33"/>
  <c r="AG363" i="33"/>
  <c r="AO363" i="33"/>
  <c r="U363" i="33"/>
  <c r="AK363" i="33"/>
  <c r="AZ363" i="33"/>
  <c r="J363" i="33"/>
  <c r="Z363" i="33"/>
  <c r="AP363" i="33"/>
  <c r="BA363" i="33"/>
  <c r="K363" i="33"/>
  <c r="AA363" i="33"/>
  <c r="AQ363" i="33"/>
  <c r="BE363" i="33"/>
  <c r="L363" i="33"/>
  <c r="AB363" i="33"/>
  <c r="AR363" i="33"/>
  <c r="BF363" i="33"/>
  <c r="M363" i="33"/>
  <c r="AC363" i="33"/>
  <c r="AS363" i="33"/>
  <c r="BG363" i="33"/>
  <c r="S363" i="33"/>
  <c r="AI363" i="33"/>
  <c r="AX363" i="33"/>
  <c r="R363" i="33"/>
  <c r="T363" i="33"/>
  <c r="AH363" i="33"/>
  <c r="AW363" i="33"/>
  <c r="AJ363" i="33"/>
  <c r="AY363" i="33"/>
  <c r="G293" i="33"/>
  <c r="Q293" i="33"/>
  <c r="Y293" i="33"/>
  <c r="AG293" i="33"/>
  <c r="AO293" i="33"/>
  <c r="AW293" i="33"/>
  <c r="BE293" i="33"/>
  <c r="J293" i="33"/>
  <c r="R293" i="33"/>
  <c r="Z293" i="33"/>
  <c r="AH293" i="33"/>
  <c r="AP293" i="33"/>
  <c r="AX293" i="33"/>
  <c r="BF293" i="33"/>
  <c r="K293" i="33"/>
  <c r="S293" i="33"/>
  <c r="AA293" i="33"/>
  <c r="AI293" i="33"/>
  <c r="AQ293" i="33"/>
  <c r="AY293" i="33"/>
  <c r="BG293" i="33"/>
  <c r="L293" i="33"/>
  <c r="T293" i="33"/>
  <c r="AB293" i="33"/>
  <c r="AJ293" i="33"/>
  <c r="AR293" i="33"/>
  <c r="AZ293" i="33"/>
  <c r="M293" i="33"/>
  <c r="U293" i="33"/>
  <c r="AC293" i="33"/>
  <c r="AK293" i="33"/>
  <c r="AS293" i="33"/>
  <c r="BA293" i="33"/>
  <c r="O293" i="33"/>
  <c r="W293" i="33"/>
  <c r="AE293" i="33"/>
  <c r="AM293" i="33"/>
  <c r="AU293" i="33"/>
  <c r="BC293" i="33"/>
  <c r="AD293" i="33"/>
  <c r="AF293" i="33"/>
  <c r="AL293" i="33"/>
  <c r="E293" i="33"/>
  <c r="AN293" i="33"/>
  <c r="N293" i="33"/>
  <c r="AT293" i="33"/>
  <c r="V293" i="33"/>
  <c r="BB293" i="33"/>
  <c r="AV293" i="33"/>
  <c r="BD293" i="33"/>
  <c r="P293" i="33"/>
  <c r="X293" i="33"/>
  <c r="E72" i="33"/>
  <c r="K261" i="33"/>
  <c r="S261" i="33"/>
  <c r="AA261" i="33"/>
  <c r="AI261" i="33"/>
  <c r="AQ261" i="33"/>
  <c r="AY261" i="33"/>
  <c r="BG261" i="33"/>
  <c r="L261" i="33"/>
  <c r="T261" i="33"/>
  <c r="AB261" i="33"/>
  <c r="AJ261" i="33"/>
  <c r="AR261" i="33"/>
  <c r="AZ261" i="33"/>
  <c r="M261" i="33"/>
  <c r="U261" i="33"/>
  <c r="AC261" i="33"/>
  <c r="AK261" i="33"/>
  <c r="AS261" i="33"/>
  <c r="BA261" i="33"/>
  <c r="N261" i="33"/>
  <c r="V261" i="33"/>
  <c r="AD261" i="33"/>
  <c r="AL261" i="33"/>
  <c r="AT261" i="33"/>
  <c r="BB261" i="33"/>
  <c r="O261" i="33"/>
  <c r="W261" i="33"/>
  <c r="AE261" i="33"/>
  <c r="AM261" i="33"/>
  <c r="AU261" i="33"/>
  <c r="BC261" i="33"/>
  <c r="G261" i="33"/>
  <c r="Q261" i="33"/>
  <c r="Y261" i="33"/>
  <c r="AG261" i="33"/>
  <c r="AO261" i="33"/>
  <c r="AW261" i="33"/>
  <c r="BE261" i="33"/>
  <c r="AF261" i="33"/>
  <c r="AH261" i="33"/>
  <c r="E261" i="33"/>
  <c r="AN261" i="33"/>
  <c r="J261" i="33"/>
  <c r="AP261" i="33"/>
  <c r="P261" i="33"/>
  <c r="AV261" i="33"/>
  <c r="X261" i="33"/>
  <c r="BD261" i="33"/>
  <c r="R261" i="33"/>
  <c r="Z261" i="33"/>
  <c r="AX261" i="33"/>
  <c r="BF261" i="33"/>
  <c r="E64" i="33"/>
  <c r="G39" i="33"/>
  <c r="K39" i="33"/>
  <c r="S39" i="33"/>
  <c r="AA39" i="33"/>
  <c r="AI39" i="33"/>
  <c r="AQ39" i="33"/>
  <c r="AY39" i="33"/>
  <c r="BG39" i="33"/>
  <c r="L39" i="33"/>
  <c r="T39" i="33"/>
  <c r="AB39" i="33"/>
  <c r="AJ39" i="33"/>
  <c r="AR39" i="33"/>
  <c r="AZ39" i="33"/>
  <c r="M39" i="33"/>
  <c r="U39" i="33"/>
  <c r="AC39" i="33"/>
  <c r="AK39" i="33"/>
  <c r="AS39" i="33"/>
  <c r="BA39" i="33"/>
  <c r="N39" i="33"/>
  <c r="V39" i="33"/>
  <c r="AD39" i="33"/>
  <c r="AL39" i="33"/>
  <c r="AT39" i="33"/>
  <c r="BB39" i="33"/>
  <c r="O39" i="33"/>
  <c r="W39" i="33"/>
  <c r="AE39" i="33"/>
  <c r="AM39" i="33"/>
  <c r="AU39" i="33"/>
  <c r="BC39" i="33"/>
  <c r="Q39" i="33"/>
  <c r="Y39" i="33"/>
  <c r="AG39" i="33"/>
  <c r="AO39" i="33"/>
  <c r="AW39" i="33"/>
  <c r="BE39" i="33"/>
  <c r="E39" i="33"/>
  <c r="J39" i="33"/>
  <c r="R39" i="33"/>
  <c r="Z39" i="33"/>
  <c r="AH39" i="33"/>
  <c r="AP39" i="33"/>
  <c r="AX39" i="33"/>
  <c r="BF39" i="33"/>
  <c r="P39" i="33"/>
  <c r="X39" i="33"/>
  <c r="AF39" i="33"/>
  <c r="AN39" i="33"/>
  <c r="BD39" i="33"/>
  <c r="AV39" i="33"/>
  <c r="E130" i="33"/>
  <c r="E69" i="33"/>
  <c r="G38" i="33"/>
  <c r="M38" i="33"/>
  <c r="U38" i="33"/>
  <c r="AC38" i="33"/>
  <c r="AK38" i="33"/>
  <c r="AS38" i="33"/>
  <c r="BA38" i="33"/>
  <c r="N38" i="33"/>
  <c r="V38" i="33"/>
  <c r="AD38" i="33"/>
  <c r="AL38" i="33"/>
  <c r="AT38" i="33"/>
  <c r="BB38" i="33"/>
  <c r="O38" i="33"/>
  <c r="W38" i="33"/>
  <c r="AE38" i="33"/>
  <c r="AM38" i="33"/>
  <c r="AU38" i="33"/>
  <c r="BC38" i="33"/>
  <c r="P38" i="33"/>
  <c r="X38" i="33"/>
  <c r="AF38" i="33"/>
  <c r="AN38" i="33"/>
  <c r="AV38" i="33"/>
  <c r="BD38" i="33"/>
  <c r="Q38" i="33"/>
  <c r="Y38" i="33"/>
  <c r="AG38" i="33"/>
  <c r="AO38" i="33"/>
  <c r="AW38" i="33"/>
  <c r="BE38" i="33"/>
  <c r="K38" i="33"/>
  <c r="S38" i="33"/>
  <c r="AA38" i="33"/>
  <c r="AI38" i="33"/>
  <c r="AQ38" i="33"/>
  <c r="AY38" i="33"/>
  <c r="BG38" i="33"/>
  <c r="L38" i="33"/>
  <c r="T38" i="33"/>
  <c r="AB38" i="33"/>
  <c r="AJ38" i="33"/>
  <c r="AR38" i="33"/>
  <c r="AZ38" i="33"/>
  <c r="BF38" i="33"/>
  <c r="E38" i="33"/>
  <c r="J38" i="33"/>
  <c r="R38" i="33"/>
  <c r="Z38" i="33"/>
  <c r="AP38" i="33"/>
  <c r="AH38" i="33"/>
  <c r="AX38" i="33"/>
  <c r="G37" i="33"/>
  <c r="O37" i="33"/>
  <c r="W37" i="33"/>
  <c r="AE37" i="33"/>
  <c r="AM37" i="33"/>
  <c r="AU37" i="33"/>
  <c r="BC37" i="33"/>
  <c r="P37" i="33"/>
  <c r="X37" i="33"/>
  <c r="AF37" i="33"/>
  <c r="AN37" i="33"/>
  <c r="AV37" i="33"/>
  <c r="BD37" i="33"/>
  <c r="Q37" i="33"/>
  <c r="Y37" i="33"/>
  <c r="AG37" i="33"/>
  <c r="AO37" i="33"/>
  <c r="AW37" i="33"/>
  <c r="BE37" i="33"/>
  <c r="J37" i="33"/>
  <c r="R37" i="33"/>
  <c r="Z37" i="33"/>
  <c r="AH37" i="33"/>
  <c r="AP37" i="33"/>
  <c r="AX37" i="33"/>
  <c r="BF37" i="33"/>
  <c r="K37" i="33"/>
  <c r="S37" i="33"/>
  <c r="AA37" i="33"/>
  <c r="AI37" i="33"/>
  <c r="AQ37" i="33"/>
  <c r="AY37" i="33"/>
  <c r="BG37" i="33"/>
  <c r="E37" i="33"/>
  <c r="M37" i="33"/>
  <c r="U37" i="33"/>
  <c r="AC37" i="33"/>
  <c r="AK37" i="33"/>
  <c r="AS37" i="33"/>
  <c r="BA37" i="33"/>
  <c r="N37" i="33"/>
  <c r="V37" i="33"/>
  <c r="AD37" i="33"/>
  <c r="AL37" i="33"/>
  <c r="AT37" i="33"/>
  <c r="BB37" i="33"/>
  <c r="AR37" i="33"/>
  <c r="AZ37" i="33"/>
  <c r="T37" i="33"/>
  <c r="L37" i="33"/>
  <c r="AB37" i="33"/>
  <c r="AJ37" i="33"/>
  <c r="M229" i="33"/>
  <c r="U229" i="33"/>
  <c r="AC229" i="33"/>
  <c r="AK229" i="33"/>
  <c r="AS229" i="33"/>
  <c r="BA229" i="33"/>
  <c r="N229" i="33"/>
  <c r="V229" i="33"/>
  <c r="AD229" i="33"/>
  <c r="AL229" i="33"/>
  <c r="AT229" i="33"/>
  <c r="BB229" i="33"/>
  <c r="O229" i="33"/>
  <c r="W229" i="33"/>
  <c r="AE229" i="33"/>
  <c r="AM229" i="33"/>
  <c r="AU229" i="33"/>
  <c r="BC229" i="33"/>
  <c r="E229" i="33"/>
  <c r="P229" i="33"/>
  <c r="X229" i="33"/>
  <c r="AF229" i="33"/>
  <c r="AN229" i="33"/>
  <c r="AV229" i="33"/>
  <c r="BD229" i="33"/>
  <c r="G229" i="33"/>
  <c r="Q229" i="33"/>
  <c r="Y229" i="33"/>
  <c r="AG229" i="33"/>
  <c r="AO229" i="33"/>
  <c r="AW229" i="33"/>
  <c r="BE229" i="33"/>
  <c r="K229" i="33"/>
  <c r="S229" i="33"/>
  <c r="AA229" i="33"/>
  <c r="AI229" i="33"/>
  <c r="AQ229" i="33"/>
  <c r="AY229" i="33"/>
  <c r="BG229" i="33"/>
  <c r="J229" i="33"/>
  <c r="AP229" i="33"/>
  <c r="L229" i="33"/>
  <c r="AR229" i="33"/>
  <c r="R229" i="33"/>
  <c r="AX229" i="33"/>
  <c r="T229" i="33"/>
  <c r="AZ229" i="33"/>
  <c r="Z229" i="33"/>
  <c r="BF229" i="33"/>
  <c r="AH229" i="33"/>
  <c r="AB229" i="33"/>
  <c r="AJ229" i="33"/>
  <c r="E358" i="33"/>
  <c r="P358" i="33"/>
  <c r="X358" i="33"/>
  <c r="AF358" i="33"/>
  <c r="AN358" i="33"/>
  <c r="AV358" i="33"/>
  <c r="BD358" i="33"/>
  <c r="G358" i="33"/>
  <c r="Q358" i="33"/>
  <c r="Y358" i="33"/>
  <c r="AG358" i="33"/>
  <c r="AO358" i="33"/>
  <c r="AW358" i="33"/>
  <c r="BE358" i="33"/>
  <c r="J358" i="33"/>
  <c r="R358" i="33"/>
  <c r="Z358" i="33"/>
  <c r="AH358" i="33"/>
  <c r="AP358" i="33"/>
  <c r="AX358" i="33"/>
  <c r="BF358" i="33"/>
  <c r="K358" i="33"/>
  <c r="S358" i="33"/>
  <c r="AA358" i="33"/>
  <c r="AI358" i="33"/>
  <c r="AQ358" i="33"/>
  <c r="AY358" i="33"/>
  <c r="BG358" i="33"/>
  <c r="L358" i="33"/>
  <c r="T358" i="33"/>
  <c r="AB358" i="33"/>
  <c r="AJ358" i="33"/>
  <c r="AR358" i="33"/>
  <c r="AZ358" i="33"/>
  <c r="M358" i="33"/>
  <c r="U358" i="33"/>
  <c r="AC358" i="33"/>
  <c r="AK358" i="33"/>
  <c r="AS358" i="33"/>
  <c r="BA358" i="33"/>
  <c r="O358" i="33"/>
  <c r="N358" i="33"/>
  <c r="AU358" i="33"/>
  <c r="V358" i="33"/>
  <c r="BB358" i="33"/>
  <c r="W358" i="33"/>
  <c r="BC358" i="33"/>
  <c r="AD358" i="33"/>
  <c r="AE358" i="33"/>
  <c r="AM358" i="33"/>
  <c r="AL358" i="33"/>
  <c r="AT358" i="33"/>
  <c r="E291" i="33"/>
  <c r="E31" i="33"/>
  <c r="M233" i="33"/>
  <c r="U233" i="33"/>
  <c r="AC233" i="33"/>
  <c r="AK233" i="33"/>
  <c r="AS233" i="33"/>
  <c r="BA233" i="33"/>
  <c r="N233" i="33"/>
  <c r="V233" i="33"/>
  <c r="AD233" i="33"/>
  <c r="AL233" i="33"/>
  <c r="AT233" i="33"/>
  <c r="BB233" i="33"/>
  <c r="O233" i="33"/>
  <c r="W233" i="33"/>
  <c r="AE233" i="33"/>
  <c r="AM233" i="33"/>
  <c r="AU233" i="33"/>
  <c r="BC233" i="33"/>
  <c r="E233" i="33"/>
  <c r="P233" i="33"/>
  <c r="X233" i="33"/>
  <c r="AF233" i="33"/>
  <c r="AN233" i="33"/>
  <c r="AV233" i="33"/>
  <c r="BD233" i="33"/>
  <c r="G233" i="33"/>
  <c r="Q233" i="33"/>
  <c r="Y233" i="33"/>
  <c r="AG233" i="33"/>
  <c r="AO233" i="33"/>
  <c r="AW233" i="33"/>
  <c r="BE233" i="33"/>
  <c r="K233" i="33"/>
  <c r="S233" i="33"/>
  <c r="AA233" i="33"/>
  <c r="AI233" i="33"/>
  <c r="AQ233" i="33"/>
  <c r="AY233" i="33"/>
  <c r="BG233" i="33"/>
  <c r="Z233" i="33"/>
  <c r="BF233" i="33"/>
  <c r="AB233" i="33"/>
  <c r="AH233" i="33"/>
  <c r="AJ233" i="33"/>
  <c r="J233" i="33"/>
  <c r="AP233" i="33"/>
  <c r="R233" i="33"/>
  <c r="AX233" i="33"/>
  <c r="L233" i="33"/>
  <c r="T233" i="33"/>
  <c r="AR233" i="33"/>
  <c r="AZ233" i="33"/>
  <c r="O331" i="33"/>
  <c r="W331" i="33"/>
  <c r="AE331" i="33"/>
  <c r="AM331" i="33"/>
  <c r="AU331" i="33"/>
  <c r="BC331" i="33"/>
  <c r="E331" i="33"/>
  <c r="P331" i="33"/>
  <c r="X331" i="33"/>
  <c r="AF331" i="33"/>
  <c r="AN331" i="33"/>
  <c r="AV331" i="33"/>
  <c r="BD331" i="33"/>
  <c r="G331" i="33"/>
  <c r="Q331" i="33"/>
  <c r="Y331" i="33"/>
  <c r="AG331" i="33"/>
  <c r="AO331" i="33"/>
  <c r="AW331" i="33"/>
  <c r="BE331" i="33"/>
  <c r="J331" i="33"/>
  <c r="R331" i="33"/>
  <c r="Z331" i="33"/>
  <c r="AH331" i="33"/>
  <c r="AP331" i="33"/>
  <c r="AX331" i="33"/>
  <c r="BF331" i="33"/>
  <c r="K331" i="33"/>
  <c r="S331" i="33"/>
  <c r="AA331" i="33"/>
  <c r="AI331" i="33"/>
  <c r="AQ331" i="33"/>
  <c r="AY331" i="33"/>
  <c r="BG331" i="33"/>
  <c r="M331" i="33"/>
  <c r="U331" i="33"/>
  <c r="AC331" i="33"/>
  <c r="AK331" i="33"/>
  <c r="AS331" i="33"/>
  <c r="BA331" i="33"/>
  <c r="AJ331" i="33"/>
  <c r="AL331" i="33"/>
  <c r="L331" i="33"/>
  <c r="AR331" i="33"/>
  <c r="N331" i="33"/>
  <c r="AT331" i="33"/>
  <c r="T331" i="33"/>
  <c r="AZ331" i="33"/>
  <c r="AB331" i="33"/>
  <c r="BB331" i="33"/>
  <c r="V331" i="33"/>
  <c r="AD331" i="33"/>
  <c r="L361" i="33"/>
  <c r="T361" i="33"/>
  <c r="AB361" i="33"/>
  <c r="AJ361" i="33"/>
  <c r="AR361" i="33"/>
  <c r="AZ361" i="33"/>
  <c r="M361" i="33"/>
  <c r="U361" i="33"/>
  <c r="AC361" i="33"/>
  <c r="AK361" i="33"/>
  <c r="AS361" i="33"/>
  <c r="BA361" i="33"/>
  <c r="N361" i="33"/>
  <c r="V361" i="33"/>
  <c r="AD361" i="33"/>
  <c r="AL361" i="33"/>
  <c r="AT361" i="33"/>
  <c r="BB361" i="33"/>
  <c r="O361" i="33"/>
  <c r="W361" i="33"/>
  <c r="AE361" i="33"/>
  <c r="AM361" i="33"/>
  <c r="AU361" i="33"/>
  <c r="BC361" i="33"/>
  <c r="E361" i="33"/>
  <c r="P361" i="33"/>
  <c r="X361" i="33"/>
  <c r="AF361" i="33"/>
  <c r="AN361" i="33"/>
  <c r="AV361" i="33"/>
  <c r="BD361" i="33"/>
  <c r="G361" i="33"/>
  <c r="Q361" i="33"/>
  <c r="Y361" i="33"/>
  <c r="AG361" i="33"/>
  <c r="AO361" i="33"/>
  <c r="AW361" i="33"/>
  <c r="BE361" i="33"/>
  <c r="S361" i="33"/>
  <c r="AY361" i="33"/>
  <c r="Z361" i="33"/>
  <c r="BF361" i="33"/>
  <c r="AA361" i="33"/>
  <c r="BG361" i="33"/>
  <c r="AH361" i="33"/>
  <c r="AI361" i="33"/>
  <c r="K361" i="33"/>
  <c r="AQ361" i="33"/>
  <c r="J361" i="33"/>
  <c r="R361" i="33"/>
  <c r="AP361" i="33"/>
  <c r="AX361" i="33"/>
  <c r="K330" i="33"/>
  <c r="S330" i="33"/>
  <c r="AA330" i="33"/>
  <c r="AI330" i="33"/>
  <c r="AQ330" i="33"/>
  <c r="AY330" i="33"/>
  <c r="BG330" i="33"/>
  <c r="L330" i="33"/>
  <c r="T330" i="33"/>
  <c r="AB330" i="33"/>
  <c r="AJ330" i="33"/>
  <c r="AR330" i="33"/>
  <c r="AZ330" i="33"/>
  <c r="M330" i="33"/>
  <c r="U330" i="33"/>
  <c r="AC330" i="33"/>
  <c r="AK330" i="33"/>
  <c r="AS330" i="33"/>
  <c r="BA330" i="33"/>
  <c r="N330" i="33"/>
  <c r="V330" i="33"/>
  <c r="AD330" i="33"/>
  <c r="AL330" i="33"/>
  <c r="AT330" i="33"/>
  <c r="BB330" i="33"/>
  <c r="O330" i="33"/>
  <c r="W330" i="33"/>
  <c r="AE330" i="33"/>
  <c r="AM330" i="33"/>
  <c r="AU330" i="33"/>
  <c r="BC330" i="33"/>
  <c r="G330" i="33"/>
  <c r="Q330" i="33"/>
  <c r="Y330" i="33"/>
  <c r="AG330" i="33"/>
  <c r="AO330" i="33"/>
  <c r="AW330" i="33"/>
  <c r="BE330" i="33"/>
  <c r="X330" i="33"/>
  <c r="BD330" i="33"/>
  <c r="Z330" i="33"/>
  <c r="BF330" i="33"/>
  <c r="AF330" i="33"/>
  <c r="AH330" i="33"/>
  <c r="E330" i="33"/>
  <c r="AN330" i="33"/>
  <c r="P330" i="33"/>
  <c r="AV330" i="33"/>
  <c r="J330" i="33"/>
  <c r="R330" i="33"/>
  <c r="AP330" i="33"/>
  <c r="AX330" i="33"/>
  <c r="G226" i="33"/>
  <c r="Q226" i="33"/>
  <c r="Y226" i="33"/>
  <c r="AG226" i="33"/>
  <c r="AO226" i="33"/>
  <c r="AW226" i="33"/>
  <c r="BE226" i="33"/>
  <c r="J226" i="33"/>
  <c r="R226" i="33"/>
  <c r="Z226" i="33"/>
  <c r="AH226" i="33"/>
  <c r="AP226" i="33"/>
  <c r="AX226" i="33"/>
  <c r="BF226" i="33"/>
  <c r="K226" i="33"/>
  <c r="S226" i="33"/>
  <c r="AA226" i="33"/>
  <c r="AI226" i="33"/>
  <c r="AQ226" i="33"/>
  <c r="AY226" i="33"/>
  <c r="BG226" i="33"/>
  <c r="L226" i="33"/>
  <c r="T226" i="33"/>
  <c r="AB226" i="33"/>
  <c r="AJ226" i="33"/>
  <c r="AR226" i="33"/>
  <c r="AZ226" i="33"/>
  <c r="M226" i="33"/>
  <c r="U226" i="33"/>
  <c r="AC226" i="33"/>
  <c r="AK226" i="33"/>
  <c r="AS226" i="33"/>
  <c r="BA226" i="33"/>
  <c r="O226" i="33"/>
  <c r="W226" i="33"/>
  <c r="AE226" i="33"/>
  <c r="AM226" i="33"/>
  <c r="AU226" i="33"/>
  <c r="BC226" i="33"/>
  <c r="AL226" i="33"/>
  <c r="E226" i="33"/>
  <c r="AN226" i="33"/>
  <c r="N226" i="33"/>
  <c r="AT226" i="33"/>
  <c r="P226" i="33"/>
  <c r="AV226" i="33"/>
  <c r="V226" i="33"/>
  <c r="BB226" i="33"/>
  <c r="AD226" i="33"/>
  <c r="X226" i="33"/>
  <c r="BD226" i="33"/>
  <c r="AF226" i="33"/>
  <c r="L359" i="33"/>
  <c r="T359" i="33"/>
  <c r="AB359" i="33"/>
  <c r="AJ359" i="33"/>
  <c r="AR359" i="33"/>
  <c r="AZ359" i="33"/>
  <c r="M359" i="33"/>
  <c r="U359" i="33"/>
  <c r="AC359" i="33"/>
  <c r="AK359" i="33"/>
  <c r="AS359" i="33"/>
  <c r="BA359" i="33"/>
  <c r="N359" i="33"/>
  <c r="V359" i="33"/>
  <c r="AD359" i="33"/>
  <c r="AL359" i="33"/>
  <c r="AT359" i="33"/>
  <c r="BB359" i="33"/>
  <c r="O359" i="33"/>
  <c r="W359" i="33"/>
  <c r="AE359" i="33"/>
  <c r="AM359" i="33"/>
  <c r="AU359" i="33"/>
  <c r="BC359" i="33"/>
  <c r="E359" i="33"/>
  <c r="P359" i="33"/>
  <c r="X359" i="33"/>
  <c r="AF359" i="33"/>
  <c r="AN359" i="33"/>
  <c r="AV359" i="33"/>
  <c r="BD359" i="33"/>
  <c r="G359" i="33"/>
  <c r="Q359" i="33"/>
  <c r="Y359" i="33"/>
  <c r="AG359" i="33"/>
  <c r="AO359" i="33"/>
  <c r="AW359" i="33"/>
  <c r="BE359" i="33"/>
  <c r="AA359" i="33"/>
  <c r="BG359" i="33"/>
  <c r="AH359" i="33"/>
  <c r="AI359" i="33"/>
  <c r="J359" i="33"/>
  <c r="AP359" i="33"/>
  <c r="K359" i="33"/>
  <c r="AQ359" i="33"/>
  <c r="S359" i="33"/>
  <c r="AY359" i="33"/>
  <c r="R359" i="33"/>
  <c r="Z359" i="33"/>
  <c r="AX359" i="33"/>
  <c r="BF359" i="33"/>
  <c r="K263" i="33"/>
  <c r="S263" i="33"/>
  <c r="AA263" i="33"/>
  <c r="AI263" i="33"/>
  <c r="AQ263" i="33"/>
  <c r="AY263" i="33"/>
  <c r="BG263" i="33"/>
  <c r="L263" i="33"/>
  <c r="T263" i="33"/>
  <c r="AB263" i="33"/>
  <c r="AJ263" i="33"/>
  <c r="AR263" i="33"/>
  <c r="AZ263" i="33"/>
  <c r="M263" i="33"/>
  <c r="U263" i="33"/>
  <c r="AC263" i="33"/>
  <c r="AK263" i="33"/>
  <c r="AS263" i="33"/>
  <c r="BA263" i="33"/>
  <c r="N263" i="33"/>
  <c r="V263" i="33"/>
  <c r="AD263" i="33"/>
  <c r="AL263" i="33"/>
  <c r="AT263" i="33"/>
  <c r="BB263" i="33"/>
  <c r="O263" i="33"/>
  <c r="W263" i="33"/>
  <c r="AE263" i="33"/>
  <c r="AM263" i="33"/>
  <c r="AU263" i="33"/>
  <c r="BC263" i="33"/>
  <c r="G263" i="33"/>
  <c r="Q263" i="33"/>
  <c r="Y263" i="33"/>
  <c r="AG263" i="33"/>
  <c r="AO263" i="33"/>
  <c r="AW263" i="33"/>
  <c r="BE263" i="33"/>
  <c r="X263" i="33"/>
  <c r="BD263" i="33"/>
  <c r="Z263" i="33"/>
  <c r="BF263" i="33"/>
  <c r="AF263" i="33"/>
  <c r="AH263" i="33"/>
  <c r="E263" i="33"/>
  <c r="AN263" i="33"/>
  <c r="P263" i="33"/>
  <c r="AV263" i="33"/>
  <c r="J263" i="33"/>
  <c r="R263" i="33"/>
  <c r="AP263" i="33"/>
  <c r="AX263" i="33"/>
  <c r="G34" i="33"/>
  <c r="M34" i="33"/>
  <c r="U34" i="33"/>
  <c r="AC34" i="33"/>
  <c r="AK34" i="33"/>
  <c r="AS34" i="33"/>
  <c r="BA34" i="33"/>
  <c r="N34" i="33"/>
  <c r="V34" i="33"/>
  <c r="AD34" i="33"/>
  <c r="AL34" i="33"/>
  <c r="AT34" i="33"/>
  <c r="BB34" i="33"/>
  <c r="E34" i="33"/>
  <c r="O34" i="33"/>
  <c r="W34" i="33"/>
  <c r="AE34" i="33"/>
  <c r="AM34" i="33"/>
  <c r="AU34" i="33"/>
  <c r="BC34" i="33"/>
  <c r="P34" i="33"/>
  <c r="X34" i="33"/>
  <c r="AF34" i="33"/>
  <c r="AN34" i="33"/>
  <c r="AV34" i="33"/>
  <c r="BD34" i="33"/>
  <c r="Q34" i="33"/>
  <c r="Y34" i="33"/>
  <c r="AG34" i="33"/>
  <c r="AO34" i="33"/>
  <c r="AW34" i="33"/>
  <c r="BE34" i="33"/>
  <c r="K34" i="33"/>
  <c r="S34" i="33"/>
  <c r="AA34" i="33"/>
  <c r="AI34" i="33"/>
  <c r="AQ34" i="33"/>
  <c r="AY34" i="33"/>
  <c r="BG34" i="33"/>
  <c r="L34" i="33"/>
  <c r="T34" i="33"/>
  <c r="AB34" i="33"/>
  <c r="AJ34" i="33"/>
  <c r="AR34" i="33"/>
  <c r="AZ34" i="33"/>
  <c r="J34" i="33"/>
  <c r="R34" i="33"/>
  <c r="Z34" i="33"/>
  <c r="AH34" i="33"/>
  <c r="AX34" i="33"/>
  <c r="AP34" i="33"/>
  <c r="BF34" i="33"/>
  <c r="G232" i="33"/>
  <c r="Q232" i="33"/>
  <c r="Y232" i="33"/>
  <c r="AG232" i="33"/>
  <c r="AO232" i="33"/>
  <c r="AW232" i="33"/>
  <c r="BE232" i="33"/>
  <c r="J232" i="33"/>
  <c r="R232" i="33"/>
  <c r="Z232" i="33"/>
  <c r="AH232" i="33"/>
  <c r="AP232" i="33"/>
  <c r="AX232" i="33"/>
  <c r="BF232" i="33"/>
  <c r="K232" i="33"/>
  <c r="S232" i="33"/>
  <c r="AA232" i="33"/>
  <c r="AI232" i="33"/>
  <c r="AQ232" i="33"/>
  <c r="AY232" i="33"/>
  <c r="BG232" i="33"/>
  <c r="L232" i="33"/>
  <c r="T232" i="33"/>
  <c r="AB232" i="33"/>
  <c r="AJ232" i="33"/>
  <c r="AR232" i="33"/>
  <c r="AZ232" i="33"/>
  <c r="M232" i="33"/>
  <c r="U232" i="33"/>
  <c r="AC232" i="33"/>
  <c r="AK232" i="33"/>
  <c r="AS232" i="33"/>
  <c r="BA232" i="33"/>
  <c r="O232" i="33"/>
  <c r="W232" i="33"/>
  <c r="AE232" i="33"/>
  <c r="AM232" i="33"/>
  <c r="AU232" i="33"/>
  <c r="BC232" i="33"/>
  <c r="N232" i="33"/>
  <c r="AT232" i="33"/>
  <c r="P232" i="33"/>
  <c r="AV232" i="33"/>
  <c r="V232" i="33"/>
  <c r="BB232" i="33"/>
  <c r="X232" i="33"/>
  <c r="BD232" i="33"/>
  <c r="AD232" i="33"/>
  <c r="AL232" i="33"/>
  <c r="AF232" i="33"/>
  <c r="AN232" i="33"/>
  <c r="E232" i="33"/>
  <c r="M231" i="33"/>
  <c r="U231" i="33"/>
  <c r="AC231" i="33"/>
  <c r="AK231" i="33"/>
  <c r="AS231" i="33"/>
  <c r="BA231" i="33"/>
  <c r="N231" i="33"/>
  <c r="V231" i="33"/>
  <c r="AD231" i="33"/>
  <c r="AL231" i="33"/>
  <c r="AT231" i="33"/>
  <c r="BB231" i="33"/>
  <c r="O231" i="33"/>
  <c r="W231" i="33"/>
  <c r="AE231" i="33"/>
  <c r="AM231" i="33"/>
  <c r="AU231" i="33"/>
  <c r="BC231" i="33"/>
  <c r="E231" i="33"/>
  <c r="P231" i="33"/>
  <c r="X231" i="33"/>
  <c r="AF231" i="33"/>
  <c r="AN231" i="33"/>
  <c r="AV231" i="33"/>
  <c r="BD231" i="33"/>
  <c r="G231" i="33"/>
  <c r="Q231" i="33"/>
  <c r="Y231" i="33"/>
  <c r="AG231" i="33"/>
  <c r="AO231" i="33"/>
  <c r="AW231" i="33"/>
  <c r="BE231" i="33"/>
  <c r="K231" i="33"/>
  <c r="S231" i="33"/>
  <c r="AA231" i="33"/>
  <c r="AI231" i="33"/>
  <c r="AQ231" i="33"/>
  <c r="AY231" i="33"/>
  <c r="BG231" i="33"/>
  <c r="AH231" i="33"/>
  <c r="AJ231" i="33"/>
  <c r="J231" i="33"/>
  <c r="AP231" i="33"/>
  <c r="L231" i="33"/>
  <c r="AR231" i="33"/>
  <c r="R231" i="33"/>
  <c r="AX231" i="33"/>
  <c r="Z231" i="33"/>
  <c r="BF231" i="33"/>
  <c r="T231" i="33"/>
  <c r="AZ231" i="33"/>
  <c r="AB231" i="33"/>
  <c r="N166" i="33"/>
  <c r="V166" i="33"/>
  <c r="AD166" i="33"/>
  <c r="AL166" i="33"/>
  <c r="AT166" i="33"/>
  <c r="BB166" i="33"/>
  <c r="O166" i="33"/>
  <c r="W166" i="33"/>
  <c r="AE166" i="33"/>
  <c r="AM166" i="33"/>
  <c r="AU166" i="33"/>
  <c r="BC166" i="33"/>
  <c r="E166" i="33"/>
  <c r="P166" i="33"/>
  <c r="X166" i="33"/>
  <c r="AF166" i="33"/>
  <c r="AN166" i="33"/>
  <c r="AV166" i="33"/>
  <c r="BD166" i="33"/>
  <c r="G166" i="33"/>
  <c r="Q166" i="33"/>
  <c r="Y166" i="33"/>
  <c r="AG166" i="33"/>
  <c r="AO166" i="33"/>
  <c r="AW166" i="33"/>
  <c r="BE166" i="33"/>
  <c r="J166" i="33"/>
  <c r="R166" i="33"/>
  <c r="Z166" i="33"/>
  <c r="AH166" i="33"/>
  <c r="AP166" i="33"/>
  <c r="AX166" i="33"/>
  <c r="BF166" i="33"/>
  <c r="L166" i="33"/>
  <c r="T166" i="33"/>
  <c r="AB166" i="33"/>
  <c r="AJ166" i="33"/>
  <c r="AR166" i="33"/>
  <c r="AZ166" i="33"/>
  <c r="K166" i="33"/>
  <c r="AQ166" i="33"/>
  <c r="M166" i="33"/>
  <c r="AS166" i="33"/>
  <c r="S166" i="33"/>
  <c r="AY166" i="33"/>
  <c r="U166" i="33"/>
  <c r="BA166" i="33"/>
  <c r="AA166" i="33"/>
  <c r="BG166" i="33"/>
  <c r="AI166" i="33"/>
  <c r="AC166" i="33"/>
  <c r="AK166" i="33"/>
  <c r="L197" i="33"/>
  <c r="T197" i="33"/>
  <c r="AB197" i="33"/>
  <c r="AJ197" i="33"/>
  <c r="AR197" i="33"/>
  <c r="AZ197" i="33"/>
  <c r="M197" i="33"/>
  <c r="U197" i="33"/>
  <c r="AC197" i="33"/>
  <c r="AK197" i="33"/>
  <c r="AS197" i="33"/>
  <c r="BA197" i="33"/>
  <c r="N197" i="33"/>
  <c r="V197" i="33"/>
  <c r="AD197" i="33"/>
  <c r="AL197" i="33"/>
  <c r="AT197" i="33"/>
  <c r="BB197" i="33"/>
  <c r="O197" i="33"/>
  <c r="W197" i="33"/>
  <c r="AE197" i="33"/>
  <c r="AM197" i="33"/>
  <c r="AU197" i="33"/>
  <c r="BC197" i="33"/>
  <c r="E197" i="33"/>
  <c r="P197" i="33"/>
  <c r="X197" i="33"/>
  <c r="AF197" i="33"/>
  <c r="AN197" i="33"/>
  <c r="AV197" i="33"/>
  <c r="BD197" i="33"/>
  <c r="J197" i="33"/>
  <c r="R197" i="33"/>
  <c r="Z197" i="33"/>
  <c r="AH197" i="33"/>
  <c r="AP197" i="33"/>
  <c r="AX197" i="33"/>
  <c r="BF197" i="33"/>
  <c r="Q197" i="33"/>
  <c r="AW197" i="33"/>
  <c r="S197" i="33"/>
  <c r="AY197" i="33"/>
  <c r="Y197" i="33"/>
  <c r="BE197" i="33"/>
  <c r="AA197" i="33"/>
  <c r="BG197" i="33"/>
  <c r="AG197" i="33"/>
  <c r="G197" i="33"/>
  <c r="AO197" i="33"/>
  <c r="K197" i="33"/>
  <c r="AI197" i="33"/>
  <c r="AQ197" i="33"/>
  <c r="M300" i="33"/>
  <c r="U300" i="33"/>
  <c r="AC300" i="33"/>
  <c r="AK300" i="33"/>
  <c r="AS300" i="33"/>
  <c r="BA300" i="33"/>
  <c r="N300" i="33"/>
  <c r="V300" i="33"/>
  <c r="AD300" i="33"/>
  <c r="AL300" i="33"/>
  <c r="AT300" i="33"/>
  <c r="BB300" i="33"/>
  <c r="O300" i="33"/>
  <c r="W300" i="33"/>
  <c r="AE300" i="33"/>
  <c r="AM300" i="33"/>
  <c r="AU300" i="33"/>
  <c r="BC300" i="33"/>
  <c r="E300" i="33"/>
  <c r="P300" i="33"/>
  <c r="X300" i="33"/>
  <c r="AF300" i="33"/>
  <c r="AN300" i="33"/>
  <c r="AV300" i="33"/>
  <c r="BD300" i="33"/>
  <c r="G300" i="33"/>
  <c r="Q300" i="33"/>
  <c r="Y300" i="33"/>
  <c r="AG300" i="33"/>
  <c r="AO300" i="33"/>
  <c r="AW300" i="33"/>
  <c r="BE300" i="33"/>
  <c r="K300" i="33"/>
  <c r="S300" i="33"/>
  <c r="AA300" i="33"/>
  <c r="AI300" i="33"/>
  <c r="AQ300" i="33"/>
  <c r="AY300" i="33"/>
  <c r="BG300" i="33"/>
  <c r="R300" i="33"/>
  <c r="AX300" i="33"/>
  <c r="T300" i="33"/>
  <c r="AZ300" i="33"/>
  <c r="Z300" i="33"/>
  <c r="BF300" i="33"/>
  <c r="AB300" i="33"/>
  <c r="AH300" i="33"/>
  <c r="J300" i="33"/>
  <c r="AP300" i="33"/>
  <c r="AJ300" i="33"/>
  <c r="L300" i="33"/>
  <c r="AR300" i="33"/>
  <c r="E200" i="33"/>
  <c r="P200" i="33"/>
  <c r="X200" i="33"/>
  <c r="AF200" i="33"/>
  <c r="AN200" i="33"/>
  <c r="AV200" i="33"/>
  <c r="BD200" i="33"/>
  <c r="G200" i="33"/>
  <c r="Q200" i="33"/>
  <c r="Y200" i="33"/>
  <c r="AG200" i="33"/>
  <c r="AO200" i="33"/>
  <c r="AW200" i="33"/>
  <c r="BE200" i="33"/>
  <c r="J200" i="33"/>
  <c r="R200" i="33"/>
  <c r="Z200" i="33"/>
  <c r="AH200" i="33"/>
  <c r="AP200" i="33"/>
  <c r="AX200" i="33"/>
  <c r="BF200" i="33"/>
  <c r="K200" i="33"/>
  <c r="S200" i="33"/>
  <c r="AA200" i="33"/>
  <c r="AI200" i="33"/>
  <c r="AQ200" i="33"/>
  <c r="AY200" i="33"/>
  <c r="BG200" i="33"/>
  <c r="L200" i="33"/>
  <c r="T200" i="33"/>
  <c r="AB200" i="33"/>
  <c r="AJ200" i="33"/>
  <c r="AR200" i="33"/>
  <c r="AZ200" i="33"/>
  <c r="N200" i="33"/>
  <c r="V200" i="33"/>
  <c r="AD200" i="33"/>
  <c r="AL200" i="33"/>
  <c r="AT200" i="33"/>
  <c r="BB200" i="33"/>
  <c r="U200" i="33"/>
  <c r="BA200" i="33"/>
  <c r="W200" i="33"/>
  <c r="BC200" i="33"/>
  <c r="AC200" i="33"/>
  <c r="AE200" i="33"/>
  <c r="AK200" i="33"/>
  <c r="M200" i="33"/>
  <c r="AS200" i="33"/>
  <c r="O200" i="33"/>
  <c r="AM200" i="33"/>
  <c r="AU200" i="33"/>
  <c r="E165" i="33"/>
  <c r="E127" i="33"/>
  <c r="R102" i="33"/>
  <c r="Z102" i="33"/>
  <c r="AH102" i="33"/>
  <c r="AP102" i="33"/>
  <c r="AX102" i="33"/>
  <c r="BF102" i="33"/>
  <c r="S102" i="33"/>
  <c r="AA102" i="33"/>
  <c r="AI102" i="33"/>
  <c r="AQ102" i="33"/>
  <c r="AY102" i="33"/>
  <c r="BG102" i="33"/>
  <c r="T102" i="33"/>
  <c r="AB102" i="33"/>
  <c r="AJ102" i="33"/>
  <c r="AR102" i="33"/>
  <c r="AZ102" i="33"/>
  <c r="U102" i="33"/>
  <c r="AC102" i="33"/>
  <c r="AK102" i="33"/>
  <c r="AS102" i="33"/>
  <c r="BA102" i="33"/>
  <c r="V102" i="33"/>
  <c r="AD102" i="33"/>
  <c r="AL102" i="33"/>
  <c r="AT102" i="33"/>
  <c r="BB102" i="33"/>
  <c r="E102" i="33"/>
  <c r="P102" i="33"/>
  <c r="X102" i="33"/>
  <c r="AF102" i="33"/>
  <c r="AN102" i="33"/>
  <c r="AV102" i="33"/>
  <c r="BD102" i="33"/>
  <c r="W102" i="33"/>
  <c r="BC102" i="33"/>
  <c r="Y102" i="33"/>
  <c r="BE102" i="33"/>
  <c r="AE102" i="33"/>
  <c r="AG102" i="33"/>
  <c r="AM102" i="33"/>
  <c r="AU102" i="33"/>
  <c r="Q102" i="33"/>
  <c r="AW102" i="33"/>
  <c r="AO102" i="33"/>
  <c r="M294" i="33"/>
  <c r="U294" i="33"/>
  <c r="AC294" i="33"/>
  <c r="AK294" i="33"/>
  <c r="AS294" i="33"/>
  <c r="BA294" i="33"/>
  <c r="N294" i="33"/>
  <c r="V294" i="33"/>
  <c r="AD294" i="33"/>
  <c r="AL294" i="33"/>
  <c r="AT294" i="33"/>
  <c r="BB294" i="33"/>
  <c r="O294" i="33"/>
  <c r="W294" i="33"/>
  <c r="AE294" i="33"/>
  <c r="AM294" i="33"/>
  <c r="AU294" i="33"/>
  <c r="BC294" i="33"/>
  <c r="E294" i="33"/>
  <c r="P294" i="33"/>
  <c r="X294" i="33"/>
  <c r="AF294" i="33"/>
  <c r="AN294" i="33"/>
  <c r="AV294" i="33"/>
  <c r="BD294" i="33"/>
  <c r="G294" i="33"/>
  <c r="Q294" i="33"/>
  <c r="Y294" i="33"/>
  <c r="AG294" i="33"/>
  <c r="AO294" i="33"/>
  <c r="AW294" i="33"/>
  <c r="BE294" i="33"/>
  <c r="K294" i="33"/>
  <c r="S294" i="33"/>
  <c r="AA294" i="33"/>
  <c r="AI294" i="33"/>
  <c r="AQ294" i="33"/>
  <c r="AY294" i="33"/>
  <c r="BG294" i="33"/>
  <c r="J294" i="33"/>
  <c r="AP294" i="33"/>
  <c r="L294" i="33"/>
  <c r="AR294" i="33"/>
  <c r="R294" i="33"/>
  <c r="AX294" i="33"/>
  <c r="T294" i="33"/>
  <c r="AZ294" i="33"/>
  <c r="Z294" i="33"/>
  <c r="BF294" i="33"/>
  <c r="AH294" i="33"/>
  <c r="AB294" i="33"/>
  <c r="AJ294" i="33"/>
  <c r="G299" i="33"/>
  <c r="Q299" i="33"/>
  <c r="Y299" i="33"/>
  <c r="AG299" i="33"/>
  <c r="AO299" i="33"/>
  <c r="AW299" i="33"/>
  <c r="BE299" i="33"/>
  <c r="J299" i="33"/>
  <c r="R299" i="33"/>
  <c r="Z299" i="33"/>
  <c r="AH299" i="33"/>
  <c r="AP299" i="33"/>
  <c r="AX299" i="33"/>
  <c r="BF299" i="33"/>
  <c r="K299" i="33"/>
  <c r="S299" i="33"/>
  <c r="AA299" i="33"/>
  <c r="AI299" i="33"/>
  <c r="AQ299" i="33"/>
  <c r="AY299" i="33"/>
  <c r="BG299" i="33"/>
  <c r="L299" i="33"/>
  <c r="T299" i="33"/>
  <c r="AB299" i="33"/>
  <c r="AJ299" i="33"/>
  <c r="AR299" i="33"/>
  <c r="AZ299" i="33"/>
  <c r="M299" i="33"/>
  <c r="U299" i="33"/>
  <c r="AC299" i="33"/>
  <c r="AK299" i="33"/>
  <c r="AS299" i="33"/>
  <c r="BA299" i="33"/>
  <c r="O299" i="33"/>
  <c r="W299" i="33"/>
  <c r="AE299" i="33"/>
  <c r="AM299" i="33"/>
  <c r="AU299" i="33"/>
  <c r="BC299" i="33"/>
  <c r="AL299" i="33"/>
  <c r="E299" i="33"/>
  <c r="AN299" i="33"/>
  <c r="N299" i="33"/>
  <c r="AT299" i="33"/>
  <c r="P299" i="33"/>
  <c r="AV299" i="33"/>
  <c r="V299" i="33"/>
  <c r="BB299" i="33"/>
  <c r="AD299" i="33"/>
  <c r="X299" i="33"/>
  <c r="AF299" i="33"/>
  <c r="BD299" i="33"/>
  <c r="E357" i="33"/>
  <c r="E70" i="33"/>
  <c r="G297" i="33"/>
  <c r="Q297" i="33"/>
  <c r="Y297" i="33"/>
  <c r="AG297" i="33"/>
  <c r="AO297" i="33"/>
  <c r="AW297" i="33"/>
  <c r="BE297" i="33"/>
  <c r="J297" i="33"/>
  <c r="R297" i="33"/>
  <c r="Z297" i="33"/>
  <c r="AH297" i="33"/>
  <c r="AP297" i="33"/>
  <c r="AX297" i="33"/>
  <c r="BF297" i="33"/>
  <c r="K297" i="33"/>
  <c r="S297" i="33"/>
  <c r="AA297" i="33"/>
  <c r="AI297" i="33"/>
  <c r="AQ297" i="33"/>
  <c r="AY297" i="33"/>
  <c r="BG297" i="33"/>
  <c r="L297" i="33"/>
  <c r="T297" i="33"/>
  <c r="AB297" i="33"/>
  <c r="AJ297" i="33"/>
  <c r="AR297" i="33"/>
  <c r="AZ297" i="33"/>
  <c r="M297" i="33"/>
  <c r="U297" i="33"/>
  <c r="AC297" i="33"/>
  <c r="AK297" i="33"/>
  <c r="AS297" i="33"/>
  <c r="BA297" i="33"/>
  <c r="O297" i="33"/>
  <c r="W297" i="33"/>
  <c r="AE297" i="33"/>
  <c r="AM297" i="33"/>
  <c r="AU297" i="33"/>
  <c r="BC297" i="33"/>
  <c r="N297" i="33"/>
  <c r="AT297" i="33"/>
  <c r="P297" i="33"/>
  <c r="AV297" i="33"/>
  <c r="V297" i="33"/>
  <c r="BB297" i="33"/>
  <c r="X297" i="33"/>
  <c r="BD297" i="33"/>
  <c r="AD297" i="33"/>
  <c r="AL297" i="33"/>
  <c r="E297" i="33"/>
  <c r="AF297" i="33"/>
  <c r="AN297" i="33"/>
  <c r="N365" i="33"/>
  <c r="V365" i="33"/>
  <c r="AD365" i="33"/>
  <c r="AL365" i="33"/>
  <c r="AT365" i="33"/>
  <c r="BB365" i="33"/>
  <c r="O365" i="33"/>
  <c r="W365" i="33"/>
  <c r="AE365" i="33"/>
  <c r="AM365" i="33"/>
  <c r="AU365" i="33"/>
  <c r="BC365" i="33"/>
  <c r="E365" i="33"/>
  <c r="P365" i="33"/>
  <c r="X365" i="33"/>
  <c r="AF365" i="33"/>
  <c r="AN365" i="33"/>
  <c r="AV365" i="33"/>
  <c r="BD365" i="33"/>
  <c r="L365" i="33"/>
  <c r="Z365" i="33"/>
  <c r="AK365" i="33"/>
  <c r="AY365" i="33"/>
  <c r="M365" i="33"/>
  <c r="AA365" i="33"/>
  <c r="AO365" i="33"/>
  <c r="AZ365" i="33"/>
  <c r="Q365" i="33"/>
  <c r="AB365" i="33"/>
  <c r="AP365" i="33"/>
  <c r="BA365" i="33"/>
  <c r="R365" i="33"/>
  <c r="AC365" i="33"/>
  <c r="AQ365" i="33"/>
  <c r="BE365" i="33"/>
  <c r="S365" i="33"/>
  <c r="AG365" i="33"/>
  <c r="AR365" i="33"/>
  <c r="BF365" i="33"/>
  <c r="J365" i="33"/>
  <c r="U365" i="33"/>
  <c r="AI365" i="33"/>
  <c r="AW365" i="33"/>
  <c r="G365" i="33"/>
  <c r="BG365" i="33"/>
  <c r="K365" i="33"/>
  <c r="T365" i="33"/>
  <c r="Y365" i="33"/>
  <c r="AH365" i="33"/>
  <c r="AS365" i="33"/>
  <c r="AJ365" i="33"/>
  <c r="AX365" i="33"/>
  <c r="E163" i="33"/>
  <c r="N168" i="33"/>
  <c r="V168" i="33"/>
  <c r="AD168" i="33"/>
  <c r="AL168" i="33"/>
  <c r="AT168" i="33"/>
  <c r="BB168" i="33"/>
  <c r="O168" i="33"/>
  <c r="W168" i="33"/>
  <c r="AE168" i="33"/>
  <c r="AM168" i="33"/>
  <c r="AU168" i="33"/>
  <c r="BC168" i="33"/>
  <c r="E168" i="33"/>
  <c r="P168" i="33"/>
  <c r="X168" i="33"/>
  <c r="AF168" i="33"/>
  <c r="AN168" i="33"/>
  <c r="AV168" i="33"/>
  <c r="BD168" i="33"/>
  <c r="G168" i="33"/>
  <c r="Q168" i="33"/>
  <c r="Y168" i="33"/>
  <c r="AG168" i="33"/>
  <c r="AO168" i="33"/>
  <c r="AW168" i="33"/>
  <c r="BE168" i="33"/>
  <c r="J168" i="33"/>
  <c r="R168" i="33"/>
  <c r="Z168" i="33"/>
  <c r="AH168" i="33"/>
  <c r="AP168" i="33"/>
  <c r="AX168" i="33"/>
  <c r="BF168" i="33"/>
  <c r="L168" i="33"/>
  <c r="T168" i="33"/>
  <c r="AB168" i="33"/>
  <c r="AJ168" i="33"/>
  <c r="AR168" i="33"/>
  <c r="AZ168" i="33"/>
  <c r="AI168" i="33"/>
  <c r="AK168" i="33"/>
  <c r="K168" i="33"/>
  <c r="AQ168" i="33"/>
  <c r="M168" i="33"/>
  <c r="AS168" i="33"/>
  <c r="S168" i="33"/>
  <c r="AY168" i="33"/>
  <c r="AA168" i="33"/>
  <c r="BG168" i="33"/>
  <c r="BA168" i="33"/>
  <c r="U168" i="33"/>
  <c r="AC168" i="33"/>
  <c r="J167" i="33"/>
  <c r="R167" i="33"/>
  <c r="Z167" i="33"/>
  <c r="AH167" i="33"/>
  <c r="AP167" i="33"/>
  <c r="AX167" i="33"/>
  <c r="BF167" i="33"/>
  <c r="K167" i="33"/>
  <c r="S167" i="33"/>
  <c r="AA167" i="33"/>
  <c r="AI167" i="33"/>
  <c r="AQ167" i="33"/>
  <c r="AY167" i="33"/>
  <c r="BG167" i="33"/>
  <c r="L167" i="33"/>
  <c r="T167" i="33"/>
  <c r="AB167" i="33"/>
  <c r="AJ167" i="33"/>
  <c r="AR167" i="33"/>
  <c r="AZ167" i="33"/>
  <c r="M167" i="33"/>
  <c r="U167" i="33"/>
  <c r="AC167" i="33"/>
  <c r="AK167" i="33"/>
  <c r="AS167" i="33"/>
  <c r="BA167" i="33"/>
  <c r="N167" i="33"/>
  <c r="V167" i="33"/>
  <c r="AD167" i="33"/>
  <c r="AL167" i="33"/>
  <c r="AT167" i="33"/>
  <c r="BB167" i="33"/>
  <c r="E167" i="33"/>
  <c r="P167" i="33"/>
  <c r="X167" i="33"/>
  <c r="AF167" i="33"/>
  <c r="AN167" i="33"/>
  <c r="AV167" i="33"/>
  <c r="BD167" i="33"/>
  <c r="W167" i="33"/>
  <c r="BC167" i="33"/>
  <c r="Y167" i="33"/>
  <c r="BE167" i="33"/>
  <c r="AE167" i="33"/>
  <c r="AG167" i="33"/>
  <c r="AM167" i="33"/>
  <c r="O167" i="33"/>
  <c r="AU167" i="33"/>
  <c r="G167" i="33"/>
  <c r="Q167" i="33"/>
  <c r="AO167" i="33"/>
  <c r="AW167" i="33"/>
  <c r="J104" i="33"/>
  <c r="R104" i="33"/>
  <c r="Z104" i="33"/>
  <c r="AH104" i="33"/>
  <c r="AP104" i="33"/>
  <c r="AX104" i="33"/>
  <c r="BF104" i="33"/>
  <c r="K104" i="33"/>
  <c r="S104" i="33"/>
  <c r="AA104" i="33"/>
  <c r="AI104" i="33"/>
  <c r="AQ104" i="33"/>
  <c r="AY104" i="33"/>
  <c r="BG104" i="33"/>
  <c r="L104" i="33"/>
  <c r="T104" i="33"/>
  <c r="AB104" i="33"/>
  <c r="AJ104" i="33"/>
  <c r="AR104" i="33"/>
  <c r="AZ104" i="33"/>
  <c r="M104" i="33"/>
  <c r="U104" i="33"/>
  <c r="AC104" i="33"/>
  <c r="AK104" i="33"/>
  <c r="AS104" i="33"/>
  <c r="BA104" i="33"/>
  <c r="N104" i="33"/>
  <c r="V104" i="33"/>
  <c r="AD104" i="33"/>
  <c r="AL104" i="33"/>
  <c r="AT104" i="33"/>
  <c r="BB104" i="33"/>
  <c r="E104" i="33"/>
  <c r="P104" i="33"/>
  <c r="X104" i="33"/>
  <c r="AF104" i="33"/>
  <c r="AN104" i="33"/>
  <c r="AV104" i="33"/>
  <c r="BD104" i="33"/>
  <c r="O104" i="33"/>
  <c r="AU104" i="33"/>
  <c r="Q104" i="33"/>
  <c r="AW104" i="33"/>
  <c r="W104" i="33"/>
  <c r="BC104" i="33"/>
  <c r="Y104" i="33"/>
  <c r="BE104" i="33"/>
  <c r="AE104" i="33"/>
  <c r="AM104" i="33"/>
  <c r="G104" i="33"/>
  <c r="AO104" i="33"/>
  <c r="AG104" i="33"/>
  <c r="E134" i="33"/>
  <c r="E95" i="33"/>
  <c r="J366" i="33"/>
  <c r="R366" i="33"/>
  <c r="Z366" i="33"/>
  <c r="AH366" i="33"/>
  <c r="AP366" i="33"/>
  <c r="AX366" i="33"/>
  <c r="BF366" i="33"/>
  <c r="K366" i="33"/>
  <c r="S366" i="33"/>
  <c r="AA366" i="33"/>
  <c r="AI366" i="33"/>
  <c r="AQ366" i="33"/>
  <c r="AY366" i="33"/>
  <c r="BG366" i="33"/>
  <c r="L366" i="33"/>
  <c r="T366" i="33"/>
  <c r="AB366" i="33"/>
  <c r="AJ366" i="33"/>
  <c r="AR366" i="33"/>
  <c r="AZ366" i="33"/>
  <c r="M366" i="33"/>
  <c r="X366" i="33"/>
  <c r="AL366" i="33"/>
  <c r="AW366" i="33"/>
  <c r="N366" i="33"/>
  <c r="Y366" i="33"/>
  <c r="AM366" i="33"/>
  <c r="BA366" i="33"/>
  <c r="O366" i="33"/>
  <c r="AC366" i="33"/>
  <c r="AN366" i="33"/>
  <c r="BB366" i="33"/>
  <c r="P366" i="33"/>
  <c r="AD366" i="33"/>
  <c r="AO366" i="33"/>
  <c r="BC366" i="33"/>
  <c r="Q366" i="33"/>
  <c r="AE366" i="33"/>
  <c r="AS366" i="33"/>
  <c r="BD366" i="33"/>
  <c r="E366" i="33"/>
  <c r="V366" i="33"/>
  <c r="AG366" i="33"/>
  <c r="AU366" i="33"/>
  <c r="BE366" i="33"/>
  <c r="G366" i="33"/>
  <c r="U366" i="33"/>
  <c r="W366" i="33"/>
  <c r="AF366" i="33"/>
  <c r="AT366" i="33"/>
  <c r="AK366" i="33"/>
  <c r="AV366" i="33"/>
  <c r="E135" i="33"/>
  <c r="E192" i="33"/>
  <c r="R100" i="33"/>
  <c r="Z100" i="33"/>
  <c r="AH100" i="33"/>
  <c r="AP100" i="33"/>
  <c r="AX100" i="33"/>
  <c r="BF100" i="33"/>
  <c r="S100" i="33"/>
  <c r="AA100" i="33"/>
  <c r="AI100" i="33"/>
  <c r="AQ100" i="33"/>
  <c r="AY100" i="33"/>
  <c r="BG100" i="33"/>
  <c r="T100" i="33"/>
  <c r="AB100" i="33"/>
  <c r="AJ100" i="33"/>
  <c r="AR100" i="33"/>
  <c r="AZ100" i="33"/>
  <c r="U100" i="33"/>
  <c r="AC100" i="33"/>
  <c r="AK100" i="33"/>
  <c r="AS100" i="33"/>
  <c r="BA100" i="33"/>
  <c r="V100" i="33"/>
  <c r="AD100" i="33"/>
  <c r="AL100" i="33"/>
  <c r="AT100" i="33"/>
  <c r="BB100" i="33"/>
  <c r="E100" i="33"/>
  <c r="P100" i="33"/>
  <c r="X100" i="33"/>
  <c r="AF100" i="33"/>
  <c r="AN100" i="33"/>
  <c r="AV100" i="33"/>
  <c r="BD100" i="33"/>
  <c r="AE100" i="33"/>
  <c r="AG100" i="33"/>
  <c r="AM100" i="33"/>
  <c r="AO100" i="33"/>
  <c r="AU100" i="33"/>
  <c r="W100" i="33"/>
  <c r="BC100" i="33"/>
  <c r="Y100" i="33"/>
  <c r="BE100" i="33"/>
  <c r="Q100" i="33"/>
  <c r="AW100" i="33"/>
  <c r="E32" i="33"/>
  <c r="O264" i="33"/>
  <c r="W264" i="33"/>
  <c r="AE264" i="33"/>
  <c r="AM264" i="33"/>
  <c r="AU264" i="33"/>
  <c r="BC264" i="33"/>
  <c r="E264" i="33"/>
  <c r="P264" i="33"/>
  <c r="X264" i="33"/>
  <c r="AF264" i="33"/>
  <c r="AN264" i="33"/>
  <c r="AV264" i="33"/>
  <c r="BD264" i="33"/>
  <c r="G264" i="33"/>
  <c r="Q264" i="33"/>
  <c r="Y264" i="33"/>
  <c r="AG264" i="33"/>
  <c r="AO264" i="33"/>
  <c r="AW264" i="33"/>
  <c r="BE264" i="33"/>
  <c r="J264" i="33"/>
  <c r="R264" i="33"/>
  <c r="Z264" i="33"/>
  <c r="AH264" i="33"/>
  <c r="AP264" i="33"/>
  <c r="AX264" i="33"/>
  <c r="BF264" i="33"/>
  <c r="K264" i="33"/>
  <c r="S264" i="33"/>
  <c r="AA264" i="33"/>
  <c r="AI264" i="33"/>
  <c r="AQ264" i="33"/>
  <c r="AY264" i="33"/>
  <c r="BG264" i="33"/>
  <c r="M264" i="33"/>
  <c r="U264" i="33"/>
  <c r="AC264" i="33"/>
  <c r="AK264" i="33"/>
  <c r="AS264" i="33"/>
  <c r="BA264" i="33"/>
  <c r="AJ264" i="33"/>
  <c r="AL264" i="33"/>
  <c r="L264" i="33"/>
  <c r="AR264" i="33"/>
  <c r="N264" i="33"/>
  <c r="AT264" i="33"/>
  <c r="T264" i="33"/>
  <c r="AZ264" i="33"/>
  <c r="AB264" i="33"/>
  <c r="V264" i="33"/>
  <c r="BB264" i="33"/>
  <c r="AD264" i="33"/>
  <c r="M292" i="33"/>
  <c r="U292" i="33"/>
  <c r="AC292" i="33"/>
  <c r="AK292" i="33"/>
  <c r="AS292" i="33"/>
  <c r="BA292" i="33"/>
  <c r="N292" i="33"/>
  <c r="V292" i="33"/>
  <c r="AD292" i="33"/>
  <c r="AL292" i="33"/>
  <c r="AT292" i="33"/>
  <c r="BB292" i="33"/>
  <c r="O292" i="33"/>
  <c r="W292" i="33"/>
  <c r="AE292" i="33"/>
  <c r="AM292" i="33"/>
  <c r="AU292" i="33"/>
  <c r="BC292" i="33"/>
  <c r="E292" i="33"/>
  <c r="P292" i="33"/>
  <c r="X292" i="33"/>
  <c r="AF292" i="33"/>
  <c r="AN292" i="33"/>
  <c r="AV292" i="33"/>
  <c r="BD292" i="33"/>
  <c r="G292" i="33"/>
  <c r="Q292" i="33"/>
  <c r="Y292" i="33"/>
  <c r="AG292" i="33"/>
  <c r="AO292" i="33"/>
  <c r="AW292" i="33"/>
  <c r="BE292" i="33"/>
  <c r="K292" i="33"/>
  <c r="S292" i="33"/>
  <c r="AA292" i="33"/>
  <c r="AI292" i="33"/>
  <c r="AQ292" i="33"/>
  <c r="AY292" i="33"/>
  <c r="BG292" i="33"/>
  <c r="R292" i="33"/>
  <c r="AX292" i="33"/>
  <c r="T292" i="33"/>
  <c r="AZ292" i="33"/>
  <c r="Z292" i="33"/>
  <c r="BF292" i="33"/>
  <c r="AB292" i="33"/>
  <c r="AH292" i="33"/>
  <c r="J292" i="33"/>
  <c r="AP292" i="33"/>
  <c r="L292" i="33"/>
  <c r="AJ292" i="33"/>
  <c r="AR292" i="33"/>
  <c r="E360" i="33"/>
  <c r="P360" i="33"/>
  <c r="X360" i="33"/>
  <c r="AF360" i="33"/>
  <c r="AN360" i="33"/>
  <c r="AV360" i="33"/>
  <c r="BD360" i="33"/>
  <c r="G360" i="33"/>
  <c r="Q360" i="33"/>
  <c r="Y360" i="33"/>
  <c r="AG360" i="33"/>
  <c r="AO360" i="33"/>
  <c r="AW360" i="33"/>
  <c r="BE360" i="33"/>
  <c r="J360" i="33"/>
  <c r="R360" i="33"/>
  <c r="Z360" i="33"/>
  <c r="AH360" i="33"/>
  <c r="AP360" i="33"/>
  <c r="AX360" i="33"/>
  <c r="BF360" i="33"/>
  <c r="K360" i="33"/>
  <c r="S360" i="33"/>
  <c r="AA360" i="33"/>
  <c r="AI360" i="33"/>
  <c r="AQ360" i="33"/>
  <c r="AY360" i="33"/>
  <c r="BG360" i="33"/>
  <c r="L360" i="33"/>
  <c r="T360" i="33"/>
  <c r="AB360" i="33"/>
  <c r="AJ360" i="33"/>
  <c r="AR360" i="33"/>
  <c r="AZ360" i="33"/>
  <c r="M360" i="33"/>
  <c r="U360" i="33"/>
  <c r="AC360" i="33"/>
  <c r="AK360" i="33"/>
  <c r="AS360" i="33"/>
  <c r="BA360" i="33"/>
  <c r="AM360" i="33"/>
  <c r="N360" i="33"/>
  <c r="AT360" i="33"/>
  <c r="O360" i="33"/>
  <c r="AU360" i="33"/>
  <c r="V360" i="33"/>
  <c r="BB360" i="33"/>
  <c r="W360" i="33"/>
  <c r="BC360" i="33"/>
  <c r="AE360" i="33"/>
  <c r="AD360" i="33"/>
  <c r="AL360" i="33"/>
  <c r="J327" i="33"/>
  <c r="K327" i="33"/>
  <c r="S327" i="33"/>
  <c r="AA327" i="33"/>
  <c r="AI327" i="33"/>
  <c r="AQ327" i="33"/>
  <c r="AY327" i="33"/>
  <c r="BG327" i="33"/>
  <c r="L327" i="33"/>
  <c r="T327" i="33"/>
  <c r="AB327" i="33"/>
  <c r="AJ327" i="33"/>
  <c r="AR327" i="33"/>
  <c r="AZ327" i="33"/>
  <c r="E327" i="33"/>
  <c r="U327" i="33"/>
  <c r="AE327" i="33"/>
  <c r="AO327" i="33"/>
  <c r="BA327" i="33"/>
  <c r="G327" i="33"/>
  <c r="V327" i="33"/>
  <c r="AF327" i="33"/>
  <c r="AP327" i="33"/>
  <c r="BB327" i="33"/>
  <c r="M327" i="33"/>
  <c r="W327" i="33"/>
  <c r="AG327" i="33"/>
  <c r="AS327" i="33"/>
  <c r="BC327" i="33"/>
  <c r="N327" i="33"/>
  <c r="X327" i="33"/>
  <c r="AH327" i="33"/>
  <c r="AT327" i="33"/>
  <c r="BD327" i="33"/>
  <c r="O327" i="33"/>
  <c r="Y327" i="33"/>
  <c r="AK327" i="33"/>
  <c r="AU327" i="33"/>
  <c r="BE327" i="33"/>
  <c r="Q327" i="33"/>
  <c r="AC327" i="33"/>
  <c r="AM327" i="33"/>
  <c r="AW327" i="33"/>
  <c r="AV327" i="33"/>
  <c r="AX327" i="33"/>
  <c r="P327" i="33"/>
  <c r="BF327" i="33"/>
  <c r="R327" i="33"/>
  <c r="Z327" i="33"/>
  <c r="AL327" i="33"/>
  <c r="AD327" i="33"/>
  <c r="AN327" i="33"/>
  <c r="O266" i="33"/>
  <c r="W266" i="33"/>
  <c r="AE266" i="33"/>
  <c r="AM266" i="33"/>
  <c r="AU266" i="33"/>
  <c r="BC266" i="33"/>
  <c r="E266" i="33"/>
  <c r="P266" i="33"/>
  <c r="X266" i="33"/>
  <c r="AF266" i="33"/>
  <c r="AN266" i="33"/>
  <c r="AV266" i="33"/>
  <c r="BD266" i="33"/>
  <c r="G266" i="33"/>
  <c r="Q266" i="33"/>
  <c r="Y266" i="33"/>
  <c r="AG266" i="33"/>
  <c r="AO266" i="33"/>
  <c r="AW266" i="33"/>
  <c r="BE266" i="33"/>
  <c r="J266" i="33"/>
  <c r="R266" i="33"/>
  <c r="Z266" i="33"/>
  <c r="AH266" i="33"/>
  <c r="AP266" i="33"/>
  <c r="AX266" i="33"/>
  <c r="BF266" i="33"/>
  <c r="K266" i="33"/>
  <c r="S266" i="33"/>
  <c r="AA266" i="33"/>
  <c r="AI266" i="33"/>
  <c r="AQ266" i="33"/>
  <c r="AY266" i="33"/>
  <c r="BG266" i="33"/>
  <c r="M266" i="33"/>
  <c r="U266" i="33"/>
  <c r="AC266" i="33"/>
  <c r="AK266" i="33"/>
  <c r="AS266" i="33"/>
  <c r="BA266" i="33"/>
  <c r="AB266" i="33"/>
  <c r="AD266" i="33"/>
  <c r="AJ266" i="33"/>
  <c r="AL266" i="33"/>
  <c r="L266" i="33"/>
  <c r="AR266" i="33"/>
  <c r="T266" i="33"/>
  <c r="AZ266" i="33"/>
  <c r="N266" i="33"/>
  <c r="V266" i="33"/>
  <c r="AT266" i="33"/>
  <c r="BB266" i="33"/>
  <c r="O333" i="33"/>
  <c r="W333" i="33"/>
  <c r="AE333" i="33"/>
  <c r="AM333" i="33"/>
  <c r="AU333" i="33"/>
  <c r="BC333" i="33"/>
  <c r="E333" i="33"/>
  <c r="P333" i="33"/>
  <c r="X333" i="33"/>
  <c r="AF333" i="33"/>
  <c r="AN333" i="33"/>
  <c r="AV333" i="33"/>
  <c r="BD333" i="33"/>
  <c r="G333" i="33"/>
  <c r="Q333" i="33"/>
  <c r="Y333" i="33"/>
  <c r="AG333" i="33"/>
  <c r="AO333" i="33"/>
  <c r="AW333" i="33"/>
  <c r="BE333" i="33"/>
  <c r="J333" i="33"/>
  <c r="R333" i="33"/>
  <c r="Z333" i="33"/>
  <c r="AH333" i="33"/>
  <c r="AP333" i="33"/>
  <c r="AX333" i="33"/>
  <c r="BF333" i="33"/>
  <c r="K333" i="33"/>
  <c r="S333" i="33"/>
  <c r="AA333" i="33"/>
  <c r="AI333" i="33"/>
  <c r="AQ333" i="33"/>
  <c r="AY333" i="33"/>
  <c r="BG333" i="33"/>
  <c r="M333" i="33"/>
  <c r="U333" i="33"/>
  <c r="AC333" i="33"/>
  <c r="AK333" i="33"/>
  <c r="AS333" i="33"/>
  <c r="BA333" i="33"/>
  <c r="AB333" i="33"/>
  <c r="AD333" i="33"/>
  <c r="AJ333" i="33"/>
  <c r="AL333" i="33"/>
  <c r="L333" i="33"/>
  <c r="AR333" i="33"/>
  <c r="T333" i="33"/>
  <c r="AZ333" i="33"/>
  <c r="N333" i="33"/>
  <c r="AT333" i="33"/>
  <c r="V333" i="33"/>
  <c r="BB333" i="33"/>
  <c r="E132" i="33"/>
  <c r="E160" i="33"/>
  <c r="E136" i="33"/>
  <c r="E97" i="33"/>
  <c r="V103" i="33"/>
  <c r="AD103" i="33"/>
  <c r="AL103" i="33"/>
  <c r="AT103" i="33"/>
  <c r="BB103" i="33"/>
  <c r="W103" i="33"/>
  <c r="AE103" i="33"/>
  <c r="AM103" i="33"/>
  <c r="AU103" i="33"/>
  <c r="BC103" i="33"/>
  <c r="E103" i="33"/>
  <c r="P103" i="33"/>
  <c r="X103" i="33"/>
  <c r="AF103" i="33"/>
  <c r="AN103" i="33"/>
  <c r="AV103" i="33"/>
  <c r="BD103" i="33"/>
  <c r="Q103" i="33"/>
  <c r="Y103" i="33"/>
  <c r="AG103" i="33"/>
  <c r="AO103" i="33"/>
  <c r="AW103" i="33"/>
  <c r="BE103" i="33"/>
  <c r="R103" i="33"/>
  <c r="Z103" i="33"/>
  <c r="AH103" i="33"/>
  <c r="AP103" i="33"/>
  <c r="AX103" i="33"/>
  <c r="BF103" i="33"/>
  <c r="T103" i="33"/>
  <c r="AB103" i="33"/>
  <c r="AJ103" i="33"/>
  <c r="AR103" i="33"/>
  <c r="AZ103" i="33"/>
  <c r="AI103" i="33"/>
  <c r="AK103" i="33"/>
  <c r="AQ103" i="33"/>
  <c r="AS103" i="33"/>
  <c r="S103" i="33"/>
  <c r="AY103" i="33"/>
  <c r="AA103" i="33"/>
  <c r="BG103" i="33"/>
  <c r="AC103" i="33"/>
  <c r="U103" i="33"/>
  <c r="BA103" i="33"/>
  <c r="E194" i="33"/>
  <c r="P194" i="33"/>
  <c r="X194" i="33"/>
  <c r="AF194" i="33"/>
  <c r="AN194" i="33"/>
  <c r="AV194" i="33"/>
  <c r="BD194" i="33"/>
  <c r="G194" i="33"/>
  <c r="Q194" i="33"/>
  <c r="Y194" i="33"/>
  <c r="AG194" i="33"/>
  <c r="AO194" i="33"/>
  <c r="AW194" i="33"/>
  <c r="BE194" i="33"/>
  <c r="J194" i="33"/>
  <c r="R194" i="33"/>
  <c r="Z194" i="33"/>
  <c r="AH194" i="33"/>
  <c r="AP194" i="33"/>
  <c r="AX194" i="33"/>
  <c r="BF194" i="33"/>
  <c r="K194" i="33"/>
  <c r="S194" i="33"/>
  <c r="AA194" i="33"/>
  <c r="AI194" i="33"/>
  <c r="AQ194" i="33"/>
  <c r="AY194" i="33"/>
  <c r="BG194" i="33"/>
  <c r="L194" i="33"/>
  <c r="T194" i="33"/>
  <c r="AB194" i="33"/>
  <c r="AJ194" i="33"/>
  <c r="AR194" i="33"/>
  <c r="AZ194" i="33"/>
  <c r="N194" i="33"/>
  <c r="V194" i="33"/>
  <c r="AD194" i="33"/>
  <c r="AL194" i="33"/>
  <c r="AT194" i="33"/>
  <c r="BB194" i="33"/>
  <c r="M194" i="33"/>
  <c r="AS194" i="33"/>
  <c r="O194" i="33"/>
  <c r="AU194" i="33"/>
  <c r="U194" i="33"/>
  <c r="BA194" i="33"/>
  <c r="W194" i="33"/>
  <c r="BC194" i="33"/>
  <c r="AC194" i="33"/>
  <c r="AK194" i="33"/>
  <c r="AE194" i="33"/>
  <c r="AM194" i="33"/>
  <c r="L195" i="33"/>
  <c r="T195" i="33"/>
  <c r="AB195" i="33"/>
  <c r="AJ195" i="33"/>
  <c r="AR195" i="33"/>
  <c r="AZ195" i="33"/>
  <c r="M195" i="33"/>
  <c r="U195" i="33"/>
  <c r="AC195" i="33"/>
  <c r="AK195" i="33"/>
  <c r="AS195" i="33"/>
  <c r="BA195" i="33"/>
  <c r="N195" i="33"/>
  <c r="V195" i="33"/>
  <c r="AD195" i="33"/>
  <c r="AL195" i="33"/>
  <c r="AT195" i="33"/>
  <c r="BB195" i="33"/>
  <c r="O195" i="33"/>
  <c r="W195" i="33"/>
  <c r="AE195" i="33"/>
  <c r="AM195" i="33"/>
  <c r="AU195" i="33"/>
  <c r="BC195" i="33"/>
  <c r="E195" i="33"/>
  <c r="P195" i="33"/>
  <c r="X195" i="33"/>
  <c r="AF195" i="33"/>
  <c r="AN195" i="33"/>
  <c r="AV195" i="33"/>
  <c r="BD195" i="33"/>
  <c r="J195" i="33"/>
  <c r="R195" i="33"/>
  <c r="Z195" i="33"/>
  <c r="AH195" i="33"/>
  <c r="AP195" i="33"/>
  <c r="AX195" i="33"/>
  <c r="BF195" i="33"/>
  <c r="Y195" i="33"/>
  <c r="BE195" i="33"/>
  <c r="AA195" i="33"/>
  <c r="BG195" i="33"/>
  <c r="AG195" i="33"/>
  <c r="AI195" i="33"/>
  <c r="G195" i="33"/>
  <c r="AO195" i="33"/>
  <c r="Q195" i="33"/>
  <c r="AW195" i="33"/>
  <c r="K195" i="33"/>
  <c r="S195" i="33"/>
  <c r="AQ195" i="33"/>
  <c r="AY195" i="33"/>
  <c r="E362" i="33"/>
  <c r="P362" i="33"/>
  <c r="X362" i="33"/>
  <c r="G362" i="33"/>
  <c r="J362" i="33"/>
  <c r="R362" i="33"/>
  <c r="Z362" i="33"/>
  <c r="AH362" i="33"/>
  <c r="AP362" i="33"/>
  <c r="AX362" i="33"/>
  <c r="BF362" i="33"/>
  <c r="K362" i="33"/>
  <c r="S362" i="33"/>
  <c r="AA362" i="33"/>
  <c r="AI362" i="33"/>
  <c r="AQ362" i="33"/>
  <c r="AY362" i="33"/>
  <c r="BG362" i="33"/>
  <c r="L362" i="33"/>
  <c r="T362" i="33"/>
  <c r="AB362" i="33"/>
  <c r="AJ362" i="33"/>
  <c r="AR362" i="33"/>
  <c r="AZ362" i="33"/>
  <c r="M362" i="33"/>
  <c r="U362" i="33"/>
  <c r="AC362" i="33"/>
  <c r="AK362" i="33"/>
  <c r="AS362" i="33"/>
  <c r="BA362" i="33"/>
  <c r="Y362" i="33"/>
  <c r="AO362" i="33"/>
  <c r="BE362" i="33"/>
  <c r="AD362" i="33"/>
  <c r="AT362" i="33"/>
  <c r="AE362" i="33"/>
  <c r="AU362" i="33"/>
  <c r="N362" i="33"/>
  <c r="AF362" i="33"/>
  <c r="AV362" i="33"/>
  <c r="O362" i="33"/>
  <c r="AG362" i="33"/>
  <c r="AW362" i="33"/>
  <c r="V362" i="33"/>
  <c r="AM362" i="33"/>
  <c r="BC362" i="33"/>
  <c r="BB362" i="33"/>
  <c r="BD362" i="33"/>
  <c r="Q362" i="33"/>
  <c r="AL362" i="33"/>
  <c r="W362" i="33"/>
  <c r="AN362" i="33"/>
  <c r="O262" i="33"/>
  <c r="W262" i="33"/>
  <c r="AE262" i="33"/>
  <c r="AM262" i="33"/>
  <c r="AU262" i="33"/>
  <c r="BC262" i="33"/>
  <c r="E262" i="33"/>
  <c r="P262" i="33"/>
  <c r="X262" i="33"/>
  <c r="AF262" i="33"/>
  <c r="AN262" i="33"/>
  <c r="AV262" i="33"/>
  <c r="BD262" i="33"/>
  <c r="G262" i="33"/>
  <c r="Q262" i="33"/>
  <c r="Y262" i="33"/>
  <c r="AG262" i="33"/>
  <c r="AO262" i="33"/>
  <c r="AW262" i="33"/>
  <c r="BE262" i="33"/>
  <c r="J262" i="33"/>
  <c r="R262" i="33"/>
  <c r="Z262" i="33"/>
  <c r="AH262" i="33"/>
  <c r="AP262" i="33"/>
  <c r="AX262" i="33"/>
  <c r="BF262" i="33"/>
  <c r="K262" i="33"/>
  <c r="S262" i="33"/>
  <c r="AA262" i="33"/>
  <c r="AI262" i="33"/>
  <c r="AQ262" i="33"/>
  <c r="AY262" i="33"/>
  <c r="BG262" i="33"/>
  <c r="M262" i="33"/>
  <c r="U262" i="33"/>
  <c r="AC262" i="33"/>
  <c r="AK262" i="33"/>
  <c r="AS262" i="33"/>
  <c r="BA262" i="33"/>
  <c r="L262" i="33"/>
  <c r="AR262" i="33"/>
  <c r="N262" i="33"/>
  <c r="AT262" i="33"/>
  <c r="T262" i="33"/>
  <c r="AZ262" i="33"/>
  <c r="V262" i="33"/>
  <c r="BB262" i="33"/>
  <c r="AB262" i="33"/>
  <c r="AJ262" i="33"/>
  <c r="AD262" i="33"/>
  <c r="AL262" i="33"/>
  <c r="E328" i="33"/>
  <c r="K328" i="33"/>
  <c r="S328" i="33"/>
  <c r="AA328" i="33"/>
  <c r="AI328" i="33"/>
  <c r="AQ328" i="33"/>
  <c r="AY328" i="33"/>
  <c r="BG328" i="33"/>
  <c r="L328" i="33"/>
  <c r="T328" i="33"/>
  <c r="AB328" i="33"/>
  <c r="AJ328" i="33"/>
  <c r="AR328" i="33"/>
  <c r="AZ328" i="33"/>
  <c r="M328" i="33"/>
  <c r="U328" i="33"/>
  <c r="AC328" i="33"/>
  <c r="AK328" i="33"/>
  <c r="AS328" i="33"/>
  <c r="BA328" i="33"/>
  <c r="N328" i="33"/>
  <c r="V328" i="33"/>
  <c r="AD328" i="33"/>
  <c r="AL328" i="33"/>
  <c r="AT328" i="33"/>
  <c r="BB328" i="33"/>
  <c r="O328" i="33"/>
  <c r="W328" i="33"/>
  <c r="AE328" i="33"/>
  <c r="AM328" i="33"/>
  <c r="AU328" i="33"/>
  <c r="BC328" i="33"/>
  <c r="G328" i="33"/>
  <c r="Q328" i="33"/>
  <c r="Y328" i="33"/>
  <c r="AG328" i="33"/>
  <c r="AO328" i="33"/>
  <c r="AW328" i="33"/>
  <c r="BE328" i="33"/>
  <c r="AF328" i="33"/>
  <c r="AH328" i="33"/>
  <c r="AN328" i="33"/>
  <c r="J328" i="33"/>
  <c r="AP328" i="33"/>
  <c r="P328" i="33"/>
  <c r="AV328" i="33"/>
  <c r="X328" i="33"/>
  <c r="BD328" i="33"/>
  <c r="R328" i="33"/>
  <c r="AX328" i="33"/>
  <c r="Z328" i="33"/>
  <c r="BF328" i="33"/>
  <c r="K259" i="33"/>
  <c r="S259" i="33"/>
  <c r="AA259" i="33"/>
  <c r="AI259" i="33"/>
  <c r="AQ259" i="33"/>
  <c r="AY259" i="33"/>
  <c r="BG259" i="33"/>
  <c r="L259" i="33"/>
  <c r="T259" i="33"/>
  <c r="AB259" i="33"/>
  <c r="AJ259" i="33"/>
  <c r="AR259" i="33"/>
  <c r="AZ259" i="33"/>
  <c r="M259" i="33"/>
  <c r="U259" i="33"/>
  <c r="AC259" i="33"/>
  <c r="AK259" i="33"/>
  <c r="AS259" i="33"/>
  <c r="BA259" i="33"/>
  <c r="N259" i="33"/>
  <c r="V259" i="33"/>
  <c r="AD259" i="33"/>
  <c r="AL259" i="33"/>
  <c r="AT259" i="33"/>
  <c r="BB259" i="33"/>
  <c r="O259" i="33"/>
  <c r="W259" i="33"/>
  <c r="AE259" i="33"/>
  <c r="AM259" i="33"/>
  <c r="AU259" i="33"/>
  <c r="BC259" i="33"/>
  <c r="G259" i="33"/>
  <c r="Q259" i="33"/>
  <c r="Y259" i="33"/>
  <c r="AG259" i="33"/>
  <c r="AO259" i="33"/>
  <c r="AW259" i="33"/>
  <c r="BE259" i="33"/>
  <c r="E259" i="33"/>
  <c r="AN259" i="33"/>
  <c r="J259" i="33"/>
  <c r="AP259" i="33"/>
  <c r="P259" i="33"/>
  <c r="AV259" i="33"/>
  <c r="R259" i="33"/>
  <c r="AX259" i="33"/>
  <c r="X259" i="33"/>
  <c r="BD259" i="33"/>
  <c r="AF259" i="33"/>
  <c r="Z259" i="33"/>
  <c r="BF259" i="33"/>
  <c r="AH259" i="33"/>
  <c r="G234" i="33"/>
  <c r="Q234" i="33"/>
  <c r="Y234" i="33"/>
  <c r="AG234" i="33"/>
  <c r="AO234" i="33"/>
  <c r="AW234" i="33"/>
  <c r="BE234" i="33"/>
  <c r="J234" i="33"/>
  <c r="R234" i="33"/>
  <c r="Z234" i="33"/>
  <c r="AH234" i="33"/>
  <c r="AP234" i="33"/>
  <c r="AX234" i="33"/>
  <c r="BF234" i="33"/>
  <c r="K234" i="33"/>
  <c r="S234" i="33"/>
  <c r="AA234" i="33"/>
  <c r="AI234" i="33"/>
  <c r="AQ234" i="33"/>
  <c r="AY234" i="33"/>
  <c r="BG234" i="33"/>
  <c r="L234" i="33"/>
  <c r="T234" i="33"/>
  <c r="AB234" i="33"/>
  <c r="AJ234" i="33"/>
  <c r="AR234" i="33"/>
  <c r="AZ234" i="33"/>
  <c r="M234" i="33"/>
  <c r="U234" i="33"/>
  <c r="AC234" i="33"/>
  <c r="AK234" i="33"/>
  <c r="AS234" i="33"/>
  <c r="BA234" i="33"/>
  <c r="O234" i="33"/>
  <c r="W234" i="33"/>
  <c r="AE234" i="33"/>
  <c r="AM234" i="33"/>
  <c r="AU234" i="33"/>
  <c r="BC234" i="33"/>
  <c r="AL234" i="33"/>
  <c r="E234" i="33"/>
  <c r="AN234" i="33"/>
  <c r="N234" i="33"/>
  <c r="AT234" i="33"/>
  <c r="P234" i="33"/>
  <c r="AV234" i="33"/>
  <c r="V234" i="33"/>
  <c r="BB234" i="33"/>
  <c r="AD234" i="33"/>
  <c r="BD234" i="33"/>
  <c r="X234" i="33"/>
  <c r="AF234" i="33"/>
  <c r="N326" i="33"/>
  <c r="V326" i="33"/>
  <c r="AD326" i="33"/>
  <c r="AL326" i="33"/>
  <c r="AT326" i="33"/>
  <c r="BB326" i="33"/>
  <c r="O326" i="33"/>
  <c r="W326" i="33"/>
  <c r="AE326" i="33"/>
  <c r="AM326" i="33"/>
  <c r="AU326" i="33"/>
  <c r="BC326" i="33"/>
  <c r="E326" i="33"/>
  <c r="P326" i="33"/>
  <c r="X326" i="33"/>
  <c r="AF326" i="33"/>
  <c r="AN326" i="33"/>
  <c r="AV326" i="33"/>
  <c r="BD326" i="33"/>
  <c r="J326" i="33"/>
  <c r="U326" i="33"/>
  <c r="AI326" i="33"/>
  <c r="AW326" i="33"/>
  <c r="K326" i="33"/>
  <c r="Y326" i="33"/>
  <c r="AJ326" i="33"/>
  <c r="AX326" i="33"/>
  <c r="L326" i="33"/>
  <c r="Z326" i="33"/>
  <c r="AK326" i="33"/>
  <c r="AY326" i="33"/>
  <c r="M326" i="33"/>
  <c r="AA326" i="33"/>
  <c r="AO326" i="33"/>
  <c r="AZ326" i="33"/>
  <c r="Q326" i="33"/>
  <c r="AB326" i="33"/>
  <c r="AP326" i="33"/>
  <c r="BA326" i="33"/>
  <c r="S326" i="33"/>
  <c r="AG326" i="33"/>
  <c r="AR326" i="33"/>
  <c r="BF326" i="33"/>
  <c r="BE326" i="33"/>
  <c r="G326" i="33"/>
  <c r="BG326" i="33"/>
  <c r="R326" i="33"/>
  <c r="T326" i="33"/>
  <c r="AC326" i="33"/>
  <c r="AQ326" i="33"/>
  <c r="AH326" i="33"/>
  <c r="AS326" i="33"/>
  <c r="E71" i="33"/>
  <c r="E129" i="33"/>
  <c r="E128" i="33"/>
  <c r="E66" i="33"/>
  <c r="E96" i="33"/>
  <c r="E161" i="33"/>
  <c r="K332" i="33"/>
  <c r="S332" i="33"/>
  <c r="AA332" i="33"/>
  <c r="AI332" i="33"/>
  <c r="AQ332" i="33"/>
  <c r="AY332" i="33"/>
  <c r="BG332" i="33"/>
  <c r="L332" i="33"/>
  <c r="T332" i="33"/>
  <c r="AB332" i="33"/>
  <c r="AJ332" i="33"/>
  <c r="AR332" i="33"/>
  <c r="AZ332" i="33"/>
  <c r="M332" i="33"/>
  <c r="U332" i="33"/>
  <c r="AC332" i="33"/>
  <c r="AK332" i="33"/>
  <c r="AS332" i="33"/>
  <c r="BA332" i="33"/>
  <c r="N332" i="33"/>
  <c r="V332" i="33"/>
  <c r="AD332" i="33"/>
  <c r="AL332" i="33"/>
  <c r="AT332" i="33"/>
  <c r="BB332" i="33"/>
  <c r="O332" i="33"/>
  <c r="W332" i="33"/>
  <c r="AE332" i="33"/>
  <c r="AM332" i="33"/>
  <c r="AU332" i="33"/>
  <c r="BC332" i="33"/>
  <c r="G332" i="33"/>
  <c r="Q332" i="33"/>
  <c r="Y332" i="33"/>
  <c r="AG332" i="33"/>
  <c r="AO332" i="33"/>
  <c r="AW332" i="33"/>
  <c r="BE332" i="33"/>
  <c r="P332" i="33"/>
  <c r="AV332" i="33"/>
  <c r="R332" i="33"/>
  <c r="AX332" i="33"/>
  <c r="X332" i="33"/>
  <c r="BD332" i="33"/>
  <c r="Z332" i="33"/>
  <c r="BF332" i="33"/>
  <c r="AF332" i="33"/>
  <c r="E332" i="33"/>
  <c r="AN332" i="33"/>
  <c r="J332" i="33"/>
  <c r="AH332" i="33"/>
  <c r="AP332" i="33"/>
  <c r="E324" i="33"/>
  <c r="J325" i="33"/>
  <c r="R325" i="33"/>
  <c r="Z325" i="33"/>
  <c r="AH325" i="33"/>
  <c r="AP325" i="33"/>
  <c r="AX325" i="33"/>
  <c r="BF325" i="33"/>
  <c r="K325" i="33"/>
  <c r="S325" i="33"/>
  <c r="AA325" i="33"/>
  <c r="AI325" i="33"/>
  <c r="AQ325" i="33"/>
  <c r="AY325" i="33"/>
  <c r="BG325" i="33"/>
  <c r="L325" i="33"/>
  <c r="T325" i="33"/>
  <c r="AB325" i="33"/>
  <c r="AJ325" i="33"/>
  <c r="AR325" i="33"/>
  <c r="AZ325" i="33"/>
  <c r="G325" i="33"/>
  <c r="W325" i="33"/>
  <c r="AK325" i="33"/>
  <c r="AV325" i="33"/>
  <c r="M325" i="33"/>
  <c r="X325" i="33"/>
  <c r="AL325" i="33"/>
  <c r="AW325" i="33"/>
  <c r="N325" i="33"/>
  <c r="Y325" i="33"/>
  <c r="AM325" i="33"/>
  <c r="BA325" i="33"/>
  <c r="O325" i="33"/>
  <c r="AC325" i="33"/>
  <c r="AN325" i="33"/>
  <c r="BB325" i="33"/>
  <c r="P325" i="33"/>
  <c r="AD325" i="33"/>
  <c r="AO325" i="33"/>
  <c r="BC325" i="33"/>
  <c r="U325" i="33"/>
  <c r="AF325" i="33"/>
  <c r="AT325" i="33"/>
  <c r="BE325" i="33"/>
  <c r="BD325" i="33"/>
  <c r="E325" i="33"/>
  <c r="Q325" i="33"/>
  <c r="V325" i="33"/>
  <c r="AE325" i="33"/>
  <c r="AS325" i="33"/>
  <c r="AG325" i="33"/>
  <c r="AU325" i="33"/>
  <c r="G228" i="33"/>
  <c r="Q228" i="33"/>
  <c r="Y228" i="33"/>
  <c r="AG228" i="33"/>
  <c r="AO228" i="33"/>
  <c r="AW228" i="33"/>
  <c r="BE228" i="33"/>
  <c r="J228" i="33"/>
  <c r="R228" i="33"/>
  <c r="Z228" i="33"/>
  <c r="AH228" i="33"/>
  <c r="AP228" i="33"/>
  <c r="AX228" i="33"/>
  <c r="BF228" i="33"/>
  <c r="K228" i="33"/>
  <c r="S228" i="33"/>
  <c r="AA228" i="33"/>
  <c r="AI228" i="33"/>
  <c r="AQ228" i="33"/>
  <c r="AY228" i="33"/>
  <c r="BG228" i="33"/>
  <c r="L228" i="33"/>
  <c r="T228" i="33"/>
  <c r="AB228" i="33"/>
  <c r="AJ228" i="33"/>
  <c r="AR228" i="33"/>
  <c r="AZ228" i="33"/>
  <c r="M228" i="33"/>
  <c r="U228" i="33"/>
  <c r="AC228" i="33"/>
  <c r="AK228" i="33"/>
  <c r="AS228" i="33"/>
  <c r="BA228" i="33"/>
  <c r="O228" i="33"/>
  <c r="W228" i="33"/>
  <c r="AE228" i="33"/>
  <c r="AM228" i="33"/>
  <c r="AU228" i="33"/>
  <c r="BC228" i="33"/>
  <c r="AD228" i="33"/>
  <c r="AF228" i="33"/>
  <c r="AL228" i="33"/>
  <c r="E228" i="33"/>
  <c r="AN228" i="33"/>
  <c r="N228" i="33"/>
  <c r="AT228" i="33"/>
  <c r="V228" i="33"/>
  <c r="BB228" i="33"/>
  <c r="P228" i="33"/>
  <c r="X228" i="33"/>
  <c r="AV228" i="33"/>
  <c r="BD228" i="33"/>
  <c r="L193" i="33"/>
  <c r="T193" i="33"/>
  <c r="AB193" i="33"/>
  <c r="AJ193" i="33"/>
  <c r="AR193" i="33"/>
  <c r="AZ193" i="33"/>
  <c r="M193" i="33"/>
  <c r="U193" i="33"/>
  <c r="AC193" i="33"/>
  <c r="AK193" i="33"/>
  <c r="AS193" i="33"/>
  <c r="BA193" i="33"/>
  <c r="N193" i="33"/>
  <c r="V193" i="33"/>
  <c r="AD193" i="33"/>
  <c r="AL193" i="33"/>
  <c r="AT193" i="33"/>
  <c r="BB193" i="33"/>
  <c r="O193" i="33"/>
  <c r="W193" i="33"/>
  <c r="AE193" i="33"/>
  <c r="AM193" i="33"/>
  <c r="AU193" i="33"/>
  <c r="BC193" i="33"/>
  <c r="E193" i="33"/>
  <c r="P193" i="33"/>
  <c r="X193" i="33"/>
  <c r="AF193" i="33"/>
  <c r="AN193" i="33"/>
  <c r="AV193" i="33"/>
  <c r="BD193" i="33"/>
  <c r="J193" i="33"/>
  <c r="R193" i="33"/>
  <c r="Z193" i="33"/>
  <c r="AH193" i="33"/>
  <c r="AP193" i="33"/>
  <c r="AX193" i="33"/>
  <c r="BF193" i="33"/>
  <c r="AG193" i="33"/>
  <c r="AI193" i="33"/>
  <c r="G193" i="33"/>
  <c r="AO193" i="33"/>
  <c r="K193" i="33"/>
  <c r="AQ193" i="33"/>
  <c r="Q193" i="33"/>
  <c r="AW193" i="33"/>
  <c r="Y193" i="33"/>
  <c r="BE193" i="33"/>
  <c r="S193" i="33"/>
  <c r="AY193" i="33"/>
  <c r="AA193" i="33"/>
  <c r="BG193" i="33"/>
  <c r="M227" i="33"/>
  <c r="U227" i="33"/>
  <c r="AC227" i="33"/>
  <c r="AK227" i="33"/>
  <c r="AS227" i="33"/>
  <c r="BA227" i="33"/>
  <c r="N227" i="33"/>
  <c r="V227" i="33"/>
  <c r="AD227" i="33"/>
  <c r="AL227" i="33"/>
  <c r="AT227" i="33"/>
  <c r="BB227" i="33"/>
  <c r="O227" i="33"/>
  <c r="W227" i="33"/>
  <c r="AE227" i="33"/>
  <c r="AM227" i="33"/>
  <c r="AU227" i="33"/>
  <c r="BC227" i="33"/>
  <c r="E227" i="33"/>
  <c r="P227" i="33"/>
  <c r="X227" i="33"/>
  <c r="AF227" i="33"/>
  <c r="AN227" i="33"/>
  <c r="AV227" i="33"/>
  <c r="BD227" i="33"/>
  <c r="G227" i="33"/>
  <c r="Q227" i="33"/>
  <c r="Y227" i="33"/>
  <c r="AG227" i="33"/>
  <c r="AO227" i="33"/>
  <c r="AW227" i="33"/>
  <c r="BE227" i="33"/>
  <c r="K227" i="33"/>
  <c r="S227" i="33"/>
  <c r="AA227" i="33"/>
  <c r="AI227" i="33"/>
  <c r="AQ227" i="33"/>
  <c r="AY227" i="33"/>
  <c r="BG227" i="33"/>
  <c r="R227" i="33"/>
  <c r="AX227" i="33"/>
  <c r="T227" i="33"/>
  <c r="AZ227" i="33"/>
  <c r="Z227" i="33"/>
  <c r="BF227" i="33"/>
  <c r="AB227" i="33"/>
  <c r="AH227" i="33"/>
  <c r="J227" i="33"/>
  <c r="AP227" i="33"/>
  <c r="AJ227" i="33"/>
  <c r="AR227" i="33"/>
  <c r="L227" i="33"/>
  <c r="M298" i="33"/>
  <c r="U298" i="33"/>
  <c r="AC298" i="33"/>
  <c r="AK298" i="33"/>
  <c r="AS298" i="33"/>
  <c r="BA298" i="33"/>
  <c r="N298" i="33"/>
  <c r="V298" i="33"/>
  <c r="AD298" i="33"/>
  <c r="AL298" i="33"/>
  <c r="AT298" i="33"/>
  <c r="BB298" i="33"/>
  <c r="O298" i="33"/>
  <c r="W298" i="33"/>
  <c r="AE298" i="33"/>
  <c r="AM298" i="33"/>
  <c r="AU298" i="33"/>
  <c r="BC298" i="33"/>
  <c r="E298" i="33"/>
  <c r="P298" i="33"/>
  <c r="X298" i="33"/>
  <c r="AF298" i="33"/>
  <c r="AN298" i="33"/>
  <c r="AV298" i="33"/>
  <c r="BD298" i="33"/>
  <c r="G298" i="33"/>
  <c r="Q298" i="33"/>
  <c r="Y298" i="33"/>
  <c r="AG298" i="33"/>
  <c r="AO298" i="33"/>
  <c r="AW298" i="33"/>
  <c r="BE298" i="33"/>
  <c r="K298" i="33"/>
  <c r="S298" i="33"/>
  <c r="AA298" i="33"/>
  <c r="AI298" i="33"/>
  <c r="AQ298" i="33"/>
  <c r="AY298" i="33"/>
  <c r="BG298" i="33"/>
  <c r="Z298" i="33"/>
  <c r="BF298" i="33"/>
  <c r="AB298" i="33"/>
  <c r="AH298" i="33"/>
  <c r="AJ298" i="33"/>
  <c r="J298" i="33"/>
  <c r="AP298" i="33"/>
  <c r="R298" i="33"/>
  <c r="AX298" i="33"/>
  <c r="AR298" i="33"/>
  <c r="AZ298" i="33"/>
  <c r="L298" i="33"/>
  <c r="T298" i="33"/>
  <c r="L201" i="33"/>
  <c r="T201" i="33"/>
  <c r="AB201" i="33"/>
  <c r="AJ201" i="33"/>
  <c r="AR201" i="33"/>
  <c r="AZ201" i="33"/>
  <c r="M201" i="33"/>
  <c r="U201" i="33"/>
  <c r="AC201" i="33"/>
  <c r="AK201" i="33"/>
  <c r="AS201" i="33"/>
  <c r="BA201" i="33"/>
  <c r="N201" i="33"/>
  <c r="V201" i="33"/>
  <c r="AD201" i="33"/>
  <c r="AL201" i="33"/>
  <c r="AT201" i="33"/>
  <c r="BB201" i="33"/>
  <c r="O201" i="33"/>
  <c r="W201" i="33"/>
  <c r="AE201" i="33"/>
  <c r="AM201" i="33"/>
  <c r="AU201" i="33"/>
  <c r="BC201" i="33"/>
  <c r="E201" i="33"/>
  <c r="P201" i="33"/>
  <c r="X201" i="33"/>
  <c r="AF201" i="33"/>
  <c r="AN201" i="33"/>
  <c r="AV201" i="33"/>
  <c r="BD201" i="33"/>
  <c r="J201" i="33"/>
  <c r="R201" i="33"/>
  <c r="Z201" i="33"/>
  <c r="AH201" i="33"/>
  <c r="AP201" i="33"/>
  <c r="AG201" i="33"/>
  <c r="BF201" i="33"/>
  <c r="AI201" i="33"/>
  <c r="BG201" i="33"/>
  <c r="G201" i="33"/>
  <c r="AO201" i="33"/>
  <c r="K201" i="33"/>
  <c r="AQ201" i="33"/>
  <c r="Q201" i="33"/>
  <c r="AW201" i="33"/>
  <c r="Y201" i="33"/>
  <c r="AY201" i="33"/>
  <c r="AX201" i="33"/>
  <c r="BE201" i="33"/>
  <c r="S201" i="33"/>
  <c r="AA201" i="33"/>
  <c r="E198" i="33"/>
  <c r="P198" i="33"/>
  <c r="X198" i="33"/>
  <c r="AF198" i="33"/>
  <c r="AN198" i="33"/>
  <c r="AV198" i="33"/>
  <c r="BD198" i="33"/>
  <c r="G198" i="33"/>
  <c r="Q198" i="33"/>
  <c r="Y198" i="33"/>
  <c r="AG198" i="33"/>
  <c r="AO198" i="33"/>
  <c r="AW198" i="33"/>
  <c r="BE198" i="33"/>
  <c r="J198" i="33"/>
  <c r="R198" i="33"/>
  <c r="Z198" i="33"/>
  <c r="AH198" i="33"/>
  <c r="AP198" i="33"/>
  <c r="AX198" i="33"/>
  <c r="BF198" i="33"/>
  <c r="K198" i="33"/>
  <c r="S198" i="33"/>
  <c r="AA198" i="33"/>
  <c r="AI198" i="33"/>
  <c r="AQ198" i="33"/>
  <c r="AY198" i="33"/>
  <c r="BG198" i="33"/>
  <c r="L198" i="33"/>
  <c r="T198" i="33"/>
  <c r="AB198" i="33"/>
  <c r="AJ198" i="33"/>
  <c r="AR198" i="33"/>
  <c r="AZ198" i="33"/>
  <c r="N198" i="33"/>
  <c r="V198" i="33"/>
  <c r="AD198" i="33"/>
  <c r="AL198" i="33"/>
  <c r="AT198" i="33"/>
  <c r="BB198" i="33"/>
  <c r="AC198" i="33"/>
  <c r="AE198" i="33"/>
  <c r="AK198" i="33"/>
  <c r="AM198" i="33"/>
  <c r="M198" i="33"/>
  <c r="AS198" i="33"/>
  <c r="U198" i="33"/>
  <c r="BA198" i="33"/>
  <c r="O198" i="33"/>
  <c r="AU198" i="33"/>
  <c r="W198" i="33"/>
  <c r="BC198" i="33"/>
  <c r="M296" i="33"/>
  <c r="U296" i="33"/>
  <c r="AC296" i="33"/>
  <c r="AK296" i="33"/>
  <c r="AS296" i="33"/>
  <c r="BA296" i="33"/>
  <c r="N296" i="33"/>
  <c r="V296" i="33"/>
  <c r="AD296" i="33"/>
  <c r="AL296" i="33"/>
  <c r="AT296" i="33"/>
  <c r="BB296" i="33"/>
  <c r="O296" i="33"/>
  <c r="W296" i="33"/>
  <c r="AE296" i="33"/>
  <c r="AM296" i="33"/>
  <c r="AU296" i="33"/>
  <c r="BC296" i="33"/>
  <c r="E296" i="33"/>
  <c r="P296" i="33"/>
  <c r="X296" i="33"/>
  <c r="AF296" i="33"/>
  <c r="AN296" i="33"/>
  <c r="AV296" i="33"/>
  <c r="BD296" i="33"/>
  <c r="G296" i="33"/>
  <c r="Q296" i="33"/>
  <c r="Y296" i="33"/>
  <c r="AG296" i="33"/>
  <c r="AO296" i="33"/>
  <c r="AW296" i="33"/>
  <c r="BE296" i="33"/>
  <c r="K296" i="33"/>
  <c r="S296" i="33"/>
  <c r="AA296" i="33"/>
  <c r="AI296" i="33"/>
  <c r="AQ296" i="33"/>
  <c r="AY296" i="33"/>
  <c r="BG296" i="33"/>
  <c r="AH296" i="33"/>
  <c r="AJ296" i="33"/>
  <c r="J296" i="33"/>
  <c r="AP296" i="33"/>
  <c r="L296" i="33"/>
  <c r="AR296" i="33"/>
  <c r="R296" i="33"/>
  <c r="AX296" i="33"/>
  <c r="Z296" i="33"/>
  <c r="BF296" i="33"/>
  <c r="T296" i="33"/>
  <c r="AB296" i="33"/>
  <c r="AZ296" i="33"/>
  <c r="G40" i="33"/>
  <c r="Q40" i="33"/>
  <c r="Y40" i="33"/>
  <c r="AG40" i="33"/>
  <c r="AO40" i="33"/>
  <c r="AW40" i="33"/>
  <c r="BE40" i="33"/>
  <c r="J40" i="33"/>
  <c r="R40" i="33"/>
  <c r="Z40" i="33"/>
  <c r="AH40" i="33"/>
  <c r="AP40" i="33"/>
  <c r="AX40" i="33"/>
  <c r="BF40" i="33"/>
  <c r="K40" i="33"/>
  <c r="S40" i="33"/>
  <c r="AA40" i="33"/>
  <c r="AI40" i="33"/>
  <c r="AQ40" i="33"/>
  <c r="AY40" i="33"/>
  <c r="BG40" i="33"/>
  <c r="L40" i="33"/>
  <c r="T40" i="33"/>
  <c r="AB40" i="33"/>
  <c r="AJ40" i="33"/>
  <c r="AR40" i="33"/>
  <c r="AZ40" i="33"/>
  <c r="M40" i="33"/>
  <c r="U40" i="33"/>
  <c r="AC40" i="33"/>
  <c r="AK40" i="33"/>
  <c r="AS40" i="33"/>
  <c r="BA40" i="33"/>
  <c r="O40" i="33"/>
  <c r="W40" i="33"/>
  <c r="AE40" i="33"/>
  <c r="AM40" i="33"/>
  <c r="AU40" i="33"/>
  <c r="BC40" i="33"/>
  <c r="P40" i="33"/>
  <c r="X40" i="33"/>
  <c r="V40" i="33"/>
  <c r="BD40" i="33"/>
  <c r="AD40" i="33"/>
  <c r="E40" i="33"/>
  <c r="AF40" i="33"/>
  <c r="AL40" i="33"/>
  <c r="AN40" i="33"/>
  <c r="AV40" i="33"/>
  <c r="N40" i="33"/>
  <c r="BB40" i="33"/>
  <c r="AT40" i="33"/>
  <c r="V99" i="33"/>
  <c r="AD99" i="33"/>
  <c r="AL99" i="33"/>
  <c r="AT99" i="33"/>
  <c r="BB99" i="33"/>
  <c r="W99" i="33"/>
  <c r="AE99" i="33"/>
  <c r="AM99" i="33"/>
  <c r="AU99" i="33"/>
  <c r="BC99" i="33"/>
  <c r="E99" i="33"/>
  <c r="P99" i="33"/>
  <c r="X99" i="33"/>
  <c r="AF99" i="33"/>
  <c r="AN99" i="33"/>
  <c r="AV99" i="33"/>
  <c r="BD99" i="33"/>
  <c r="Q99" i="33"/>
  <c r="Y99" i="33"/>
  <c r="AG99" i="33"/>
  <c r="AO99" i="33"/>
  <c r="AW99" i="33"/>
  <c r="BE99" i="33"/>
  <c r="R99" i="33"/>
  <c r="Z99" i="33"/>
  <c r="AH99" i="33"/>
  <c r="AP99" i="33"/>
  <c r="AX99" i="33"/>
  <c r="BF99" i="33"/>
  <c r="T99" i="33"/>
  <c r="AB99" i="33"/>
  <c r="AJ99" i="33"/>
  <c r="AR99" i="33"/>
  <c r="AZ99" i="33"/>
  <c r="S99" i="33"/>
  <c r="AY99" i="33"/>
  <c r="U99" i="33"/>
  <c r="BA99" i="33"/>
  <c r="AA99" i="33"/>
  <c r="BG99" i="33"/>
  <c r="AC99" i="33"/>
  <c r="AI99" i="33"/>
  <c r="AQ99" i="33"/>
  <c r="AS99" i="33"/>
  <c r="AK99" i="33"/>
  <c r="E98" i="33"/>
  <c r="P98" i="33"/>
  <c r="Q98" i="33"/>
  <c r="R98" i="33"/>
  <c r="T98" i="33"/>
  <c r="Z98" i="33"/>
  <c r="AH98" i="33"/>
  <c r="AP98" i="33"/>
  <c r="AX98" i="33"/>
  <c r="BF98" i="33"/>
  <c r="AA98" i="33"/>
  <c r="AI98" i="33"/>
  <c r="AQ98" i="33"/>
  <c r="AY98" i="33"/>
  <c r="BG98" i="33"/>
  <c r="S98" i="33"/>
  <c r="AB98" i="33"/>
  <c r="AJ98" i="33"/>
  <c r="AR98" i="33"/>
  <c r="AZ98" i="33"/>
  <c r="U98" i="33"/>
  <c r="AC98" i="33"/>
  <c r="AK98" i="33"/>
  <c r="AS98" i="33"/>
  <c r="BA98" i="33"/>
  <c r="V98" i="33"/>
  <c r="AD98" i="33"/>
  <c r="AL98" i="33"/>
  <c r="AT98" i="33"/>
  <c r="BB98" i="33"/>
  <c r="X98" i="33"/>
  <c r="AF98" i="33"/>
  <c r="AN98" i="33"/>
  <c r="AV98" i="33"/>
  <c r="BD98" i="33"/>
  <c r="AM98" i="33"/>
  <c r="AO98" i="33"/>
  <c r="AU98" i="33"/>
  <c r="AW98" i="33"/>
  <c r="W98" i="33"/>
  <c r="BC98" i="33"/>
  <c r="AE98" i="33"/>
  <c r="AG98" i="33"/>
  <c r="Y98" i="33"/>
  <c r="BE98" i="33"/>
  <c r="G36" i="33"/>
  <c r="Q36" i="33"/>
  <c r="Y36" i="33"/>
  <c r="AG36" i="33"/>
  <c r="AO36" i="33"/>
  <c r="AW36" i="33"/>
  <c r="BE36" i="33"/>
  <c r="J36" i="33"/>
  <c r="R36" i="33"/>
  <c r="Z36" i="33"/>
  <c r="AH36" i="33"/>
  <c r="AP36" i="33"/>
  <c r="AX36" i="33"/>
  <c r="BF36" i="33"/>
  <c r="K36" i="33"/>
  <c r="S36" i="33"/>
  <c r="AA36" i="33"/>
  <c r="AI36" i="33"/>
  <c r="AQ36" i="33"/>
  <c r="AY36" i="33"/>
  <c r="BG36" i="33"/>
  <c r="L36" i="33"/>
  <c r="T36" i="33"/>
  <c r="AB36" i="33"/>
  <c r="AJ36" i="33"/>
  <c r="AR36" i="33"/>
  <c r="AZ36" i="33"/>
  <c r="E36" i="33"/>
  <c r="M36" i="33"/>
  <c r="U36" i="33"/>
  <c r="AC36" i="33"/>
  <c r="AK36" i="33"/>
  <c r="AS36" i="33"/>
  <c r="BA36" i="33"/>
  <c r="O36" i="33"/>
  <c r="W36" i="33"/>
  <c r="AE36" i="33"/>
  <c r="AM36" i="33"/>
  <c r="AU36" i="33"/>
  <c r="BC36" i="33"/>
  <c r="P36" i="33"/>
  <c r="X36" i="33"/>
  <c r="AF36" i="33"/>
  <c r="AN36" i="33"/>
  <c r="AV36" i="33"/>
  <c r="BD36" i="33"/>
  <c r="AD36" i="33"/>
  <c r="AL36" i="33"/>
  <c r="AT36" i="33"/>
  <c r="BB36" i="33"/>
  <c r="N36" i="33"/>
  <c r="V36" i="33"/>
  <c r="E65" i="33"/>
  <c r="E164" i="33"/>
  <c r="E225" i="33"/>
  <c r="G230" i="33"/>
  <c r="Q230" i="33"/>
  <c r="Y230" i="33"/>
  <c r="AG230" i="33"/>
  <c r="AO230" i="33"/>
  <c r="AW230" i="33"/>
  <c r="BE230" i="33"/>
  <c r="J230" i="33"/>
  <c r="R230" i="33"/>
  <c r="Z230" i="33"/>
  <c r="AH230" i="33"/>
  <c r="AP230" i="33"/>
  <c r="AX230" i="33"/>
  <c r="BF230" i="33"/>
  <c r="K230" i="33"/>
  <c r="S230" i="33"/>
  <c r="AA230" i="33"/>
  <c r="AI230" i="33"/>
  <c r="AQ230" i="33"/>
  <c r="AY230" i="33"/>
  <c r="BG230" i="33"/>
  <c r="L230" i="33"/>
  <c r="T230" i="33"/>
  <c r="AB230" i="33"/>
  <c r="AJ230" i="33"/>
  <c r="AR230" i="33"/>
  <c r="AZ230" i="33"/>
  <c r="M230" i="33"/>
  <c r="U230" i="33"/>
  <c r="AC230" i="33"/>
  <c r="AK230" i="33"/>
  <c r="AS230" i="33"/>
  <c r="BA230" i="33"/>
  <c r="O230" i="33"/>
  <c r="W230" i="33"/>
  <c r="AE230" i="33"/>
  <c r="AM230" i="33"/>
  <c r="AU230" i="33"/>
  <c r="BC230" i="33"/>
  <c r="V230" i="33"/>
  <c r="BB230" i="33"/>
  <c r="X230" i="33"/>
  <c r="BD230" i="33"/>
  <c r="AD230" i="33"/>
  <c r="AF230" i="33"/>
  <c r="AL230" i="33"/>
  <c r="N230" i="33"/>
  <c r="AT230" i="33"/>
  <c r="E230" i="33"/>
  <c r="P230" i="33"/>
  <c r="AN230" i="33"/>
  <c r="AV230" i="33"/>
  <c r="E159" i="33"/>
  <c r="G295" i="33"/>
  <c r="Q295" i="33"/>
  <c r="Y295" i="33"/>
  <c r="AG295" i="33"/>
  <c r="AO295" i="33"/>
  <c r="AW295" i="33"/>
  <c r="BE295" i="33"/>
  <c r="J295" i="33"/>
  <c r="R295" i="33"/>
  <c r="Z295" i="33"/>
  <c r="AH295" i="33"/>
  <c r="AP295" i="33"/>
  <c r="AX295" i="33"/>
  <c r="BF295" i="33"/>
  <c r="K295" i="33"/>
  <c r="S295" i="33"/>
  <c r="AA295" i="33"/>
  <c r="AI295" i="33"/>
  <c r="AQ295" i="33"/>
  <c r="AY295" i="33"/>
  <c r="BG295" i="33"/>
  <c r="L295" i="33"/>
  <c r="T295" i="33"/>
  <c r="AB295" i="33"/>
  <c r="AJ295" i="33"/>
  <c r="AR295" i="33"/>
  <c r="AZ295" i="33"/>
  <c r="M295" i="33"/>
  <c r="U295" i="33"/>
  <c r="AC295" i="33"/>
  <c r="AK295" i="33"/>
  <c r="AS295" i="33"/>
  <c r="BA295" i="33"/>
  <c r="O295" i="33"/>
  <c r="W295" i="33"/>
  <c r="AE295" i="33"/>
  <c r="AM295" i="33"/>
  <c r="AU295" i="33"/>
  <c r="BC295" i="33"/>
  <c r="V295" i="33"/>
  <c r="BB295" i="33"/>
  <c r="X295" i="33"/>
  <c r="BD295" i="33"/>
  <c r="AD295" i="33"/>
  <c r="AF295" i="33"/>
  <c r="AL295" i="33"/>
  <c r="N295" i="33"/>
  <c r="AT295" i="33"/>
  <c r="E295" i="33"/>
  <c r="AN295" i="33"/>
  <c r="P295" i="33"/>
  <c r="AV295" i="33"/>
  <c r="J364" i="33"/>
  <c r="R364" i="33"/>
  <c r="Z364" i="33"/>
  <c r="AH364" i="33"/>
  <c r="AP364" i="33"/>
  <c r="AX364" i="33"/>
  <c r="BF364" i="33"/>
  <c r="K364" i="33"/>
  <c r="S364" i="33"/>
  <c r="AA364" i="33"/>
  <c r="AI364" i="33"/>
  <c r="AQ364" i="33"/>
  <c r="AY364" i="33"/>
  <c r="BG364" i="33"/>
  <c r="L364" i="33"/>
  <c r="T364" i="33"/>
  <c r="AB364" i="33"/>
  <c r="AJ364" i="33"/>
  <c r="AR364" i="33"/>
  <c r="AZ364" i="33"/>
  <c r="N364" i="33"/>
  <c r="Y364" i="33"/>
  <c r="AM364" i="33"/>
  <c r="BA364" i="33"/>
  <c r="O364" i="33"/>
  <c r="AC364" i="33"/>
  <c r="AN364" i="33"/>
  <c r="BB364" i="33"/>
  <c r="P364" i="33"/>
  <c r="AD364" i="33"/>
  <c r="AO364" i="33"/>
  <c r="BC364" i="33"/>
  <c r="Q364" i="33"/>
  <c r="AE364" i="33"/>
  <c r="AS364" i="33"/>
  <c r="BD364" i="33"/>
  <c r="U364" i="33"/>
  <c r="AF364" i="33"/>
  <c r="AT364" i="33"/>
  <c r="BE364" i="33"/>
  <c r="G364" i="33"/>
  <c r="W364" i="33"/>
  <c r="AK364" i="33"/>
  <c r="AV364" i="33"/>
  <c r="E364" i="33"/>
  <c r="M364" i="33"/>
  <c r="V364" i="33"/>
  <c r="X364" i="33"/>
  <c r="AG364" i="33"/>
  <c r="AU364" i="33"/>
  <c r="AL364" i="33"/>
  <c r="AW364" i="33"/>
  <c r="V101" i="33"/>
  <c r="AD101" i="33"/>
  <c r="AL101" i="33"/>
  <c r="AT101" i="33"/>
  <c r="BB101" i="33"/>
  <c r="W101" i="33"/>
  <c r="AE101" i="33"/>
  <c r="AM101" i="33"/>
  <c r="AU101" i="33"/>
  <c r="BC101" i="33"/>
  <c r="E101" i="33"/>
  <c r="P101" i="33"/>
  <c r="X101" i="33"/>
  <c r="AF101" i="33"/>
  <c r="AN101" i="33"/>
  <c r="AV101" i="33"/>
  <c r="BD101" i="33"/>
  <c r="Q101" i="33"/>
  <c r="Y101" i="33"/>
  <c r="AG101" i="33"/>
  <c r="AO101" i="33"/>
  <c r="AW101" i="33"/>
  <c r="BE101" i="33"/>
  <c r="R101" i="33"/>
  <c r="Z101" i="33"/>
  <c r="AH101" i="33"/>
  <c r="AP101" i="33"/>
  <c r="AX101" i="33"/>
  <c r="BF101" i="33"/>
  <c r="T101" i="33"/>
  <c r="AB101" i="33"/>
  <c r="AJ101" i="33"/>
  <c r="AR101" i="33"/>
  <c r="AZ101" i="33"/>
  <c r="AQ101" i="33"/>
  <c r="AS101" i="33"/>
  <c r="S101" i="33"/>
  <c r="AY101" i="33"/>
  <c r="U101" i="33"/>
  <c r="BA101" i="33"/>
  <c r="AA101" i="33"/>
  <c r="BG101" i="33"/>
  <c r="AI101" i="33"/>
  <c r="AK101" i="33"/>
  <c r="AC101" i="33"/>
  <c r="E162" i="33"/>
  <c r="K267" i="33"/>
  <c r="S267" i="33"/>
  <c r="AA267" i="33"/>
  <c r="AI267" i="33"/>
  <c r="AQ267" i="33"/>
  <c r="AY267" i="33"/>
  <c r="BG267" i="33"/>
  <c r="L267" i="33"/>
  <c r="T267" i="33"/>
  <c r="AB267" i="33"/>
  <c r="AJ267" i="33"/>
  <c r="AR267" i="33"/>
  <c r="AZ267" i="33"/>
  <c r="M267" i="33"/>
  <c r="U267" i="33"/>
  <c r="AC267" i="33"/>
  <c r="AK267" i="33"/>
  <c r="AS267" i="33"/>
  <c r="BA267" i="33"/>
  <c r="N267" i="33"/>
  <c r="V267" i="33"/>
  <c r="AD267" i="33"/>
  <c r="AL267" i="33"/>
  <c r="AT267" i="33"/>
  <c r="BB267" i="33"/>
  <c r="O267" i="33"/>
  <c r="W267" i="33"/>
  <c r="AE267" i="33"/>
  <c r="AM267" i="33"/>
  <c r="AU267" i="33"/>
  <c r="BC267" i="33"/>
  <c r="G267" i="33"/>
  <c r="Q267" i="33"/>
  <c r="Y267" i="33"/>
  <c r="AG267" i="33"/>
  <c r="AO267" i="33"/>
  <c r="AW267" i="33"/>
  <c r="BE267" i="33"/>
  <c r="E267" i="33"/>
  <c r="AN267" i="33"/>
  <c r="J267" i="33"/>
  <c r="AP267" i="33"/>
  <c r="P267" i="33"/>
  <c r="AV267" i="33"/>
  <c r="R267" i="33"/>
  <c r="AX267" i="33"/>
  <c r="X267" i="33"/>
  <c r="BD267" i="33"/>
  <c r="AF267" i="33"/>
  <c r="BF267" i="33"/>
  <c r="Z267" i="33"/>
  <c r="AH267" i="33"/>
  <c r="E133" i="33"/>
  <c r="E131" i="33"/>
  <c r="E196" i="33"/>
  <c r="P196" i="33"/>
  <c r="X196" i="33"/>
  <c r="AF196" i="33"/>
  <c r="AN196" i="33"/>
  <c r="AV196" i="33"/>
  <c r="BD196" i="33"/>
  <c r="G196" i="33"/>
  <c r="Q196" i="33"/>
  <c r="Y196" i="33"/>
  <c r="AG196" i="33"/>
  <c r="AO196" i="33"/>
  <c r="AW196" i="33"/>
  <c r="BE196" i="33"/>
  <c r="J196" i="33"/>
  <c r="R196" i="33"/>
  <c r="Z196" i="33"/>
  <c r="AH196" i="33"/>
  <c r="AP196" i="33"/>
  <c r="AX196" i="33"/>
  <c r="BF196" i="33"/>
  <c r="K196" i="33"/>
  <c r="S196" i="33"/>
  <c r="AA196" i="33"/>
  <c r="AI196" i="33"/>
  <c r="AQ196" i="33"/>
  <c r="AY196" i="33"/>
  <c r="BG196" i="33"/>
  <c r="L196" i="33"/>
  <c r="T196" i="33"/>
  <c r="AB196" i="33"/>
  <c r="AJ196" i="33"/>
  <c r="AR196" i="33"/>
  <c r="AZ196" i="33"/>
  <c r="N196" i="33"/>
  <c r="V196" i="33"/>
  <c r="AD196" i="33"/>
  <c r="AL196" i="33"/>
  <c r="AT196" i="33"/>
  <c r="BB196" i="33"/>
  <c r="AK196" i="33"/>
  <c r="AM196" i="33"/>
  <c r="M196" i="33"/>
  <c r="AS196" i="33"/>
  <c r="O196" i="33"/>
  <c r="AU196" i="33"/>
  <c r="U196" i="33"/>
  <c r="BA196" i="33"/>
  <c r="AC196" i="33"/>
  <c r="BC196" i="33"/>
  <c r="W196" i="33"/>
  <c r="AE196" i="33"/>
  <c r="E33" i="33"/>
  <c r="E68" i="33"/>
  <c r="E67" i="33"/>
  <c r="O260" i="33"/>
  <c r="W260" i="33"/>
  <c r="AE260" i="33"/>
  <c r="AM260" i="33"/>
  <c r="AU260" i="33"/>
  <c r="BC260" i="33"/>
  <c r="E260" i="33"/>
  <c r="P260" i="33"/>
  <c r="X260" i="33"/>
  <c r="AF260" i="33"/>
  <c r="AN260" i="33"/>
  <c r="AV260" i="33"/>
  <c r="BD260" i="33"/>
  <c r="G260" i="33"/>
  <c r="Q260" i="33"/>
  <c r="Y260" i="33"/>
  <c r="AG260" i="33"/>
  <c r="AO260" i="33"/>
  <c r="AW260" i="33"/>
  <c r="BE260" i="33"/>
  <c r="J260" i="33"/>
  <c r="R260" i="33"/>
  <c r="Z260" i="33"/>
  <c r="AH260" i="33"/>
  <c r="AP260" i="33"/>
  <c r="AX260" i="33"/>
  <c r="BF260" i="33"/>
  <c r="K260" i="33"/>
  <c r="S260" i="33"/>
  <c r="AA260" i="33"/>
  <c r="AI260" i="33"/>
  <c r="AQ260" i="33"/>
  <c r="AY260" i="33"/>
  <c r="BG260" i="33"/>
  <c r="M260" i="33"/>
  <c r="U260" i="33"/>
  <c r="AC260" i="33"/>
  <c r="AK260" i="33"/>
  <c r="AS260" i="33"/>
  <c r="BA260" i="33"/>
  <c r="T260" i="33"/>
  <c r="AZ260" i="33"/>
  <c r="V260" i="33"/>
  <c r="BB260" i="33"/>
  <c r="AB260" i="33"/>
  <c r="AD260" i="33"/>
  <c r="AJ260" i="33"/>
  <c r="L260" i="33"/>
  <c r="AR260" i="33"/>
  <c r="AL260" i="33"/>
  <c r="AT260" i="33"/>
  <c r="N260" i="33"/>
  <c r="K35" i="33"/>
  <c r="S35" i="33"/>
  <c r="AA35" i="33"/>
  <c r="AI35" i="33"/>
  <c r="AQ35" i="33"/>
  <c r="AY35" i="33"/>
  <c r="BG35" i="33"/>
  <c r="L35" i="33"/>
  <c r="T35" i="33"/>
  <c r="AB35" i="33"/>
  <c r="AJ35" i="33"/>
  <c r="AR35" i="33"/>
  <c r="AZ35" i="33"/>
  <c r="M35" i="33"/>
  <c r="U35" i="33"/>
  <c r="AC35" i="33"/>
  <c r="AK35" i="33"/>
  <c r="AS35" i="33"/>
  <c r="BA35" i="33"/>
  <c r="E35" i="33"/>
  <c r="N35" i="33"/>
  <c r="V35" i="33"/>
  <c r="AD35" i="33"/>
  <c r="AL35" i="33"/>
  <c r="AT35" i="33"/>
  <c r="BB35" i="33"/>
  <c r="O35" i="33"/>
  <c r="W35" i="33"/>
  <c r="AE35" i="33"/>
  <c r="AM35" i="33"/>
  <c r="AU35" i="33"/>
  <c r="BC35" i="33"/>
  <c r="Q35" i="33"/>
  <c r="Y35" i="33"/>
  <c r="AG35" i="33"/>
  <c r="AO35" i="33"/>
  <c r="AW35" i="33"/>
  <c r="BE35" i="33"/>
  <c r="G35" i="33"/>
  <c r="J35" i="33"/>
  <c r="R35" i="33"/>
  <c r="Z35" i="33"/>
  <c r="AH35" i="33"/>
  <c r="AP35" i="33"/>
  <c r="AX35" i="33"/>
  <c r="BF35" i="33"/>
  <c r="P35" i="33"/>
  <c r="X35" i="33"/>
  <c r="AF35" i="33"/>
  <c r="AN35" i="33"/>
  <c r="AV35" i="33"/>
  <c r="BD35" i="33"/>
  <c r="AJ482" i="25"/>
  <c r="S482" i="25"/>
  <c r="BE482" i="25"/>
  <c r="AV482" i="25"/>
  <c r="AM482" i="25"/>
  <c r="V482" i="25"/>
  <c r="T482" i="25"/>
  <c r="AX482" i="25"/>
  <c r="AO482" i="25"/>
  <c r="AF482" i="25"/>
  <c r="BH482" i="25"/>
  <c r="AQ482" i="25"/>
  <c r="Z482" i="25"/>
  <c r="Q482" i="25"/>
  <c r="BK482" i="25"/>
  <c r="AT482" i="25"/>
  <c r="AC482" i="25"/>
  <c r="AY482" i="25"/>
  <c r="AW482" i="25"/>
  <c r="BC482" i="25"/>
  <c r="BI482" i="25"/>
  <c r="AI482" i="25"/>
  <c r="AG482" i="25"/>
  <c r="AU482" i="25"/>
  <c r="BA482" i="25"/>
  <c r="AA482" i="25"/>
  <c r="Y482" i="25"/>
  <c r="AE482" i="25"/>
  <c r="AS482" i="25"/>
  <c r="BF482" i="25"/>
  <c r="BL482" i="25"/>
  <c r="W482" i="25"/>
  <c r="AK482" i="25"/>
  <c r="AZ482" i="25"/>
  <c r="AP482" i="25"/>
  <c r="BD482" i="25"/>
  <c r="BJ482" i="25"/>
  <c r="U482" i="25"/>
  <c r="AR482" i="25"/>
  <c r="AH482" i="25"/>
  <c r="AN482" i="25"/>
  <c r="BB482" i="25"/>
  <c r="AB482" i="25"/>
  <c r="R482" i="25"/>
  <c r="X482" i="25"/>
  <c r="AL482" i="25"/>
  <c r="P482" i="25"/>
  <c r="AD482" i="25"/>
  <c r="BG482" i="25"/>
  <c r="AL483" i="25"/>
  <c r="U483" i="25"/>
  <c r="AY483" i="25"/>
  <c r="AH483" i="25"/>
  <c r="Y483" i="25"/>
  <c r="P483" i="25"/>
  <c r="V483" i="25"/>
  <c r="AZ483" i="25"/>
  <c r="AI483" i="25"/>
  <c r="R483" i="25"/>
  <c r="BL483" i="25"/>
  <c r="BK483" i="25"/>
  <c r="BA483" i="25"/>
  <c r="AJ483" i="25"/>
  <c r="S483" i="25"/>
  <c r="BE483" i="25"/>
  <c r="AV483" i="25"/>
  <c r="AU483" i="25"/>
  <c r="BB483" i="25"/>
  <c r="AK483" i="25"/>
  <c r="T483" i="25"/>
  <c r="AX483" i="25"/>
  <c r="AO483" i="25"/>
  <c r="AF483" i="25"/>
  <c r="AE483" i="25"/>
  <c r="BH483" i="25"/>
  <c r="Z483" i="25"/>
  <c r="W483" i="25"/>
  <c r="AR483" i="25"/>
  <c r="BC483" i="25"/>
  <c r="BJ483" i="25"/>
  <c r="AW483" i="25"/>
  <c r="AT483" i="25"/>
  <c r="BG483" i="25"/>
  <c r="AG483" i="25"/>
  <c r="AS483" i="25"/>
  <c r="AN483" i="25"/>
  <c r="AP483" i="25"/>
  <c r="AM483" i="25"/>
  <c r="AD483" i="25"/>
  <c r="AQ483" i="25"/>
  <c r="Q483" i="25"/>
  <c r="BF483" i="25"/>
  <c r="AC483" i="25"/>
  <c r="X483" i="25"/>
  <c r="AB483" i="25"/>
  <c r="BI483" i="25"/>
  <c r="AA483" i="25"/>
  <c r="BD483" i="25"/>
  <c r="Q403" i="25"/>
  <c r="AV403" i="25"/>
  <c r="R403" i="25"/>
  <c r="V403" i="25"/>
  <c r="AF403" i="25"/>
  <c r="AY403" i="25"/>
  <c r="BK403" i="25"/>
  <c r="AK403" i="25"/>
  <c r="BD403" i="25"/>
  <c r="BH403" i="25"/>
  <c r="U403" i="25"/>
  <c r="AN403" i="25"/>
  <c r="BE403" i="25"/>
  <c r="AU403" i="25"/>
  <c r="P403" i="25"/>
  <c r="AI403" i="25"/>
  <c r="AL403" i="25"/>
  <c r="AZ403" i="25"/>
  <c r="S403" i="25"/>
  <c r="AW403" i="25"/>
  <c r="AM403" i="25"/>
  <c r="BF403" i="25"/>
  <c r="X403" i="25"/>
  <c r="AB403" i="25"/>
  <c r="AP403" i="25"/>
  <c r="AO403" i="25"/>
  <c r="AE403" i="25"/>
  <c r="AT403" i="25"/>
  <c r="BB403" i="25"/>
  <c r="BL403" i="25"/>
  <c r="AD403" i="25"/>
  <c r="AG403" i="25"/>
  <c r="W403" i="25"/>
  <c r="AJ403" i="25"/>
  <c r="AR403" i="25"/>
  <c r="BA403" i="25"/>
  <c r="T403" i="25"/>
  <c r="AS403" i="25"/>
  <c r="AX403" i="25"/>
  <c r="BC403" i="25"/>
  <c r="BJ403" i="25"/>
  <c r="BI403" i="25"/>
  <c r="AC403" i="25"/>
  <c r="Y403" i="25"/>
  <c r="BG403" i="25"/>
  <c r="AA403" i="25"/>
  <c r="AH403" i="25"/>
  <c r="Z403" i="25"/>
  <c r="AQ403" i="25"/>
  <c r="V487" i="25"/>
  <c r="AZ487" i="25"/>
  <c r="AI487" i="25"/>
  <c r="R487" i="25"/>
  <c r="BL487" i="25"/>
  <c r="BC487" i="25"/>
  <c r="BA487" i="25"/>
  <c r="AJ487" i="25"/>
  <c r="S487" i="25"/>
  <c r="BE487" i="25"/>
  <c r="AV487" i="25"/>
  <c r="AM487" i="25"/>
  <c r="BB487" i="25"/>
  <c r="AK487" i="25"/>
  <c r="T487" i="25"/>
  <c r="AX487" i="25"/>
  <c r="AO487" i="25"/>
  <c r="AF487" i="25"/>
  <c r="W487" i="25"/>
  <c r="AT487" i="25"/>
  <c r="AC487" i="25"/>
  <c r="BG487" i="25"/>
  <c r="AP487" i="25"/>
  <c r="AG487" i="25"/>
  <c r="X487" i="25"/>
  <c r="AL487" i="25"/>
  <c r="U487" i="25"/>
  <c r="AY487" i="25"/>
  <c r="AH487" i="25"/>
  <c r="Y487" i="25"/>
  <c r="P487" i="25"/>
  <c r="BH487" i="25"/>
  <c r="AW487" i="25"/>
  <c r="AR487" i="25"/>
  <c r="Q487" i="25"/>
  <c r="AB487" i="25"/>
  <c r="BD487" i="25"/>
  <c r="AQ487" i="25"/>
  <c r="AN487" i="25"/>
  <c r="BJ487" i="25"/>
  <c r="AA487" i="25"/>
  <c r="BK487" i="25"/>
  <c r="AD487" i="25"/>
  <c r="BF487" i="25"/>
  <c r="AU487" i="25"/>
  <c r="BI487" i="25"/>
  <c r="Z487" i="25"/>
  <c r="AE487" i="25"/>
  <c r="AS487" i="25"/>
  <c r="AZ521" i="25"/>
  <c r="AI521" i="25"/>
  <c r="R521" i="25"/>
  <c r="BL521" i="25"/>
  <c r="BC521" i="25"/>
  <c r="AL521" i="25"/>
  <c r="BI521" i="25"/>
  <c r="AR521" i="25"/>
  <c r="AA521" i="25"/>
  <c r="BD521" i="25"/>
  <c r="AU521" i="25"/>
  <c r="AD521" i="25"/>
  <c r="AJ521" i="25"/>
  <c r="S521" i="25"/>
  <c r="BE521" i="25"/>
  <c r="AV521" i="25"/>
  <c r="AM521" i="25"/>
  <c r="V521" i="25"/>
  <c r="AB521" i="25"/>
  <c r="BF521" i="25"/>
  <c r="AW521" i="25"/>
  <c r="AN521" i="25"/>
  <c r="AE521" i="25"/>
  <c r="AK521" i="25"/>
  <c r="T521" i="25"/>
  <c r="AX521" i="25"/>
  <c r="AO521" i="25"/>
  <c r="AF521" i="25"/>
  <c r="W521" i="25"/>
  <c r="U521" i="25"/>
  <c r="BG521" i="25"/>
  <c r="AP521" i="25"/>
  <c r="AG521" i="25"/>
  <c r="X521" i="25"/>
  <c r="BJ521" i="25"/>
  <c r="BA521" i="25"/>
  <c r="AY521" i="25"/>
  <c r="AH521" i="25"/>
  <c r="Y521" i="25"/>
  <c r="P521" i="25"/>
  <c r="BB521" i="25"/>
  <c r="AS521" i="25"/>
  <c r="Q521" i="25"/>
  <c r="BK521" i="25"/>
  <c r="AT521" i="25"/>
  <c r="AC521" i="25"/>
  <c r="BH521" i="25"/>
  <c r="AQ521" i="25"/>
  <c r="Z521" i="25"/>
  <c r="BF407" i="25"/>
  <c r="AV407" i="25"/>
  <c r="AB407" i="25"/>
  <c r="AT407" i="25"/>
  <c r="AM407" i="25"/>
  <c r="BK407" i="25"/>
  <c r="AD407" i="25"/>
  <c r="AX407" i="25"/>
  <c r="AN407" i="25"/>
  <c r="Q407" i="25"/>
  <c r="AJ407" i="25"/>
  <c r="AC407" i="25"/>
  <c r="BA407" i="25"/>
  <c r="T407" i="25"/>
  <c r="AP407" i="25"/>
  <c r="AF407" i="25"/>
  <c r="BI407" i="25"/>
  <c r="Y407" i="25"/>
  <c r="S407" i="25"/>
  <c r="AQ407" i="25"/>
  <c r="AH407" i="25"/>
  <c r="X407" i="25"/>
  <c r="BG407" i="25"/>
  <c r="BC407" i="25"/>
  <c r="AE407" i="25"/>
  <c r="Z407" i="25"/>
  <c r="P407" i="25"/>
  <c r="AU407" i="25"/>
  <c r="AS407" i="25"/>
  <c r="BB407" i="25"/>
  <c r="U407" i="25"/>
  <c r="R407" i="25"/>
  <c r="BH407" i="25"/>
  <c r="AK407" i="25"/>
  <c r="AI407" i="25"/>
  <c r="AR407" i="25"/>
  <c r="BJ407" i="25"/>
  <c r="BL407" i="25"/>
  <c r="AW407" i="25"/>
  <c r="AA407" i="25"/>
  <c r="W407" i="25"/>
  <c r="AG407" i="25"/>
  <c r="AZ407" i="25"/>
  <c r="BD407" i="25"/>
  <c r="AL407" i="25"/>
  <c r="BE407" i="25"/>
  <c r="AY407" i="25"/>
  <c r="V407" i="25"/>
  <c r="AO407" i="25"/>
  <c r="BI495" i="25"/>
  <c r="AQ495" i="25"/>
  <c r="Z495" i="25"/>
  <c r="Q495" i="25"/>
  <c r="AR495" i="25"/>
  <c r="W495" i="25"/>
  <c r="BA495" i="25"/>
  <c r="AI495" i="25"/>
  <c r="R495" i="25"/>
  <c r="BL495" i="25"/>
  <c r="AM495" i="25"/>
  <c r="AZ495" i="25"/>
  <c r="BJ495" i="25"/>
  <c r="AS495" i="25"/>
  <c r="AA495" i="25"/>
  <c r="BD495" i="25"/>
  <c r="AJ495" i="25"/>
  <c r="T495" i="25"/>
  <c r="BB495" i="25"/>
  <c r="AK495" i="25"/>
  <c r="S495" i="25"/>
  <c r="BE495" i="25"/>
  <c r="AV495" i="25"/>
  <c r="BK495" i="25"/>
  <c r="AU495" i="25"/>
  <c r="AT495" i="25"/>
  <c r="AC495" i="25"/>
  <c r="BF495" i="25"/>
  <c r="AW495" i="25"/>
  <c r="AN495" i="25"/>
  <c r="AE495" i="25"/>
  <c r="AL495" i="25"/>
  <c r="U495" i="25"/>
  <c r="AX495" i="25"/>
  <c r="AO495" i="25"/>
  <c r="AF495" i="25"/>
  <c r="BH495" i="25"/>
  <c r="AD495" i="25"/>
  <c r="BG495" i="25"/>
  <c r="AP495" i="25"/>
  <c r="AG495" i="25"/>
  <c r="X495" i="25"/>
  <c r="AB495" i="25"/>
  <c r="V495" i="25"/>
  <c r="AY495" i="25"/>
  <c r="AH495" i="25"/>
  <c r="Y495" i="25"/>
  <c r="P495" i="25"/>
  <c r="BC495" i="25"/>
  <c r="AS479" i="25"/>
  <c r="AO479" i="25"/>
  <c r="T479" i="25"/>
  <c r="AR479" i="25"/>
  <c r="P479" i="25"/>
  <c r="BG479" i="25"/>
  <c r="BD479" i="25"/>
  <c r="AI479" i="25"/>
  <c r="Y479" i="25"/>
  <c r="AD479" i="25"/>
  <c r="AY479" i="25"/>
  <c r="AX479" i="25"/>
  <c r="AA479" i="25"/>
  <c r="Q479" i="25"/>
  <c r="AC479" i="25"/>
  <c r="BJ479" i="25"/>
  <c r="AQ479" i="25"/>
  <c r="AL479" i="25"/>
  <c r="S479" i="25"/>
  <c r="BF479" i="25"/>
  <c r="BB479" i="25"/>
  <c r="AV479" i="25"/>
  <c r="BK479" i="25"/>
  <c r="AP479" i="25"/>
  <c r="BI479" i="25"/>
  <c r="BE479" i="25"/>
  <c r="AJ479" i="25"/>
  <c r="AT479" i="25"/>
  <c r="AF479" i="25"/>
  <c r="BA479" i="25"/>
  <c r="X479" i="25"/>
  <c r="AM479" i="25"/>
  <c r="AK479" i="25"/>
  <c r="AE479" i="25"/>
  <c r="U479" i="25"/>
  <c r="BL479" i="25"/>
  <c r="Z479" i="25"/>
  <c r="R479" i="25"/>
  <c r="AB479" i="25"/>
  <c r="AZ479" i="25"/>
  <c r="AU479" i="25"/>
  <c r="W479" i="25"/>
  <c r="BH479" i="25"/>
  <c r="AN479" i="25"/>
  <c r="BC479" i="25"/>
  <c r="AH479" i="25"/>
  <c r="AW479" i="25"/>
  <c r="AG479" i="25"/>
  <c r="V479" i="25"/>
  <c r="X480" i="25"/>
  <c r="BJ480" i="25"/>
  <c r="U480" i="25"/>
  <c r="AY480" i="25"/>
  <c r="AH480" i="25"/>
  <c r="AG480" i="25"/>
  <c r="BK480" i="25"/>
  <c r="AT480" i="25"/>
  <c r="AZ480" i="25"/>
  <c r="AI480" i="25"/>
  <c r="R480" i="25"/>
  <c r="BD480" i="25"/>
  <c r="AU480" i="25"/>
  <c r="BA480" i="25"/>
  <c r="AJ480" i="25"/>
  <c r="S480" i="25"/>
  <c r="Q480" i="25"/>
  <c r="V480" i="25"/>
  <c r="AM480" i="25"/>
  <c r="BH480" i="25"/>
  <c r="AX480" i="25"/>
  <c r="Y480" i="25"/>
  <c r="AE480" i="25"/>
  <c r="AR480" i="25"/>
  <c r="AP480" i="25"/>
  <c r="BL480" i="25"/>
  <c r="W480" i="25"/>
  <c r="AB480" i="25"/>
  <c r="Z480" i="25"/>
  <c r="AV480" i="25"/>
  <c r="BB480" i="25"/>
  <c r="T480" i="25"/>
  <c r="BE480" i="25"/>
  <c r="AN480" i="25"/>
  <c r="BI480" i="25"/>
  <c r="BG480" i="25"/>
  <c r="AW480" i="25"/>
  <c r="P480" i="25"/>
  <c r="AK480" i="25"/>
  <c r="AA480" i="25"/>
  <c r="AL480" i="25"/>
  <c r="AO480" i="25"/>
  <c r="AD480" i="25"/>
  <c r="AF480" i="25"/>
  <c r="BC480" i="25"/>
  <c r="AS480" i="25"/>
  <c r="AC480" i="25"/>
  <c r="AQ480" i="25"/>
  <c r="BF480" i="25"/>
  <c r="AY494" i="25"/>
  <c r="AO494" i="25"/>
  <c r="AF494" i="25"/>
  <c r="W494" i="25"/>
  <c r="AS494" i="25"/>
  <c r="BB494" i="25"/>
  <c r="AJ494" i="25"/>
  <c r="BD494" i="25"/>
  <c r="AU494" i="25"/>
  <c r="AT494" i="25"/>
  <c r="BF494" i="25"/>
  <c r="U494" i="25"/>
  <c r="AA494" i="25"/>
  <c r="AV494" i="25"/>
  <c r="AX494" i="25"/>
  <c r="AR494" i="25"/>
  <c r="T494" i="25"/>
  <c r="S494" i="25"/>
  <c r="AN494" i="25"/>
  <c r="AH494" i="25"/>
  <c r="AB494" i="25"/>
  <c r="AZ494" i="25"/>
  <c r="BE494" i="25"/>
  <c r="X494" i="25"/>
  <c r="R494" i="25"/>
  <c r="AP494" i="25"/>
  <c r="AW494" i="25"/>
  <c r="P494" i="25"/>
  <c r="BJ494" i="25"/>
  <c r="Z494" i="25"/>
  <c r="AG494" i="25"/>
  <c r="BK494" i="25"/>
  <c r="AD494" i="25"/>
  <c r="AL494" i="25"/>
  <c r="BG494" i="25"/>
  <c r="Y494" i="25"/>
  <c r="BC494" i="25"/>
  <c r="BI494" i="25"/>
  <c r="V494" i="25"/>
  <c r="AQ494" i="25"/>
  <c r="Q494" i="25"/>
  <c r="AM494" i="25"/>
  <c r="AC494" i="25"/>
  <c r="BA494" i="25"/>
  <c r="AI494" i="25"/>
  <c r="BH494" i="25"/>
  <c r="BL494" i="25"/>
  <c r="AE494" i="25"/>
  <c r="AK494" i="25"/>
  <c r="BD496" i="25"/>
  <c r="AU496" i="25"/>
  <c r="AD496" i="25"/>
  <c r="BH496" i="25"/>
  <c r="AQ496" i="25"/>
  <c r="Z496" i="25"/>
  <c r="AO496" i="25"/>
  <c r="AN496" i="25"/>
  <c r="AE496" i="25"/>
  <c r="BI496" i="25"/>
  <c r="AR496" i="25"/>
  <c r="AA496" i="25"/>
  <c r="AG496" i="25"/>
  <c r="X496" i="25"/>
  <c r="BJ496" i="25"/>
  <c r="AS496" i="25"/>
  <c r="AB496" i="25"/>
  <c r="BF496" i="25"/>
  <c r="Q496" i="25"/>
  <c r="BK496" i="25"/>
  <c r="AT496" i="25"/>
  <c r="AC496" i="25"/>
  <c r="BG496" i="25"/>
  <c r="AP496" i="25"/>
  <c r="BE496" i="25"/>
  <c r="AM496" i="25"/>
  <c r="AZ496" i="25"/>
  <c r="R496" i="25"/>
  <c r="W496" i="25"/>
  <c r="Y496" i="25"/>
  <c r="BB496" i="25"/>
  <c r="AJ496" i="25"/>
  <c r="T496" i="25"/>
  <c r="BL496" i="25"/>
  <c r="AL496" i="25"/>
  <c r="AY496" i="25"/>
  <c r="AW496" i="25"/>
  <c r="AX496" i="25"/>
  <c r="U496" i="25"/>
  <c r="AV496" i="25"/>
  <c r="V496" i="25"/>
  <c r="AI496" i="25"/>
  <c r="P496" i="25"/>
  <c r="AF496" i="25"/>
  <c r="BA496" i="25"/>
  <c r="S496" i="25"/>
  <c r="AK496" i="25"/>
  <c r="AH496" i="25"/>
  <c r="BC496" i="25"/>
  <c r="BC507" i="25"/>
  <c r="AK507" i="25"/>
  <c r="T507" i="25"/>
  <c r="AW507" i="25"/>
  <c r="AT507" i="25"/>
  <c r="BD507" i="25"/>
  <c r="AU507" i="25"/>
  <c r="AC507" i="25"/>
  <c r="BG507" i="25"/>
  <c r="AG507" i="25"/>
  <c r="AD507" i="25"/>
  <c r="AN507" i="25"/>
  <c r="AM507" i="25"/>
  <c r="U507" i="25"/>
  <c r="AY507" i="25"/>
  <c r="Q507" i="25"/>
  <c r="BF507" i="25"/>
  <c r="X507" i="25"/>
  <c r="AE507" i="25"/>
  <c r="BH507" i="25"/>
  <c r="AQ507" i="25"/>
  <c r="BL507" i="25"/>
  <c r="AP507" i="25"/>
  <c r="BB507" i="25"/>
  <c r="W507" i="25"/>
  <c r="AZ507" i="25"/>
  <c r="AI507" i="25"/>
  <c r="AV507" i="25"/>
  <c r="Z507" i="25"/>
  <c r="AL507" i="25"/>
  <c r="BI507" i="25"/>
  <c r="AR507" i="25"/>
  <c r="AA507" i="25"/>
  <c r="AF507" i="25"/>
  <c r="BE507" i="25"/>
  <c r="V507" i="25"/>
  <c r="BA507" i="25"/>
  <c r="AJ507" i="25"/>
  <c r="S507" i="25"/>
  <c r="P507" i="25"/>
  <c r="AO507" i="25"/>
  <c r="AX507" i="25"/>
  <c r="AB507" i="25"/>
  <c r="BJ507" i="25"/>
  <c r="Y507" i="25"/>
  <c r="AH507" i="25"/>
  <c r="R507" i="25"/>
  <c r="BK507" i="25"/>
  <c r="AS507" i="25"/>
  <c r="BL432" i="25"/>
  <c r="BC432" i="25"/>
  <c r="AL432" i="25"/>
  <c r="T432" i="25"/>
  <c r="AP432" i="25"/>
  <c r="U432" i="25"/>
  <c r="BD432" i="25"/>
  <c r="AU432" i="25"/>
  <c r="AD432" i="25"/>
  <c r="BG432" i="25"/>
  <c r="AK432" i="25"/>
  <c r="R432" i="25"/>
  <c r="BE432" i="25"/>
  <c r="AV432" i="25"/>
  <c r="AM432" i="25"/>
  <c r="V432" i="25"/>
  <c r="AY432" i="25"/>
  <c r="AH432" i="25"/>
  <c r="AX432" i="25"/>
  <c r="AW432" i="25"/>
  <c r="AN432" i="25"/>
  <c r="AE432" i="25"/>
  <c r="BH432" i="25"/>
  <c r="AQ432" i="25"/>
  <c r="BI432" i="25"/>
  <c r="AO432" i="25"/>
  <c r="AF432" i="25"/>
  <c r="W432" i="25"/>
  <c r="AZ432" i="25"/>
  <c r="AI432" i="25"/>
  <c r="AC432" i="25"/>
  <c r="AG432" i="25"/>
  <c r="X432" i="25"/>
  <c r="BJ432" i="25"/>
  <c r="AR432" i="25"/>
  <c r="AA432" i="25"/>
  <c r="BF432" i="25"/>
  <c r="Y432" i="25"/>
  <c r="P432" i="25"/>
  <c r="BB432" i="25"/>
  <c r="AJ432" i="25"/>
  <c r="S432" i="25"/>
  <c r="Z432" i="25"/>
  <c r="Q432" i="25"/>
  <c r="BK432" i="25"/>
  <c r="AT432" i="25"/>
  <c r="AB432" i="25"/>
  <c r="AS432" i="25"/>
  <c r="BA432" i="25"/>
  <c r="BK523" i="25"/>
  <c r="AT523" i="25"/>
  <c r="AC523" i="25"/>
  <c r="BG523" i="25"/>
  <c r="AP523" i="25"/>
  <c r="BL523" i="25"/>
  <c r="BC523" i="25"/>
  <c r="AL523" i="25"/>
  <c r="U523" i="25"/>
  <c r="AY523" i="25"/>
  <c r="AH523" i="25"/>
  <c r="AW523" i="25"/>
  <c r="BD523" i="25"/>
  <c r="AU523" i="25"/>
  <c r="AD523" i="25"/>
  <c r="BH523" i="25"/>
  <c r="AQ523" i="25"/>
  <c r="Z523" i="25"/>
  <c r="Q523" i="25"/>
  <c r="AV523" i="25"/>
  <c r="AM523" i="25"/>
  <c r="V523" i="25"/>
  <c r="AZ523" i="25"/>
  <c r="AI523" i="25"/>
  <c r="R523" i="25"/>
  <c r="AN523" i="25"/>
  <c r="AE523" i="25"/>
  <c r="BI523" i="25"/>
  <c r="AR523" i="25"/>
  <c r="AA523" i="25"/>
  <c r="BE523" i="25"/>
  <c r="AF523" i="25"/>
  <c r="W523" i="25"/>
  <c r="BA523" i="25"/>
  <c r="AJ523" i="25"/>
  <c r="S523" i="25"/>
  <c r="AO523" i="25"/>
  <c r="X523" i="25"/>
  <c r="BJ523" i="25"/>
  <c r="AS523" i="25"/>
  <c r="AB523" i="25"/>
  <c r="BF523" i="25"/>
  <c r="AG523" i="25"/>
  <c r="AX523" i="25"/>
  <c r="Y523" i="25"/>
  <c r="P523" i="25"/>
  <c r="BB523" i="25"/>
  <c r="AK523" i="25"/>
  <c r="T523" i="25"/>
  <c r="AP485" i="25"/>
  <c r="AG485" i="25"/>
  <c r="X485" i="25"/>
  <c r="BJ485" i="25"/>
  <c r="AS485" i="25"/>
  <c r="AB485" i="25"/>
  <c r="AH485" i="25"/>
  <c r="Y485" i="25"/>
  <c r="P485" i="25"/>
  <c r="BB485" i="25"/>
  <c r="AK485" i="25"/>
  <c r="T485" i="25"/>
  <c r="Z485" i="25"/>
  <c r="Q485" i="25"/>
  <c r="BK485" i="25"/>
  <c r="AT485" i="25"/>
  <c r="AC485" i="25"/>
  <c r="AQ485" i="25"/>
  <c r="R485" i="25"/>
  <c r="BL485" i="25"/>
  <c r="BC485" i="25"/>
  <c r="AL485" i="25"/>
  <c r="U485" i="25"/>
  <c r="AI485" i="25"/>
  <c r="BD485" i="25"/>
  <c r="AU485" i="25"/>
  <c r="AD485" i="25"/>
  <c r="BH485" i="25"/>
  <c r="AA485" i="25"/>
  <c r="BE485" i="25"/>
  <c r="AV485" i="25"/>
  <c r="AM485" i="25"/>
  <c r="V485" i="25"/>
  <c r="AZ485" i="25"/>
  <c r="S485" i="25"/>
  <c r="BF485" i="25"/>
  <c r="AW485" i="25"/>
  <c r="AN485" i="25"/>
  <c r="AE485" i="25"/>
  <c r="BI485" i="25"/>
  <c r="AR485" i="25"/>
  <c r="AY485" i="25"/>
  <c r="BA485" i="25"/>
  <c r="AJ485" i="25"/>
  <c r="BG485" i="25"/>
  <c r="AX485" i="25"/>
  <c r="AO485" i="25"/>
  <c r="AF485" i="25"/>
  <c r="W485" i="25"/>
  <c r="AE466" i="25"/>
  <c r="BH466" i="25"/>
  <c r="AQ466" i="25"/>
  <c r="AP466" i="25"/>
  <c r="BA466" i="25"/>
  <c r="AG466" i="25"/>
  <c r="W466" i="25"/>
  <c r="AZ466" i="25"/>
  <c r="AI466" i="25"/>
  <c r="Z466" i="25"/>
  <c r="AK466" i="25"/>
  <c r="Q466" i="25"/>
  <c r="BJ466" i="25"/>
  <c r="AR466" i="25"/>
  <c r="AA466" i="25"/>
  <c r="BE466" i="25"/>
  <c r="U466" i="25"/>
  <c r="BL466" i="25"/>
  <c r="BB466" i="25"/>
  <c r="AJ466" i="25"/>
  <c r="S466" i="25"/>
  <c r="AO466" i="25"/>
  <c r="AX466" i="25"/>
  <c r="AV466" i="25"/>
  <c r="BK466" i="25"/>
  <c r="AT466" i="25"/>
  <c r="AB466" i="25"/>
  <c r="BI466" i="25"/>
  <c r="Y466" i="25"/>
  <c r="AH466" i="25"/>
  <c r="AF466" i="25"/>
  <c r="BC466" i="25"/>
  <c r="AL466" i="25"/>
  <c r="T466" i="25"/>
  <c r="AS466" i="25"/>
  <c r="BD466" i="25"/>
  <c r="R466" i="25"/>
  <c r="P466" i="25"/>
  <c r="AU466" i="25"/>
  <c r="AD466" i="25"/>
  <c r="BG466" i="25"/>
  <c r="AC466" i="25"/>
  <c r="AN466" i="25"/>
  <c r="AY466" i="25"/>
  <c r="BF466" i="25"/>
  <c r="X466" i="25"/>
  <c r="AW466" i="25"/>
  <c r="AM466" i="25"/>
  <c r="V466" i="25"/>
  <c r="BI506" i="25"/>
  <c r="AQ506" i="25"/>
  <c r="Z506" i="25"/>
  <c r="Q506" i="25"/>
  <c r="AJ506" i="25"/>
  <c r="AE506" i="25"/>
  <c r="AN506" i="25"/>
  <c r="AS506" i="25"/>
  <c r="AA506" i="25"/>
  <c r="AM506" i="25"/>
  <c r="BL506" i="25"/>
  <c r="AT506" i="25"/>
  <c r="AK506" i="25"/>
  <c r="S506" i="25"/>
  <c r="BE506" i="25"/>
  <c r="W506" i="25"/>
  <c r="AV506" i="25"/>
  <c r="AD506" i="25"/>
  <c r="AC506" i="25"/>
  <c r="BF506" i="25"/>
  <c r="AW506" i="25"/>
  <c r="BB506" i="25"/>
  <c r="AF506" i="25"/>
  <c r="BH506" i="25"/>
  <c r="U506" i="25"/>
  <c r="AX506" i="25"/>
  <c r="AO506" i="25"/>
  <c r="AL506" i="25"/>
  <c r="P506" i="25"/>
  <c r="AR506" i="25"/>
  <c r="BG506" i="25"/>
  <c r="AP506" i="25"/>
  <c r="AG506" i="25"/>
  <c r="V506" i="25"/>
  <c r="BK506" i="25"/>
  <c r="AB506" i="25"/>
  <c r="R506" i="25"/>
  <c r="X506" i="25"/>
  <c r="Y506" i="25"/>
  <c r="BC506" i="25"/>
  <c r="AZ506" i="25"/>
  <c r="BA506" i="25"/>
  <c r="T506" i="25"/>
  <c r="AY506" i="25"/>
  <c r="AU506" i="25"/>
  <c r="AI506" i="25"/>
  <c r="BJ506" i="25"/>
  <c r="AH506" i="25"/>
  <c r="BD506" i="25"/>
  <c r="AE474" i="25"/>
  <c r="BH474" i="25"/>
  <c r="AQ474" i="25"/>
  <c r="AP474" i="25"/>
  <c r="BA474" i="25"/>
  <c r="AG474" i="25"/>
  <c r="W474" i="25"/>
  <c r="AZ474" i="25"/>
  <c r="AI474" i="25"/>
  <c r="Z474" i="25"/>
  <c r="AK474" i="25"/>
  <c r="Q474" i="25"/>
  <c r="BB474" i="25"/>
  <c r="AJ474" i="25"/>
  <c r="S474" i="25"/>
  <c r="AO474" i="25"/>
  <c r="AX474" i="25"/>
  <c r="AF474" i="25"/>
  <c r="BK474" i="25"/>
  <c r="AT474" i="25"/>
  <c r="AB474" i="25"/>
  <c r="BI474" i="25"/>
  <c r="Y474" i="25"/>
  <c r="AH474" i="25"/>
  <c r="P474" i="25"/>
  <c r="BC474" i="25"/>
  <c r="AL474" i="25"/>
  <c r="T474" i="25"/>
  <c r="AS474" i="25"/>
  <c r="BD474" i="25"/>
  <c r="R474" i="25"/>
  <c r="BL474" i="25"/>
  <c r="AU474" i="25"/>
  <c r="AD474" i="25"/>
  <c r="BG474" i="25"/>
  <c r="AC474" i="25"/>
  <c r="AN474" i="25"/>
  <c r="AA474" i="25"/>
  <c r="BE474" i="25"/>
  <c r="BJ474" i="25"/>
  <c r="U474" i="25"/>
  <c r="X474" i="25"/>
  <c r="AW474" i="25"/>
  <c r="AV474" i="25"/>
  <c r="AM474" i="25"/>
  <c r="V474" i="25"/>
  <c r="AY474" i="25"/>
  <c r="AR474" i="25"/>
  <c r="BF474" i="25"/>
  <c r="BG459" i="25"/>
  <c r="AP459" i="25"/>
  <c r="AG459" i="25"/>
  <c r="X459" i="25"/>
  <c r="BJ459" i="25"/>
  <c r="AS459" i="25"/>
  <c r="BH459" i="25"/>
  <c r="AQ459" i="25"/>
  <c r="Z459" i="25"/>
  <c r="Q459" i="25"/>
  <c r="BK459" i="25"/>
  <c r="AT459" i="25"/>
  <c r="AC459" i="25"/>
  <c r="AZ459" i="25"/>
  <c r="AI459" i="25"/>
  <c r="R459" i="25"/>
  <c r="BL459" i="25"/>
  <c r="BC459" i="25"/>
  <c r="AL459" i="25"/>
  <c r="U459" i="25"/>
  <c r="AR459" i="25"/>
  <c r="AA459" i="25"/>
  <c r="BD459" i="25"/>
  <c r="AU459" i="25"/>
  <c r="AD459" i="25"/>
  <c r="AJ459" i="25"/>
  <c r="S459" i="25"/>
  <c r="BE459" i="25"/>
  <c r="AV459" i="25"/>
  <c r="AM459" i="25"/>
  <c r="V459" i="25"/>
  <c r="AB459" i="25"/>
  <c r="BF459" i="25"/>
  <c r="AW459" i="25"/>
  <c r="AN459" i="25"/>
  <c r="AE459" i="25"/>
  <c r="BI459" i="25"/>
  <c r="AH459" i="25"/>
  <c r="AK459" i="25"/>
  <c r="AO459" i="25"/>
  <c r="Y459" i="25"/>
  <c r="AF459" i="25"/>
  <c r="P459" i="25"/>
  <c r="T459" i="25"/>
  <c r="W459" i="25"/>
  <c r="AY459" i="25"/>
  <c r="BB459" i="25"/>
  <c r="AX459" i="25"/>
  <c r="BA459" i="25"/>
  <c r="AI505" i="25"/>
  <c r="Y505" i="25"/>
  <c r="P505" i="25"/>
  <c r="AS505" i="25"/>
  <c r="BB505" i="25"/>
  <c r="T505" i="25"/>
  <c r="S505" i="25"/>
  <c r="BL505" i="25"/>
  <c r="BC505" i="25"/>
  <c r="BH505" i="25"/>
  <c r="BE505" i="25"/>
  <c r="AV505" i="25"/>
  <c r="AM505" i="25"/>
  <c r="AB505" i="25"/>
  <c r="AK505" i="25"/>
  <c r="AT505" i="25"/>
  <c r="AG505" i="25"/>
  <c r="AE505" i="25"/>
  <c r="AL505" i="25"/>
  <c r="R505" i="25"/>
  <c r="BG505" i="25"/>
  <c r="Q505" i="25"/>
  <c r="W505" i="25"/>
  <c r="V505" i="25"/>
  <c r="AD505" i="25"/>
  <c r="AY505" i="25"/>
  <c r="BD505" i="25"/>
  <c r="BI505" i="25"/>
  <c r="BA505" i="25"/>
  <c r="BJ505" i="25"/>
  <c r="AQ505" i="25"/>
  <c r="AN505" i="25"/>
  <c r="AC505" i="25"/>
  <c r="U505" i="25"/>
  <c r="AA505" i="25"/>
  <c r="AF505" i="25"/>
  <c r="AR505" i="25"/>
  <c r="AZ505" i="25"/>
  <c r="AW505" i="25"/>
  <c r="BK505" i="25"/>
  <c r="AP505" i="25"/>
  <c r="AX505" i="25"/>
  <c r="AJ505" i="25"/>
  <c r="AH505" i="25"/>
  <c r="AO505" i="25"/>
  <c r="X505" i="25"/>
  <c r="AU505" i="25"/>
  <c r="BF505" i="25"/>
  <c r="Z505" i="25"/>
  <c r="BK406" i="25"/>
  <c r="AN406" i="25"/>
  <c r="R406" i="25"/>
  <c r="AT406" i="25"/>
  <c r="AI406" i="25"/>
  <c r="AQ406" i="25"/>
  <c r="BE406" i="25"/>
  <c r="AU406" i="25"/>
  <c r="S406" i="25"/>
  <c r="BG406" i="25"/>
  <c r="Z406" i="25"/>
  <c r="BB406" i="25"/>
  <c r="U406" i="25"/>
  <c r="AW406" i="25"/>
  <c r="AM406" i="25"/>
  <c r="AP406" i="25"/>
  <c r="AV406" i="25"/>
  <c r="BJ406" i="25"/>
  <c r="AR406" i="25"/>
  <c r="AG406" i="25"/>
  <c r="W406" i="25"/>
  <c r="AX406" i="25"/>
  <c r="AA406" i="25"/>
  <c r="AD406" i="25"/>
  <c r="V406" i="25"/>
  <c r="AC406" i="25"/>
  <c r="AJ406" i="25"/>
  <c r="AF406" i="25"/>
  <c r="AO406" i="25"/>
  <c r="BH406" i="25"/>
  <c r="AZ406" i="25"/>
  <c r="Y406" i="25"/>
  <c r="AL406" i="25"/>
  <c r="BD406" i="25"/>
  <c r="Q406" i="25"/>
  <c r="AB406" i="25"/>
  <c r="AS406" i="25"/>
  <c r="BC406" i="25"/>
  <c r="T406" i="25"/>
  <c r="X406" i="25"/>
  <c r="AE406" i="25"/>
  <c r="AK406" i="25"/>
  <c r="AH406" i="25"/>
  <c r="BI406" i="25"/>
  <c r="P406" i="25"/>
  <c r="BL406" i="25"/>
  <c r="AY406" i="25"/>
  <c r="BF406" i="25"/>
  <c r="BA406" i="25"/>
  <c r="BE509" i="25"/>
  <c r="AV509" i="25"/>
  <c r="AM509" i="25"/>
  <c r="T509" i="25"/>
  <c r="AS509" i="25"/>
  <c r="BB509" i="25"/>
  <c r="AA509" i="25"/>
  <c r="Q509" i="25"/>
  <c r="BK509" i="25"/>
  <c r="U509" i="25"/>
  <c r="AT509" i="25"/>
  <c r="BF509" i="25"/>
  <c r="AW509" i="25"/>
  <c r="X509" i="25"/>
  <c r="AZ509" i="25"/>
  <c r="AC509" i="25"/>
  <c r="AO509" i="25"/>
  <c r="P509" i="25"/>
  <c r="BG509" i="25"/>
  <c r="AG509" i="25"/>
  <c r="BC509" i="25"/>
  <c r="AX509" i="25"/>
  <c r="AR509" i="25"/>
  <c r="AY509" i="25"/>
  <c r="Y509" i="25"/>
  <c r="AQ509" i="25"/>
  <c r="BL509" i="25"/>
  <c r="AE509" i="25"/>
  <c r="R509" i="25"/>
  <c r="AP509" i="25"/>
  <c r="AI509" i="25"/>
  <c r="BD509" i="25"/>
  <c r="W509" i="25"/>
  <c r="BJ509" i="25"/>
  <c r="Z509" i="25"/>
  <c r="S509" i="25"/>
  <c r="AN509" i="25"/>
  <c r="BA509" i="25"/>
  <c r="AD509" i="25"/>
  <c r="AL509" i="25"/>
  <c r="AB509" i="25"/>
  <c r="AF509" i="25"/>
  <c r="V509" i="25"/>
  <c r="AU509" i="25"/>
  <c r="AK509" i="25"/>
  <c r="AJ509" i="25"/>
  <c r="BH509" i="25"/>
  <c r="AH509" i="25"/>
  <c r="BI509" i="25"/>
  <c r="AZ500" i="25"/>
  <c r="AI500" i="25"/>
  <c r="R500" i="25"/>
  <c r="AK500" i="25"/>
  <c r="AF500" i="25"/>
  <c r="AO500" i="25"/>
  <c r="BB500" i="25"/>
  <c r="AJ500" i="25"/>
  <c r="S500" i="25"/>
  <c r="AN500" i="25"/>
  <c r="BK500" i="25"/>
  <c r="BE500" i="25"/>
  <c r="AL500" i="25"/>
  <c r="T500" i="25"/>
  <c r="AX500" i="25"/>
  <c r="BC500" i="25"/>
  <c r="AG500" i="25"/>
  <c r="AE500" i="25"/>
  <c r="V500" i="25"/>
  <c r="AY500" i="25"/>
  <c r="AH500" i="25"/>
  <c r="W500" i="25"/>
  <c r="BL500" i="25"/>
  <c r="AS500" i="25"/>
  <c r="AR500" i="25"/>
  <c r="BD500" i="25"/>
  <c r="P500" i="25"/>
  <c r="AB500" i="25"/>
  <c r="X500" i="25"/>
  <c r="BI500" i="25"/>
  <c r="AU500" i="25"/>
  <c r="BG500" i="25"/>
  <c r="AQ500" i="25"/>
  <c r="BA500" i="25"/>
  <c r="AC500" i="25"/>
  <c r="Q500" i="25"/>
  <c r="Z500" i="25"/>
  <c r="BJ500" i="25"/>
  <c r="AA500" i="25"/>
  <c r="U500" i="25"/>
  <c r="Y500" i="25"/>
  <c r="AD500" i="25"/>
  <c r="BH500" i="25"/>
  <c r="AT500" i="25"/>
  <c r="BF500" i="25"/>
  <c r="AW500" i="25"/>
  <c r="AM500" i="25"/>
  <c r="AP500" i="25"/>
  <c r="AV500" i="25"/>
  <c r="Y535" i="25"/>
  <c r="P535" i="25"/>
  <c r="BB535" i="25"/>
  <c r="AK535" i="25"/>
  <c r="S535" i="25"/>
  <c r="BH535" i="25"/>
  <c r="Q535" i="25"/>
  <c r="BK535" i="25"/>
  <c r="AT535" i="25"/>
  <c r="AC535" i="25"/>
  <c r="BF535" i="25"/>
  <c r="AZ535" i="25"/>
  <c r="BL535" i="25"/>
  <c r="BC535" i="25"/>
  <c r="AL535" i="25"/>
  <c r="U535" i="25"/>
  <c r="AX535" i="25"/>
  <c r="AR535" i="25"/>
  <c r="BD535" i="25"/>
  <c r="AU535" i="25"/>
  <c r="AD535" i="25"/>
  <c r="BG535" i="25"/>
  <c r="AP535" i="25"/>
  <c r="AJ535" i="25"/>
  <c r="BE535" i="25"/>
  <c r="AV535" i="25"/>
  <c r="AM535" i="25"/>
  <c r="V535" i="25"/>
  <c r="AY535" i="25"/>
  <c r="AH535" i="25"/>
  <c r="AB535" i="25"/>
  <c r="AW535" i="25"/>
  <c r="AN535" i="25"/>
  <c r="AE535" i="25"/>
  <c r="BI535" i="25"/>
  <c r="AQ535" i="25"/>
  <c r="Z535" i="25"/>
  <c r="AO535" i="25"/>
  <c r="AF535" i="25"/>
  <c r="W535" i="25"/>
  <c r="BA535" i="25"/>
  <c r="AI535" i="25"/>
  <c r="R535" i="25"/>
  <c r="AG535" i="25"/>
  <c r="X535" i="25"/>
  <c r="BJ535" i="25"/>
  <c r="AS535" i="25"/>
  <c r="AA535" i="25"/>
  <c r="T535" i="25"/>
  <c r="BI469" i="25"/>
  <c r="AR469" i="25"/>
  <c r="Z469" i="25"/>
  <c r="Q469" i="25"/>
  <c r="AM469" i="25"/>
  <c r="BL469" i="25"/>
  <c r="AT469" i="25"/>
  <c r="AS469" i="25"/>
  <c r="AB469" i="25"/>
  <c r="AQ469" i="25"/>
  <c r="BB469" i="25"/>
  <c r="AF469" i="25"/>
  <c r="AK469" i="25"/>
  <c r="T469" i="25"/>
  <c r="BE469" i="25"/>
  <c r="AA469" i="25"/>
  <c r="AL469" i="25"/>
  <c r="P469" i="25"/>
  <c r="AC469" i="25"/>
  <c r="BF469" i="25"/>
  <c r="AW469" i="25"/>
  <c r="BD469" i="25"/>
  <c r="V469" i="25"/>
  <c r="BK469" i="25"/>
  <c r="U469" i="25"/>
  <c r="AX469" i="25"/>
  <c r="AO469" i="25"/>
  <c r="AN469" i="25"/>
  <c r="AY469" i="25"/>
  <c r="AU469" i="25"/>
  <c r="BH469" i="25"/>
  <c r="AP469" i="25"/>
  <c r="AG469" i="25"/>
  <c r="X469" i="25"/>
  <c r="AI469" i="25"/>
  <c r="AE469" i="25"/>
  <c r="BA469" i="25"/>
  <c r="W469" i="25"/>
  <c r="AZ469" i="25"/>
  <c r="S469" i="25"/>
  <c r="AJ469" i="25"/>
  <c r="AV469" i="25"/>
  <c r="AH469" i="25"/>
  <c r="BJ469" i="25"/>
  <c r="R469" i="25"/>
  <c r="AD469" i="25"/>
  <c r="Y469" i="25"/>
  <c r="BG469" i="25"/>
  <c r="BC469" i="25"/>
  <c r="BK511" i="25"/>
  <c r="AS511" i="25"/>
  <c r="AB511" i="25"/>
  <c r="BE511" i="25"/>
  <c r="V511" i="25"/>
  <c r="BL511" i="25"/>
  <c r="AP511" i="25"/>
  <c r="BC511" i="25"/>
  <c r="AK511" i="25"/>
  <c r="T511" i="25"/>
  <c r="AO511" i="25"/>
  <c r="AX511" i="25"/>
  <c r="AV511" i="25"/>
  <c r="Z511" i="25"/>
  <c r="AU511" i="25"/>
  <c r="AC511" i="25"/>
  <c r="BG511" i="25"/>
  <c r="Y511" i="25"/>
  <c r="AH511" i="25"/>
  <c r="AF511" i="25"/>
  <c r="AM511" i="25"/>
  <c r="U511" i="25"/>
  <c r="AY511" i="25"/>
  <c r="BD511" i="25"/>
  <c r="R511" i="25"/>
  <c r="P511" i="25"/>
  <c r="AE511" i="25"/>
  <c r="BH511" i="25"/>
  <c r="AQ511" i="25"/>
  <c r="AN511" i="25"/>
  <c r="BJ511" i="25"/>
  <c r="W511" i="25"/>
  <c r="AZ511" i="25"/>
  <c r="AI511" i="25"/>
  <c r="X511" i="25"/>
  <c r="AW511" i="25"/>
  <c r="AT511" i="25"/>
  <c r="BI511" i="25"/>
  <c r="AR511" i="25"/>
  <c r="AA511" i="25"/>
  <c r="BB511" i="25"/>
  <c r="AG511" i="25"/>
  <c r="AD511" i="25"/>
  <c r="BF511" i="25"/>
  <c r="BA511" i="25"/>
  <c r="AJ511" i="25"/>
  <c r="S511" i="25"/>
  <c r="AL511" i="25"/>
  <c r="Q511" i="25"/>
  <c r="BA430" i="25"/>
  <c r="AJ430" i="25"/>
  <c r="S430" i="25"/>
  <c r="BD430" i="25"/>
  <c r="AU430" i="25"/>
  <c r="AW430" i="25"/>
  <c r="AD430" i="25"/>
  <c r="AS430" i="25"/>
  <c r="AB430" i="25"/>
  <c r="BF430" i="25"/>
  <c r="AV430" i="25"/>
  <c r="AM430" i="25"/>
  <c r="Q430" i="25"/>
  <c r="AK430" i="25"/>
  <c r="T430" i="25"/>
  <c r="AX430" i="25"/>
  <c r="AN430" i="25"/>
  <c r="AE430" i="25"/>
  <c r="AT430" i="25"/>
  <c r="AC430" i="25"/>
  <c r="BG430" i="25"/>
  <c r="AP430" i="25"/>
  <c r="AF430" i="25"/>
  <c r="W430" i="25"/>
  <c r="AO430" i="25"/>
  <c r="U430" i="25"/>
  <c r="AY430" i="25"/>
  <c r="AH430" i="25"/>
  <c r="X430" i="25"/>
  <c r="BE430" i="25"/>
  <c r="AL430" i="25"/>
  <c r="BH430" i="25"/>
  <c r="AQ430" i="25"/>
  <c r="Z430" i="25"/>
  <c r="P430" i="25"/>
  <c r="Y430" i="25"/>
  <c r="AZ430" i="25"/>
  <c r="AI430" i="25"/>
  <c r="R430" i="25"/>
  <c r="BK430" i="25"/>
  <c r="BB430" i="25"/>
  <c r="AG430" i="25"/>
  <c r="BI430" i="25"/>
  <c r="AA430" i="25"/>
  <c r="BL430" i="25"/>
  <c r="BC430" i="25"/>
  <c r="V430" i="25"/>
  <c r="BJ430" i="25"/>
  <c r="AR430" i="25"/>
  <c r="AN499" i="25"/>
  <c r="BI499" i="25"/>
  <c r="BG499" i="25"/>
  <c r="BB499" i="25"/>
  <c r="BK499" i="25"/>
  <c r="BF499" i="25"/>
  <c r="AW499" i="25"/>
  <c r="X499" i="25"/>
  <c r="AJ499" i="25"/>
  <c r="AE499" i="25"/>
  <c r="AC499" i="25"/>
  <c r="AL499" i="25"/>
  <c r="AX499" i="25"/>
  <c r="AO499" i="25"/>
  <c r="P499" i="25"/>
  <c r="W499" i="25"/>
  <c r="U499" i="25"/>
  <c r="S499" i="25"/>
  <c r="AA499" i="25"/>
  <c r="AP499" i="25"/>
  <c r="AG499" i="25"/>
  <c r="BJ499" i="25"/>
  <c r="BH499" i="25"/>
  <c r="BC499" i="25"/>
  <c r="BA499" i="25"/>
  <c r="AH499" i="25"/>
  <c r="BL499" i="25"/>
  <c r="AY499" i="25"/>
  <c r="AT499" i="25"/>
  <c r="AR499" i="25"/>
  <c r="AM499" i="25"/>
  <c r="Z499" i="25"/>
  <c r="BD499" i="25"/>
  <c r="AK499" i="25"/>
  <c r="AI499" i="25"/>
  <c r="AD499" i="25"/>
  <c r="AB499" i="25"/>
  <c r="AS499" i="25"/>
  <c r="R499" i="25"/>
  <c r="T499" i="25"/>
  <c r="BE499" i="25"/>
  <c r="AQ499" i="25"/>
  <c r="AV499" i="25"/>
  <c r="Q499" i="25"/>
  <c r="AF499" i="25"/>
  <c r="AZ499" i="25"/>
  <c r="Y499" i="25"/>
  <c r="AU499" i="25"/>
  <c r="V499" i="25"/>
  <c r="AV484" i="25"/>
  <c r="AM484" i="25"/>
  <c r="V484" i="25"/>
  <c r="AZ484" i="25"/>
  <c r="AI484" i="25"/>
  <c r="R484" i="25"/>
  <c r="AN484" i="25"/>
  <c r="AE484" i="25"/>
  <c r="BI484" i="25"/>
  <c r="AR484" i="25"/>
  <c r="AA484" i="25"/>
  <c r="AG484" i="25"/>
  <c r="X484" i="25"/>
  <c r="BJ484" i="25"/>
  <c r="AS484" i="25"/>
  <c r="AB484" i="25"/>
  <c r="BF484" i="25"/>
  <c r="Q484" i="25"/>
  <c r="P484" i="25"/>
  <c r="BB484" i="25"/>
  <c r="AK484" i="25"/>
  <c r="T484" i="25"/>
  <c r="AX484" i="25"/>
  <c r="BK484" i="25"/>
  <c r="AT484" i="25"/>
  <c r="AC484" i="25"/>
  <c r="BG484" i="25"/>
  <c r="AP484" i="25"/>
  <c r="BE484" i="25"/>
  <c r="BL484" i="25"/>
  <c r="BC484" i="25"/>
  <c r="AL484" i="25"/>
  <c r="U484" i="25"/>
  <c r="AY484" i="25"/>
  <c r="AH484" i="25"/>
  <c r="AW484" i="25"/>
  <c r="AF484" i="25"/>
  <c r="S484" i="25"/>
  <c r="W484" i="25"/>
  <c r="Y484" i="25"/>
  <c r="BA484" i="25"/>
  <c r="AQ484" i="25"/>
  <c r="Z484" i="25"/>
  <c r="AO484" i="25"/>
  <c r="BD484" i="25"/>
  <c r="AU484" i="25"/>
  <c r="BH484" i="25"/>
  <c r="AD484" i="25"/>
  <c r="AJ484" i="25"/>
  <c r="BC409" i="25"/>
  <c r="AK409" i="25"/>
  <c r="T409" i="25"/>
  <c r="AI409" i="25"/>
  <c r="AF409" i="25"/>
  <c r="BG409" i="25"/>
  <c r="X409" i="25"/>
  <c r="AM409" i="25"/>
  <c r="U409" i="25"/>
  <c r="AX409" i="25"/>
  <c r="BJ409" i="25"/>
  <c r="AA409" i="25"/>
  <c r="W409" i="25"/>
  <c r="AZ409" i="25"/>
  <c r="AH409" i="25"/>
  <c r="AG409" i="25"/>
  <c r="AD409" i="25"/>
  <c r="AO409" i="25"/>
  <c r="AU409" i="25"/>
  <c r="AJ409" i="25"/>
  <c r="AW409" i="25"/>
  <c r="V409" i="25"/>
  <c r="AE409" i="25"/>
  <c r="AB409" i="25"/>
  <c r="Q409" i="25"/>
  <c r="AQ409" i="25"/>
  <c r="BI409" i="25"/>
  <c r="BF409" i="25"/>
  <c r="BL409" i="25"/>
  <c r="BE409" i="25"/>
  <c r="BA409" i="25"/>
  <c r="AP409" i="25"/>
  <c r="AV409" i="25"/>
  <c r="Y409" i="25"/>
  <c r="AS409" i="25"/>
  <c r="Z409" i="25"/>
  <c r="P409" i="25"/>
  <c r="BD409" i="25"/>
  <c r="BH409" i="25"/>
  <c r="AY409" i="25"/>
  <c r="BB409" i="25"/>
  <c r="AT409" i="25"/>
  <c r="AL409" i="25"/>
  <c r="AN409" i="25"/>
  <c r="BK409" i="25"/>
  <c r="AC409" i="25"/>
  <c r="AR409" i="25"/>
  <c r="R409" i="25"/>
  <c r="S409" i="25"/>
  <c r="AX497" i="25"/>
  <c r="AO497" i="25"/>
  <c r="AF497" i="25"/>
  <c r="W497" i="25"/>
  <c r="BA497" i="25"/>
  <c r="AJ497" i="25"/>
  <c r="AY497" i="25"/>
  <c r="R497" i="25"/>
  <c r="BL497" i="25"/>
  <c r="BC497" i="25"/>
  <c r="AL497" i="25"/>
  <c r="U497" i="25"/>
  <c r="AI497" i="25"/>
  <c r="BE497" i="25"/>
  <c r="X497" i="25"/>
  <c r="AT497" i="25"/>
  <c r="AZ497" i="25"/>
  <c r="AW497" i="25"/>
  <c r="P497" i="25"/>
  <c r="AD497" i="25"/>
  <c r="AR497" i="25"/>
  <c r="AG497" i="25"/>
  <c r="BK497" i="25"/>
  <c r="V497" i="25"/>
  <c r="AB497" i="25"/>
  <c r="BF497" i="25"/>
  <c r="Y497" i="25"/>
  <c r="AU497" i="25"/>
  <c r="BI497" i="25"/>
  <c r="T497" i="25"/>
  <c r="AP497" i="25"/>
  <c r="Q497" i="25"/>
  <c r="AM497" i="25"/>
  <c r="AS497" i="25"/>
  <c r="AQ497" i="25"/>
  <c r="Z497" i="25"/>
  <c r="AV497" i="25"/>
  <c r="BJ497" i="25"/>
  <c r="AC497" i="25"/>
  <c r="S497" i="25"/>
  <c r="AK497" i="25"/>
  <c r="BH497" i="25"/>
  <c r="AH497" i="25"/>
  <c r="AA497" i="25"/>
  <c r="BG497" i="25"/>
  <c r="BD497" i="25"/>
  <c r="AN497" i="25"/>
  <c r="AE497" i="25"/>
  <c r="BB497" i="25"/>
  <c r="V408" i="25"/>
  <c r="AQ408" i="25"/>
  <c r="AG408" i="25"/>
  <c r="Z408" i="25"/>
  <c r="AU408" i="25"/>
  <c r="T408" i="25"/>
  <c r="AZ408" i="25"/>
  <c r="AA408" i="25"/>
  <c r="Q408" i="25"/>
  <c r="AN408" i="25"/>
  <c r="P408" i="25"/>
  <c r="AV408" i="25"/>
  <c r="BJ408" i="25"/>
  <c r="AR408" i="25"/>
  <c r="S408" i="25"/>
  <c r="BI408" i="25"/>
  <c r="X408" i="25"/>
  <c r="BA408" i="25"/>
  <c r="AF408" i="25"/>
  <c r="AT408" i="25"/>
  <c r="AB408" i="25"/>
  <c r="BE408" i="25"/>
  <c r="AC408" i="25"/>
  <c r="AM408" i="25"/>
  <c r="U408" i="25"/>
  <c r="AI408" i="25"/>
  <c r="BD408" i="25"/>
  <c r="BL408" i="25"/>
  <c r="BB408" i="25"/>
  <c r="BC408" i="25"/>
  <c r="R408" i="25"/>
  <c r="AL408" i="25"/>
  <c r="AW408" i="25"/>
  <c r="W408" i="25"/>
  <c r="AD408" i="25"/>
  <c r="AO408" i="25"/>
  <c r="BK408" i="25"/>
  <c r="BH408" i="25"/>
  <c r="Y408" i="25"/>
  <c r="AE408" i="25"/>
  <c r="AJ408" i="25"/>
  <c r="AS408" i="25"/>
  <c r="AK408" i="25"/>
  <c r="BG408" i="25"/>
  <c r="BF408" i="25"/>
  <c r="AX408" i="25"/>
  <c r="AP408" i="25"/>
  <c r="AH408" i="25"/>
  <c r="AY408" i="25"/>
  <c r="W512" i="25"/>
  <c r="AY512" i="25"/>
  <c r="BL512" i="25"/>
  <c r="BH512" i="25"/>
  <c r="AC512" i="25"/>
  <c r="AU512" i="25"/>
  <c r="AD512" i="25"/>
  <c r="AO512" i="25"/>
  <c r="AW512" i="25"/>
  <c r="S512" i="25"/>
  <c r="BE512" i="25"/>
  <c r="BK512" i="25"/>
  <c r="V512" i="25"/>
  <c r="AX512" i="25"/>
  <c r="U512" i="25"/>
  <c r="AF512" i="25"/>
  <c r="AM512" i="25"/>
  <c r="AQ512" i="25"/>
  <c r="Y512" i="25"/>
  <c r="AP512" i="25"/>
  <c r="AZ512" i="25"/>
  <c r="BJ512" i="25"/>
  <c r="AA512" i="25"/>
  <c r="AJ512" i="25"/>
  <c r="AN512" i="25"/>
  <c r="AS512" i="25"/>
  <c r="BB512" i="25"/>
  <c r="BA512" i="25"/>
  <c r="X512" i="25"/>
  <c r="P512" i="25"/>
  <c r="T512" i="25"/>
  <c r="AT512" i="25"/>
  <c r="AB512" i="25"/>
  <c r="AV512" i="25"/>
  <c r="BF512" i="25"/>
  <c r="AK512" i="25"/>
  <c r="BI512" i="25"/>
  <c r="AH512" i="25"/>
  <c r="BC512" i="25"/>
  <c r="AE512" i="25"/>
  <c r="AR512" i="25"/>
  <c r="Q512" i="25"/>
  <c r="AL512" i="25"/>
  <c r="R512" i="25"/>
  <c r="BG512" i="25"/>
  <c r="AG512" i="25"/>
  <c r="AI512" i="25"/>
  <c r="BD512" i="25"/>
  <c r="Z512" i="25"/>
  <c r="Y513" i="25"/>
  <c r="P513" i="25"/>
  <c r="BA513" i="25"/>
  <c r="AJ513" i="25"/>
  <c r="BK513" i="25"/>
  <c r="BL513" i="25"/>
  <c r="BE513" i="25"/>
  <c r="AV513" i="25"/>
  <c r="AL513" i="25"/>
  <c r="U513" i="25"/>
  <c r="AU513" i="25"/>
  <c r="R513" i="25"/>
  <c r="AO513" i="25"/>
  <c r="Q513" i="25"/>
  <c r="AD513" i="25"/>
  <c r="AR513" i="25"/>
  <c r="T513" i="25"/>
  <c r="BG513" i="25"/>
  <c r="BD513" i="25"/>
  <c r="V513" i="25"/>
  <c r="BF513" i="25"/>
  <c r="S513" i="25"/>
  <c r="BC513" i="25"/>
  <c r="AB513" i="25"/>
  <c r="AY513" i="25"/>
  <c r="AF513" i="25"/>
  <c r="AS513" i="25"/>
  <c r="AE513" i="25"/>
  <c r="AX513" i="25"/>
  <c r="BH513" i="25"/>
  <c r="AH513" i="25"/>
  <c r="AT513" i="25"/>
  <c r="BI513" i="25"/>
  <c r="X513" i="25"/>
  <c r="AK513" i="25"/>
  <c r="Z513" i="25"/>
  <c r="AM513" i="25"/>
  <c r="AW513" i="25"/>
  <c r="W513" i="25"/>
  <c r="AZ513" i="25"/>
  <c r="AN513" i="25"/>
  <c r="BJ513" i="25"/>
  <c r="AC513" i="25"/>
  <c r="AQ513" i="25"/>
  <c r="AI513" i="25"/>
  <c r="BB513" i="25"/>
  <c r="AG513" i="25"/>
  <c r="AA513" i="25"/>
  <c r="AP513" i="25"/>
  <c r="AV519" i="25"/>
  <c r="AM519" i="25"/>
  <c r="V519" i="25"/>
  <c r="AZ519" i="25"/>
  <c r="AI519" i="25"/>
  <c r="R519" i="25"/>
  <c r="AN519" i="25"/>
  <c r="AE519" i="25"/>
  <c r="BI519" i="25"/>
  <c r="AR519" i="25"/>
  <c r="AA519" i="25"/>
  <c r="Q519" i="25"/>
  <c r="X519" i="25"/>
  <c r="BJ519" i="25"/>
  <c r="AS519" i="25"/>
  <c r="AB519" i="25"/>
  <c r="BF519" i="25"/>
  <c r="BE519" i="25"/>
  <c r="P519" i="25"/>
  <c r="BB519" i="25"/>
  <c r="AK519" i="25"/>
  <c r="T519" i="25"/>
  <c r="AX519" i="25"/>
  <c r="AW519" i="25"/>
  <c r="BK519" i="25"/>
  <c r="AT519" i="25"/>
  <c r="AC519" i="25"/>
  <c r="BG519" i="25"/>
  <c r="AP519" i="25"/>
  <c r="AG519" i="25"/>
  <c r="BL519" i="25"/>
  <c r="BC519" i="25"/>
  <c r="AL519" i="25"/>
  <c r="U519" i="25"/>
  <c r="AY519" i="25"/>
  <c r="AH519" i="25"/>
  <c r="Y519" i="25"/>
  <c r="BA519" i="25"/>
  <c r="AJ519" i="25"/>
  <c r="AF519" i="25"/>
  <c r="S519" i="25"/>
  <c r="BD519" i="25"/>
  <c r="AO519" i="25"/>
  <c r="AU519" i="25"/>
  <c r="W519" i="25"/>
  <c r="AD519" i="25"/>
  <c r="AQ519" i="25"/>
  <c r="BH519" i="25"/>
  <c r="Z519" i="25"/>
  <c r="BD461" i="25"/>
  <c r="AM461" i="25"/>
  <c r="V461" i="25"/>
  <c r="AZ461" i="25"/>
  <c r="AI461" i="25"/>
  <c r="R461" i="25"/>
  <c r="AV461" i="25"/>
  <c r="AE461" i="25"/>
  <c r="BL461" i="25"/>
  <c r="AR461" i="25"/>
  <c r="AA461" i="25"/>
  <c r="Y461" i="25"/>
  <c r="AN461" i="25"/>
  <c r="W461" i="25"/>
  <c r="BA461" i="25"/>
  <c r="AJ461" i="25"/>
  <c r="S461" i="25"/>
  <c r="Q461" i="25"/>
  <c r="AF461" i="25"/>
  <c r="AS461" i="25"/>
  <c r="AB461" i="25"/>
  <c r="BG461" i="25"/>
  <c r="BE461" i="25"/>
  <c r="X461" i="25"/>
  <c r="BB461" i="25"/>
  <c r="AK461" i="25"/>
  <c r="T461" i="25"/>
  <c r="AX461" i="25"/>
  <c r="AW461" i="25"/>
  <c r="BF461" i="25"/>
  <c r="P461" i="25"/>
  <c r="AT461" i="25"/>
  <c r="AC461" i="25"/>
  <c r="BH461" i="25"/>
  <c r="AP461" i="25"/>
  <c r="AO461" i="25"/>
  <c r="BK461" i="25"/>
  <c r="BC461" i="25"/>
  <c r="AL461" i="25"/>
  <c r="U461" i="25"/>
  <c r="AY461" i="25"/>
  <c r="AH461" i="25"/>
  <c r="AG461" i="25"/>
  <c r="AD461" i="25"/>
  <c r="BI461" i="25"/>
  <c r="AQ461" i="25"/>
  <c r="Z461" i="25"/>
  <c r="BJ461" i="25"/>
  <c r="AU461" i="25"/>
  <c r="BB470" i="25"/>
  <c r="AJ470" i="25"/>
  <c r="S470" i="25"/>
  <c r="AW470" i="25"/>
  <c r="AS470" i="25"/>
  <c r="BK470" i="25"/>
  <c r="AT470" i="25"/>
  <c r="AB470" i="25"/>
  <c r="BA470" i="25"/>
  <c r="AG470" i="25"/>
  <c r="AC470" i="25"/>
  <c r="BC470" i="25"/>
  <c r="AL470" i="25"/>
  <c r="T470" i="25"/>
  <c r="AK470" i="25"/>
  <c r="Q470" i="25"/>
  <c r="AU470" i="25"/>
  <c r="AD470" i="25"/>
  <c r="BG470" i="25"/>
  <c r="U470" i="25"/>
  <c r="BL470" i="25"/>
  <c r="AM470" i="25"/>
  <c r="V470" i="25"/>
  <c r="AY470" i="25"/>
  <c r="AX470" i="25"/>
  <c r="AV470" i="25"/>
  <c r="AE470" i="25"/>
  <c r="BH470" i="25"/>
  <c r="AQ470" i="25"/>
  <c r="AH470" i="25"/>
  <c r="AF470" i="25"/>
  <c r="W470" i="25"/>
  <c r="AZ470" i="25"/>
  <c r="AI470" i="25"/>
  <c r="R470" i="25"/>
  <c r="P470" i="25"/>
  <c r="BJ470" i="25"/>
  <c r="BE470" i="25"/>
  <c r="AA470" i="25"/>
  <c r="Y470" i="25"/>
  <c r="BD470" i="25"/>
  <c r="BI470" i="25"/>
  <c r="AN470" i="25"/>
  <c r="BF470" i="25"/>
  <c r="X470" i="25"/>
  <c r="AP470" i="25"/>
  <c r="AR470" i="25"/>
  <c r="Z470" i="25"/>
  <c r="AO470" i="25"/>
  <c r="AG531" i="25"/>
  <c r="X531" i="25"/>
  <c r="BJ531" i="25"/>
  <c r="AY531" i="25"/>
  <c r="AX531" i="25"/>
  <c r="AL531" i="25"/>
  <c r="Y531" i="25"/>
  <c r="P531" i="25"/>
  <c r="BI531" i="25"/>
  <c r="AQ531" i="25"/>
  <c r="AB531" i="25"/>
  <c r="Q531" i="25"/>
  <c r="BK531" i="25"/>
  <c r="BA531" i="25"/>
  <c r="AI531" i="25"/>
  <c r="AT531" i="25"/>
  <c r="BL531" i="25"/>
  <c r="BC531" i="25"/>
  <c r="AS531" i="25"/>
  <c r="AA531" i="25"/>
  <c r="Z531" i="25"/>
  <c r="BD531" i="25"/>
  <c r="AU531" i="25"/>
  <c r="AK531" i="25"/>
  <c r="S531" i="25"/>
  <c r="AR531" i="25"/>
  <c r="BE531" i="25"/>
  <c r="AV531" i="25"/>
  <c r="AM531" i="25"/>
  <c r="AC531" i="25"/>
  <c r="BF531" i="25"/>
  <c r="V531" i="25"/>
  <c r="AW531" i="25"/>
  <c r="AN531" i="25"/>
  <c r="AE531" i="25"/>
  <c r="U531" i="25"/>
  <c r="AZ531" i="25"/>
  <c r="AF531" i="25"/>
  <c r="AJ531" i="25"/>
  <c r="W531" i="25"/>
  <c r="BB531" i="25"/>
  <c r="BG531" i="25"/>
  <c r="AH531" i="25"/>
  <c r="AD531" i="25"/>
  <c r="AP531" i="25"/>
  <c r="T531" i="25"/>
  <c r="R531" i="25"/>
  <c r="BH531" i="25"/>
  <c r="AO531" i="25"/>
  <c r="AA532" i="25"/>
  <c r="BD532" i="25"/>
  <c r="AU532" i="25"/>
  <c r="AC532" i="25"/>
  <c r="BB532" i="25"/>
  <c r="BF532" i="25"/>
  <c r="AW532" i="25"/>
  <c r="AN532" i="25"/>
  <c r="AE532" i="25"/>
  <c r="BH532" i="25"/>
  <c r="AL532" i="25"/>
  <c r="AX532" i="25"/>
  <c r="AO532" i="25"/>
  <c r="AF532" i="25"/>
  <c r="W532" i="25"/>
  <c r="AZ532" i="25"/>
  <c r="AD532" i="25"/>
  <c r="BG532" i="25"/>
  <c r="AP532" i="25"/>
  <c r="AG532" i="25"/>
  <c r="X532" i="25"/>
  <c r="BI532" i="25"/>
  <c r="AR532" i="25"/>
  <c r="V532" i="25"/>
  <c r="AY532" i="25"/>
  <c r="AH532" i="25"/>
  <c r="Y532" i="25"/>
  <c r="P532" i="25"/>
  <c r="BA532" i="25"/>
  <c r="AJ532" i="25"/>
  <c r="BJ532" i="25"/>
  <c r="AQ532" i="25"/>
  <c r="Z532" i="25"/>
  <c r="Q532" i="25"/>
  <c r="BK532" i="25"/>
  <c r="AS532" i="25"/>
  <c r="AB532" i="25"/>
  <c r="BE532" i="25"/>
  <c r="AT532" i="25"/>
  <c r="BL532" i="25"/>
  <c r="AV532" i="25"/>
  <c r="BC532" i="25"/>
  <c r="AM532" i="25"/>
  <c r="AI532" i="25"/>
  <c r="AK532" i="25"/>
  <c r="S532" i="25"/>
  <c r="U532" i="25"/>
  <c r="R532" i="25"/>
  <c r="T532" i="25"/>
  <c r="BC493" i="25"/>
  <c r="AL493" i="25"/>
  <c r="U493" i="25"/>
  <c r="AI493" i="25"/>
  <c r="P493" i="25"/>
  <c r="AP493" i="25"/>
  <c r="BE493" i="25"/>
  <c r="AU493" i="25"/>
  <c r="AD493" i="25"/>
  <c r="BD493" i="25"/>
  <c r="S493" i="25"/>
  <c r="BH493" i="25"/>
  <c r="Z493" i="25"/>
  <c r="AO493" i="25"/>
  <c r="AE493" i="25"/>
  <c r="BI493" i="25"/>
  <c r="X493" i="25"/>
  <c r="AH493" i="25"/>
  <c r="AB493" i="25"/>
  <c r="AG493" i="25"/>
  <c r="W493" i="25"/>
  <c r="BA493" i="25"/>
  <c r="AZ493" i="25"/>
  <c r="R493" i="25"/>
  <c r="BG493" i="25"/>
  <c r="Y493" i="25"/>
  <c r="BJ493" i="25"/>
  <c r="AS493" i="25"/>
  <c r="AJ493" i="25"/>
  <c r="BL493" i="25"/>
  <c r="AQ493" i="25"/>
  <c r="Q493" i="25"/>
  <c r="BB493" i="25"/>
  <c r="AK493" i="25"/>
  <c r="T493" i="25"/>
  <c r="AV493" i="25"/>
  <c r="AA493" i="25"/>
  <c r="V493" i="25"/>
  <c r="AN493" i="25"/>
  <c r="AW493" i="25"/>
  <c r="AX493" i="25"/>
  <c r="AF493" i="25"/>
  <c r="AR493" i="25"/>
  <c r="BF493" i="25"/>
  <c r="BK493" i="25"/>
  <c r="AM493" i="25"/>
  <c r="AC493" i="25"/>
  <c r="AT493" i="25"/>
  <c r="AY493" i="25"/>
  <c r="BK508" i="25"/>
  <c r="AT508" i="25"/>
  <c r="AC508" i="25"/>
  <c r="BD508" i="25"/>
  <c r="S508" i="25"/>
  <c r="BH508" i="25"/>
  <c r="AO508" i="25"/>
  <c r="AE508" i="25"/>
  <c r="BI508" i="25"/>
  <c r="AA508" i="25"/>
  <c r="AJ508" i="25"/>
  <c r="BL508" i="25"/>
  <c r="AM508" i="25"/>
  <c r="AS508" i="25"/>
  <c r="AN508" i="25"/>
  <c r="R508" i="25"/>
  <c r="BE508" i="25"/>
  <c r="W508" i="25"/>
  <c r="AK508" i="25"/>
  <c r="X508" i="25"/>
  <c r="AV508" i="25"/>
  <c r="AW508" i="25"/>
  <c r="BJ508" i="25"/>
  <c r="U508" i="25"/>
  <c r="AZ508" i="25"/>
  <c r="AF508" i="25"/>
  <c r="AG508" i="25"/>
  <c r="BB508" i="25"/>
  <c r="BG508" i="25"/>
  <c r="T508" i="25"/>
  <c r="P508" i="25"/>
  <c r="Y508" i="25"/>
  <c r="AL508" i="25"/>
  <c r="AQ508" i="25"/>
  <c r="AY508" i="25"/>
  <c r="AR508" i="25"/>
  <c r="BC508" i="25"/>
  <c r="V508" i="25"/>
  <c r="AP508" i="25"/>
  <c r="AX508" i="25"/>
  <c r="BF508" i="25"/>
  <c r="Z508" i="25"/>
  <c r="AI508" i="25"/>
  <c r="AH508" i="25"/>
  <c r="Q508" i="25"/>
  <c r="AB508" i="25"/>
  <c r="AU508" i="25"/>
  <c r="AD508" i="25"/>
  <c r="BA508" i="25"/>
  <c r="AM431" i="25"/>
  <c r="V431" i="25"/>
  <c r="AZ431" i="25"/>
  <c r="AH431" i="25"/>
  <c r="Y431" i="25"/>
  <c r="X431" i="25"/>
  <c r="W431" i="25"/>
  <c r="BA431" i="25"/>
  <c r="AJ431" i="25"/>
  <c r="R431" i="25"/>
  <c r="AI431" i="25"/>
  <c r="S431" i="25"/>
  <c r="BB431" i="25"/>
  <c r="AK431" i="25"/>
  <c r="T431" i="25"/>
  <c r="BE431" i="25"/>
  <c r="AF431" i="25"/>
  <c r="P431" i="25"/>
  <c r="BK431" i="25"/>
  <c r="AT431" i="25"/>
  <c r="AC431" i="25"/>
  <c r="BF431" i="25"/>
  <c r="BC431" i="25"/>
  <c r="AL431" i="25"/>
  <c r="U431" i="25"/>
  <c r="AX431" i="25"/>
  <c r="AO431" i="25"/>
  <c r="AA431" i="25"/>
  <c r="AN431" i="25"/>
  <c r="BH431" i="25"/>
  <c r="Q431" i="25"/>
  <c r="AR431" i="25"/>
  <c r="AU431" i="25"/>
  <c r="BL431" i="25"/>
  <c r="AE431" i="25"/>
  <c r="AP431" i="25"/>
  <c r="BD431" i="25"/>
  <c r="AW431" i="25"/>
  <c r="AG431" i="25"/>
  <c r="AB431" i="25"/>
  <c r="BJ431" i="25"/>
  <c r="Z431" i="25"/>
  <c r="AY431" i="25"/>
  <c r="AQ431" i="25"/>
  <c r="BG431" i="25"/>
  <c r="AD431" i="25"/>
  <c r="AV431" i="25"/>
  <c r="BI431" i="25"/>
  <c r="AS431" i="25"/>
  <c r="BF526" i="25"/>
  <c r="AV526" i="25"/>
  <c r="AL526" i="25"/>
  <c r="Y526" i="25"/>
  <c r="AI526" i="25"/>
  <c r="AE526" i="25"/>
  <c r="AN526" i="25"/>
  <c r="BC526" i="25"/>
  <c r="BI526" i="25"/>
  <c r="V526" i="25"/>
  <c r="AX526" i="25"/>
  <c r="AD526" i="25"/>
  <c r="S526" i="25"/>
  <c r="AF526" i="25"/>
  <c r="AZ526" i="25"/>
  <c r="AH526" i="25"/>
  <c r="X526" i="25"/>
  <c r="BG526" i="25"/>
  <c r="W526" i="25"/>
  <c r="AW526" i="25"/>
  <c r="AC526" i="25"/>
  <c r="BL526" i="25"/>
  <c r="U526" i="25"/>
  <c r="T526" i="25"/>
  <c r="AY526" i="25"/>
  <c r="AP526" i="25"/>
  <c r="AS526" i="25"/>
  <c r="AR526" i="25"/>
  <c r="Z526" i="25"/>
  <c r="P526" i="25"/>
  <c r="AQ526" i="25"/>
  <c r="BA526" i="25"/>
  <c r="AG526" i="25"/>
  <c r="AB526" i="25"/>
  <c r="BE526" i="25"/>
  <c r="BK526" i="25"/>
  <c r="BD526" i="25"/>
  <c r="AU526" i="25"/>
  <c r="AJ526" i="25"/>
  <c r="R526" i="25"/>
  <c r="BJ526" i="25"/>
  <c r="AA526" i="25"/>
  <c r="AK526" i="25"/>
  <c r="Q526" i="25"/>
  <c r="BB526" i="25"/>
  <c r="AO526" i="25"/>
  <c r="AM526" i="25"/>
  <c r="AT526" i="25"/>
  <c r="BH526" i="25"/>
  <c r="BC435" i="25"/>
  <c r="AL435" i="25"/>
  <c r="U435" i="25"/>
  <c r="AX435" i="25"/>
  <c r="AO435" i="25"/>
  <c r="AF435" i="25"/>
  <c r="P435" i="25"/>
  <c r="AU435" i="25"/>
  <c r="AD435" i="25"/>
  <c r="BH435" i="25"/>
  <c r="AP435" i="25"/>
  <c r="AG435" i="25"/>
  <c r="BG435" i="25"/>
  <c r="AM435" i="25"/>
  <c r="V435" i="25"/>
  <c r="AZ435" i="25"/>
  <c r="AH435" i="25"/>
  <c r="Y435" i="25"/>
  <c r="AA435" i="25"/>
  <c r="AE435" i="25"/>
  <c r="BI435" i="25"/>
  <c r="AR435" i="25"/>
  <c r="Z435" i="25"/>
  <c r="Q435" i="25"/>
  <c r="BD435" i="25"/>
  <c r="W435" i="25"/>
  <c r="BA435" i="25"/>
  <c r="AJ435" i="25"/>
  <c r="R435" i="25"/>
  <c r="AQ435" i="25"/>
  <c r="X435" i="25"/>
  <c r="BJ435" i="25"/>
  <c r="AS435" i="25"/>
  <c r="AB435" i="25"/>
  <c r="AN435" i="25"/>
  <c r="AY435" i="25"/>
  <c r="BB435" i="25"/>
  <c r="AK435" i="25"/>
  <c r="T435" i="25"/>
  <c r="BE435" i="25"/>
  <c r="AI435" i="25"/>
  <c r="S435" i="25"/>
  <c r="AT435" i="25"/>
  <c r="BF435" i="25"/>
  <c r="AW435" i="25"/>
  <c r="BL435" i="25"/>
  <c r="AV435" i="25"/>
  <c r="BK435" i="25"/>
  <c r="AC435" i="25"/>
  <c r="Z525" i="25"/>
  <c r="P525" i="25"/>
  <c r="BI525" i="25"/>
  <c r="BE525" i="25"/>
  <c r="BA525" i="25"/>
  <c r="BL525" i="25"/>
  <c r="BB525" i="25"/>
  <c r="AK525" i="25"/>
  <c r="AI525" i="25"/>
  <c r="AE525" i="25"/>
  <c r="AB525" i="25"/>
  <c r="BD525" i="25"/>
  <c r="AT525" i="25"/>
  <c r="Y525" i="25"/>
  <c r="U525" i="25"/>
  <c r="S525" i="25"/>
  <c r="AA525" i="25"/>
  <c r="BF525" i="25"/>
  <c r="AV525" i="25"/>
  <c r="AL525" i="25"/>
  <c r="BK525" i="25"/>
  <c r="BG525" i="25"/>
  <c r="BC525" i="25"/>
  <c r="AZ525" i="25"/>
  <c r="AX525" i="25"/>
  <c r="AN525" i="25"/>
  <c r="AD525" i="25"/>
  <c r="AW525" i="25"/>
  <c r="AS525" i="25"/>
  <c r="AQ525" i="25"/>
  <c r="AM525" i="25"/>
  <c r="AP525" i="25"/>
  <c r="AF525" i="25"/>
  <c r="V525" i="25"/>
  <c r="AJ525" i="25"/>
  <c r="AG525" i="25"/>
  <c r="AC525" i="25"/>
  <c r="R525" i="25"/>
  <c r="AR525" i="25"/>
  <c r="X525" i="25"/>
  <c r="Q525" i="25"/>
  <c r="BJ525" i="25"/>
  <c r="AO525" i="25"/>
  <c r="BH525" i="25"/>
  <c r="AY525" i="25"/>
  <c r="W525" i="25"/>
  <c r="AU525" i="25"/>
  <c r="AH525" i="25"/>
  <c r="T525" i="25"/>
  <c r="BE471" i="25"/>
  <c r="AV471" i="25"/>
  <c r="AL471" i="25"/>
  <c r="U471" i="25"/>
  <c r="AQ471" i="25"/>
  <c r="AZ471" i="25"/>
  <c r="R471" i="25"/>
  <c r="AW471" i="25"/>
  <c r="AN471" i="25"/>
  <c r="AD471" i="25"/>
  <c r="BK471" i="25"/>
  <c r="AA471" i="25"/>
  <c r="AJ471" i="25"/>
  <c r="AO471" i="25"/>
  <c r="AF471" i="25"/>
  <c r="V471" i="25"/>
  <c r="AU471" i="25"/>
  <c r="BF471" i="25"/>
  <c r="T471" i="25"/>
  <c r="AG471" i="25"/>
  <c r="X471" i="25"/>
  <c r="BI471" i="25"/>
  <c r="AE471" i="25"/>
  <c r="AP471" i="25"/>
  <c r="AY471" i="25"/>
  <c r="Y471" i="25"/>
  <c r="P471" i="25"/>
  <c r="BA471" i="25"/>
  <c r="BH471" i="25"/>
  <c r="Z471" i="25"/>
  <c r="AI471" i="25"/>
  <c r="Q471" i="25"/>
  <c r="BJ471" i="25"/>
  <c r="AS471" i="25"/>
  <c r="AR471" i="25"/>
  <c r="BC471" i="25"/>
  <c r="S471" i="25"/>
  <c r="BL471" i="25"/>
  <c r="BB471" i="25"/>
  <c r="AK471" i="25"/>
  <c r="AB471" i="25"/>
  <c r="AM471" i="25"/>
  <c r="AX471" i="25"/>
  <c r="BG471" i="25"/>
  <c r="W471" i="25"/>
  <c r="AH471" i="25"/>
  <c r="BD471" i="25"/>
  <c r="AT471" i="25"/>
  <c r="AC471" i="25"/>
  <c r="BK538" i="25"/>
  <c r="AT538" i="25"/>
  <c r="AC538" i="25"/>
  <c r="BG538" i="25"/>
  <c r="AW538" i="25"/>
  <c r="AN538" i="25"/>
  <c r="R538" i="25"/>
  <c r="BC538" i="25"/>
  <c r="AL538" i="25"/>
  <c r="U538" i="25"/>
  <c r="AY538" i="25"/>
  <c r="AO538" i="25"/>
  <c r="AF538" i="25"/>
  <c r="BF538" i="25"/>
  <c r="AM538" i="25"/>
  <c r="V538" i="25"/>
  <c r="AZ538" i="25"/>
  <c r="AI538" i="25"/>
  <c r="Y538" i="25"/>
  <c r="P538" i="25"/>
  <c r="AE538" i="25"/>
  <c r="BI538" i="25"/>
  <c r="AR538" i="25"/>
  <c r="AA538" i="25"/>
  <c r="Q538" i="25"/>
  <c r="AX538" i="25"/>
  <c r="W538" i="25"/>
  <c r="BA538" i="25"/>
  <c r="AJ538" i="25"/>
  <c r="S538" i="25"/>
  <c r="BL538" i="25"/>
  <c r="AP538" i="25"/>
  <c r="BJ538" i="25"/>
  <c r="AS538" i="25"/>
  <c r="AB538" i="25"/>
  <c r="BD538" i="25"/>
  <c r="AH538" i="25"/>
  <c r="AD538" i="25"/>
  <c r="X538" i="25"/>
  <c r="BH538" i="25"/>
  <c r="AQ538" i="25"/>
  <c r="AV538" i="25"/>
  <c r="Z538" i="25"/>
  <c r="AU538" i="25"/>
  <c r="BB538" i="25"/>
  <c r="AK538" i="25"/>
  <c r="BE538" i="25"/>
  <c r="T538" i="25"/>
  <c r="AG538" i="25"/>
  <c r="S536" i="25"/>
  <c r="BE536" i="25"/>
  <c r="AV536" i="25"/>
  <c r="AM536" i="25"/>
  <c r="U536" i="25"/>
  <c r="V536" i="25"/>
  <c r="BF536" i="25"/>
  <c r="AW536" i="25"/>
  <c r="AN536" i="25"/>
  <c r="AE536" i="25"/>
  <c r="BH536" i="25"/>
  <c r="BJ536" i="25"/>
  <c r="AX536" i="25"/>
  <c r="AO536" i="25"/>
  <c r="AF536" i="25"/>
  <c r="W536" i="25"/>
  <c r="AZ536" i="25"/>
  <c r="BB536" i="25"/>
  <c r="BG536" i="25"/>
  <c r="AP536" i="25"/>
  <c r="AG536" i="25"/>
  <c r="X536" i="25"/>
  <c r="BI536" i="25"/>
  <c r="AR536" i="25"/>
  <c r="AT536" i="25"/>
  <c r="AY536" i="25"/>
  <c r="AH536" i="25"/>
  <c r="Y536" i="25"/>
  <c r="P536" i="25"/>
  <c r="BA536" i="25"/>
  <c r="AJ536" i="25"/>
  <c r="AL536" i="25"/>
  <c r="AQ536" i="25"/>
  <c r="Z536" i="25"/>
  <c r="Q536" i="25"/>
  <c r="BK536" i="25"/>
  <c r="AS536" i="25"/>
  <c r="AB536" i="25"/>
  <c r="AI536" i="25"/>
  <c r="R536" i="25"/>
  <c r="BL536" i="25"/>
  <c r="BC536" i="25"/>
  <c r="AK536" i="25"/>
  <c r="T536" i="25"/>
  <c r="AD536" i="25"/>
  <c r="AA536" i="25"/>
  <c r="BD536" i="25"/>
  <c r="AU536" i="25"/>
  <c r="AC536" i="25"/>
  <c r="AT518" i="25"/>
  <c r="AC518" i="25"/>
  <c r="BF518" i="25"/>
  <c r="AW518" i="25"/>
  <c r="AN518" i="25"/>
  <c r="W518" i="25"/>
  <c r="AD518" i="25"/>
  <c r="BG518" i="25"/>
  <c r="AP518" i="25"/>
  <c r="AG518" i="25"/>
  <c r="X518" i="25"/>
  <c r="T518" i="25"/>
  <c r="V518" i="25"/>
  <c r="AY518" i="25"/>
  <c r="AH518" i="25"/>
  <c r="Y518" i="25"/>
  <c r="P518" i="25"/>
  <c r="BK518" i="25"/>
  <c r="BI518" i="25"/>
  <c r="AQ518" i="25"/>
  <c r="Z518" i="25"/>
  <c r="Q518" i="25"/>
  <c r="AJ518" i="25"/>
  <c r="AU518" i="25"/>
  <c r="BA518" i="25"/>
  <c r="AI518" i="25"/>
  <c r="R518" i="25"/>
  <c r="BL518" i="25"/>
  <c r="BH518" i="25"/>
  <c r="AR518" i="25"/>
  <c r="BJ518" i="25"/>
  <c r="AS518" i="25"/>
  <c r="AA518" i="25"/>
  <c r="BD518" i="25"/>
  <c r="AB518" i="25"/>
  <c r="AM518" i="25"/>
  <c r="AO518" i="25"/>
  <c r="BB518" i="25"/>
  <c r="AV518" i="25"/>
  <c r="AL518" i="25"/>
  <c r="AF518" i="25"/>
  <c r="AK518" i="25"/>
  <c r="BC518" i="25"/>
  <c r="U518" i="25"/>
  <c r="AZ518" i="25"/>
  <c r="S518" i="25"/>
  <c r="AE518" i="25"/>
  <c r="AX518" i="25"/>
  <c r="BE518" i="25"/>
  <c r="S433" i="25"/>
  <c r="BE433" i="25"/>
  <c r="AV433" i="25"/>
  <c r="AL433" i="25"/>
  <c r="U433" i="25"/>
  <c r="AJ433" i="25"/>
  <c r="AX433" i="25"/>
  <c r="AO433" i="25"/>
  <c r="AF433" i="25"/>
  <c r="V433" i="25"/>
  <c r="W433" i="25"/>
  <c r="AE433" i="25"/>
  <c r="AY433" i="25"/>
  <c r="AH433" i="25"/>
  <c r="Y433" i="25"/>
  <c r="P433" i="25"/>
  <c r="BA433" i="25"/>
  <c r="T433" i="25"/>
  <c r="AB433" i="25"/>
  <c r="AA433" i="25"/>
  <c r="Q433" i="25"/>
  <c r="AD433" i="25"/>
  <c r="AR433" i="25"/>
  <c r="BF433" i="25"/>
  <c r="BL433" i="25"/>
  <c r="BI433" i="25"/>
  <c r="AM433" i="25"/>
  <c r="AP433" i="25"/>
  <c r="BD433" i="25"/>
  <c r="AS433" i="25"/>
  <c r="BK433" i="25"/>
  <c r="Z433" i="25"/>
  <c r="AN433" i="25"/>
  <c r="AK433" i="25"/>
  <c r="BH433" i="25"/>
  <c r="R433" i="25"/>
  <c r="X433" i="25"/>
  <c r="AC433" i="25"/>
  <c r="AQ433" i="25"/>
  <c r="AW433" i="25"/>
  <c r="BB433" i="25"/>
  <c r="AZ433" i="25"/>
  <c r="BC433" i="25"/>
  <c r="AU433" i="25"/>
  <c r="BG433" i="25"/>
  <c r="AI433" i="25"/>
  <c r="AG433" i="25"/>
  <c r="BJ433" i="25"/>
  <c r="AT433" i="25"/>
  <c r="BB524" i="25"/>
  <c r="BD524" i="25"/>
  <c r="AN524" i="25"/>
  <c r="R524" i="25"/>
  <c r="AZ524" i="25"/>
  <c r="AE524" i="25"/>
  <c r="AW524" i="25"/>
  <c r="T524" i="25"/>
  <c r="BJ524" i="25"/>
  <c r="AP524" i="25"/>
  <c r="W524" i="25"/>
  <c r="AK524" i="25"/>
  <c r="BE524" i="25"/>
  <c r="AT524" i="25"/>
  <c r="BA524" i="25"/>
  <c r="AF524" i="25"/>
  <c r="BH524" i="25"/>
  <c r="AC524" i="25"/>
  <c r="AS524" i="25"/>
  <c r="AL524" i="25"/>
  <c r="AQ524" i="25"/>
  <c r="X524" i="25"/>
  <c r="AX524" i="25"/>
  <c r="U524" i="25"/>
  <c r="AI524" i="25"/>
  <c r="BC524" i="25"/>
  <c r="AG524" i="25"/>
  <c r="P524" i="25"/>
  <c r="AM524" i="25"/>
  <c r="BF524" i="25"/>
  <c r="S524" i="25"/>
  <c r="BL524" i="25"/>
  <c r="AH524" i="25"/>
  <c r="Q524" i="25"/>
  <c r="AY524" i="25"/>
  <c r="V524" i="25"/>
  <c r="AJ524" i="25"/>
  <c r="Y524" i="25"/>
  <c r="AA524" i="25"/>
  <c r="BK524" i="25"/>
  <c r="BI524" i="25"/>
  <c r="AO524" i="25"/>
  <c r="AD524" i="25"/>
  <c r="AV524" i="25"/>
  <c r="BG524" i="25"/>
  <c r="AR524" i="25"/>
  <c r="AU524" i="25"/>
  <c r="Z524" i="25"/>
  <c r="AB524" i="25"/>
  <c r="BA537" i="25"/>
  <c r="AJ537" i="25"/>
  <c r="S537" i="25"/>
  <c r="BH537" i="25"/>
  <c r="AQ537" i="25"/>
  <c r="Z537" i="25"/>
  <c r="AZ537" i="25"/>
  <c r="BF537" i="25"/>
  <c r="AO537" i="25"/>
  <c r="AE537" i="25"/>
  <c r="AN537" i="25"/>
  <c r="AB537" i="25"/>
  <c r="AP537" i="25"/>
  <c r="Y537" i="25"/>
  <c r="BJ537" i="25"/>
  <c r="X537" i="25"/>
  <c r="AS537" i="25"/>
  <c r="BG537" i="25"/>
  <c r="R537" i="25"/>
  <c r="BK537" i="25"/>
  <c r="AT537" i="25"/>
  <c r="BL537" i="25"/>
  <c r="AK537" i="25"/>
  <c r="AY537" i="25"/>
  <c r="BC537" i="25"/>
  <c r="AL537" i="25"/>
  <c r="BD537" i="25"/>
  <c r="AC537" i="25"/>
  <c r="AI537" i="25"/>
  <c r="BE537" i="25"/>
  <c r="AU537" i="25"/>
  <c r="AD537" i="25"/>
  <c r="AV537" i="25"/>
  <c r="AR537" i="25"/>
  <c r="AM537" i="25"/>
  <c r="T537" i="25"/>
  <c r="W537" i="25"/>
  <c r="BB537" i="25"/>
  <c r="AA537" i="25"/>
  <c r="AX537" i="25"/>
  <c r="V537" i="25"/>
  <c r="U537" i="25"/>
  <c r="AH537" i="25"/>
  <c r="AF537" i="25"/>
  <c r="AW537" i="25"/>
  <c r="P537" i="25"/>
  <c r="BI537" i="25"/>
  <c r="AG537" i="25"/>
  <c r="Q537" i="25"/>
  <c r="BA473" i="25"/>
  <c r="AJ473" i="25"/>
  <c r="R473" i="25"/>
  <c r="AY473" i="25"/>
  <c r="AU473" i="25"/>
  <c r="BD473" i="25"/>
  <c r="V473" i="25"/>
  <c r="AK473" i="25"/>
  <c r="T473" i="25"/>
  <c r="BE473" i="25"/>
  <c r="S473" i="25"/>
  <c r="BJ473" i="25"/>
  <c r="X473" i="25"/>
  <c r="U473" i="25"/>
  <c r="AX473" i="25"/>
  <c r="AO473" i="25"/>
  <c r="AV473" i="25"/>
  <c r="AD473" i="25"/>
  <c r="AM473" i="25"/>
  <c r="AZ473" i="25"/>
  <c r="AH473" i="25"/>
  <c r="Y473" i="25"/>
  <c r="P473" i="25"/>
  <c r="AQ473" i="25"/>
  <c r="BB473" i="25"/>
  <c r="AS473" i="25"/>
  <c r="AE473" i="25"/>
  <c r="AC473" i="25"/>
  <c r="AW473" i="25"/>
  <c r="AT473" i="25"/>
  <c r="AG473" i="25"/>
  <c r="BH473" i="25"/>
  <c r="AR473" i="25"/>
  <c r="Q473" i="25"/>
  <c r="AA473" i="25"/>
  <c r="AF473" i="25"/>
  <c r="Z473" i="25"/>
  <c r="AB473" i="25"/>
  <c r="AI473" i="25"/>
  <c r="AN473" i="25"/>
  <c r="W473" i="25"/>
  <c r="BI473" i="25"/>
  <c r="AL473" i="25"/>
  <c r="BF473" i="25"/>
  <c r="BL473" i="25"/>
  <c r="BC473" i="25"/>
  <c r="AP473" i="25"/>
  <c r="BK473" i="25"/>
  <c r="BG473" i="25"/>
  <c r="BE481" i="25"/>
  <c r="AV481" i="25"/>
  <c r="AM481" i="25"/>
  <c r="V481" i="25"/>
  <c r="AZ481" i="25"/>
  <c r="AI481" i="25"/>
  <c r="BF481" i="25"/>
  <c r="AW481" i="25"/>
  <c r="AN481" i="25"/>
  <c r="AE481" i="25"/>
  <c r="BI481" i="25"/>
  <c r="AR481" i="25"/>
  <c r="AA481" i="25"/>
  <c r="AX481" i="25"/>
  <c r="AO481" i="25"/>
  <c r="AF481" i="25"/>
  <c r="W481" i="25"/>
  <c r="BA481" i="25"/>
  <c r="AJ481" i="25"/>
  <c r="S481" i="25"/>
  <c r="AP481" i="25"/>
  <c r="AG481" i="25"/>
  <c r="X481" i="25"/>
  <c r="BJ481" i="25"/>
  <c r="AS481" i="25"/>
  <c r="AB481" i="25"/>
  <c r="AH481" i="25"/>
  <c r="Y481" i="25"/>
  <c r="P481" i="25"/>
  <c r="BB481" i="25"/>
  <c r="AK481" i="25"/>
  <c r="T481" i="25"/>
  <c r="Z481" i="25"/>
  <c r="Q481" i="25"/>
  <c r="BK481" i="25"/>
  <c r="AT481" i="25"/>
  <c r="AC481" i="25"/>
  <c r="BG481" i="25"/>
  <c r="R481" i="25"/>
  <c r="BL481" i="25"/>
  <c r="BC481" i="25"/>
  <c r="AL481" i="25"/>
  <c r="U481" i="25"/>
  <c r="AY481" i="25"/>
  <c r="AQ481" i="25"/>
  <c r="BD481" i="25"/>
  <c r="AU481" i="25"/>
  <c r="AD481" i="25"/>
  <c r="BH481" i="25"/>
  <c r="BC404" i="25"/>
  <c r="X404" i="25"/>
  <c r="BA404" i="25"/>
  <c r="T404" i="25"/>
  <c r="BH404" i="25"/>
  <c r="AA404" i="25"/>
  <c r="BE404" i="25"/>
  <c r="AU404" i="25"/>
  <c r="BF404" i="25"/>
  <c r="AQ404" i="25"/>
  <c r="AT404" i="25"/>
  <c r="AX404" i="25"/>
  <c r="P404" i="25"/>
  <c r="AW404" i="25"/>
  <c r="AM404" i="25"/>
  <c r="AJ404" i="25"/>
  <c r="AF404" i="25"/>
  <c r="Z404" i="25"/>
  <c r="AL404" i="25"/>
  <c r="AO404" i="25"/>
  <c r="AE404" i="25"/>
  <c r="BB404" i="25"/>
  <c r="U404" i="25"/>
  <c r="BI404" i="25"/>
  <c r="AB404" i="25"/>
  <c r="AG404" i="25"/>
  <c r="W404" i="25"/>
  <c r="AR404" i="25"/>
  <c r="BJ404" i="25"/>
  <c r="AY404" i="25"/>
  <c r="R404" i="25"/>
  <c r="Y404" i="25"/>
  <c r="BD404" i="25"/>
  <c r="AH404" i="25"/>
  <c r="AZ404" i="25"/>
  <c r="AN404" i="25"/>
  <c r="BG404" i="25"/>
  <c r="Q404" i="25"/>
  <c r="AS404" i="25"/>
  <c r="V404" i="25"/>
  <c r="AP404" i="25"/>
  <c r="AC404" i="25"/>
  <c r="AV404" i="25"/>
  <c r="BK404" i="25"/>
  <c r="AI404" i="25"/>
  <c r="BL404" i="25"/>
  <c r="AD404" i="25"/>
  <c r="S404" i="25"/>
  <c r="AK404" i="25"/>
  <c r="AO539" i="25"/>
  <c r="AF539" i="25"/>
  <c r="W539" i="25"/>
  <c r="BA539" i="25"/>
  <c r="AI539" i="25"/>
  <c r="R539" i="25"/>
  <c r="AG539" i="25"/>
  <c r="X539" i="25"/>
  <c r="BJ539" i="25"/>
  <c r="AS539" i="25"/>
  <c r="AA539" i="25"/>
  <c r="BH539" i="25"/>
  <c r="Y539" i="25"/>
  <c r="P539" i="25"/>
  <c r="BB539" i="25"/>
  <c r="AK539" i="25"/>
  <c r="S539" i="25"/>
  <c r="AZ539" i="25"/>
  <c r="Q539" i="25"/>
  <c r="BK539" i="25"/>
  <c r="AT539" i="25"/>
  <c r="AC539" i="25"/>
  <c r="BF539" i="25"/>
  <c r="AR539" i="25"/>
  <c r="BL539" i="25"/>
  <c r="BC539" i="25"/>
  <c r="AL539" i="25"/>
  <c r="U539" i="25"/>
  <c r="AX539" i="25"/>
  <c r="AJ539" i="25"/>
  <c r="BD539" i="25"/>
  <c r="AU539" i="25"/>
  <c r="AD539" i="25"/>
  <c r="BG539" i="25"/>
  <c r="AP539" i="25"/>
  <c r="AB539" i="25"/>
  <c r="BE539" i="25"/>
  <c r="AV539" i="25"/>
  <c r="AM539" i="25"/>
  <c r="V539" i="25"/>
  <c r="AY539" i="25"/>
  <c r="AH539" i="25"/>
  <c r="T539" i="25"/>
  <c r="AN539" i="25"/>
  <c r="AE539" i="25"/>
  <c r="BI539" i="25"/>
  <c r="AQ539" i="25"/>
  <c r="Z539" i="25"/>
  <c r="AW539" i="25"/>
  <c r="BK534" i="25"/>
  <c r="AT534" i="25"/>
  <c r="AC534" i="25"/>
  <c r="BG534" i="25"/>
  <c r="AW534" i="25"/>
  <c r="AN534" i="25"/>
  <c r="Z534" i="25"/>
  <c r="AU534" i="25"/>
  <c r="AD534" i="25"/>
  <c r="BH534" i="25"/>
  <c r="AQ534" i="25"/>
  <c r="AG534" i="25"/>
  <c r="X534" i="25"/>
  <c r="AM534" i="25"/>
  <c r="V534" i="25"/>
  <c r="AZ534" i="25"/>
  <c r="AI534" i="25"/>
  <c r="Y534" i="25"/>
  <c r="P534" i="25"/>
  <c r="AE534" i="25"/>
  <c r="BI534" i="25"/>
  <c r="AR534" i="25"/>
  <c r="AA534" i="25"/>
  <c r="Q534" i="25"/>
  <c r="BF534" i="25"/>
  <c r="W534" i="25"/>
  <c r="BA534" i="25"/>
  <c r="AJ534" i="25"/>
  <c r="S534" i="25"/>
  <c r="BL534" i="25"/>
  <c r="AX534" i="25"/>
  <c r="BJ534" i="25"/>
  <c r="AS534" i="25"/>
  <c r="AB534" i="25"/>
  <c r="BD534" i="25"/>
  <c r="AP534" i="25"/>
  <c r="AL534" i="25"/>
  <c r="AF534" i="25"/>
  <c r="AK534" i="25"/>
  <c r="AH534" i="25"/>
  <c r="U534" i="25"/>
  <c r="R534" i="25"/>
  <c r="T534" i="25"/>
  <c r="AY534" i="25"/>
  <c r="BE534" i="25"/>
  <c r="BC534" i="25"/>
  <c r="AO534" i="25"/>
  <c r="BB534" i="25"/>
  <c r="AV534" i="25"/>
  <c r="Z520" i="25"/>
  <c r="Q520" i="25"/>
  <c r="BK520" i="25"/>
  <c r="AT520" i="25"/>
  <c r="AC520" i="25"/>
  <c r="AA520" i="25"/>
  <c r="R520" i="25"/>
  <c r="BL520" i="25"/>
  <c r="BC520" i="25"/>
  <c r="AL520" i="25"/>
  <c r="U520" i="25"/>
  <c r="BG520" i="25"/>
  <c r="BE520" i="25"/>
  <c r="AV520" i="25"/>
  <c r="AM520" i="25"/>
  <c r="V520" i="25"/>
  <c r="AZ520" i="25"/>
  <c r="AQ520" i="25"/>
  <c r="BF520" i="25"/>
  <c r="AW520" i="25"/>
  <c r="AN520" i="25"/>
  <c r="AE520" i="25"/>
  <c r="BI520" i="25"/>
  <c r="AR520" i="25"/>
  <c r="AI520" i="25"/>
  <c r="AX520" i="25"/>
  <c r="AO520" i="25"/>
  <c r="AF520" i="25"/>
  <c r="W520" i="25"/>
  <c r="BA520" i="25"/>
  <c r="AJ520" i="25"/>
  <c r="S520" i="25"/>
  <c r="AP520" i="25"/>
  <c r="AG520" i="25"/>
  <c r="X520" i="25"/>
  <c r="BJ520" i="25"/>
  <c r="AS520" i="25"/>
  <c r="AB520" i="25"/>
  <c r="BD520" i="25"/>
  <c r="AY520" i="25"/>
  <c r="AU520" i="25"/>
  <c r="AD520" i="25"/>
  <c r="BH520" i="25"/>
  <c r="T520" i="25"/>
  <c r="AH520" i="25"/>
  <c r="Y520" i="25"/>
  <c r="BB520" i="25"/>
  <c r="P520" i="25"/>
  <c r="AK520" i="25"/>
  <c r="AS533" i="25"/>
  <c r="AB533" i="25"/>
  <c r="BF533" i="25"/>
  <c r="AW533" i="25"/>
  <c r="AM533" i="25"/>
  <c r="V533" i="25"/>
  <c r="AK533" i="25"/>
  <c r="T533" i="25"/>
  <c r="AX533" i="25"/>
  <c r="AO533" i="25"/>
  <c r="AE533" i="25"/>
  <c r="BL533" i="25"/>
  <c r="AC533" i="25"/>
  <c r="BG533" i="25"/>
  <c r="AP533" i="25"/>
  <c r="AG533" i="25"/>
  <c r="W533" i="25"/>
  <c r="BD533" i="25"/>
  <c r="U533" i="25"/>
  <c r="AY533" i="25"/>
  <c r="AH533" i="25"/>
  <c r="Y533" i="25"/>
  <c r="BJ533" i="25"/>
  <c r="AV533" i="25"/>
  <c r="BH533" i="25"/>
  <c r="AQ533" i="25"/>
  <c r="Z533" i="25"/>
  <c r="Q533" i="25"/>
  <c r="BB533" i="25"/>
  <c r="AN533" i="25"/>
  <c r="BI533" i="25"/>
  <c r="AR533" i="25"/>
  <c r="AA533" i="25"/>
  <c r="BC533" i="25"/>
  <c r="AL533" i="25"/>
  <c r="X533" i="25"/>
  <c r="BK533" i="25"/>
  <c r="BA533" i="25"/>
  <c r="AU533" i="25"/>
  <c r="AZ533" i="25"/>
  <c r="AT533" i="25"/>
  <c r="AJ533" i="25"/>
  <c r="AD533" i="25"/>
  <c r="AI533" i="25"/>
  <c r="AF533" i="25"/>
  <c r="S533" i="25"/>
  <c r="P533" i="25"/>
  <c r="R533" i="25"/>
  <c r="BE533" i="25"/>
  <c r="AG467" i="25"/>
  <c r="X467" i="25"/>
  <c r="BI467" i="25"/>
  <c r="W467" i="25"/>
  <c r="AH467" i="25"/>
  <c r="BG467" i="25"/>
  <c r="Y467" i="25"/>
  <c r="P467" i="25"/>
  <c r="BA467" i="25"/>
  <c r="AZ467" i="25"/>
  <c r="R467" i="25"/>
  <c r="AQ467" i="25"/>
  <c r="BL467" i="25"/>
  <c r="BB467" i="25"/>
  <c r="AK467" i="25"/>
  <c r="T467" i="25"/>
  <c r="AU467" i="25"/>
  <c r="AP467" i="25"/>
  <c r="BD467" i="25"/>
  <c r="AT467" i="25"/>
  <c r="AC467" i="25"/>
  <c r="AY467" i="25"/>
  <c r="AE467" i="25"/>
  <c r="Z467" i="25"/>
  <c r="BE467" i="25"/>
  <c r="AV467" i="25"/>
  <c r="AL467" i="25"/>
  <c r="U467" i="25"/>
  <c r="AI467" i="25"/>
  <c r="BH467" i="25"/>
  <c r="BF467" i="25"/>
  <c r="AW467" i="25"/>
  <c r="AN467" i="25"/>
  <c r="AD467" i="25"/>
  <c r="BC467" i="25"/>
  <c r="S467" i="25"/>
  <c r="AR467" i="25"/>
  <c r="Q467" i="25"/>
  <c r="BK467" i="25"/>
  <c r="BJ467" i="25"/>
  <c r="AA467" i="25"/>
  <c r="AS467" i="25"/>
  <c r="AB467" i="25"/>
  <c r="AO467" i="25"/>
  <c r="AF467" i="25"/>
  <c r="V467" i="25"/>
  <c r="AJ467" i="25"/>
  <c r="AM467" i="25"/>
  <c r="AX467" i="25"/>
  <c r="T498" i="25"/>
  <c r="AX498" i="25"/>
  <c r="AO498" i="25"/>
  <c r="AF498" i="25"/>
  <c r="W498" i="25"/>
  <c r="AS498" i="25"/>
  <c r="BG498" i="25"/>
  <c r="AP498" i="25"/>
  <c r="AG498" i="25"/>
  <c r="X498" i="25"/>
  <c r="BJ498" i="25"/>
  <c r="AK498" i="25"/>
  <c r="AY498" i="25"/>
  <c r="AH498" i="25"/>
  <c r="Y498" i="25"/>
  <c r="P498" i="25"/>
  <c r="BB498" i="25"/>
  <c r="AC498" i="25"/>
  <c r="BH498" i="25"/>
  <c r="AQ498" i="25"/>
  <c r="Z498" i="25"/>
  <c r="Q498" i="25"/>
  <c r="BK498" i="25"/>
  <c r="AT498" i="25"/>
  <c r="U498" i="25"/>
  <c r="AZ498" i="25"/>
  <c r="AI498" i="25"/>
  <c r="R498" i="25"/>
  <c r="BL498" i="25"/>
  <c r="BC498" i="25"/>
  <c r="AL498" i="25"/>
  <c r="BI498" i="25"/>
  <c r="AR498" i="25"/>
  <c r="AA498" i="25"/>
  <c r="BD498" i="25"/>
  <c r="AU498" i="25"/>
  <c r="AD498" i="25"/>
  <c r="AJ498" i="25"/>
  <c r="S498" i="25"/>
  <c r="BE498" i="25"/>
  <c r="AV498" i="25"/>
  <c r="AM498" i="25"/>
  <c r="V498" i="25"/>
  <c r="AB498" i="25"/>
  <c r="BF498" i="25"/>
  <c r="AW498" i="25"/>
  <c r="AN498" i="25"/>
  <c r="AE498" i="25"/>
  <c r="BA498" i="25"/>
  <c r="AG405" i="25"/>
  <c r="W405" i="25"/>
  <c r="BJ405" i="25"/>
  <c r="AC405" i="25"/>
  <c r="AH405" i="25"/>
  <c r="AJ405" i="25"/>
  <c r="Y405" i="25"/>
  <c r="BL405" i="25"/>
  <c r="AZ405" i="25"/>
  <c r="S405" i="25"/>
  <c r="BG405" i="25"/>
  <c r="Z405" i="25"/>
  <c r="Q405" i="25"/>
  <c r="BA405" i="25"/>
  <c r="AP405" i="25"/>
  <c r="BH405" i="25"/>
  <c r="AV405" i="25"/>
  <c r="BD405" i="25"/>
  <c r="BK405" i="25"/>
  <c r="AQ405" i="25"/>
  <c r="AD405" i="25"/>
  <c r="AX405" i="25"/>
  <c r="AK405" i="25"/>
  <c r="AS405" i="25"/>
  <c r="BC405" i="25"/>
  <c r="AF405" i="25"/>
  <c r="T405" i="25"/>
  <c r="AL405" i="25"/>
  <c r="AA405" i="25"/>
  <c r="AI405" i="25"/>
  <c r="BE405" i="25"/>
  <c r="AU405" i="25"/>
  <c r="U405" i="25"/>
  <c r="BI405" i="25"/>
  <c r="AB405" i="25"/>
  <c r="P405" i="25"/>
  <c r="X405" i="25"/>
  <c r="AW405" i="25"/>
  <c r="AM405" i="25"/>
  <c r="AR405" i="25"/>
  <c r="AY405" i="25"/>
  <c r="R405" i="25"/>
  <c r="BF405" i="25"/>
  <c r="AO405" i="25"/>
  <c r="AE405" i="25"/>
  <c r="V405" i="25"/>
  <c r="AN405" i="25"/>
  <c r="BB405" i="25"/>
  <c r="AT405" i="25"/>
  <c r="BH434" i="25"/>
  <c r="AQ434" i="25"/>
  <c r="Z434" i="25"/>
  <c r="P434" i="25"/>
  <c r="AG434" i="25"/>
  <c r="Q434" i="25"/>
  <c r="AZ434" i="25"/>
  <c r="AI434" i="25"/>
  <c r="R434" i="25"/>
  <c r="BK434" i="25"/>
  <c r="BJ434" i="25"/>
  <c r="AT434" i="25"/>
  <c r="BI434" i="25"/>
  <c r="AR434" i="25"/>
  <c r="AA434" i="25"/>
  <c r="BL434" i="25"/>
  <c r="BC434" i="25"/>
  <c r="AD434" i="25"/>
  <c r="AO434" i="25"/>
  <c r="BA434" i="25"/>
  <c r="AJ434" i="25"/>
  <c r="S434" i="25"/>
  <c r="BD434" i="25"/>
  <c r="AU434" i="25"/>
  <c r="BE434" i="25"/>
  <c r="AL434" i="25"/>
  <c r="AS434" i="25"/>
  <c r="AB434" i="25"/>
  <c r="BF434" i="25"/>
  <c r="AV434" i="25"/>
  <c r="AM434" i="25"/>
  <c r="Y434" i="25"/>
  <c r="AK434" i="25"/>
  <c r="T434" i="25"/>
  <c r="AX434" i="25"/>
  <c r="AN434" i="25"/>
  <c r="AE434" i="25"/>
  <c r="BB434" i="25"/>
  <c r="AC434" i="25"/>
  <c r="BG434" i="25"/>
  <c r="AP434" i="25"/>
  <c r="AF434" i="25"/>
  <c r="W434" i="25"/>
  <c r="V434" i="25"/>
  <c r="AY434" i="25"/>
  <c r="AH434" i="25"/>
  <c r="X434" i="25"/>
  <c r="AW434" i="25"/>
  <c r="U434" i="25"/>
  <c r="AY468" i="25"/>
  <c r="AH468" i="25"/>
  <c r="X468" i="25"/>
  <c r="AS468" i="25"/>
  <c r="BB468" i="25"/>
  <c r="T468" i="25"/>
  <c r="AQ468" i="25"/>
  <c r="Z468" i="25"/>
  <c r="P468" i="25"/>
  <c r="AW468" i="25"/>
  <c r="AC468" i="25"/>
  <c r="AL468" i="25"/>
  <c r="AI468" i="25"/>
  <c r="R468" i="25"/>
  <c r="BK468" i="25"/>
  <c r="AG468" i="25"/>
  <c r="BH468" i="25"/>
  <c r="V468" i="25"/>
  <c r="AA468" i="25"/>
  <c r="BL468" i="25"/>
  <c r="BC468" i="25"/>
  <c r="Q468" i="25"/>
  <c r="AR468" i="25"/>
  <c r="BA468" i="25"/>
  <c r="S468" i="25"/>
  <c r="BD468" i="25"/>
  <c r="AU468" i="25"/>
  <c r="BJ468" i="25"/>
  <c r="AB468" i="25"/>
  <c r="AK468" i="25"/>
  <c r="BF468" i="25"/>
  <c r="AV468" i="25"/>
  <c r="AM468" i="25"/>
  <c r="AT468" i="25"/>
  <c r="BE468" i="25"/>
  <c r="U468" i="25"/>
  <c r="AX468" i="25"/>
  <c r="AN468" i="25"/>
  <c r="AE468" i="25"/>
  <c r="AD468" i="25"/>
  <c r="AO468" i="25"/>
  <c r="AZ468" i="25"/>
  <c r="AP468" i="25"/>
  <c r="AF468" i="25"/>
  <c r="W468" i="25"/>
  <c r="BI468" i="25"/>
  <c r="Y468" i="25"/>
  <c r="BG468" i="25"/>
  <c r="AJ468" i="25"/>
  <c r="AT522" i="25"/>
  <c r="AC522" i="25"/>
  <c r="BG522" i="25"/>
  <c r="AP522" i="25"/>
  <c r="AG522" i="25"/>
  <c r="X522" i="25"/>
  <c r="AL522" i="25"/>
  <c r="U522" i="25"/>
  <c r="AY522" i="25"/>
  <c r="AH522" i="25"/>
  <c r="Y522" i="25"/>
  <c r="P522" i="25"/>
  <c r="V522" i="25"/>
  <c r="AZ522" i="25"/>
  <c r="AI522" i="25"/>
  <c r="R522" i="25"/>
  <c r="BL522" i="25"/>
  <c r="AE522" i="25"/>
  <c r="BI522" i="25"/>
  <c r="AR522" i="25"/>
  <c r="AA522" i="25"/>
  <c r="BD522" i="25"/>
  <c r="W522" i="25"/>
  <c r="BA522" i="25"/>
  <c r="AJ522" i="25"/>
  <c r="S522" i="25"/>
  <c r="BE522" i="25"/>
  <c r="AV522" i="25"/>
  <c r="BK522" i="25"/>
  <c r="BJ522" i="25"/>
  <c r="AS522" i="25"/>
  <c r="AB522" i="25"/>
  <c r="BF522" i="25"/>
  <c r="AW522" i="25"/>
  <c r="AN522" i="25"/>
  <c r="BC522" i="25"/>
  <c r="Z522" i="25"/>
  <c r="AD522" i="25"/>
  <c r="Q522" i="25"/>
  <c r="BH522" i="25"/>
  <c r="AU522" i="25"/>
  <c r="AF522" i="25"/>
  <c r="AM522" i="25"/>
  <c r="BB522" i="25"/>
  <c r="AK522" i="25"/>
  <c r="T522" i="25"/>
  <c r="AX522" i="25"/>
  <c r="AQ522" i="25"/>
  <c r="AO522" i="25"/>
  <c r="AY472" i="25"/>
  <c r="AH472" i="25"/>
  <c r="X472" i="25"/>
  <c r="BE472" i="25"/>
  <c r="U472" i="25"/>
  <c r="BJ472" i="25"/>
  <c r="AR472" i="25"/>
  <c r="AI472" i="25"/>
  <c r="R472" i="25"/>
  <c r="BK472" i="25"/>
  <c r="Y472" i="25"/>
  <c r="AJ472" i="25"/>
  <c r="AD472" i="25"/>
  <c r="S472" i="25"/>
  <c r="BD472" i="25"/>
  <c r="AU472" i="25"/>
  <c r="AL472" i="25"/>
  <c r="AS472" i="25"/>
  <c r="AX472" i="25"/>
  <c r="BC472" i="25"/>
  <c r="AK472" i="25"/>
  <c r="AC472" i="25"/>
  <c r="AP472" i="25"/>
  <c r="AM472" i="25"/>
  <c r="AZ472" i="25"/>
  <c r="AB472" i="25"/>
  <c r="Z472" i="25"/>
  <c r="AE472" i="25"/>
  <c r="T472" i="25"/>
  <c r="BH472" i="25"/>
  <c r="BL472" i="25"/>
  <c r="W472" i="25"/>
  <c r="AW472" i="25"/>
  <c r="BG472" i="25"/>
  <c r="AV472" i="25"/>
  <c r="AO472" i="25"/>
  <c r="AG472" i="25"/>
  <c r="AA472" i="25"/>
  <c r="AF472" i="25"/>
  <c r="V472" i="25"/>
  <c r="AT472" i="25"/>
  <c r="Q472" i="25"/>
  <c r="BI472" i="25"/>
  <c r="AQ472" i="25"/>
  <c r="BF472" i="25"/>
  <c r="AN472" i="25"/>
  <c r="P472" i="25"/>
  <c r="BB472" i="25"/>
  <c r="BA472" i="25"/>
  <c r="V460" i="25"/>
  <c r="AZ460" i="25"/>
  <c r="AI460" i="25"/>
  <c r="R460" i="25"/>
  <c r="BL460" i="25"/>
  <c r="BC460" i="25"/>
  <c r="BA460" i="25"/>
  <c r="AJ460" i="25"/>
  <c r="S460" i="25"/>
  <c r="BE460" i="25"/>
  <c r="AV460" i="25"/>
  <c r="AM460" i="25"/>
  <c r="BJ460" i="25"/>
  <c r="AT460" i="25"/>
  <c r="AC460" i="25"/>
  <c r="BG460" i="25"/>
  <c r="AP460" i="25"/>
  <c r="AG460" i="25"/>
  <c r="X460" i="25"/>
  <c r="BI460" i="25"/>
  <c r="AY460" i="25"/>
  <c r="AW460" i="25"/>
  <c r="BK460" i="25"/>
  <c r="AS460" i="25"/>
  <c r="AQ460" i="25"/>
  <c r="AO460" i="25"/>
  <c r="AU460" i="25"/>
  <c r="AK460" i="25"/>
  <c r="AA460" i="25"/>
  <c r="Y460" i="25"/>
  <c r="AE460" i="25"/>
  <c r="U460" i="25"/>
  <c r="BF460" i="25"/>
  <c r="Q460" i="25"/>
  <c r="W460" i="25"/>
  <c r="BH460" i="25"/>
  <c r="AX460" i="25"/>
  <c r="BD460" i="25"/>
  <c r="BB460" i="25"/>
  <c r="AR460" i="25"/>
  <c r="AH460" i="25"/>
  <c r="AN460" i="25"/>
  <c r="AL460" i="25"/>
  <c r="AB460" i="25"/>
  <c r="Z460" i="25"/>
  <c r="AF460" i="25"/>
  <c r="AD460" i="25"/>
  <c r="T460" i="25"/>
  <c r="P460" i="25"/>
  <c r="T486" i="25"/>
  <c r="AX486" i="25"/>
  <c r="AO486" i="25"/>
  <c r="AF486" i="25"/>
  <c r="W486" i="25"/>
  <c r="AS486" i="25"/>
  <c r="AY486" i="25"/>
  <c r="AH486" i="25"/>
  <c r="Y486" i="25"/>
  <c r="P486" i="25"/>
  <c r="BB486" i="25"/>
  <c r="AC486" i="25"/>
  <c r="AZ486" i="25"/>
  <c r="AI486" i="25"/>
  <c r="R486" i="25"/>
  <c r="BL486" i="25"/>
  <c r="BC486" i="25"/>
  <c r="AL486" i="25"/>
  <c r="BI486" i="25"/>
  <c r="AJ486" i="25"/>
  <c r="S486" i="25"/>
  <c r="BE486" i="25"/>
  <c r="AV486" i="25"/>
  <c r="AM486" i="25"/>
  <c r="V486" i="25"/>
  <c r="AP486" i="25"/>
  <c r="X486" i="25"/>
  <c r="AK486" i="25"/>
  <c r="BH486" i="25"/>
  <c r="BK486" i="25"/>
  <c r="U486" i="25"/>
  <c r="AR486" i="25"/>
  <c r="AU486" i="25"/>
  <c r="Z486" i="25"/>
  <c r="AB486" i="25"/>
  <c r="AW486" i="25"/>
  <c r="AE486" i="25"/>
  <c r="AA486" i="25"/>
  <c r="AN486" i="25"/>
  <c r="BG486" i="25"/>
  <c r="AG486" i="25"/>
  <c r="BJ486" i="25"/>
  <c r="BD486" i="25"/>
  <c r="AQ486" i="25"/>
  <c r="Q486" i="25"/>
  <c r="AT486" i="25"/>
  <c r="AD486" i="25"/>
  <c r="BF486" i="25"/>
  <c r="BA486" i="25"/>
  <c r="AQ429" i="25"/>
  <c r="Z429" i="25"/>
  <c r="Q429" i="25"/>
  <c r="BJ429" i="25"/>
  <c r="AS429" i="25"/>
  <c r="BK429" i="25"/>
  <c r="AA429" i="25"/>
  <c r="BD429" i="25"/>
  <c r="AT429" i="25"/>
  <c r="AC429" i="25"/>
  <c r="BH429" i="25"/>
  <c r="S429" i="25"/>
  <c r="BE429" i="25"/>
  <c r="AV429" i="25"/>
  <c r="AL429" i="25"/>
  <c r="U429" i="25"/>
  <c r="AB429" i="25"/>
  <c r="BF429" i="25"/>
  <c r="AW429" i="25"/>
  <c r="AN429" i="25"/>
  <c r="AD429" i="25"/>
  <c r="AU429" i="25"/>
  <c r="BC429" i="25"/>
  <c r="AX429" i="25"/>
  <c r="AO429" i="25"/>
  <c r="AF429" i="25"/>
  <c r="V429" i="25"/>
  <c r="AR429" i="25"/>
  <c r="W429" i="25"/>
  <c r="BG429" i="25"/>
  <c r="AP429" i="25"/>
  <c r="AG429" i="25"/>
  <c r="X429" i="25"/>
  <c r="BI429" i="25"/>
  <c r="AM429" i="25"/>
  <c r="AZ429" i="25"/>
  <c r="BL429" i="25"/>
  <c r="P429" i="25"/>
  <c r="BB429" i="25"/>
  <c r="AY429" i="25"/>
  <c r="BA429" i="25"/>
  <c r="AI429" i="25"/>
  <c r="AK429" i="25"/>
  <c r="AH429" i="25"/>
  <c r="AJ429" i="25"/>
  <c r="R429" i="25"/>
  <c r="AE429" i="25"/>
  <c r="Y429" i="25"/>
  <c r="T429" i="25"/>
  <c r="AE492" i="25"/>
  <c r="W492" i="25"/>
  <c r="AL492" i="25"/>
  <c r="BE492" i="25"/>
  <c r="Z492" i="25"/>
  <c r="AP492" i="25"/>
  <c r="U492" i="25"/>
  <c r="BA492" i="25"/>
  <c r="T492" i="25"/>
  <c r="AJ492" i="25"/>
  <c r="BB492" i="25"/>
  <c r="X492" i="25"/>
  <c r="AX492" i="25"/>
  <c r="BK492" i="25"/>
  <c r="AS492" i="25"/>
  <c r="BF492" i="25"/>
  <c r="AA492" i="25"/>
  <c r="AQ492" i="25"/>
  <c r="AN492" i="25"/>
  <c r="AU492" i="25"/>
  <c r="BG492" i="25"/>
  <c r="AK492" i="25"/>
  <c r="BD492" i="25"/>
  <c r="Y492" i="25"/>
  <c r="AO492" i="25"/>
  <c r="BI492" i="25"/>
  <c r="AT492" i="25"/>
  <c r="AG492" i="25"/>
  <c r="BH492" i="25"/>
  <c r="R492" i="25"/>
  <c r="AY492" i="25"/>
  <c r="BJ492" i="25"/>
  <c r="AR492" i="25"/>
  <c r="AF492" i="25"/>
  <c r="AW492" i="25"/>
  <c r="AI492" i="25"/>
  <c r="V492" i="25"/>
  <c r="AC492" i="25"/>
  <c r="Q492" i="25"/>
  <c r="BL492" i="25"/>
  <c r="AV492" i="25"/>
  <c r="AH492" i="25"/>
  <c r="AD492" i="25"/>
  <c r="BC492" i="25"/>
  <c r="AB492" i="25"/>
  <c r="P492" i="25"/>
  <c r="AM492" i="25"/>
  <c r="S492" i="25"/>
  <c r="AZ492" i="25"/>
  <c r="AK510" i="25"/>
  <c r="S510" i="25"/>
  <c r="BE510" i="25"/>
  <c r="AE510" i="25"/>
  <c r="AN510" i="25"/>
  <c r="AZ510" i="25"/>
  <c r="AC510" i="25"/>
  <c r="BF510" i="25"/>
  <c r="AW510" i="25"/>
  <c r="BJ510" i="25"/>
  <c r="X510" i="25"/>
  <c r="AJ510" i="25"/>
  <c r="U510" i="25"/>
  <c r="AX510" i="25"/>
  <c r="AO510" i="25"/>
  <c r="AT510" i="25"/>
  <c r="BC510" i="25"/>
  <c r="T510" i="25"/>
  <c r="BG510" i="25"/>
  <c r="AP510" i="25"/>
  <c r="AG510" i="25"/>
  <c r="AD510" i="25"/>
  <c r="AM510" i="25"/>
  <c r="P510" i="25"/>
  <c r="AY510" i="25"/>
  <c r="AH510" i="25"/>
  <c r="Y510" i="25"/>
  <c r="BH510" i="25"/>
  <c r="W510" i="25"/>
  <c r="BL510" i="25"/>
  <c r="BI510" i="25"/>
  <c r="AQ510" i="25"/>
  <c r="Z510" i="25"/>
  <c r="Q510" i="25"/>
  <c r="AR510" i="25"/>
  <c r="BB510" i="25"/>
  <c r="AV510" i="25"/>
  <c r="BA510" i="25"/>
  <c r="AI510" i="25"/>
  <c r="R510" i="25"/>
  <c r="BK510" i="25"/>
  <c r="AB510" i="25"/>
  <c r="AL510" i="25"/>
  <c r="AF510" i="25"/>
  <c r="AA510" i="25"/>
  <c r="AU510" i="25"/>
  <c r="BD510" i="25"/>
  <c r="V510" i="25"/>
  <c r="AS510" i="25"/>
  <c r="A27" i="24"/>
  <c r="A252" i="28" s="1"/>
  <c r="A35" i="25"/>
  <c r="A15" i="18"/>
  <c r="O72" i="21"/>
  <c r="M72" i="21"/>
  <c r="K72" i="21"/>
  <c r="I72" i="21"/>
  <c r="A77" i="21"/>
  <c r="A79" i="21" s="1"/>
  <c r="A81" i="21" s="1"/>
  <c r="A83" i="21" s="1"/>
  <c r="A85" i="21" s="1"/>
  <c r="A87" i="21" s="1"/>
  <c r="A89" i="21" s="1"/>
  <c r="A91" i="21" s="1"/>
  <c r="A93" i="21" s="1"/>
  <c r="A95" i="21" s="1"/>
  <c r="A97" i="21" s="1"/>
  <c r="A99" i="21" s="1"/>
  <c r="A101" i="21" s="1"/>
  <c r="A103" i="21" s="1"/>
  <c r="A105" i="21" s="1"/>
  <c r="A107" i="21" s="1"/>
  <c r="A109" i="21" s="1"/>
  <c r="A111" i="21" s="1"/>
  <c r="A113" i="21" s="1"/>
  <c r="A115" i="21" s="1"/>
  <c r="A117" i="21" s="1"/>
  <c r="A119" i="21" s="1"/>
  <c r="A121" i="21" s="1"/>
  <c r="A123" i="21" s="1"/>
  <c r="A125" i="21" s="1"/>
  <c r="A127" i="21" s="1"/>
  <c r="A129" i="21" s="1"/>
  <c r="A131" i="21" s="1"/>
  <c r="A133" i="21" s="1"/>
  <c r="A13" i="21"/>
  <c r="A15" i="21" s="1"/>
  <c r="A17" i="21" s="1"/>
  <c r="A19" i="21" s="1"/>
  <c r="A21" i="21" s="1"/>
  <c r="A23" i="21" s="1"/>
  <c r="A25" i="21" s="1"/>
  <c r="A27" i="21" s="1"/>
  <c r="A29" i="21" s="1"/>
  <c r="A31" i="21" s="1"/>
  <c r="A33" i="21" s="1"/>
  <c r="A35" i="21" s="1"/>
  <c r="A37" i="21" s="1"/>
  <c r="A39" i="21" s="1"/>
  <c r="A41" i="21" s="1"/>
  <c r="A43" i="21" s="1"/>
  <c r="A45" i="21" s="1"/>
  <c r="A47" i="21" s="1"/>
  <c r="A49" i="21" s="1"/>
  <c r="A51" i="21" s="1"/>
  <c r="A53" i="21" s="1"/>
  <c r="A55" i="21" s="1"/>
  <c r="A57" i="21" s="1"/>
  <c r="A59" i="21" s="1"/>
  <c r="A61" i="21" s="1"/>
  <c r="A63" i="21" s="1"/>
  <c r="A65" i="21" s="1"/>
  <c r="A67" i="21" s="1"/>
  <c r="A69" i="21" s="1"/>
  <c r="O61" i="22"/>
  <c r="M61" i="22"/>
  <c r="K61" i="22"/>
  <c r="I61" i="22"/>
  <c r="O11" i="22"/>
  <c r="M11" i="22"/>
  <c r="K11" i="22"/>
  <c r="I11" i="22"/>
  <c r="A63" i="22"/>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13" i="22"/>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B20" i="19"/>
  <c r="G20" i="19" s="1"/>
  <c r="B19" i="19"/>
  <c r="G19" i="19" s="1"/>
  <c r="B18" i="19"/>
  <c r="G18" i="19" s="1"/>
  <c r="B17" i="19"/>
  <c r="G17" i="19" s="1"/>
  <c r="A31" i="24" l="1"/>
  <c r="A259" i="28" s="1"/>
  <c r="A42" i="25"/>
  <c r="A21" i="28"/>
  <c r="A21" i="10"/>
  <c r="A19" i="18"/>
  <c r="B14" i="10"/>
  <c r="A400" i="10" s="1"/>
  <c r="E14" i="10"/>
  <c r="H14" i="10" l="1"/>
  <c r="B400" i="10"/>
  <c r="A35" i="24"/>
  <c r="A266" i="28" s="1"/>
  <c r="A49" i="25"/>
  <c r="A28" i="28"/>
  <c r="A28" i="10"/>
  <c r="A23" i="18"/>
  <c r="J6" i="18"/>
  <c r="J5" i="18"/>
  <c r="O531" i="10" l="1" a="1"/>
  <c r="O531" i="10" s="1"/>
  <c r="N531" i="10" s="1"/>
  <c r="O539" i="10" a="1"/>
  <c r="O539" i="10" s="1"/>
  <c r="N539" i="10" s="1"/>
  <c r="O525" i="10" a="1"/>
  <c r="O525" i="10" s="1"/>
  <c r="N525" i="10" s="1"/>
  <c r="O509" i="10" a="1"/>
  <c r="O509" i="10" s="1"/>
  <c r="N509" i="10" s="1"/>
  <c r="O495" i="10" a="1"/>
  <c r="O495" i="10" s="1"/>
  <c r="N495" i="10" s="1"/>
  <c r="O479" i="10" a="1"/>
  <c r="O479" i="10" s="1"/>
  <c r="N479" i="10" s="1"/>
  <c r="O471" i="10" a="1"/>
  <c r="O471" i="10" s="1"/>
  <c r="N471" i="10" s="1"/>
  <c r="O427" i="10" a="1"/>
  <c r="O427" i="10" s="1"/>
  <c r="N427" i="10" s="1"/>
  <c r="O429" i="10" a="1"/>
  <c r="O429" i="10" s="1"/>
  <c r="N429" i="10" s="1"/>
  <c r="O532" i="10" a="1"/>
  <c r="O532" i="10" s="1"/>
  <c r="N532" i="10" s="1"/>
  <c r="O518" i="10" a="1"/>
  <c r="O518" i="10" s="1"/>
  <c r="O510" i="10" a="1"/>
  <c r="O510" i="10" s="1"/>
  <c r="N510" i="10" s="1"/>
  <c r="O480" i="10" a="1"/>
  <c r="O480" i="10" s="1"/>
  <c r="N480" i="10" s="1"/>
  <c r="O487" i="10" a="1"/>
  <c r="O487" i="10" s="1"/>
  <c r="N487" i="10" s="1"/>
  <c r="O472" i="10" a="1"/>
  <c r="O472" i="10" s="1"/>
  <c r="N472" i="10" s="1"/>
  <c r="O457" i="10" a="1"/>
  <c r="O457" i="10" s="1"/>
  <c r="N457" i="10" s="1"/>
  <c r="O443" i="10" a="1"/>
  <c r="O443" i="10" s="1"/>
  <c r="N443" i="10" s="1"/>
  <c r="O435" i="10" a="1"/>
  <c r="O435" i="10" s="1"/>
  <c r="N435" i="10" s="1"/>
  <c r="O444" i="10" a="1"/>
  <c r="O444" i="10" s="1"/>
  <c r="N444" i="10" s="1"/>
  <c r="O431" i="10" a="1"/>
  <c r="O431" i="10" s="1"/>
  <c r="N431" i="10" s="1"/>
  <c r="O533" i="10" a="1"/>
  <c r="O533" i="10" s="1"/>
  <c r="N533" i="10" s="1"/>
  <c r="O519" i="10" a="1"/>
  <c r="O519" i="10" s="1"/>
  <c r="N519" i="10" s="1"/>
  <c r="O526" i="10" a="1"/>
  <c r="O526" i="10" s="1"/>
  <c r="N526" i="10" s="1"/>
  <c r="O511" i="10" a="1"/>
  <c r="O511" i="10" s="1"/>
  <c r="N511" i="10" s="1"/>
  <c r="O496" i="10" a="1"/>
  <c r="O496" i="10" s="1"/>
  <c r="N496" i="10" s="1"/>
  <c r="O481" i="10" a="1"/>
  <c r="O481" i="10" s="1"/>
  <c r="N481" i="10" s="1"/>
  <c r="O466" i="10" a="1"/>
  <c r="O466" i="10" s="1"/>
  <c r="N466" i="10" s="1"/>
  <c r="O473" i="10" a="1"/>
  <c r="O473" i="10" s="1"/>
  <c r="N473" i="10" s="1"/>
  <c r="O458" i="10" a="1"/>
  <c r="O458" i="10" s="1"/>
  <c r="N458" i="10" s="1"/>
  <c r="O428" i="10" a="1"/>
  <c r="O428" i="10" s="1"/>
  <c r="N428" i="10" s="1"/>
  <c r="O474" i="10" a="1"/>
  <c r="O474" i="10" s="1"/>
  <c r="N474" i="10" s="1"/>
  <c r="O459" i="10" a="1"/>
  <c r="O459" i="10" s="1"/>
  <c r="N459" i="10" s="1"/>
  <c r="O430" i="10" a="1"/>
  <c r="O430" i="10" s="1"/>
  <c r="N430" i="10" s="1"/>
  <c r="O534" i="10" a="1"/>
  <c r="O534" i="10" s="1"/>
  <c r="N534" i="10" s="1"/>
  <c r="O520" i="10" a="1"/>
  <c r="O520" i="10" s="1"/>
  <c r="O505" i="10" a="1"/>
  <c r="O505" i="10" s="1"/>
  <c r="N505" i="10" s="1"/>
  <c r="O512" i="10" a="1"/>
  <c r="O512" i="10" s="1"/>
  <c r="N512" i="10" s="1"/>
  <c r="O497" i="10" a="1"/>
  <c r="O497" i="10" s="1"/>
  <c r="N497" i="10" s="1"/>
  <c r="O482" i="10" a="1"/>
  <c r="O482" i="10" s="1"/>
  <c r="N482" i="10" s="1"/>
  <c r="O467" i="10" a="1"/>
  <c r="O467" i="10" s="1"/>
  <c r="N467" i="10" s="1"/>
  <c r="O535" i="10" a="1"/>
  <c r="O535" i="10" s="1"/>
  <c r="N535" i="10" s="1"/>
  <c r="O521" i="10" a="1"/>
  <c r="O521" i="10" s="1"/>
  <c r="N521" i="10" s="1"/>
  <c r="O506" i="10" a="1"/>
  <c r="O506" i="10" s="1"/>
  <c r="N506" i="10" s="1"/>
  <c r="O513" i="10" a="1"/>
  <c r="O513" i="10" s="1"/>
  <c r="N513" i="10" s="1"/>
  <c r="O498" i="10" a="1"/>
  <c r="O498" i="10" s="1"/>
  <c r="N498" i="10" s="1"/>
  <c r="O483" i="10" a="1"/>
  <c r="O483" i="10" s="1"/>
  <c r="N483" i="10" s="1"/>
  <c r="O468" i="10" a="1"/>
  <c r="O468" i="10" s="1"/>
  <c r="N468" i="10" s="1"/>
  <c r="O453" i="10" a="1"/>
  <c r="O453" i="10" s="1"/>
  <c r="N453" i="10" s="1"/>
  <c r="O460" i="10" a="1"/>
  <c r="O460" i="10" s="1"/>
  <c r="N460" i="10" s="1"/>
  <c r="O536" i="10" a="1"/>
  <c r="O536" i="10" s="1"/>
  <c r="N536" i="10" s="1"/>
  <c r="O522" i="10" a="1"/>
  <c r="O522" i="10" s="1"/>
  <c r="N522" i="10" s="1"/>
  <c r="O507" i="10" a="1"/>
  <c r="O507" i="10" s="1"/>
  <c r="N507" i="10" s="1"/>
  <c r="O492" i="10" a="1"/>
  <c r="O492" i="10" s="1"/>
  <c r="N492" i="10" s="1"/>
  <c r="O499" i="10" a="1"/>
  <c r="O499" i="10" s="1"/>
  <c r="N499" i="10" s="1"/>
  <c r="O484" i="10" a="1"/>
  <c r="O484" i="10" s="1"/>
  <c r="N484" i="10" s="1"/>
  <c r="O469" i="10" a="1"/>
  <c r="O469" i="10" s="1"/>
  <c r="N469" i="10" s="1"/>
  <c r="O454" i="10" a="1"/>
  <c r="O454" i="10" s="1"/>
  <c r="N454" i="10" s="1"/>
  <c r="O461" i="10" a="1"/>
  <c r="O461" i="10" s="1"/>
  <c r="N461" i="10" s="1"/>
  <c r="O446" i="10" a="1"/>
  <c r="O446" i="10" s="1"/>
  <c r="N446" i="10" s="1"/>
  <c r="O537" i="10" a="1"/>
  <c r="O537" i="10" s="1"/>
  <c r="N537" i="10" s="1"/>
  <c r="O523" i="10" a="1"/>
  <c r="O523" i="10" s="1"/>
  <c r="N523" i="10" s="1"/>
  <c r="O508" i="10" a="1"/>
  <c r="O508" i="10" s="1"/>
  <c r="N508" i="10" s="1"/>
  <c r="O493" i="10" a="1"/>
  <c r="O493" i="10" s="1"/>
  <c r="N493" i="10" s="1"/>
  <c r="O485" i="10" a="1"/>
  <c r="O485" i="10" s="1"/>
  <c r="N485" i="10" s="1"/>
  <c r="O455" i="10" a="1"/>
  <c r="O455" i="10" s="1"/>
  <c r="N455" i="10" s="1"/>
  <c r="O440" i="10" a="1"/>
  <c r="O440" i="10" s="1"/>
  <c r="N440" i="10" s="1"/>
  <c r="O447" i="10" a="1"/>
  <c r="O447" i="10" s="1"/>
  <c r="N447" i="10" s="1"/>
  <c r="O432" i="10" a="1"/>
  <c r="O432" i="10" s="1"/>
  <c r="N432" i="10" s="1"/>
  <c r="O445" i="10" a="1"/>
  <c r="O445" i="10" s="1"/>
  <c r="N445" i="10" s="1"/>
  <c r="O538" i="10" a="1"/>
  <c r="O538" i="10" s="1"/>
  <c r="N538" i="10" s="1"/>
  <c r="O524" i="10" a="1"/>
  <c r="O524" i="10" s="1"/>
  <c r="N524" i="10" s="1"/>
  <c r="O494" i="10" a="1"/>
  <c r="O494" i="10" s="1"/>
  <c r="N494" i="10" s="1"/>
  <c r="O500" i="10" a="1"/>
  <c r="O500" i="10" s="1"/>
  <c r="N500" i="10" s="1"/>
  <c r="O486" i="10" a="1"/>
  <c r="O486" i="10" s="1"/>
  <c r="N486" i="10" s="1"/>
  <c r="O470" i="10" a="1"/>
  <c r="O470" i="10" s="1"/>
  <c r="N470" i="10" s="1"/>
  <c r="O456" i="10" a="1"/>
  <c r="O456" i="10" s="1"/>
  <c r="N456" i="10" s="1"/>
  <c r="O441" i="10" a="1"/>
  <c r="O441" i="10" s="1"/>
  <c r="N441" i="10" s="1"/>
  <c r="O448" i="10" a="1"/>
  <c r="O448" i="10" s="1"/>
  <c r="N448" i="10" s="1"/>
  <c r="O433" i="10" a="1"/>
  <c r="O433" i="10" s="1"/>
  <c r="N433" i="10" s="1"/>
  <c r="O442" i="10" a="1"/>
  <c r="O442" i="10" s="1"/>
  <c r="N442" i="10" s="1"/>
  <c r="O434" i="10" a="1"/>
  <c r="O434" i="10" s="1"/>
  <c r="N434" i="10" s="1"/>
  <c r="O403" i="10" a="1"/>
  <c r="O403" i="10" s="1"/>
  <c r="N403" i="10" s="1"/>
  <c r="O415" i="10" a="1"/>
  <c r="O415" i="10" s="1"/>
  <c r="N415" i="10" s="1"/>
  <c r="O404" i="10" a="1"/>
  <c r="O404" i="10" s="1"/>
  <c r="N404" i="10" s="1"/>
  <c r="O416" i="10" a="1"/>
  <c r="O416" i="10" s="1"/>
  <c r="N416" i="10" s="1"/>
  <c r="O422" i="10" a="1"/>
  <c r="O422" i="10" s="1"/>
  <c r="N422" i="10" s="1"/>
  <c r="O405" i="10" a="1"/>
  <c r="O405" i="10" s="1"/>
  <c r="N405" i="10" s="1"/>
  <c r="O417" i="10" a="1"/>
  <c r="O417" i="10" s="1"/>
  <c r="N417" i="10" s="1"/>
  <c r="O406" i="10" a="1"/>
  <c r="O406" i="10" s="1"/>
  <c r="N406" i="10" s="1"/>
  <c r="O418" i="10" a="1"/>
  <c r="O418" i="10" s="1"/>
  <c r="N418" i="10" s="1"/>
  <c r="O407" i="10" a="1"/>
  <c r="O407" i="10" s="1"/>
  <c r="N407" i="10" s="1"/>
  <c r="O419" i="10" a="1"/>
  <c r="O419" i="10" s="1"/>
  <c r="N419" i="10" s="1"/>
  <c r="O408" i="10" a="1"/>
  <c r="O408" i="10" s="1"/>
  <c r="N408" i="10" s="1"/>
  <c r="O420" i="10" a="1"/>
  <c r="O420" i="10" s="1"/>
  <c r="N420" i="10" s="1"/>
  <c r="O421" i="10" a="1"/>
  <c r="O421" i="10" s="1"/>
  <c r="N421" i="10" s="1"/>
  <c r="O401" i="10" a="1"/>
  <c r="O401" i="10" s="1"/>
  <c r="N401" i="10" s="1"/>
  <c r="O409" i="10" a="1"/>
  <c r="O409" i="10" s="1"/>
  <c r="N409" i="10" s="1"/>
  <c r="O402" i="10" a="1"/>
  <c r="O402" i="10" s="1"/>
  <c r="N402" i="10" s="1"/>
  <c r="O414" i="10" a="1"/>
  <c r="O414" i="10" s="1"/>
  <c r="N414" i="10" s="1"/>
  <c r="O400" i="10" a="1"/>
  <c r="O400" i="10" s="1"/>
  <c r="N400" i="10" s="1"/>
  <c r="O452" i="10" a="1"/>
  <c r="O452" i="10" s="1"/>
  <c r="N452" i="10" s="1"/>
  <c r="O517" i="10" a="1"/>
  <c r="O517" i="10" s="1"/>
  <c r="N517" i="10" s="1"/>
  <c r="O413" i="10" a="1"/>
  <c r="O413" i="10" s="1"/>
  <c r="N413" i="10" s="1"/>
  <c r="O504" i="10" a="1"/>
  <c r="O504" i="10" s="1"/>
  <c r="N504" i="10" s="1"/>
  <c r="O530" i="10" a="1"/>
  <c r="O530" i="10" s="1"/>
  <c r="N530" i="10" s="1"/>
  <c r="O465" i="10" a="1"/>
  <c r="O465" i="10" s="1"/>
  <c r="N465" i="10" s="1"/>
  <c r="N518" i="10"/>
  <c r="O478" i="10" a="1"/>
  <c r="O478" i="10" s="1"/>
  <c r="N478" i="10" s="1"/>
  <c r="O439" i="10" a="1"/>
  <c r="O439" i="10" s="1"/>
  <c r="N439" i="10" s="1"/>
  <c r="O426" i="10" a="1"/>
  <c r="O426" i="10" s="1"/>
  <c r="N426" i="10" s="1"/>
  <c r="O491" i="10" a="1"/>
  <c r="O491" i="10" s="1"/>
  <c r="N491" i="10" s="1"/>
  <c r="N520" i="10"/>
  <c r="A39" i="24"/>
  <c r="A273" i="28" s="1"/>
  <c r="A56" i="25"/>
  <c r="A35" i="28"/>
  <c r="A35" i="10"/>
  <c r="A27" i="18"/>
  <c r="Q17" i="3"/>
  <c r="R17" i="3" s="1"/>
  <c r="S17" i="3" s="1"/>
  <c r="T17" i="3" s="1"/>
  <c r="U17" i="3" s="1"/>
  <c r="V17" i="3" s="1"/>
  <c r="W17" i="3" s="1"/>
  <c r="X17" i="3" s="1"/>
  <c r="Y17" i="3" s="1"/>
  <c r="Z17" i="3" s="1"/>
  <c r="AA17" i="3" s="1"/>
  <c r="AB17" i="3" s="1"/>
  <c r="AC17" i="3" s="1"/>
  <c r="AD17" i="3" s="1"/>
  <c r="AE17" i="3" s="1"/>
  <c r="AF17" i="3" s="1"/>
  <c r="AG17" i="3" s="1"/>
  <c r="AH17" i="3" s="1"/>
  <c r="AI17" i="3" s="1"/>
  <c r="AJ17" i="3" s="1"/>
  <c r="AK17" i="3" s="1"/>
  <c r="AL17" i="3" s="1"/>
  <c r="AM17" i="3" s="1"/>
  <c r="AN17" i="3" s="1"/>
  <c r="AO17" i="3" s="1"/>
  <c r="AP17" i="3" s="1"/>
  <c r="AQ17" i="3" s="1"/>
  <c r="AR17" i="3" s="1"/>
  <c r="AS17" i="3" s="1"/>
  <c r="AT17" i="3" s="1"/>
  <c r="AU17" i="3" s="1"/>
  <c r="AV17" i="3" s="1"/>
  <c r="AW17" i="3" s="1"/>
  <c r="AX17" i="3" s="1"/>
  <c r="AY17" i="3" s="1"/>
  <c r="AZ17" i="3" s="1"/>
  <c r="BA17" i="3" s="1"/>
  <c r="BB17" i="3" s="1"/>
  <c r="BC17" i="3" s="1"/>
  <c r="BD17" i="3" s="1"/>
  <c r="BE17" i="3" s="1"/>
  <c r="BF17" i="3" s="1"/>
  <c r="BG17" i="3" s="1"/>
  <c r="BH17" i="3" s="1"/>
  <c r="BI17" i="3" s="1"/>
  <c r="BJ17" i="3" s="1"/>
  <c r="BK17" i="3" s="1"/>
  <c r="BL17" i="3" s="1"/>
  <c r="BM17" i="3" s="1"/>
  <c r="BN17" i="3" s="1"/>
  <c r="BO17" i="3" s="1"/>
  <c r="BP17" i="3" s="1"/>
  <c r="BQ17" i="3" s="1"/>
  <c r="BR17" i="3" s="1"/>
  <c r="BS17" i="3" s="1"/>
  <c r="BT17" i="3" s="1"/>
  <c r="BU17" i="3" s="1"/>
  <c r="BV17" i="3" s="1"/>
  <c r="BW17" i="3" s="1"/>
  <c r="BX17" i="3" s="1"/>
  <c r="BY17" i="3" s="1"/>
  <c r="BZ17" i="3" s="1"/>
  <c r="CA17" i="3" s="1"/>
  <c r="CB17" i="3" s="1"/>
  <c r="CC17" i="3" s="1"/>
  <c r="CD17" i="3" s="1"/>
  <c r="CE17" i="3" s="1"/>
  <c r="CF17" i="3" s="1"/>
  <c r="CG17" i="3" s="1"/>
  <c r="CH17" i="3" s="1"/>
  <c r="CI17" i="3" s="1"/>
  <c r="CJ17" i="3" s="1"/>
  <c r="CK17" i="3" s="1"/>
  <c r="CL17" i="3" s="1"/>
  <c r="CM17" i="3" s="1"/>
  <c r="CN17" i="3" s="1"/>
  <c r="CO17" i="3" s="1"/>
  <c r="CP17" i="3" s="1"/>
  <c r="Q15" i="3"/>
  <c r="Q13" i="3"/>
  <c r="R11" i="3"/>
  <c r="S11" i="3" l="1"/>
  <c r="R13" i="3"/>
  <c r="R15" i="3"/>
  <c r="J153" i="33"/>
  <c r="R153" i="33"/>
  <c r="Z153" i="33"/>
  <c r="AH153" i="33"/>
  <c r="AP153" i="33"/>
  <c r="AX153" i="33"/>
  <c r="BF153" i="33"/>
  <c r="BN153" i="33"/>
  <c r="BV153" i="33"/>
  <c r="CD153" i="33"/>
  <c r="K153" i="33"/>
  <c r="S153" i="33"/>
  <c r="AA153" i="33"/>
  <c r="AI153" i="33"/>
  <c r="AQ153" i="33"/>
  <c r="AY153" i="33"/>
  <c r="BG153" i="33"/>
  <c r="BO153" i="33"/>
  <c r="BW153" i="33"/>
  <c r="CE153" i="33"/>
  <c r="L153" i="33"/>
  <c r="T153" i="33"/>
  <c r="AB153" i="33"/>
  <c r="AJ153" i="33"/>
  <c r="AR153" i="33"/>
  <c r="AZ153" i="33"/>
  <c r="BH153" i="33"/>
  <c r="BP153" i="33"/>
  <c r="BX153" i="33"/>
  <c r="CF153" i="33"/>
  <c r="M153" i="33"/>
  <c r="U153" i="33"/>
  <c r="AC153" i="33"/>
  <c r="AK153" i="33"/>
  <c r="AS153" i="33"/>
  <c r="BA153" i="33"/>
  <c r="BI153" i="33"/>
  <c r="BQ153" i="33"/>
  <c r="BY153" i="33"/>
  <c r="CG153" i="33"/>
  <c r="N153" i="33"/>
  <c r="V153" i="33"/>
  <c r="AD153" i="33"/>
  <c r="AL153" i="33"/>
  <c r="AT153" i="33"/>
  <c r="BB153" i="33"/>
  <c r="BJ153" i="33"/>
  <c r="BR153" i="33"/>
  <c r="BZ153" i="33"/>
  <c r="CH153" i="33"/>
  <c r="O153" i="33"/>
  <c r="W153" i="33"/>
  <c r="AE153" i="33"/>
  <c r="AM153" i="33"/>
  <c r="AU153" i="33"/>
  <c r="BC153" i="33"/>
  <c r="BK153" i="33"/>
  <c r="BS153" i="33"/>
  <c r="CA153" i="33"/>
  <c r="CI153" i="33"/>
  <c r="P153" i="33"/>
  <c r="X153" i="33"/>
  <c r="AF153" i="33"/>
  <c r="AN153" i="33"/>
  <c r="AV153" i="33"/>
  <c r="BD153" i="33"/>
  <c r="BL153" i="33"/>
  <c r="BT153" i="33"/>
  <c r="CB153" i="33"/>
  <c r="CJ153" i="33"/>
  <c r="G153" i="33"/>
  <c r="Q153" i="33"/>
  <c r="Y153" i="33"/>
  <c r="AG153" i="33"/>
  <c r="AO153" i="33"/>
  <c r="AW153" i="33"/>
  <c r="BE153" i="33"/>
  <c r="BM153" i="33"/>
  <c r="BU153" i="33"/>
  <c r="CC153" i="33"/>
  <c r="E153" i="33"/>
  <c r="BM508" i="10"/>
  <c r="BP508" i="10"/>
  <c r="BX508" i="10"/>
  <c r="CF508" i="10"/>
  <c r="CN508" i="10"/>
  <c r="BQ508" i="10"/>
  <c r="BY508" i="10"/>
  <c r="CG508" i="10"/>
  <c r="CO508" i="10"/>
  <c r="BR508" i="10"/>
  <c r="BZ508" i="10"/>
  <c r="CH508" i="10"/>
  <c r="CP508" i="10"/>
  <c r="BS508" i="10"/>
  <c r="CA508" i="10"/>
  <c r="CI508" i="10"/>
  <c r="BT508" i="10"/>
  <c r="CB508" i="10"/>
  <c r="CJ508" i="10"/>
  <c r="BU508" i="10"/>
  <c r="CC508" i="10"/>
  <c r="CK508" i="10"/>
  <c r="BN508" i="10"/>
  <c r="BV508" i="10"/>
  <c r="CD508" i="10"/>
  <c r="CL508" i="10"/>
  <c r="BO508" i="10"/>
  <c r="BW508" i="10"/>
  <c r="CE508" i="10"/>
  <c r="CM508" i="10"/>
  <c r="BM538" i="10"/>
  <c r="BR538" i="10"/>
  <c r="BZ538" i="10"/>
  <c r="CH538" i="10"/>
  <c r="CP538" i="10"/>
  <c r="BS538" i="10"/>
  <c r="CA538" i="10"/>
  <c r="CI538" i="10"/>
  <c r="BN538" i="10"/>
  <c r="BV538" i="10"/>
  <c r="CD538" i="10"/>
  <c r="CL538" i="10"/>
  <c r="BO538" i="10"/>
  <c r="BW538" i="10"/>
  <c r="CE538" i="10"/>
  <c r="CM538" i="10"/>
  <c r="BP538" i="10"/>
  <c r="CF538" i="10"/>
  <c r="BQ538" i="10"/>
  <c r="CG538" i="10"/>
  <c r="BT538" i="10"/>
  <c r="CJ538" i="10"/>
  <c r="BU538" i="10"/>
  <c r="CK538" i="10"/>
  <c r="BX538" i="10"/>
  <c r="CN538" i="10"/>
  <c r="BY538" i="10"/>
  <c r="CO538" i="10"/>
  <c r="CB538" i="10"/>
  <c r="CC538" i="10"/>
  <c r="BM495" i="10"/>
  <c r="BN495" i="10"/>
  <c r="BV495" i="10"/>
  <c r="CD495" i="10"/>
  <c r="CL495" i="10"/>
  <c r="BR495" i="10"/>
  <c r="BZ495" i="10"/>
  <c r="CH495" i="10"/>
  <c r="CP495" i="10"/>
  <c r="BT495" i="10"/>
  <c r="CE495" i="10"/>
  <c r="CO495" i="10"/>
  <c r="BU495" i="10"/>
  <c r="CF495" i="10"/>
  <c r="BO495" i="10"/>
  <c r="BY495" i="10"/>
  <c r="CJ495" i="10"/>
  <c r="BP495" i="10"/>
  <c r="CA495" i="10"/>
  <c r="CK495" i="10"/>
  <c r="BX495" i="10"/>
  <c r="CB495" i="10"/>
  <c r="CC495" i="10"/>
  <c r="CG495" i="10"/>
  <c r="CI495" i="10"/>
  <c r="BQ495" i="10"/>
  <c r="CM495" i="10"/>
  <c r="BS495" i="10"/>
  <c r="CN495" i="10"/>
  <c r="BW495" i="10"/>
  <c r="BM420" i="10"/>
  <c r="BS420" i="10"/>
  <c r="CA420" i="10"/>
  <c r="CI420" i="10"/>
  <c r="BN420" i="10"/>
  <c r="BV420" i="10"/>
  <c r="CD420" i="10"/>
  <c r="CL420" i="10"/>
  <c r="BO420" i="10"/>
  <c r="BW420" i="10"/>
  <c r="CE420" i="10"/>
  <c r="CM420" i="10"/>
  <c r="BP420" i="10"/>
  <c r="BX420" i="10"/>
  <c r="CF420" i="10"/>
  <c r="CN420" i="10"/>
  <c r="BZ420" i="10"/>
  <c r="CP420" i="10"/>
  <c r="BQ420" i="10"/>
  <c r="CG420" i="10"/>
  <c r="BR420" i="10"/>
  <c r="CH420" i="10"/>
  <c r="CB420" i="10"/>
  <c r="CK420" i="10"/>
  <c r="CO420" i="10"/>
  <c r="BU420" i="10"/>
  <c r="BY420" i="10"/>
  <c r="BT420" i="10"/>
  <c r="CJ420" i="10"/>
  <c r="CC420" i="10"/>
  <c r="BM461" i="10"/>
  <c r="BQ461" i="10"/>
  <c r="BY461" i="10"/>
  <c r="CG461" i="10"/>
  <c r="CO461" i="10"/>
  <c r="BU461" i="10"/>
  <c r="CC461" i="10"/>
  <c r="CK461" i="10"/>
  <c r="BS461" i="10"/>
  <c r="CD461" i="10"/>
  <c r="CN461" i="10"/>
  <c r="BW461" i="10"/>
  <c r="CH461" i="10"/>
  <c r="BN461" i="10"/>
  <c r="BX461" i="10"/>
  <c r="CI461" i="10"/>
  <c r="CB461" i="10"/>
  <c r="BO461" i="10"/>
  <c r="CE461" i="10"/>
  <c r="BT461" i="10"/>
  <c r="CL461" i="10"/>
  <c r="BV461" i="10"/>
  <c r="CM461" i="10"/>
  <c r="BP461" i="10"/>
  <c r="CA461" i="10"/>
  <c r="CF461" i="10"/>
  <c r="BZ461" i="10"/>
  <c r="CJ461" i="10"/>
  <c r="CP461" i="10"/>
  <c r="BR461" i="10"/>
  <c r="BM521" i="10"/>
  <c r="BP521" i="10"/>
  <c r="BX521" i="10"/>
  <c r="CF521" i="10"/>
  <c r="CN521" i="10"/>
  <c r="BQ521" i="10"/>
  <c r="BY521" i="10"/>
  <c r="CG521" i="10"/>
  <c r="CO521" i="10"/>
  <c r="BT521" i="10"/>
  <c r="CB521" i="10"/>
  <c r="CJ521" i="10"/>
  <c r="BU521" i="10"/>
  <c r="CC521" i="10"/>
  <c r="CK521" i="10"/>
  <c r="BV521" i="10"/>
  <c r="CL521" i="10"/>
  <c r="BW521" i="10"/>
  <c r="CM521" i="10"/>
  <c r="BZ521" i="10"/>
  <c r="CP521" i="10"/>
  <c r="CA521" i="10"/>
  <c r="BN521" i="10"/>
  <c r="CD521" i="10"/>
  <c r="BO521" i="10"/>
  <c r="CE521" i="10"/>
  <c r="BR521" i="10"/>
  <c r="CH521" i="10"/>
  <c r="BS521" i="10"/>
  <c r="CI521" i="10"/>
  <c r="BM519" i="10"/>
  <c r="BP519" i="10"/>
  <c r="BX519" i="10"/>
  <c r="CF519" i="10"/>
  <c r="CN519" i="10"/>
  <c r="BR519" i="10"/>
  <c r="BZ519" i="10"/>
  <c r="CH519" i="10"/>
  <c r="CP519" i="10"/>
  <c r="BS519" i="10"/>
  <c r="CA519" i="10"/>
  <c r="CI519" i="10"/>
  <c r="BT519" i="10"/>
  <c r="CB519" i="10"/>
  <c r="CJ519" i="10"/>
  <c r="BN519" i="10"/>
  <c r="BV519" i="10"/>
  <c r="CD519" i="10"/>
  <c r="CL519" i="10"/>
  <c r="BO519" i="10"/>
  <c r="BW519" i="10"/>
  <c r="CE519" i="10"/>
  <c r="CM519" i="10"/>
  <c r="BU519" i="10"/>
  <c r="BY519" i="10"/>
  <c r="CC519" i="10"/>
  <c r="CG519" i="10"/>
  <c r="CK519" i="10"/>
  <c r="CO519" i="10"/>
  <c r="BQ519" i="10"/>
  <c r="BM487" i="10"/>
  <c r="BO487" i="10"/>
  <c r="BW487" i="10"/>
  <c r="CE487" i="10"/>
  <c r="CM487" i="10"/>
  <c r="BR487" i="10"/>
  <c r="BS487" i="10"/>
  <c r="CA487" i="10"/>
  <c r="CI487" i="10"/>
  <c r="BX487" i="10"/>
  <c r="CH487" i="10"/>
  <c r="BY487" i="10"/>
  <c r="CJ487" i="10"/>
  <c r="BT487" i="10"/>
  <c r="CG487" i="10"/>
  <c r="BU487" i="10"/>
  <c r="CK487" i="10"/>
  <c r="CB487" i="10"/>
  <c r="CO487" i="10"/>
  <c r="BN487" i="10"/>
  <c r="CC487" i="10"/>
  <c r="CP487" i="10"/>
  <c r="BZ487" i="10"/>
  <c r="CD487" i="10"/>
  <c r="CF487" i="10"/>
  <c r="CL487" i="10"/>
  <c r="CN487" i="10"/>
  <c r="BP487" i="10"/>
  <c r="BQ487" i="10"/>
  <c r="BV487" i="10"/>
  <c r="BM417" i="10"/>
  <c r="BR417" i="10"/>
  <c r="BZ417" i="10"/>
  <c r="CH417" i="10"/>
  <c r="CP417" i="10"/>
  <c r="BU417" i="10"/>
  <c r="CC417" i="10"/>
  <c r="CK417" i="10"/>
  <c r="BN417" i="10"/>
  <c r="BV417" i="10"/>
  <c r="CD417" i="10"/>
  <c r="CL417" i="10"/>
  <c r="BO417" i="10"/>
  <c r="BW417" i="10"/>
  <c r="CE417" i="10"/>
  <c r="CM417" i="10"/>
  <c r="BQ417" i="10"/>
  <c r="CG417" i="10"/>
  <c r="BX417" i="10"/>
  <c r="CN417" i="10"/>
  <c r="BY417" i="10"/>
  <c r="CO417" i="10"/>
  <c r="CJ417" i="10"/>
  <c r="BT417" i="10"/>
  <c r="CA417" i="10"/>
  <c r="CB417" i="10"/>
  <c r="CF417" i="10"/>
  <c r="CI417" i="10"/>
  <c r="BP417" i="10"/>
  <c r="BS417" i="10"/>
  <c r="BM513" i="10"/>
  <c r="BO513" i="10"/>
  <c r="BW513" i="10"/>
  <c r="CE513" i="10"/>
  <c r="CM513" i="10"/>
  <c r="BQ513" i="10"/>
  <c r="BY513" i="10"/>
  <c r="CG513" i="10"/>
  <c r="CO513" i="10"/>
  <c r="BR513" i="10"/>
  <c r="BZ513" i="10"/>
  <c r="CH513" i="10"/>
  <c r="CP513" i="10"/>
  <c r="BS513" i="10"/>
  <c r="CA513" i="10"/>
  <c r="CI513" i="10"/>
  <c r="BU513" i="10"/>
  <c r="CC513" i="10"/>
  <c r="CK513" i="10"/>
  <c r="BN513" i="10"/>
  <c r="BV513" i="10"/>
  <c r="CD513" i="10"/>
  <c r="CL513" i="10"/>
  <c r="BP513" i="10"/>
  <c r="BT513" i="10"/>
  <c r="BX513" i="10"/>
  <c r="CB513" i="10"/>
  <c r="CF513" i="10"/>
  <c r="CJ513" i="10"/>
  <c r="CN513" i="10"/>
  <c r="BM457" i="10"/>
  <c r="BU457" i="10"/>
  <c r="CC457" i="10"/>
  <c r="CK457" i="10"/>
  <c r="BQ457" i="10"/>
  <c r="BY457" i="10"/>
  <c r="CG457" i="10"/>
  <c r="CO457" i="10"/>
  <c r="BR457" i="10"/>
  <c r="CB457" i="10"/>
  <c r="CM457" i="10"/>
  <c r="BV457" i="10"/>
  <c r="CF457" i="10"/>
  <c r="BW457" i="10"/>
  <c r="CH457" i="10"/>
  <c r="BZ457" i="10"/>
  <c r="CP457" i="10"/>
  <c r="CA457" i="10"/>
  <c r="BP457" i="10"/>
  <c r="CI457" i="10"/>
  <c r="BS457" i="10"/>
  <c r="CJ457" i="10"/>
  <c r="BX457" i="10"/>
  <c r="CD457" i="10"/>
  <c r="CN457" i="10"/>
  <c r="BN457" i="10"/>
  <c r="BO457" i="10"/>
  <c r="BT457" i="10"/>
  <c r="CE457" i="10"/>
  <c r="CL457" i="10"/>
  <c r="BM422" i="10"/>
  <c r="BQ422" i="10"/>
  <c r="BY422" i="10"/>
  <c r="CG422" i="10"/>
  <c r="CO422" i="10"/>
  <c r="BT422" i="10"/>
  <c r="CB422" i="10"/>
  <c r="CJ422" i="10"/>
  <c r="BU422" i="10"/>
  <c r="CC422" i="10"/>
  <c r="CK422" i="10"/>
  <c r="BN422" i="10"/>
  <c r="BV422" i="10"/>
  <c r="CD422" i="10"/>
  <c r="CL422" i="10"/>
  <c r="BP422" i="10"/>
  <c r="CF422" i="10"/>
  <c r="BW422" i="10"/>
  <c r="CM422" i="10"/>
  <c r="BX422" i="10"/>
  <c r="CN422" i="10"/>
  <c r="BS422" i="10"/>
  <c r="CE422" i="10"/>
  <c r="CH422" i="10"/>
  <c r="CA422" i="10"/>
  <c r="BR422" i="10"/>
  <c r="BZ422" i="10"/>
  <c r="CP422" i="10"/>
  <c r="BO422" i="10"/>
  <c r="CI422" i="10"/>
  <c r="BM518" i="10"/>
  <c r="BU518" i="10"/>
  <c r="CC518" i="10"/>
  <c r="CK518" i="10"/>
  <c r="BO518" i="10"/>
  <c r="BW518" i="10"/>
  <c r="CE518" i="10"/>
  <c r="CM518" i="10"/>
  <c r="BP518" i="10"/>
  <c r="BX518" i="10"/>
  <c r="CF518" i="10"/>
  <c r="CN518" i="10"/>
  <c r="BQ518" i="10"/>
  <c r="BY518" i="10"/>
  <c r="CG518" i="10"/>
  <c r="CO518" i="10"/>
  <c r="BS518" i="10"/>
  <c r="CA518" i="10"/>
  <c r="CI518" i="10"/>
  <c r="BT518" i="10"/>
  <c r="CB518" i="10"/>
  <c r="CJ518" i="10"/>
  <c r="BR518" i="10"/>
  <c r="BV518" i="10"/>
  <c r="BZ518" i="10"/>
  <c r="CD518" i="10"/>
  <c r="CH518" i="10"/>
  <c r="CL518" i="10"/>
  <c r="CP518" i="10"/>
  <c r="BN518" i="10"/>
  <c r="BM496" i="10"/>
  <c r="BQ496" i="10"/>
  <c r="BY496" i="10"/>
  <c r="CG496" i="10"/>
  <c r="CO496" i="10"/>
  <c r="BU496" i="10"/>
  <c r="CC496" i="10"/>
  <c r="CK496" i="10"/>
  <c r="BW496" i="10"/>
  <c r="BN496" i="10"/>
  <c r="BX496" i="10"/>
  <c r="CI496" i="10"/>
  <c r="BR496" i="10"/>
  <c r="BS496" i="10"/>
  <c r="CD496" i="10"/>
  <c r="CN496" i="10"/>
  <c r="BP496" i="10"/>
  <c r="CH496" i="10"/>
  <c r="BT496" i="10"/>
  <c r="CJ496" i="10"/>
  <c r="BV496" i="10"/>
  <c r="CL496" i="10"/>
  <c r="BZ496" i="10"/>
  <c r="CM496" i="10"/>
  <c r="CA496" i="10"/>
  <c r="CP496" i="10"/>
  <c r="CB496" i="10"/>
  <c r="CE496" i="10"/>
  <c r="BO496" i="10"/>
  <c r="CF496" i="10"/>
  <c r="BM460" i="10"/>
  <c r="BN460" i="10"/>
  <c r="BV460" i="10"/>
  <c r="CD460" i="10"/>
  <c r="CL460" i="10"/>
  <c r="BR460" i="10"/>
  <c r="BZ460" i="10"/>
  <c r="CH460" i="10"/>
  <c r="CP460" i="10"/>
  <c r="BP460" i="10"/>
  <c r="CA460" i="10"/>
  <c r="CK460" i="10"/>
  <c r="BT460" i="10"/>
  <c r="CE460" i="10"/>
  <c r="CO460" i="10"/>
  <c r="BU460" i="10"/>
  <c r="CF460" i="10"/>
  <c r="BX460" i="10"/>
  <c r="CN460" i="10"/>
  <c r="BY460" i="10"/>
  <c r="BO460" i="10"/>
  <c r="CG460" i="10"/>
  <c r="BQ460" i="10"/>
  <c r="CI460" i="10"/>
  <c r="CM460" i="10"/>
  <c r="BW460" i="10"/>
  <c r="CB460" i="10"/>
  <c r="BS460" i="10"/>
  <c r="CC460" i="10"/>
  <c r="CJ460" i="10"/>
  <c r="BM448" i="10"/>
  <c r="BQ448" i="10"/>
  <c r="BY448" i="10"/>
  <c r="CG448" i="10"/>
  <c r="CO448" i="10"/>
  <c r="BU448" i="10"/>
  <c r="CC448" i="10"/>
  <c r="CK448" i="10"/>
  <c r="BN448" i="10"/>
  <c r="BX448" i="10"/>
  <c r="CI448" i="10"/>
  <c r="BR448" i="10"/>
  <c r="BS448" i="10"/>
  <c r="CD448" i="10"/>
  <c r="CN448" i="10"/>
  <c r="BW448" i="10"/>
  <c r="CL448" i="10"/>
  <c r="CB448" i="10"/>
  <c r="BO448" i="10"/>
  <c r="CE448" i="10"/>
  <c r="CA448" i="10"/>
  <c r="CF448" i="10"/>
  <c r="BP448" i="10"/>
  <c r="CM448" i="10"/>
  <c r="BT448" i="10"/>
  <c r="CP448" i="10"/>
  <c r="BZ448" i="10"/>
  <c r="CH448" i="10"/>
  <c r="BV448" i="10"/>
  <c r="CJ448" i="10"/>
  <c r="BM493" i="10"/>
  <c r="BP493" i="10"/>
  <c r="BX493" i="10"/>
  <c r="CF493" i="10"/>
  <c r="CN493" i="10"/>
  <c r="BT493" i="10"/>
  <c r="CB493" i="10"/>
  <c r="CJ493" i="10"/>
  <c r="BN493" i="10"/>
  <c r="BY493" i="10"/>
  <c r="CI493" i="10"/>
  <c r="BO493" i="10"/>
  <c r="BZ493" i="10"/>
  <c r="CK493" i="10"/>
  <c r="BS493" i="10"/>
  <c r="CD493" i="10"/>
  <c r="CO493" i="10"/>
  <c r="BU493" i="10"/>
  <c r="CE493" i="10"/>
  <c r="CP493" i="10"/>
  <c r="BR493" i="10"/>
  <c r="CM493" i="10"/>
  <c r="BV493" i="10"/>
  <c r="BW493" i="10"/>
  <c r="CA493" i="10"/>
  <c r="CC493" i="10"/>
  <c r="CG493" i="10"/>
  <c r="CH493" i="10"/>
  <c r="BQ493" i="10"/>
  <c r="CL493" i="10"/>
  <c r="BM408" i="10"/>
  <c r="BT408" i="10"/>
  <c r="CB408" i="10"/>
  <c r="CJ408" i="10"/>
  <c r="BO408" i="10"/>
  <c r="BW408" i="10"/>
  <c r="CE408" i="10"/>
  <c r="CM408" i="10"/>
  <c r="BP408" i="10"/>
  <c r="BX408" i="10"/>
  <c r="CF408" i="10"/>
  <c r="CN408" i="10"/>
  <c r="BQ408" i="10"/>
  <c r="BY408" i="10"/>
  <c r="CG408" i="10"/>
  <c r="CO408" i="10"/>
  <c r="CA408" i="10"/>
  <c r="BR408" i="10"/>
  <c r="CH408" i="10"/>
  <c r="BS408" i="10"/>
  <c r="CI408" i="10"/>
  <c r="BU408" i="10"/>
  <c r="CC408" i="10"/>
  <c r="CD408" i="10"/>
  <c r="BZ408" i="10"/>
  <c r="CP408" i="10"/>
  <c r="BV408" i="10"/>
  <c r="CK408" i="10"/>
  <c r="CL408" i="10"/>
  <c r="BN408" i="10"/>
  <c r="BM511" i="10"/>
  <c r="BQ511" i="10"/>
  <c r="BY511" i="10"/>
  <c r="CG511" i="10"/>
  <c r="CO511" i="10"/>
  <c r="BS511" i="10"/>
  <c r="CA511" i="10"/>
  <c r="CI511" i="10"/>
  <c r="BT511" i="10"/>
  <c r="CB511" i="10"/>
  <c r="CJ511" i="10"/>
  <c r="BU511" i="10"/>
  <c r="CC511" i="10"/>
  <c r="CK511" i="10"/>
  <c r="BN511" i="10"/>
  <c r="BO511" i="10"/>
  <c r="BW511" i="10"/>
  <c r="CE511" i="10"/>
  <c r="CM511" i="10"/>
  <c r="BP511" i="10"/>
  <c r="BX511" i="10"/>
  <c r="CF511" i="10"/>
  <c r="CN511" i="10"/>
  <c r="CL511" i="10"/>
  <c r="CP511" i="10"/>
  <c r="BR511" i="10"/>
  <c r="BV511" i="10"/>
  <c r="BZ511" i="10"/>
  <c r="CD511" i="10"/>
  <c r="CH511" i="10"/>
  <c r="BM432" i="10"/>
  <c r="BN432" i="10"/>
  <c r="BV432" i="10"/>
  <c r="CD432" i="10"/>
  <c r="CL432" i="10"/>
  <c r="BQ432" i="10"/>
  <c r="BY432" i="10"/>
  <c r="CG432" i="10"/>
  <c r="CO432" i="10"/>
  <c r="BR432" i="10"/>
  <c r="BZ432" i="10"/>
  <c r="CH432" i="10"/>
  <c r="CP432" i="10"/>
  <c r="BS432" i="10"/>
  <c r="CA432" i="10"/>
  <c r="CI432" i="10"/>
  <c r="BU432" i="10"/>
  <c r="CK432" i="10"/>
  <c r="CB432" i="10"/>
  <c r="CC432" i="10"/>
  <c r="BW432" i="10"/>
  <c r="CF432" i="10"/>
  <c r="CJ432" i="10"/>
  <c r="CE432" i="10"/>
  <c r="BO432" i="10"/>
  <c r="CN432" i="10"/>
  <c r="BP432" i="10"/>
  <c r="BT432" i="10"/>
  <c r="CM432" i="10"/>
  <c r="BX432" i="10"/>
  <c r="BM531" i="10"/>
  <c r="BU531" i="10"/>
  <c r="CC531" i="10"/>
  <c r="CK531" i="10"/>
  <c r="BN531" i="10"/>
  <c r="BV531" i="10"/>
  <c r="CD531" i="10"/>
  <c r="CL531" i="10"/>
  <c r="BQ531" i="10"/>
  <c r="BY531" i="10"/>
  <c r="CG531" i="10"/>
  <c r="CO531" i="10"/>
  <c r="BR531" i="10"/>
  <c r="BZ531" i="10"/>
  <c r="CH531" i="10"/>
  <c r="CP531" i="10"/>
  <c r="CA531" i="10"/>
  <c r="CB531" i="10"/>
  <c r="BO531" i="10"/>
  <c r="CE531" i="10"/>
  <c r="BP531" i="10"/>
  <c r="CF531" i="10"/>
  <c r="BS531" i="10"/>
  <c r="CI531" i="10"/>
  <c r="BT531" i="10"/>
  <c r="CJ531" i="10"/>
  <c r="BW531" i="10"/>
  <c r="CM531" i="10"/>
  <c r="BX531" i="10"/>
  <c r="CN531" i="10"/>
  <c r="BM481" i="10"/>
  <c r="BU481" i="10"/>
  <c r="CC481" i="10"/>
  <c r="CK481" i="10"/>
  <c r="BP481" i="10"/>
  <c r="BX481" i="10"/>
  <c r="CF481" i="10"/>
  <c r="CN481" i="10"/>
  <c r="BQ481" i="10"/>
  <c r="BY481" i="10"/>
  <c r="CG481" i="10"/>
  <c r="CO481" i="10"/>
  <c r="BS481" i="10"/>
  <c r="CE481" i="10"/>
  <c r="BT481" i="10"/>
  <c r="CH481" i="10"/>
  <c r="BW481" i="10"/>
  <c r="CM481" i="10"/>
  <c r="BZ481" i="10"/>
  <c r="CP481" i="10"/>
  <c r="BN481" i="10"/>
  <c r="CD481" i="10"/>
  <c r="BO481" i="10"/>
  <c r="CI481" i="10"/>
  <c r="CB481" i="10"/>
  <c r="CJ481" i="10"/>
  <c r="CL481" i="10"/>
  <c r="BR481" i="10"/>
  <c r="BV481" i="10"/>
  <c r="CA481" i="10"/>
  <c r="BM533" i="10"/>
  <c r="BS533" i="10"/>
  <c r="CA533" i="10"/>
  <c r="CI533" i="10"/>
  <c r="BT533" i="10"/>
  <c r="CB533" i="10"/>
  <c r="CJ533" i="10"/>
  <c r="BO533" i="10"/>
  <c r="BW533" i="10"/>
  <c r="CE533" i="10"/>
  <c r="CM533" i="10"/>
  <c r="BP533" i="10"/>
  <c r="BX533" i="10"/>
  <c r="CF533" i="10"/>
  <c r="CN533" i="10"/>
  <c r="BQ533" i="10"/>
  <c r="CG533" i="10"/>
  <c r="BR533" i="10"/>
  <c r="CH533" i="10"/>
  <c r="BU533" i="10"/>
  <c r="CK533" i="10"/>
  <c r="BV533" i="10"/>
  <c r="CL533" i="10"/>
  <c r="BY533" i="10"/>
  <c r="CO533" i="10"/>
  <c r="BZ533" i="10"/>
  <c r="CP533" i="10"/>
  <c r="CC533" i="10"/>
  <c r="BN533" i="10"/>
  <c r="CD533" i="10"/>
  <c r="BM406" i="10"/>
  <c r="BN406" i="10"/>
  <c r="BV406" i="10"/>
  <c r="CD406" i="10"/>
  <c r="CL406" i="10"/>
  <c r="BQ406" i="10"/>
  <c r="BY406" i="10"/>
  <c r="CG406" i="10"/>
  <c r="CO406" i="10"/>
  <c r="BR406" i="10"/>
  <c r="BZ406" i="10"/>
  <c r="CH406" i="10"/>
  <c r="CP406" i="10"/>
  <c r="BS406" i="10"/>
  <c r="CA406" i="10"/>
  <c r="CI406" i="10"/>
  <c r="BU406" i="10"/>
  <c r="CK406" i="10"/>
  <c r="CB406" i="10"/>
  <c r="CC406" i="10"/>
  <c r="BX406" i="10"/>
  <c r="CJ406" i="10"/>
  <c r="BO406" i="10"/>
  <c r="CM406" i="10"/>
  <c r="BT406" i="10"/>
  <c r="BW406" i="10"/>
  <c r="BP406" i="10"/>
  <c r="CE406" i="10"/>
  <c r="CN406" i="10"/>
  <c r="CF406" i="10"/>
  <c r="BM441" i="10"/>
  <c r="BT441" i="10"/>
  <c r="CB441" i="10"/>
  <c r="CJ441" i="10"/>
  <c r="BO441" i="10"/>
  <c r="BW441" i="10"/>
  <c r="CE441" i="10"/>
  <c r="CM441" i="10"/>
  <c r="BP441" i="10"/>
  <c r="BX441" i="10"/>
  <c r="CF441" i="10"/>
  <c r="CN441" i="10"/>
  <c r="BQ441" i="10"/>
  <c r="CC441" i="10"/>
  <c r="CP441" i="10"/>
  <c r="BU441" i="10"/>
  <c r="CH441" i="10"/>
  <c r="BV441" i="10"/>
  <c r="CI441" i="10"/>
  <c r="CA441" i="10"/>
  <c r="BN441" i="10"/>
  <c r="CK441" i="10"/>
  <c r="BR441" i="10"/>
  <c r="CL441" i="10"/>
  <c r="BZ441" i="10"/>
  <c r="CD441" i="10"/>
  <c r="BS441" i="10"/>
  <c r="CO441" i="10"/>
  <c r="BY441" i="10"/>
  <c r="CG441" i="10"/>
  <c r="BM497" i="10"/>
  <c r="BT497" i="10"/>
  <c r="CB497" i="10"/>
  <c r="CJ497" i="10"/>
  <c r="BP497" i="10"/>
  <c r="BX497" i="10"/>
  <c r="CF497" i="10"/>
  <c r="CN497" i="10"/>
  <c r="BQ497" i="10"/>
  <c r="CA497" i="10"/>
  <c r="CL497" i="10"/>
  <c r="BV497" i="10"/>
  <c r="CG497" i="10"/>
  <c r="BS497" i="10"/>
  <c r="CH497" i="10"/>
  <c r="BU497" i="10"/>
  <c r="CI497" i="10"/>
  <c r="BW497" i="10"/>
  <c r="CK497" i="10"/>
  <c r="BY497" i="10"/>
  <c r="CM497" i="10"/>
  <c r="BZ497" i="10"/>
  <c r="CO497" i="10"/>
  <c r="BN497" i="10"/>
  <c r="CC497" i="10"/>
  <c r="CP497" i="10"/>
  <c r="BO497" i="10"/>
  <c r="CD497" i="10"/>
  <c r="BR497" i="10"/>
  <c r="CE497" i="10"/>
  <c r="BM447" i="10"/>
  <c r="BN447" i="10"/>
  <c r="BV447" i="10"/>
  <c r="CD447" i="10"/>
  <c r="CL447" i="10"/>
  <c r="BQ447" i="10"/>
  <c r="BR447" i="10"/>
  <c r="BZ447" i="10"/>
  <c r="CH447" i="10"/>
  <c r="CP447" i="10"/>
  <c r="BU447" i="10"/>
  <c r="CF447" i="10"/>
  <c r="BY447" i="10"/>
  <c r="CJ447" i="10"/>
  <c r="BO447" i="10"/>
  <c r="CA447" i="10"/>
  <c r="CK447" i="10"/>
  <c r="BS447" i="10"/>
  <c r="CI447" i="10"/>
  <c r="BX447" i="10"/>
  <c r="CO447" i="10"/>
  <c r="CB447" i="10"/>
  <c r="CE447" i="10"/>
  <c r="CG447" i="10"/>
  <c r="BP447" i="10"/>
  <c r="BT447" i="10"/>
  <c r="CC447" i="10"/>
  <c r="CM447" i="10"/>
  <c r="BW447" i="10"/>
  <c r="CN447" i="10"/>
  <c r="BM434" i="10"/>
  <c r="BT434" i="10"/>
  <c r="CB434" i="10"/>
  <c r="CJ434" i="10"/>
  <c r="BO434" i="10"/>
  <c r="BW434" i="10"/>
  <c r="CE434" i="10"/>
  <c r="CM434" i="10"/>
  <c r="BP434" i="10"/>
  <c r="BX434" i="10"/>
  <c r="CF434" i="10"/>
  <c r="CN434" i="10"/>
  <c r="BQ434" i="10"/>
  <c r="BY434" i="10"/>
  <c r="CG434" i="10"/>
  <c r="CO434" i="10"/>
  <c r="CA434" i="10"/>
  <c r="BR434" i="10"/>
  <c r="CH434" i="10"/>
  <c r="BS434" i="10"/>
  <c r="CI434" i="10"/>
  <c r="BN434" i="10"/>
  <c r="CP434" i="10"/>
  <c r="BZ434" i="10"/>
  <c r="CC434" i="10"/>
  <c r="CD434" i="10"/>
  <c r="CK434" i="10"/>
  <c r="BU434" i="10"/>
  <c r="BV434" i="10"/>
  <c r="CL434" i="10"/>
  <c r="BM431" i="10"/>
  <c r="BS431" i="10"/>
  <c r="CA431" i="10"/>
  <c r="CI431" i="10"/>
  <c r="CC86" i="33" s="1"/>
  <c r="BN431" i="10"/>
  <c r="BV431" i="10"/>
  <c r="CD431" i="10"/>
  <c r="CL431" i="10"/>
  <c r="BO431" i="10"/>
  <c r="BW431" i="10"/>
  <c r="CE431" i="10"/>
  <c r="CM431" i="10"/>
  <c r="CG86" i="33" s="1"/>
  <c r="BP431" i="10"/>
  <c r="BX431" i="10"/>
  <c r="CF431" i="10"/>
  <c r="CN431" i="10"/>
  <c r="BR431" i="10"/>
  <c r="CH431" i="10"/>
  <c r="BY431" i="10"/>
  <c r="CO431" i="10"/>
  <c r="CI86" i="33" s="1"/>
  <c r="BZ431" i="10"/>
  <c r="CP431" i="10"/>
  <c r="CB431" i="10"/>
  <c r="CJ431" i="10"/>
  <c r="CK431" i="10"/>
  <c r="BT431" i="10"/>
  <c r="CG431" i="10"/>
  <c r="BQ431" i="10"/>
  <c r="BU431" i="10"/>
  <c r="CC431" i="10"/>
  <c r="BM471" i="10"/>
  <c r="BP471" i="10"/>
  <c r="BX471" i="10"/>
  <c r="CF471" i="10"/>
  <c r="CN471" i="10"/>
  <c r="BS471" i="10"/>
  <c r="CA471" i="10"/>
  <c r="CI471" i="10"/>
  <c r="BT471" i="10"/>
  <c r="CB471" i="10"/>
  <c r="CJ471" i="10"/>
  <c r="BQ471" i="10"/>
  <c r="CD471" i="10"/>
  <c r="CP471" i="10"/>
  <c r="BR471" i="10"/>
  <c r="CE471" i="10"/>
  <c r="BV471" i="10"/>
  <c r="CL471" i="10"/>
  <c r="BW471" i="10"/>
  <c r="CM471" i="10"/>
  <c r="CC471" i="10"/>
  <c r="BN471" i="10"/>
  <c r="CG471" i="10"/>
  <c r="BZ471" i="10"/>
  <c r="CH471" i="10"/>
  <c r="CK471" i="10"/>
  <c r="CO471" i="10"/>
  <c r="BO471" i="10"/>
  <c r="BU471" i="10"/>
  <c r="BY471" i="10"/>
  <c r="BM409" i="10"/>
  <c r="BO409" i="10"/>
  <c r="BW409" i="10"/>
  <c r="CE409" i="10"/>
  <c r="CM409" i="10"/>
  <c r="BR409" i="10"/>
  <c r="BZ409" i="10"/>
  <c r="CH409" i="10"/>
  <c r="CP409" i="10"/>
  <c r="BS409" i="10"/>
  <c r="CA409" i="10"/>
  <c r="CI409" i="10"/>
  <c r="BT409" i="10"/>
  <c r="CB409" i="10"/>
  <c r="CJ409" i="10"/>
  <c r="BN409" i="10"/>
  <c r="CD409" i="10"/>
  <c r="BU409" i="10"/>
  <c r="CK409" i="10"/>
  <c r="BV409" i="10"/>
  <c r="CL409" i="10"/>
  <c r="BP409" i="10"/>
  <c r="CO409" i="10"/>
  <c r="BY409" i="10"/>
  <c r="CC409" i="10"/>
  <c r="CN409" i="10"/>
  <c r="BQ409" i="10"/>
  <c r="CF409" i="10"/>
  <c r="CG409" i="10"/>
  <c r="BX409" i="10"/>
  <c r="BM498" i="10"/>
  <c r="BO498" i="10"/>
  <c r="BW498" i="10"/>
  <c r="CE498" i="10"/>
  <c r="CM498" i="10"/>
  <c r="BS498" i="10"/>
  <c r="CA498" i="10"/>
  <c r="CI498" i="10"/>
  <c r="BT498" i="10"/>
  <c r="CD498" i="10"/>
  <c r="CO498" i="10"/>
  <c r="BN498" i="10"/>
  <c r="BY498" i="10"/>
  <c r="CJ498" i="10"/>
  <c r="BR498" i="10"/>
  <c r="CG498" i="10"/>
  <c r="BU498" i="10"/>
  <c r="CH498" i="10"/>
  <c r="BV498" i="10"/>
  <c r="CK498" i="10"/>
  <c r="BX498" i="10"/>
  <c r="CL498" i="10"/>
  <c r="BZ498" i="10"/>
  <c r="CN498" i="10"/>
  <c r="CB498" i="10"/>
  <c r="CP498" i="10"/>
  <c r="BP498" i="10"/>
  <c r="CC498" i="10"/>
  <c r="BQ498" i="10"/>
  <c r="CF498" i="10"/>
  <c r="BM524" i="10"/>
  <c r="BQ524" i="10"/>
  <c r="BY524" i="10"/>
  <c r="CG524" i="10"/>
  <c r="CO524" i="10"/>
  <c r="BR524" i="10"/>
  <c r="BZ524" i="10"/>
  <c r="CH524" i="10"/>
  <c r="CP524" i="10"/>
  <c r="BU524" i="10"/>
  <c r="CC524" i="10"/>
  <c r="CK524" i="10"/>
  <c r="BN524" i="10"/>
  <c r="BV524" i="10"/>
  <c r="CD524" i="10"/>
  <c r="CL524" i="10"/>
  <c r="BO524" i="10"/>
  <c r="CE524" i="10"/>
  <c r="BP524" i="10"/>
  <c r="CF524" i="10"/>
  <c r="BS524" i="10"/>
  <c r="CI524" i="10"/>
  <c r="BT524" i="10"/>
  <c r="CJ524" i="10"/>
  <c r="BW524" i="10"/>
  <c r="CM524" i="10"/>
  <c r="BX524" i="10"/>
  <c r="CN524" i="10"/>
  <c r="CA524" i="10"/>
  <c r="CB524" i="10"/>
  <c r="BM474" i="10"/>
  <c r="BQ474" i="10"/>
  <c r="BY474" i="10"/>
  <c r="CG474" i="10"/>
  <c r="CO474" i="10"/>
  <c r="BT474" i="10"/>
  <c r="CB474" i="10"/>
  <c r="CJ474" i="10"/>
  <c r="BU474" i="10"/>
  <c r="CC474" i="10"/>
  <c r="CK474" i="10"/>
  <c r="BS474" i="10"/>
  <c r="CF474" i="10"/>
  <c r="BV474" i="10"/>
  <c r="CH474" i="10"/>
  <c r="BR474" i="10"/>
  <c r="CL474" i="10"/>
  <c r="BW474" i="10"/>
  <c r="CM474" i="10"/>
  <c r="CA474" i="10"/>
  <c r="BN474" i="10"/>
  <c r="CD474" i="10"/>
  <c r="CP474" i="10"/>
  <c r="BO474" i="10"/>
  <c r="BP474" i="10"/>
  <c r="BX474" i="10"/>
  <c r="BZ474" i="10"/>
  <c r="CE474" i="10"/>
  <c r="CI474" i="10"/>
  <c r="CN474" i="10"/>
  <c r="BM532" i="10"/>
  <c r="BP532" i="10"/>
  <c r="BX532" i="10"/>
  <c r="CF532" i="10"/>
  <c r="CN532" i="10"/>
  <c r="BQ532" i="10"/>
  <c r="BY532" i="10"/>
  <c r="CG532" i="10"/>
  <c r="CO532" i="10"/>
  <c r="BT532" i="10"/>
  <c r="CB532" i="10"/>
  <c r="CJ532" i="10"/>
  <c r="BU532" i="10"/>
  <c r="CC532" i="10"/>
  <c r="CK532" i="10"/>
  <c r="BN532" i="10"/>
  <c r="CD532" i="10"/>
  <c r="BO532" i="10"/>
  <c r="CE532" i="10"/>
  <c r="BR532" i="10"/>
  <c r="CH532" i="10"/>
  <c r="BS532" i="10"/>
  <c r="CI532" i="10"/>
  <c r="BV532" i="10"/>
  <c r="CL532" i="10"/>
  <c r="BW532" i="10"/>
  <c r="CM532" i="10"/>
  <c r="BZ532" i="10"/>
  <c r="CP532" i="10"/>
  <c r="CA532" i="10"/>
  <c r="BM526" i="10"/>
  <c r="BO526" i="10"/>
  <c r="BW526" i="10"/>
  <c r="CE526" i="10"/>
  <c r="CM526" i="10"/>
  <c r="BP526" i="10"/>
  <c r="BX526" i="10"/>
  <c r="CF526" i="10"/>
  <c r="CN526" i="10"/>
  <c r="BS526" i="10"/>
  <c r="CA526" i="10"/>
  <c r="CI526" i="10"/>
  <c r="BT526" i="10"/>
  <c r="CB526" i="10"/>
  <c r="CJ526" i="10"/>
  <c r="BU526" i="10"/>
  <c r="CK526" i="10"/>
  <c r="BV526" i="10"/>
  <c r="CL526" i="10"/>
  <c r="BY526" i="10"/>
  <c r="CO526" i="10"/>
  <c r="BZ526" i="10"/>
  <c r="CP526" i="10"/>
  <c r="CC526" i="10"/>
  <c r="BN526" i="10"/>
  <c r="CD526" i="10"/>
  <c r="BQ526" i="10"/>
  <c r="CG526" i="10"/>
  <c r="BR526" i="10"/>
  <c r="CH526" i="10"/>
  <c r="BM466" i="10"/>
  <c r="BQ466" i="10"/>
  <c r="BK178" i="33" s="1"/>
  <c r="BY466" i="10"/>
  <c r="BS178" i="33" s="1"/>
  <c r="CG466" i="10"/>
  <c r="CA178" i="33" s="1"/>
  <c r="CO466" i="10"/>
  <c r="BT466" i="10"/>
  <c r="CB466" i="10"/>
  <c r="BV178" i="33" s="1"/>
  <c r="CJ466" i="10"/>
  <c r="BU466" i="10"/>
  <c r="CC466" i="10"/>
  <c r="BW178" i="33" s="1"/>
  <c r="CK466" i="10"/>
  <c r="CE178" i="33" s="1"/>
  <c r="BO466" i="10"/>
  <c r="BI178" i="33" s="1"/>
  <c r="CA466" i="10"/>
  <c r="CN466" i="10"/>
  <c r="BP466" i="10"/>
  <c r="BJ178" i="33" s="1"/>
  <c r="CD466" i="10"/>
  <c r="CP466" i="10"/>
  <c r="BV466" i="10"/>
  <c r="BP178" i="33" s="1"/>
  <c r="CH466" i="10"/>
  <c r="CB178" i="33" s="1"/>
  <c r="BW466" i="10"/>
  <c r="BQ178" i="33" s="1"/>
  <c r="CI466" i="10"/>
  <c r="BN466" i="10"/>
  <c r="CM466" i="10"/>
  <c r="CG178" i="33" s="1"/>
  <c r="BR466" i="10"/>
  <c r="BZ466" i="10"/>
  <c r="CE466" i="10"/>
  <c r="BY178" i="33" s="1"/>
  <c r="BX466" i="10"/>
  <c r="BR178" i="33" s="1"/>
  <c r="CF466" i="10"/>
  <c r="BZ178" i="33" s="1"/>
  <c r="CL466" i="10"/>
  <c r="BS466" i="10"/>
  <c r="BM523" i="10"/>
  <c r="BN523" i="10"/>
  <c r="BV523" i="10"/>
  <c r="CD523" i="10"/>
  <c r="CL523" i="10"/>
  <c r="BO523" i="10"/>
  <c r="BW523" i="10"/>
  <c r="CE523" i="10"/>
  <c r="CM523" i="10"/>
  <c r="BR523" i="10"/>
  <c r="BZ523" i="10"/>
  <c r="CH523" i="10"/>
  <c r="CP523" i="10"/>
  <c r="BS523" i="10"/>
  <c r="CA523" i="10"/>
  <c r="CI523" i="10"/>
  <c r="CB523" i="10"/>
  <c r="CC523" i="10"/>
  <c r="BP523" i="10"/>
  <c r="CF523" i="10"/>
  <c r="BQ523" i="10"/>
  <c r="CG523" i="10"/>
  <c r="BT523" i="10"/>
  <c r="CJ523" i="10"/>
  <c r="BU523" i="10"/>
  <c r="CK523" i="10"/>
  <c r="BX523" i="10"/>
  <c r="CN523" i="10"/>
  <c r="BY523" i="10"/>
  <c r="CO523" i="10"/>
  <c r="BM446" i="10"/>
  <c r="BS446" i="10"/>
  <c r="CA446" i="10"/>
  <c r="CI446" i="10"/>
  <c r="BN446" i="10"/>
  <c r="BV446" i="10"/>
  <c r="CD446" i="10"/>
  <c r="CL446" i="10"/>
  <c r="BO446" i="10"/>
  <c r="BW446" i="10"/>
  <c r="CE446" i="10"/>
  <c r="CM446" i="10"/>
  <c r="BY446" i="10"/>
  <c r="CK446" i="10"/>
  <c r="BQ446" i="10"/>
  <c r="CC446" i="10"/>
  <c r="CP446" i="10"/>
  <c r="BR446" i="10"/>
  <c r="CF446" i="10"/>
  <c r="BZ446" i="10"/>
  <c r="CH446" i="10"/>
  <c r="BP446" i="10"/>
  <c r="CJ446" i="10"/>
  <c r="CB446" i="10"/>
  <c r="CG446" i="10"/>
  <c r="BT446" i="10"/>
  <c r="BX446" i="10"/>
  <c r="CN446" i="10"/>
  <c r="BU446" i="10"/>
  <c r="CO446" i="10"/>
  <c r="BM510" i="10"/>
  <c r="BN510" i="10"/>
  <c r="BV510" i="10"/>
  <c r="CD510" i="10"/>
  <c r="CL510" i="10"/>
  <c r="BO510" i="10"/>
  <c r="BW510" i="10"/>
  <c r="CE510" i="10"/>
  <c r="CM510" i="10"/>
  <c r="BP510" i="10"/>
  <c r="BX510" i="10"/>
  <c r="CF510" i="10"/>
  <c r="CN510" i="10"/>
  <c r="BQ510" i="10"/>
  <c r="BY510" i="10"/>
  <c r="CG510" i="10"/>
  <c r="CO510" i="10"/>
  <c r="BR510" i="10"/>
  <c r="BZ510" i="10"/>
  <c r="CH510" i="10"/>
  <c r="CP510" i="10"/>
  <c r="BS510" i="10"/>
  <c r="CA510" i="10"/>
  <c r="CI510" i="10"/>
  <c r="BT510" i="10"/>
  <c r="CB510" i="10"/>
  <c r="CJ510" i="10"/>
  <c r="BU510" i="10"/>
  <c r="CC510" i="10"/>
  <c r="CK510" i="10"/>
  <c r="BM433" i="10"/>
  <c r="BQ433" i="10"/>
  <c r="BY433" i="10"/>
  <c r="CG433" i="10"/>
  <c r="CO433" i="10"/>
  <c r="BT433" i="10"/>
  <c r="CB433" i="10"/>
  <c r="CJ433" i="10"/>
  <c r="BU433" i="10"/>
  <c r="CC433" i="10"/>
  <c r="CK433" i="10"/>
  <c r="BN433" i="10"/>
  <c r="BV433" i="10"/>
  <c r="CD433" i="10"/>
  <c r="CL433" i="10"/>
  <c r="BX433" i="10"/>
  <c r="CN433" i="10"/>
  <c r="BO433" i="10"/>
  <c r="CE433" i="10"/>
  <c r="BP433" i="10"/>
  <c r="CF433" i="10"/>
  <c r="BS433" i="10"/>
  <c r="CA433" i="10"/>
  <c r="CH433" i="10"/>
  <c r="CP433" i="10"/>
  <c r="BR433" i="10"/>
  <c r="BW433" i="10"/>
  <c r="BZ433" i="10"/>
  <c r="CI433" i="10"/>
  <c r="CM433" i="10"/>
  <c r="BM430" i="10"/>
  <c r="BP430" i="10"/>
  <c r="BX430" i="10"/>
  <c r="CF430" i="10"/>
  <c r="CN430" i="10"/>
  <c r="BS430" i="10"/>
  <c r="BM85" i="33" s="1"/>
  <c r="CA430" i="10"/>
  <c r="CI430" i="10"/>
  <c r="BT430" i="10"/>
  <c r="CB430" i="10"/>
  <c r="CJ430" i="10"/>
  <c r="BU430" i="10"/>
  <c r="CC430" i="10"/>
  <c r="CK430" i="10"/>
  <c r="CE85" i="33" s="1"/>
  <c r="BO430" i="10"/>
  <c r="CE430" i="10"/>
  <c r="BV430" i="10"/>
  <c r="CL430" i="10"/>
  <c r="BW430" i="10"/>
  <c r="CM430" i="10"/>
  <c r="CD430" i="10"/>
  <c r="BN430" i="10"/>
  <c r="BH85" i="33" s="1"/>
  <c r="CO430" i="10"/>
  <c r="BQ430" i="10"/>
  <c r="CP430" i="10"/>
  <c r="BY430" i="10"/>
  <c r="BZ430" i="10"/>
  <c r="CH430" i="10"/>
  <c r="CG430" i="10"/>
  <c r="BR430" i="10"/>
  <c r="BL85" i="33" s="1"/>
  <c r="BM507" i="10"/>
  <c r="BN507" i="10"/>
  <c r="BU507" i="10"/>
  <c r="CC507" i="10"/>
  <c r="CK507" i="10"/>
  <c r="BV507" i="10"/>
  <c r="CD507" i="10"/>
  <c r="CL507" i="10"/>
  <c r="BO507" i="10"/>
  <c r="BW507" i="10"/>
  <c r="CE507" i="10"/>
  <c r="CM507" i="10"/>
  <c r="BP507" i="10"/>
  <c r="BX507" i="10"/>
  <c r="CF507" i="10"/>
  <c r="CN507" i="10"/>
  <c r="BQ507" i="10"/>
  <c r="BY507" i="10"/>
  <c r="CG507" i="10"/>
  <c r="CO507" i="10"/>
  <c r="BR507" i="10"/>
  <c r="BZ507" i="10"/>
  <c r="CH507" i="10"/>
  <c r="CP507" i="10"/>
  <c r="BS507" i="10"/>
  <c r="CA507" i="10"/>
  <c r="CI507" i="10"/>
  <c r="BT507" i="10"/>
  <c r="CB507" i="10"/>
  <c r="CJ507" i="10"/>
  <c r="BM405" i="10"/>
  <c r="BS405" i="10"/>
  <c r="CA405" i="10"/>
  <c r="CI405" i="10"/>
  <c r="BN405" i="10"/>
  <c r="BV405" i="10"/>
  <c r="CD405" i="10"/>
  <c r="CL405" i="10"/>
  <c r="BO405" i="10"/>
  <c r="BW405" i="10"/>
  <c r="CE405" i="10"/>
  <c r="CM405" i="10"/>
  <c r="BP405" i="10"/>
  <c r="BX405" i="10"/>
  <c r="CF405" i="10"/>
  <c r="CN405" i="10"/>
  <c r="BR405" i="10"/>
  <c r="CH405" i="10"/>
  <c r="BY405" i="10"/>
  <c r="CO405" i="10"/>
  <c r="BZ405" i="10"/>
  <c r="CP405" i="10"/>
  <c r="CC405" i="10"/>
  <c r="CK405" i="10"/>
  <c r="BQ405" i="10"/>
  <c r="CG405" i="10"/>
  <c r="BT405" i="10"/>
  <c r="BU405" i="10"/>
  <c r="CB405" i="10"/>
  <c r="CJ405" i="10"/>
  <c r="BM509" i="10"/>
  <c r="BS509" i="10"/>
  <c r="CA509" i="10"/>
  <c r="CI509" i="10"/>
  <c r="BT509" i="10"/>
  <c r="CB509" i="10"/>
  <c r="CJ509" i="10"/>
  <c r="BU509" i="10"/>
  <c r="CC509" i="10"/>
  <c r="CK509" i="10"/>
  <c r="BN509" i="10"/>
  <c r="BV509" i="10"/>
  <c r="CD509" i="10"/>
  <c r="CL509" i="10"/>
  <c r="BO509" i="10"/>
  <c r="BW509" i="10"/>
  <c r="CE509" i="10"/>
  <c r="CM509" i="10"/>
  <c r="BP509" i="10"/>
  <c r="BX509" i="10"/>
  <c r="CF509" i="10"/>
  <c r="CN509" i="10"/>
  <c r="BQ509" i="10"/>
  <c r="BY509" i="10"/>
  <c r="CG509" i="10"/>
  <c r="CO509" i="10"/>
  <c r="BR509" i="10"/>
  <c r="BZ509" i="10"/>
  <c r="CH509" i="10"/>
  <c r="CP509" i="10"/>
  <c r="BM440" i="10"/>
  <c r="BQ440" i="10"/>
  <c r="BY440" i="10"/>
  <c r="CG440" i="10"/>
  <c r="CO440" i="10"/>
  <c r="BT440" i="10"/>
  <c r="CB440" i="10"/>
  <c r="CJ440" i="10"/>
  <c r="BU440" i="10"/>
  <c r="CC440" i="10"/>
  <c r="CK440" i="10"/>
  <c r="BS440" i="10"/>
  <c r="CF440" i="10"/>
  <c r="BX440" i="10"/>
  <c r="CL440" i="10"/>
  <c r="BN440" i="10"/>
  <c r="BZ440" i="10"/>
  <c r="CM440" i="10"/>
  <c r="BP440" i="10"/>
  <c r="CI440" i="10"/>
  <c r="BW440" i="10"/>
  <c r="CA440" i="10"/>
  <c r="CN440" i="10"/>
  <c r="CP440" i="10"/>
  <c r="BV440" i="10"/>
  <c r="CD440" i="10"/>
  <c r="CH440" i="10"/>
  <c r="BO440" i="10"/>
  <c r="BR440" i="10"/>
  <c r="CE440" i="10"/>
  <c r="BM468" i="10"/>
  <c r="BO468" i="10"/>
  <c r="BW468" i="10"/>
  <c r="CE468" i="10"/>
  <c r="CM468" i="10"/>
  <c r="BR468" i="10"/>
  <c r="BZ468" i="10"/>
  <c r="CH468" i="10"/>
  <c r="CP468" i="10"/>
  <c r="BS468" i="10"/>
  <c r="CA468" i="10"/>
  <c r="CI468" i="10"/>
  <c r="BU468" i="10"/>
  <c r="CG468" i="10"/>
  <c r="BV468" i="10"/>
  <c r="CJ468" i="10"/>
  <c r="BN468" i="10"/>
  <c r="CB468" i="10"/>
  <c r="CN468" i="10"/>
  <c r="BP468" i="10"/>
  <c r="CC468" i="10"/>
  <c r="CO468" i="10"/>
  <c r="CF468" i="10"/>
  <c r="CK468" i="10"/>
  <c r="BT468" i="10"/>
  <c r="BX468" i="10"/>
  <c r="BQ468" i="10"/>
  <c r="BY468" i="10"/>
  <c r="CD468" i="10"/>
  <c r="CL468" i="10"/>
  <c r="BM525" i="10"/>
  <c r="BT525" i="10"/>
  <c r="CB525" i="10"/>
  <c r="CJ525" i="10"/>
  <c r="BU525" i="10"/>
  <c r="CC525" i="10"/>
  <c r="CK525" i="10"/>
  <c r="BP525" i="10"/>
  <c r="BX525" i="10"/>
  <c r="CF525" i="10"/>
  <c r="CN525" i="10"/>
  <c r="BQ525" i="10"/>
  <c r="BY525" i="10"/>
  <c r="CG525" i="10"/>
  <c r="CO525" i="10"/>
  <c r="BR525" i="10"/>
  <c r="CH525" i="10"/>
  <c r="BS525" i="10"/>
  <c r="CI525" i="10"/>
  <c r="BV525" i="10"/>
  <c r="CL525" i="10"/>
  <c r="BW525" i="10"/>
  <c r="CM525" i="10"/>
  <c r="BZ525" i="10"/>
  <c r="CP525" i="10"/>
  <c r="CA525" i="10"/>
  <c r="BN525" i="10"/>
  <c r="CD525" i="10"/>
  <c r="BO525" i="10"/>
  <c r="CE525" i="10"/>
  <c r="BM494" i="10"/>
  <c r="BS494" i="10"/>
  <c r="CA494" i="10"/>
  <c r="CI494" i="10"/>
  <c r="BO494" i="10"/>
  <c r="BW494" i="10"/>
  <c r="CE494" i="10"/>
  <c r="CM494" i="10"/>
  <c r="BQ494" i="10"/>
  <c r="CB494" i="10"/>
  <c r="CL494" i="10"/>
  <c r="BR494" i="10"/>
  <c r="CC494" i="10"/>
  <c r="CN494" i="10"/>
  <c r="BV494" i="10"/>
  <c r="CG494" i="10"/>
  <c r="BX494" i="10"/>
  <c r="CH494" i="10"/>
  <c r="CF494" i="10"/>
  <c r="BN494" i="10"/>
  <c r="CJ494" i="10"/>
  <c r="BP494" i="10"/>
  <c r="CK494" i="10"/>
  <c r="BT494" i="10"/>
  <c r="CO494" i="10"/>
  <c r="BU494" i="10"/>
  <c r="CP494" i="10"/>
  <c r="BY494" i="10"/>
  <c r="BZ494" i="10"/>
  <c r="CD494" i="10"/>
  <c r="BM459" i="10"/>
  <c r="BS459" i="10"/>
  <c r="CA459" i="10"/>
  <c r="CI459" i="10"/>
  <c r="BO459" i="10"/>
  <c r="BW459" i="10"/>
  <c r="CE459" i="10"/>
  <c r="CM459" i="10"/>
  <c r="BX459" i="10"/>
  <c r="CH459" i="10"/>
  <c r="BQ459" i="10"/>
  <c r="CB459" i="10"/>
  <c r="CL459" i="10"/>
  <c r="BR459" i="10"/>
  <c r="CC459" i="10"/>
  <c r="CN459" i="10"/>
  <c r="BT459" i="10"/>
  <c r="CJ459" i="10"/>
  <c r="BU459" i="10"/>
  <c r="CK459" i="10"/>
  <c r="BZ459" i="10"/>
  <c r="CD459" i="10"/>
  <c r="CG459" i="10"/>
  <c r="CO459" i="10"/>
  <c r="BP459" i="10"/>
  <c r="BV459" i="10"/>
  <c r="BN459" i="10"/>
  <c r="BY459" i="10"/>
  <c r="CF459" i="10"/>
  <c r="CP459" i="10"/>
  <c r="BM506" i="10"/>
  <c r="BO506" i="10"/>
  <c r="BW506" i="10"/>
  <c r="CE506" i="10"/>
  <c r="CM506" i="10"/>
  <c r="BS506" i="10"/>
  <c r="CA506" i="10"/>
  <c r="CI506" i="10"/>
  <c r="BT506" i="10"/>
  <c r="CD506" i="10"/>
  <c r="CO506" i="10"/>
  <c r="BU506" i="10"/>
  <c r="CF506" i="10"/>
  <c r="CP506" i="10"/>
  <c r="BV506" i="10"/>
  <c r="CG506" i="10"/>
  <c r="BX506" i="10"/>
  <c r="CH506" i="10"/>
  <c r="BN506" i="10"/>
  <c r="BY506" i="10"/>
  <c r="CJ506" i="10"/>
  <c r="BP506" i="10"/>
  <c r="BZ506" i="10"/>
  <c r="CK506" i="10"/>
  <c r="BQ506" i="10"/>
  <c r="CB506" i="10"/>
  <c r="CL506" i="10"/>
  <c r="BR506" i="10"/>
  <c r="CC506" i="10"/>
  <c r="CN506" i="10"/>
  <c r="BM444" i="10"/>
  <c r="BU444" i="10"/>
  <c r="CC444" i="10"/>
  <c r="CK444" i="10"/>
  <c r="BP444" i="10"/>
  <c r="BX444" i="10"/>
  <c r="CF444" i="10"/>
  <c r="CN444" i="10"/>
  <c r="BQ444" i="10"/>
  <c r="BY444" i="10"/>
  <c r="CG444" i="10"/>
  <c r="CO444" i="10"/>
  <c r="BS444" i="10"/>
  <c r="CE444" i="10"/>
  <c r="BW444" i="10"/>
  <c r="CJ444" i="10"/>
  <c r="BZ444" i="10"/>
  <c r="CL444" i="10"/>
  <c r="BV444" i="10"/>
  <c r="CD444" i="10"/>
  <c r="BN444" i="10"/>
  <c r="CH444" i="10"/>
  <c r="BT444" i="10"/>
  <c r="CA444" i="10"/>
  <c r="CM444" i="10"/>
  <c r="CP444" i="10"/>
  <c r="BR444" i="10"/>
  <c r="CB444" i="10"/>
  <c r="BO444" i="10"/>
  <c r="CI444" i="10"/>
  <c r="BM512" i="10"/>
  <c r="BT512" i="10"/>
  <c r="CB512" i="10"/>
  <c r="CJ512" i="10"/>
  <c r="BN512" i="10"/>
  <c r="BV512" i="10"/>
  <c r="CD512" i="10"/>
  <c r="CL512" i="10"/>
  <c r="BO512" i="10"/>
  <c r="BW512" i="10"/>
  <c r="CE512" i="10"/>
  <c r="CM512" i="10"/>
  <c r="BP512" i="10"/>
  <c r="BX512" i="10"/>
  <c r="CF512" i="10"/>
  <c r="CN512" i="10"/>
  <c r="BR512" i="10"/>
  <c r="BZ512" i="10"/>
  <c r="CH512" i="10"/>
  <c r="CP512" i="10"/>
  <c r="BS512" i="10"/>
  <c r="CA512" i="10"/>
  <c r="CI512" i="10"/>
  <c r="CO512" i="10"/>
  <c r="BQ512" i="10"/>
  <c r="BU512" i="10"/>
  <c r="BY512" i="10"/>
  <c r="CC512" i="10"/>
  <c r="CG512" i="10"/>
  <c r="CK512" i="10"/>
  <c r="BM421" i="10"/>
  <c r="BN421" i="10"/>
  <c r="BV421" i="10"/>
  <c r="CD421" i="10"/>
  <c r="CL421" i="10"/>
  <c r="BQ421" i="10"/>
  <c r="BY421" i="10"/>
  <c r="CG421" i="10"/>
  <c r="CO421" i="10"/>
  <c r="BR421" i="10"/>
  <c r="BZ421" i="10"/>
  <c r="CH421" i="10"/>
  <c r="CP421" i="10"/>
  <c r="BS421" i="10"/>
  <c r="CA421" i="10"/>
  <c r="CI421" i="10"/>
  <c r="CC421" i="10"/>
  <c r="BT421" i="10"/>
  <c r="CJ421" i="10"/>
  <c r="BU421" i="10"/>
  <c r="CK421" i="10"/>
  <c r="BX421" i="10"/>
  <c r="CF421" i="10"/>
  <c r="CM421" i="10"/>
  <c r="BP421" i="10"/>
  <c r="CE421" i="10"/>
  <c r="CN421" i="10"/>
  <c r="BO421" i="10"/>
  <c r="BW421" i="10"/>
  <c r="CB421" i="10"/>
  <c r="BM429" i="10"/>
  <c r="BU429" i="10"/>
  <c r="CC429" i="10"/>
  <c r="CK429" i="10"/>
  <c r="BP429" i="10"/>
  <c r="BX429" i="10"/>
  <c r="CF429" i="10"/>
  <c r="CN429" i="10"/>
  <c r="CH84" i="33" s="1"/>
  <c r="BQ429" i="10"/>
  <c r="BY429" i="10"/>
  <c r="CG429" i="10"/>
  <c r="CO429" i="10"/>
  <c r="BR429" i="10"/>
  <c r="BZ429" i="10"/>
  <c r="CH429" i="10"/>
  <c r="CP429" i="10"/>
  <c r="CJ84" i="33" s="1"/>
  <c r="CB429" i="10"/>
  <c r="BS429" i="10"/>
  <c r="CI429" i="10"/>
  <c r="BT429" i="10"/>
  <c r="CJ429" i="10"/>
  <c r="CE429" i="10"/>
  <c r="BO429" i="10"/>
  <c r="BV429" i="10"/>
  <c r="BP84" i="33" s="1"/>
  <c r="CL429" i="10"/>
  <c r="BN429" i="10"/>
  <c r="CD429" i="10"/>
  <c r="CM429" i="10"/>
  <c r="BW429" i="10"/>
  <c r="CA429" i="10"/>
  <c r="BM404" i="10"/>
  <c r="BP404" i="10"/>
  <c r="BX404" i="10"/>
  <c r="CF404" i="10"/>
  <c r="CN404" i="10"/>
  <c r="BS404" i="10"/>
  <c r="CA404" i="10"/>
  <c r="CI404" i="10"/>
  <c r="BT404" i="10"/>
  <c r="CB404" i="10"/>
  <c r="CJ404" i="10"/>
  <c r="BU404" i="10"/>
  <c r="CC404" i="10"/>
  <c r="CK404" i="10"/>
  <c r="BO404" i="10"/>
  <c r="CE404" i="10"/>
  <c r="BV404" i="10"/>
  <c r="CL404" i="10"/>
  <c r="BW404" i="10"/>
  <c r="CM404" i="10"/>
  <c r="CG404" i="10"/>
  <c r="BQ404" i="10"/>
  <c r="CP404" i="10"/>
  <c r="BR404" i="10"/>
  <c r="BY404" i="10"/>
  <c r="CH404" i="10"/>
  <c r="CO404" i="10"/>
  <c r="BN404" i="10"/>
  <c r="CD404" i="10"/>
  <c r="BZ404" i="10"/>
  <c r="BM469" i="10"/>
  <c r="BR469" i="10"/>
  <c r="BZ469" i="10"/>
  <c r="CH469" i="10"/>
  <c r="CP469" i="10"/>
  <c r="BU469" i="10"/>
  <c r="CC469" i="10"/>
  <c r="CK469" i="10"/>
  <c r="BN469" i="10"/>
  <c r="BV469" i="10"/>
  <c r="CD469" i="10"/>
  <c r="CL469" i="10"/>
  <c r="BQ469" i="10"/>
  <c r="CE469" i="10"/>
  <c r="BS469" i="10"/>
  <c r="CF469" i="10"/>
  <c r="BX469" i="10"/>
  <c r="CJ469" i="10"/>
  <c r="BY469" i="10"/>
  <c r="CM469" i="10"/>
  <c r="CB469" i="10"/>
  <c r="CG469" i="10"/>
  <c r="BP469" i="10"/>
  <c r="CO469" i="10"/>
  <c r="BT469" i="10"/>
  <c r="CN469" i="10"/>
  <c r="BO469" i="10"/>
  <c r="BW469" i="10"/>
  <c r="CA469" i="10"/>
  <c r="CI469" i="10"/>
  <c r="BM520" i="10"/>
  <c r="BU520" i="10"/>
  <c r="CC520" i="10"/>
  <c r="CK520" i="10"/>
  <c r="BN520" i="10"/>
  <c r="BV520" i="10"/>
  <c r="CD520" i="10"/>
  <c r="CL520" i="10"/>
  <c r="BQ520" i="10"/>
  <c r="BY520" i="10"/>
  <c r="CG520" i="10"/>
  <c r="CO520" i="10"/>
  <c r="BR520" i="10"/>
  <c r="BZ520" i="10"/>
  <c r="CH520" i="10"/>
  <c r="CP520" i="10"/>
  <c r="BS520" i="10"/>
  <c r="CI520" i="10"/>
  <c r="BT520" i="10"/>
  <c r="CJ520" i="10"/>
  <c r="BW520" i="10"/>
  <c r="CM520" i="10"/>
  <c r="BX520" i="10"/>
  <c r="CN520" i="10"/>
  <c r="CA520" i="10"/>
  <c r="CB520" i="10"/>
  <c r="BO520" i="10"/>
  <c r="CE520" i="10"/>
  <c r="BP520" i="10"/>
  <c r="CF520" i="10"/>
  <c r="BM479" i="10"/>
  <c r="BO479" i="10"/>
  <c r="BW479" i="10"/>
  <c r="CE479" i="10"/>
  <c r="CM479" i="10"/>
  <c r="BR479" i="10"/>
  <c r="BZ479" i="10"/>
  <c r="CH479" i="10"/>
  <c r="CP479" i="10"/>
  <c r="BS479" i="10"/>
  <c r="CA479" i="10"/>
  <c r="CI479" i="10"/>
  <c r="BY479" i="10"/>
  <c r="CL479" i="10"/>
  <c r="BN479" i="10"/>
  <c r="CB479" i="10"/>
  <c r="CN479" i="10"/>
  <c r="CD479" i="10"/>
  <c r="BP479" i="10"/>
  <c r="CF479" i="10"/>
  <c r="BU479" i="10"/>
  <c r="CK479" i="10"/>
  <c r="BV479" i="10"/>
  <c r="CO479" i="10"/>
  <c r="BT479" i="10"/>
  <c r="BX479" i="10"/>
  <c r="CC479" i="10"/>
  <c r="CG479" i="10"/>
  <c r="CJ479" i="10"/>
  <c r="BQ479" i="10"/>
  <c r="BM407" i="10"/>
  <c r="BQ407" i="10"/>
  <c r="BY407" i="10"/>
  <c r="CG407" i="10"/>
  <c r="CO407" i="10"/>
  <c r="BT407" i="10"/>
  <c r="CB407" i="10"/>
  <c r="CJ407" i="10"/>
  <c r="BU407" i="10"/>
  <c r="CC407" i="10"/>
  <c r="CK407" i="10"/>
  <c r="BN407" i="10"/>
  <c r="BV407" i="10"/>
  <c r="CD407" i="10"/>
  <c r="CL407" i="10"/>
  <c r="BX407" i="10"/>
  <c r="CN407" i="10"/>
  <c r="BO407" i="10"/>
  <c r="CE407" i="10"/>
  <c r="BP407" i="10"/>
  <c r="CF407" i="10"/>
  <c r="BW407" i="10"/>
  <c r="CH407" i="10"/>
  <c r="CI407" i="10"/>
  <c r="BR407" i="10"/>
  <c r="CA407" i="10"/>
  <c r="CM407" i="10"/>
  <c r="BS407" i="10"/>
  <c r="BZ407" i="10"/>
  <c r="CP407" i="10"/>
  <c r="BM454" i="10"/>
  <c r="BT454" i="10"/>
  <c r="CB454" i="10"/>
  <c r="CJ454" i="10"/>
  <c r="BP454" i="10"/>
  <c r="BX454" i="10"/>
  <c r="CF454" i="10"/>
  <c r="CN454" i="10"/>
  <c r="BS454" i="10"/>
  <c r="CD454" i="10"/>
  <c r="CO454" i="10"/>
  <c r="BW454" i="10"/>
  <c r="CH454" i="10"/>
  <c r="BN454" i="10"/>
  <c r="BY454" i="10"/>
  <c r="CI454" i="10"/>
  <c r="CA454" i="10"/>
  <c r="CC454" i="10"/>
  <c r="BR454" i="10"/>
  <c r="CK454" i="10"/>
  <c r="BU454" i="10"/>
  <c r="CL454" i="10"/>
  <c r="CP454" i="10"/>
  <c r="BO454" i="10"/>
  <c r="BZ454" i="10"/>
  <c r="CE454" i="10"/>
  <c r="BV454" i="10"/>
  <c r="CG454" i="10"/>
  <c r="CM454" i="10"/>
  <c r="BQ454" i="10"/>
  <c r="BM492" i="10"/>
  <c r="BU492" i="10"/>
  <c r="CC492" i="10"/>
  <c r="CK492" i="10"/>
  <c r="BQ492" i="10"/>
  <c r="BY492" i="10"/>
  <c r="CG492" i="10"/>
  <c r="CO492" i="10"/>
  <c r="BS492" i="10"/>
  <c r="CD492" i="10"/>
  <c r="BT492" i="10"/>
  <c r="BR492" i="10"/>
  <c r="CF492" i="10"/>
  <c r="BV492" i="10"/>
  <c r="CH492" i="10"/>
  <c r="BZ492" i="10"/>
  <c r="CL492" i="10"/>
  <c r="BN492" i="10"/>
  <c r="CA492" i="10"/>
  <c r="CM492" i="10"/>
  <c r="BX492" i="10"/>
  <c r="CB492" i="10"/>
  <c r="CE492" i="10"/>
  <c r="CI492" i="10"/>
  <c r="CJ492" i="10"/>
  <c r="BO492" i="10"/>
  <c r="CN492" i="10"/>
  <c r="BP492" i="10"/>
  <c r="CP492" i="10"/>
  <c r="BW492" i="10"/>
  <c r="BM458" i="10"/>
  <c r="BP458" i="10"/>
  <c r="BX458" i="10"/>
  <c r="CF458" i="10"/>
  <c r="CN458" i="10"/>
  <c r="BT458" i="10"/>
  <c r="CB458" i="10"/>
  <c r="CJ458" i="10"/>
  <c r="BU458" i="10"/>
  <c r="CE458" i="10"/>
  <c r="CP458" i="10"/>
  <c r="BN458" i="10"/>
  <c r="BY458" i="10"/>
  <c r="CI458" i="10"/>
  <c r="BO458" i="10"/>
  <c r="BZ458" i="10"/>
  <c r="CK458" i="10"/>
  <c r="CD458" i="10"/>
  <c r="BQ458" i="10"/>
  <c r="CG458" i="10"/>
  <c r="BV458" i="10"/>
  <c r="CM458" i="10"/>
  <c r="BW458" i="10"/>
  <c r="CO458" i="10"/>
  <c r="CC458" i="10"/>
  <c r="CH458" i="10"/>
  <c r="BR458" i="10"/>
  <c r="BS458" i="10"/>
  <c r="CA458" i="10"/>
  <c r="CL458" i="10"/>
  <c r="BM470" i="10"/>
  <c r="BU470" i="10"/>
  <c r="CC470" i="10"/>
  <c r="CK470" i="10"/>
  <c r="BP470" i="10"/>
  <c r="BX470" i="10"/>
  <c r="CF470" i="10"/>
  <c r="CN470" i="10"/>
  <c r="BQ470" i="10"/>
  <c r="BY470" i="10"/>
  <c r="CG470" i="10"/>
  <c r="CO470" i="10"/>
  <c r="BN470" i="10"/>
  <c r="CA470" i="10"/>
  <c r="CM470" i="10"/>
  <c r="BO470" i="10"/>
  <c r="CB470" i="10"/>
  <c r="CP470" i="10"/>
  <c r="BT470" i="10"/>
  <c r="CH470" i="10"/>
  <c r="BV470" i="10"/>
  <c r="CI470" i="10"/>
  <c r="BZ470" i="10"/>
  <c r="CD470" i="10"/>
  <c r="CL470" i="10"/>
  <c r="BR470" i="10"/>
  <c r="BS470" i="10"/>
  <c r="BW470" i="10"/>
  <c r="CE470" i="10"/>
  <c r="CJ470" i="10"/>
  <c r="BM480" i="10"/>
  <c r="BR480" i="10"/>
  <c r="BZ480" i="10"/>
  <c r="CH480" i="10"/>
  <c r="CP480" i="10"/>
  <c r="BU480" i="10"/>
  <c r="CC480" i="10"/>
  <c r="CK480" i="10"/>
  <c r="BN480" i="10"/>
  <c r="BV480" i="10"/>
  <c r="CD480" i="10"/>
  <c r="CL480" i="10"/>
  <c r="BW480" i="10"/>
  <c r="CI480" i="10"/>
  <c r="BX480" i="10"/>
  <c r="CJ480" i="10"/>
  <c r="BQ480" i="10"/>
  <c r="CG480" i="10"/>
  <c r="BS480" i="10"/>
  <c r="CM480" i="10"/>
  <c r="CA480" i="10"/>
  <c r="CB480" i="10"/>
  <c r="BY480" i="10"/>
  <c r="CE480" i="10"/>
  <c r="CF480" i="10"/>
  <c r="CN480" i="10"/>
  <c r="CO480" i="10"/>
  <c r="BO480" i="10"/>
  <c r="BP480" i="10"/>
  <c r="BT480" i="10"/>
  <c r="BM445" i="10"/>
  <c r="BP445" i="10"/>
  <c r="BX445" i="10"/>
  <c r="CF445" i="10"/>
  <c r="CN445" i="10"/>
  <c r="BS445" i="10"/>
  <c r="CA445" i="10"/>
  <c r="CI445" i="10"/>
  <c r="BT445" i="10"/>
  <c r="CB445" i="10"/>
  <c r="CJ445" i="10"/>
  <c r="BO445" i="10"/>
  <c r="CC445" i="10"/>
  <c r="CO445" i="10"/>
  <c r="BU445" i="10"/>
  <c r="CG445" i="10"/>
  <c r="BV445" i="10"/>
  <c r="CH445" i="10"/>
  <c r="BN445" i="10"/>
  <c r="CK445" i="10"/>
  <c r="BW445" i="10"/>
  <c r="CP445" i="10"/>
  <c r="BY445" i="10"/>
  <c r="BZ445" i="10"/>
  <c r="CD445" i="10"/>
  <c r="CM445" i="10"/>
  <c r="BR445" i="10"/>
  <c r="CE445" i="10"/>
  <c r="BQ445" i="10"/>
  <c r="CL445" i="10"/>
  <c r="BM485" i="10"/>
  <c r="BQ485" i="10"/>
  <c r="BY485" i="10"/>
  <c r="CG485" i="10"/>
  <c r="CO485" i="10"/>
  <c r="BT485" i="10"/>
  <c r="CB485" i="10"/>
  <c r="CJ485" i="10"/>
  <c r="BU485" i="10"/>
  <c r="CC485" i="10"/>
  <c r="CK485" i="10"/>
  <c r="BR485" i="10"/>
  <c r="CE485" i="10"/>
  <c r="BS485" i="10"/>
  <c r="CF485" i="10"/>
  <c r="BZ485" i="10"/>
  <c r="CP485" i="10"/>
  <c r="CA485" i="10"/>
  <c r="BP485" i="10"/>
  <c r="CI485" i="10"/>
  <c r="BV485" i="10"/>
  <c r="CL485" i="10"/>
  <c r="BO485" i="10"/>
  <c r="BW485" i="10"/>
  <c r="BX485" i="10"/>
  <c r="CD485" i="10"/>
  <c r="CH485" i="10"/>
  <c r="CM485" i="10"/>
  <c r="CN485" i="10"/>
  <c r="BN485" i="10"/>
  <c r="BM535" i="10"/>
  <c r="BQ535" i="10"/>
  <c r="BY535" i="10"/>
  <c r="CG535" i="10"/>
  <c r="CO535" i="10"/>
  <c r="BR535" i="10"/>
  <c r="BZ535" i="10"/>
  <c r="CH535" i="10"/>
  <c r="CP535" i="10"/>
  <c r="BU535" i="10"/>
  <c r="CC535" i="10"/>
  <c r="CK535" i="10"/>
  <c r="BN535" i="10"/>
  <c r="BV535" i="10"/>
  <c r="CD535" i="10"/>
  <c r="CL535" i="10"/>
  <c r="BW535" i="10"/>
  <c r="CM535" i="10"/>
  <c r="BX535" i="10"/>
  <c r="CN535" i="10"/>
  <c r="CA535" i="10"/>
  <c r="CB535" i="10"/>
  <c r="BO535" i="10"/>
  <c r="CE535" i="10"/>
  <c r="BP535" i="10"/>
  <c r="CF535" i="10"/>
  <c r="BS535" i="10"/>
  <c r="CI535" i="10"/>
  <c r="BT535" i="10"/>
  <c r="CJ535" i="10"/>
  <c r="BM484" i="10"/>
  <c r="BN484" i="10"/>
  <c r="BV484" i="10"/>
  <c r="CD484" i="10"/>
  <c r="CL484" i="10"/>
  <c r="BQ484" i="10"/>
  <c r="BY484" i="10"/>
  <c r="CG484" i="10"/>
  <c r="CO484" i="10"/>
  <c r="BR484" i="10"/>
  <c r="BZ484" i="10"/>
  <c r="CH484" i="10"/>
  <c r="CP484" i="10"/>
  <c r="BU484" i="10"/>
  <c r="CI484" i="10"/>
  <c r="BW484" i="10"/>
  <c r="CJ484" i="10"/>
  <c r="BT484" i="10"/>
  <c r="CM484" i="10"/>
  <c r="BX484" i="10"/>
  <c r="CN484" i="10"/>
  <c r="CC484" i="10"/>
  <c r="BO484" i="10"/>
  <c r="CE484" i="10"/>
  <c r="BP484" i="10"/>
  <c r="BS484" i="10"/>
  <c r="CA484" i="10"/>
  <c r="CB484" i="10"/>
  <c r="CF484" i="10"/>
  <c r="CK484" i="10"/>
  <c r="BM453" i="10"/>
  <c r="BO453" i="10"/>
  <c r="BW453" i="10"/>
  <c r="CE453" i="10"/>
  <c r="CM453" i="10"/>
  <c r="BS453" i="10"/>
  <c r="BM146" i="33" s="1"/>
  <c r="CA453" i="10"/>
  <c r="CI453" i="10"/>
  <c r="BT453" i="10"/>
  <c r="CD453" i="10"/>
  <c r="CO453" i="10"/>
  <c r="BN453" i="10"/>
  <c r="BY453" i="10"/>
  <c r="BS146" i="33" s="1"/>
  <c r="CJ453" i="10"/>
  <c r="CD146" i="33" s="1"/>
  <c r="BV453" i="10"/>
  <c r="CK453" i="10"/>
  <c r="CB453" i="10"/>
  <c r="CP453" i="10"/>
  <c r="BP453" i="10"/>
  <c r="CC453" i="10"/>
  <c r="BQ453" i="10"/>
  <c r="BK146" i="33" s="1"/>
  <c r="CL453" i="10"/>
  <c r="CF146" i="33" s="1"/>
  <c r="BR453" i="10"/>
  <c r="CN453" i="10"/>
  <c r="BZ453" i="10"/>
  <c r="CF453" i="10"/>
  <c r="CH453" i="10"/>
  <c r="BU453" i="10"/>
  <c r="BX453" i="10"/>
  <c r="BR146" i="33" s="1"/>
  <c r="CG453" i="10"/>
  <c r="CA146" i="33" s="1"/>
  <c r="BM500" i="10"/>
  <c r="BU500" i="10"/>
  <c r="CC500" i="10"/>
  <c r="CK500" i="10"/>
  <c r="BQ500" i="10"/>
  <c r="BY500" i="10"/>
  <c r="CG500" i="10"/>
  <c r="CO500" i="10"/>
  <c r="BO500" i="10"/>
  <c r="BZ500" i="10"/>
  <c r="CJ500" i="10"/>
  <c r="BT500" i="10"/>
  <c r="CE500" i="10"/>
  <c r="CP500" i="10"/>
  <c r="BR500" i="10"/>
  <c r="CF500" i="10"/>
  <c r="BS500" i="10"/>
  <c r="CH500" i="10"/>
  <c r="BV500" i="10"/>
  <c r="CI500" i="10"/>
  <c r="BW500" i="10"/>
  <c r="CL500" i="10"/>
  <c r="BX500" i="10"/>
  <c r="CM500" i="10"/>
  <c r="CA500" i="10"/>
  <c r="CN500" i="10"/>
  <c r="BN500" i="10"/>
  <c r="CB500" i="10"/>
  <c r="BP500" i="10"/>
  <c r="CD500" i="10"/>
  <c r="BM539" i="10"/>
  <c r="BU539" i="10"/>
  <c r="CC539" i="10"/>
  <c r="CK539" i="10"/>
  <c r="BN539" i="10"/>
  <c r="BV539" i="10"/>
  <c r="CD539" i="10"/>
  <c r="CL539" i="10"/>
  <c r="BQ539" i="10"/>
  <c r="BY539" i="10"/>
  <c r="CG539" i="10"/>
  <c r="CO539" i="10"/>
  <c r="BR539" i="10"/>
  <c r="BZ539" i="10"/>
  <c r="CH539" i="10"/>
  <c r="CP539" i="10"/>
  <c r="BS539" i="10"/>
  <c r="BT539" i="10"/>
  <c r="CJ539" i="10"/>
  <c r="BW539" i="10"/>
  <c r="CM539" i="10"/>
  <c r="CA539" i="10"/>
  <c r="BX539" i="10"/>
  <c r="CN539" i="10"/>
  <c r="CB539" i="10"/>
  <c r="BO539" i="10"/>
  <c r="CE539" i="10"/>
  <c r="CI539" i="10"/>
  <c r="BP539" i="10"/>
  <c r="CF539" i="10"/>
  <c r="BM537" i="10"/>
  <c r="BO537" i="10"/>
  <c r="BW537" i="10"/>
  <c r="CE537" i="10"/>
  <c r="CM537" i="10"/>
  <c r="BP537" i="10"/>
  <c r="BX537" i="10"/>
  <c r="CF537" i="10"/>
  <c r="CN537" i="10"/>
  <c r="BS537" i="10"/>
  <c r="CA537" i="10"/>
  <c r="CI537" i="10"/>
  <c r="BT537" i="10"/>
  <c r="CB537" i="10"/>
  <c r="CJ537" i="10"/>
  <c r="CC537" i="10"/>
  <c r="BN537" i="10"/>
  <c r="CD537" i="10"/>
  <c r="BQ537" i="10"/>
  <c r="CG537" i="10"/>
  <c r="BR537" i="10"/>
  <c r="CH537" i="10"/>
  <c r="BU537" i="10"/>
  <c r="CK537" i="10"/>
  <c r="BV537" i="10"/>
  <c r="CL537" i="10"/>
  <c r="BY537" i="10"/>
  <c r="CO537" i="10"/>
  <c r="BZ537" i="10"/>
  <c r="CP537" i="10"/>
  <c r="BM486" i="10"/>
  <c r="BT486" i="10"/>
  <c r="CB486" i="10"/>
  <c r="CJ486" i="10"/>
  <c r="BO486" i="10"/>
  <c r="BW486" i="10"/>
  <c r="CE486" i="10"/>
  <c r="CM486" i="10"/>
  <c r="BP486" i="10"/>
  <c r="BX486" i="10"/>
  <c r="CF486" i="10"/>
  <c r="CN486" i="10"/>
  <c r="BN486" i="10"/>
  <c r="CA486" i="10"/>
  <c r="CO486" i="10"/>
  <c r="BQ486" i="10"/>
  <c r="CC486" i="10"/>
  <c r="CP486" i="10"/>
  <c r="CG486" i="10"/>
  <c r="BR486" i="10"/>
  <c r="CH486" i="10"/>
  <c r="BV486" i="10"/>
  <c r="CL486" i="10"/>
  <c r="BY486" i="10"/>
  <c r="BU486" i="10"/>
  <c r="BZ486" i="10"/>
  <c r="CD486" i="10"/>
  <c r="CI486" i="10"/>
  <c r="CK486" i="10"/>
  <c r="BS486" i="10"/>
  <c r="BM534" i="10"/>
  <c r="BN534" i="10"/>
  <c r="BV534" i="10"/>
  <c r="CD534" i="10"/>
  <c r="CL534" i="10"/>
  <c r="BO534" i="10"/>
  <c r="BW534" i="10"/>
  <c r="CE534" i="10"/>
  <c r="CM534" i="10"/>
  <c r="BR534" i="10"/>
  <c r="BZ534" i="10"/>
  <c r="CH534" i="10"/>
  <c r="CP534" i="10"/>
  <c r="BS534" i="10"/>
  <c r="CA534" i="10"/>
  <c r="CI534" i="10"/>
  <c r="BT534" i="10"/>
  <c r="CJ534" i="10"/>
  <c r="BU534" i="10"/>
  <c r="CK534" i="10"/>
  <c r="BX534" i="10"/>
  <c r="CN534" i="10"/>
  <c r="BY534" i="10"/>
  <c r="CO534" i="10"/>
  <c r="CB534" i="10"/>
  <c r="CC534" i="10"/>
  <c r="BP534" i="10"/>
  <c r="CF534" i="10"/>
  <c r="BQ534" i="10"/>
  <c r="CG534" i="10"/>
  <c r="BM456" i="10"/>
  <c r="BR456" i="10"/>
  <c r="BZ456" i="10"/>
  <c r="CH456" i="10"/>
  <c r="CP456" i="10"/>
  <c r="BN456" i="10"/>
  <c r="BV456" i="10"/>
  <c r="CD456" i="10"/>
  <c r="CL456" i="10"/>
  <c r="BO456" i="10"/>
  <c r="BY456" i="10"/>
  <c r="CJ456" i="10"/>
  <c r="BS456" i="10"/>
  <c r="CC456" i="10"/>
  <c r="CN456" i="10"/>
  <c r="BT456" i="10"/>
  <c r="CE456" i="10"/>
  <c r="CO456" i="10"/>
  <c r="BU456" i="10"/>
  <c r="CK456" i="10"/>
  <c r="BW456" i="10"/>
  <c r="CM456" i="10"/>
  <c r="CB456" i="10"/>
  <c r="CF456" i="10"/>
  <c r="BQ456" i="10"/>
  <c r="BX456" i="10"/>
  <c r="CI456" i="10"/>
  <c r="CG456" i="10"/>
  <c r="BP456" i="10"/>
  <c r="CA456" i="10"/>
  <c r="BM473" i="10"/>
  <c r="BN473" i="10"/>
  <c r="BV473" i="10"/>
  <c r="CD473" i="10"/>
  <c r="CL473" i="10"/>
  <c r="BQ473" i="10"/>
  <c r="BY473" i="10"/>
  <c r="CG473" i="10"/>
  <c r="CO473" i="10"/>
  <c r="BR473" i="10"/>
  <c r="BZ473" i="10"/>
  <c r="CH473" i="10"/>
  <c r="CP473" i="10"/>
  <c r="BW473" i="10"/>
  <c r="CJ473" i="10"/>
  <c r="BX473" i="10"/>
  <c r="CK473" i="10"/>
  <c r="BO473" i="10"/>
  <c r="CE473" i="10"/>
  <c r="BP473" i="10"/>
  <c r="CF473" i="10"/>
  <c r="BU473" i="10"/>
  <c r="CN473" i="10"/>
  <c r="CA473" i="10"/>
  <c r="CM473" i="10"/>
  <c r="BS473" i="10"/>
  <c r="BT473" i="10"/>
  <c r="CB473" i="10"/>
  <c r="CC473" i="10"/>
  <c r="CI473" i="10"/>
  <c r="BM443" i="10"/>
  <c r="BR443" i="10"/>
  <c r="BZ443" i="10"/>
  <c r="CH443" i="10"/>
  <c r="CP443" i="10"/>
  <c r="BU443" i="10"/>
  <c r="CC443" i="10"/>
  <c r="CK443" i="10"/>
  <c r="BN443" i="10"/>
  <c r="BV443" i="10"/>
  <c r="CD443" i="10"/>
  <c r="CL443" i="10"/>
  <c r="BW443" i="10"/>
  <c r="CI443" i="10"/>
  <c r="BO443" i="10"/>
  <c r="CA443" i="10"/>
  <c r="CN443" i="10"/>
  <c r="BP443" i="10"/>
  <c r="CB443" i="10"/>
  <c r="CO443" i="10"/>
  <c r="CF443" i="10"/>
  <c r="BS443" i="10"/>
  <c r="CM443" i="10"/>
  <c r="BT443" i="10"/>
  <c r="BQ443" i="10"/>
  <c r="BX443" i="10"/>
  <c r="CG443" i="10"/>
  <c r="CJ443" i="10"/>
  <c r="BY443" i="10"/>
  <c r="CE443" i="10"/>
  <c r="BM435" i="10"/>
  <c r="BO435" i="10"/>
  <c r="BW435" i="10"/>
  <c r="CE435" i="10"/>
  <c r="CM435" i="10"/>
  <c r="BR435" i="10"/>
  <c r="BZ435" i="10"/>
  <c r="CH435" i="10"/>
  <c r="BS435" i="10"/>
  <c r="CA435" i="10"/>
  <c r="CI435" i="10"/>
  <c r="BT435" i="10"/>
  <c r="CB435" i="10"/>
  <c r="CJ435" i="10"/>
  <c r="BN435" i="10"/>
  <c r="CD435" i="10"/>
  <c r="BU435" i="10"/>
  <c r="CK435" i="10"/>
  <c r="BV435" i="10"/>
  <c r="CL435" i="10"/>
  <c r="CN435" i="10"/>
  <c r="BX435" i="10"/>
  <c r="BY435" i="10"/>
  <c r="CC435" i="10"/>
  <c r="CO435" i="10"/>
  <c r="CP435" i="10"/>
  <c r="BQ435" i="10"/>
  <c r="CF435" i="10"/>
  <c r="BP435" i="10"/>
  <c r="CG435" i="10"/>
  <c r="BM419" i="10"/>
  <c r="BP419" i="10"/>
  <c r="BX419" i="10"/>
  <c r="CF419" i="10"/>
  <c r="CN419" i="10"/>
  <c r="BS419" i="10"/>
  <c r="CA419" i="10"/>
  <c r="CI419" i="10"/>
  <c r="BT419" i="10"/>
  <c r="CB419" i="10"/>
  <c r="CJ419" i="10"/>
  <c r="BU419" i="10"/>
  <c r="CC419" i="10"/>
  <c r="CK419" i="10"/>
  <c r="BW419" i="10"/>
  <c r="CM419" i="10"/>
  <c r="BN419" i="10"/>
  <c r="CD419" i="10"/>
  <c r="BO419" i="10"/>
  <c r="CE419" i="10"/>
  <c r="CG419" i="10"/>
  <c r="BQ419" i="10"/>
  <c r="CO419" i="10"/>
  <c r="BR419" i="10"/>
  <c r="CP419" i="10"/>
  <c r="CH419" i="10"/>
  <c r="BV419" i="10"/>
  <c r="CL419" i="10"/>
  <c r="BY419" i="10"/>
  <c r="BZ419" i="10"/>
  <c r="BM483" i="10"/>
  <c r="BS483" i="10"/>
  <c r="CA483" i="10"/>
  <c r="CI483" i="10"/>
  <c r="BN483" i="10"/>
  <c r="BV483" i="10"/>
  <c r="CD483" i="10"/>
  <c r="CL483" i="10"/>
  <c r="BO483" i="10"/>
  <c r="BW483" i="10"/>
  <c r="CE483" i="10"/>
  <c r="CM483" i="10"/>
  <c r="BY483" i="10"/>
  <c r="CK483" i="10"/>
  <c r="BZ483" i="10"/>
  <c r="CN483" i="10"/>
  <c r="BQ483" i="10"/>
  <c r="CG483" i="10"/>
  <c r="BR483" i="10"/>
  <c r="CH483" i="10"/>
  <c r="BX483" i="10"/>
  <c r="CP483" i="10"/>
  <c r="CB483" i="10"/>
  <c r="CO483" i="10"/>
  <c r="BP483" i="10"/>
  <c r="BT483" i="10"/>
  <c r="BU483" i="10"/>
  <c r="CC483" i="10"/>
  <c r="CF483" i="10"/>
  <c r="CJ483" i="10"/>
  <c r="BM403" i="10"/>
  <c r="BU403" i="10"/>
  <c r="CC403" i="10"/>
  <c r="CK403" i="10"/>
  <c r="BP403" i="10"/>
  <c r="BX403" i="10"/>
  <c r="CF403" i="10"/>
  <c r="CN403" i="10"/>
  <c r="BQ403" i="10"/>
  <c r="BY403" i="10"/>
  <c r="CG403" i="10"/>
  <c r="CO403" i="10"/>
  <c r="BR403" i="10"/>
  <c r="BZ403" i="10"/>
  <c r="CH403" i="10"/>
  <c r="CP403" i="10"/>
  <c r="CB403" i="10"/>
  <c r="BS403" i="10"/>
  <c r="CI403" i="10"/>
  <c r="BT403" i="10"/>
  <c r="CJ403" i="10"/>
  <c r="CL403" i="10"/>
  <c r="BV403" i="10"/>
  <c r="BW403" i="10"/>
  <c r="CA403" i="10"/>
  <c r="CD403" i="10"/>
  <c r="BN403" i="10"/>
  <c r="CM403" i="10"/>
  <c r="BO403" i="10"/>
  <c r="CE403" i="10"/>
  <c r="BM536" i="10"/>
  <c r="BT536" i="10"/>
  <c r="CB536" i="10"/>
  <c r="CJ536" i="10"/>
  <c r="BU536" i="10"/>
  <c r="CC536" i="10"/>
  <c r="CK536" i="10"/>
  <c r="BP536" i="10"/>
  <c r="BX536" i="10"/>
  <c r="CF536" i="10"/>
  <c r="CN536" i="10"/>
  <c r="BQ536" i="10"/>
  <c r="BY536" i="10"/>
  <c r="CG536" i="10"/>
  <c r="CO536" i="10"/>
  <c r="BZ536" i="10"/>
  <c r="CP536" i="10"/>
  <c r="CA536" i="10"/>
  <c r="BN536" i="10"/>
  <c r="CD536" i="10"/>
  <c r="BO536" i="10"/>
  <c r="CE536" i="10"/>
  <c r="BR536" i="10"/>
  <c r="CH536" i="10"/>
  <c r="BS536" i="10"/>
  <c r="CI536" i="10"/>
  <c r="BV536" i="10"/>
  <c r="CL536" i="10"/>
  <c r="BW536" i="10"/>
  <c r="CM536" i="10"/>
  <c r="BM505" i="10"/>
  <c r="BO505" i="10"/>
  <c r="BT505" i="10"/>
  <c r="CB505" i="10"/>
  <c r="CJ505" i="10"/>
  <c r="BP505" i="10"/>
  <c r="BX505" i="10"/>
  <c r="CF505" i="10"/>
  <c r="CN505" i="10"/>
  <c r="BQ505" i="10"/>
  <c r="CA505" i="10"/>
  <c r="CL505" i="10"/>
  <c r="BR505" i="10"/>
  <c r="CC505" i="10"/>
  <c r="CM505" i="10"/>
  <c r="BS505" i="10"/>
  <c r="CD505" i="10"/>
  <c r="CO505" i="10"/>
  <c r="BU505" i="10"/>
  <c r="CE505" i="10"/>
  <c r="CP505" i="10"/>
  <c r="BV505" i="10"/>
  <c r="CG505" i="10"/>
  <c r="BW505" i="10"/>
  <c r="CH505" i="10"/>
  <c r="BY505" i="10"/>
  <c r="CI505" i="10"/>
  <c r="BN505" i="10"/>
  <c r="BZ505" i="10"/>
  <c r="CK505" i="10"/>
  <c r="BM522" i="10"/>
  <c r="BS522" i="10"/>
  <c r="CA522" i="10"/>
  <c r="CI522" i="10"/>
  <c r="BT522" i="10"/>
  <c r="CB522" i="10"/>
  <c r="CJ522" i="10"/>
  <c r="BO522" i="10"/>
  <c r="BW522" i="10"/>
  <c r="CE522" i="10"/>
  <c r="CM522" i="10"/>
  <c r="BP522" i="10"/>
  <c r="BX522" i="10"/>
  <c r="CF522" i="10"/>
  <c r="CN522" i="10"/>
  <c r="BY522" i="10"/>
  <c r="CO522" i="10"/>
  <c r="BZ522" i="10"/>
  <c r="CP522" i="10"/>
  <c r="CC522" i="10"/>
  <c r="BN522" i="10"/>
  <c r="CD522" i="10"/>
  <c r="BQ522" i="10"/>
  <c r="CG522" i="10"/>
  <c r="BR522" i="10"/>
  <c r="CH522" i="10"/>
  <c r="BU522" i="10"/>
  <c r="CK522" i="10"/>
  <c r="BV522" i="10"/>
  <c r="CL522" i="10"/>
  <c r="BM472" i="10"/>
  <c r="BS472" i="10"/>
  <c r="CA472" i="10"/>
  <c r="CI472" i="10"/>
  <c r="BN472" i="10"/>
  <c r="BV472" i="10"/>
  <c r="CD472" i="10"/>
  <c r="CL472" i="10"/>
  <c r="BO472" i="10"/>
  <c r="BW472" i="10"/>
  <c r="CE472" i="10"/>
  <c r="CM472" i="10"/>
  <c r="BZ472" i="10"/>
  <c r="CN472" i="10"/>
  <c r="BP472" i="10"/>
  <c r="CB472" i="10"/>
  <c r="CO472" i="10"/>
  <c r="BY472" i="10"/>
  <c r="CC472" i="10"/>
  <c r="BR472" i="10"/>
  <c r="CH472" i="10"/>
  <c r="BT472" i="10"/>
  <c r="CJ472" i="10"/>
  <c r="CG472" i="10"/>
  <c r="CK472" i="10"/>
  <c r="CP472" i="10"/>
  <c r="BQ472" i="10"/>
  <c r="BU472" i="10"/>
  <c r="BX472" i="10"/>
  <c r="CF472" i="10"/>
  <c r="BM499" i="10"/>
  <c r="BR499" i="10"/>
  <c r="BZ499" i="10"/>
  <c r="CH499" i="10"/>
  <c r="CP499" i="10"/>
  <c r="BN499" i="10"/>
  <c r="BV499" i="10"/>
  <c r="CD499" i="10"/>
  <c r="CL499" i="10"/>
  <c r="BW499" i="10"/>
  <c r="CG499" i="10"/>
  <c r="BQ499" i="10"/>
  <c r="CB499" i="10"/>
  <c r="CM499" i="10"/>
  <c r="BS499" i="10"/>
  <c r="CF499" i="10"/>
  <c r="BT499" i="10"/>
  <c r="CI499" i="10"/>
  <c r="BU499" i="10"/>
  <c r="CJ499" i="10"/>
  <c r="BX499" i="10"/>
  <c r="CK499" i="10"/>
  <c r="BY499" i="10"/>
  <c r="CN499" i="10"/>
  <c r="CA499" i="10"/>
  <c r="CO499" i="10"/>
  <c r="BO499" i="10"/>
  <c r="CC499" i="10"/>
  <c r="BP499" i="10"/>
  <c r="CE499" i="10"/>
  <c r="BM455" i="10"/>
  <c r="BO455" i="10"/>
  <c r="BW455" i="10"/>
  <c r="CE455" i="10"/>
  <c r="CM455" i="10"/>
  <c r="BS455" i="10"/>
  <c r="CA455" i="10"/>
  <c r="CI455" i="10"/>
  <c r="BV455" i="10"/>
  <c r="CG455" i="10"/>
  <c r="BP455" i="10"/>
  <c r="BZ455" i="10"/>
  <c r="CK455" i="10"/>
  <c r="BQ455" i="10"/>
  <c r="CB455" i="10"/>
  <c r="CL455" i="10"/>
  <c r="BN455" i="10"/>
  <c r="CF455" i="10"/>
  <c r="BR455" i="10"/>
  <c r="CH455" i="10"/>
  <c r="BX455" i="10"/>
  <c r="CO455" i="10"/>
  <c r="BY455" i="10"/>
  <c r="CP455" i="10"/>
  <c r="BT455" i="10"/>
  <c r="CD455" i="10"/>
  <c r="CJ455" i="10"/>
  <c r="BU455" i="10"/>
  <c r="CC455" i="10"/>
  <c r="CN455" i="10"/>
  <c r="BM482" i="10"/>
  <c r="BP482" i="10"/>
  <c r="BX482" i="10"/>
  <c r="CF482" i="10"/>
  <c r="CN482" i="10"/>
  <c r="BS482" i="10"/>
  <c r="CA482" i="10"/>
  <c r="CI482" i="10"/>
  <c r="BT482" i="10"/>
  <c r="CB482" i="10"/>
  <c r="CJ482" i="10"/>
  <c r="BO482" i="10"/>
  <c r="CC482" i="10"/>
  <c r="CO482" i="10"/>
  <c r="BQ482" i="10"/>
  <c r="CD482" i="10"/>
  <c r="CP482" i="10"/>
  <c r="BZ482" i="10"/>
  <c r="CE482" i="10"/>
  <c r="BU482" i="10"/>
  <c r="CK482" i="10"/>
  <c r="BV482" i="10"/>
  <c r="CL482" i="10"/>
  <c r="CH482" i="10"/>
  <c r="CM482" i="10"/>
  <c r="BN482" i="10"/>
  <c r="BR482" i="10"/>
  <c r="BW482" i="10"/>
  <c r="BY482" i="10"/>
  <c r="CG482" i="10"/>
  <c r="BM442" i="10"/>
  <c r="BO442" i="10"/>
  <c r="BW442" i="10"/>
  <c r="CE442" i="10"/>
  <c r="CM442" i="10"/>
  <c r="BR442" i="10"/>
  <c r="BZ442" i="10"/>
  <c r="CH442" i="10"/>
  <c r="CP442" i="10"/>
  <c r="BS442" i="10"/>
  <c r="CA442" i="10"/>
  <c r="CI442" i="10"/>
  <c r="BY442" i="10"/>
  <c r="CL442" i="10"/>
  <c r="BQ442" i="10"/>
  <c r="CD442" i="10"/>
  <c r="BT442" i="10"/>
  <c r="CF442" i="10"/>
  <c r="BU442" i="10"/>
  <c r="CN442" i="10"/>
  <c r="CB442" i="10"/>
  <c r="CC442" i="10"/>
  <c r="BN442" i="10"/>
  <c r="BP442" i="10"/>
  <c r="CG442" i="10"/>
  <c r="CJ442" i="10"/>
  <c r="CO442" i="10"/>
  <c r="BV442" i="10"/>
  <c r="BX442" i="10"/>
  <c r="CK442" i="10"/>
  <c r="BM467" i="10"/>
  <c r="BT467" i="10"/>
  <c r="CB467" i="10"/>
  <c r="CJ467" i="10"/>
  <c r="BO467" i="10"/>
  <c r="BW467" i="10"/>
  <c r="CE467" i="10"/>
  <c r="CM467" i="10"/>
  <c r="BP467" i="10"/>
  <c r="BX467" i="10"/>
  <c r="CF467" i="10"/>
  <c r="CN467" i="10"/>
  <c r="BY467" i="10"/>
  <c r="CK467" i="10"/>
  <c r="BZ467" i="10"/>
  <c r="CL467" i="10"/>
  <c r="BR467" i="10"/>
  <c r="CD467" i="10"/>
  <c r="BS467" i="10"/>
  <c r="CG467" i="10"/>
  <c r="CI467" i="10"/>
  <c r="BN467" i="10"/>
  <c r="CO467" i="10"/>
  <c r="BV467" i="10"/>
  <c r="CA467" i="10"/>
  <c r="BQ467" i="10"/>
  <c r="BU467" i="10"/>
  <c r="CC467" i="10"/>
  <c r="CH467" i="10"/>
  <c r="CP467" i="10"/>
  <c r="BM418" i="10"/>
  <c r="BU418" i="10"/>
  <c r="CC418" i="10"/>
  <c r="CK418" i="10"/>
  <c r="BP418" i="10"/>
  <c r="BX418" i="10"/>
  <c r="CF418" i="10"/>
  <c r="CN418" i="10"/>
  <c r="BQ418" i="10"/>
  <c r="BY418" i="10"/>
  <c r="CG418" i="10"/>
  <c r="CO418" i="10"/>
  <c r="BR418" i="10"/>
  <c r="BZ418" i="10"/>
  <c r="CH418" i="10"/>
  <c r="CP418" i="10"/>
  <c r="BT418" i="10"/>
  <c r="CJ418" i="10"/>
  <c r="CA418" i="10"/>
  <c r="CB418" i="10"/>
  <c r="CI418" i="10"/>
  <c r="BS418" i="10"/>
  <c r="BV418" i="10"/>
  <c r="BW418" i="10"/>
  <c r="CL418" i="10"/>
  <c r="CM418" i="10"/>
  <c r="CE418" i="10"/>
  <c r="BN418" i="10"/>
  <c r="CD418" i="10"/>
  <c r="BO418" i="10"/>
  <c r="BM350" i="33"/>
  <c r="BU350" i="33"/>
  <c r="CC350" i="33"/>
  <c r="BL350" i="33"/>
  <c r="BN350" i="33"/>
  <c r="BV350" i="33"/>
  <c r="CD350" i="33"/>
  <c r="CJ350" i="33"/>
  <c r="BO350" i="33"/>
  <c r="BW350" i="33"/>
  <c r="CE350" i="33"/>
  <c r="BT350" i="33"/>
  <c r="BH350" i="33"/>
  <c r="BP350" i="33"/>
  <c r="BX350" i="33"/>
  <c r="CF350" i="33"/>
  <c r="BI350" i="33"/>
  <c r="BQ350" i="33"/>
  <c r="BY350" i="33"/>
  <c r="CG350" i="33"/>
  <c r="BJ350" i="33"/>
  <c r="BR350" i="33"/>
  <c r="BZ350" i="33"/>
  <c r="CH350" i="33"/>
  <c r="BK350" i="33"/>
  <c r="BS350" i="33"/>
  <c r="CA350" i="33"/>
  <c r="CI350" i="33"/>
  <c r="CB350" i="33"/>
  <c r="BO311" i="33"/>
  <c r="BW311" i="33"/>
  <c r="CE311" i="33"/>
  <c r="BH311" i="33"/>
  <c r="BP311" i="33"/>
  <c r="BX311" i="33"/>
  <c r="CF311" i="33"/>
  <c r="BI311" i="33"/>
  <c r="BQ311" i="33"/>
  <c r="BY311" i="33"/>
  <c r="CG311" i="33"/>
  <c r="BJ311" i="33"/>
  <c r="BR311" i="33"/>
  <c r="BZ311" i="33"/>
  <c r="CH311" i="33"/>
  <c r="BK311" i="33"/>
  <c r="BS311" i="33"/>
  <c r="CA311" i="33"/>
  <c r="CI311" i="33"/>
  <c r="BL311" i="33"/>
  <c r="BT311" i="33"/>
  <c r="CB311" i="33"/>
  <c r="CJ311" i="33"/>
  <c r="BM311" i="33"/>
  <c r="BU311" i="33"/>
  <c r="CC311" i="33"/>
  <c r="BN311" i="33"/>
  <c r="BV311" i="33"/>
  <c r="CD311" i="33"/>
  <c r="BJ285" i="33"/>
  <c r="BR285" i="33"/>
  <c r="BZ285" i="33"/>
  <c r="CH285" i="33"/>
  <c r="BK285" i="33"/>
  <c r="BS285" i="33"/>
  <c r="CA285" i="33"/>
  <c r="CI285" i="33"/>
  <c r="BL285" i="33"/>
  <c r="BT285" i="33"/>
  <c r="CB285" i="33"/>
  <c r="CJ285" i="33"/>
  <c r="BM285" i="33"/>
  <c r="BU285" i="33"/>
  <c r="CC285" i="33"/>
  <c r="BN285" i="33"/>
  <c r="BV285" i="33"/>
  <c r="CD285" i="33"/>
  <c r="BO285" i="33"/>
  <c r="BW285" i="33"/>
  <c r="CE285" i="33"/>
  <c r="BH285" i="33"/>
  <c r="BP285" i="33"/>
  <c r="BX285" i="33"/>
  <c r="CF285" i="33"/>
  <c r="BI285" i="33"/>
  <c r="BQ285" i="33"/>
  <c r="BY285" i="33"/>
  <c r="CG285" i="33"/>
  <c r="BJ150" i="33"/>
  <c r="BR150" i="33"/>
  <c r="BZ150" i="33"/>
  <c r="CH150" i="33"/>
  <c r="BK150" i="33"/>
  <c r="BS150" i="33"/>
  <c r="CA150" i="33"/>
  <c r="CI150" i="33"/>
  <c r="BL150" i="33"/>
  <c r="BT150" i="33"/>
  <c r="CB150" i="33"/>
  <c r="CJ150" i="33"/>
  <c r="BM150" i="33"/>
  <c r="BU150" i="33"/>
  <c r="CC150" i="33"/>
  <c r="BN150" i="33"/>
  <c r="BV150" i="33"/>
  <c r="CD150" i="33"/>
  <c r="BO150" i="33"/>
  <c r="BW150" i="33"/>
  <c r="CE150" i="33"/>
  <c r="BH150" i="33"/>
  <c r="BP150" i="33"/>
  <c r="BX150" i="33"/>
  <c r="CF150" i="33"/>
  <c r="BI150" i="33"/>
  <c r="BQ150" i="33"/>
  <c r="BY150" i="33"/>
  <c r="CG150" i="33"/>
  <c r="BM58" i="33"/>
  <c r="BO58" i="33"/>
  <c r="BW58" i="33"/>
  <c r="BI58" i="33"/>
  <c r="BQ58" i="33"/>
  <c r="BY58" i="33"/>
  <c r="BJ58" i="33"/>
  <c r="BR58" i="33"/>
  <c r="BK58" i="33"/>
  <c r="BS58" i="33"/>
  <c r="BV58" i="33"/>
  <c r="CF58" i="33"/>
  <c r="BX58" i="33"/>
  <c r="CG58" i="33"/>
  <c r="BH58" i="33"/>
  <c r="BZ58" i="33"/>
  <c r="CH58" i="33"/>
  <c r="BL58" i="33"/>
  <c r="CA58" i="33"/>
  <c r="CI58" i="33"/>
  <c r="BN58" i="33"/>
  <c r="CB58" i="33"/>
  <c r="CJ58" i="33"/>
  <c r="BP58" i="33"/>
  <c r="CC58" i="33"/>
  <c r="BT58" i="33"/>
  <c r="CD58" i="33"/>
  <c r="BU58" i="33"/>
  <c r="CE58" i="33"/>
  <c r="BL310" i="33"/>
  <c r="BT310" i="33"/>
  <c r="CB310" i="33"/>
  <c r="CJ310" i="33"/>
  <c r="BM310" i="33"/>
  <c r="BU310" i="33"/>
  <c r="CC310" i="33"/>
  <c r="BN310" i="33"/>
  <c r="BV310" i="33"/>
  <c r="CD310" i="33"/>
  <c r="BO310" i="33"/>
  <c r="BW310" i="33"/>
  <c r="CE310" i="33"/>
  <c r="BH310" i="33"/>
  <c r="BP310" i="33"/>
  <c r="BX310" i="33"/>
  <c r="CF310" i="33"/>
  <c r="BI310" i="33"/>
  <c r="BQ310" i="33"/>
  <c r="BY310" i="33"/>
  <c r="CG310" i="33"/>
  <c r="BJ310" i="33"/>
  <c r="BR310" i="33"/>
  <c r="BZ310" i="33"/>
  <c r="CH310" i="33"/>
  <c r="CI310" i="33"/>
  <c r="BK310" i="33"/>
  <c r="BS310" i="33"/>
  <c r="CA310" i="33"/>
  <c r="BL248" i="33"/>
  <c r="BT248" i="33"/>
  <c r="CB248" i="33"/>
  <c r="CJ248" i="33"/>
  <c r="BM248" i="33"/>
  <c r="BU248" i="33"/>
  <c r="CC248" i="33"/>
  <c r="BN248" i="33"/>
  <c r="BV248" i="33"/>
  <c r="CD248" i="33"/>
  <c r="BO248" i="33"/>
  <c r="BW248" i="33"/>
  <c r="CE248" i="33"/>
  <c r="BH248" i="33"/>
  <c r="BP248" i="33"/>
  <c r="BX248" i="33"/>
  <c r="CF248" i="33"/>
  <c r="BI248" i="33"/>
  <c r="BQ248" i="33"/>
  <c r="BY248" i="33"/>
  <c r="CG248" i="33"/>
  <c r="BJ248" i="33"/>
  <c r="BR248" i="33"/>
  <c r="BZ248" i="33"/>
  <c r="CH248" i="33"/>
  <c r="BK248" i="33"/>
  <c r="BS248" i="33"/>
  <c r="CA248" i="33"/>
  <c r="CI248" i="33"/>
  <c r="BN122" i="33"/>
  <c r="BV122" i="33"/>
  <c r="CD122" i="33"/>
  <c r="BJ122" i="33"/>
  <c r="BR122" i="33"/>
  <c r="BZ122" i="33"/>
  <c r="BP122" i="33"/>
  <c r="CA122" i="33"/>
  <c r="CJ122" i="33"/>
  <c r="BQ122" i="33"/>
  <c r="CB122" i="33"/>
  <c r="BH122" i="33"/>
  <c r="BS122" i="33"/>
  <c r="CC122" i="33"/>
  <c r="BI122" i="33"/>
  <c r="BT122" i="33"/>
  <c r="CE122" i="33"/>
  <c r="BK122" i="33"/>
  <c r="BU122" i="33"/>
  <c r="CF122" i="33"/>
  <c r="BL122" i="33"/>
  <c r="BW122" i="33"/>
  <c r="CG122" i="33"/>
  <c r="BM122" i="33"/>
  <c r="BX122" i="33"/>
  <c r="CH122" i="33"/>
  <c r="BO122" i="33"/>
  <c r="BY122" i="33"/>
  <c r="CI122" i="33"/>
  <c r="BK245" i="33"/>
  <c r="BS245" i="33"/>
  <c r="CA245" i="33"/>
  <c r="CI245" i="33"/>
  <c r="BL245" i="33"/>
  <c r="BT245" i="33"/>
  <c r="CB245" i="33"/>
  <c r="CJ245" i="33"/>
  <c r="BM245" i="33"/>
  <c r="BU245" i="33"/>
  <c r="CC245" i="33"/>
  <c r="BN245" i="33"/>
  <c r="BV245" i="33"/>
  <c r="CD245" i="33"/>
  <c r="BO245" i="33"/>
  <c r="BW245" i="33"/>
  <c r="CE245" i="33"/>
  <c r="BH245" i="33"/>
  <c r="BP245" i="33"/>
  <c r="BX245" i="33"/>
  <c r="CF245" i="33"/>
  <c r="BI245" i="33"/>
  <c r="BQ245" i="33"/>
  <c r="BY245" i="33"/>
  <c r="CG245" i="33"/>
  <c r="BZ245" i="33"/>
  <c r="CH245" i="33"/>
  <c r="BJ245" i="33"/>
  <c r="BR245" i="33"/>
  <c r="BH25" i="33"/>
  <c r="BP25" i="33"/>
  <c r="BX25" i="33"/>
  <c r="CF25" i="33"/>
  <c r="BI25" i="33"/>
  <c r="BQ25" i="33"/>
  <c r="BY25" i="33"/>
  <c r="CG25" i="33"/>
  <c r="BJ25" i="33"/>
  <c r="BR25" i="33"/>
  <c r="BZ25" i="33"/>
  <c r="CH25" i="33"/>
  <c r="BK25" i="33"/>
  <c r="BS25" i="33"/>
  <c r="CA25" i="33"/>
  <c r="CI25" i="33"/>
  <c r="BL25" i="33"/>
  <c r="BT25" i="33"/>
  <c r="CB25" i="33"/>
  <c r="CJ25" i="33"/>
  <c r="BM25" i="33"/>
  <c r="BU25" i="33"/>
  <c r="CC25" i="33"/>
  <c r="BN25" i="33"/>
  <c r="BV25" i="33"/>
  <c r="CD25" i="33"/>
  <c r="BO25" i="33"/>
  <c r="BW25" i="33"/>
  <c r="CE25" i="33"/>
  <c r="BI247" i="33"/>
  <c r="BQ247" i="33"/>
  <c r="BY247" i="33"/>
  <c r="CG247" i="33"/>
  <c r="BJ247" i="33"/>
  <c r="BR247" i="33"/>
  <c r="BZ247" i="33"/>
  <c r="CH247" i="33"/>
  <c r="BK247" i="33"/>
  <c r="BS247" i="33"/>
  <c r="CA247" i="33"/>
  <c r="CI247" i="33"/>
  <c r="BL247" i="33"/>
  <c r="BT247" i="33"/>
  <c r="CB247" i="33"/>
  <c r="CJ247" i="33"/>
  <c r="BM247" i="33"/>
  <c r="BU247" i="33"/>
  <c r="CC247" i="33"/>
  <c r="BN247" i="33"/>
  <c r="BV247" i="33"/>
  <c r="CD247" i="33"/>
  <c r="BO247" i="33"/>
  <c r="BW247" i="33"/>
  <c r="CE247" i="33"/>
  <c r="CF247" i="33"/>
  <c r="BH247" i="33"/>
  <c r="BP247" i="33"/>
  <c r="BX247" i="33"/>
  <c r="BL283" i="33"/>
  <c r="BT283" i="33"/>
  <c r="CB283" i="33"/>
  <c r="CJ283" i="33"/>
  <c r="BM283" i="33"/>
  <c r="BU283" i="33"/>
  <c r="CC283" i="33"/>
  <c r="BN283" i="33"/>
  <c r="BV283" i="33"/>
  <c r="CD283" i="33"/>
  <c r="BO283" i="33"/>
  <c r="BW283" i="33"/>
  <c r="CE283" i="33"/>
  <c r="BH283" i="33"/>
  <c r="BP283" i="33"/>
  <c r="BX283" i="33"/>
  <c r="CF283" i="33"/>
  <c r="BI283" i="33"/>
  <c r="BQ283" i="33"/>
  <c r="BY283" i="33"/>
  <c r="CG283" i="33"/>
  <c r="BJ283" i="33"/>
  <c r="BR283" i="33"/>
  <c r="BZ283" i="33"/>
  <c r="CH283" i="33"/>
  <c r="BK283" i="33"/>
  <c r="BS283" i="33"/>
  <c r="CA283" i="33"/>
  <c r="CI283" i="33"/>
  <c r="BI87" i="33"/>
  <c r="BQ87" i="33"/>
  <c r="BY87" i="33"/>
  <c r="CG87" i="33"/>
  <c r="BJ87" i="33"/>
  <c r="BR87" i="33"/>
  <c r="BZ87" i="33"/>
  <c r="CH87" i="33"/>
  <c r="BK87" i="33"/>
  <c r="BS87" i="33"/>
  <c r="CA87" i="33"/>
  <c r="CI87" i="33"/>
  <c r="BL87" i="33"/>
  <c r="BT87" i="33"/>
  <c r="CB87" i="33"/>
  <c r="CJ87" i="33"/>
  <c r="BM87" i="33"/>
  <c r="BU87" i="33"/>
  <c r="CC87" i="33"/>
  <c r="BN87" i="33"/>
  <c r="BV87" i="33"/>
  <c r="CD87" i="33"/>
  <c r="BO87" i="33"/>
  <c r="BW87" i="33"/>
  <c r="CE87" i="33"/>
  <c r="BH87" i="33"/>
  <c r="BP87" i="33"/>
  <c r="BX87" i="33"/>
  <c r="CF87" i="33"/>
  <c r="BH343" i="33"/>
  <c r="BP343" i="33"/>
  <c r="BX343" i="33"/>
  <c r="CF343" i="33"/>
  <c r="BI343" i="33"/>
  <c r="BQ343" i="33"/>
  <c r="BY343" i="33"/>
  <c r="CG343" i="33"/>
  <c r="BJ343" i="33"/>
  <c r="BR343" i="33"/>
  <c r="BZ343" i="33"/>
  <c r="CH343" i="33"/>
  <c r="BK343" i="33"/>
  <c r="BS343" i="33"/>
  <c r="CA343" i="33"/>
  <c r="CI343" i="33"/>
  <c r="BL343" i="33"/>
  <c r="BT343" i="33"/>
  <c r="CB343" i="33"/>
  <c r="CJ343" i="33"/>
  <c r="CE343" i="33"/>
  <c r="BM343" i="33"/>
  <c r="BU343" i="33"/>
  <c r="CC343" i="33"/>
  <c r="BO343" i="33"/>
  <c r="BN343" i="33"/>
  <c r="BV343" i="33"/>
  <c r="CD343" i="33"/>
  <c r="BW343" i="33"/>
  <c r="BL213" i="33"/>
  <c r="BT213" i="33"/>
  <c r="CB213" i="33"/>
  <c r="CJ213" i="33"/>
  <c r="BM213" i="33"/>
  <c r="BU213" i="33"/>
  <c r="CC213" i="33"/>
  <c r="BN213" i="33"/>
  <c r="BV213" i="33"/>
  <c r="CD213" i="33"/>
  <c r="BO213" i="33"/>
  <c r="BW213" i="33"/>
  <c r="CE213" i="33"/>
  <c r="BH213" i="33"/>
  <c r="BP213" i="33"/>
  <c r="BX213" i="33"/>
  <c r="CF213" i="33"/>
  <c r="BI213" i="33"/>
  <c r="BQ213" i="33"/>
  <c r="BY213" i="33"/>
  <c r="CG213" i="33"/>
  <c r="BJ213" i="33"/>
  <c r="BR213" i="33"/>
  <c r="BZ213" i="33"/>
  <c r="CH213" i="33"/>
  <c r="BK213" i="33"/>
  <c r="BS213" i="33"/>
  <c r="CA213" i="33"/>
  <c r="CI213" i="33"/>
  <c r="BN345" i="33"/>
  <c r="BV345" i="33"/>
  <c r="CD345" i="33"/>
  <c r="BU345" i="33"/>
  <c r="BO345" i="33"/>
  <c r="BW345" i="33"/>
  <c r="CE345" i="33"/>
  <c r="BH345" i="33"/>
  <c r="BP345" i="33"/>
  <c r="BX345" i="33"/>
  <c r="CF345" i="33"/>
  <c r="CC345" i="33"/>
  <c r="BI345" i="33"/>
  <c r="BQ345" i="33"/>
  <c r="BY345" i="33"/>
  <c r="CG345" i="33"/>
  <c r="BJ345" i="33"/>
  <c r="BR345" i="33"/>
  <c r="BZ345" i="33"/>
  <c r="CH345" i="33"/>
  <c r="BK345" i="33"/>
  <c r="BS345" i="33"/>
  <c r="CA345" i="33"/>
  <c r="CI345" i="33"/>
  <c r="BL345" i="33"/>
  <c r="BT345" i="33"/>
  <c r="CB345" i="33"/>
  <c r="CJ345" i="33"/>
  <c r="BM345" i="33"/>
  <c r="BJ23" i="33"/>
  <c r="BR23" i="33"/>
  <c r="BZ23" i="33"/>
  <c r="CH23" i="33"/>
  <c r="BK23" i="33"/>
  <c r="BS23" i="33"/>
  <c r="CA23" i="33"/>
  <c r="CI23" i="33"/>
  <c r="BL23" i="33"/>
  <c r="BT23" i="33"/>
  <c r="CB23" i="33"/>
  <c r="CJ23" i="33"/>
  <c r="BM23" i="33"/>
  <c r="BU23" i="33"/>
  <c r="CC23" i="33"/>
  <c r="BN23" i="33"/>
  <c r="BV23" i="33"/>
  <c r="CD23" i="33"/>
  <c r="BO23" i="33"/>
  <c r="BW23" i="33"/>
  <c r="CE23" i="33"/>
  <c r="BH23" i="33"/>
  <c r="BP23" i="33"/>
  <c r="BX23" i="33"/>
  <c r="CF23" i="33"/>
  <c r="BI23" i="33"/>
  <c r="BQ23" i="33"/>
  <c r="BY23" i="33"/>
  <c r="CG23" i="33"/>
  <c r="BO115" i="33"/>
  <c r="BW115" i="33"/>
  <c r="CE115" i="33"/>
  <c r="BI115" i="33"/>
  <c r="BQ115" i="33"/>
  <c r="BY115" i="33"/>
  <c r="CG115" i="33"/>
  <c r="BJ115" i="33"/>
  <c r="BR115" i="33"/>
  <c r="BZ115" i="33"/>
  <c r="CH115" i="33"/>
  <c r="BM115" i="33"/>
  <c r="BU115" i="33"/>
  <c r="CC115" i="33"/>
  <c r="BN115" i="33"/>
  <c r="CD115" i="33"/>
  <c r="BP115" i="33"/>
  <c r="CF115" i="33"/>
  <c r="BS115" i="33"/>
  <c r="CI115" i="33"/>
  <c r="BT115" i="33"/>
  <c r="CJ115" i="33"/>
  <c r="BV115" i="33"/>
  <c r="BH115" i="33"/>
  <c r="BX115" i="33"/>
  <c r="BK115" i="33"/>
  <c r="CA115" i="33"/>
  <c r="BL115" i="33"/>
  <c r="CB115" i="33"/>
  <c r="BH249" i="33"/>
  <c r="BI249" i="33"/>
  <c r="BK249" i="33"/>
  <c r="BM249" i="33"/>
  <c r="BO249" i="33"/>
  <c r="BW249" i="33"/>
  <c r="CE249" i="33"/>
  <c r="BP249" i="33"/>
  <c r="BX249" i="33"/>
  <c r="CF249" i="33"/>
  <c r="BQ249" i="33"/>
  <c r="BY249" i="33"/>
  <c r="CG249" i="33"/>
  <c r="BR249" i="33"/>
  <c r="BZ249" i="33"/>
  <c r="CH249" i="33"/>
  <c r="BS249" i="33"/>
  <c r="CA249" i="33"/>
  <c r="CI249" i="33"/>
  <c r="BJ249" i="33"/>
  <c r="BT249" i="33"/>
  <c r="CB249" i="33"/>
  <c r="CJ249" i="33"/>
  <c r="BL249" i="33"/>
  <c r="BU249" i="33"/>
  <c r="CC249" i="33"/>
  <c r="BV249" i="33"/>
  <c r="CD249" i="33"/>
  <c r="BN249" i="33"/>
  <c r="BI121" i="33"/>
  <c r="BQ121" i="33"/>
  <c r="BY121" i="33"/>
  <c r="CG121" i="33"/>
  <c r="BK121" i="33"/>
  <c r="BS121" i="33"/>
  <c r="CA121" i="33"/>
  <c r="CI121" i="33"/>
  <c r="BL121" i="33"/>
  <c r="BT121" i="33"/>
  <c r="CB121" i="33"/>
  <c r="CJ121" i="33"/>
  <c r="BO121" i="33"/>
  <c r="BW121" i="33"/>
  <c r="CE121" i="33"/>
  <c r="BP121" i="33"/>
  <c r="CF121" i="33"/>
  <c r="BR121" i="33"/>
  <c r="CH121" i="33"/>
  <c r="BU121" i="33"/>
  <c r="BV121" i="33"/>
  <c r="BH121" i="33"/>
  <c r="BX121" i="33"/>
  <c r="BJ121" i="33"/>
  <c r="BZ121" i="33"/>
  <c r="BM121" i="33"/>
  <c r="CC121" i="33"/>
  <c r="BN121" i="33"/>
  <c r="CD121" i="33"/>
  <c r="BO89" i="33"/>
  <c r="BW89" i="33"/>
  <c r="CE89" i="33"/>
  <c r="BH89" i="33"/>
  <c r="BP89" i="33"/>
  <c r="BX89" i="33"/>
  <c r="CF89" i="33"/>
  <c r="BI89" i="33"/>
  <c r="BQ89" i="33"/>
  <c r="BY89" i="33"/>
  <c r="CG89" i="33"/>
  <c r="BJ89" i="33"/>
  <c r="BR89" i="33"/>
  <c r="BZ89" i="33"/>
  <c r="CH89" i="33"/>
  <c r="BK89" i="33"/>
  <c r="BS89" i="33"/>
  <c r="CA89" i="33"/>
  <c r="CI89" i="33"/>
  <c r="BL89" i="33"/>
  <c r="BT89" i="33"/>
  <c r="CB89" i="33"/>
  <c r="CJ89" i="33"/>
  <c r="BM89" i="33"/>
  <c r="BU89" i="33"/>
  <c r="CC89" i="33"/>
  <c r="BN89" i="33"/>
  <c r="BV89" i="33"/>
  <c r="CD89" i="33"/>
  <c r="BN86" i="33"/>
  <c r="BV86" i="33"/>
  <c r="CD86" i="33"/>
  <c r="BO86" i="33"/>
  <c r="BW86" i="33"/>
  <c r="CE86" i="33"/>
  <c r="BH86" i="33"/>
  <c r="BP86" i="33"/>
  <c r="BX86" i="33"/>
  <c r="CF86" i="33"/>
  <c r="BI86" i="33"/>
  <c r="BQ86" i="33"/>
  <c r="BY86" i="33"/>
  <c r="BJ86" i="33"/>
  <c r="BR86" i="33"/>
  <c r="BZ86" i="33"/>
  <c r="CH86" i="33"/>
  <c r="BK86" i="33"/>
  <c r="BS86" i="33"/>
  <c r="CA86" i="33"/>
  <c r="BL86" i="33"/>
  <c r="BT86" i="33"/>
  <c r="CB86" i="33"/>
  <c r="CJ86" i="33"/>
  <c r="BM86" i="33"/>
  <c r="BU86" i="33"/>
  <c r="BO183" i="33"/>
  <c r="BH183" i="33"/>
  <c r="BP183" i="33"/>
  <c r="BI183" i="33"/>
  <c r="BQ183" i="33"/>
  <c r="BJ183" i="33"/>
  <c r="BK183" i="33"/>
  <c r="BS183" i="33"/>
  <c r="BL183" i="33"/>
  <c r="BM183" i="33"/>
  <c r="BU183" i="33"/>
  <c r="BN183" i="33"/>
  <c r="CA183" i="33"/>
  <c r="CI183" i="33"/>
  <c r="BR183" i="33"/>
  <c r="CB183" i="33"/>
  <c r="CJ183" i="33"/>
  <c r="BT183" i="33"/>
  <c r="CC183" i="33"/>
  <c r="BV183" i="33"/>
  <c r="CD183" i="33"/>
  <c r="BW183" i="33"/>
  <c r="CE183" i="33"/>
  <c r="BX183" i="33"/>
  <c r="CF183" i="33"/>
  <c r="BY183" i="33"/>
  <c r="CG183" i="33"/>
  <c r="BZ183" i="33"/>
  <c r="CH183" i="33"/>
  <c r="BK26" i="33"/>
  <c r="BS26" i="33"/>
  <c r="CA26" i="33"/>
  <c r="CI26" i="33"/>
  <c r="BL26" i="33"/>
  <c r="BT26" i="33"/>
  <c r="CB26" i="33"/>
  <c r="CJ26" i="33"/>
  <c r="BM26" i="33"/>
  <c r="BU26" i="33"/>
  <c r="CC26" i="33"/>
  <c r="BN26" i="33"/>
  <c r="BV26" i="33"/>
  <c r="CD26" i="33"/>
  <c r="BO26" i="33"/>
  <c r="BW26" i="33"/>
  <c r="CE26" i="33"/>
  <c r="BH26" i="33"/>
  <c r="BP26" i="33"/>
  <c r="BX26" i="33"/>
  <c r="CF26" i="33"/>
  <c r="BI26" i="33"/>
  <c r="BQ26" i="33"/>
  <c r="BY26" i="33"/>
  <c r="CG26" i="33"/>
  <c r="BZ26" i="33"/>
  <c r="CH26" i="33"/>
  <c r="BJ26" i="33"/>
  <c r="BR26" i="33"/>
  <c r="BJ250" i="33"/>
  <c r="BR250" i="33"/>
  <c r="BZ250" i="33"/>
  <c r="CH250" i="33"/>
  <c r="BK250" i="33"/>
  <c r="BS250" i="33"/>
  <c r="CA250" i="33"/>
  <c r="CI250" i="33"/>
  <c r="BL250" i="33"/>
  <c r="BT250" i="33"/>
  <c r="CB250" i="33"/>
  <c r="CJ250" i="33"/>
  <c r="BM250" i="33"/>
  <c r="BU250" i="33"/>
  <c r="CC250" i="33"/>
  <c r="BN250" i="33"/>
  <c r="BV250" i="33"/>
  <c r="CD250" i="33"/>
  <c r="BO250" i="33"/>
  <c r="BW250" i="33"/>
  <c r="CE250" i="33"/>
  <c r="BH250" i="33"/>
  <c r="BP250" i="33"/>
  <c r="BX250" i="33"/>
  <c r="CF250" i="33"/>
  <c r="BI250" i="33"/>
  <c r="BQ250" i="33"/>
  <c r="BY250" i="33"/>
  <c r="CG250" i="33"/>
  <c r="BH316" i="33"/>
  <c r="BP316" i="33"/>
  <c r="BX316" i="33"/>
  <c r="CF316" i="33"/>
  <c r="BI316" i="33"/>
  <c r="BQ316" i="33"/>
  <c r="BY316" i="33"/>
  <c r="CG316" i="33"/>
  <c r="BJ316" i="33"/>
  <c r="BR316" i="33"/>
  <c r="BZ316" i="33"/>
  <c r="CH316" i="33"/>
  <c r="CE316" i="33"/>
  <c r="BK316" i="33"/>
  <c r="BS316" i="33"/>
  <c r="CA316" i="33"/>
  <c r="CI316" i="33"/>
  <c r="BL316" i="33"/>
  <c r="BT316" i="33"/>
  <c r="CB316" i="33"/>
  <c r="CJ316" i="33"/>
  <c r="BO316" i="33"/>
  <c r="BM316" i="33"/>
  <c r="BU316" i="33"/>
  <c r="CC316" i="33"/>
  <c r="BN316" i="33"/>
  <c r="BV316" i="33"/>
  <c r="CD316" i="33"/>
  <c r="BW316" i="33"/>
  <c r="BL186" i="33"/>
  <c r="BT186" i="33"/>
  <c r="CB186" i="33"/>
  <c r="CJ186" i="33"/>
  <c r="BM186" i="33"/>
  <c r="BU186" i="33"/>
  <c r="CC186" i="33"/>
  <c r="BN186" i="33"/>
  <c r="BV186" i="33"/>
  <c r="CD186" i="33"/>
  <c r="BO186" i="33"/>
  <c r="BW186" i="33"/>
  <c r="CE186" i="33"/>
  <c r="BH186" i="33"/>
  <c r="BP186" i="33"/>
  <c r="BX186" i="33"/>
  <c r="CF186" i="33"/>
  <c r="BI186" i="33"/>
  <c r="BQ186" i="33"/>
  <c r="BY186" i="33"/>
  <c r="CG186" i="33"/>
  <c r="BJ186" i="33"/>
  <c r="BR186" i="33"/>
  <c r="BZ186" i="33"/>
  <c r="CH186" i="33"/>
  <c r="BS186" i="33"/>
  <c r="CA186" i="33"/>
  <c r="CI186" i="33"/>
  <c r="BK186" i="33"/>
  <c r="BK344" i="33"/>
  <c r="BS344" i="33"/>
  <c r="CA344" i="33"/>
  <c r="CI344" i="33"/>
  <c r="BJ344" i="33"/>
  <c r="BL344" i="33"/>
  <c r="BT344" i="33"/>
  <c r="CB344" i="33"/>
  <c r="CJ344" i="33"/>
  <c r="BR344" i="33"/>
  <c r="BM344" i="33"/>
  <c r="BU344" i="33"/>
  <c r="CC344" i="33"/>
  <c r="BN344" i="33"/>
  <c r="BV344" i="33"/>
  <c r="CD344" i="33"/>
  <c r="BO344" i="33"/>
  <c r="BW344" i="33"/>
  <c r="CE344" i="33"/>
  <c r="CH344" i="33"/>
  <c r="BH344" i="33"/>
  <c r="BP344" i="33"/>
  <c r="BX344" i="33"/>
  <c r="CF344" i="33"/>
  <c r="BZ344" i="33"/>
  <c r="BI344" i="33"/>
  <c r="BQ344" i="33"/>
  <c r="BY344" i="33"/>
  <c r="CG344" i="33"/>
  <c r="BN318" i="33"/>
  <c r="BV318" i="33"/>
  <c r="CD318" i="33"/>
  <c r="BO318" i="33"/>
  <c r="BW318" i="33"/>
  <c r="CE318" i="33"/>
  <c r="CC318" i="33"/>
  <c r="BH318" i="33"/>
  <c r="BP318" i="33"/>
  <c r="BX318" i="33"/>
  <c r="CF318" i="33"/>
  <c r="BM318" i="33"/>
  <c r="BI318" i="33"/>
  <c r="BQ318" i="33"/>
  <c r="BY318" i="33"/>
  <c r="CG318" i="33"/>
  <c r="BJ318" i="33"/>
  <c r="BR318" i="33"/>
  <c r="BZ318" i="33"/>
  <c r="CH318" i="33"/>
  <c r="BK318" i="33"/>
  <c r="BS318" i="33"/>
  <c r="CA318" i="33"/>
  <c r="CI318" i="33"/>
  <c r="BL318" i="33"/>
  <c r="BT318" i="33"/>
  <c r="CB318" i="33"/>
  <c r="CJ318" i="33"/>
  <c r="BU318" i="33"/>
  <c r="BH178" i="33"/>
  <c r="BX178" i="33"/>
  <c r="CF178" i="33"/>
  <c r="CH178" i="33"/>
  <c r="CI178" i="33"/>
  <c r="BL178" i="33"/>
  <c r="BT178" i="33"/>
  <c r="CJ178" i="33"/>
  <c r="BM178" i="33"/>
  <c r="BU178" i="33"/>
  <c r="CC178" i="33"/>
  <c r="BN178" i="33"/>
  <c r="CD178" i="33"/>
  <c r="BO178" i="33"/>
  <c r="BK315" i="33"/>
  <c r="BS315" i="33"/>
  <c r="BL315" i="33"/>
  <c r="BT315" i="33"/>
  <c r="BM315" i="33"/>
  <c r="BU315" i="33"/>
  <c r="BO315" i="33"/>
  <c r="BW315" i="33"/>
  <c r="BH315" i="33"/>
  <c r="BP315" i="33"/>
  <c r="BI315" i="33"/>
  <c r="BQ315" i="33"/>
  <c r="BN315" i="33"/>
  <c r="CC315" i="33"/>
  <c r="CJ315" i="33"/>
  <c r="BR315" i="33"/>
  <c r="CD315" i="33"/>
  <c r="BJ315" i="33"/>
  <c r="BV315" i="33"/>
  <c r="CE315" i="33"/>
  <c r="BX315" i="33"/>
  <c r="CF315" i="33"/>
  <c r="BY315" i="33"/>
  <c r="CG315" i="33"/>
  <c r="BZ315" i="33"/>
  <c r="CH315" i="33"/>
  <c r="CB315" i="33"/>
  <c r="CA315" i="33"/>
  <c r="CI315" i="33"/>
  <c r="BN120" i="33"/>
  <c r="BV120" i="33"/>
  <c r="CD120" i="33"/>
  <c r="BH120" i="33"/>
  <c r="BP120" i="33"/>
  <c r="BX120" i="33"/>
  <c r="CF120" i="33"/>
  <c r="BI120" i="33"/>
  <c r="BQ120" i="33"/>
  <c r="BY120" i="33"/>
  <c r="CG120" i="33"/>
  <c r="BL120" i="33"/>
  <c r="BT120" i="33"/>
  <c r="CB120" i="33"/>
  <c r="CJ120" i="33"/>
  <c r="BM120" i="33"/>
  <c r="CC120" i="33"/>
  <c r="BO120" i="33"/>
  <c r="CE120" i="33"/>
  <c r="BR120" i="33"/>
  <c r="CH120" i="33"/>
  <c r="BS120" i="33"/>
  <c r="CI120" i="33"/>
  <c r="BU120" i="33"/>
  <c r="BW120" i="33"/>
  <c r="BJ120" i="33"/>
  <c r="BZ120" i="33"/>
  <c r="CA120" i="33"/>
  <c r="BK120" i="33"/>
  <c r="BI282" i="33"/>
  <c r="BQ282" i="33"/>
  <c r="BY282" i="33"/>
  <c r="CG282" i="33"/>
  <c r="BJ282" i="33"/>
  <c r="BR282" i="33"/>
  <c r="BZ282" i="33"/>
  <c r="CH282" i="33"/>
  <c r="BK282" i="33"/>
  <c r="BS282" i="33"/>
  <c r="CA282" i="33"/>
  <c r="CI282" i="33"/>
  <c r="BL282" i="33"/>
  <c r="BT282" i="33"/>
  <c r="CB282" i="33"/>
  <c r="CJ282" i="33"/>
  <c r="BM282" i="33"/>
  <c r="BU282" i="33"/>
  <c r="CC282" i="33"/>
  <c r="BN282" i="33"/>
  <c r="BV282" i="33"/>
  <c r="CD282" i="33"/>
  <c r="BO282" i="33"/>
  <c r="BW282" i="33"/>
  <c r="CE282" i="33"/>
  <c r="BX282" i="33"/>
  <c r="CF282" i="33"/>
  <c r="BP282" i="33"/>
  <c r="BH282" i="33"/>
  <c r="BL88" i="33"/>
  <c r="BT88" i="33"/>
  <c r="CB88" i="33"/>
  <c r="CJ88" i="33"/>
  <c r="BM88" i="33"/>
  <c r="BU88" i="33"/>
  <c r="CC88" i="33"/>
  <c r="BN88" i="33"/>
  <c r="BV88" i="33"/>
  <c r="CD88" i="33"/>
  <c r="BO88" i="33"/>
  <c r="BW88" i="33"/>
  <c r="CE88" i="33"/>
  <c r="BH88" i="33"/>
  <c r="BP88" i="33"/>
  <c r="BX88" i="33"/>
  <c r="CF88" i="33"/>
  <c r="BI88" i="33"/>
  <c r="BQ88" i="33"/>
  <c r="BY88" i="33"/>
  <c r="CG88" i="33"/>
  <c r="BJ88" i="33"/>
  <c r="BR88" i="33"/>
  <c r="BZ88" i="33"/>
  <c r="CH88" i="33"/>
  <c r="BS88" i="33"/>
  <c r="CA88" i="33"/>
  <c r="CI88" i="33"/>
  <c r="BK88" i="33"/>
  <c r="BK85" i="33"/>
  <c r="BS85" i="33"/>
  <c r="CA85" i="33"/>
  <c r="CI85" i="33"/>
  <c r="BT85" i="33"/>
  <c r="CB85" i="33"/>
  <c r="CJ85" i="33"/>
  <c r="BU85" i="33"/>
  <c r="CC85" i="33"/>
  <c r="BN85" i="33"/>
  <c r="BV85" i="33"/>
  <c r="CD85" i="33"/>
  <c r="BO85" i="33"/>
  <c r="BW85" i="33"/>
  <c r="BP85" i="33"/>
  <c r="BX85" i="33"/>
  <c r="CF85" i="33"/>
  <c r="BI85" i="33"/>
  <c r="BQ85" i="33"/>
  <c r="BY85" i="33"/>
  <c r="CG85" i="33"/>
  <c r="BJ85" i="33"/>
  <c r="BR85" i="33"/>
  <c r="BZ85" i="33"/>
  <c r="CH85" i="33"/>
  <c r="BH279" i="33"/>
  <c r="BP279" i="33"/>
  <c r="BX279" i="33"/>
  <c r="CF279" i="33"/>
  <c r="BI279" i="33"/>
  <c r="BQ279" i="33"/>
  <c r="BY279" i="33"/>
  <c r="CG279" i="33"/>
  <c r="BJ279" i="33"/>
  <c r="BR279" i="33"/>
  <c r="BZ279" i="33"/>
  <c r="CH279" i="33"/>
  <c r="BK279" i="33"/>
  <c r="BS279" i="33"/>
  <c r="CA279" i="33"/>
  <c r="CI279" i="33"/>
  <c r="BL279" i="33"/>
  <c r="BT279" i="33"/>
  <c r="CB279" i="33"/>
  <c r="CJ279" i="33"/>
  <c r="BM279" i="33"/>
  <c r="BU279" i="33"/>
  <c r="CC279" i="33"/>
  <c r="BN279" i="33"/>
  <c r="BV279" i="33"/>
  <c r="CD279" i="33"/>
  <c r="BO279" i="33"/>
  <c r="BW279" i="33"/>
  <c r="CE279" i="33"/>
  <c r="BN154" i="33"/>
  <c r="BV154" i="33"/>
  <c r="CD154" i="33"/>
  <c r="BO154" i="33"/>
  <c r="BW154" i="33"/>
  <c r="CE154" i="33"/>
  <c r="BH154" i="33"/>
  <c r="BP154" i="33"/>
  <c r="BX154" i="33"/>
  <c r="CF154" i="33"/>
  <c r="BI154" i="33"/>
  <c r="BQ154" i="33"/>
  <c r="BY154" i="33"/>
  <c r="CG154" i="33"/>
  <c r="BJ154" i="33"/>
  <c r="BR154" i="33"/>
  <c r="BZ154" i="33"/>
  <c r="CH154" i="33"/>
  <c r="BK154" i="33"/>
  <c r="BS154" i="33"/>
  <c r="CA154" i="33"/>
  <c r="CI154" i="33"/>
  <c r="BL154" i="33"/>
  <c r="BT154" i="33"/>
  <c r="CB154" i="33"/>
  <c r="CJ154" i="33"/>
  <c r="BM154" i="33"/>
  <c r="BU154" i="33"/>
  <c r="CC154" i="33"/>
  <c r="BL114" i="33"/>
  <c r="BT114" i="33"/>
  <c r="CB114" i="33"/>
  <c r="CJ114" i="33"/>
  <c r="BN114" i="33"/>
  <c r="BV114" i="33"/>
  <c r="CD114" i="33"/>
  <c r="BO114" i="33"/>
  <c r="BW114" i="33"/>
  <c r="CE114" i="33"/>
  <c r="BJ114" i="33"/>
  <c r="BR114" i="33"/>
  <c r="BZ114" i="33"/>
  <c r="CH114" i="33"/>
  <c r="BK114" i="33"/>
  <c r="CA114" i="33"/>
  <c r="BM114" i="33"/>
  <c r="CC114" i="33"/>
  <c r="BP114" i="33"/>
  <c r="CF114" i="33"/>
  <c r="BQ114" i="33"/>
  <c r="CG114" i="33"/>
  <c r="BS114" i="33"/>
  <c r="CI114" i="33"/>
  <c r="BU114" i="33"/>
  <c r="BH114" i="33"/>
  <c r="BX114" i="33"/>
  <c r="BI114" i="33"/>
  <c r="BY114" i="33"/>
  <c r="BN180" i="33"/>
  <c r="BV180" i="33"/>
  <c r="CD180" i="33"/>
  <c r="BO180" i="33"/>
  <c r="BW180" i="33"/>
  <c r="CE180" i="33"/>
  <c r="BH180" i="33"/>
  <c r="BP180" i="33"/>
  <c r="BX180" i="33"/>
  <c r="CF180" i="33"/>
  <c r="BI180" i="33"/>
  <c r="BQ180" i="33"/>
  <c r="BY180" i="33"/>
  <c r="CG180" i="33"/>
  <c r="BJ180" i="33"/>
  <c r="BR180" i="33"/>
  <c r="BZ180" i="33"/>
  <c r="CH180" i="33"/>
  <c r="BK180" i="33"/>
  <c r="BS180" i="33"/>
  <c r="CA180" i="33"/>
  <c r="CI180" i="33"/>
  <c r="BL180" i="33"/>
  <c r="BT180" i="33"/>
  <c r="CB180" i="33"/>
  <c r="CJ180" i="33"/>
  <c r="BM180" i="33"/>
  <c r="BU180" i="33"/>
  <c r="CC180" i="33"/>
  <c r="BK317" i="33"/>
  <c r="BS317" i="33"/>
  <c r="CA317" i="33"/>
  <c r="CI317" i="33"/>
  <c r="BZ317" i="33"/>
  <c r="BL317" i="33"/>
  <c r="BT317" i="33"/>
  <c r="CB317" i="33"/>
  <c r="CJ317" i="33"/>
  <c r="BR317" i="33"/>
  <c r="BM317" i="33"/>
  <c r="BU317" i="33"/>
  <c r="CC317" i="33"/>
  <c r="BN317" i="33"/>
  <c r="BV317" i="33"/>
  <c r="CD317" i="33"/>
  <c r="BO317" i="33"/>
  <c r="BW317" i="33"/>
  <c r="CE317" i="33"/>
  <c r="CH317" i="33"/>
  <c r="BH317" i="33"/>
  <c r="BP317" i="33"/>
  <c r="BX317" i="33"/>
  <c r="CF317" i="33"/>
  <c r="BJ317" i="33"/>
  <c r="BI317" i="33"/>
  <c r="BQ317" i="33"/>
  <c r="BY317" i="33"/>
  <c r="CG317" i="33"/>
  <c r="BN246" i="33"/>
  <c r="BV246" i="33"/>
  <c r="CD246" i="33"/>
  <c r="BO246" i="33"/>
  <c r="BW246" i="33"/>
  <c r="CE246" i="33"/>
  <c r="BH246" i="33"/>
  <c r="BP246" i="33"/>
  <c r="BX246" i="33"/>
  <c r="CF246" i="33"/>
  <c r="BI246" i="33"/>
  <c r="BQ246" i="33"/>
  <c r="BY246" i="33"/>
  <c r="CG246" i="33"/>
  <c r="BJ246" i="33"/>
  <c r="BR246" i="33"/>
  <c r="BZ246" i="33"/>
  <c r="CH246" i="33"/>
  <c r="BK246" i="33"/>
  <c r="BS246" i="33"/>
  <c r="CA246" i="33"/>
  <c r="CI246" i="33"/>
  <c r="BL246" i="33"/>
  <c r="BT246" i="33"/>
  <c r="CB246" i="33"/>
  <c r="CJ246" i="33"/>
  <c r="BM246" i="33"/>
  <c r="BU246" i="33"/>
  <c r="CC246" i="33"/>
  <c r="BH152" i="33"/>
  <c r="BP152" i="33"/>
  <c r="BX152" i="33"/>
  <c r="CF152" i="33"/>
  <c r="BI152" i="33"/>
  <c r="BQ152" i="33"/>
  <c r="BY152" i="33"/>
  <c r="CG152" i="33"/>
  <c r="BJ152" i="33"/>
  <c r="BR152" i="33"/>
  <c r="BZ152" i="33"/>
  <c r="CH152" i="33"/>
  <c r="BK152" i="33"/>
  <c r="BS152" i="33"/>
  <c r="CA152" i="33"/>
  <c r="CI152" i="33"/>
  <c r="BL152" i="33"/>
  <c r="BT152" i="33"/>
  <c r="CB152" i="33"/>
  <c r="CJ152" i="33"/>
  <c r="BM152" i="33"/>
  <c r="BU152" i="33"/>
  <c r="CC152" i="33"/>
  <c r="BN152" i="33"/>
  <c r="BV152" i="33"/>
  <c r="CD152" i="33"/>
  <c r="BO152" i="33"/>
  <c r="BW152" i="33"/>
  <c r="CE152" i="33"/>
  <c r="BM278" i="33"/>
  <c r="BU278" i="33"/>
  <c r="CC278" i="33"/>
  <c r="BN278" i="33"/>
  <c r="BV278" i="33"/>
  <c r="CD278" i="33"/>
  <c r="BO278" i="33"/>
  <c r="BW278" i="33"/>
  <c r="CE278" i="33"/>
  <c r="BH278" i="33"/>
  <c r="BP278" i="33"/>
  <c r="BX278" i="33"/>
  <c r="CF278" i="33"/>
  <c r="BI278" i="33"/>
  <c r="BQ278" i="33"/>
  <c r="BY278" i="33"/>
  <c r="CG278" i="33"/>
  <c r="BJ278" i="33"/>
  <c r="BR278" i="33"/>
  <c r="BZ278" i="33"/>
  <c r="CH278" i="33"/>
  <c r="BK278" i="33"/>
  <c r="BS278" i="33"/>
  <c r="CA278" i="33"/>
  <c r="CI278" i="33"/>
  <c r="BL278" i="33"/>
  <c r="BT278" i="33"/>
  <c r="CB278" i="33"/>
  <c r="CJ278" i="33"/>
  <c r="BH118" i="33"/>
  <c r="BP118" i="33"/>
  <c r="BX118" i="33"/>
  <c r="CF118" i="33"/>
  <c r="BJ118" i="33"/>
  <c r="BR118" i="33"/>
  <c r="BZ118" i="33"/>
  <c r="CH118" i="33"/>
  <c r="BK118" i="33"/>
  <c r="BS118" i="33"/>
  <c r="CA118" i="33"/>
  <c r="CI118" i="33"/>
  <c r="BN118" i="33"/>
  <c r="BV118" i="33"/>
  <c r="CD118" i="33"/>
  <c r="BW118" i="33"/>
  <c r="BI118" i="33"/>
  <c r="BY118" i="33"/>
  <c r="BL118" i="33"/>
  <c r="CB118" i="33"/>
  <c r="BM118" i="33"/>
  <c r="CC118" i="33"/>
  <c r="BO118" i="33"/>
  <c r="CE118" i="33"/>
  <c r="BQ118" i="33"/>
  <c r="CG118" i="33"/>
  <c r="BT118" i="33"/>
  <c r="CJ118" i="33"/>
  <c r="BU118" i="33"/>
  <c r="BO284" i="33"/>
  <c r="BW284" i="33"/>
  <c r="CE284" i="33"/>
  <c r="BH284" i="33"/>
  <c r="BP284" i="33"/>
  <c r="BX284" i="33"/>
  <c r="CF284" i="33"/>
  <c r="BI284" i="33"/>
  <c r="BQ284" i="33"/>
  <c r="BY284" i="33"/>
  <c r="CG284" i="33"/>
  <c r="BJ284" i="33"/>
  <c r="BR284" i="33"/>
  <c r="BZ284" i="33"/>
  <c r="CH284" i="33"/>
  <c r="BK284" i="33"/>
  <c r="BS284" i="33"/>
  <c r="CA284" i="33"/>
  <c r="CI284" i="33"/>
  <c r="BL284" i="33"/>
  <c r="BT284" i="33"/>
  <c r="CB284" i="33"/>
  <c r="CJ284" i="33"/>
  <c r="BM284" i="33"/>
  <c r="BU284" i="33"/>
  <c r="CC284" i="33"/>
  <c r="CD284" i="33"/>
  <c r="BV284" i="33"/>
  <c r="BN284" i="33"/>
  <c r="BJ57" i="33"/>
  <c r="BR57" i="33"/>
  <c r="BZ57" i="33"/>
  <c r="CH57" i="33"/>
  <c r="BK57" i="33"/>
  <c r="BS57" i="33"/>
  <c r="BL57" i="33"/>
  <c r="BT57" i="33"/>
  <c r="CB57" i="33"/>
  <c r="CJ57" i="33"/>
  <c r="BN57" i="33"/>
  <c r="BV57" i="33"/>
  <c r="CD57" i="33"/>
  <c r="BO57" i="33"/>
  <c r="BW57" i="33"/>
  <c r="CE57" i="33"/>
  <c r="BH57" i="33"/>
  <c r="BP57" i="33"/>
  <c r="BX57" i="33"/>
  <c r="CF57" i="33"/>
  <c r="CG57" i="33"/>
  <c r="BI57" i="33"/>
  <c r="CI57" i="33"/>
  <c r="BM57" i="33"/>
  <c r="BQ57" i="33"/>
  <c r="BU57" i="33"/>
  <c r="BY57" i="33"/>
  <c r="CA57" i="33"/>
  <c r="CC57" i="33"/>
  <c r="BH84" i="33"/>
  <c r="BX84" i="33"/>
  <c r="CF84" i="33"/>
  <c r="BI84" i="33"/>
  <c r="BQ84" i="33"/>
  <c r="BY84" i="33"/>
  <c r="CG84" i="33"/>
  <c r="BJ84" i="33"/>
  <c r="BR84" i="33"/>
  <c r="BZ84" i="33"/>
  <c r="BK84" i="33"/>
  <c r="BS84" i="33"/>
  <c r="CA84" i="33"/>
  <c r="CI84" i="33"/>
  <c r="BL84" i="33"/>
  <c r="BT84" i="33"/>
  <c r="CB84" i="33"/>
  <c r="BM84" i="33"/>
  <c r="BU84" i="33"/>
  <c r="CC84" i="33"/>
  <c r="BN84" i="33"/>
  <c r="BV84" i="33"/>
  <c r="CD84" i="33"/>
  <c r="BO84" i="33"/>
  <c r="BW84" i="33"/>
  <c r="CE84" i="33"/>
  <c r="BK280" i="33"/>
  <c r="BS280" i="33"/>
  <c r="CA280" i="33"/>
  <c r="CI280" i="33"/>
  <c r="BL280" i="33"/>
  <c r="BT280" i="33"/>
  <c r="CB280" i="33"/>
  <c r="CJ280" i="33"/>
  <c r="BM280" i="33"/>
  <c r="BU280" i="33"/>
  <c r="CC280" i="33"/>
  <c r="BN280" i="33"/>
  <c r="BV280" i="33"/>
  <c r="CD280" i="33"/>
  <c r="BO280" i="33"/>
  <c r="BW280" i="33"/>
  <c r="CE280" i="33"/>
  <c r="BH280" i="33"/>
  <c r="BP280" i="33"/>
  <c r="BX280" i="33"/>
  <c r="CF280" i="33"/>
  <c r="BI280" i="33"/>
  <c r="BQ280" i="33"/>
  <c r="BY280" i="33"/>
  <c r="CG280" i="33"/>
  <c r="BR280" i="33"/>
  <c r="BZ280" i="33"/>
  <c r="CH280" i="33"/>
  <c r="BJ280" i="33"/>
  <c r="BN219" i="33"/>
  <c r="BV219" i="33"/>
  <c r="CD219" i="33"/>
  <c r="BO219" i="33"/>
  <c r="BW219" i="33"/>
  <c r="CE219" i="33"/>
  <c r="BH219" i="33"/>
  <c r="BP219" i="33"/>
  <c r="BX219" i="33"/>
  <c r="CF219" i="33"/>
  <c r="BI219" i="33"/>
  <c r="BQ219" i="33"/>
  <c r="BY219" i="33"/>
  <c r="CG219" i="33"/>
  <c r="BJ219" i="33"/>
  <c r="BR219" i="33"/>
  <c r="BZ219" i="33"/>
  <c r="CH219" i="33"/>
  <c r="BK219" i="33"/>
  <c r="BS219" i="33"/>
  <c r="CA219" i="33"/>
  <c r="CI219" i="33"/>
  <c r="BL219" i="33"/>
  <c r="BT219" i="33"/>
  <c r="CB219" i="33"/>
  <c r="CJ219" i="33"/>
  <c r="BM219" i="33"/>
  <c r="BU219" i="33"/>
  <c r="CC219" i="33"/>
  <c r="BL21" i="33"/>
  <c r="BT21" i="33"/>
  <c r="CB21" i="33"/>
  <c r="CJ21" i="33"/>
  <c r="BM21" i="33"/>
  <c r="BU21" i="33"/>
  <c r="CC21" i="33"/>
  <c r="BN21" i="33"/>
  <c r="BV21" i="33"/>
  <c r="CD21" i="33"/>
  <c r="BO21" i="33"/>
  <c r="BW21" i="33"/>
  <c r="CE21" i="33"/>
  <c r="BH21" i="33"/>
  <c r="BP21" i="33"/>
  <c r="BX21" i="33"/>
  <c r="CF21" i="33"/>
  <c r="BI21" i="33"/>
  <c r="BQ21" i="33"/>
  <c r="BY21" i="33"/>
  <c r="CG21" i="33"/>
  <c r="BJ21" i="33"/>
  <c r="BR21" i="33"/>
  <c r="BZ21" i="33"/>
  <c r="CH21" i="33"/>
  <c r="BK21" i="33"/>
  <c r="BS21" i="33"/>
  <c r="CA21" i="33"/>
  <c r="CI21" i="33"/>
  <c r="BI181" i="33"/>
  <c r="BQ181" i="33"/>
  <c r="BY181" i="33"/>
  <c r="CG181" i="33"/>
  <c r="BJ181" i="33"/>
  <c r="BR181" i="33"/>
  <c r="BZ181" i="33"/>
  <c r="CH181" i="33"/>
  <c r="BK181" i="33"/>
  <c r="BS181" i="33"/>
  <c r="CA181" i="33"/>
  <c r="CI181" i="33"/>
  <c r="BL181" i="33"/>
  <c r="BT181" i="33"/>
  <c r="CB181" i="33"/>
  <c r="CJ181" i="33"/>
  <c r="BM181" i="33"/>
  <c r="BU181" i="33"/>
  <c r="CC181" i="33"/>
  <c r="BN181" i="33"/>
  <c r="BV181" i="33"/>
  <c r="CD181" i="33"/>
  <c r="BO181" i="33"/>
  <c r="BW181" i="33"/>
  <c r="CE181" i="33"/>
  <c r="BH181" i="33"/>
  <c r="BP181" i="33"/>
  <c r="BX181" i="33"/>
  <c r="CF181" i="33"/>
  <c r="BJ312" i="33"/>
  <c r="BR312" i="33"/>
  <c r="BZ312" i="33"/>
  <c r="CH312" i="33"/>
  <c r="BK312" i="33"/>
  <c r="BS312" i="33"/>
  <c r="CA312" i="33"/>
  <c r="CI312" i="33"/>
  <c r="BL312" i="33"/>
  <c r="BT312" i="33"/>
  <c r="CB312" i="33"/>
  <c r="CJ312" i="33"/>
  <c r="BM312" i="33"/>
  <c r="BU312" i="33"/>
  <c r="CC312" i="33"/>
  <c r="BN312" i="33"/>
  <c r="BV312" i="33"/>
  <c r="CD312" i="33"/>
  <c r="BO312" i="33"/>
  <c r="BW312" i="33"/>
  <c r="CE312" i="33"/>
  <c r="BH312" i="33"/>
  <c r="BP312" i="33"/>
  <c r="BX312" i="33"/>
  <c r="CF312" i="33"/>
  <c r="CG312" i="33"/>
  <c r="BI312" i="33"/>
  <c r="BQ312" i="33"/>
  <c r="BY312" i="33"/>
  <c r="BN211" i="33"/>
  <c r="BV211" i="33"/>
  <c r="CD211" i="33"/>
  <c r="BO211" i="33"/>
  <c r="BW211" i="33"/>
  <c r="CE211" i="33"/>
  <c r="BH211" i="33"/>
  <c r="BP211" i="33"/>
  <c r="BX211" i="33"/>
  <c r="CF211" i="33"/>
  <c r="BI211" i="33"/>
  <c r="BQ211" i="33"/>
  <c r="BY211" i="33"/>
  <c r="CG211" i="33"/>
  <c r="BJ211" i="33"/>
  <c r="BR211" i="33"/>
  <c r="BZ211" i="33"/>
  <c r="CH211" i="33"/>
  <c r="BK211" i="33"/>
  <c r="BS211" i="33"/>
  <c r="CA211" i="33"/>
  <c r="CI211" i="33"/>
  <c r="BL211" i="33"/>
  <c r="BT211" i="33"/>
  <c r="CB211" i="33"/>
  <c r="CJ211" i="33"/>
  <c r="BM211" i="33"/>
  <c r="BU211" i="33"/>
  <c r="CC211" i="33"/>
  <c r="BM24" i="33"/>
  <c r="BU24" i="33"/>
  <c r="CC24" i="33"/>
  <c r="BN24" i="33"/>
  <c r="BV24" i="33"/>
  <c r="CD24" i="33"/>
  <c r="BO24" i="33"/>
  <c r="BW24" i="33"/>
  <c r="CE24" i="33"/>
  <c r="BH24" i="33"/>
  <c r="BP24" i="33"/>
  <c r="BX24" i="33"/>
  <c r="CF24" i="33"/>
  <c r="BI24" i="33"/>
  <c r="BQ24" i="33"/>
  <c r="BY24" i="33"/>
  <c r="CG24" i="33"/>
  <c r="BJ24" i="33"/>
  <c r="BR24" i="33"/>
  <c r="BZ24" i="33"/>
  <c r="CH24" i="33"/>
  <c r="BK24" i="33"/>
  <c r="BS24" i="33"/>
  <c r="CA24" i="33"/>
  <c r="CI24" i="33"/>
  <c r="BT24" i="33"/>
  <c r="CB24" i="33"/>
  <c r="CJ24" i="33"/>
  <c r="BL24" i="33"/>
  <c r="BI147" i="33"/>
  <c r="BQ147" i="33"/>
  <c r="BY147" i="33"/>
  <c r="CG147" i="33"/>
  <c r="BJ147" i="33"/>
  <c r="BR147" i="33"/>
  <c r="BZ147" i="33"/>
  <c r="CH147" i="33"/>
  <c r="BK147" i="33"/>
  <c r="BS147" i="33"/>
  <c r="CA147" i="33"/>
  <c r="CI147" i="33"/>
  <c r="BL147" i="33"/>
  <c r="BT147" i="33"/>
  <c r="CB147" i="33"/>
  <c r="CJ147" i="33"/>
  <c r="BM147" i="33"/>
  <c r="BU147" i="33"/>
  <c r="CC147" i="33"/>
  <c r="BN147" i="33"/>
  <c r="BV147" i="33"/>
  <c r="CD147" i="33"/>
  <c r="BO147" i="33"/>
  <c r="BW147" i="33"/>
  <c r="CE147" i="33"/>
  <c r="BH147" i="33"/>
  <c r="BP147" i="33"/>
  <c r="BX147" i="33"/>
  <c r="CF147" i="33"/>
  <c r="BH244" i="33"/>
  <c r="BP244" i="33"/>
  <c r="BX244" i="33"/>
  <c r="CF244" i="33"/>
  <c r="BI244" i="33"/>
  <c r="BQ244" i="33"/>
  <c r="BY244" i="33"/>
  <c r="CG244" i="33"/>
  <c r="BJ244" i="33"/>
  <c r="BR244" i="33"/>
  <c r="BZ244" i="33"/>
  <c r="CH244" i="33"/>
  <c r="BK244" i="33"/>
  <c r="BS244" i="33"/>
  <c r="CA244" i="33"/>
  <c r="CI244" i="33"/>
  <c r="BL244" i="33"/>
  <c r="BT244" i="33"/>
  <c r="CB244" i="33"/>
  <c r="CJ244" i="33"/>
  <c r="BM244" i="33"/>
  <c r="BU244" i="33"/>
  <c r="CC244" i="33"/>
  <c r="BN244" i="33"/>
  <c r="BV244" i="33"/>
  <c r="CD244" i="33"/>
  <c r="BO244" i="33"/>
  <c r="BW244" i="33"/>
  <c r="CE244" i="33"/>
  <c r="BM151" i="33"/>
  <c r="BU151" i="33"/>
  <c r="CC151" i="33"/>
  <c r="BN151" i="33"/>
  <c r="BV151" i="33"/>
  <c r="CD151" i="33"/>
  <c r="BO151" i="33"/>
  <c r="BW151" i="33"/>
  <c r="CE151" i="33"/>
  <c r="BH151" i="33"/>
  <c r="BP151" i="33"/>
  <c r="BX151" i="33"/>
  <c r="CF151" i="33"/>
  <c r="BI151" i="33"/>
  <c r="BQ151" i="33"/>
  <c r="BY151" i="33"/>
  <c r="CG151" i="33"/>
  <c r="BJ151" i="33"/>
  <c r="BR151" i="33"/>
  <c r="BZ151" i="33"/>
  <c r="CH151" i="33"/>
  <c r="BK151" i="33"/>
  <c r="BS151" i="33"/>
  <c r="CA151" i="33"/>
  <c r="CI151" i="33"/>
  <c r="BL151" i="33"/>
  <c r="BT151" i="33"/>
  <c r="CB151" i="33"/>
  <c r="CJ151" i="33"/>
  <c r="BL182" i="33"/>
  <c r="BT182" i="33"/>
  <c r="CB182" i="33"/>
  <c r="CJ182" i="33"/>
  <c r="BM182" i="33"/>
  <c r="BU182" i="33"/>
  <c r="CC182" i="33"/>
  <c r="BN182" i="33"/>
  <c r="BV182" i="33"/>
  <c r="CD182" i="33"/>
  <c r="BO182" i="33"/>
  <c r="BW182" i="33"/>
  <c r="CE182" i="33"/>
  <c r="BH182" i="33"/>
  <c r="BP182" i="33"/>
  <c r="BX182" i="33"/>
  <c r="CF182" i="33"/>
  <c r="BI182" i="33"/>
  <c r="BQ182" i="33"/>
  <c r="BY182" i="33"/>
  <c r="CG182" i="33"/>
  <c r="BJ182" i="33"/>
  <c r="BR182" i="33"/>
  <c r="BZ182" i="33"/>
  <c r="CH182" i="33"/>
  <c r="BK182" i="33"/>
  <c r="BS182" i="33"/>
  <c r="CA182" i="33"/>
  <c r="CI182" i="33"/>
  <c r="BI212" i="33"/>
  <c r="BQ212" i="33"/>
  <c r="BY212" i="33"/>
  <c r="CG212" i="33"/>
  <c r="BJ212" i="33"/>
  <c r="BR212" i="33"/>
  <c r="BZ212" i="33"/>
  <c r="CH212" i="33"/>
  <c r="BK212" i="33"/>
  <c r="BS212" i="33"/>
  <c r="CA212" i="33"/>
  <c r="CI212" i="33"/>
  <c r="BL212" i="33"/>
  <c r="BT212" i="33"/>
  <c r="CB212" i="33"/>
  <c r="CJ212" i="33"/>
  <c r="BM212" i="33"/>
  <c r="BU212" i="33"/>
  <c r="CC212" i="33"/>
  <c r="BN212" i="33"/>
  <c r="BV212" i="33"/>
  <c r="CD212" i="33"/>
  <c r="BO212" i="33"/>
  <c r="BW212" i="33"/>
  <c r="CE212" i="33"/>
  <c r="BX212" i="33"/>
  <c r="CF212" i="33"/>
  <c r="BH212" i="33"/>
  <c r="BP212" i="33"/>
  <c r="BK119" i="33"/>
  <c r="BS119" i="33"/>
  <c r="CA119" i="33"/>
  <c r="CI119" i="33"/>
  <c r="BM119" i="33"/>
  <c r="BU119" i="33"/>
  <c r="CC119" i="33"/>
  <c r="BN119" i="33"/>
  <c r="BV119" i="33"/>
  <c r="CD119" i="33"/>
  <c r="BI119" i="33"/>
  <c r="BQ119" i="33"/>
  <c r="BY119" i="33"/>
  <c r="CG119" i="33"/>
  <c r="BJ119" i="33"/>
  <c r="BZ119" i="33"/>
  <c r="BL119" i="33"/>
  <c r="CB119" i="33"/>
  <c r="BO119" i="33"/>
  <c r="CE119" i="33"/>
  <c r="BP119" i="33"/>
  <c r="CF119" i="33"/>
  <c r="BR119" i="33"/>
  <c r="CH119" i="33"/>
  <c r="BT119" i="33"/>
  <c r="CJ119" i="33"/>
  <c r="BW119" i="33"/>
  <c r="BH119" i="33"/>
  <c r="BX119" i="33"/>
  <c r="BH217" i="33"/>
  <c r="BP217" i="33"/>
  <c r="BX217" i="33"/>
  <c r="CF217" i="33"/>
  <c r="BI217" i="33"/>
  <c r="BQ217" i="33"/>
  <c r="BY217" i="33"/>
  <c r="CG217" i="33"/>
  <c r="BJ217" i="33"/>
  <c r="BR217" i="33"/>
  <c r="BZ217" i="33"/>
  <c r="CH217" i="33"/>
  <c r="BK217" i="33"/>
  <c r="BS217" i="33"/>
  <c r="CA217" i="33"/>
  <c r="CI217" i="33"/>
  <c r="BL217" i="33"/>
  <c r="BT217" i="33"/>
  <c r="CB217" i="33"/>
  <c r="CJ217" i="33"/>
  <c r="BM217" i="33"/>
  <c r="BU217" i="33"/>
  <c r="CC217" i="33"/>
  <c r="BN217" i="33"/>
  <c r="BV217" i="33"/>
  <c r="CD217" i="33"/>
  <c r="BO217" i="33"/>
  <c r="BW217" i="33"/>
  <c r="CE217" i="33"/>
  <c r="BL347" i="33"/>
  <c r="BT347" i="33"/>
  <c r="CB347" i="33"/>
  <c r="CJ347" i="33"/>
  <c r="BK347" i="33"/>
  <c r="BM347" i="33"/>
  <c r="BU347" i="33"/>
  <c r="CC347" i="33"/>
  <c r="CI347" i="33"/>
  <c r="BN347" i="33"/>
  <c r="BV347" i="33"/>
  <c r="CD347" i="33"/>
  <c r="BS347" i="33"/>
  <c r="BO347" i="33"/>
  <c r="BW347" i="33"/>
  <c r="CE347" i="33"/>
  <c r="BH347" i="33"/>
  <c r="BP347" i="33"/>
  <c r="BX347" i="33"/>
  <c r="CF347" i="33"/>
  <c r="BI347" i="33"/>
  <c r="BQ347" i="33"/>
  <c r="BY347" i="33"/>
  <c r="CG347" i="33"/>
  <c r="CA347" i="33"/>
  <c r="BJ347" i="33"/>
  <c r="BR347" i="33"/>
  <c r="BZ347" i="33"/>
  <c r="CH347" i="33"/>
  <c r="BM216" i="33"/>
  <c r="BU216" i="33"/>
  <c r="CC216" i="33"/>
  <c r="BN216" i="33"/>
  <c r="BV216" i="33"/>
  <c r="CD216" i="33"/>
  <c r="BO216" i="33"/>
  <c r="BW216" i="33"/>
  <c r="CE216" i="33"/>
  <c r="BH216" i="33"/>
  <c r="BP216" i="33"/>
  <c r="BX216" i="33"/>
  <c r="CF216" i="33"/>
  <c r="BI216" i="33"/>
  <c r="BQ216" i="33"/>
  <c r="BY216" i="33"/>
  <c r="CG216" i="33"/>
  <c r="BJ216" i="33"/>
  <c r="BR216" i="33"/>
  <c r="BZ216" i="33"/>
  <c r="CH216" i="33"/>
  <c r="BK216" i="33"/>
  <c r="BS216" i="33"/>
  <c r="CA216" i="33"/>
  <c r="CI216" i="33"/>
  <c r="CJ216" i="33"/>
  <c r="BL216" i="33"/>
  <c r="BT216" i="33"/>
  <c r="CB216" i="33"/>
  <c r="BM313" i="33"/>
  <c r="BU313" i="33"/>
  <c r="CC313" i="33"/>
  <c r="BN313" i="33"/>
  <c r="BV313" i="33"/>
  <c r="CD313" i="33"/>
  <c r="BO313" i="33"/>
  <c r="BW313" i="33"/>
  <c r="CE313" i="33"/>
  <c r="BH313" i="33"/>
  <c r="BP313" i="33"/>
  <c r="BX313" i="33"/>
  <c r="CF313" i="33"/>
  <c r="BI313" i="33"/>
  <c r="BQ313" i="33"/>
  <c r="BY313" i="33"/>
  <c r="CG313" i="33"/>
  <c r="BJ313" i="33"/>
  <c r="BR313" i="33"/>
  <c r="BZ313" i="33"/>
  <c r="CH313" i="33"/>
  <c r="BK313" i="33"/>
  <c r="BS313" i="33"/>
  <c r="CA313" i="33"/>
  <c r="CI313" i="33"/>
  <c r="BL313" i="33"/>
  <c r="BT313" i="33"/>
  <c r="CB313" i="33"/>
  <c r="CJ313" i="33"/>
  <c r="BN53" i="33"/>
  <c r="BV53" i="33"/>
  <c r="CD53" i="33"/>
  <c r="BO53" i="33"/>
  <c r="BW53" i="33"/>
  <c r="CE53" i="33"/>
  <c r="BH53" i="33"/>
  <c r="BP53" i="33"/>
  <c r="BX53" i="33"/>
  <c r="CF53" i="33"/>
  <c r="BI53" i="33"/>
  <c r="BQ53" i="33"/>
  <c r="BY53" i="33"/>
  <c r="CG53" i="33"/>
  <c r="BJ53" i="33"/>
  <c r="BR53" i="33"/>
  <c r="BZ53" i="33"/>
  <c r="CH53" i="33"/>
  <c r="BK53" i="33"/>
  <c r="BS53" i="33"/>
  <c r="CA53" i="33"/>
  <c r="CI53" i="33"/>
  <c r="BL53" i="33"/>
  <c r="BT53" i="33"/>
  <c r="CB53" i="33"/>
  <c r="CJ53" i="33"/>
  <c r="BM53" i="33"/>
  <c r="BU53" i="33"/>
  <c r="CC53" i="33"/>
  <c r="BN281" i="33"/>
  <c r="BV281" i="33"/>
  <c r="CD281" i="33"/>
  <c r="BO281" i="33"/>
  <c r="BW281" i="33"/>
  <c r="CE281" i="33"/>
  <c r="BH281" i="33"/>
  <c r="BP281" i="33"/>
  <c r="BX281" i="33"/>
  <c r="CF281" i="33"/>
  <c r="BI281" i="33"/>
  <c r="BQ281" i="33"/>
  <c r="BY281" i="33"/>
  <c r="CG281" i="33"/>
  <c r="BJ281" i="33"/>
  <c r="BR281" i="33"/>
  <c r="BZ281" i="33"/>
  <c r="CH281" i="33"/>
  <c r="BK281" i="33"/>
  <c r="BS281" i="33"/>
  <c r="CA281" i="33"/>
  <c r="CI281" i="33"/>
  <c r="BL281" i="33"/>
  <c r="BT281" i="33"/>
  <c r="CB281" i="33"/>
  <c r="CJ281" i="33"/>
  <c r="BM281" i="33"/>
  <c r="BU281" i="33"/>
  <c r="CC281" i="33"/>
  <c r="BN146" i="33"/>
  <c r="BV146" i="33"/>
  <c r="BO146" i="33"/>
  <c r="BW146" i="33"/>
  <c r="CE146" i="33"/>
  <c r="BH146" i="33"/>
  <c r="BP146" i="33"/>
  <c r="BX146" i="33"/>
  <c r="BI146" i="33"/>
  <c r="BQ146" i="33"/>
  <c r="BY146" i="33"/>
  <c r="CG146" i="33"/>
  <c r="BJ146" i="33"/>
  <c r="BZ146" i="33"/>
  <c r="CH146" i="33"/>
  <c r="CI146" i="33"/>
  <c r="BL146" i="33"/>
  <c r="BT146" i="33"/>
  <c r="CB146" i="33"/>
  <c r="CJ146" i="33"/>
  <c r="CC146" i="33"/>
  <c r="BU146" i="33"/>
  <c r="BH252" i="33"/>
  <c r="BP252" i="33"/>
  <c r="BX252" i="33"/>
  <c r="CF252" i="33"/>
  <c r="BI252" i="33"/>
  <c r="BQ252" i="33"/>
  <c r="BY252" i="33"/>
  <c r="CG252" i="33"/>
  <c r="BJ252" i="33"/>
  <c r="BR252" i="33"/>
  <c r="BZ252" i="33"/>
  <c r="CH252" i="33"/>
  <c r="BK252" i="33"/>
  <c r="BS252" i="33"/>
  <c r="CA252" i="33"/>
  <c r="CI252" i="33"/>
  <c r="BL252" i="33"/>
  <c r="BT252" i="33"/>
  <c r="CB252" i="33"/>
  <c r="CJ252" i="33"/>
  <c r="BM252" i="33"/>
  <c r="BU252" i="33"/>
  <c r="CC252" i="33"/>
  <c r="BN252" i="33"/>
  <c r="BV252" i="33"/>
  <c r="CD252" i="33"/>
  <c r="BO252" i="33"/>
  <c r="BW252" i="33"/>
  <c r="CE252" i="33"/>
  <c r="BH351" i="33"/>
  <c r="BP351" i="33"/>
  <c r="BX351" i="33"/>
  <c r="CF351" i="33"/>
  <c r="BW351" i="33"/>
  <c r="BI351" i="33"/>
  <c r="BQ351" i="33"/>
  <c r="BY351" i="33"/>
  <c r="CG351" i="33"/>
  <c r="BJ351" i="33"/>
  <c r="BR351" i="33"/>
  <c r="BZ351" i="33"/>
  <c r="CH351" i="33"/>
  <c r="BK351" i="33"/>
  <c r="BS351" i="33"/>
  <c r="CA351" i="33"/>
  <c r="CI351" i="33"/>
  <c r="BL351" i="33"/>
  <c r="BT351" i="33"/>
  <c r="CB351" i="33"/>
  <c r="CJ351" i="33"/>
  <c r="BO351" i="33"/>
  <c r="BM351" i="33"/>
  <c r="BU351" i="33"/>
  <c r="CC351" i="33"/>
  <c r="CE351" i="33"/>
  <c r="BN351" i="33"/>
  <c r="BV351" i="33"/>
  <c r="CD351" i="33"/>
  <c r="BJ349" i="33"/>
  <c r="BR349" i="33"/>
  <c r="BZ349" i="33"/>
  <c r="CH349" i="33"/>
  <c r="BK349" i="33"/>
  <c r="BS349" i="33"/>
  <c r="CA349" i="33"/>
  <c r="CI349" i="33"/>
  <c r="BQ349" i="33"/>
  <c r="BL349" i="33"/>
  <c r="BT349" i="33"/>
  <c r="CB349" i="33"/>
  <c r="CJ349" i="33"/>
  <c r="BM349" i="33"/>
  <c r="BU349" i="33"/>
  <c r="CC349" i="33"/>
  <c r="BN349" i="33"/>
  <c r="BV349" i="33"/>
  <c r="CD349" i="33"/>
  <c r="CG349" i="33"/>
  <c r="BO349" i="33"/>
  <c r="BW349" i="33"/>
  <c r="CE349" i="33"/>
  <c r="BY349" i="33"/>
  <c r="BH349" i="33"/>
  <c r="BP349" i="33"/>
  <c r="BX349" i="33"/>
  <c r="CF349" i="33"/>
  <c r="BI349" i="33"/>
  <c r="BK218" i="33"/>
  <c r="BS218" i="33"/>
  <c r="CA218" i="33"/>
  <c r="CI218" i="33"/>
  <c r="BL218" i="33"/>
  <c r="BT218" i="33"/>
  <c r="CB218" i="33"/>
  <c r="CJ218" i="33"/>
  <c r="BM218" i="33"/>
  <c r="BU218" i="33"/>
  <c r="CC218" i="33"/>
  <c r="BN218" i="33"/>
  <c r="BV218" i="33"/>
  <c r="CD218" i="33"/>
  <c r="BO218" i="33"/>
  <c r="BW218" i="33"/>
  <c r="CE218" i="33"/>
  <c r="BH218" i="33"/>
  <c r="BP218" i="33"/>
  <c r="BX218" i="33"/>
  <c r="CF218" i="33"/>
  <c r="BI218" i="33"/>
  <c r="BQ218" i="33"/>
  <c r="BY218" i="33"/>
  <c r="CG218" i="33"/>
  <c r="BJ218" i="33"/>
  <c r="BR218" i="33"/>
  <c r="BZ218" i="33"/>
  <c r="CH218" i="33"/>
  <c r="BI346" i="33"/>
  <c r="BQ346" i="33"/>
  <c r="BY346" i="33"/>
  <c r="CG346" i="33"/>
  <c r="BJ346" i="33"/>
  <c r="BR346" i="33"/>
  <c r="BZ346" i="33"/>
  <c r="CH346" i="33"/>
  <c r="BP346" i="33"/>
  <c r="BK346" i="33"/>
  <c r="BS346" i="33"/>
  <c r="CA346" i="33"/>
  <c r="CI346" i="33"/>
  <c r="BL346" i="33"/>
  <c r="BT346" i="33"/>
  <c r="CB346" i="33"/>
  <c r="CJ346" i="33"/>
  <c r="BM346" i="33"/>
  <c r="BU346" i="33"/>
  <c r="CC346" i="33"/>
  <c r="BX346" i="33"/>
  <c r="BN346" i="33"/>
  <c r="BV346" i="33"/>
  <c r="CD346" i="33"/>
  <c r="BH346" i="33"/>
  <c r="BO346" i="33"/>
  <c r="BW346" i="33"/>
  <c r="CE346" i="33"/>
  <c r="CF346" i="33"/>
  <c r="BO149" i="33"/>
  <c r="BW149" i="33"/>
  <c r="CE149" i="33"/>
  <c r="BH149" i="33"/>
  <c r="BP149" i="33"/>
  <c r="BX149" i="33"/>
  <c r="CF149" i="33"/>
  <c r="BI149" i="33"/>
  <c r="BQ149" i="33"/>
  <c r="BY149" i="33"/>
  <c r="CG149" i="33"/>
  <c r="BJ149" i="33"/>
  <c r="BR149" i="33"/>
  <c r="BZ149" i="33"/>
  <c r="CH149" i="33"/>
  <c r="BK149" i="33"/>
  <c r="BS149" i="33"/>
  <c r="CA149" i="33"/>
  <c r="CI149" i="33"/>
  <c r="BL149" i="33"/>
  <c r="BT149" i="33"/>
  <c r="CB149" i="33"/>
  <c r="CJ149" i="33"/>
  <c r="BM149" i="33"/>
  <c r="BU149" i="33"/>
  <c r="CC149" i="33"/>
  <c r="BN149" i="33"/>
  <c r="BV149" i="33"/>
  <c r="CD149" i="33"/>
  <c r="BI185" i="33"/>
  <c r="BQ185" i="33"/>
  <c r="BY185" i="33"/>
  <c r="CG185" i="33"/>
  <c r="BJ185" i="33"/>
  <c r="BR185" i="33"/>
  <c r="BZ185" i="33"/>
  <c r="CH185" i="33"/>
  <c r="BK185" i="33"/>
  <c r="BS185" i="33"/>
  <c r="CA185" i="33"/>
  <c r="CI185" i="33"/>
  <c r="BL185" i="33"/>
  <c r="BT185" i="33"/>
  <c r="CB185" i="33"/>
  <c r="CJ185" i="33"/>
  <c r="BM185" i="33"/>
  <c r="BU185" i="33"/>
  <c r="CC185" i="33"/>
  <c r="BN185" i="33"/>
  <c r="BV185" i="33"/>
  <c r="CD185" i="33"/>
  <c r="BO185" i="33"/>
  <c r="BW185" i="33"/>
  <c r="CE185" i="33"/>
  <c r="BH185" i="33"/>
  <c r="BP185" i="33"/>
  <c r="BX185" i="33"/>
  <c r="CF185" i="33"/>
  <c r="BM117" i="33"/>
  <c r="BU117" i="33"/>
  <c r="CC117" i="33"/>
  <c r="BO117" i="33"/>
  <c r="BW117" i="33"/>
  <c r="CE117" i="33"/>
  <c r="BH117" i="33"/>
  <c r="BP117" i="33"/>
  <c r="BX117" i="33"/>
  <c r="CF117" i="33"/>
  <c r="BK117" i="33"/>
  <c r="BS117" i="33"/>
  <c r="CA117" i="33"/>
  <c r="CI117" i="33"/>
  <c r="BT117" i="33"/>
  <c r="CJ117" i="33"/>
  <c r="BV117" i="33"/>
  <c r="BI117" i="33"/>
  <c r="BY117" i="33"/>
  <c r="BJ117" i="33"/>
  <c r="BZ117" i="33"/>
  <c r="BL117" i="33"/>
  <c r="CB117" i="33"/>
  <c r="BN117" i="33"/>
  <c r="CD117" i="33"/>
  <c r="BQ117" i="33"/>
  <c r="CG117" i="33"/>
  <c r="BR117" i="33"/>
  <c r="CH117" i="33"/>
  <c r="BJ90" i="33"/>
  <c r="BR90" i="33"/>
  <c r="BZ90" i="33"/>
  <c r="CH90" i="33"/>
  <c r="BK90" i="33"/>
  <c r="BS90" i="33"/>
  <c r="CA90" i="33"/>
  <c r="CI90" i="33"/>
  <c r="BL90" i="33"/>
  <c r="BT90" i="33"/>
  <c r="CB90" i="33"/>
  <c r="CJ90" i="33"/>
  <c r="BM90" i="33"/>
  <c r="BU90" i="33"/>
  <c r="CC90" i="33"/>
  <c r="BN90" i="33"/>
  <c r="BO90" i="33"/>
  <c r="BW90" i="33"/>
  <c r="CE90" i="33"/>
  <c r="BH90" i="33"/>
  <c r="BP90" i="33"/>
  <c r="BX90" i="33"/>
  <c r="CF90" i="33"/>
  <c r="BV90" i="33"/>
  <c r="BY90" i="33"/>
  <c r="CD90" i="33"/>
  <c r="CG90" i="33"/>
  <c r="BI90" i="33"/>
  <c r="BQ90" i="33"/>
  <c r="BO56" i="33"/>
  <c r="BW56" i="33"/>
  <c r="CE56" i="33"/>
  <c r="BH56" i="33"/>
  <c r="BP56" i="33"/>
  <c r="BX56" i="33"/>
  <c r="CF56" i="33"/>
  <c r="BI56" i="33"/>
  <c r="BQ56" i="33"/>
  <c r="BY56" i="33"/>
  <c r="CG56" i="33"/>
  <c r="BK56" i="33"/>
  <c r="BS56" i="33"/>
  <c r="CA56" i="33"/>
  <c r="CI56" i="33"/>
  <c r="BL56" i="33"/>
  <c r="BT56" i="33"/>
  <c r="CB56" i="33"/>
  <c r="CJ56" i="33"/>
  <c r="BM56" i="33"/>
  <c r="BU56" i="33"/>
  <c r="CC56" i="33"/>
  <c r="CH56" i="33"/>
  <c r="BJ56" i="33"/>
  <c r="BN56" i="33"/>
  <c r="BR56" i="33"/>
  <c r="BV56" i="33"/>
  <c r="BZ56" i="33"/>
  <c r="CD56" i="33"/>
  <c r="BO22" i="33"/>
  <c r="BW22" i="33"/>
  <c r="CE22" i="33"/>
  <c r="BH22" i="33"/>
  <c r="BP22" i="33"/>
  <c r="BX22" i="33"/>
  <c r="CF22" i="33"/>
  <c r="BI22" i="33"/>
  <c r="BQ22" i="33"/>
  <c r="BY22" i="33"/>
  <c r="CG22" i="33"/>
  <c r="BJ22" i="33"/>
  <c r="BR22" i="33"/>
  <c r="BZ22" i="33"/>
  <c r="CH22" i="33"/>
  <c r="BK22" i="33"/>
  <c r="BS22" i="33"/>
  <c r="CA22" i="33"/>
  <c r="CI22" i="33"/>
  <c r="BL22" i="33"/>
  <c r="BT22" i="33"/>
  <c r="CB22" i="33"/>
  <c r="CJ22" i="33"/>
  <c r="BM22" i="33"/>
  <c r="BU22" i="33"/>
  <c r="CC22" i="33"/>
  <c r="BN22" i="33"/>
  <c r="BV22" i="33"/>
  <c r="CD22" i="33"/>
  <c r="BL55" i="33"/>
  <c r="BT55" i="33"/>
  <c r="CB55" i="33"/>
  <c r="CJ55" i="33"/>
  <c r="BM55" i="33"/>
  <c r="BU55" i="33"/>
  <c r="CC55" i="33"/>
  <c r="BN55" i="33"/>
  <c r="BV55" i="33"/>
  <c r="CD55" i="33"/>
  <c r="BO55" i="33"/>
  <c r="BH55" i="33"/>
  <c r="BP55" i="33"/>
  <c r="BX55" i="33"/>
  <c r="CF55" i="33"/>
  <c r="BI55" i="33"/>
  <c r="BQ55" i="33"/>
  <c r="BY55" i="33"/>
  <c r="CG55" i="33"/>
  <c r="BJ55" i="33"/>
  <c r="BR55" i="33"/>
  <c r="BZ55" i="33"/>
  <c r="CH55" i="33"/>
  <c r="CE55" i="33"/>
  <c r="CI55" i="33"/>
  <c r="BK55" i="33"/>
  <c r="BS55" i="33"/>
  <c r="BW55" i="33"/>
  <c r="CA55" i="33"/>
  <c r="BJ215" i="33"/>
  <c r="BR215" i="33"/>
  <c r="BZ215" i="33"/>
  <c r="CH215" i="33"/>
  <c r="BK215" i="33"/>
  <c r="BS215" i="33"/>
  <c r="CA215" i="33"/>
  <c r="CI215" i="33"/>
  <c r="BL215" i="33"/>
  <c r="BT215" i="33"/>
  <c r="CB215" i="33"/>
  <c r="CJ215" i="33"/>
  <c r="BM215" i="33"/>
  <c r="BU215" i="33"/>
  <c r="CC215" i="33"/>
  <c r="BN215" i="33"/>
  <c r="BV215" i="33"/>
  <c r="CD215" i="33"/>
  <c r="BO215" i="33"/>
  <c r="BW215" i="33"/>
  <c r="CE215" i="33"/>
  <c r="BH215" i="33"/>
  <c r="BP215" i="33"/>
  <c r="BX215" i="33"/>
  <c r="CF215" i="33"/>
  <c r="BI215" i="33"/>
  <c r="BQ215" i="33"/>
  <c r="BY215" i="33"/>
  <c r="CG215" i="33"/>
  <c r="BI20" i="33"/>
  <c r="BQ20" i="33"/>
  <c r="BY20" i="33"/>
  <c r="CG20" i="33"/>
  <c r="BJ20" i="33"/>
  <c r="BR20" i="33"/>
  <c r="BZ20" i="33"/>
  <c r="CH20" i="33"/>
  <c r="BK20" i="33"/>
  <c r="BS20" i="33"/>
  <c r="CA20" i="33"/>
  <c r="CI20" i="33"/>
  <c r="BL20" i="33"/>
  <c r="BT20" i="33"/>
  <c r="CB20" i="33"/>
  <c r="CJ20" i="33"/>
  <c r="BM20" i="33"/>
  <c r="BU20" i="33"/>
  <c r="CC20" i="33"/>
  <c r="BN20" i="33"/>
  <c r="BV20" i="33"/>
  <c r="CD20" i="33"/>
  <c r="BO20" i="33"/>
  <c r="BW20" i="33"/>
  <c r="CE20" i="33"/>
  <c r="BH20" i="33"/>
  <c r="BP20" i="33"/>
  <c r="BX20" i="33"/>
  <c r="CF20" i="33"/>
  <c r="BO348" i="33"/>
  <c r="BW348" i="33"/>
  <c r="CE348" i="33"/>
  <c r="BV348" i="33"/>
  <c r="BH348" i="33"/>
  <c r="BP348" i="33"/>
  <c r="BX348" i="33"/>
  <c r="CF348" i="33"/>
  <c r="BI348" i="33"/>
  <c r="BQ348" i="33"/>
  <c r="BY348" i="33"/>
  <c r="CG348" i="33"/>
  <c r="CD348" i="33"/>
  <c r="BJ348" i="33"/>
  <c r="BR348" i="33"/>
  <c r="BZ348" i="33"/>
  <c r="CH348" i="33"/>
  <c r="BK348" i="33"/>
  <c r="BS348" i="33"/>
  <c r="CA348" i="33"/>
  <c r="CI348" i="33"/>
  <c r="BN348" i="33"/>
  <c r="BL348" i="33"/>
  <c r="BT348" i="33"/>
  <c r="CB348" i="33"/>
  <c r="CJ348" i="33"/>
  <c r="BM348" i="33"/>
  <c r="BU348" i="33"/>
  <c r="CC348" i="33"/>
  <c r="BJ277" i="33"/>
  <c r="BR277" i="33"/>
  <c r="BZ277" i="33"/>
  <c r="CH277" i="33"/>
  <c r="BK277" i="33"/>
  <c r="BS277" i="33"/>
  <c r="CA277" i="33"/>
  <c r="CI277" i="33"/>
  <c r="BL277" i="33"/>
  <c r="BT277" i="33"/>
  <c r="CB277" i="33"/>
  <c r="CJ277" i="33"/>
  <c r="BM277" i="33"/>
  <c r="BU277" i="33"/>
  <c r="CC277" i="33"/>
  <c r="BN277" i="33"/>
  <c r="BV277" i="33"/>
  <c r="CD277" i="33"/>
  <c r="BO277" i="33"/>
  <c r="BW277" i="33"/>
  <c r="CE277" i="33"/>
  <c r="BH277" i="33"/>
  <c r="BP277" i="33"/>
  <c r="BX277" i="33"/>
  <c r="CF277" i="33"/>
  <c r="BI277" i="33"/>
  <c r="BQ277" i="33"/>
  <c r="BY277" i="33"/>
  <c r="CG277" i="33"/>
  <c r="BH314" i="33"/>
  <c r="BP314" i="33"/>
  <c r="BX314" i="33"/>
  <c r="CF314" i="33"/>
  <c r="BI314" i="33"/>
  <c r="BQ314" i="33"/>
  <c r="BY314" i="33"/>
  <c r="CG314" i="33"/>
  <c r="BJ314" i="33"/>
  <c r="BR314" i="33"/>
  <c r="BZ314" i="33"/>
  <c r="CH314" i="33"/>
  <c r="BK314" i="33"/>
  <c r="BS314" i="33"/>
  <c r="CA314" i="33"/>
  <c r="CI314" i="33"/>
  <c r="BL314" i="33"/>
  <c r="BT314" i="33"/>
  <c r="CB314" i="33"/>
  <c r="CJ314" i="33"/>
  <c r="BM314" i="33"/>
  <c r="BU314" i="33"/>
  <c r="CC314" i="33"/>
  <c r="BN314" i="33"/>
  <c r="BV314" i="33"/>
  <c r="CD314" i="33"/>
  <c r="BO314" i="33"/>
  <c r="BW314" i="33"/>
  <c r="CE314" i="33"/>
  <c r="BN184" i="33"/>
  <c r="BV184" i="33"/>
  <c r="CD184" i="33"/>
  <c r="BO184" i="33"/>
  <c r="BW184" i="33"/>
  <c r="CE184" i="33"/>
  <c r="BH184" i="33"/>
  <c r="BP184" i="33"/>
  <c r="BX184" i="33"/>
  <c r="CF184" i="33"/>
  <c r="BI184" i="33"/>
  <c r="BQ184" i="33"/>
  <c r="BY184" i="33"/>
  <c r="CG184" i="33"/>
  <c r="BJ184" i="33"/>
  <c r="BR184" i="33"/>
  <c r="BZ184" i="33"/>
  <c r="CH184" i="33"/>
  <c r="BK184" i="33"/>
  <c r="BS184" i="33"/>
  <c r="CA184" i="33"/>
  <c r="CI184" i="33"/>
  <c r="BL184" i="33"/>
  <c r="BT184" i="33"/>
  <c r="CB184" i="33"/>
  <c r="CJ184" i="33"/>
  <c r="BM184" i="33"/>
  <c r="BU184" i="33"/>
  <c r="CC184" i="33"/>
  <c r="BM251" i="33"/>
  <c r="BU251" i="33"/>
  <c r="CC251" i="33"/>
  <c r="BN251" i="33"/>
  <c r="BV251" i="33"/>
  <c r="CD251" i="33"/>
  <c r="BO251" i="33"/>
  <c r="BW251" i="33"/>
  <c r="CE251" i="33"/>
  <c r="BH251" i="33"/>
  <c r="BP251" i="33"/>
  <c r="BX251" i="33"/>
  <c r="CF251" i="33"/>
  <c r="BI251" i="33"/>
  <c r="BQ251" i="33"/>
  <c r="BY251" i="33"/>
  <c r="CG251" i="33"/>
  <c r="BJ251" i="33"/>
  <c r="BR251" i="33"/>
  <c r="BZ251" i="33"/>
  <c r="CH251" i="33"/>
  <c r="BK251" i="33"/>
  <c r="BS251" i="33"/>
  <c r="CA251" i="33"/>
  <c r="CI251" i="33"/>
  <c r="CB251" i="33"/>
  <c r="CJ251" i="33"/>
  <c r="BT251" i="33"/>
  <c r="BL251" i="33"/>
  <c r="BL148" i="33"/>
  <c r="BT148" i="33"/>
  <c r="CB148" i="33"/>
  <c r="CJ148" i="33"/>
  <c r="BM148" i="33"/>
  <c r="BU148" i="33"/>
  <c r="CC148" i="33"/>
  <c r="BN148" i="33"/>
  <c r="BV148" i="33"/>
  <c r="CD148" i="33"/>
  <c r="BO148" i="33"/>
  <c r="BW148" i="33"/>
  <c r="CE148" i="33"/>
  <c r="BH148" i="33"/>
  <c r="BP148" i="33"/>
  <c r="BX148" i="33"/>
  <c r="CF148" i="33"/>
  <c r="BI148" i="33"/>
  <c r="BQ148" i="33"/>
  <c r="BY148" i="33"/>
  <c r="CG148" i="33"/>
  <c r="BJ148" i="33"/>
  <c r="BR148" i="33"/>
  <c r="BZ148" i="33"/>
  <c r="CH148" i="33"/>
  <c r="CI148" i="33"/>
  <c r="BK148" i="33"/>
  <c r="BS148" i="33"/>
  <c r="CA148" i="33"/>
  <c r="BO214" i="33"/>
  <c r="BW214" i="33"/>
  <c r="CE214" i="33"/>
  <c r="BH214" i="33"/>
  <c r="BP214" i="33"/>
  <c r="BX214" i="33"/>
  <c r="CF214" i="33"/>
  <c r="BI214" i="33"/>
  <c r="BQ214" i="33"/>
  <c r="BY214" i="33"/>
  <c r="CG214" i="33"/>
  <c r="BJ214" i="33"/>
  <c r="BR214" i="33"/>
  <c r="BZ214" i="33"/>
  <c r="CH214" i="33"/>
  <c r="BK214" i="33"/>
  <c r="BS214" i="33"/>
  <c r="CA214" i="33"/>
  <c r="CI214" i="33"/>
  <c r="BL214" i="33"/>
  <c r="BT214" i="33"/>
  <c r="CB214" i="33"/>
  <c r="CJ214" i="33"/>
  <c r="BM214" i="33"/>
  <c r="BU214" i="33"/>
  <c r="CC214" i="33"/>
  <c r="CD214" i="33"/>
  <c r="BN214" i="33"/>
  <c r="BV214" i="33"/>
  <c r="BJ116" i="33"/>
  <c r="BR116" i="33"/>
  <c r="BZ116" i="33"/>
  <c r="CH116" i="33"/>
  <c r="BL116" i="33"/>
  <c r="BT116" i="33"/>
  <c r="CB116" i="33"/>
  <c r="CJ116" i="33"/>
  <c r="BM116" i="33"/>
  <c r="BU116" i="33"/>
  <c r="CC116" i="33"/>
  <c r="BH116" i="33"/>
  <c r="BP116" i="33"/>
  <c r="BX116" i="33"/>
  <c r="CF116" i="33"/>
  <c r="BQ116" i="33"/>
  <c r="CG116" i="33"/>
  <c r="BS116" i="33"/>
  <c r="CI116" i="33"/>
  <c r="BV116" i="33"/>
  <c r="BW116" i="33"/>
  <c r="BI116" i="33"/>
  <c r="BY116" i="33"/>
  <c r="BK116" i="33"/>
  <c r="CA116" i="33"/>
  <c r="BN116" i="33"/>
  <c r="CD116" i="33"/>
  <c r="BO116" i="33"/>
  <c r="CE116" i="33"/>
  <c r="BK179" i="33"/>
  <c r="BS179" i="33"/>
  <c r="CA179" i="33"/>
  <c r="CI179" i="33"/>
  <c r="BL179" i="33"/>
  <c r="BT179" i="33"/>
  <c r="CB179" i="33"/>
  <c r="CJ179" i="33"/>
  <c r="BM179" i="33"/>
  <c r="BU179" i="33"/>
  <c r="CC179" i="33"/>
  <c r="BN179" i="33"/>
  <c r="BV179" i="33"/>
  <c r="CD179" i="33"/>
  <c r="BO179" i="33"/>
  <c r="BW179" i="33"/>
  <c r="CE179" i="33"/>
  <c r="BH179" i="33"/>
  <c r="BP179" i="33"/>
  <c r="BX179" i="33"/>
  <c r="CF179" i="33"/>
  <c r="BI179" i="33"/>
  <c r="BQ179" i="33"/>
  <c r="BY179" i="33"/>
  <c r="CG179" i="33"/>
  <c r="BJ179" i="33"/>
  <c r="BR179" i="33"/>
  <c r="BZ179" i="33"/>
  <c r="CH179" i="33"/>
  <c r="BI54" i="33"/>
  <c r="BQ54" i="33"/>
  <c r="BY54" i="33"/>
  <c r="CG54" i="33"/>
  <c r="BJ54" i="33"/>
  <c r="BR54" i="33"/>
  <c r="BZ54" i="33"/>
  <c r="CH54" i="33"/>
  <c r="BK54" i="33"/>
  <c r="BS54" i="33"/>
  <c r="CA54" i="33"/>
  <c r="CI54" i="33"/>
  <c r="BL54" i="33"/>
  <c r="BT54" i="33"/>
  <c r="CB54" i="33"/>
  <c r="CJ54" i="33"/>
  <c r="BM54" i="33"/>
  <c r="BU54" i="33"/>
  <c r="CC54" i="33"/>
  <c r="BN54" i="33"/>
  <c r="BV54" i="33"/>
  <c r="CD54" i="33"/>
  <c r="BO54" i="33"/>
  <c r="BW54" i="33"/>
  <c r="CE54" i="33"/>
  <c r="BH54" i="33"/>
  <c r="BP54" i="33"/>
  <c r="BX54" i="33"/>
  <c r="CF54" i="33"/>
  <c r="J90" i="33"/>
  <c r="G90" i="33"/>
  <c r="L90" i="33"/>
  <c r="K90" i="33"/>
  <c r="M90" i="33"/>
  <c r="N90" i="33"/>
  <c r="O90" i="33"/>
  <c r="O89" i="33"/>
  <c r="J89" i="33"/>
  <c r="G89" i="33"/>
  <c r="K89" i="33"/>
  <c r="M89" i="33"/>
  <c r="N89" i="33"/>
  <c r="L89" i="33"/>
  <c r="M55" i="33"/>
  <c r="Q55" i="33"/>
  <c r="Y55" i="33"/>
  <c r="AG55" i="33"/>
  <c r="AO55" i="33"/>
  <c r="AW55" i="33"/>
  <c r="BE55" i="33"/>
  <c r="AA55" i="33"/>
  <c r="BG55" i="33"/>
  <c r="AB55" i="33"/>
  <c r="AR55" i="33"/>
  <c r="G55" i="33"/>
  <c r="AK55" i="33"/>
  <c r="N55" i="33"/>
  <c r="R55" i="33"/>
  <c r="Z55" i="33"/>
  <c r="AH55" i="33"/>
  <c r="AP55" i="33"/>
  <c r="AX55" i="33"/>
  <c r="BF55" i="33"/>
  <c r="O55" i="33"/>
  <c r="S55" i="33"/>
  <c r="AI55" i="33"/>
  <c r="AY55" i="33"/>
  <c r="AQ55" i="33"/>
  <c r="AZ55" i="33"/>
  <c r="AC55" i="33"/>
  <c r="BA55" i="33"/>
  <c r="T55" i="33"/>
  <c r="AJ55" i="33"/>
  <c r="U55" i="33"/>
  <c r="AS55" i="33"/>
  <c r="J55" i="33"/>
  <c r="X55" i="33"/>
  <c r="AU55" i="33"/>
  <c r="AD55" i="33"/>
  <c r="AV55" i="33"/>
  <c r="AE55" i="33"/>
  <c r="BB55" i="33"/>
  <c r="AM55" i="33"/>
  <c r="AT55" i="33"/>
  <c r="K55" i="33"/>
  <c r="AF55" i="33"/>
  <c r="BC55" i="33"/>
  <c r="L55" i="33"/>
  <c r="AL55" i="33"/>
  <c r="BD55" i="33"/>
  <c r="P55" i="33"/>
  <c r="V55" i="33"/>
  <c r="AN55" i="33"/>
  <c r="W55" i="33"/>
  <c r="G54" i="33"/>
  <c r="L54" i="33"/>
  <c r="U54" i="33"/>
  <c r="AC54" i="33"/>
  <c r="AK54" i="33"/>
  <c r="AS54" i="33"/>
  <c r="BA54" i="33"/>
  <c r="N54" i="33"/>
  <c r="W54" i="33"/>
  <c r="AM54" i="33"/>
  <c r="BC54" i="33"/>
  <c r="AF54" i="33"/>
  <c r="AV54" i="33"/>
  <c r="Q54" i="33"/>
  <c r="AG54" i="33"/>
  <c r="BE54" i="33"/>
  <c r="M54" i="33"/>
  <c r="V54" i="33"/>
  <c r="AD54" i="33"/>
  <c r="AL54" i="33"/>
  <c r="AT54" i="33"/>
  <c r="BB54" i="33"/>
  <c r="AE54" i="33"/>
  <c r="AU54" i="33"/>
  <c r="P54" i="33"/>
  <c r="BD54" i="33"/>
  <c r="X54" i="33"/>
  <c r="AW54" i="33"/>
  <c r="O54" i="33"/>
  <c r="AN54" i="33"/>
  <c r="Y54" i="33"/>
  <c r="AO54" i="33"/>
  <c r="AA54" i="33"/>
  <c r="AX54" i="33"/>
  <c r="AR54" i="33"/>
  <c r="J54" i="33"/>
  <c r="AB54" i="33"/>
  <c r="AY54" i="33"/>
  <c r="AP54" i="33"/>
  <c r="K54" i="33"/>
  <c r="AH54" i="33"/>
  <c r="AZ54" i="33"/>
  <c r="AI54" i="33"/>
  <c r="BF54" i="33"/>
  <c r="S54" i="33"/>
  <c r="R54" i="33"/>
  <c r="AJ54" i="33"/>
  <c r="BG54" i="33"/>
  <c r="Z54" i="33"/>
  <c r="T54" i="33"/>
  <c r="AQ54" i="33"/>
  <c r="M87" i="33"/>
  <c r="N87" i="33"/>
  <c r="O87" i="33"/>
  <c r="G87" i="33"/>
  <c r="J87" i="33"/>
  <c r="K87" i="33"/>
  <c r="L87" i="33"/>
  <c r="N56" i="33"/>
  <c r="U56" i="33"/>
  <c r="AC56" i="33"/>
  <c r="AK56" i="33"/>
  <c r="AS56" i="33"/>
  <c r="BA56" i="33"/>
  <c r="AE56" i="33"/>
  <c r="AU56" i="33"/>
  <c r="AF56" i="33"/>
  <c r="AN56" i="33"/>
  <c r="Q56" i="33"/>
  <c r="AO56" i="33"/>
  <c r="BE56" i="33"/>
  <c r="K56" i="33"/>
  <c r="O56" i="33"/>
  <c r="V56" i="33"/>
  <c r="AD56" i="33"/>
  <c r="AL56" i="33"/>
  <c r="AT56" i="33"/>
  <c r="BB56" i="33"/>
  <c r="W56" i="33"/>
  <c r="AM56" i="33"/>
  <c r="BC56" i="33"/>
  <c r="P56" i="33"/>
  <c r="BD56" i="33"/>
  <c r="AG56" i="33"/>
  <c r="G56" i="33"/>
  <c r="X56" i="33"/>
  <c r="AV56" i="33"/>
  <c r="J56" i="33"/>
  <c r="Y56" i="33"/>
  <c r="AW56" i="33"/>
  <c r="Z56" i="33"/>
  <c r="AR56" i="33"/>
  <c r="L56" i="33"/>
  <c r="R56" i="33"/>
  <c r="AA56" i="33"/>
  <c r="AX56" i="33"/>
  <c r="BG56" i="33"/>
  <c r="T56" i="33"/>
  <c r="AB56" i="33"/>
  <c r="AY56" i="33"/>
  <c r="BF56" i="33"/>
  <c r="AH56" i="33"/>
  <c r="AZ56" i="33"/>
  <c r="AI56" i="33"/>
  <c r="AJ56" i="33"/>
  <c r="M56" i="33"/>
  <c r="S56" i="33"/>
  <c r="AP56" i="33"/>
  <c r="AQ56" i="33"/>
  <c r="G53" i="33"/>
  <c r="J53" i="33"/>
  <c r="K53" i="33"/>
  <c r="Q53" i="33"/>
  <c r="Y53" i="33"/>
  <c r="AG53" i="33"/>
  <c r="AO53" i="33"/>
  <c r="AW53" i="33"/>
  <c r="BE53" i="33"/>
  <c r="S53" i="33"/>
  <c r="AI53" i="33"/>
  <c r="AY53" i="33"/>
  <c r="AJ53" i="33"/>
  <c r="AZ53" i="33"/>
  <c r="AC53" i="33"/>
  <c r="L53" i="33"/>
  <c r="R53" i="33"/>
  <c r="Z53" i="33"/>
  <c r="AH53" i="33"/>
  <c r="AP53" i="33"/>
  <c r="AX53" i="33"/>
  <c r="BF53" i="33"/>
  <c r="AA53" i="33"/>
  <c r="AQ53" i="33"/>
  <c r="BG53" i="33"/>
  <c r="AB53" i="33"/>
  <c r="AK53" i="33"/>
  <c r="M53" i="33"/>
  <c r="U53" i="33"/>
  <c r="BA53" i="33"/>
  <c r="N53" i="33"/>
  <c r="T53" i="33"/>
  <c r="AR53" i="33"/>
  <c r="AS53" i="33"/>
  <c r="O53" i="33"/>
  <c r="AD53" i="33"/>
  <c r="AV53" i="33"/>
  <c r="V53" i="33"/>
  <c r="AE53" i="33"/>
  <c r="BB53" i="33"/>
  <c r="AF53" i="33"/>
  <c r="BC53" i="33"/>
  <c r="AN53" i="33"/>
  <c r="AL53" i="33"/>
  <c r="BD53" i="33"/>
  <c r="AU53" i="33"/>
  <c r="P53" i="33"/>
  <c r="AM53" i="33"/>
  <c r="W53" i="33"/>
  <c r="AT53" i="33"/>
  <c r="X53" i="33"/>
  <c r="J58" i="33"/>
  <c r="G58" i="33"/>
  <c r="L58" i="33"/>
  <c r="K58" i="33"/>
  <c r="M58" i="33"/>
  <c r="N58" i="33"/>
  <c r="O58" i="33"/>
  <c r="N88" i="33"/>
  <c r="J88" i="33"/>
  <c r="O88" i="33"/>
  <c r="G88" i="33"/>
  <c r="K88" i="33"/>
  <c r="L88" i="33"/>
  <c r="M88" i="33"/>
  <c r="O57" i="33"/>
  <c r="Q57" i="33"/>
  <c r="Y57" i="33"/>
  <c r="AG57" i="33"/>
  <c r="AO57" i="33"/>
  <c r="AW57" i="33"/>
  <c r="BE57" i="33"/>
  <c r="AA57" i="33"/>
  <c r="AQ57" i="33"/>
  <c r="AB57" i="33"/>
  <c r="AK57" i="33"/>
  <c r="BA57" i="33"/>
  <c r="R57" i="33"/>
  <c r="Z57" i="33"/>
  <c r="AH57" i="33"/>
  <c r="AP57" i="33"/>
  <c r="AX57" i="33"/>
  <c r="BF57" i="33"/>
  <c r="G57" i="33"/>
  <c r="S57" i="33"/>
  <c r="AI57" i="33"/>
  <c r="BG57" i="33"/>
  <c r="AJ57" i="33"/>
  <c r="AY57" i="33"/>
  <c r="T57" i="33"/>
  <c r="AZ57" i="33"/>
  <c r="K57" i="33"/>
  <c r="U57" i="33"/>
  <c r="AS57" i="33"/>
  <c r="L57" i="33"/>
  <c r="J57" i="33"/>
  <c r="AR57" i="33"/>
  <c r="AC57" i="33"/>
  <c r="N57" i="33"/>
  <c r="W57" i="33"/>
  <c r="AT57" i="33"/>
  <c r="X57" i="33"/>
  <c r="AU57" i="33"/>
  <c r="BC57" i="33"/>
  <c r="AD57" i="33"/>
  <c r="AV57" i="33"/>
  <c r="BD57" i="33"/>
  <c r="AE57" i="33"/>
  <c r="BB57" i="33"/>
  <c r="AF57" i="33"/>
  <c r="AL57" i="33"/>
  <c r="AN57" i="33"/>
  <c r="V57" i="33"/>
  <c r="P57" i="33"/>
  <c r="AM57" i="33"/>
  <c r="M57" i="33"/>
  <c r="E17" i="33"/>
  <c r="U351" i="33"/>
  <c r="AL351" i="33"/>
  <c r="BC351" i="33"/>
  <c r="J351" i="33"/>
  <c r="S351" i="33"/>
  <c r="AW351" i="33"/>
  <c r="L351" i="33"/>
  <c r="AC351" i="33"/>
  <c r="AT351" i="33"/>
  <c r="E351" i="33"/>
  <c r="R351" i="33"/>
  <c r="AA351" i="33"/>
  <c r="BE351" i="33"/>
  <c r="T351" i="33"/>
  <c r="AK351" i="33"/>
  <c r="BB351" i="33"/>
  <c r="P351" i="33"/>
  <c r="Z351" i="33"/>
  <c r="AI351" i="33"/>
  <c r="G351" i="33"/>
  <c r="AJ351" i="33"/>
  <c r="BA351" i="33"/>
  <c r="W351" i="33"/>
  <c r="AF351" i="33"/>
  <c r="AP351" i="33"/>
  <c r="AY351" i="33"/>
  <c r="Y351" i="33"/>
  <c r="AR351" i="33"/>
  <c r="N351" i="33"/>
  <c r="AE351" i="33"/>
  <c r="AN351" i="33"/>
  <c r="AX351" i="33"/>
  <c r="BG351" i="33"/>
  <c r="AZ351" i="33"/>
  <c r="V351" i="33"/>
  <c r="AM351" i="33"/>
  <c r="AV351" i="33"/>
  <c r="BF351" i="33"/>
  <c r="AG351" i="33"/>
  <c r="AB351" i="33"/>
  <c r="AH351" i="33"/>
  <c r="M351" i="33"/>
  <c r="K351" i="33"/>
  <c r="AS351" i="33"/>
  <c r="AQ351" i="33"/>
  <c r="O351" i="33"/>
  <c r="Q351" i="33"/>
  <c r="AU351" i="33"/>
  <c r="X351" i="33"/>
  <c r="AO351" i="33"/>
  <c r="AD351" i="33"/>
  <c r="BD351" i="33"/>
  <c r="AQ539" i="10"/>
  <c r="BK539" i="10"/>
  <c r="AK539" i="10"/>
  <c r="T539" i="10"/>
  <c r="BF539" i="10"/>
  <c r="X539" i="10"/>
  <c r="AZ539" i="10"/>
  <c r="BJ539" i="10"/>
  <c r="BB539" i="10"/>
  <c r="AB539" i="10"/>
  <c r="AO539" i="10"/>
  <c r="AG539" i="10"/>
  <c r="W539" i="10"/>
  <c r="BA539" i="10"/>
  <c r="AS539" i="10"/>
  <c r="R539" i="10"/>
  <c r="AN539" i="10"/>
  <c r="AF539" i="10"/>
  <c r="AI539" i="10"/>
  <c r="AX539" i="10"/>
  <c r="BD539" i="10"/>
  <c r="AU539" i="10"/>
  <c r="U539" i="10"/>
  <c r="BG539" i="10"/>
  <c r="P539" i="10"/>
  <c r="BL539" i="10"/>
  <c r="AC539" i="10"/>
  <c r="Y539" i="10"/>
  <c r="AJ539" i="10"/>
  <c r="AM539" i="10"/>
  <c r="BH539" i="10"/>
  <c r="BE539" i="10"/>
  <c r="AD539" i="10"/>
  <c r="Q539" i="10"/>
  <c r="BC539" i="10"/>
  <c r="AY539" i="10"/>
  <c r="AA539" i="10"/>
  <c r="S539" i="10"/>
  <c r="AT539" i="10"/>
  <c r="AP539" i="10"/>
  <c r="BI539" i="10"/>
  <c r="AR539" i="10"/>
  <c r="AW539" i="10"/>
  <c r="AE539" i="10"/>
  <c r="Z539" i="10"/>
  <c r="AV539" i="10"/>
  <c r="V539" i="10"/>
  <c r="AL539" i="10"/>
  <c r="AH539" i="10"/>
  <c r="U349" i="33"/>
  <c r="AL349" i="33"/>
  <c r="L349" i="33"/>
  <c r="AC349" i="33"/>
  <c r="AT349" i="33"/>
  <c r="E349" i="33"/>
  <c r="R349" i="33"/>
  <c r="AA349" i="33"/>
  <c r="AG349" i="33"/>
  <c r="T349" i="33"/>
  <c r="AK349" i="33"/>
  <c r="BB349" i="33"/>
  <c r="P349" i="33"/>
  <c r="Z349" i="33"/>
  <c r="AI349" i="33"/>
  <c r="AO349" i="33"/>
  <c r="AB349" i="33"/>
  <c r="AS349" i="33"/>
  <c r="O349" i="33"/>
  <c r="X349" i="33"/>
  <c r="AH349" i="33"/>
  <c r="AQ349" i="33"/>
  <c r="AW349" i="33"/>
  <c r="AJ349" i="33"/>
  <c r="BA349" i="33"/>
  <c r="AR349" i="33"/>
  <c r="N349" i="33"/>
  <c r="AE349" i="33"/>
  <c r="AN349" i="33"/>
  <c r="AX349" i="33"/>
  <c r="BG349" i="33"/>
  <c r="AZ349" i="33"/>
  <c r="V349" i="33"/>
  <c r="AM349" i="33"/>
  <c r="AV349" i="33"/>
  <c r="BF349" i="33"/>
  <c r="G349" i="33"/>
  <c r="M349" i="33"/>
  <c r="AD349" i="33"/>
  <c r="AU349" i="33"/>
  <c r="BD349" i="33"/>
  <c r="K349" i="33"/>
  <c r="Q349" i="33"/>
  <c r="W349" i="33"/>
  <c r="BE349" i="33"/>
  <c r="AF349" i="33"/>
  <c r="J349" i="33"/>
  <c r="AP349" i="33"/>
  <c r="AY349" i="33"/>
  <c r="Y349" i="33"/>
  <c r="BC349" i="33"/>
  <c r="S349" i="33"/>
  <c r="AC537" i="10"/>
  <c r="AV537" i="10"/>
  <c r="BH537" i="10"/>
  <c r="Z537" i="10"/>
  <c r="R537" i="10"/>
  <c r="BJ537" i="10"/>
  <c r="AB537" i="10"/>
  <c r="BD537" i="10"/>
  <c r="AD537" i="10"/>
  <c r="AQ537" i="10"/>
  <c r="AG537" i="10"/>
  <c r="Y537" i="10"/>
  <c r="AK537" i="10"/>
  <c r="AE537" i="10"/>
  <c r="AL537" i="10"/>
  <c r="AM537" i="10"/>
  <c r="AH537" i="10"/>
  <c r="X537" i="10"/>
  <c r="P537" i="10"/>
  <c r="AJ537" i="10"/>
  <c r="W537" i="10"/>
  <c r="BB537" i="10"/>
  <c r="AY537" i="10"/>
  <c r="AO537" i="10"/>
  <c r="V537" i="10"/>
  <c r="S537" i="10"/>
  <c r="BL537" i="10"/>
  <c r="BK537" i="10"/>
  <c r="AP537" i="10"/>
  <c r="AF537" i="10"/>
  <c r="AT537" i="10"/>
  <c r="BC537" i="10"/>
  <c r="U537" i="10"/>
  <c r="BG537" i="10"/>
  <c r="AW537" i="10"/>
  <c r="BA537" i="10"/>
  <c r="AS537" i="10"/>
  <c r="Q537" i="10"/>
  <c r="T537" i="10"/>
  <c r="AX537" i="10"/>
  <c r="AN537" i="10"/>
  <c r="AZ537" i="10"/>
  <c r="AR537" i="10"/>
  <c r="AU537" i="10"/>
  <c r="BF537" i="10"/>
  <c r="BE537" i="10"/>
  <c r="BI537" i="10"/>
  <c r="AI537" i="10"/>
  <c r="AA537" i="10"/>
  <c r="AE218" i="33"/>
  <c r="AN218" i="33"/>
  <c r="AW218" i="33"/>
  <c r="BF218" i="33"/>
  <c r="E218" i="33"/>
  <c r="Q218" i="33"/>
  <c r="Z218" i="33"/>
  <c r="AI218" i="33"/>
  <c r="AM218" i="33"/>
  <c r="G218" i="33"/>
  <c r="AP218" i="33"/>
  <c r="M218" i="33"/>
  <c r="AD218" i="33"/>
  <c r="L218" i="33"/>
  <c r="BC218" i="33"/>
  <c r="AG218" i="33"/>
  <c r="K218" i="33"/>
  <c r="AC218" i="33"/>
  <c r="AT218" i="33"/>
  <c r="P218" i="33"/>
  <c r="AO218" i="33"/>
  <c r="S218" i="33"/>
  <c r="AK218" i="33"/>
  <c r="BB218" i="33"/>
  <c r="X218" i="33"/>
  <c r="BE218" i="33"/>
  <c r="AA218" i="33"/>
  <c r="AS218" i="33"/>
  <c r="AB218" i="33"/>
  <c r="O218" i="33"/>
  <c r="AV218" i="33"/>
  <c r="R218" i="33"/>
  <c r="AY218" i="33"/>
  <c r="N218" i="33"/>
  <c r="AR218" i="33"/>
  <c r="W218" i="33"/>
  <c r="BD218" i="33"/>
  <c r="AH218" i="33"/>
  <c r="BG218" i="33"/>
  <c r="V218" i="33"/>
  <c r="AZ218" i="33"/>
  <c r="AU218" i="33"/>
  <c r="AL218" i="33"/>
  <c r="AF218" i="33"/>
  <c r="AJ218" i="33"/>
  <c r="Y218" i="33"/>
  <c r="T218" i="33"/>
  <c r="J218" i="33"/>
  <c r="AX218" i="33"/>
  <c r="AQ218" i="33"/>
  <c r="U218" i="33"/>
  <c r="BA218" i="33"/>
  <c r="BL486" i="10"/>
  <c r="AH486" i="10"/>
  <c r="AM486" i="10"/>
  <c r="AR486" i="10"/>
  <c r="AB486" i="10"/>
  <c r="AT486" i="10"/>
  <c r="AC486" i="10"/>
  <c r="AN486" i="10"/>
  <c r="AU486" i="10"/>
  <c r="AZ486" i="10"/>
  <c r="BK486" i="10"/>
  <c r="AS486" i="10"/>
  <c r="BC486" i="10"/>
  <c r="BH486" i="10"/>
  <c r="R486" i="10"/>
  <c r="BA486" i="10"/>
  <c r="BJ486" i="10"/>
  <c r="X486" i="10"/>
  <c r="U486" i="10"/>
  <c r="Z486" i="10"/>
  <c r="AE486" i="10"/>
  <c r="S486" i="10"/>
  <c r="BB486" i="10"/>
  <c r="AK486" i="10"/>
  <c r="AQ486" i="10"/>
  <c r="AJ486" i="10"/>
  <c r="AF486" i="10"/>
  <c r="Q486" i="10"/>
  <c r="BE486" i="10"/>
  <c r="AW486" i="10"/>
  <c r="AV486" i="10"/>
  <c r="V486" i="10"/>
  <c r="AG486" i="10"/>
  <c r="AO486" i="10"/>
  <c r="BD486" i="10"/>
  <c r="AI486" i="10"/>
  <c r="T486" i="10"/>
  <c r="AL486" i="10"/>
  <c r="P486" i="10"/>
  <c r="BG486" i="10"/>
  <c r="AY486" i="10"/>
  <c r="BI486" i="10"/>
  <c r="BF486" i="10"/>
  <c r="Y486" i="10"/>
  <c r="AA486" i="10"/>
  <c r="AX486" i="10"/>
  <c r="AD486" i="10"/>
  <c r="W486" i="10"/>
  <c r="AP486" i="10"/>
  <c r="AN346" i="33"/>
  <c r="AW346" i="33"/>
  <c r="BF346" i="33"/>
  <c r="L346" i="33"/>
  <c r="AD346" i="33"/>
  <c r="AU346" i="33"/>
  <c r="AV346" i="33"/>
  <c r="BE346" i="33"/>
  <c r="K346" i="33"/>
  <c r="T346" i="33"/>
  <c r="AL346" i="33"/>
  <c r="BC346" i="33"/>
  <c r="BD346" i="33"/>
  <c r="J346" i="33"/>
  <c r="S346" i="33"/>
  <c r="AB346" i="33"/>
  <c r="AT346" i="33"/>
  <c r="AK346" i="33"/>
  <c r="E346" i="33"/>
  <c r="Q346" i="33"/>
  <c r="Z346" i="33"/>
  <c r="AI346" i="33"/>
  <c r="AR346" i="33"/>
  <c r="O346" i="33"/>
  <c r="BA346" i="33"/>
  <c r="P346" i="33"/>
  <c r="Y346" i="33"/>
  <c r="AH346" i="33"/>
  <c r="AQ346" i="33"/>
  <c r="AZ346" i="33"/>
  <c r="W346" i="33"/>
  <c r="M346" i="33"/>
  <c r="X346" i="33"/>
  <c r="AG346" i="33"/>
  <c r="AP346" i="33"/>
  <c r="AY346" i="33"/>
  <c r="N346" i="33"/>
  <c r="AE346" i="33"/>
  <c r="U346" i="33"/>
  <c r="AF346" i="33"/>
  <c r="V346" i="33"/>
  <c r="G346" i="33"/>
  <c r="BB346" i="33"/>
  <c r="AO346" i="33"/>
  <c r="AM346" i="33"/>
  <c r="AX346" i="33"/>
  <c r="AC346" i="33"/>
  <c r="AA346" i="33"/>
  <c r="R346" i="33"/>
  <c r="BG346" i="33"/>
  <c r="AJ346" i="33"/>
  <c r="AS346" i="33"/>
  <c r="BD534" i="10"/>
  <c r="BE534" i="10"/>
  <c r="AQ534" i="10"/>
  <c r="AF534" i="10"/>
  <c r="AT534" i="10"/>
  <c r="T534" i="10"/>
  <c r="AN534" i="10"/>
  <c r="W534" i="10"/>
  <c r="BH534" i="10"/>
  <c r="BK534" i="10"/>
  <c r="BB534" i="10"/>
  <c r="AB534" i="10"/>
  <c r="AE534" i="10"/>
  <c r="V534" i="10"/>
  <c r="AY534" i="10"/>
  <c r="BJ534" i="10"/>
  <c r="AS534" i="10"/>
  <c r="S534" i="10"/>
  <c r="AD534" i="10"/>
  <c r="Y534" i="10"/>
  <c r="AP534" i="10"/>
  <c r="BA534" i="10"/>
  <c r="AJ534" i="10"/>
  <c r="AO534" i="10"/>
  <c r="U534" i="10"/>
  <c r="AX534" i="10"/>
  <c r="BI534" i="10"/>
  <c r="AI534" i="10"/>
  <c r="R534" i="10"/>
  <c r="AL534" i="10"/>
  <c r="BF534" i="10"/>
  <c r="AV534" i="10"/>
  <c r="P534" i="10"/>
  <c r="AZ534" i="10"/>
  <c r="Z534" i="10"/>
  <c r="AU534" i="10"/>
  <c r="AC534" i="10"/>
  <c r="X534" i="10"/>
  <c r="BG534" i="10"/>
  <c r="AM534" i="10"/>
  <c r="Q534" i="10"/>
  <c r="AW534" i="10"/>
  <c r="AG534" i="10"/>
  <c r="AH534" i="10"/>
  <c r="AR534" i="10"/>
  <c r="BC534" i="10"/>
  <c r="AA534" i="10"/>
  <c r="BL534" i="10"/>
  <c r="AK534" i="10"/>
  <c r="E50" i="33"/>
  <c r="E19" i="33"/>
  <c r="AB149" i="33"/>
  <c r="AC149" i="33"/>
  <c r="AD149" i="33"/>
  <c r="AM149" i="33"/>
  <c r="AV149" i="33"/>
  <c r="BE149" i="33"/>
  <c r="AX149" i="33"/>
  <c r="AJ149" i="33"/>
  <c r="AK149" i="33"/>
  <c r="AL149" i="33"/>
  <c r="AU149" i="33"/>
  <c r="BD149" i="33"/>
  <c r="S149" i="33"/>
  <c r="BF149" i="33"/>
  <c r="AR149" i="33"/>
  <c r="AS149" i="33"/>
  <c r="AT149" i="33"/>
  <c r="BC149" i="33"/>
  <c r="AI149" i="33"/>
  <c r="BG149" i="33"/>
  <c r="AZ149" i="33"/>
  <c r="BA149" i="33"/>
  <c r="BB149" i="33"/>
  <c r="K149" i="33"/>
  <c r="Q149" i="33"/>
  <c r="J149" i="33"/>
  <c r="AQ149" i="33"/>
  <c r="E149" i="33"/>
  <c r="AY149" i="33"/>
  <c r="P149" i="33"/>
  <c r="Y149" i="33"/>
  <c r="R149" i="33"/>
  <c r="G149" i="33"/>
  <c r="AA149" i="33"/>
  <c r="O149" i="33"/>
  <c r="X149" i="33"/>
  <c r="AG149" i="33"/>
  <c r="Z149" i="33"/>
  <c r="L149" i="33"/>
  <c r="M149" i="33"/>
  <c r="N149" i="33"/>
  <c r="W149" i="33"/>
  <c r="AF149" i="33"/>
  <c r="AO149" i="33"/>
  <c r="AH149" i="33"/>
  <c r="T149" i="33"/>
  <c r="U149" i="33"/>
  <c r="V149" i="33"/>
  <c r="AE149" i="33"/>
  <c r="AN149" i="33"/>
  <c r="AW149" i="33"/>
  <c r="AP149" i="33"/>
  <c r="AM456" i="10"/>
  <c r="V456" i="10"/>
  <c r="AS456" i="10"/>
  <c r="AO456" i="10"/>
  <c r="AG456" i="10"/>
  <c r="AD456" i="10"/>
  <c r="AZ456" i="10"/>
  <c r="BL456" i="10"/>
  <c r="AB456" i="10"/>
  <c r="AF456" i="10"/>
  <c r="BC456" i="10"/>
  <c r="BH456" i="10"/>
  <c r="X456" i="10"/>
  <c r="R456" i="10"/>
  <c r="BA456" i="10"/>
  <c r="AW456" i="10"/>
  <c r="BK456" i="10"/>
  <c r="U456" i="10"/>
  <c r="Z456" i="10"/>
  <c r="AV456" i="10"/>
  <c r="AE456" i="10"/>
  <c r="AJ456" i="10"/>
  <c r="BB456" i="10"/>
  <c r="AT456" i="10"/>
  <c r="AY456" i="10"/>
  <c r="Q456" i="10"/>
  <c r="AN456" i="10"/>
  <c r="BI456" i="10"/>
  <c r="S456" i="10"/>
  <c r="AK456" i="10"/>
  <c r="AC456" i="10"/>
  <c r="AH456" i="10"/>
  <c r="W456" i="10"/>
  <c r="AP456" i="10"/>
  <c r="BE456" i="10"/>
  <c r="AL456" i="10"/>
  <c r="BJ456" i="10"/>
  <c r="Y456" i="10"/>
  <c r="BF456" i="10"/>
  <c r="AU456" i="10"/>
  <c r="BD456" i="10"/>
  <c r="T456" i="10"/>
  <c r="AQ456" i="10"/>
  <c r="AI456" i="10"/>
  <c r="AX456" i="10"/>
  <c r="AR456" i="10"/>
  <c r="P456" i="10"/>
  <c r="AA456" i="10"/>
  <c r="BG456" i="10"/>
  <c r="AF185" i="33"/>
  <c r="Z185" i="33"/>
  <c r="U185" i="33"/>
  <c r="AJ185" i="33"/>
  <c r="BA185" i="33"/>
  <c r="BD185" i="33"/>
  <c r="O185" i="33"/>
  <c r="Q185" i="33"/>
  <c r="AP185" i="33"/>
  <c r="AK185" i="33"/>
  <c r="BG185" i="33"/>
  <c r="BB185" i="33"/>
  <c r="AB185" i="33"/>
  <c r="W185" i="33"/>
  <c r="Y185" i="33"/>
  <c r="K185" i="33"/>
  <c r="AS185" i="33"/>
  <c r="AW185" i="33"/>
  <c r="AU185" i="33"/>
  <c r="AX185" i="33"/>
  <c r="AE185" i="33"/>
  <c r="AG185" i="33"/>
  <c r="S185" i="33"/>
  <c r="N185" i="33"/>
  <c r="AQ185" i="33"/>
  <c r="BC185" i="33"/>
  <c r="BF185" i="33"/>
  <c r="P185" i="33"/>
  <c r="J185" i="33"/>
  <c r="AI185" i="33"/>
  <c r="AD185" i="33"/>
  <c r="T185" i="33"/>
  <c r="L185" i="33"/>
  <c r="X185" i="33"/>
  <c r="R185" i="33"/>
  <c r="M185" i="33"/>
  <c r="AL185" i="33"/>
  <c r="AR185" i="33"/>
  <c r="AV185" i="33"/>
  <c r="AN185" i="33"/>
  <c r="AT185" i="33"/>
  <c r="AO185" i="33"/>
  <c r="E185" i="33"/>
  <c r="AH185" i="33"/>
  <c r="G185" i="33"/>
  <c r="AA185" i="33"/>
  <c r="BE185" i="33"/>
  <c r="AC185" i="33"/>
  <c r="V185" i="33"/>
  <c r="AY185" i="33"/>
  <c r="AM185" i="33"/>
  <c r="AZ185" i="33"/>
  <c r="AZ473" i="10"/>
  <c r="AB473" i="10"/>
  <c r="AO473" i="10"/>
  <c r="U473" i="10"/>
  <c r="Q473" i="10"/>
  <c r="AI473" i="10"/>
  <c r="W473" i="10"/>
  <c r="BF473" i="10"/>
  <c r="AL473" i="10"/>
  <c r="AG473" i="10"/>
  <c r="AN473" i="10"/>
  <c r="R473" i="10"/>
  <c r="BA473" i="10"/>
  <c r="AW473" i="10"/>
  <c r="AP473" i="10"/>
  <c r="BK473" i="10"/>
  <c r="AU473" i="10"/>
  <c r="AE473" i="10"/>
  <c r="S473" i="10"/>
  <c r="BL473" i="10"/>
  <c r="BI473" i="10"/>
  <c r="BE473" i="10"/>
  <c r="AK473" i="10"/>
  <c r="AC473" i="10"/>
  <c r="AV473" i="10"/>
  <c r="AQ473" i="10"/>
  <c r="AR473" i="10"/>
  <c r="AX473" i="10"/>
  <c r="BG473" i="10"/>
  <c r="AA473" i="10"/>
  <c r="AD473" i="10"/>
  <c r="AY473" i="10"/>
  <c r="AJ473" i="10"/>
  <c r="AH473" i="10"/>
  <c r="AT473" i="10"/>
  <c r="BJ473" i="10"/>
  <c r="Z473" i="10"/>
  <c r="X473" i="10"/>
  <c r="AS473" i="10"/>
  <c r="BD473" i="10"/>
  <c r="AM473" i="10"/>
  <c r="P473" i="10"/>
  <c r="BH473" i="10"/>
  <c r="V473" i="10"/>
  <c r="BB473" i="10"/>
  <c r="Y473" i="10"/>
  <c r="AF473" i="10"/>
  <c r="T473" i="10"/>
  <c r="BC473" i="10"/>
  <c r="E117" i="33"/>
  <c r="E309" i="33"/>
  <c r="S90" i="33"/>
  <c r="AB90" i="33"/>
  <c r="AS90" i="33"/>
  <c r="E90" i="33"/>
  <c r="AW90" i="33"/>
  <c r="AH90" i="33"/>
  <c r="AT90" i="33"/>
  <c r="AA90" i="33"/>
  <c r="AJ90" i="33"/>
  <c r="BA90" i="33"/>
  <c r="P90" i="33"/>
  <c r="BE90" i="33"/>
  <c r="R90" i="33"/>
  <c r="AQ90" i="33"/>
  <c r="AZ90" i="33"/>
  <c r="W90" i="33"/>
  <c r="AF90" i="33"/>
  <c r="AX90" i="33"/>
  <c r="AL90" i="33"/>
  <c r="AY90" i="33"/>
  <c r="AE90" i="33"/>
  <c r="AN90" i="33"/>
  <c r="BF90" i="33"/>
  <c r="BG90" i="33"/>
  <c r="U90" i="33"/>
  <c r="AM90" i="33"/>
  <c r="AV90" i="33"/>
  <c r="AG90" i="33"/>
  <c r="V90" i="33"/>
  <c r="AC90" i="33"/>
  <c r="AU90" i="33"/>
  <c r="BD90" i="33"/>
  <c r="BB90" i="33"/>
  <c r="AP90" i="33"/>
  <c r="Z90" i="33"/>
  <c r="AI90" i="33"/>
  <c r="AD90" i="33"/>
  <c r="T90" i="33"/>
  <c r="AR90" i="33"/>
  <c r="Q90" i="33"/>
  <c r="AK90" i="33"/>
  <c r="Y90" i="33"/>
  <c r="AO90" i="33"/>
  <c r="BC90" i="33"/>
  <c r="X90" i="33"/>
  <c r="AM435" i="10"/>
  <c r="W435" i="10"/>
  <c r="BJ435" i="10"/>
  <c r="AY435" i="10"/>
  <c r="R435" i="10"/>
  <c r="AV435" i="10"/>
  <c r="BF435" i="10"/>
  <c r="AE435" i="10"/>
  <c r="X435" i="10"/>
  <c r="AS435" i="10"/>
  <c r="Z435" i="10"/>
  <c r="AU435" i="10"/>
  <c r="AD435" i="10"/>
  <c r="AN435" i="10"/>
  <c r="AO435" i="10"/>
  <c r="BK435" i="10"/>
  <c r="BG435" i="10"/>
  <c r="BE435" i="10"/>
  <c r="BD435" i="10"/>
  <c r="AR435" i="10"/>
  <c r="AG435" i="10"/>
  <c r="BA435" i="10"/>
  <c r="AH435" i="10"/>
  <c r="BL435" i="10"/>
  <c r="AL435" i="10"/>
  <c r="AA435" i="10"/>
  <c r="AF435" i="10"/>
  <c r="T435" i="10"/>
  <c r="Y435" i="10"/>
  <c r="AT435" i="10"/>
  <c r="U435" i="10"/>
  <c r="AW435" i="10"/>
  <c r="BI435" i="10"/>
  <c r="AP435" i="10"/>
  <c r="AC435" i="10"/>
  <c r="AZ435" i="10"/>
  <c r="V435" i="10"/>
  <c r="AB435" i="10"/>
  <c r="BC435" i="10"/>
  <c r="BB435" i="10"/>
  <c r="BH435" i="10"/>
  <c r="AI435" i="10"/>
  <c r="AJ435" i="10"/>
  <c r="S435" i="10"/>
  <c r="AX435" i="10"/>
  <c r="P435" i="10"/>
  <c r="AK435" i="10"/>
  <c r="AQ435" i="10"/>
  <c r="Q435" i="10"/>
  <c r="E146" i="33"/>
  <c r="AJ20" i="33"/>
  <c r="BA20" i="33"/>
  <c r="W20" i="33"/>
  <c r="AN20" i="33"/>
  <c r="BE20" i="33"/>
  <c r="BG20" i="33"/>
  <c r="AR20" i="33"/>
  <c r="L20" i="33"/>
  <c r="AE20" i="33"/>
  <c r="AV20" i="33"/>
  <c r="Q20" i="33"/>
  <c r="AH20" i="33"/>
  <c r="O20" i="33"/>
  <c r="AZ20" i="33"/>
  <c r="V20" i="33"/>
  <c r="AM20" i="33"/>
  <c r="BD20" i="33"/>
  <c r="AX20" i="33"/>
  <c r="AI20" i="33"/>
  <c r="K20" i="33"/>
  <c r="J20" i="33"/>
  <c r="AD20" i="33"/>
  <c r="AU20" i="33"/>
  <c r="P20" i="33"/>
  <c r="R20" i="33"/>
  <c r="AP20" i="33"/>
  <c r="S20" i="33"/>
  <c r="U20" i="33"/>
  <c r="AL20" i="33"/>
  <c r="BC20" i="33"/>
  <c r="Y20" i="33"/>
  <c r="AY20" i="33"/>
  <c r="E20" i="33"/>
  <c r="G20" i="33"/>
  <c r="AC20" i="33"/>
  <c r="AT20" i="33"/>
  <c r="N20" i="33"/>
  <c r="AG20" i="33"/>
  <c r="Z20" i="33"/>
  <c r="AQ20" i="33"/>
  <c r="T20" i="33"/>
  <c r="AK20" i="33"/>
  <c r="BB20" i="33"/>
  <c r="X20" i="33"/>
  <c r="AO20" i="33"/>
  <c r="BF20" i="33"/>
  <c r="AW20" i="33"/>
  <c r="AA20" i="33"/>
  <c r="AB20" i="33"/>
  <c r="AS20" i="33"/>
  <c r="M20" i="33"/>
  <c r="AF20" i="33"/>
  <c r="BC403" i="10"/>
  <c r="AN403" i="10"/>
  <c r="AW403" i="10"/>
  <c r="R403" i="10"/>
  <c r="AH403" i="10"/>
  <c r="AG403" i="10"/>
  <c r="AJ403" i="10"/>
  <c r="AR403" i="10"/>
  <c r="AZ403" i="10"/>
  <c r="AI403" i="10"/>
  <c r="BG403" i="10"/>
  <c r="BF403" i="10"/>
  <c r="AK403" i="10"/>
  <c r="AS403" i="10"/>
  <c r="BA403" i="10"/>
  <c r="BH403" i="10"/>
  <c r="Q403" i="10"/>
  <c r="AB403" i="10"/>
  <c r="AT403" i="10"/>
  <c r="BB403" i="10"/>
  <c r="BJ403" i="10"/>
  <c r="BI403" i="10"/>
  <c r="AP403" i="10"/>
  <c r="W403" i="10"/>
  <c r="AL403" i="10"/>
  <c r="U403" i="10"/>
  <c r="BD403" i="10"/>
  <c r="AU403" i="10"/>
  <c r="AE403" i="10"/>
  <c r="V403" i="10"/>
  <c r="AO403" i="10"/>
  <c r="BL403" i="10"/>
  <c r="Y403" i="10"/>
  <c r="Z403" i="10"/>
  <c r="AV403" i="10"/>
  <c r="AX403" i="10"/>
  <c r="AM403" i="10"/>
  <c r="S403" i="10"/>
  <c r="X403" i="10"/>
  <c r="BK403" i="10"/>
  <c r="T403" i="10"/>
  <c r="AQ403" i="10"/>
  <c r="AF403" i="10"/>
  <c r="BE403" i="10"/>
  <c r="AY403" i="10"/>
  <c r="AC403" i="10"/>
  <c r="AA403" i="10"/>
  <c r="P403" i="10"/>
  <c r="AD403" i="10"/>
  <c r="P348" i="33"/>
  <c r="Y348" i="33"/>
  <c r="AH348" i="33"/>
  <c r="AQ348" i="33"/>
  <c r="AZ348" i="33"/>
  <c r="W348" i="33"/>
  <c r="AK348" i="33"/>
  <c r="X348" i="33"/>
  <c r="AG348" i="33"/>
  <c r="AP348" i="33"/>
  <c r="AY348" i="33"/>
  <c r="N348" i="33"/>
  <c r="AE348" i="33"/>
  <c r="AS348" i="33"/>
  <c r="AF348" i="33"/>
  <c r="AO348" i="33"/>
  <c r="AX348" i="33"/>
  <c r="BG348" i="33"/>
  <c r="V348" i="33"/>
  <c r="AM348" i="33"/>
  <c r="BA348" i="33"/>
  <c r="AN348" i="33"/>
  <c r="AW348" i="33"/>
  <c r="BF348" i="33"/>
  <c r="L348" i="33"/>
  <c r="AD348" i="33"/>
  <c r="AU348" i="33"/>
  <c r="AV348" i="33"/>
  <c r="BE348" i="33"/>
  <c r="K348" i="33"/>
  <c r="T348" i="33"/>
  <c r="AL348" i="33"/>
  <c r="BC348" i="33"/>
  <c r="BD348" i="33"/>
  <c r="J348" i="33"/>
  <c r="S348" i="33"/>
  <c r="AB348" i="33"/>
  <c r="AT348" i="33"/>
  <c r="M348" i="33"/>
  <c r="G348" i="33"/>
  <c r="R348" i="33"/>
  <c r="AA348" i="33"/>
  <c r="AJ348" i="33"/>
  <c r="BB348" i="33"/>
  <c r="U348" i="33"/>
  <c r="O348" i="33"/>
  <c r="AC348" i="33"/>
  <c r="E348" i="33"/>
  <c r="Q348" i="33"/>
  <c r="Z348" i="33"/>
  <c r="AI348" i="33"/>
  <c r="AR348" i="33"/>
  <c r="BI536" i="10"/>
  <c r="AT536" i="10"/>
  <c r="AL536" i="10"/>
  <c r="AQ536" i="10"/>
  <c r="AG536" i="10"/>
  <c r="X536" i="10"/>
  <c r="AC536" i="10"/>
  <c r="AR536" i="10"/>
  <c r="AY536" i="10"/>
  <c r="AO536" i="10"/>
  <c r="AE536" i="10"/>
  <c r="S536" i="10"/>
  <c r="BB536" i="10"/>
  <c r="BG536" i="10"/>
  <c r="AX536" i="10"/>
  <c r="AN536" i="10"/>
  <c r="AS536" i="10"/>
  <c r="R536" i="10"/>
  <c r="AK536" i="10"/>
  <c r="BF536" i="10"/>
  <c r="AW536" i="10"/>
  <c r="AM536" i="10"/>
  <c r="AJ536" i="10"/>
  <c r="Q536" i="10"/>
  <c r="BH536" i="10"/>
  <c r="BL536" i="10"/>
  <c r="BD536" i="10"/>
  <c r="AU536" i="10"/>
  <c r="AI536" i="10"/>
  <c r="Z536" i="10"/>
  <c r="BJ536" i="10"/>
  <c r="AZ536" i="10"/>
  <c r="T536" i="10"/>
  <c r="Y536" i="10"/>
  <c r="BA536" i="10"/>
  <c r="AV536" i="10"/>
  <c r="W536" i="10"/>
  <c r="U536" i="10"/>
  <c r="AD536" i="10"/>
  <c r="P536" i="10"/>
  <c r="AP536" i="10"/>
  <c r="BK536" i="10"/>
  <c r="V536" i="10"/>
  <c r="AB536" i="10"/>
  <c r="AH536" i="10"/>
  <c r="BE536" i="10"/>
  <c r="AF536" i="10"/>
  <c r="BC536" i="10"/>
  <c r="AA536" i="10"/>
  <c r="E277" i="33"/>
  <c r="Q277" i="33"/>
  <c r="Z277" i="33"/>
  <c r="AI277" i="33"/>
  <c r="AR277" i="33"/>
  <c r="BB277" i="33"/>
  <c r="P277" i="33"/>
  <c r="Y277" i="33"/>
  <c r="AH277" i="33"/>
  <c r="AQ277" i="33"/>
  <c r="AZ277" i="33"/>
  <c r="N277" i="33"/>
  <c r="AE277" i="33"/>
  <c r="AN277" i="33"/>
  <c r="AW277" i="33"/>
  <c r="BF277" i="33"/>
  <c r="L277" i="33"/>
  <c r="AC277" i="33"/>
  <c r="AL277" i="33"/>
  <c r="AM277" i="33"/>
  <c r="AV277" i="33"/>
  <c r="BE277" i="33"/>
  <c r="K277" i="33"/>
  <c r="T277" i="33"/>
  <c r="AK277" i="33"/>
  <c r="AT277" i="33"/>
  <c r="X277" i="33"/>
  <c r="AP277" i="33"/>
  <c r="M277" i="33"/>
  <c r="AF277" i="33"/>
  <c r="AX277" i="33"/>
  <c r="U277" i="33"/>
  <c r="BD277" i="33"/>
  <c r="S277" i="33"/>
  <c r="AS277" i="33"/>
  <c r="G277" i="33"/>
  <c r="AA277" i="33"/>
  <c r="BA277" i="33"/>
  <c r="O277" i="33"/>
  <c r="AG277" i="33"/>
  <c r="AY277" i="33"/>
  <c r="V277" i="33"/>
  <c r="W277" i="33"/>
  <c r="AO277" i="33"/>
  <c r="BG277" i="33"/>
  <c r="AD277" i="33"/>
  <c r="AU277" i="33"/>
  <c r="J277" i="33"/>
  <c r="AB277" i="33"/>
  <c r="BC277" i="33"/>
  <c r="R277" i="33"/>
  <c r="AJ277" i="33"/>
  <c r="P505" i="10"/>
  <c r="BF505" i="10"/>
  <c r="AU505" i="10"/>
  <c r="AY505" i="10"/>
  <c r="AO505" i="10"/>
  <c r="BJ505" i="10"/>
  <c r="AZ505" i="10"/>
  <c r="AK505" i="10"/>
  <c r="BC505" i="10"/>
  <c r="BG505" i="10"/>
  <c r="AW505" i="10"/>
  <c r="W505" i="10"/>
  <c r="AA505" i="10"/>
  <c r="AR505" i="10"/>
  <c r="S505" i="10"/>
  <c r="AL505" i="10"/>
  <c r="AP505" i="10"/>
  <c r="AN505" i="10"/>
  <c r="BA505" i="10"/>
  <c r="T505" i="10"/>
  <c r="Q505" i="10"/>
  <c r="U505" i="10"/>
  <c r="BE505" i="10"/>
  <c r="AE505" i="10"/>
  <c r="AI505" i="10"/>
  <c r="AB505" i="10"/>
  <c r="AT505" i="10"/>
  <c r="AM505" i="10"/>
  <c r="AQ505" i="10"/>
  <c r="AG505" i="10"/>
  <c r="BK505" i="10"/>
  <c r="AH505" i="10"/>
  <c r="AC505" i="10"/>
  <c r="BI505" i="10"/>
  <c r="BL505" i="10"/>
  <c r="Z505" i="10"/>
  <c r="AX505" i="10"/>
  <c r="AF505" i="10"/>
  <c r="BH505" i="10"/>
  <c r="BD505" i="10"/>
  <c r="R505" i="10"/>
  <c r="AJ505" i="10"/>
  <c r="AD505" i="10"/>
  <c r="X505" i="10"/>
  <c r="Y505" i="10"/>
  <c r="AV505" i="10"/>
  <c r="AS505" i="10"/>
  <c r="BB505" i="10"/>
  <c r="V505" i="10"/>
  <c r="O314" i="33"/>
  <c r="X314" i="33"/>
  <c r="AG314" i="33"/>
  <c r="AP314" i="33"/>
  <c r="AY314" i="33"/>
  <c r="M314" i="33"/>
  <c r="N314" i="33"/>
  <c r="W314" i="33"/>
  <c r="AF314" i="33"/>
  <c r="AO314" i="33"/>
  <c r="AX314" i="33"/>
  <c r="BG314" i="33"/>
  <c r="U314" i="33"/>
  <c r="V314" i="33"/>
  <c r="AE314" i="33"/>
  <c r="AN314" i="33"/>
  <c r="AW314" i="33"/>
  <c r="BF314" i="33"/>
  <c r="L314" i="33"/>
  <c r="AC314" i="33"/>
  <c r="AD314" i="33"/>
  <c r="AU314" i="33"/>
  <c r="BD314" i="33"/>
  <c r="J314" i="33"/>
  <c r="S314" i="33"/>
  <c r="AB314" i="33"/>
  <c r="AS314" i="33"/>
  <c r="BC314" i="33"/>
  <c r="G314" i="33"/>
  <c r="R314" i="33"/>
  <c r="AA314" i="33"/>
  <c r="AJ314" i="33"/>
  <c r="BA314" i="33"/>
  <c r="E314" i="33"/>
  <c r="Q314" i="33"/>
  <c r="Z314" i="33"/>
  <c r="AI314" i="33"/>
  <c r="AR314" i="33"/>
  <c r="AT314" i="33"/>
  <c r="Y314" i="33"/>
  <c r="BB314" i="33"/>
  <c r="BE314" i="33"/>
  <c r="AL314" i="33"/>
  <c r="AH314" i="33"/>
  <c r="AQ314" i="33"/>
  <c r="AM314" i="33"/>
  <c r="T314" i="33"/>
  <c r="AV314" i="33"/>
  <c r="K314" i="33"/>
  <c r="AZ314" i="33"/>
  <c r="AK314" i="33"/>
  <c r="P314" i="33"/>
  <c r="AP522" i="10"/>
  <c r="AE522" i="10"/>
  <c r="AJ522" i="10"/>
  <c r="Y522" i="10"/>
  <c r="AC522" i="10"/>
  <c r="V522" i="10"/>
  <c r="BG522" i="10"/>
  <c r="BI522" i="10"/>
  <c r="S522" i="10"/>
  <c r="P522" i="10"/>
  <c r="AQ522" i="10"/>
  <c r="BD522" i="10"/>
  <c r="AZ522" i="10"/>
  <c r="AI522" i="10"/>
  <c r="AH522" i="10"/>
  <c r="X522" i="10"/>
  <c r="AK522" i="10"/>
  <c r="BL522" i="10"/>
  <c r="AD522" i="10"/>
  <c r="R522" i="10"/>
  <c r="AO522" i="10"/>
  <c r="BJ522" i="10"/>
  <c r="T522" i="10"/>
  <c r="BC522" i="10"/>
  <c r="BH522" i="10"/>
  <c r="AA522" i="10"/>
  <c r="AF522" i="10"/>
  <c r="AS522" i="10"/>
  <c r="Q522" i="10"/>
  <c r="AL522" i="10"/>
  <c r="BE522" i="10"/>
  <c r="BA522" i="10"/>
  <c r="U522" i="10"/>
  <c r="AG522" i="10"/>
  <c r="BF522" i="10"/>
  <c r="AB522" i="10"/>
  <c r="AU522" i="10"/>
  <c r="AX522" i="10"/>
  <c r="AY522" i="10"/>
  <c r="AV522" i="10"/>
  <c r="AW522" i="10"/>
  <c r="BB522" i="10"/>
  <c r="AM522" i="10"/>
  <c r="AN522" i="10"/>
  <c r="BK522" i="10"/>
  <c r="AR522" i="10"/>
  <c r="AT522" i="10"/>
  <c r="W522" i="10"/>
  <c r="Z522" i="10"/>
  <c r="Y184" i="33"/>
  <c r="AH184" i="33"/>
  <c r="AQ184" i="33"/>
  <c r="AZ184" i="33"/>
  <c r="W184" i="33"/>
  <c r="AN184" i="33"/>
  <c r="G184" i="33"/>
  <c r="AG184" i="33"/>
  <c r="AP184" i="33"/>
  <c r="AY184" i="33"/>
  <c r="M184" i="33"/>
  <c r="AE184" i="33"/>
  <c r="AV184" i="33"/>
  <c r="BB184" i="33"/>
  <c r="BE184" i="33"/>
  <c r="K184" i="33"/>
  <c r="T184" i="33"/>
  <c r="AK184" i="33"/>
  <c r="BC184" i="33"/>
  <c r="AD184" i="33"/>
  <c r="J184" i="33"/>
  <c r="S184" i="33"/>
  <c r="AB184" i="33"/>
  <c r="AS184" i="33"/>
  <c r="P184" i="33"/>
  <c r="AL184" i="33"/>
  <c r="AO184" i="33"/>
  <c r="BG184" i="33"/>
  <c r="AM184" i="33"/>
  <c r="N184" i="33"/>
  <c r="AW184" i="33"/>
  <c r="L184" i="33"/>
  <c r="AU184" i="33"/>
  <c r="R184" i="33"/>
  <c r="AJ184" i="33"/>
  <c r="X184" i="33"/>
  <c r="Z184" i="33"/>
  <c r="AR184" i="33"/>
  <c r="AF184" i="33"/>
  <c r="AX184" i="33"/>
  <c r="U184" i="33"/>
  <c r="BD184" i="33"/>
  <c r="BF184" i="33"/>
  <c r="AC184" i="33"/>
  <c r="V184" i="33"/>
  <c r="AA184" i="33"/>
  <c r="BA184" i="33"/>
  <c r="E184" i="33"/>
  <c r="Q184" i="33"/>
  <c r="AI184" i="33"/>
  <c r="O184" i="33"/>
  <c r="AT184" i="33"/>
  <c r="AV472" i="10"/>
  <c r="AK472" i="10"/>
  <c r="AP472" i="10"/>
  <c r="AI472" i="10"/>
  <c r="AT472" i="10"/>
  <c r="V472" i="10"/>
  <c r="AS472" i="10"/>
  <c r="AX472" i="10"/>
  <c r="X472" i="10"/>
  <c r="AA472" i="10"/>
  <c r="AQ472" i="10"/>
  <c r="BA472" i="10"/>
  <c r="BF472" i="10"/>
  <c r="AF472" i="10"/>
  <c r="AY472" i="10"/>
  <c r="Z472" i="10"/>
  <c r="AZ472" i="10"/>
  <c r="BD472" i="10"/>
  <c r="S472" i="10"/>
  <c r="AN472" i="10"/>
  <c r="AC472" i="10"/>
  <c r="Y472" i="10"/>
  <c r="BI472" i="10"/>
  <c r="AR472" i="10"/>
  <c r="AW472" i="10"/>
  <c r="AH472" i="10"/>
  <c r="Q472" i="10"/>
  <c r="AE472" i="10"/>
  <c r="P472" i="10"/>
  <c r="BL472" i="10"/>
  <c r="T472" i="10"/>
  <c r="BK472" i="10"/>
  <c r="AD472" i="10"/>
  <c r="BJ472" i="10"/>
  <c r="AO472" i="10"/>
  <c r="BC472" i="10"/>
  <c r="BB472" i="10"/>
  <c r="AJ472" i="10"/>
  <c r="W472" i="10"/>
  <c r="AU472" i="10"/>
  <c r="BE472" i="10"/>
  <c r="BG472" i="10"/>
  <c r="R472" i="10"/>
  <c r="AM472" i="10"/>
  <c r="AG472" i="10"/>
  <c r="BH472" i="10"/>
  <c r="U472" i="10"/>
  <c r="AL472" i="10"/>
  <c r="AB472" i="10"/>
  <c r="V251" i="33"/>
  <c r="AM251" i="33"/>
  <c r="AV251" i="33"/>
  <c r="BE251" i="33"/>
  <c r="K251" i="33"/>
  <c r="AJ251" i="33"/>
  <c r="M251" i="33"/>
  <c r="AD251" i="33"/>
  <c r="AU251" i="33"/>
  <c r="BD251" i="33"/>
  <c r="J251" i="33"/>
  <c r="S251" i="33"/>
  <c r="AR251" i="33"/>
  <c r="U251" i="33"/>
  <c r="AL251" i="33"/>
  <c r="BC251" i="33"/>
  <c r="G251" i="33"/>
  <c r="R251" i="33"/>
  <c r="AA251" i="33"/>
  <c r="AZ251" i="33"/>
  <c r="AC251" i="33"/>
  <c r="AT251" i="33"/>
  <c r="E251" i="33"/>
  <c r="Q251" i="33"/>
  <c r="Z251" i="33"/>
  <c r="AI251" i="33"/>
  <c r="L251" i="33"/>
  <c r="AK251" i="33"/>
  <c r="BB251" i="33"/>
  <c r="P251" i="33"/>
  <c r="Y251" i="33"/>
  <c r="AH251" i="33"/>
  <c r="AQ251" i="33"/>
  <c r="T251" i="33"/>
  <c r="AS251" i="33"/>
  <c r="O251" i="33"/>
  <c r="X251" i="33"/>
  <c r="AG251" i="33"/>
  <c r="AP251" i="33"/>
  <c r="AY251" i="33"/>
  <c r="BA251" i="33"/>
  <c r="W251" i="33"/>
  <c r="AF251" i="33"/>
  <c r="AO251" i="33"/>
  <c r="AX251" i="33"/>
  <c r="BG251" i="33"/>
  <c r="N251" i="33"/>
  <c r="AE251" i="33"/>
  <c r="AN251" i="33"/>
  <c r="AW251" i="33"/>
  <c r="BF251" i="33"/>
  <c r="AB251" i="33"/>
  <c r="Z499" i="10"/>
  <c r="AR499" i="10"/>
  <c r="AO499" i="10"/>
  <c r="BA499" i="10"/>
  <c r="W499" i="10"/>
  <c r="Q499" i="10"/>
  <c r="AL499" i="10"/>
  <c r="R499" i="10"/>
  <c r="BI499" i="10"/>
  <c r="AP499" i="10"/>
  <c r="AT499" i="10"/>
  <c r="AQ499" i="10"/>
  <c r="P499" i="10"/>
  <c r="U499" i="10"/>
  <c r="BC499" i="10"/>
  <c r="AB499" i="10"/>
  <c r="AF499" i="10"/>
  <c r="AK499" i="10"/>
  <c r="BF499" i="10"/>
  <c r="AZ499" i="10"/>
  <c r="V499" i="10"/>
  <c r="BD499" i="10"/>
  <c r="AE499" i="10"/>
  <c r="AC499" i="10"/>
  <c r="AN499" i="10"/>
  <c r="BK499" i="10"/>
  <c r="S499" i="10"/>
  <c r="X499" i="10"/>
  <c r="AS499" i="10"/>
  <c r="AV499" i="10"/>
  <c r="AX499" i="10"/>
  <c r="AG499" i="10"/>
  <c r="Y499" i="10"/>
  <c r="BE499" i="10"/>
  <c r="AU499" i="10"/>
  <c r="BH499" i="10"/>
  <c r="AH499" i="10"/>
  <c r="BL499" i="10"/>
  <c r="AY499" i="10"/>
  <c r="AW499" i="10"/>
  <c r="AM499" i="10"/>
  <c r="AI499" i="10"/>
  <c r="T499" i="10"/>
  <c r="AD499" i="10"/>
  <c r="BJ499" i="10"/>
  <c r="AA499" i="10"/>
  <c r="BG499" i="10"/>
  <c r="BB499" i="10"/>
  <c r="AJ499" i="10"/>
  <c r="E148" i="33"/>
  <c r="AC148" i="33"/>
  <c r="Q148" i="33"/>
  <c r="R148" i="33"/>
  <c r="AA148" i="33"/>
  <c r="AB148" i="33"/>
  <c r="AK148" i="33"/>
  <c r="P148" i="33"/>
  <c r="Y148" i="33"/>
  <c r="Z148" i="33"/>
  <c r="AI148" i="33"/>
  <c r="AJ148" i="33"/>
  <c r="N148" i="33"/>
  <c r="O148" i="33"/>
  <c r="X148" i="33"/>
  <c r="AG148" i="33"/>
  <c r="AH148" i="33"/>
  <c r="AQ148" i="33"/>
  <c r="AR148" i="33"/>
  <c r="V148" i="33"/>
  <c r="W148" i="33"/>
  <c r="AF148" i="33"/>
  <c r="AO148" i="33"/>
  <c r="AP148" i="33"/>
  <c r="AY148" i="33"/>
  <c r="AZ148" i="33"/>
  <c r="AD148" i="33"/>
  <c r="AE148" i="33"/>
  <c r="AN148" i="33"/>
  <c r="AW148" i="33"/>
  <c r="AX148" i="33"/>
  <c r="BG148" i="33"/>
  <c r="G148" i="33"/>
  <c r="AL148" i="33"/>
  <c r="AM148" i="33"/>
  <c r="AV148" i="33"/>
  <c r="BE148" i="33"/>
  <c r="BF148" i="33"/>
  <c r="AS148" i="33"/>
  <c r="BA148" i="33"/>
  <c r="AT148" i="33"/>
  <c r="AU148" i="33"/>
  <c r="BD148" i="33"/>
  <c r="M148" i="33"/>
  <c r="K148" i="33"/>
  <c r="L148" i="33"/>
  <c r="BB148" i="33"/>
  <c r="BC148" i="33"/>
  <c r="U148" i="33"/>
  <c r="J148" i="33"/>
  <c r="S148" i="33"/>
  <c r="T148" i="33"/>
  <c r="R455" i="10"/>
  <c r="AU455" i="10"/>
  <c r="AS455" i="10"/>
  <c r="T455" i="10"/>
  <c r="AG455" i="10"/>
  <c r="AQ455" i="10"/>
  <c r="BL455" i="10"/>
  <c r="V455" i="10"/>
  <c r="AB455" i="10"/>
  <c r="AX455" i="10"/>
  <c r="X455" i="10"/>
  <c r="Z455" i="10"/>
  <c r="AL455" i="10"/>
  <c r="BI455" i="10"/>
  <c r="AJ455" i="10"/>
  <c r="AW455" i="10"/>
  <c r="AF455" i="10"/>
  <c r="AY455" i="10"/>
  <c r="BK455" i="10"/>
  <c r="AT455" i="10"/>
  <c r="AA455" i="10"/>
  <c r="BE455" i="10"/>
  <c r="AE455" i="10"/>
  <c r="AC455" i="10"/>
  <c r="Y455" i="10"/>
  <c r="BD455" i="10"/>
  <c r="AK455" i="10"/>
  <c r="BH455" i="10"/>
  <c r="BJ455" i="10"/>
  <c r="BA455" i="10"/>
  <c r="AO455" i="10"/>
  <c r="Q455" i="10"/>
  <c r="BB455" i="10"/>
  <c r="S455" i="10"/>
  <c r="W455" i="10"/>
  <c r="AZ455" i="10"/>
  <c r="AV455" i="10"/>
  <c r="BG455" i="10"/>
  <c r="AI455" i="10"/>
  <c r="AM455" i="10"/>
  <c r="AP455" i="10"/>
  <c r="BC455" i="10"/>
  <c r="BF455" i="10"/>
  <c r="U455" i="10"/>
  <c r="AR455" i="10"/>
  <c r="AN455" i="10"/>
  <c r="AH455" i="10"/>
  <c r="AD455" i="10"/>
  <c r="P455" i="10"/>
  <c r="X214" i="33"/>
  <c r="AG214" i="33"/>
  <c r="AP214" i="33"/>
  <c r="AY214" i="33"/>
  <c r="M214" i="33"/>
  <c r="AD214" i="33"/>
  <c r="BC214" i="33"/>
  <c r="AN214" i="33"/>
  <c r="AW214" i="33"/>
  <c r="BF214" i="33"/>
  <c r="L214" i="33"/>
  <c r="AC214" i="33"/>
  <c r="AT214" i="33"/>
  <c r="AV214" i="33"/>
  <c r="BE214" i="33"/>
  <c r="K214" i="33"/>
  <c r="T214" i="33"/>
  <c r="AK214" i="33"/>
  <c r="BB214" i="33"/>
  <c r="BD214" i="33"/>
  <c r="J214" i="33"/>
  <c r="S214" i="33"/>
  <c r="AB214" i="33"/>
  <c r="AS214" i="33"/>
  <c r="W214" i="33"/>
  <c r="E214" i="33"/>
  <c r="Q214" i="33"/>
  <c r="Z214" i="33"/>
  <c r="AI214" i="33"/>
  <c r="AR214" i="33"/>
  <c r="N214" i="33"/>
  <c r="AM214" i="33"/>
  <c r="P214" i="33"/>
  <c r="Y214" i="33"/>
  <c r="AH214" i="33"/>
  <c r="AQ214" i="33"/>
  <c r="AZ214" i="33"/>
  <c r="V214" i="33"/>
  <c r="AU214" i="33"/>
  <c r="AX214" i="33"/>
  <c r="O214" i="33"/>
  <c r="AA214" i="33"/>
  <c r="BG214" i="33"/>
  <c r="AJ214" i="33"/>
  <c r="AF214" i="33"/>
  <c r="U214" i="33"/>
  <c r="G214" i="33"/>
  <c r="BA214" i="33"/>
  <c r="AO214" i="33"/>
  <c r="AL214" i="33"/>
  <c r="R214" i="33"/>
  <c r="AE214" i="33"/>
  <c r="AK482" i="10"/>
  <c r="AP482" i="10"/>
  <c r="AM482" i="10"/>
  <c r="BI482" i="10"/>
  <c r="AS482" i="10"/>
  <c r="AX482" i="10"/>
  <c r="BC482" i="10"/>
  <c r="AD482" i="10"/>
  <c r="AZ482" i="10"/>
  <c r="AA482" i="10"/>
  <c r="AJ482" i="10"/>
  <c r="BK482" i="10"/>
  <c r="U482" i="10"/>
  <c r="AQ482" i="10"/>
  <c r="R482" i="10"/>
  <c r="W482" i="10"/>
  <c r="Q482" i="10"/>
  <c r="AN482" i="10"/>
  <c r="AC482" i="10"/>
  <c r="AH482" i="10"/>
  <c r="X482" i="10"/>
  <c r="BE482" i="10"/>
  <c r="P482" i="10"/>
  <c r="AW482" i="10"/>
  <c r="AY482" i="10"/>
  <c r="BD482" i="10"/>
  <c r="S482" i="10"/>
  <c r="BB482" i="10"/>
  <c r="AV482" i="10"/>
  <c r="AE482" i="10"/>
  <c r="BF482" i="10"/>
  <c r="T482" i="10"/>
  <c r="AU482" i="10"/>
  <c r="AR482" i="10"/>
  <c r="BL482" i="10"/>
  <c r="BH482" i="10"/>
  <c r="AO482" i="10"/>
  <c r="AT482" i="10"/>
  <c r="Z482" i="10"/>
  <c r="BJ482" i="10"/>
  <c r="BG482" i="10"/>
  <c r="Y482" i="10"/>
  <c r="BA482" i="10"/>
  <c r="AG482" i="10"/>
  <c r="V482" i="10"/>
  <c r="AF482" i="10"/>
  <c r="AL482" i="10"/>
  <c r="AI482" i="10"/>
  <c r="AB482" i="10"/>
  <c r="E116" i="33"/>
  <c r="S179" i="33"/>
  <c r="AB179" i="33"/>
  <c r="AS179" i="33"/>
  <c r="O179" i="33"/>
  <c r="AG179" i="33"/>
  <c r="AP179" i="33"/>
  <c r="AN179" i="33"/>
  <c r="AA179" i="33"/>
  <c r="AJ179" i="33"/>
  <c r="BA179" i="33"/>
  <c r="W179" i="33"/>
  <c r="AO179" i="33"/>
  <c r="AX179" i="33"/>
  <c r="AV179" i="33"/>
  <c r="AI179" i="33"/>
  <c r="AR179" i="33"/>
  <c r="N179" i="33"/>
  <c r="AE179" i="33"/>
  <c r="AW179" i="33"/>
  <c r="BF179" i="33"/>
  <c r="BD179" i="33"/>
  <c r="AQ179" i="33"/>
  <c r="AZ179" i="33"/>
  <c r="V179" i="33"/>
  <c r="AM179" i="33"/>
  <c r="BE179" i="33"/>
  <c r="P179" i="33"/>
  <c r="AY179" i="33"/>
  <c r="M179" i="33"/>
  <c r="AD179" i="33"/>
  <c r="AU179" i="33"/>
  <c r="J179" i="33"/>
  <c r="E179" i="33"/>
  <c r="BG179" i="33"/>
  <c r="U179" i="33"/>
  <c r="AL179" i="33"/>
  <c r="BC179" i="33"/>
  <c r="R179" i="33"/>
  <c r="X179" i="33"/>
  <c r="L179" i="33"/>
  <c r="AC179" i="33"/>
  <c r="AT179" i="33"/>
  <c r="Q179" i="33"/>
  <c r="Z179" i="33"/>
  <c r="G179" i="33"/>
  <c r="AK179" i="33"/>
  <c r="BB179" i="33"/>
  <c r="AH179" i="33"/>
  <c r="AF179" i="33"/>
  <c r="K179" i="33"/>
  <c r="T179" i="33"/>
  <c r="Y179" i="33"/>
  <c r="AV467" i="10"/>
  <c r="BA467" i="10"/>
  <c r="AM467" i="10"/>
  <c r="AQ467" i="10"/>
  <c r="T467" i="10"/>
  <c r="S467" i="10"/>
  <c r="AR467" i="10"/>
  <c r="Y467" i="10"/>
  <c r="BB467" i="10"/>
  <c r="R467" i="10"/>
  <c r="BE467" i="10"/>
  <c r="Z467" i="10"/>
  <c r="BJ467" i="10"/>
  <c r="BD467" i="10"/>
  <c r="AL467" i="10"/>
  <c r="AI467" i="10"/>
  <c r="AW467" i="10"/>
  <c r="AF467" i="10"/>
  <c r="AH467" i="10"/>
  <c r="AE467" i="10"/>
  <c r="AO467" i="10"/>
  <c r="AN467" i="10"/>
  <c r="BI467" i="10"/>
  <c r="BC467" i="10"/>
  <c r="AC467" i="10"/>
  <c r="BH467" i="10"/>
  <c r="AU467" i="10"/>
  <c r="W467" i="10"/>
  <c r="P467" i="10"/>
  <c r="AS467" i="10"/>
  <c r="U467" i="10"/>
  <c r="AD467" i="10"/>
  <c r="AZ467" i="10"/>
  <c r="BG467" i="10"/>
  <c r="V467" i="10"/>
  <c r="AP467" i="10"/>
  <c r="AX467" i="10"/>
  <c r="Q467" i="10"/>
  <c r="BF467" i="10"/>
  <c r="AJ467" i="10"/>
  <c r="AB467" i="10"/>
  <c r="AK467" i="10"/>
  <c r="BL467" i="10"/>
  <c r="X467" i="10"/>
  <c r="AY467" i="10"/>
  <c r="BK467" i="10"/>
  <c r="AG467" i="10"/>
  <c r="AT467" i="10"/>
  <c r="AA467" i="10"/>
  <c r="E54" i="33"/>
  <c r="AV280" i="33"/>
  <c r="BE280" i="33"/>
  <c r="K280" i="33"/>
  <c r="T280" i="33"/>
  <c r="AK280" i="33"/>
  <c r="BB280" i="33"/>
  <c r="BD280" i="33"/>
  <c r="J280" i="33"/>
  <c r="S280" i="33"/>
  <c r="AB280" i="33"/>
  <c r="AS280" i="33"/>
  <c r="AE280" i="33"/>
  <c r="G280" i="33"/>
  <c r="R280" i="33"/>
  <c r="AA280" i="33"/>
  <c r="AJ280" i="33"/>
  <c r="BA280" i="33"/>
  <c r="AM280" i="33"/>
  <c r="E280" i="33"/>
  <c r="Q280" i="33"/>
  <c r="Z280" i="33"/>
  <c r="AI280" i="33"/>
  <c r="AR280" i="33"/>
  <c r="N280" i="33"/>
  <c r="AU280" i="33"/>
  <c r="P280" i="33"/>
  <c r="Y280" i="33"/>
  <c r="AH280" i="33"/>
  <c r="AQ280" i="33"/>
  <c r="AZ280" i="33"/>
  <c r="V280" i="33"/>
  <c r="BC280" i="33"/>
  <c r="X280" i="33"/>
  <c r="AG280" i="33"/>
  <c r="AP280" i="33"/>
  <c r="AY280" i="33"/>
  <c r="M280" i="33"/>
  <c r="AD280" i="33"/>
  <c r="O280" i="33"/>
  <c r="AF280" i="33"/>
  <c r="AO280" i="33"/>
  <c r="AX280" i="33"/>
  <c r="BG280" i="33"/>
  <c r="U280" i="33"/>
  <c r="AL280" i="33"/>
  <c r="W280" i="33"/>
  <c r="AW280" i="33"/>
  <c r="BF280" i="33"/>
  <c r="L280" i="33"/>
  <c r="AC280" i="33"/>
  <c r="AN280" i="33"/>
  <c r="AT280" i="33"/>
  <c r="Z508" i="10"/>
  <c r="X508" i="10"/>
  <c r="BI508" i="10"/>
  <c r="BL508" i="10"/>
  <c r="T508" i="10"/>
  <c r="AN508" i="10"/>
  <c r="R508" i="10"/>
  <c r="AM508" i="10"/>
  <c r="AR508" i="10"/>
  <c r="BJ508" i="10"/>
  <c r="BE508" i="10"/>
  <c r="BC508" i="10"/>
  <c r="AU508" i="10"/>
  <c r="AZ508" i="10"/>
  <c r="Q508" i="10"/>
  <c r="AB508" i="10"/>
  <c r="BK508" i="10"/>
  <c r="U508" i="10"/>
  <c r="AD508" i="10"/>
  <c r="AI508" i="10"/>
  <c r="W508" i="10"/>
  <c r="AT508" i="10"/>
  <c r="AY508" i="10"/>
  <c r="AP508" i="10"/>
  <c r="BH508" i="10"/>
  <c r="Y508" i="10"/>
  <c r="BA508" i="10"/>
  <c r="BD508" i="10"/>
  <c r="AC508" i="10"/>
  <c r="AO508" i="10"/>
  <c r="AQ508" i="10"/>
  <c r="AS508" i="10"/>
  <c r="AG508" i="10"/>
  <c r="BB508" i="10"/>
  <c r="V508" i="10"/>
  <c r="AK508" i="10"/>
  <c r="P508" i="10"/>
  <c r="AV508" i="10"/>
  <c r="AE508" i="10"/>
  <c r="BG508" i="10"/>
  <c r="BF508" i="10"/>
  <c r="AA508" i="10"/>
  <c r="AW508" i="10"/>
  <c r="AX508" i="10"/>
  <c r="AJ508" i="10"/>
  <c r="AL508" i="10"/>
  <c r="AH508" i="10"/>
  <c r="S508" i="10"/>
  <c r="AF508" i="10"/>
  <c r="AG247" i="33"/>
  <c r="L247" i="33"/>
  <c r="AS247" i="33"/>
  <c r="AU247" i="33"/>
  <c r="AW247" i="33"/>
  <c r="AY247" i="33"/>
  <c r="E247" i="33"/>
  <c r="J247" i="33"/>
  <c r="T247" i="33"/>
  <c r="BA247" i="33"/>
  <c r="BC247" i="33"/>
  <c r="BE247" i="33"/>
  <c r="BG247" i="33"/>
  <c r="P247" i="33"/>
  <c r="R247" i="33"/>
  <c r="AB247" i="33"/>
  <c r="O247" i="33"/>
  <c r="W247" i="33"/>
  <c r="AE247" i="33"/>
  <c r="AR247" i="33"/>
  <c r="AF247" i="33"/>
  <c r="K247" i="33"/>
  <c r="V247" i="33"/>
  <c r="AT247" i="33"/>
  <c r="AV247" i="33"/>
  <c r="AX247" i="33"/>
  <c r="AJ247" i="33"/>
  <c r="G247" i="33"/>
  <c r="S247" i="33"/>
  <c r="AD247" i="33"/>
  <c r="BB247" i="33"/>
  <c r="BD247" i="33"/>
  <c r="BF247" i="33"/>
  <c r="Q247" i="33"/>
  <c r="AA247" i="33"/>
  <c r="M247" i="33"/>
  <c r="U247" i="33"/>
  <c r="AC247" i="33"/>
  <c r="AH247" i="33"/>
  <c r="N247" i="33"/>
  <c r="AZ247" i="33"/>
  <c r="AK247" i="33"/>
  <c r="AL247" i="33"/>
  <c r="X247" i="33"/>
  <c r="AN247" i="33"/>
  <c r="Y247" i="33"/>
  <c r="AO247" i="33"/>
  <c r="Z247" i="33"/>
  <c r="AP247" i="33"/>
  <c r="AI247" i="33"/>
  <c r="AM247" i="33"/>
  <c r="AQ247" i="33"/>
  <c r="AW495" i="10"/>
  <c r="W495" i="10"/>
  <c r="AG495" i="10"/>
  <c r="AT495" i="10"/>
  <c r="AD495" i="10"/>
  <c r="AE495" i="10"/>
  <c r="AX495" i="10"/>
  <c r="R495" i="10"/>
  <c r="BA495" i="10"/>
  <c r="AN495" i="10"/>
  <c r="AC495" i="10"/>
  <c r="BH495" i="10"/>
  <c r="V495" i="10"/>
  <c r="AO495" i="10"/>
  <c r="AV495" i="10"/>
  <c r="AJ495" i="10"/>
  <c r="BB495" i="10"/>
  <c r="BG495" i="10"/>
  <c r="AQ495" i="10"/>
  <c r="BI495" i="10"/>
  <c r="Z495" i="10"/>
  <c r="BE495" i="10"/>
  <c r="BJ495" i="10"/>
  <c r="BD495" i="10"/>
  <c r="U495" i="10"/>
  <c r="AI495" i="10"/>
  <c r="Y495" i="10"/>
  <c r="AB495" i="10"/>
  <c r="AU495" i="10"/>
  <c r="P495" i="10"/>
  <c r="AK495" i="10"/>
  <c r="AZ495" i="10"/>
  <c r="AP495" i="10"/>
  <c r="T495" i="10"/>
  <c r="AR495" i="10"/>
  <c r="X495" i="10"/>
  <c r="BF495" i="10"/>
  <c r="AA495" i="10"/>
  <c r="AF495" i="10"/>
  <c r="BK495" i="10"/>
  <c r="AM495" i="10"/>
  <c r="AH495" i="10"/>
  <c r="S495" i="10"/>
  <c r="BC495" i="10"/>
  <c r="Q495" i="10"/>
  <c r="AL495" i="10"/>
  <c r="BL495" i="10"/>
  <c r="AS495" i="10"/>
  <c r="AY495" i="10"/>
  <c r="E56" i="33"/>
  <c r="BG420" i="10"/>
  <c r="W420" i="10"/>
  <c r="Z420" i="10"/>
  <c r="AJ420" i="10"/>
  <c r="BB420" i="10"/>
  <c r="BK420" i="10"/>
  <c r="BI420" i="10"/>
  <c r="R420" i="10"/>
  <c r="T420" i="10"/>
  <c r="AU420" i="10"/>
  <c r="AF420" i="10"/>
  <c r="AN420" i="10"/>
  <c r="BD420" i="10"/>
  <c r="AK420" i="10"/>
  <c r="AM420" i="10"/>
  <c r="AG420" i="10"/>
  <c r="AX420" i="10"/>
  <c r="BF420" i="10"/>
  <c r="BE420" i="10"/>
  <c r="AB420" i="10"/>
  <c r="AE420" i="10"/>
  <c r="AH420" i="10"/>
  <c r="AI420" i="10"/>
  <c r="AZ420" i="10"/>
  <c r="BH420" i="10"/>
  <c r="U420" i="10"/>
  <c r="Y420" i="10"/>
  <c r="AQ420" i="10"/>
  <c r="V420" i="10"/>
  <c r="AA420" i="10"/>
  <c r="BJ420" i="10"/>
  <c r="BL420" i="10"/>
  <c r="AT420" i="10"/>
  <c r="AC420" i="10"/>
  <c r="BA420" i="10"/>
  <c r="X420" i="10"/>
  <c r="AW420" i="10"/>
  <c r="AD420" i="10"/>
  <c r="AP420" i="10"/>
  <c r="AY420" i="10"/>
  <c r="AV420" i="10"/>
  <c r="Q420" i="10"/>
  <c r="AR420" i="10"/>
  <c r="P420" i="10"/>
  <c r="S420" i="10"/>
  <c r="BC420" i="10"/>
  <c r="AS420" i="10"/>
  <c r="AL420" i="10"/>
  <c r="AO420" i="10"/>
  <c r="BF154" i="33"/>
  <c r="BG154" i="33"/>
  <c r="M154" i="33"/>
  <c r="V154" i="33"/>
  <c r="W154" i="33"/>
  <c r="AF154" i="33"/>
  <c r="J154" i="33"/>
  <c r="K154" i="33"/>
  <c r="L154" i="33"/>
  <c r="AC154" i="33"/>
  <c r="AL154" i="33"/>
  <c r="AM154" i="33"/>
  <c r="AV154" i="33"/>
  <c r="R154" i="33"/>
  <c r="S154" i="33"/>
  <c r="T154" i="33"/>
  <c r="AK154" i="33"/>
  <c r="AT154" i="33"/>
  <c r="AU154" i="33"/>
  <c r="BD154" i="33"/>
  <c r="Z154" i="33"/>
  <c r="AA154" i="33"/>
  <c r="AB154" i="33"/>
  <c r="AS154" i="33"/>
  <c r="BB154" i="33"/>
  <c r="BC154" i="33"/>
  <c r="E154" i="33"/>
  <c r="AP154" i="33"/>
  <c r="AQ154" i="33"/>
  <c r="AR154" i="33"/>
  <c r="AG154" i="33"/>
  <c r="AO154" i="33"/>
  <c r="P154" i="33"/>
  <c r="AX154" i="33"/>
  <c r="AY154" i="33"/>
  <c r="AZ154" i="33"/>
  <c r="N154" i="33"/>
  <c r="O154" i="33"/>
  <c r="X154" i="33"/>
  <c r="AJ154" i="33"/>
  <c r="Y154" i="33"/>
  <c r="U154" i="33"/>
  <c r="BA154" i="33"/>
  <c r="AD154" i="33"/>
  <c r="AH154" i="33"/>
  <c r="G154" i="33"/>
  <c r="BE154" i="33"/>
  <c r="AE154" i="33"/>
  <c r="AI154" i="33"/>
  <c r="AW154" i="33"/>
  <c r="Q154" i="33"/>
  <c r="AN154" i="33"/>
  <c r="BD461" i="10"/>
  <c r="AY461" i="10"/>
  <c r="AU461" i="10"/>
  <c r="AN461" i="10"/>
  <c r="BK461" i="10"/>
  <c r="BC461" i="10"/>
  <c r="V461" i="10"/>
  <c r="AE461" i="10"/>
  <c r="AS461" i="10"/>
  <c r="AQ461" i="10"/>
  <c r="S461" i="10"/>
  <c r="P461" i="10"/>
  <c r="AH461" i="10"/>
  <c r="AP461" i="10"/>
  <c r="AL461" i="10"/>
  <c r="AD461" i="10"/>
  <c r="AJ461" i="10"/>
  <c r="BA461" i="10"/>
  <c r="BG461" i="10"/>
  <c r="AG461" i="10"/>
  <c r="U461" i="10"/>
  <c r="T461" i="10"/>
  <c r="AA461" i="10"/>
  <c r="AT461" i="10"/>
  <c r="AR461" i="10"/>
  <c r="AW461" i="10"/>
  <c r="AV461" i="10"/>
  <c r="AZ461" i="10"/>
  <c r="X461" i="10"/>
  <c r="Z461" i="10"/>
  <c r="AI461" i="10"/>
  <c r="BF461" i="10"/>
  <c r="AM461" i="10"/>
  <c r="BE461" i="10"/>
  <c r="BB461" i="10"/>
  <c r="AC461" i="10"/>
  <c r="Q461" i="10"/>
  <c r="W461" i="10"/>
  <c r="BL461" i="10"/>
  <c r="BJ461" i="10"/>
  <c r="AO461" i="10"/>
  <c r="R461" i="10"/>
  <c r="AX461" i="10"/>
  <c r="BI461" i="10"/>
  <c r="AF461" i="10"/>
  <c r="AK461" i="10"/>
  <c r="AB461" i="10"/>
  <c r="Y461" i="10"/>
  <c r="BH461" i="10"/>
  <c r="E81" i="33"/>
  <c r="AQ313" i="33"/>
  <c r="AZ313" i="33"/>
  <c r="V313" i="33"/>
  <c r="AM313" i="33"/>
  <c r="AY313" i="33"/>
  <c r="M313" i="33"/>
  <c r="AD313" i="33"/>
  <c r="AU313" i="33"/>
  <c r="BG313" i="33"/>
  <c r="U313" i="33"/>
  <c r="AL313" i="33"/>
  <c r="K313" i="33"/>
  <c r="T313" i="33"/>
  <c r="AK313" i="33"/>
  <c r="BB313" i="33"/>
  <c r="S313" i="33"/>
  <c r="AB313" i="33"/>
  <c r="AS313" i="33"/>
  <c r="O313" i="33"/>
  <c r="AA313" i="33"/>
  <c r="AJ313" i="33"/>
  <c r="BA313" i="33"/>
  <c r="W313" i="33"/>
  <c r="AE313" i="33"/>
  <c r="BD313" i="33"/>
  <c r="AH313" i="33"/>
  <c r="BC313" i="33"/>
  <c r="G313" i="33"/>
  <c r="AP313" i="33"/>
  <c r="AI313" i="33"/>
  <c r="E313" i="33"/>
  <c r="Q313" i="33"/>
  <c r="AX313" i="33"/>
  <c r="AR313" i="33"/>
  <c r="X313" i="33"/>
  <c r="AG313" i="33"/>
  <c r="J313" i="33"/>
  <c r="AC313" i="33"/>
  <c r="AF313" i="33"/>
  <c r="AO313" i="33"/>
  <c r="R313" i="33"/>
  <c r="AN313" i="33"/>
  <c r="AV313" i="33"/>
  <c r="Y313" i="33"/>
  <c r="AW313" i="33"/>
  <c r="L313" i="33"/>
  <c r="BE313" i="33"/>
  <c r="N313" i="33"/>
  <c r="BF313" i="33"/>
  <c r="AT313" i="33"/>
  <c r="Z313" i="33"/>
  <c r="P313" i="33"/>
  <c r="AW521" i="10"/>
  <c r="AE521" i="10"/>
  <c r="X521" i="10"/>
  <c r="S521" i="10"/>
  <c r="U521" i="10"/>
  <c r="AM521" i="10"/>
  <c r="P521" i="10"/>
  <c r="BI521" i="10"/>
  <c r="BJ521" i="10"/>
  <c r="BD521" i="10"/>
  <c r="AX521" i="10"/>
  <c r="V521" i="10"/>
  <c r="AV521" i="10"/>
  <c r="AQ521" i="10"/>
  <c r="AS521" i="10"/>
  <c r="BK521" i="10"/>
  <c r="Q521" i="10"/>
  <c r="AY521" i="10"/>
  <c r="Y521" i="10"/>
  <c r="BL521" i="10"/>
  <c r="BA521" i="10"/>
  <c r="AR521" i="10"/>
  <c r="BF521" i="10"/>
  <c r="BG521" i="10"/>
  <c r="AO521" i="10"/>
  <c r="AK521" i="10"/>
  <c r="AN521" i="10"/>
  <c r="Z521" i="10"/>
  <c r="AT521" i="10"/>
  <c r="AH521" i="10"/>
  <c r="BE521" i="10"/>
  <c r="W521" i="10"/>
  <c r="AC521" i="10"/>
  <c r="BH521" i="10"/>
  <c r="AZ521" i="10"/>
  <c r="AI521" i="10"/>
  <c r="BC521" i="10"/>
  <c r="T521" i="10"/>
  <c r="R521" i="10"/>
  <c r="AL521" i="10"/>
  <c r="AJ521" i="10"/>
  <c r="AA521" i="10"/>
  <c r="AU521" i="10"/>
  <c r="AF521" i="10"/>
  <c r="AG521" i="10"/>
  <c r="AD521" i="10"/>
  <c r="AB521" i="10"/>
  <c r="BB521" i="10"/>
  <c r="AP521" i="10"/>
  <c r="AY311" i="33"/>
  <c r="M311" i="33"/>
  <c r="AD311" i="33"/>
  <c r="AU311" i="33"/>
  <c r="BD311" i="33"/>
  <c r="J311" i="33"/>
  <c r="BG311" i="33"/>
  <c r="U311" i="33"/>
  <c r="AL311" i="33"/>
  <c r="BC311" i="33"/>
  <c r="G311" i="33"/>
  <c r="R311" i="33"/>
  <c r="S311" i="33"/>
  <c r="AB311" i="33"/>
  <c r="AS311" i="33"/>
  <c r="O311" i="33"/>
  <c r="X311" i="33"/>
  <c r="AG311" i="33"/>
  <c r="AP311" i="33"/>
  <c r="AA311" i="33"/>
  <c r="AJ311" i="33"/>
  <c r="BA311" i="33"/>
  <c r="W311" i="33"/>
  <c r="AF311" i="33"/>
  <c r="AO311" i="33"/>
  <c r="AX311" i="33"/>
  <c r="AC311" i="33"/>
  <c r="E311" i="33"/>
  <c r="Z311" i="33"/>
  <c r="K311" i="33"/>
  <c r="AK311" i="33"/>
  <c r="P311" i="33"/>
  <c r="AH311" i="33"/>
  <c r="AI311" i="33"/>
  <c r="N311" i="33"/>
  <c r="AN311" i="33"/>
  <c r="BF311" i="33"/>
  <c r="AQ311" i="33"/>
  <c r="V311" i="33"/>
  <c r="AV311" i="33"/>
  <c r="L311" i="33"/>
  <c r="AT311" i="33"/>
  <c r="Q311" i="33"/>
  <c r="T311" i="33"/>
  <c r="BB311" i="33"/>
  <c r="Y311" i="33"/>
  <c r="AR311" i="33"/>
  <c r="AE311" i="33"/>
  <c r="AW311" i="33"/>
  <c r="AZ311" i="33"/>
  <c r="AM311" i="33"/>
  <c r="BE311" i="33"/>
  <c r="AF519" i="10"/>
  <c r="AC519" i="10"/>
  <c r="AS519" i="10"/>
  <c r="AQ519" i="10"/>
  <c r="BH519" i="10"/>
  <c r="AH519" i="10"/>
  <c r="BC519" i="10"/>
  <c r="T519" i="10"/>
  <c r="AJ519" i="10"/>
  <c r="AG519" i="10"/>
  <c r="R519" i="10"/>
  <c r="BD519" i="10"/>
  <c r="AL519" i="10"/>
  <c r="BA519" i="10"/>
  <c r="AY519" i="10"/>
  <c r="W519" i="10"/>
  <c r="AN519" i="10"/>
  <c r="S519" i="10"/>
  <c r="AK519" i="10"/>
  <c r="AP519" i="10"/>
  <c r="AO519" i="10"/>
  <c r="AR519" i="10"/>
  <c r="AA519" i="10"/>
  <c r="BF519" i="10"/>
  <c r="BK519" i="10"/>
  <c r="Z519" i="10"/>
  <c r="BG519" i="10"/>
  <c r="AE519" i="10"/>
  <c r="X519" i="10"/>
  <c r="Q519" i="10"/>
  <c r="P519" i="10"/>
  <c r="AT519" i="10"/>
  <c r="BE519" i="10"/>
  <c r="AW519" i="10"/>
  <c r="AB519" i="10"/>
  <c r="AI519" i="10"/>
  <c r="BB519" i="10"/>
  <c r="BL519" i="10"/>
  <c r="AX519" i="10"/>
  <c r="AU519" i="10"/>
  <c r="AM519" i="10"/>
  <c r="BI519" i="10"/>
  <c r="Y519" i="10"/>
  <c r="BJ519" i="10"/>
  <c r="AV519" i="10"/>
  <c r="U519" i="10"/>
  <c r="AD519" i="10"/>
  <c r="V519" i="10"/>
  <c r="AZ519" i="10"/>
  <c r="E177" i="33"/>
  <c r="E83" i="33"/>
  <c r="E276" i="33"/>
  <c r="E18" i="33"/>
  <c r="AY219" i="33"/>
  <c r="M219" i="33"/>
  <c r="AD219" i="33"/>
  <c r="AU219" i="33"/>
  <c r="BE219" i="33"/>
  <c r="AN219" i="33"/>
  <c r="BG219" i="33"/>
  <c r="U219" i="33"/>
  <c r="AL219" i="33"/>
  <c r="BC219" i="33"/>
  <c r="J219" i="33"/>
  <c r="AV219" i="33"/>
  <c r="L219" i="33"/>
  <c r="AC219" i="33"/>
  <c r="AT219" i="33"/>
  <c r="G219" i="33"/>
  <c r="R219" i="33"/>
  <c r="BD219" i="33"/>
  <c r="K219" i="33"/>
  <c r="T219" i="33"/>
  <c r="AK219" i="33"/>
  <c r="BB219" i="33"/>
  <c r="Q219" i="33"/>
  <c r="Z219" i="33"/>
  <c r="E219" i="33"/>
  <c r="S219" i="33"/>
  <c r="AB219" i="33"/>
  <c r="AS219" i="33"/>
  <c r="O219" i="33"/>
  <c r="Y219" i="33"/>
  <c r="AH219" i="33"/>
  <c r="P219" i="33"/>
  <c r="AA219" i="33"/>
  <c r="AJ219" i="33"/>
  <c r="BA219" i="33"/>
  <c r="W219" i="33"/>
  <c r="AG219" i="33"/>
  <c r="AP219" i="33"/>
  <c r="X219" i="33"/>
  <c r="AI219" i="33"/>
  <c r="AR219" i="33"/>
  <c r="N219" i="33"/>
  <c r="AE219" i="33"/>
  <c r="AO219" i="33"/>
  <c r="AX219" i="33"/>
  <c r="AF219" i="33"/>
  <c r="AM219" i="33"/>
  <c r="AW219" i="33"/>
  <c r="AQ219" i="33"/>
  <c r="AZ219" i="33"/>
  <c r="V219" i="33"/>
  <c r="BF219" i="33"/>
  <c r="AC487" i="10"/>
  <c r="AQ487" i="10"/>
  <c r="AV487" i="10"/>
  <c r="BI487" i="10"/>
  <c r="Y487" i="10"/>
  <c r="Z487" i="10"/>
  <c r="AI487" i="10"/>
  <c r="S487" i="10"/>
  <c r="V487" i="10"/>
  <c r="AX487" i="10"/>
  <c r="AF487" i="10"/>
  <c r="T487" i="10"/>
  <c r="AA487" i="10"/>
  <c r="BL487" i="10"/>
  <c r="AU487" i="10"/>
  <c r="R487" i="10"/>
  <c r="AO487" i="10"/>
  <c r="X487" i="10"/>
  <c r="BK487" i="10"/>
  <c r="AL487" i="10"/>
  <c r="BH487" i="10"/>
  <c r="AN487" i="10"/>
  <c r="AG487" i="10"/>
  <c r="P487" i="10"/>
  <c r="Q487" i="10"/>
  <c r="AD487" i="10"/>
  <c r="BB487" i="10"/>
  <c r="BG487" i="10"/>
  <c r="AM487" i="10"/>
  <c r="AS487" i="10"/>
  <c r="BF487" i="10"/>
  <c r="AZ487" i="10"/>
  <c r="AK487" i="10"/>
  <c r="BC487" i="10"/>
  <c r="AW487" i="10"/>
  <c r="AJ487" i="10"/>
  <c r="U487" i="10"/>
  <c r="AE487" i="10"/>
  <c r="AB487" i="10"/>
  <c r="AP487" i="10"/>
  <c r="AY487" i="10"/>
  <c r="AR487" i="10"/>
  <c r="W487" i="10"/>
  <c r="BD487" i="10"/>
  <c r="BE487" i="10"/>
  <c r="BJ487" i="10"/>
  <c r="BA487" i="10"/>
  <c r="AH487" i="10"/>
  <c r="AT487" i="10"/>
  <c r="E53" i="33"/>
  <c r="E55" i="33"/>
  <c r="AJ285" i="33"/>
  <c r="BA285" i="33"/>
  <c r="W285" i="33"/>
  <c r="AF285" i="33"/>
  <c r="AO285" i="33"/>
  <c r="AX285" i="33"/>
  <c r="S285" i="33"/>
  <c r="AR285" i="33"/>
  <c r="N285" i="33"/>
  <c r="AE285" i="33"/>
  <c r="AN285" i="33"/>
  <c r="AW285" i="33"/>
  <c r="BF285" i="33"/>
  <c r="M285" i="33"/>
  <c r="AD285" i="33"/>
  <c r="AU285" i="33"/>
  <c r="BD285" i="33"/>
  <c r="J285" i="33"/>
  <c r="AI285" i="33"/>
  <c r="U285" i="33"/>
  <c r="AL285" i="33"/>
  <c r="BC285" i="33"/>
  <c r="G285" i="33"/>
  <c r="R285" i="33"/>
  <c r="AQ285" i="33"/>
  <c r="L285" i="33"/>
  <c r="AC285" i="33"/>
  <c r="AT285" i="33"/>
  <c r="E285" i="33"/>
  <c r="Q285" i="33"/>
  <c r="Z285" i="33"/>
  <c r="AY285" i="33"/>
  <c r="T285" i="33"/>
  <c r="AM285" i="33"/>
  <c r="AP285" i="33"/>
  <c r="AB285" i="33"/>
  <c r="P285" i="33"/>
  <c r="AA285" i="33"/>
  <c r="AZ285" i="33"/>
  <c r="X285" i="33"/>
  <c r="BG285" i="33"/>
  <c r="AK285" i="33"/>
  <c r="AS285" i="33"/>
  <c r="Y285" i="33"/>
  <c r="V285" i="33"/>
  <c r="AG285" i="33"/>
  <c r="BB285" i="33"/>
  <c r="BE285" i="33"/>
  <c r="AV285" i="33"/>
  <c r="AH285" i="33"/>
  <c r="K285" i="33"/>
  <c r="O285" i="33"/>
  <c r="U513" i="10"/>
  <c r="AQ513" i="10"/>
  <c r="R513" i="10"/>
  <c r="AF513" i="10"/>
  <c r="AS513" i="10"/>
  <c r="AX513" i="10"/>
  <c r="AY513" i="10"/>
  <c r="Z513" i="10"/>
  <c r="AW513" i="10"/>
  <c r="W513" i="10"/>
  <c r="AB513" i="10"/>
  <c r="Q513" i="10"/>
  <c r="AH513" i="10"/>
  <c r="BE513" i="10"/>
  <c r="AN513" i="10"/>
  <c r="BA513" i="10"/>
  <c r="BF513" i="10"/>
  <c r="BK513" i="10"/>
  <c r="BL513" i="10"/>
  <c r="AU513" i="10"/>
  <c r="V513" i="10"/>
  <c r="AR513" i="10"/>
  <c r="AG513" i="10"/>
  <c r="BB513" i="10"/>
  <c r="BG513" i="10"/>
  <c r="AL513" i="10"/>
  <c r="AI513" i="10"/>
  <c r="BJ513" i="10"/>
  <c r="AE513" i="10"/>
  <c r="Y513" i="10"/>
  <c r="BD513" i="10"/>
  <c r="BI513" i="10"/>
  <c r="P513" i="10"/>
  <c r="AD513" i="10"/>
  <c r="AA513" i="10"/>
  <c r="AK513" i="10"/>
  <c r="BH513" i="10"/>
  <c r="AO513" i="10"/>
  <c r="T513" i="10"/>
  <c r="AV513" i="10"/>
  <c r="AJ513" i="10"/>
  <c r="AT513" i="10"/>
  <c r="AM513" i="10"/>
  <c r="S513" i="10"/>
  <c r="AC513" i="10"/>
  <c r="BC513" i="10"/>
  <c r="AZ513" i="10"/>
  <c r="X513" i="10"/>
  <c r="AP513" i="10"/>
  <c r="E243" i="33"/>
  <c r="E58" i="33"/>
  <c r="AU58" i="33"/>
  <c r="Q58" i="33"/>
  <c r="AI58" i="33"/>
  <c r="AZ58" i="33"/>
  <c r="AX58" i="33"/>
  <c r="BF58" i="33"/>
  <c r="BC58" i="33"/>
  <c r="Y58" i="33"/>
  <c r="AQ58" i="33"/>
  <c r="U58" i="33"/>
  <c r="AD58" i="33"/>
  <c r="AL422" i="10"/>
  <c r="BD422" i="10"/>
  <c r="AI422" i="10"/>
  <c r="AQ422" i="10"/>
  <c r="AG422" i="10"/>
  <c r="AR422" i="10"/>
  <c r="P58" i="33"/>
  <c r="AG58" i="33"/>
  <c r="AY58" i="33"/>
  <c r="AP58" i="33"/>
  <c r="BA58" i="33"/>
  <c r="AD422" i="10"/>
  <c r="AU422" i="10"/>
  <c r="U422" i="10"/>
  <c r="BG422" i="10"/>
  <c r="P422" i="10"/>
  <c r="BA422" i="10"/>
  <c r="X58" i="33"/>
  <c r="AO58" i="33"/>
  <c r="BG58" i="33"/>
  <c r="V58" i="33"/>
  <c r="AH58" i="33"/>
  <c r="AM422" i="10"/>
  <c r="AV422" i="10"/>
  <c r="AX422" i="10"/>
  <c r="BJ422" i="10"/>
  <c r="Y422" i="10"/>
  <c r="AJ422" i="10"/>
  <c r="V422" i="10"/>
  <c r="AF58" i="33"/>
  <c r="AW58" i="33"/>
  <c r="T58" i="33"/>
  <c r="AS58" i="33"/>
  <c r="BB58" i="33"/>
  <c r="W58" i="33"/>
  <c r="AN58" i="33"/>
  <c r="BE58" i="33"/>
  <c r="AB58" i="33"/>
  <c r="Z58" i="33"/>
  <c r="R58" i="33"/>
  <c r="AE58" i="33"/>
  <c r="AV58" i="33"/>
  <c r="S58" i="33"/>
  <c r="AJ58" i="33"/>
  <c r="AT58" i="33"/>
  <c r="AK58" i="33"/>
  <c r="Z422" i="10"/>
  <c r="BH422" i="10"/>
  <c r="BK422" i="10"/>
  <c r="AP422" i="10"/>
  <c r="AK422" i="10"/>
  <c r="AF422" i="10"/>
  <c r="AM58" i="33"/>
  <c r="BC422" i="10"/>
  <c r="AC422" i="10"/>
  <c r="AY422" i="10"/>
  <c r="BD58" i="33"/>
  <c r="AN422" i="10"/>
  <c r="AA422" i="10"/>
  <c r="BF422" i="10"/>
  <c r="AA58" i="33"/>
  <c r="AW422" i="10"/>
  <c r="BB422" i="10"/>
  <c r="AB422" i="10"/>
  <c r="AR58" i="33"/>
  <c r="AZ422" i="10"/>
  <c r="S422" i="10"/>
  <c r="W422" i="10"/>
  <c r="AC58" i="33"/>
  <c r="BI422" i="10"/>
  <c r="R422" i="10"/>
  <c r="X422" i="10"/>
  <c r="AL58" i="33"/>
  <c r="BE422" i="10"/>
  <c r="BL422" i="10"/>
  <c r="AS422" i="10"/>
  <c r="AH422" i="10"/>
  <c r="Q422" i="10"/>
  <c r="AE422" i="10"/>
  <c r="AT422" i="10"/>
  <c r="T422" i="10"/>
  <c r="AO422" i="10"/>
  <c r="E113" i="33"/>
  <c r="E51" i="33"/>
  <c r="W310" i="33"/>
  <c r="AV310" i="33"/>
  <c r="Z310" i="33"/>
  <c r="M310" i="33"/>
  <c r="AL310" i="33"/>
  <c r="AX310" i="33"/>
  <c r="BA310" i="33"/>
  <c r="AE310" i="33"/>
  <c r="G310" i="33"/>
  <c r="AH310" i="33"/>
  <c r="U310" i="33"/>
  <c r="AT310" i="33"/>
  <c r="BF310" i="33"/>
  <c r="AJ310" i="33"/>
  <c r="P310" i="33"/>
  <c r="AG310" i="33"/>
  <c r="S310" i="33"/>
  <c r="AS310" i="33"/>
  <c r="AU310" i="33"/>
  <c r="BG310" i="33"/>
  <c r="X310" i="33"/>
  <c r="AO310" i="33"/>
  <c r="AA310" i="33"/>
  <c r="N310" i="33"/>
  <c r="BD310" i="33"/>
  <c r="T310" i="33"/>
  <c r="Q310" i="33"/>
  <c r="AC310" i="33"/>
  <c r="L310" i="33"/>
  <c r="Y310" i="33"/>
  <c r="AK310" i="33"/>
  <c r="AY310" i="33"/>
  <c r="J310" i="33"/>
  <c r="V310" i="33"/>
  <c r="AZ310" i="33"/>
  <c r="O310" i="33"/>
  <c r="R310" i="33"/>
  <c r="AD310" i="33"/>
  <c r="AB310" i="33"/>
  <c r="AM310" i="33"/>
  <c r="AP310" i="33"/>
  <c r="AR310" i="33"/>
  <c r="BB310" i="33"/>
  <c r="E310" i="33"/>
  <c r="K310" i="33"/>
  <c r="BC310" i="33"/>
  <c r="AF310" i="33"/>
  <c r="AI310" i="33"/>
  <c r="AW310" i="33"/>
  <c r="AN310" i="33"/>
  <c r="AQ310" i="33"/>
  <c r="BE310" i="33"/>
  <c r="AB518" i="10"/>
  <c r="BJ518" i="10"/>
  <c r="BD518" i="10"/>
  <c r="AL518" i="10"/>
  <c r="AU518" i="10"/>
  <c r="AX518" i="10"/>
  <c r="S518" i="10"/>
  <c r="W518" i="10"/>
  <c r="BA518" i="10"/>
  <c r="BC518" i="10"/>
  <c r="BG518" i="10"/>
  <c r="AE518" i="10"/>
  <c r="BL518" i="10"/>
  <c r="AV518" i="10"/>
  <c r="AN518" i="10"/>
  <c r="T518" i="10"/>
  <c r="AK518" i="10"/>
  <c r="AJ518" i="10"/>
  <c r="AA518" i="10"/>
  <c r="AP518" i="10"/>
  <c r="P518" i="10"/>
  <c r="AQ518" i="10"/>
  <c r="Z518" i="10"/>
  <c r="AT518" i="10"/>
  <c r="AW518" i="10"/>
  <c r="AD518" i="10"/>
  <c r="AF518" i="10"/>
  <c r="BF518" i="10"/>
  <c r="BI518" i="10"/>
  <c r="AS518" i="10"/>
  <c r="AY518" i="10"/>
  <c r="U518" i="10"/>
  <c r="BH518" i="10"/>
  <c r="V518" i="10"/>
  <c r="AZ518" i="10"/>
  <c r="AH518" i="10"/>
  <c r="BE518" i="10"/>
  <c r="R518" i="10"/>
  <c r="BB518" i="10"/>
  <c r="AR518" i="10"/>
  <c r="AM518" i="10"/>
  <c r="AG518" i="10"/>
  <c r="AO518" i="10"/>
  <c r="Y518" i="10"/>
  <c r="Q518" i="10"/>
  <c r="BK518" i="10"/>
  <c r="AI518" i="10"/>
  <c r="X518" i="10"/>
  <c r="AC518" i="10"/>
  <c r="J248" i="33"/>
  <c r="S248" i="33"/>
  <c r="AB248" i="33"/>
  <c r="AS248" i="33"/>
  <c r="O248" i="33"/>
  <c r="P248" i="33"/>
  <c r="G248" i="33"/>
  <c r="R248" i="33"/>
  <c r="AA248" i="33"/>
  <c r="AJ248" i="33"/>
  <c r="BA248" i="33"/>
  <c r="W248" i="33"/>
  <c r="X248" i="33"/>
  <c r="Q248" i="33"/>
  <c r="Z248" i="33"/>
  <c r="AI248" i="33"/>
  <c r="AR248" i="33"/>
  <c r="N248" i="33"/>
  <c r="AE248" i="33"/>
  <c r="AN248" i="33"/>
  <c r="Y248" i="33"/>
  <c r="AH248" i="33"/>
  <c r="AQ248" i="33"/>
  <c r="AZ248" i="33"/>
  <c r="V248" i="33"/>
  <c r="AM248" i="33"/>
  <c r="AV248" i="33"/>
  <c r="AG248" i="33"/>
  <c r="AP248" i="33"/>
  <c r="AY248" i="33"/>
  <c r="M248" i="33"/>
  <c r="AD248" i="33"/>
  <c r="AU248" i="33"/>
  <c r="AF248" i="33"/>
  <c r="AO248" i="33"/>
  <c r="AX248" i="33"/>
  <c r="BG248" i="33"/>
  <c r="U248" i="33"/>
  <c r="AL248" i="33"/>
  <c r="BC248" i="33"/>
  <c r="AW248" i="33"/>
  <c r="BF248" i="33"/>
  <c r="L248" i="33"/>
  <c r="AC248" i="33"/>
  <c r="AT248" i="33"/>
  <c r="BD248" i="33"/>
  <c r="BE248" i="33"/>
  <c r="K248" i="33"/>
  <c r="T248" i="33"/>
  <c r="AK248" i="33"/>
  <c r="BB248" i="33"/>
  <c r="E248" i="33"/>
  <c r="BD496" i="10"/>
  <c r="V496" i="10"/>
  <c r="AJ496" i="10"/>
  <c r="Z496" i="10"/>
  <c r="P496" i="10"/>
  <c r="Q496" i="10"/>
  <c r="AD496" i="10"/>
  <c r="R496" i="10"/>
  <c r="AO496" i="10"/>
  <c r="X496" i="10"/>
  <c r="AK496" i="10"/>
  <c r="AA496" i="10"/>
  <c r="AB496" i="10"/>
  <c r="AI496" i="10"/>
  <c r="T496" i="10"/>
  <c r="AF496" i="10"/>
  <c r="BJ496" i="10"/>
  <c r="BH496" i="10"/>
  <c r="BK496" i="10"/>
  <c r="AZ496" i="10"/>
  <c r="AX496" i="10"/>
  <c r="AW496" i="10"/>
  <c r="W496" i="10"/>
  <c r="AS496" i="10"/>
  <c r="AT496" i="10"/>
  <c r="BC496" i="10"/>
  <c r="AH496" i="10"/>
  <c r="AV496" i="10"/>
  <c r="AE496" i="10"/>
  <c r="BG496" i="10"/>
  <c r="AR496" i="10"/>
  <c r="AC496" i="10"/>
  <c r="BF496" i="10"/>
  <c r="Y496" i="10"/>
  <c r="AN496" i="10"/>
  <c r="BB496" i="10"/>
  <c r="BI496" i="10"/>
  <c r="AL496" i="10"/>
  <c r="AY496" i="10"/>
  <c r="AQ496" i="10"/>
  <c r="U496" i="10"/>
  <c r="BA496" i="10"/>
  <c r="BL496" i="10"/>
  <c r="AU496" i="10"/>
  <c r="S496" i="10"/>
  <c r="BE496" i="10"/>
  <c r="AG496" i="10"/>
  <c r="AM496" i="10"/>
  <c r="AP496" i="10"/>
  <c r="AF460" i="10"/>
  <c r="AU460" i="10"/>
  <c r="BB460" i="10"/>
  <c r="AZ460" i="10"/>
  <c r="BF460" i="10"/>
  <c r="S460" i="10"/>
  <c r="BD460" i="10"/>
  <c r="AM460" i="10"/>
  <c r="AY460" i="10"/>
  <c r="AV460" i="10"/>
  <c r="AW460" i="10"/>
  <c r="AI460" i="10"/>
  <c r="BK460" i="10"/>
  <c r="BA460" i="10"/>
  <c r="Z460" i="10"/>
  <c r="V460" i="10"/>
  <c r="AN460" i="10"/>
  <c r="AX460" i="10"/>
  <c r="AD460" i="10"/>
  <c r="AE460" i="10"/>
  <c r="Q460" i="10"/>
  <c r="AJ460" i="10"/>
  <c r="BG460" i="10"/>
  <c r="Y460" i="10"/>
  <c r="AA460" i="10"/>
  <c r="AS460" i="10"/>
  <c r="AC460" i="10"/>
  <c r="U460" i="10"/>
  <c r="BC460" i="10"/>
  <c r="P460" i="10"/>
  <c r="BJ460" i="10"/>
  <c r="T460" i="10"/>
  <c r="W460" i="10"/>
  <c r="AO460" i="10"/>
  <c r="AK460" i="10"/>
  <c r="AQ460" i="10"/>
  <c r="BL460" i="10"/>
  <c r="AT460" i="10"/>
  <c r="AG460" i="10"/>
  <c r="X460" i="10"/>
  <c r="AL460" i="10"/>
  <c r="AP460" i="10"/>
  <c r="AR460" i="10"/>
  <c r="AH460" i="10"/>
  <c r="BH460" i="10"/>
  <c r="BE460" i="10"/>
  <c r="R460" i="10"/>
  <c r="BI460" i="10"/>
  <c r="AB460" i="10"/>
  <c r="AO122" i="33"/>
  <c r="AX122" i="33"/>
  <c r="U122" i="33"/>
  <c r="BB122" i="33"/>
  <c r="AI122" i="33"/>
  <c r="X122" i="33"/>
  <c r="BE122" i="33"/>
  <c r="O122" i="33"/>
  <c r="AQ122" i="33"/>
  <c r="AC122" i="33"/>
  <c r="T122" i="33"/>
  <c r="AJ122" i="33"/>
  <c r="J122" i="33"/>
  <c r="AA122" i="33"/>
  <c r="BA122" i="33"/>
  <c r="AT122" i="33"/>
  <c r="AL122" i="33"/>
  <c r="AS122" i="33"/>
  <c r="G122" i="33"/>
  <c r="R122" i="33"/>
  <c r="AK122" i="33"/>
  <c r="L122" i="33"/>
  <c r="N122" i="33"/>
  <c r="BC122" i="33"/>
  <c r="AZ122" i="33"/>
  <c r="Y122" i="33"/>
  <c r="AH122" i="33"/>
  <c r="BG122" i="33"/>
  <c r="AF122" i="33"/>
  <c r="AV122" i="33"/>
  <c r="AM122" i="33"/>
  <c r="E122" i="33"/>
  <c r="AG122" i="33"/>
  <c r="AP122" i="33"/>
  <c r="K122" i="33"/>
  <c r="AR122" i="33"/>
  <c r="P122" i="33"/>
  <c r="BD122" i="33"/>
  <c r="S122" i="33"/>
  <c r="Q122" i="33"/>
  <c r="AD122" i="33"/>
  <c r="AW122" i="33"/>
  <c r="AY122" i="33"/>
  <c r="Z122" i="33"/>
  <c r="W122" i="33"/>
  <c r="BF122" i="33"/>
  <c r="AB122" i="33"/>
  <c r="AU122" i="33"/>
  <c r="AN122" i="33"/>
  <c r="AE122" i="33"/>
  <c r="V122" i="33"/>
  <c r="M122" i="33"/>
  <c r="Q448" i="10"/>
  <c r="BK448" i="10"/>
  <c r="BG448" i="10"/>
  <c r="AD448" i="10"/>
  <c r="Y448" i="10"/>
  <c r="BB448" i="10"/>
  <c r="AF448" i="10"/>
  <c r="AM448" i="10"/>
  <c r="U448" i="10"/>
  <c r="S448" i="10"/>
  <c r="BI448" i="10"/>
  <c r="AV448" i="10"/>
  <c r="AX448" i="10"/>
  <c r="AS448" i="10"/>
  <c r="P448" i="10"/>
  <c r="BF448" i="10"/>
  <c r="AO448" i="10"/>
  <c r="AY448" i="10"/>
  <c r="AP448" i="10"/>
  <c r="AT448" i="10"/>
  <c r="AB448" i="10"/>
  <c r="AC448" i="10"/>
  <c r="AL448" i="10"/>
  <c r="BD448" i="10"/>
  <c r="BA448" i="10"/>
  <c r="AQ448" i="10"/>
  <c r="BC448" i="10"/>
  <c r="AI448" i="10"/>
  <c r="AW448" i="10"/>
  <c r="AE448" i="10"/>
  <c r="AH448" i="10"/>
  <c r="AA448" i="10"/>
  <c r="X448" i="10"/>
  <c r="R448" i="10"/>
  <c r="BL448" i="10"/>
  <c r="AZ448" i="10"/>
  <c r="AR448" i="10"/>
  <c r="V448" i="10"/>
  <c r="AK448" i="10"/>
  <c r="BE448" i="10"/>
  <c r="AU448" i="10"/>
  <c r="AN448" i="10"/>
  <c r="AJ448" i="10"/>
  <c r="Z448" i="10"/>
  <c r="T448" i="10"/>
  <c r="W448" i="10"/>
  <c r="BH448" i="10"/>
  <c r="BJ448" i="10"/>
  <c r="AG448" i="10"/>
  <c r="X245" i="33"/>
  <c r="AG245" i="33"/>
  <c r="AP245" i="33"/>
  <c r="AY245" i="33"/>
  <c r="M245" i="33"/>
  <c r="AD245" i="33"/>
  <c r="AU245" i="33"/>
  <c r="AF245" i="33"/>
  <c r="AO245" i="33"/>
  <c r="AX245" i="33"/>
  <c r="BG245" i="33"/>
  <c r="U245" i="33"/>
  <c r="AL245" i="33"/>
  <c r="BC245" i="33"/>
  <c r="AN245" i="33"/>
  <c r="AW245" i="33"/>
  <c r="BF245" i="33"/>
  <c r="L245" i="33"/>
  <c r="AC245" i="33"/>
  <c r="AT245" i="33"/>
  <c r="AV245" i="33"/>
  <c r="BE245" i="33"/>
  <c r="K245" i="33"/>
  <c r="T245" i="33"/>
  <c r="AK245" i="33"/>
  <c r="BB245" i="33"/>
  <c r="BD245" i="33"/>
  <c r="J245" i="33"/>
  <c r="S245" i="33"/>
  <c r="AB245" i="33"/>
  <c r="AS245" i="33"/>
  <c r="O245" i="33"/>
  <c r="G245" i="33"/>
  <c r="R245" i="33"/>
  <c r="AA245" i="33"/>
  <c r="AJ245" i="33"/>
  <c r="BA245" i="33"/>
  <c r="W245" i="33"/>
  <c r="E245" i="33"/>
  <c r="Q245" i="33"/>
  <c r="Z245" i="33"/>
  <c r="AI245" i="33"/>
  <c r="AR245" i="33"/>
  <c r="N245" i="33"/>
  <c r="AE245" i="33"/>
  <c r="P245" i="33"/>
  <c r="Y245" i="33"/>
  <c r="AH245" i="33"/>
  <c r="AQ245" i="33"/>
  <c r="AZ245" i="33"/>
  <c r="V245" i="33"/>
  <c r="AM245" i="33"/>
  <c r="BF493" i="10"/>
  <c r="AP493" i="10"/>
  <c r="AD493" i="10"/>
  <c r="BI493" i="10"/>
  <c r="R493" i="10"/>
  <c r="BH493" i="10"/>
  <c r="BC493" i="10"/>
  <c r="AW493" i="10"/>
  <c r="AG493" i="10"/>
  <c r="U493" i="10"/>
  <c r="P493" i="10"/>
  <c r="BA493" i="10"/>
  <c r="BD493" i="10"/>
  <c r="AF493" i="10"/>
  <c r="AM493" i="10"/>
  <c r="W493" i="10"/>
  <c r="AL493" i="10"/>
  <c r="AQ493" i="10"/>
  <c r="BJ493" i="10"/>
  <c r="AR493" i="10"/>
  <c r="AZ493" i="10"/>
  <c r="BL493" i="10"/>
  <c r="V493" i="10"/>
  <c r="Q493" i="10"/>
  <c r="BB493" i="10"/>
  <c r="AB493" i="10"/>
  <c r="S493" i="10"/>
  <c r="AX493" i="10"/>
  <c r="AY493" i="10"/>
  <c r="T493" i="10"/>
  <c r="AI493" i="10"/>
  <c r="X493" i="10"/>
  <c r="BE493" i="10"/>
  <c r="AO493" i="10"/>
  <c r="AH493" i="10"/>
  <c r="BK493" i="10"/>
  <c r="Z493" i="10"/>
  <c r="AN493" i="10"/>
  <c r="AU493" i="10"/>
  <c r="AE493" i="10"/>
  <c r="Y493" i="10"/>
  <c r="AJ493" i="10"/>
  <c r="AT493" i="10"/>
  <c r="AA493" i="10"/>
  <c r="AV493" i="10"/>
  <c r="BG493" i="10"/>
  <c r="AC493" i="10"/>
  <c r="AS493" i="10"/>
  <c r="AK493" i="10"/>
  <c r="L25" i="33"/>
  <c r="P25" i="33"/>
  <c r="Y25" i="33"/>
  <c r="AH25" i="33"/>
  <c r="AQ25" i="33"/>
  <c r="M25" i="33"/>
  <c r="O25" i="33"/>
  <c r="AL25" i="33"/>
  <c r="AF25" i="33"/>
  <c r="AO25" i="33"/>
  <c r="AX25" i="33"/>
  <c r="BG25" i="33"/>
  <c r="AC25" i="33"/>
  <c r="V25" i="33"/>
  <c r="AN25" i="33"/>
  <c r="AW25" i="33"/>
  <c r="BF25" i="33"/>
  <c r="T25" i="33"/>
  <c r="AK25" i="33"/>
  <c r="BB25" i="33"/>
  <c r="AV25" i="33"/>
  <c r="BE25" i="33"/>
  <c r="K25" i="33"/>
  <c r="AB25" i="33"/>
  <c r="AS25" i="33"/>
  <c r="W25" i="33"/>
  <c r="G25" i="33"/>
  <c r="R25" i="33"/>
  <c r="AA25" i="33"/>
  <c r="AR25" i="33"/>
  <c r="N25" i="33"/>
  <c r="AD25" i="33"/>
  <c r="E25" i="33"/>
  <c r="Q25" i="33"/>
  <c r="Z25" i="33"/>
  <c r="AI25" i="33"/>
  <c r="AZ25" i="33"/>
  <c r="AT25" i="33"/>
  <c r="AE25" i="33"/>
  <c r="BD25" i="33"/>
  <c r="BA25" i="33"/>
  <c r="AG25" i="33"/>
  <c r="AU25" i="33"/>
  <c r="J25" i="33"/>
  <c r="BC25" i="33"/>
  <c r="AP25" i="33"/>
  <c r="AM25" i="33"/>
  <c r="S25" i="33"/>
  <c r="AY25" i="33"/>
  <c r="AJ25" i="33"/>
  <c r="X25" i="33"/>
  <c r="U25" i="33"/>
  <c r="AD408" i="10"/>
  <c r="AT408" i="10"/>
  <c r="AN408" i="10"/>
  <c r="AF408" i="10"/>
  <c r="AH408" i="10"/>
  <c r="AL408" i="10"/>
  <c r="BL408" i="10"/>
  <c r="Z408" i="10"/>
  <c r="R408" i="10"/>
  <c r="BJ408" i="10"/>
  <c r="AU408" i="10"/>
  <c r="AK408" i="10"/>
  <c r="AO408" i="10"/>
  <c r="W408" i="10"/>
  <c r="AX408" i="10"/>
  <c r="AW408" i="10"/>
  <c r="BC408" i="10"/>
  <c r="AS408" i="10"/>
  <c r="AI408" i="10"/>
  <c r="BB408" i="10"/>
  <c r="U408" i="10"/>
  <c r="AC408" i="10"/>
  <c r="AZ408" i="10"/>
  <c r="BA408" i="10"/>
  <c r="AQ408" i="10"/>
  <c r="AE408" i="10"/>
  <c r="P408" i="10"/>
  <c r="BH408" i="10"/>
  <c r="BF408" i="10"/>
  <c r="BI408" i="10"/>
  <c r="AA408" i="10"/>
  <c r="BE408" i="10"/>
  <c r="AB408" i="10"/>
  <c r="BK408" i="10"/>
  <c r="AM408" i="10"/>
  <c r="AG408" i="10"/>
  <c r="BG408" i="10"/>
  <c r="S408" i="10"/>
  <c r="V408" i="10"/>
  <c r="AP408" i="10"/>
  <c r="AY408" i="10"/>
  <c r="X408" i="10"/>
  <c r="AR408" i="10"/>
  <c r="BD408" i="10"/>
  <c r="Y408" i="10"/>
  <c r="AJ408" i="10"/>
  <c r="T408" i="10"/>
  <c r="Q408" i="10"/>
  <c r="AV408" i="10"/>
  <c r="AJ215" i="33"/>
  <c r="BA215" i="33"/>
  <c r="W215" i="33"/>
  <c r="AF215" i="33"/>
  <c r="AO215" i="33"/>
  <c r="AX215" i="33"/>
  <c r="K215" i="33"/>
  <c r="AR215" i="33"/>
  <c r="N215" i="33"/>
  <c r="AE215" i="33"/>
  <c r="AN215" i="33"/>
  <c r="AW215" i="33"/>
  <c r="BF215" i="33"/>
  <c r="AZ215" i="33"/>
  <c r="V215" i="33"/>
  <c r="AM215" i="33"/>
  <c r="AV215" i="33"/>
  <c r="BE215" i="33"/>
  <c r="AI215" i="33"/>
  <c r="U215" i="33"/>
  <c r="AL215" i="33"/>
  <c r="BC215" i="33"/>
  <c r="G215" i="33"/>
  <c r="R215" i="33"/>
  <c r="AY215" i="33"/>
  <c r="L215" i="33"/>
  <c r="AC215" i="33"/>
  <c r="AT215" i="33"/>
  <c r="E215" i="33"/>
  <c r="Q215" i="33"/>
  <c r="Z215" i="33"/>
  <c r="BG215" i="33"/>
  <c r="T215" i="33"/>
  <c r="AK215" i="33"/>
  <c r="BB215" i="33"/>
  <c r="P215" i="33"/>
  <c r="Y215" i="33"/>
  <c r="AH215" i="33"/>
  <c r="S215" i="33"/>
  <c r="M215" i="33"/>
  <c r="J215" i="33"/>
  <c r="AS215" i="33"/>
  <c r="AP215" i="33"/>
  <c r="AD215" i="33"/>
  <c r="AQ215" i="33"/>
  <c r="AU215" i="33"/>
  <c r="X215" i="33"/>
  <c r="BD215" i="33"/>
  <c r="AA215" i="33"/>
  <c r="AB215" i="33"/>
  <c r="O215" i="33"/>
  <c r="AG215" i="33"/>
  <c r="AZ483" i="10"/>
  <c r="AI483" i="10"/>
  <c r="AG483" i="10"/>
  <c r="P483" i="10"/>
  <c r="BG483" i="10"/>
  <c r="AU483" i="10"/>
  <c r="AW483" i="10"/>
  <c r="AF483" i="10"/>
  <c r="BJ483" i="10"/>
  <c r="AK483" i="10"/>
  <c r="AC483" i="10"/>
  <c r="AL483" i="10"/>
  <c r="AX483" i="10"/>
  <c r="AN483" i="10"/>
  <c r="W483" i="10"/>
  <c r="AS483" i="10"/>
  <c r="T483" i="10"/>
  <c r="BL483" i="10"/>
  <c r="AA483" i="10"/>
  <c r="BE483" i="10"/>
  <c r="AE483" i="10"/>
  <c r="BA483" i="10"/>
  <c r="AB483" i="10"/>
  <c r="Q483" i="10"/>
  <c r="U483" i="10"/>
  <c r="AH483" i="10"/>
  <c r="AM483" i="10"/>
  <c r="AR483" i="10"/>
  <c r="AY483" i="10"/>
  <c r="AP483" i="10"/>
  <c r="R483" i="10"/>
  <c r="BH483" i="10"/>
  <c r="AQ483" i="10"/>
  <c r="BD483" i="10"/>
  <c r="AV483" i="10"/>
  <c r="X483" i="10"/>
  <c r="BC483" i="10"/>
  <c r="V483" i="10"/>
  <c r="S483" i="10"/>
  <c r="AT483" i="10"/>
  <c r="Z483" i="10"/>
  <c r="Y483" i="10"/>
  <c r="BI483" i="10"/>
  <c r="BB483" i="10"/>
  <c r="BF483" i="10"/>
  <c r="BK483" i="10"/>
  <c r="AO483" i="10"/>
  <c r="AD483" i="10"/>
  <c r="AJ483" i="10"/>
  <c r="E52" i="33"/>
  <c r="U283" i="33"/>
  <c r="AL283" i="33"/>
  <c r="BC283" i="33"/>
  <c r="G283" i="33"/>
  <c r="R283" i="33"/>
  <c r="AA283" i="33"/>
  <c r="L283" i="33"/>
  <c r="AC283" i="33"/>
  <c r="AT283" i="33"/>
  <c r="E283" i="33"/>
  <c r="Q283" i="33"/>
  <c r="Z283" i="33"/>
  <c r="AI283" i="33"/>
  <c r="AB283" i="33"/>
  <c r="AS283" i="33"/>
  <c r="O283" i="33"/>
  <c r="X283" i="33"/>
  <c r="AG283" i="33"/>
  <c r="AP283" i="33"/>
  <c r="AY283" i="33"/>
  <c r="AJ283" i="33"/>
  <c r="BA283" i="33"/>
  <c r="W283" i="33"/>
  <c r="AF283" i="33"/>
  <c r="AO283" i="33"/>
  <c r="AX283" i="33"/>
  <c r="BG283" i="33"/>
  <c r="AR283" i="33"/>
  <c r="N283" i="33"/>
  <c r="AE283" i="33"/>
  <c r="AN283" i="33"/>
  <c r="AW283" i="33"/>
  <c r="BF283" i="33"/>
  <c r="V283" i="33"/>
  <c r="Y283" i="33"/>
  <c r="AD283" i="33"/>
  <c r="BE283" i="33"/>
  <c r="BB283" i="33"/>
  <c r="J283" i="33"/>
  <c r="T283" i="33"/>
  <c r="AU283" i="33"/>
  <c r="K283" i="33"/>
  <c r="AZ283" i="33"/>
  <c r="P283" i="33"/>
  <c r="S283" i="33"/>
  <c r="M283" i="33"/>
  <c r="AV283" i="33"/>
  <c r="AQ283" i="33"/>
  <c r="AM283" i="33"/>
  <c r="BD283" i="33"/>
  <c r="AH283" i="33"/>
  <c r="AK283" i="33"/>
  <c r="AQ511" i="10"/>
  <c r="BL511" i="10"/>
  <c r="AP511" i="10"/>
  <c r="AS511" i="10"/>
  <c r="BJ511" i="10"/>
  <c r="AT511" i="10"/>
  <c r="X511" i="10"/>
  <c r="Q511" i="10"/>
  <c r="V511" i="10"/>
  <c r="AO511" i="10"/>
  <c r="Y511" i="10"/>
  <c r="AH511" i="10"/>
  <c r="BE511" i="10"/>
  <c r="AD511" i="10"/>
  <c r="AJ511" i="10"/>
  <c r="BI511" i="10"/>
  <c r="P511" i="10"/>
  <c r="BB511" i="10"/>
  <c r="AL511" i="10"/>
  <c r="AI511" i="10"/>
  <c r="AC511" i="10"/>
  <c r="AG511" i="10"/>
  <c r="AX511" i="10"/>
  <c r="AW511" i="10"/>
  <c r="AZ511" i="10"/>
  <c r="AA511" i="10"/>
  <c r="AR511" i="10"/>
  <c r="R511" i="10"/>
  <c r="AE511" i="10"/>
  <c r="AN511" i="10"/>
  <c r="AM511" i="10"/>
  <c r="BF511" i="10"/>
  <c r="AB511" i="10"/>
  <c r="BA511" i="10"/>
  <c r="W511" i="10"/>
  <c r="AF511" i="10"/>
  <c r="S511" i="10"/>
  <c r="AK511" i="10"/>
  <c r="T511" i="10"/>
  <c r="BH511" i="10"/>
  <c r="BG511" i="10"/>
  <c r="BD511" i="10"/>
  <c r="BK511" i="10"/>
  <c r="Z511" i="10"/>
  <c r="AY511" i="10"/>
  <c r="U511" i="10"/>
  <c r="AV511" i="10"/>
  <c r="AU511" i="10"/>
  <c r="BC511" i="10"/>
  <c r="W87" i="33"/>
  <c r="AF87" i="33"/>
  <c r="AO87" i="33"/>
  <c r="AY87" i="33"/>
  <c r="U87" i="33"/>
  <c r="BA87" i="33"/>
  <c r="AE87" i="33"/>
  <c r="AN87" i="33"/>
  <c r="AW87" i="33"/>
  <c r="BG87" i="33"/>
  <c r="AH87" i="33"/>
  <c r="AP87" i="33"/>
  <c r="Z87" i="33"/>
  <c r="AU87" i="33"/>
  <c r="BD87" i="33"/>
  <c r="T87" i="33"/>
  <c r="AS87" i="33"/>
  <c r="BC87" i="33"/>
  <c r="S87" i="33"/>
  <c r="AB87" i="33"/>
  <c r="AK87" i="33"/>
  <c r="AC87" i="33"/>
  <c r="E87" i="33"/>
  <c r="Q87" i="33"/>
  <c r="AA87" i="33"/>
  <c r="AJ87" i="33"/>
  <c r="BF87" i="33"/>
  <c r="AX87" i="33"/>
  <c r="AI87" i="33"/>
  <c r="V87" i="33"/>
  <c r="AM87" i="33"/>
  <c r="AQ87" i="33"/>
  <c r="P87" i="33"/>
  <c r="AD87" i="33"/>
  <c r="AV87" i="33"/>
  <c r="AZ87" i="33"/>
  <c r="Y87" i="33"/>
  <c r="BB87" i="33"/>
  <c r="AG87" i="33"/>
  <c r="R87" i="33"/>
  <c r="AR87" i="33"/>
  <c r="AL87" i="33"/>
  <c r="AT87" i="33"/>
  <c r="X87" i="33"/>
  <c r="BE87" i="33"/>
  <c r="BJ432" i="10"/>
  <c r="AK432" i="10"/>
  <c r="AZ432" i="10"/>
  <c r="BA432" i="10"/>
  <c r="AS432" i="10"/>
  <c r="T432" i="10"/>
  <c r="BC432" i="10"/>
  <c r="AJ432" i="10"/>
  <c r="AB432" i="10"/>
  <c r="BG432" i="10"/>
  <c r="AL432" i="10"/>
  <c r="BH432" i="10"/>
  <c r="AN432" i="10"/>
  <c r="AF432" i="10"/>
  <c r="BK432" i="10"/>
  <c r="AV432" i="10"/>
  <c r="AY432" i="10"/>
  <c r="AA432" i="10"/>
  <c r="R432" i="10"/>
  <c r="U432" i="10"/>
  <c r="BE432" i="10"/>
  <c r="AE432" i="10"/>
  <c r="AO432" i="10"/>
  <c r="AQ432" i="10"/>
  <c r="AW432" i="10"/>
  <c r="Y432" i="10"/>
  <c r="BF432" i="10"/>
  <c r="BI432" i="10"/>
  <c r="AP432" i="10"/>
  <c r="Q432" i="10"/>
  <c r="Z432" i="10"/>
  <c r="AT432" i="10"/>
  <c r="AR432" i="10"/>
  <c r="AH432" i="10"/>
  <c r="P432" i="10"/>
  <c r="AC432" i="10"/>
  <c r="S432" i="10"/>
  <c r="AM432" i="10"/>
  <c r="AI432" i="10"/>
  <c r="BL432" i="10"/>
  <c r="AD432" i="10"/>
  <c r="X432" i="10"/>
  <c r="BB432" i="10"/>
  <c r="AG432" i="10"/>
  <c r="BD432" i="10"/>
  <c r="V432" i="10"/>
  <c r="W432" i="10"/>
  <c r="AU432" i="10"/>
  <c r="AX432" i="10"/>
  <c r="AL343" i="33"/>
  <c r="BC343" i="33"/>
  <c r="J343" i="33"/>
  <c r="AA343" i="33"/>
  <c r="AB343" i="33"/>
  <c r="Q343" i="33"/>
  <c r="BE343" i="33"/>
  <c r="AT343" i="33"/>
  <c r="E343" i="33"/>
  <c r="R343" i="33"/>
  <c r="AI343" i="33"/>
  <c r="AW343" i="33"/>
  <c r="AK343" i="33"/>
  <c r="BB343" i="33"/>
  <c r="P343" i="33"/>
  <c r="Z343" i="33"/>
  <c r="AQ343" i="33"/>
  <c r="G343" i="33"/>
  <c r="BF343" i="33"/>
  <c r="W343" i="33"/>
  <c r="AF343" i="33"/>
  <c r="AP343" i="33"/>
  <c r="U343" i="33"/>
  <c r="AZ343" i="33"/>
  <c r="AO343" i="33"/>
  <c r="N343" i="33"/>
  <c r="AE343" i="33"/>
  <c r="AN343" i="33"/>
  <c r="AX343" i="33"/>
  <c r="AR343" i="33"/>
  <c r="L343" i="33"/>
  <c r="BG343" i="33"/>
  <c r="V343" i="33"/>
  <c r="AM343" i="33"/>
  <c r="AV343" i="33"/>
  <c r="K343" i="33"/>
  <c r="Y343" i="33"/>
  <c r="AG343" i="33"/>
  <c r="M343" i="33"/>
  <c r="AY343" i="33"/>
  <c r="AD343" i="33"/>
  <c r="AS343" i="33"/>
  <c r="O343" i="33"/>
  <c r="AC343" i="33"/>
  <c r="X343" i="33"/>
  <c r="T343" i="33"/>
  <c r="BD343" i="33"/>
  <c r="AJ343" i="33"/>
  <c r="AH343" i="33"/>
  <c r="AU343" i="33"/>
  <c r="S343" i="33"/>
  <c r="BA343" i="33"/>
  <c r="BF531" i="10"/>
  <c r="AT531" i="10"/>
  <c r="BD531" i="10"/>
  <c r="V531" i="10"/>
  <c r="AR531" i="10"/>
  <c r="X531" i="10"/>
  <c r="T531" i="10"/>
  <c r="AH531" i="10"/>
  <c r="AQ531" i="10"/>
  <c r="AD531" i="10"/>
  <c r="R531" i="10"/>
  <c r="AO531" i="10"/>
  <c r="AS531" i="10"/>
  <c r="BG531" i="10"/>
  <c r="BC531" i="10"/>
  <c r="S531" i="10"/>
  <c r="AW531" i="10"/>
  <c r="W531" i="10"/>
  <c r="Y531" i="10"/>
  <c r="Q531" i="10"/>
  <c r="U531" i="10"/>
  <c r="AV531" i="10"/>
  <c r="AE531" i="10"/>
  <c r="AJ531" i="10"/>
  <c r="BB531" i="10"/>
  <c r="Z531" i="10"/>
  <c r="BE531" i="10"/>
  <c r="BA531" i="10"/>
  <c r="AC531" i="10"/>
  <c r="AZ531" i="10"/>
  <c r="BJ531" i="10"/>
  <c r="BL531" i="10"/>
  <c r="AY531" i="10"/>
  <c r="AB531" i="10"/>
  <c r="AL531" i="10"/>
  <c r="AN531" i="10"/>
  <c r="P531" i="10"/>
  <c r="AP531" i="10"/>
  <c r="BI531" i="10"/>
  <c r="AK531" i="10"/>
  <c r="AI531" i="10"/>
  <c r="AU531" i="10"/>
  <c r="AX531" i="10"/>
  <c r="AA531" i="10"/>
  <c r="BK531" i="10"/>
  <c r="BH531" i="10"/>
  <c r="AM531" i="10"/>
  <c r="AF531" i="10"/>
  <c r="AG531" i="10"/>
  <c r="AR213" i="33"/>
  <c r="N213" i="33"/>
  <c r="AZ213" i="33"/>
  <c r="M213" i="33"/>
  <c r="L213" i="33"/>
  <c r="AC213" i="33"/>
  <c r="T213" i="33"/>
  <c r="AK213" i="33"/>
  <c r="AB213" i="33"/>
  <c r="AS213" i="33"/>
  <c r="U213" i="33"/>
  <c r="W213" i="33"/>
  <c r="AF213" i="33"/>
  <c r="AO213" i="33"/>
  <c r="AX213" i="33"/>
  <c r="AY213" i="33"/>
  <c r="BA213" i="33"/>
  <c r="AE213" i="33"/>
  <c r="AN213" i="33"/>
  <c r="AW213" i="33"/>
  <c r="BF213" i="33"/>
  <c r="V213" i="33"/>
  <c r="AM213" i="33"/>
  <c r="AV213" i="33"/>
  <c r="BE213" i="33"/>
  <c r="K213" i="33"/>
  <c r="AL213" i="33"/>
  <c r="BC213" i="33"/>
  <c r="G213" i="33"/>
  <c r="R213" i="33"/>
  <c r="AA213" i="33"/>
  <c r="AT213" i="33"/>
  <c r="E213" i="33"/>
  <c r="Q213" i="33"/>
  <c r="Z213" i="33"/>
  <c r="AI213" i="33"/>
  <c r="BB213" i="33"/>
  <c r="P213" i="33"/>
  <c r="Y213" i="33"/>
  <c r="AH213" i="33"/>
  <c r="AQ213" i="33"/>
  <c r="AJ213" i="33"/>
  <c r="AP213" i="33"/>
  <c r="AD213" i="33"/>
  <c r="S213" i="33"/>
  <c r="O213" i="33"/>
  <c r="BG213" i="33"/>
  <c r="AU213" i="33"/>
  <c r="X213" i="33"/>
  <c r="BD213" i="33"/>
  <c r="AG213" i="33"/>
  <c r="J213" i="33"/>
  <c r="AS481" i="10"/>
  <c r="AX481" i="10"/>
  <c r="X481" i="10"/>
  <c r="BH481" i="10"/>
  <c r="BL481" i="10"/>
  <c r="AL481" i="10"/>
  <c r="AJ481" i="10"/>
  <c r="BF481" i="10"/>
  <c r="AF481" i="10"/>
  <c r="U481" i="10"/>
  <c r="Z481" i="10"/>
  <c r="BD481" i="10"/>
  <c r="BK481" i="10"/>
  <c r="S481" i="10"/>
  <c r="AW481" i="10"/>
  <c r="V481" i="10"/>
  <c r="AY481" i="10"/>
  <c r="Q481" i="10"/>
  <c r="AZ481" i="10"/>
  <c r="BE481" i="10"/>
  <c r="AN481" i="10"/>
  <c r="AC481" i="10"/>
  <c r="AH481" i="10"/>
  <c r="BJ481" i="10"/>
  <c r="AD481" i="10"/>
  <c r="W481" i="10"/>
  <c r="AK481" i="10"/>
  <c r="AP481" i="10"/>
  <c r="P481" i="10"/>
  <c r="R481" i="10"/>
  <c r="BC481" i="10"/>
  <c r="AE481" i="10"/>
  <c r="Y481" i="10"/>
  <c r="AA481" i="10"/>
  <c r="AB481" i="10"/>
  <c r="AT481" i="10"/>
  <c r="BB481" i="10"/>
  <c r="AQ481" i="10"/>
  <c r="T481" i="10"/>
  <c r="AM481" i="10"/>
  <c r="AO481" i="10"/>
  <c r="BG481" i="10"/>
  <c r="BI481" i="10"/>
  <c r="BA481" i="10"/>
  <c r="AG481" i="10"/>
  <c r="AR481" i="10"/>
  <c r="AV481" i="10"/>
  <c r="AU481" i="10"/>
  <c r="AI481" i="10"/>
  <c r="AB345" i="33"/>
  <c r="AS345" i="33"/>
  <c r="O345" i="33"/>
  <c r="X345" i="33"/>
  <c r="AH345" i="33"/>
  <c r="AQ345" i="33"/>
  <c r="G345" i="33"/>
  <c r="AJ345" i="33"/>
  <c r="BA345" i="33"/>
  <c r="W345" i="33"/>
  <c r="AF345" i="33"/>
  <c r="AP345" i="33"/>
  <c r="AY345" i="33"/>
  <c r="Q345" i="33"/>
  <c r="M345" i="33"/>
  <c r="AD345" i="33"/>
  <c r="AU345" i="33"/>
  <c r="BD345" i="33"/>
  <c r="K345" i="33"/>
  <c r="AG345" i="33"/>
  <c r="U345" i="33"/>
  <c r="AL345" i="33"/>
  <c r="BC345" i="33"/>
  <c r="J345" i="33"/>
  <c r="S345" i="33"/>
  <c r="AO345" i="33"/>
  <c r="N345" i="33"/>
  <c r="AN345" i="33"/>
  <c r="BG345" i="33"/>
  <c r="V345" i="33"/>
  <c r="AV345" i="33"/>
  <c r="Y345" i="33"/>
  <c r="L345" i="33"/>
  <c r="AT345" i="33"/>
  <c r="R345" i="33"/>
  <c r="AW345" i="33"/>
  <c r="T345" i="33"/>
  <c r="BB345" i="33"/>
  <c r="Z345" i="33"/>
  <c r="BE345" i="33"/>
  <c r="AR345" i="33"/>
  <c r="AE345" i="33"/>
  <c r="AX345" i="33"/>
  <c r="AZ345" i="33"/>
  <c r="AM345" i="33"/>
  <c r="BF345" i="33"/>
  <c r="AC345" i="33"/>
  <c r="E345" i="33"/>
  <c r="AA345" i="33"/>
  <c r="AK345" i="33"/>
  <c r="P345" i="33"/>
  <c r="AI345" i="33"/>
  <c r="AZ533" i="10"/>
  <c r="AI533" i="10"/>
  <c r="BL533" i="10"/>
  <c r="U533" i="10"/>
  <c r="BF533" i="10"/>
  <c r="AF533" i="10"/>
  <c r="BB533" i="10"/>
  <c r="AH533" i="10"/>
  <c r="Q533" i="10"/>
  <c r="AC533" i="10"/>
  <c r="AE533" i="10"/>
  <c r="AN533" i="10"/>
  <c r="BI533" i="10"/>
  <c r="Y533" i="10"/>
  <c r="AU533" i="10"/>
  <c r="AB533" i="10"/>
  <c r="BE533" i="10"/>
  <c r="V533" i="10"/>
  <c r="BH533" i="10"/>
  <c r="P533" i="10"/>
  <c r="AK533" i="10"/>
  <c r="S533" i="10"/>
  <c r="AV533" i="10"/>
  <c r="AM533" i="10"/>
  <c r="AY533" i="10"/>
  <c r="AS533" i="10"/>
  <c r="AA533" i="10"/>
  <c r="BD533" i="10"/>
  <c r="BK533" i="10"/>
  <c r="AX533" i="10"/>
  <c r="AG533" i="10"/>
  <c r="AL533" i="10"/>
  <c r="AO533" i="10"/>
  <c r="BA533" i="10"/>
  <c r="BJ533" i="10"/>
  <c r="AQ533" i="10"/>
  <c r="AD533" i="10"/>
  <c r="AP533" i="10"/>
  <c r="AT533" i="10"/>
  <c r="T533" i="10"/>
  <c r="X533" i="10"/>
  <c r="AR533" i="10"/>
  <c r="W533" i="10"/>
  <c r="Z533" i="10"/>
  <c r="BC533" i="10"/>
  <c r="AJ533" i="10"/>
  <c r="AW533" i="10"/>
  <c r="R533" i="10"/>
  <c r="BG533" i="10"/>
  <c r="E210" i="33"/>
  <c r="X23" i="33"/>
  <c r="AG23" i="33"/>
  <c r="AP23" i="33"/>
  <c r="AY23" i="33"/>
  <c r="M23" i="33"/>
  <c r="W23" i="33"/>
  <c r="O23" i="33"/>
  <c r="AF23" i="33"/>
  <c r="AO23" i="33"/>
  <c r="AX23" i="33"/>
  <c r="BG23" i="33"/>
  <c r="U23" i="33"/>
  <c r="BC23" i="33"/>
  <c r="AU23" i="33"/>
  <c r="AN23" i="33"/>
  <c r="AW23" i="33"/>
  <c r="BF23" i="33"/>
  <c r="L23" i="33"/>
  <c r="AC23" i="33"/>
  <c r="AD23" i="33"/>
  <c r="AV23" i="33"/>
  <c r="BE23" i="33"/>
  <c r="K23" i="33"/>
  <c r="T23" i="33"/>
  <c r="AK23" i="33"/>
  <c r="AE23" i="33"/>
  <c r="BD23" i="33"/>
  <c r="J23" i="33"/>
  <c r="S23" i="33"/>
  <c r="AB23" i="33"/>
  <c r="AS23" i="33"/>
  <c r="AL23" i="33"/>
  <c r="G23" i="33"/>
  <c r="R23" i="33"/>
  <c r="AA23" i="33"/>
  <c r="AJ23" i="33"/>
  <c r="BA23" i="33"/>
  <c r="AM23" i="33"/>
  <c r="E23" i="33"/>
  <c r="Q23" i="33"/>
  <c r="Z23" i="33"/>
  <c r="AI23" i="33"/>
  <c r="AR23" i="33"/>
  <c r="V23" i="33"/>
  <c r="N23" i="33"/>
  <c r="P23" i="33"/>
  <c r="Y23" i="33"/>
  <c r="AH23" i="33"/>
  <c r="AQ23" i="33"/>
  <c r="AZ23" i="33"/>
  <c r="BB23" i="33"/>
  <c r="AT23" i="33"/>
  <c r="Y406" i="10"/>
  <c r="AU406" i="10"/>
  <c r="T406" i="10"/>
  <c r="BL406" i="10"/>
  <c r="BI406" i="10"/>
  <c r="AV406" i="10"/>
  <c r="BJ406" i="10"/>
  <c r="BH406" i="10"/>
  <c r="AC406" i="10"/>
  <c r="AZ406" i="10"/>
  <c r="X406" i="10"/>
  <c r="BD406" i="10"/>
  <c r="AX406" i="10"/>
  <c r="AB406" i="10"/>
  <c r="BA406" i="10"/>
  <c r="P406" i="10"/>
  <c r="AA406" i="10"/>
  <c r="AD406" i="10"/>
  <c r="AN406" i="10"/>
  <c r="AQ406" i="10"/>
  <c r="BC406" i="10"/>
  <c r="V406" i="10"/>
  <c r="AF406" i="10"/>
  <c r="BK406" i="10"/>
  <c r="AO406" i="10"/>
  <c r="W406" i="10"/>
  <c r="AR406" i="10"/>
  <c r="Q406" i="10"/>
  <c r="AM406" i="10"/>
  <c r="AG406" i="10"/>
  <c r="BF406" i="10"/>
  <c r="AT406" i="10"/>
  <c r="AI406" i="10"/>
  <c r="AJ406" i="10"/>
  <c r="AH406" i="10"/>
  <c r="AE406" i="10"/>
  <c r="AK406" i="10"/>
  <c r="AY406" i="10"/>
  <c r="R406" i="10"/>
  <c r="AS406" i="10"/>
  <c r="AW406" i="10"/>
  <c r="S406" i="10"/>
  <c r="BE406" i="10"/>
  <c r="BB406" i="10"/>
  <c r="BG406" i="10"/>
  <c r="U406" i="10"/>
  <c r="AL406" i="10"/>
  <c r="Z406" i="10"/>
  <c r="AP406" i="10"/>
  <c r="E115" i="33"/>
  <c r="AK249" i="33"/>
  <c r="BB249" i="33"/>
  <c r="P249" i="33"/>
  <c r="Y249" i="33"/>
  <c r="AH249" i="33"/>
  <c r="AQ249" i="33"/>
  <c r="AR249" i="33"/>
  <c r="AS249" i="33"/>
  <c r="O249" i="33"/>
  <c r="X249" i="33"/>
  <c r="AG249" i="33"/>
  <c r="AP249" i="33"/>
  <c r="AY249" i="33"/>
  <c r="BA249" i="33"/>
  <c r="W249" i="33"/>
  <c r="AF249" i="33"/>
  <c r="AO249" i="33"/>
  <c r="AX249" i="33"/>
  <c r="BG249" i="33"/>
  <c r="N249" i="33"/>
  <c r="AE249" i="33"/>
  <c r="AN249" i="33"/>
  <c r="AW249" i="33"/>
  <c r="BF249" i="33"/>
  <c r="L249" i="33"/>
  <c r="V249" i="33"/>
  <c r="AM249" i="33"/>
  <c r="AV249" i="33"/>
  <c r="BE249" i="33"/>
  <c r="K249" i="33"/>
  <c r="T249" i="33"/>
  <c r="M249" i="33"/>
  <c r="AD249" i="33"/>
  <c r="AU249" i="33"/>
  <c r="BD249" i="33"/>
  <c r="J249" i="33"/>
  <c r="S249" i="33"/>
  <c r="AB249" i="33"/>
  <c r="U249" i="33"/>
  <c r="AL249" i="33"/>
  <c r="BC249" i="33"/>
  <c r="G249" i="33"/>
  <c r="R249" i="33"/>
  <c r="AA249" i="33"/>
  <c r="AJ249" i="33"/>
  <c r="AC249" i="33"/>
  <c r="AT249" i="33"/>
  <c r="E249" i="33"/>
  <c r="Q249" i="33"/>
  <c r="Z249" i="33"/>
  <c r="AI249" i="33"/>
  <c r="AZ249" i="33"/>
  <c r="AF497" i="10"/>
  <c r="AJ497" i="10"/>
  <c r="T497" i="10"/>
  <c r="AI497" i="10"/>
  <c r="AP497" i="10"/>
  <c r="AM497" i="10"/>
  <c r="AR497" i="10"/>
  <c r="W497" i="10"/>
  <c r="AD497" i="10"/>
  <c r="AQ497" i="10"/>
  <c r="AX497" i="10"/>
  <c r="AG497" i="10"/>
  <c r="BH497" i="10"/>
  <c r="BB497" i="10"/>
  <c r="AL497" i="10"/>
  <c r="BF497" i="10"/>
  <c r="AO497" i="10"/>
  <c r="BD497" i="10"/>
  <c r="U497" i="10"/>
  <c r="BA497" i="10"/>
  <c r="AY497" i="10"/>
  <c r="AW497" i="10"/>
  <c r="BL497" i="10"/>
  <c r="AU497" i="10"/>
  <c r="Z497" i="10"/>
  <c r="BI497" i="10"/>
  <c r="BE497" i="10"/>
  <c r="BK497" i="10"/>
  <c r="BC497" i="10"/>
  <c r="S497" i="10"/>
  <c r="Q497" i="10"/>
  <c r="BG497" i="10"/>
  <c r="P497" i="10"/>
  <c r="AZ497" i="10"/>
  <c r="AC497" i="10"/>
  <c r="AH497" i="10"/>
  <c r="AN497" i="10"/>
  <c r="AT497" i="10"/>
  <c r="AB497" i="10"/>
  <c r="BJ497" i="10"/>
  <c r="Y497" i="10"/>
  <c r="AE497" i="10"/>
  <c r="R497" i="10"/>
  <c r="X497" i="10"/>
  <c r="AS497" i="10"/>
  <c r="V497" i="10"/>
  <c r="AA497" i="10"/>
  <c r="AV497" i="10"/>
  <c r="AK497" i="10"/>
  <c r="U121" i="33"/>
  <c r="AL121" i="33"/>
  <c r="G121" i="33"/>
  <c r="AP121" i="33"/>
  <c r="Q121" i="33"/>
  <c r="BF121" i="33"/>
  <c r="R121" i="33"/>
  <c r="AC121" i="33"/>
  <c r="AT121" i="33"/>
  <c r="S121" i="33"/>
  <c r="AZ121" i="33"/>
  <c r="AH121" i="33"/>
  <c r="AA121" i="33"/>
  <c r="Z121" i="33"/>
  <c r="AK121" i="33"/>
  <c r="BB121" i="33"/>
  <c r="AE121" i="33"/>
  <c r="L121" i="33"/>
  <c r="AX121" i="33"/>
  <c r="AJ121" i="33"/>
  <c r="AR121" i="33"/>
  <c r="AS121" i="33"/>
  <c r="O121" i="33"/>
  <c r="AO121" i="33"/>
  <c r="AB121" i="33"/>
  <c r="W121" i="33"/>
  <c r="AQ121" i="33"/>
  <c r="BA121" i="33"/>
  <c r="Y121" i="33"/>
  <c r="AY121" i="33"/>
  <c r="AV121" i="33"/>
  <c r="AM121" i="33"/>
  <c r="E121" i="33"/>
  <c r="N121" i="33"/>
  <c r="AI121" i="33"/>
  <c r="J121" i="33"/>
  <c r="P121" i="33"/>
  <c r="BD121" i="33"/>
  <c r="BC121" i="33"/>
  <c r="V121" i="33"/>
  <c r="AU121" i="33"/>
  <c r="T121" i="33"/>
  <c r="AG121" i="33"/>
  <c r="X121" i="33"/>
  <c r="K121" i="33"/>
  <c r="M121" i="33"/>
  <c r="AD121" i="33"/>
  <c r="BE121" i="33"/>
  <c r="AF121" i="33"/>
  <c r="AW121" i="33"/>
  <c r="AN121" i="33"/>
  <c r="BG121" i="33"/>
  <c r="AG447" i="10"/>
  <c r="AB447" i="10"/>
  <c r="AA447" i="10"/>
  <c r="Y447" i="10"/>
  <c r="AC447" i="10"/>
  <c r="BJ447" i="10"/>
  <c r="BE447" i="10"/>
  <c r="BH447" i="10"/>
  <c r="AL447" i="10"/>
  <c r="X447" i="10"/>
  <c r="AK447" i="10"/>
  <c r="AY447" i="10"/>
  <c r="BG447" i="10"/>
  <c r="R447" i="10"/>
  <c r="AJ447" i="10"/>
  <c r="AI447" i="10"/>
  <c r="AS447" i="10"/>
  <c r="BA447" i="10"/>
  <c r="AX447" i="10"/>
  <c r="BD447" i="10"/>
  <c r="AV447" i="10"/>
  <c r="AT447" i="10"/>
  <c r="BI447" i="10"/>
  <c r="AZ447" i="10"/>
  <c r="AR447" i="10"/>
  <c r="AH447" i="10"/>
  <c r="Q447" i="10"/>
  <c r="P447" i="10"/>
  <c r="BL447" i="10"/>
  <c r="AN447" i="10"/>
  <c r="AD447" i="10"/>
  <c r="BC447" i="10"/>
  <c r="Z447" i="10"/>
  <c r="AF447" i="10"/>
  <c r="U447" i="10"/>
  <c r="T447" i="10"/>
  <c r="V447" i="10"/>
  <c r="AP447" i="10"/>
  <c r="AE447" i="10"/>
  <c r="S447" i="10"/>
  <c r="AU447" i="10"/>
  <c r="AQ447" i="10"/>
  <c r="AO447" i="10"/>
  <c r="AM447" i="10"/>
  <c r="W447" i="10"/>
  <c r="BK447" i="10"/>
  <c r="BB447" i="10"/>
  <c r="AW447" i="10"/>
  <c r="BF447" i="10"/>
  <c r="E49" i="33"/>
  <c r="X89" i="33"/>
  <c r="AG89" i="33"/>
  <c r="AQ89" i="33"/>
  <c r="AZ89" i="33"/>
  <c r="V89" i="33"/>
  <c r="AH89" i="33"/>
  <c r="W89" i="33"/>
  <c r="AF89" i="33"/>
  <c r="AO89" i="33"/>
  <c r="AY89" i="33"/>
  <c r="AS89" i="33"/>
  <c r="BB89" i="33"/>
  <c r="AE89" i="33"/>
  <c r="AN89" i="33"/>
  <c r="AW89" i="33"/>
  <c r="BG89" i="33"/>
  <c r="AK89" i="33"/>
  <c r="Z89" i="33"/>
  <c r="AX89" i="33"/>
  <c r="AM89" i="33"/>
  <c r="AV89" i="33"/>
  <c r="BE89" i="33"/>
  <c r="BF89" i="33"/>
  <c r="AT89" i="33"/>
  <c r="AC89" i="33"/>
  <c r="AU89" i="33"/>
  <c r="BD89" i="33"/>
  <c r="T89" i="33"/>
  <c r="R89" i="33"/>
  <c r="BC89" i="33"/>
  <c r="S89" i="33"/>
  <c r="AB89" i="33"/>
  <c r="AL89" i="33"/>
  <c r="AD89" i="33"/>
  <c r="E89" i="33"/>
  <c r="Q89" i="33"/>
  <c r="AA89" i="33"/>
  <c r="AJ89" i="33"/>
  <c r="U89" i="33"/>
  <c r="BA89" i="33"/>
  <c r="AR89" i="33"/>
  <c r="AP89" i="33"/>
  <c r="P89" i="33"/>
  <c r="Y89" i="33"/>
  <c r="AI89" i="33"/>
  <c r="BC434" i="10"/>
  <c r="AR434" i="10"/>
  <c r="BF434" i="10"/>
  <c r="P434" i="10"/>
  <c r="AH434" i="10"/>
  <c r="BH434" i="10"/>
  <c r="W434" i="10"/>
  <c r="AA434" i="10"/>
  <c r="AW434" i="10"/>
  <c r="AT434" i="10"/>
  <c r="Y434" i="10"/>
  <c r="V434" i="10"/>
  <c r="AZ434" i="10"/>
  <c r="AF434" i="10"/>
  <c r="AM434" i="10"/>
  <c r="AP434" i="10"/>
  <c r="AD434" i="10"/>
  <c r="R434" i="10"/>
  <c r="BK434" i="10"/>
  <c r="BJ434" i="10"/>
  <c r="AB434" i="10"/>
  <c r="AS434" i="10"/>
  <c r="Z434" i="10"/>
  <c r="AV434" i="10"/>
  <c r="AE434" i="10"/>
  <c r="S434" i="10"/>
  <c r="BG434" i="10"/>
  <c r="BI434" i="10"/>
  <c r="X434" i="10"/>
  <c r="BL434" i="10"/>
  <c r="AI434" i="10"/>
  <c r="BB434" i="10"/>
  <c r="AY434" i="10"/>
  <c r="AN434" i="10"/>
  <c r="AX434" i="10"/>
  <c r="Q434" i="10"/>
  <c r="U434" i="10"/>
  <c r="AO434" i="10"/>
  <c r="BD434" i="10"/>
  <c r="BE434" i="10"/>
  <c r="T434" i="10"/>
  <c r="AQ434" i="10"/>
  <c r="AC434" i="10"/>
  <c r="BA434" i="10"/>
  <c r="AG434" i="10"/>
  <c r="AU434" i="10"/>
  <c r="AK434" i="10"/>
  <c r="AJ434" i="10"/>
  <c r="AL434" i="10"/>
  <c r="BG86" i="33"/>
  <c r="AC86" i="33"/>
  <c r="V86" i="33"/>
  <c r="AO86" i="33"/>
  <c r="AJ86" i="33"/>
  <c r="Y86" i="33"/>
  <c r="BE86" i="33"/>
  <c r="BB86" i="33"/>
  <c r="AB86" i="33"/>
  <c r="E86" i="33"/>
  <c r="Z86" i="33"/>
  <c r="AL431" i="10"/>
  <c r="AF86" i="33" s="1"/>
  <c r="AQ431" i="10"/>
  <c r="AK86" i="33" s="1"/>
  <c r="R431" i="10"/>
  <c r="L86" i="33" s="1"/>
  <c r="BA431" i="10"/>
  <c r="AU86" i="33" s="1"/>
  <c r="BK431" i="10"/>
  <c r="AY431" i="10"/>
  <c r="AS86" i="33" s="1"/>
  <c r="Q431" i="10"/>
  <c r="K86" i="33" s="1"/>
  <c r="X431" i="10"/>
  <c r="R86" i="33" s="1"/>
  <c r="S431" i="10"/>
  <c r="M86" i="33" s="1"/>
  <c r="BL431" i="10"/>
  <c r="BF86" i="33" s="1"/>
  <c r="AT431" i="10"/>
  <c r="AN86" i="33" s="1"/>
  <c r="Y431" i="10"/>
  <c r="S86" i="33" s="1"/>
  <c r="AF431" i="10"/>
  <c r="AR431" i="10"/>
  <c r="AL86" i="33" s="1"/>
  <c r="BJ431" i="10"/>
  <c r="BD86" i="33" s="1"/>
  <c r="AK431" i="10"/>
  <c r="AE86" i="33" s="1"/>
  <c r="BG431" i="10"/>
  <c r="BA86" i="33" s="1"/>
  <c r="AO431" i="10"/>
  <c r="AI86" i="33" s="1"/>
  <c r="AD431" i="10"/>
  <c r="X86" i="33" s="1"/>
  <c r="AZ431" i="10"/>
  <c r="AT86" i="33" s="1"/>
  <c r="AU431" i="10"/>
  <c r="AB431" i="10"/>
  <c r="AX431" i="10"/>
  <c r="AR86" i="33" s="1"/>
  <c r="BC431" i="10"/>
  <c r="AW86" i="33" s="1"/>
  <c r="AN431" i="10"/>
  <c r="AH86" i="33" s="1"/>
  <c r="AA431" i="10"/>
  <c r="U86" i="33" s="1"/>
  <c r="T431" i="10"/>
  <c r="N86" i="33" s="1"/>
  <c r="Z431" i="10"/>
  <c r="T86" i="33" s="1"/>
  <c r="AJ431" i="10"/>
  <c r="AD86" i="33" s="1"/>
  <c r="BD431" i="10"/>
  <c r="AX86" i="33" s="1"/>
  <c r="BE431" i="10"/>
  <c r="AY86" i="33" s="1"/>
  <c r="AE431" i="10"/>
  <c r="AC431" i="10"/>
  <c r="W86" i="33" s="1"/>
  <c r="AM431" i="10"/>
  <c r="AG86" i="33" s="1"/>
  <c r="V431" i="10"/>
  <c r="P86" i="33" s="1"/>
  <c r="AS431" i="10"/>
  <c r="AM86" i="33" s="1"/>
  <c r="AP431" i="10"/>
  <c r="AV431" i="10"/>
  <c r="AP86" i="33" s="1"/>
  <c r="AI431" i="10"/>
  <c r="BF431" i="10"/>
  <c r="AZ86" i="33" s="1"/>
  <c r="U431" i="10"/>
  <c r="O86" i="33" s="1"/>
  <c r="AW431" i="10"/>
  <c r="AQ86" i="33" s="1"/>
  <c r="AG431" i="10"/>
  <c r="AA86" i="33" s="1"/>
  <c r="AH431" i="10"/>
  <c r="BH431" i="10"/>
  <c r="BI431" i="10"/>
  <c r="BC86" i="33" s="1"/>
  <c r="P431" i="10"/>
  <c r="G86" i="33" s="1"/>
  <c r="BB431" i="10"/>
  <c r="AV86" i="33" s="1"/>
  <c r="W431" i="10"/>
  <c r="Q86" i="33" s="1"/>
  <c r="L183" i="33"/>
  <c r="AC183" i="33"/>
  <c r="AT183" i="33"/>
  <c r="Q183" i="33"/>
  <c r="Z183" i="33"/>
  <c r="X183" i="33"/>
  <c r="K183" i="33"/>
  <c r="T183" i="33"/>
  <c r="AK183" i="33"/>
  <c r="BB183" i="33"/>
  <c r="Y183" i="33"/>
  <c r="AH183" i="33"/>
  <c r="BD183" i="33"/>
  <c r="AA183" i="33"/>
  <c r="AJ183" i="33"/>
  <c r="BA183" i="33"/>
  <c r="W183" i="33"/>
  <c r="AO183" i="33"/>
  <c r="AX183" i="33"/>
  <c r="AN183" i="33"/>
  <c r="AI183" i="33"/>
  <c r="AR183" i="33"/>
  <c r="N183" i="33"/>
  <c r="AE183" i="33"/>
  <c r="AW183" i="33"/>
  <c r="BF183" i="33"/>
  <c r="AV183" i="33"/>
  <c r="AQ183" i="33"/>
  <c r="AZ183" i="33"/>
  <c r="V183" i="33"/>
  <c r="AM183" i="33"/>
  <c r="BE183" i="33"/>
  <c r="E183" i="33"/>
  <c r="AY183" i="33"/>
  <c r="M183" i="33"/>
  <c r="O183" i="33"/>
  <c r="G183" i="33"/>
  <c r="S183" i="33"/>
  <c r="AU183" i="33"/>
  <c r="AF183" i="33"/>
  <c r="BG183" i="33"/>
  <c r="BC183" i="33"/>
  <c r="AB183" i="33"/>
  <c r="AG183" i="33"/>
  <c r="U183" i="33"/>
  <c r="J183" i="33"/>
  <c r="AS183" i="33"/>
  <c r="R183" i="33"/>
  <c r="AD183" i="33"/>
  <c r="AP183" i="33"/>
  <c r="AL183" i="33"/>
  <c r="P183" i="33"/>
  <c r="AE471" i="10"/>
  <c r="AP471" i="10"/>
  <c r="P471" i="10"/>
  <c r="AC471" i="10"/>
  <c r="AD471" i="10"/>
  <c r="T471" i="10"/>
  <c r="AX471" i="10"/>
  <c r="X471" i="10"/>
  <c r="AK471" i="10"/>
  <c r="AU471" i="10"/>
  <c r="BL471" i="10"/>
  <c r="R471" i="10"/>
  <c r="BH471" i="10"/>
  <c r="AF471" i="10"/>
  <c r="AS471" i="10"/>
  <c r="Z471" i="10"/>
  <c r="BD471" i="10"/>
  <c r="AM471" i="10"/>
  <c r="AW471" i="10"/>
  <c r="BA471" i="10"/>
  <c r="AH471" i="10"/>
  <c r="BK471" i="10"/>
  <c r="AJ471" i="10"/>
  <c r="AI471" i="10"/>
  <c r="BF471" i="10"/>
  <c r="AY471" i="10"/>
  <c r="AL471" i="10"/>
  <c r="AN471" i="10"/>
  <c r="Y471" i="10"/>
  <c r="BE471" i="10"/>
  <c r="BI471" i="10"/>
  <c r="BB471" i="10"/>
  <c r="AB471" i="10"/>
  <c r="AO471" i="10"/>
  <c r="AQ471" i="10"/>
  <c r="V471" i="10"/>
  <c r="W471" i="10"/>
  <c r="Q471" i="10"/>
  <c r="U471" i="10"/>
  <c r="BG471" i="10"/>
  <c r="AT471" i="10"/>
  <c r="AV471" i="10"/>
  <c r="AG471" i="10"/>
  <c r="S471" i="10"/>
  <c r="AA471" i="10"/>
  <c r="AZ471" i="10"/>
  <c r="BJ471" i="10"/>
  <c r="AR471" i="10"/>
  <c r="BC471" i="10"/>
  <c r="Q252" i="33"/>
  <c r="Z252" i="33"/>
  <c r="AI252" i="33"/>
  <c r="AR252" i="33"/>
  <c r="N252" i="33"/>
  <c r="AE252" i="33"/>
  <c r="X252" i="33"/>
  <c r="Y252" i="33"/>
  <c r="AH252" i="33"/>
  <c r="AQ252" i="33"/>
  <c r="AZ252" i="33"/>
  <c r="V252" i="33"/>
  <c r="AM252" i="33"/>
  <c r="AF252" i="33"/>
  <c r="AG252" i="33"/>
  <c r="AP252" i="33"/>
  <c r="AY252" i="33"/>
  <c r="M252" i="33"/>
  <c r="AD252" i="33"/>
  <c r="AU252" i="33"/>
  <c r="P252" i="33"/>
  <c r="AO252" i="33"/>
  <c r="AX252" i="33"/>
  <c r="BG252" i="33"/>
  <c r="U252" i="33"/>
  <c r="AL252" i="33"/>
  <c r="BC252" i="33"/>
  <c r="AW252" i="33"/>
  <c r="BF252" i="33"/>
  <c r="L252" i="33"/>
  <c r="AC252" i="33"/>
  <c r="AT252" i="33"/>
  <c r="AN252" i="33"/>
  <c r="BE252" i="33"/>
  <c r="K252" i="33"/>
  <c r="T252" i="33"/>
  <c r="AK252" i="33"/>
  <c r="BB252" i="33"/>
  <c r="AV252" i="33"/>
  <c r="J252" i="33"/>
  <c r="S252" i="33"/>
  <c r="AB252" i="33"/>
  <c r="AS252" i="33"/>
  <c r="O252" i="33"/>
  <c r="BD252" i="33"/>
  <c r="G252" i="33"/>
  <c r="R252" i="33"/>
  <c r="AJ252" i="33"/>
  <c r="BA252" i="33"/>
  <c r="W252" i="33"/>
  <c r="E252" i="33"/>
  <c r="AA252" i="33"/>
  <c r="AY500" i="10"/>
  <c r="BK500" i="10"/>
  <c r="BD500" i="10"/>
  <c r="BF500" i="10"/>
  <c r="BA500" i="10"/>
  <c r="AX500" i="10"/>
  <c r="Y500" i="10"/>
  <c r="AC500" i="10"/>
  <c r="AD500" i="10"/>
  <c r="AA500" i="10"/>
  <c r="AB500" i="10"/>
  <c r="X500" i="10"/>
  <c r="AZ500" i="10"/>
  <c r="P500" i="10"/>
  <c r="BL500" i="10"/>
  <c r="AI500" i="10"/>
  <c r="AW500" i="10"/>
  <c r="AS500" i="10"/>
  <c r="W500" i="10"/>
  <c r="T500" i="10"/>
  <c r="BB500" i="10"/>
  <c r="BC500" i="10"/>
  <c r="BE500" i="10"/>
  <c r="AN500" i="10"/>
  <c r="AJ500" i="10"/>
  <c r="BJ500" i="10"/>
  <c r="AR500" i="10"/>
  <c r="AK500" i="10"/>
  <c r="AL500" i="10"/>
  <c r="AV500" i="10"/>
  <c r="AQ500" i="10"/>
  <c r="BG500" i="10"/>
  <c r="U500" i="10"/>
  <c r="AM500" i="10"/>
  <c r="BI500" i="10"/>
  <c r="BH500" i="10"/>
  <c r="V500" i="10"/>
  <c r="S500" i="10"/>
  <c r="Z500" i="10"/>
  <c r="AE500" i="10"/>
  <c r="AH500" i="10"/>
  <c r="AP500" i="10"/>
  <c r="Q500" i="10"/>
  <c r="R500" i="10"/>
  <c r="AT500" i="10"/>
  <c r="AO500" i="10"/>
  <c r="AG500" i="10"/>
  <c r="AU500" i="10"/>
  <c r="AF500" i="10"/>
  <c r="AN350" i="33"/>
  <c r="AW350" i="33"/>
  <c r="BF350" i="33"/>
  <c r="L350" i="33"/>
  <c r="AD350" i="33"/>
  <c r="AU350" i="33"/>
  <c r="AV350" i="33"/>
  <c r="BE350" i="33"/>
  <c r="K350" i="33"/>
  <c r="T350" i="33"/>
  <c r="AL350" i="33"/>
  <c r="BC350" i="33"/>
  <c r="G350" i="33"/>
  <c r="R350" i="33"/>
  <c r="AA350" i="33"/>
  <c r="AJ350" i="33"/>
  <c r="BB350" i="33"/>
  <c r="AC350" i="33"/>
  <c r="E350" i="33"/>
  <c r="Q350" i="33"/>
  <c r="Z350" i="33"/>
  <c r="AI350" i="33"/>
  <c r="AR350" i="33"/>
  <c r="O350" i="33"/>
  <c r="AK350" i="33"/>
  <c r="P350" i="33"/>
  <c r="Y350" i="33"/>
  <c r="AH350" i="33"/>
  <c r="AQ350" i="33"/>
  <c r="AZ350" i="33"/>
  <c r="W350" i="33"/>
  <c r="AS350" i="33"/>
  <c r="AP350" i="33"/>
  <c r="AT350" i="33"/>
  <c r="AX350" i="33"/>
  <c r="AE350" i="33"/>
  <c r="X350" i="33"/>
  <c r="S350" i="33"/>
  <c r="AM350" i="33"/>
  <c r="BD350" i="33"/>
  <c r="BG350" i="33"/>
  <c r="BA350" i="33"/>
  <c r="AG350" i="33"/>
  <c r="AB350" i="33"/>
  <c r="M350" i="33"/>
  <c r="AO350" i="33"/>
  <c r="N350" i="33"/>
  <c r="AF350" i="33"/>
  <c r="J350" i="33"/>
  <c r="AY350" i="33"/>
  <c r="U350" i="33"/>
  <c r="V350" i="33"/>
  <c r="AC538" i="10"/>
  <c r="AG538" i="10"/>
  <c r="Y538" i="10"/>
  <c r="BH538" i="10"/>
  <c r="AH538" i="10"/>
  <c r="AT538" i="10"/>
  <c r="S538" i="10"/>
  <c r="AE538" i="10"/>
  <c r="BG538" i="10"/>
  <c r="AP538" i="10"/>
  <c r="BB538" i="10"/>
  <c r="AJ538" i="10"/>
  <c r="V538" i="10"/>
  <c r="AX538" i="10"/>
  <c r="AF538" i="10"/>
  <c r="AS538" i="10"/>
  <c r="AA538" i="10"/>
  <c r="AM538" i="10"/>
  <c r="AW538" i="10"/>
  <c r="AN538" i="10"/>
  <c r="BJ538" i="10"/>
  <c r="AR538" i="10"/>
  <c r="R538" i="10"/>
  <c r="AU538" i="10"/>
  <c r="U538" i="10"/>
  <c r="BF538" i="10"/>
  <c r="AO538" i="10"/>
  <c r="AZ538" i="10"/>
  <c r="Z538" i="10"/>
  <c r="AV538" i="10"/>
  <c r="W538" i="10"/>
  <c r="AI538" i="10"/>
  <c r="BL538" i="10"/>
  <c r="Q538" i="10"/>
  <c r="BC538" i="10"/>
  <c r="AL538" i="10"/>
  <c r="BD538" i="10"/>
  <c r="AK538" i="10"/>
  <c r="AB538" i="10"/>
  <c r="BI538" i="10"/>
  <c r="X538" i="10"/>
  <c r="AD538" i="10"/>
  <c r="AY538" i="10"/>
  <c r="T538" i="10"/>
  <c r="BA538" i="10"/>
  <c r="P538" i="10"/>
  <c r="AQ538" i="10"/>
  <c r="BE538" i="10"/>
  <c r="BK538" i="10"/>
  <c r="Z150" i="33"/>
  <c r="AA150" i="33"/>
  <c r="AB150" i="33"/>
  <c r="AK150" i="33"/>
  <c r="AL150" i="33"/>
  <c r="BC150" i="33"/>
  <c r="Q150" i="33"/>
  <c r="AP150" i="33"/>
  <c r="AQ150" i="33"/>
  <c r="AR150" i="33"/>
  <c r="BA150" i="33"/>
  <c r="BB150" i="33"/>
  <c r="P150" i="33"/>
  <c r="AX150" i="33"/>
  <c r="AY150" i="33"/>
  <c r="AZ150" i="33"/>
  <c r="Y150" i="33"/>
  <c r="O150" i="33"/>
  <c r="X150" i="33"/>
  <c r="BF150" i="33"/>
  <c r="BG150" i="33"/>
  <c r="E150" i="33"/>
  <c r="AW150" i="33"/>
  <c r="W150" i="33"/>
  <c r="AF150" i="33"/>
  <c r="J150" i="33"/>
  <c r="K150" i="33"/>
  <c r="L150" i="33"/>
  <c r="U150" i="33"/>
  <c r="V150" i="33"/>
  <c r="AM150" i="33"/>
  <c r="AV150" i="33"/>
  <c r="R150" i="33"/>
  <c r="S150" i="33"/>
  <c r="T150" i="33"/>
  <c r="AC150" i="33"/>
  <c r="AD150" i="33"/>
  <c r="AU150" i="33"/>
  <c r="BD150" i="33"/>
  <c r="G150" i="33"/>
  <c r="AE150" i="33"/>
  <c r="AI150" i="33"/>
  <c r="AO150" i="33"/>
  <c r="AG150" i="33"/>
  <c r="AN150" i="33"/>
  <c r="AJ150" i="33"/>
  <c r="BE150" i="33"/>
  <c r="M150" i="33"/>
  <c r="AS150" i="33"/>
  <c r="N150" i="33"/>
  <c r="AH150" i="33"/>
  <c r="AT150" i="33"/>
  <c r="AU457" i="10"/>
  <c r="V457" i="10"/>
  <c r="AA457" i="10"/>
  <c r="X457" i="10"/>
  <c r="T457" i="10"/>
  <c r="BL457" i="10"/>
  <c r="AD457" i="10"/>
  <c r="AZ457" i="10"/>
  <c r="AO457" i="10"/>
  <c r="BJ457" i="10"/>
  <c r="AH457" i="10"/>
  <c r="BC457" i="10"/>
  <c r="AP457" i="10"/>
  <c r="AX457" i="10"/>
  <c r="AN457" i="10"/>
  <c r="BA457" i="10"/>
  <c r="Y457" i="10"/>
  <c r="BK457" i="10"/>
  <c r="BF457" i="10"/>
  <c r="BE457" i="10"/>
  <c r="AE457" i="10"/>
  <c r="AJ457" i="10"/>
  <c r="P457" i="10"/>
  <c r="AT457" i="10"/>
  <c r="BI457" i="10"/>
  <c r="BB457" i="10"/>
  <c r="AY457" i="10"/>
  <c r="BD457" i="10"/>
  <c r="AR457" i="10"/>
  <c r="AK457" i="10"/>
  <c r="BH457" i="10"/>
  <c r="AF457" i="10"/>
  <c r="R457" i="10"/>
  <c r="AQ457" i="10"/>
  <c r="W457" i="10"/>
  <c r="Q457" i="10"/>
  <c r="AV457" i="10"/>
  <c r="S457" i="10"/>
  <c r="AC457" i="10"/>
  <c r="AM457" i="10"/>
  <c r="AG457" i="10"/>
  <c r="BG457" i="10"/>
  <c r="AI457" i="10"/>
  <c r="AS457" i="10"/>
  <c r="AL457" i="10"/>
  <c r="AB457" i="10"/>
  <c r="U457" i="10"/>
  <c r="Z457" i="10"/>
  <c r="AW457" i="10"/>
  <c r="M26" i="33"/>
  <c r="AD26" i="33"/>
  <c r="AU26" i="33"/>
  <c r="BD26" i="33"/>
  <c r="Z26" i="33"/>
  <c r="K26" i="33"/>
  <c r="L26" i="33"/>
  <c r="AC26" i="33"/>
  <c r="AT26" i="33"/>
  <c r="E26" i="33"/>
  <c r="Q26" i="33"/>
  <c r="AA26" i="33"/>
  <c r="R26" i="33"/>
  <c r="T26" i="33"/>
  <c r="AK26" i="33"/>
  <c r="BB26" i="33"/>
  <c r="P26" i="33"/>
  <c r="Y26" i="33"/>
  <c r="BG26" i="33"/>
  <c r="AX26" i="33"/>
  <c r="AB26" i="33"/>
  <c r="AS26" i="33"/>
  <c r="O26" i="33"/>
  <c r="X26" i="33"/>
  <c r="AG26" i="33"/>
  <c r="AH26" i="33"/>
  <c r="S26" i="33"/>
  <c r="AR26" i="33"/>
  <c r="N26" i="33"/>
  <c r="AE26" i="33"/>
  <c r="AN26" i="33"/>
  <c r="AW26" i="33"/>
  <c r="J26" i="33"/>
  <c r="AZ26" i="33"/>
  <c r="V26" i="33"/>
  <c r="AM26" i="33"/>
  <c r="AV26" i="33"/>
  <c r="BE26" i="33"/>
  <c r="AP26" i="33"/>
  <c r="W26" i="33"/>
  <c r="AY26" i="33"/>
  <c r="BC26" i="33"/>
  <c r="AF26" i="33"/>
  <c r="G26" i="33"/>
  <c r="AJ26" i="33"/>
  <c r="AO26" i="33"/>
  <c r="U26" i="33"/>
  <c r="BF26" i="33"/>
  <c r="BA26" i="33"/>
  <c r="AI26" i="33"/>
  <c r="AM409" i="10"/>
  <c r="AE409" i="10"/>
  <c r="BH409" i="10"/>
  <c r="X409" i="10"/>
  <c r="U409" i="10"/>
  <c r="AL26" i="33"/>
  <c r="BJ409" i="10"/>
  <c r="BB409" i="10"/>
  <c r="AF409" i="10"/>
  <c r="AH409" i="10"/>
  <c r="S409" i="10"/>
  <c r="AQ26" i="33"/>
  <c r="Z409" i="10"/>
  <c r="W409" i="10"/>
  <c r="AB409" i="10"/>
  <c r="P409" i="10"/>
  <c r="AP409" i="10"/>
  <c r="R409" i="10"/>
  <c r="AU409" i="10"/>
  <c r="AA409" i="10"/>
  <c r="AX409" i="10"/>
  <c r="V409" i="10"/>
  <c r="AZ409" i="10"/>
  <c r="AW409" i="10"/>
  <c r="BD409" i="10"/>
  <c r="AD409" i="10"/>
  <c r="AG409" i="10"/>
  <c r="AI409" i="10"/>
  <c r="AV409" i="10"/>
  <c r="AL409" i="10"/>
  <c r="Y409" i="10"/>
  <c r="BA409" i="10"/>
  <c r="AJ409" i="10"/>
  <c r="T409" i="10"/>
  <c r="AK409" i="10"/>
  <c r="AY409" i="10"/>
  <c r="BF409" i="10"/>
  <c r="BL409" i="10"/>
  <c r="AR409" i="10"/>
  <c r="BK409" i="10"/>
  <c r="BC409" i="10"/>
  <c r="Q409" i="10"/>
  <c r="AS409" i="10"/>
  <c r="AT409" i="10"/>
  <c r="AC409" i="10"/>
  <c r="BI409" i="10"/>
  <c r="AQ409" i="10"/>
  <c r="AN409" i="10"/>
  <c r="AO409" i="10"/>
  <c r="BG409" i="10"/>
  <c r="BE409" i="10"/>
  <c r="AW250" i="33"/>
  <c r="BF250" i="33"/>
  <c r="BE250" i="33"/>
  <c r="G250" i="33"/>
  <c r="R250" i="33"/>
  <c r="AA250" i="33"/>
  <c r="Q250" i="33"/>
  <c r="Z250" i="33"/>
  <c r="AI250" i="33"/>
  <c r="Y250" i="33"/>
  <c r="AH250" i="33"/>
  <c r="AX250" i="33"/>
  <c r="AB250" i="33"/>
  <c r="AS250" i="33"/>
  <c r="O250" i="33"/>
  <c r="AF250" i="33"/>
  <c r="K250" i="33"/>
  <c r="AJ250" i="33"/>
  <c r="BA250" i="33"/>
  <c r="W250" i="33"/>
  <c r="AN250" i="33"/>
  <c r="S250" i="33"/>
  <c r="AR250" i="33"/>
  <c r="N250" i="33"/>
  <c r="AE250" i="33"/>
  <c r="AV250" i="33"/>
  <c r="AG250" i="33"/>
  <c r="AY250" i="33"/>
  <c r="M250" i="33"/>
  <c r="AD250" i="33"/>
  <c r="AU250" i="33"/>
  <c r="BD250" i="33"/>
  <c r="AO250" i="33"/>
  <c r="BG250" i="33"/>
  <c r="U250" i="33"/>
  <c r="AL250" i="33"/>
  <c r="BC250" i="33"/>
  <c r="J250" i="33"/>
  <c r="L250" i="33"/>
  <c r="AC250" i="33"/>
  <c r="AT250" i="33"/>
  <c r="P250" i="33"/>
  <c r="V250" i="33"/>
  <c r="BB250" i="33"/>
  <c r="AM250" i="33"/>
  <c r="AQ250" i="33"/>
  <c r="E250" i="33"/>
  <c r="T250" i="33"/>
  <c r="AZ250" i="33"/>
  <c r="AP250" i="33"/>
  <c r="AK250" i="33"/>
  <c r="X250" i="33"/>
  <c r="BH498" i="10"/>
  <c r="BK498" i="10"/>
  <c r="AL498" i="10"/>
  <c r="BA498" i="10"/>
  <c r="AP498" i="10"/>
  <c r="AE498" i="10"/>
  <c r="BB498" i="10"/>
  <c r="R498" i="10"/>
  <c r="AF498" i="10"/>
  <c r="AJ498" i="10"/>
  <c r="AX498" i="10"/>
  <c r="AK498" i="10"/>
  <c r="AY498" i="10"/>
  <c r="W498" i="10"/>
  <c r="AR498" i="10"/>
  <c r="S498" i="10"/>
  <c r="AO498" i="10"/>
  <c r="BG498" i="10"/>
  <c r="Z498" i="10"/>
  <c r="BC498" i="10"/>
  <c r="AA498" i="10"/>
  <c r="BF498" i="10"/>
  <c r="AD498" i="10"/>
  <c r="AH498" i="10"/>
  <c r="Q498" i="10"/>
  <c r="AI498" i="10"/>
  <c r="AN498" i="10"/>
  <c r="V498" i="10"/>
  <c r="AS498" i="10"/>
  <c r="AU498" i="10"/>
  <c r="AT498" i="10"/>
  <c r="BD498" i="10"/>
  <c r="T498" i="10"/>
  <c r="BE498" i="10"/>
  <c r="AG498" i="10"/>
  <c r="BJ498" i="10"/>
  <c r="Y498" i="10"/>
  <c r="BI498" i="10"/>
  <c r="BL498" i="10"/>
  <c r="U498" i="10"/>
  <c r="AW498" i="10"/>
  <c r="AC498" i="10"/>
  <c r="AQ498" i="10"/>
  <c r="AM498" i="10"/>
  <c r="X498" i="10"/>
  <c r="AZ498" i="10"/>
  <c r="AB498" i="10"/>
  <c r="AV498" i="10"/>
  <c r="P498" i="10"/>
  <c r="P316" i="33"/>
  <c r="Y316" i="33"/>
  <c r="AH316" i="33"/>
  <c r="AQ316" i="33"/>
  <c r="AZ316" i="33"/>
  <c r="V316" i="33"/>
  <c r="O316" i="33"/>
  <c r="X316" i="33"/>
  <c r="AG316" i="33"/>
  <c r="AP316" i="33"/>
  <c r="AY316" i="33"/>
  <c r="M316" i="33"/>
  <c r="AD316" i="33"/>
  <c r="W316" i="33"/>
  <c r="AF316" i="33"/>
  <c r="AO316" i="33"/>
  <c r="AX316" i="33"/>
  <c r="BG316" i="33"/>
  <c r="U316" i="33"/>
  <c r="AL316" i="33"/>
  <c r="AM316" i="33"/>
  <c r="AV316" i="33"/>
  <c r="BE316" i="33"/>
  <c r="K316" i="33"/>
  <c r="T316" i="33"/>
  <c r="AK316" i="33"/>
  <c r="BB316" i="33"/>
  <c r="AU316" i="33"/>
  <c r="BD316" i="33"/>
  <c r="J316" i="33"/>
  <c r="S316" i="33"/>
  <c r="AB316" i="33"/>
  <c r="AS316" i="33"/>
  <c r="BC316" i="33"/>
  <c r="G316" i="33"/>
  <c r="R316" i="33"/>
  <c r="AA316" i="33"/>
  <c r="AJ316" i="33"/>
  <c r="BA316" i="33"/>
  <c r="AN316" i="33"/>
  <c r="AC316" i="33"/>
  <c r="Q316" i="33"/>
  <c r="N316" i="33"/>
  <c r="AW316" i="33"/>
  <c r="AT316" i="33"/>
  <c r="BF316" i="33"/>
  <c r="AI316" i="33"/>
  <c r="AE316" i="33"/>
  <c r="L316" i="33"/>
  <c r="Z316" i="33"/>
  <c r="AR316" i="33"/>
  <c r="E316" i="33"/>
  <c r="BH524" i="10"/>
  <c r="AG524" i="10"/>
  <c r="S524" i="10"/>
  <c r="AF524" i="10"/>
  <c r="AL524" i="10"/>
  <c r="AW524" i="10"/>
  <c r="AQ524" i="10"/>
  <c r="BD524" i="10"/>
  <c r="Z524" i="10"/>
  <c r="BK524" i="10"/>
  <c r="AE524" i="10"/>
  <c r="AU524" i="10"/>
  <c r="AC524" i="10"/>
  <c r="AO524" i="10"/>
  <c r="AA524" i="10"/>
  <c r="AN524" i="10"/>
  <c r="W524" i="10"/>
  <c r="BG524" i="10"/>
  <c r="AM524" i="10"/>
  <c r="BI524" i="10"/>
  <c r="AZ524" i="10"/>
  <c r="Y524" i="10"/>
  <c r="BC524" i="10"/>
  <c r="P524" i="10"/>
  <c r="AS524" i="10"/>
  <c r="AJ524" i="10"/>
  <c r="BB524" i="10"/>
  <c r="AX524" i="10"/>
  <c r="Q524" i="10"/>
  <c r="AD524" i="10"/>
  <c r="BL524" i="10"/>
  <c r="V524" i="10"/>
  <c r="BE524" i="10"/>
  <c r="AI524" i="10"/>
  <c r="AB524" i="10"/>
  <c r="AY524" i="10"/>
  <c r="AP524" i="10"/>
  <c r="R524" i="10"/>
  <c r="BF524" i="10"/>
  <c r="AK524" i="10"/>
  <c r="AR524" i="10"/>
  <c r="BJ524" i="10"/>
  <c r="AT524" i="10"/>
  <c r="U524" i="10"/>
  <c r="AH524" i="10"/>
  <c r="T524" i="10"/>
  <c r="BA524" i="10"/>
  <c r="AV524" i="10"/>
  <c r="X524" i="10"/>
  <c r="R186" i="33"/>
  <c r="K186" i="33"/>
  <c r="T186" i="33"/>
  <c r="AK186" i="33"/>
  <c r="AL186" i="33"/>
  <c r="AF186" i="33"/>
  <c r="Q186" i="33"/>
  <c r="Z186" i="33"/>
  <c r="S186" i="33"/>
  <c r="AB186" i="33"/>
  <c r="AS186" i="33"/>
  <c r="AT186" i="33"/>
  <c r="AN186" i="33"/>
  <c r="Y186" i="33"/>
  <c r="AH186" i="33"/>
  <c r="AA186" i="33"/>
  <c r="AJ186" i="33"/>
  <c r="BA186" i="33"/>
  <c r="BB186" i="33"/>
  <c r="AV186" i="33"/>
  <c r="AO186" i="33"/>
  <c r="AX186" i="33"/>
  <c r="AQ186" i="33"/>
  <c r="AZ186" i="33"/>
  <c r="BC186" i="33"/>
  <c r="AE186" i="33"/>
  <c r="G186" i="33"/>
  <c r="AW186" i="33"/>
  <c r="BF186" i="33"/>
  <c r="AY186" i="33"/>
  <c r="M186" i="33"/>
  <c r="N186" i="33"/>
  <c r="AU186" i="33"/>
  <c r="BE186" i="33"/>
  <c r="AM186" i="33"/>
  <c r="BG186" i="33"/>
  <c r="U186" i="33"/>
  <c r="V186" i="33"/>
  <c r="P186" i="33"/>
  <c r="L186" i="33"/>
  <c r="AR186" i="33"/>
  <c r="AC186" i="33"/>
  <c r="J186" i="33"/>
  <c r="AD186" i="33"/>
  <c r="AP186" i="33"/>
  <c r="O186" i="33"/>
  <c r="E186" i="33"/>
  <c r="AI186" i="33"/>
  <c r="W186" i="33"/>
  <c r="X186" i="33"/>
  <c r="BD186" i="33"/>
  <c r="AG186" i="33"/>
  <c r="AU474" i="10"/>
  <c r="V474" i="10"/>
  <c r="AR474" i="10"/>
  <c r="AG474" i="10"/>
  <c r="P474" i="10"/>
  <c r="AY474" i="10"/>
  <c r="AD474" i="10"/>
  <c r="AZ474" i="10"/>
  <c r="AA474" i="10"/>
  <c r="X474" i="10"/>
  <c r="U474" i="10"/>
  <c r="AX474" i="10"/>
  <c r="BH474" i="10"/>
  <c r="AI474" i="10"/>
  <c r="AO474" i="10"/>
  <c r="BJ474" i="10"/>
  <c r="BK474" i="10"/>
  <c r="AT474" i="10"/>
  <c r="R474" i="10"/>
  <c r="BE474" i="10"/>
  <c r="AN474" i="10"/>
  <c r="BA474" i="10"/>
  <c r="Q474" i="10"/>
  <c r="BC474" i="10"/>
  <c r="AL474" i="10"/>
  <c r="AM474" i="10"/>
  <c r="S474" i="10"/>
  <c r="BB474" i="10"/>
  <c r="AH474" i="10"/>
  <c r="AS474" i="10"/>
  <c r="AP474" i="10"/>
  <c r="AW474" i="10"/>
  <c r="AB474" i="10"/>
  <c r="Y474" i="10"/>
  <c r="AE474" i="10"/>
  <c r="AK474" i="10"/>
  <c r="AC474" i="10"/>
  <c r="BD474" i="10"/>
  <c r="BI474" i="10"/>
  <c r="BL474" i="10"/>
  <c r="AQ474" i="10"/>
  <c r="AF474" i="10"/>
  <c r="T474" i="10"/>
  <c r="Z474" i="10"/>
  <c r="W474" i="10"/>
  <c r="BF474" i="10"/>
  <c r="AV474" i="10"/>
  <c r="AJ474" i="10"/>
  <c r="BG474" i="10"/>
  <c r="E344" i="33"/>
  <c r="Q344" i="33"/>
  <c r="Z344" i="33"/>
  <c r="AI344" i="33"/>
  <c r="AR344" i="33"/>
  <c r="O344" i="33"/>
  <c r="AC344" i="33"/>
  <c r="P344" i="33"/>
  <c r="Y344" i="33"/>
  <c r="AH344" i="33"/>
  <c r="AQ344" i="33"/>
  <c r="AZ344" i="33"/>
  <c r="W344" i="33"/>
  <c r="AK344" i="33"/>
  <c r="X344" i="33"/>
  <c r="AG344" i="33"/>
  <c r="AP344" i="33"/>
  <c r="AY344" i="33"/>
  <c r="N344" i="33"/>
  <c r="AE344" i="33"/>
  <c r="AS344" i="33"/>
  <c r="AF344" i="33"/>
  <c r="AO344" i="33"/>
  <c r="AX344" i="33"/>
  <c r="BG344" i="33"/>
  <c r="V344" i="33"/>
  <c r="AM344" i="33"/>
  <c r="BA344" i="33"/>
  <c r="AN344" i="33"/>
  <c r="AW344" i="33"/>
  <c r="BF344" i="33"/>
  <c r="L344" i="33"/>
  <c r="AD344" i="33"/>
  <c r="AU344" i="33"/>
  <c r="AV344" i="33"/>
  <c r="BE344" i="33"/>
  <c r="K344" i="33"/>
  <c r="T344" i="33"/>
  <c r="AL344" i="33"/>
  <c r="BC344" i="33"/>
  <c r="BD344" i="33"/>
  <c r="J344" i="33"/>
  <c r="S344" i="33"/>
  <c r="AB344" i="33"/>
  <c r="AT344" i="33"/>
  <c r="M344" i="33"/>
  <c r="G344" i="33"/>
  <c r="R344" i="33"/>
  <c r="AA344" i="33"/>
  <c r="AJ344" i="33"/>
  <c r="BB344" i="33"/>
  <c r="U344" i="33"/>
  <c r="AK532" i="10"/>
  <c r="AP532" i="10"/>
  <c r="P532" i="10"/>
  <c r="AI532" i="10"/>
  <c r="BD532" i="10"/>
  <c r="V532" i="10"/>
  <c r="AJ532" i="10"/>
  <c r="AG532" i="10"/>
  <c r="BB532" i="10"/>
  <c r="R532" i="10"/>
  <c r="AU532" i="10"/>
  <c r="AS532" i="10"/>
  <c r="AC532" i="10"/>
  <c r="X532" i="10"/>
  <c r="AZ532" i="10"/>
  <c r="BL532" i="10"/>
  <c r="AD532" i="10"/>
  <c r="BA532" i="10"/>
  <c r="AX532" i="10"/>
  <c r="BJ532" i="10"/>
  <c r="AQ532" i="10"/>
  <c r="BC532" i="10"/>
  <c r="U532" i="10"/>
  <c r="BF532" i="10"/>
  <c r="AO532" i="10"/>
  <c r="T532" i="10"/>
  <c r="Z532" i="10"/>
  <c r="AL532" i="10"/>
  <c r="S532" i="10"/>
  <c r="AW532" i="10"/>
  <c r="AF532" i="10"/>
  <c r="AY532" i="10"/>
  <c r="Q532" i="10"/>
  <c r="AB532" i="10"/>
  <c r="BE532" i="10"/>
  <c r="AN532" i="10"/>
  <c r="BH532" i="10"/>
  <c r="W532" i="10"/>
  <c r="AH532" i="10"/>
  <c r="BK532" i="10"/>
  <c r="AA532" i="10"/>
  <c r="AV532" i="10"/>
  <c r="AE532" i="10"/>
  <c r="AM532" i="10"/>
  <c r="AR532" i="10"/>
  <c r="BI532" i="10"/>
  <c r="BG532" i="10"/>
  <c r="Y532" i="10"/>
  <c r="AT532" i="10"/>
  <c r="AU318" i="33"/>
  <c r="BD318" i="33"/>
  <c r="J318" i="33"/>
  <c r="S318" i="33"/>
  <c r="AB318" i="33"/>
  <c r="AS318" i="33"/>
  <c r="BC318" i="33"/>
  <c r="G318" i="33"/>
  <c r="R318" i="33"/>
  <c r="AA318" i="33"/>
  <c r="AJ318" i="33"/>
  <c r="BA318" i="33"/>
  <c r="E318" i="33"/>
  <c r="Q318" i="33"/>
  <c r="Z318" i="33"/>
  <c r="AI318" i="33"/>
  <c r="AR318" i="33"/>
  <c r="AD318" i="33"/>
  <c r="O318" i="33"/>
  <c r="X318" i="33"/>
  <c r="AG318" i="33"/>
  <c r="AP318" i="33"/>
  <c r="AY318" i="33"/>
  <c r="M318" i="33"/>
  <c r="AT318" i="33"/>
  <c r="W318" i="33"/>
  <c r="AF318" i="33"/>
  <c r="AO318" i="33"/>
  <c r="AX318" i="33"/>
  <c r="BG318" i="33"/>
  <c r="U318" i="33"/>
  <c r="BB318" i="33"/>
  <c r="AE318" i="33"/>
  <c r="AN318" i="33"/>
  <c r="AW318" i="33"/>
  <c r="BF318" i="33"/>
  <c r="L318" i="33"/>
  <c r="AC318" i="33"/>
  <c r="N318" i="33"/>
  <c r="AV318" i="33"/>
  <c r="AK318" i="33"/>
  <c r="Y318" i="33"/>
  <c r="AL318" i="33"/>
  <c r="BE318" i="33"/>
  <c r="V318" i="33"/>
  <c r="K318" i="33"/>
  <c r="AQ318" i="33"/>
  <c r="AM318" i="33"/>
  <c r="P318" i="33"/>
  <c r="AH318" i="33"/>
  <c r="T318" i="33"/>
  <c r="AZ318" i="33"/>
  <c r="W526" i="10"/>
  <c r="AG526" i="10"/>
  <c r="BK526" i="10"/>
  <c r="V526" i="10"/>
  <c r="AI526" i="10"/>
  <c r="AN526" i="10"/>
  <c r="BB526" i="10"/>
  <c r="P526" i="10"/>
  <c r="AD526" i="10"/>
  <c r="AJ526" i="10"/>
  <c r="AE526" i="10"/>
  <c r="AO526" i="10"/>
  <c r="U526" i="10"/>
  <c r="AY526" i="10"/>
  <c r="BD526" i="10"/>
  <c r="AM526" i="10"/>
  <c r="AS526" i="10"/>
  <c r="AH526" i="10"/>
  <c r="AT526" i="10"/>
  <c r="S526" i="10"/>
  <c r="Q526" i="10"/>
  <c r="BI526" i="10"/>
  <c r="T526" i="10"/>
  <c r="AX526" i="10"/>
  <c r="BH526" i="10"/>
  <c r="BC526" i="10"/>
  <c r="BE526" i="10"/>
  <c r="AL526" i="10"/>
  <c r="AA526" i="10"/>
  <c r="BJ526" i="10"/>
  <c r="AP526" i="10"/>
  <c r="AZ526" i="10"/>
  <c r="AU526" i="10"/>
  <c r="AQ526" i="10"/>
  <c r="AW526" i="10"/>
  <c r="Z526" i="10"/>
  <c r="AB526" i="10"/>
  <c r="AF526" i="10"/>
  <c r="Y526" i="10"/>
  <c r="BG526" i="10"/>
  <c r="AK526" i="10"/>
  <c r="AR526" i="10"/>
  <c r="AV526" i="10"/>
  <c r="X526" i="10"/>
  <c r="BF526" i="10"/>
  <c r="BA526" i="10"/>
  <c r="AC526" i="10"/>
  <c r="BL526" i="10"/>
  <c r="R526" i="10"/>
  <c r="E178" i="33"/>
  <c r="BG178" i="33"/>
  <c r="R466" i="10"/>
  <c r="L178" i="33" s="1"/>
  <c r="AF466" i="10"/>
  <c r="Z178" i="33" s="1"/>
  <c r="AS466" i="10"/>
  <c r="AM178" i="33" s="1"/>
  <c r="AE466" i="10"/>
  <c r="Y178" i="33" s="1"/>
  <c r="AD466" i="10"/>
  <c r="X178" i="33" s="1"/>
  <c r="X466" i="10"/>
  <c r="R178" i="33" s="1"/>
  <c r="BL466" i="10"/>
  <c r="BF178" i="33" s="1"/>
  <c r="AJ466" i="10"/>
  <c r="AD178" i="33" s="1"/>
  <c r="Q466" i="10"/>
  <c r="K178" i="33" s="1"/>
  <c r="AA466" i="10"/>
  <c r="U178" i="33" s="1"/>
  <c r="AN466" i="10"/>
  <c r="AH178" i="33" s="1"/>
  <c r="AO466" i="10"/>
  <c r="AI178" i="33" s="1"/>
  <c r="BF466" i="10"/>
  <c r="AZ178" i="33" s="1"/>
  <c r="AB466" i="10"/>
  <c r="V178" i="33" s="1"/>
  <c r="BI466" i="10"/>
  <c r="BC178" i="33" s="1"/>
  <c r="AX466" i="10"/>
  <c r="AR178" i="33" s="1"/>
  <c r="BC466" i="10"/>
  <c r="AW178" i="33" s="1"/>
  <c r="T466" i="10"/>
  <c r="N178" i="33" s="1"/>
  <c r="AU466" i="10"/>
  <c r="AO178" i="33" s="1"/>
  <c r="AG466" i="10"/>
  <c r="AA178" i="33" s="1"/>
  <c r="AQ466" i="10"/>
  <c r="AK178" i="33" s="1"/>
  <c r="V466" i="10"/>
  <c r="P178" i="33" s="1"/>
  <c r="AK466" i="10"/>
  <c r="AE178" i="33" s="1"/>
  <c r="BE466" i="10"/>
  <c r="AY178" i="33" s="1"/>
  <c r="BJ466" i="10"/>
  <c r="BD178" i="33" s="1"/>
  <c r="AH466" i="10"/>
  <c r="AB178" i="33" s="1"/>
  <c r="S466" i="10"/>
  <c r="M178" i="33" s="1"/>
  <c r="AP466" i="10"/>
  <c r="AJ178" i="33" s="1"/>
  <c r="AZ466" i="10"/>
  <c r="AT178" i="33" s="1"/>
  <c r="BB466" i="10"/>
  <c r="AV178" i="33" s="1"/>
  <c r="AM466" i="10"/>
  <c r="AG178" i="33" s="1"/>
  <c r="BH466" i="10"/>
  <c r="BB178" i="33" s="1"/>
  <c r="BA466" i="10"/>
  <c r="AU178" i="33" s="1"/>
  <c r="AC466" i="10"/>
  <c r="W178" i="33" s="1"/>
  <c r="BD466" i="10"/>
  <c r="AX178" i="33" s="1"/>
  <c r="AR466" i="10"/>
  <c r="AL178" i="33" s="1"/>
  <c r="AI466" i="10"/>
  <c r="AC178" i="33" s="1"/>
  <c r="U466" i="10"/>
  <c r="O178" i="33" s="1"/>
  <c r="W466" i="10"/>
  <c r="Q178" i="33" s="1"/>
  <c r="AV466" i="10"/>
  <c r="AP178" i="33" s="1"/>
  <c r="BG466" i="10"/>
  <c r="BA178" i="33" s="1"/>
  <c r="AY466" i="10"/>
  <c r="AS178" i="33" s="1"/>
  <c r="BK466" i="10"/>
  <c r="BE178" i="33" s="1"/>
  <c r="AW466" i="10"/>
  <c r="AQ178" i="33" s="1"/>
  <c r="P466" i="10"/>
  <c r="J178" i="33" s="1"/>
  <c r="AL466" i="10"/>
  <c r="AF178" i="33" s="1"/>
  <c r="AT466" i="10"/>
  <c r="AN178" i="33" s="1"/>
  <c r="Z466" i="10"/>
  <c r="T178" i="33" s="1"/>
  <c r="Y466" i="10"/>
  <c r="S178" i="33" s="1"/>
  <c r="AY315" i="33"/>
  <c r="M315" i="33"/>
  <c r="BG315" i="33"/>
  <c r="U315" i="33"/>
  <c r="S315" i="33"/>
  <c r="AB315" i="33"/>
  <c r="AA315" i="33"/>
  <c r="AJ315" i="33"/>
  <c r="L315" i="33"/>
  <c r="N315" i="33"/>
  <c r="AE315" i="33"/>
  <c r="AN315" i="33"/>
  <c r="AW315" i="33"/>
  <c r="AX315" i="33"/>
  <c r="T315" i="33"/>
  <c r="V315" i="33"/>
  <c r="AM315" i="33"/>
  <c r="AV315" i="33"/>
  <c r="BE315" i="33"/>
  <c r="AR315" i="33"/>
  <c r="AD315" i="33"/>
  <c r="AU315" i="33"/>
  <c r="BD315" i="33"/>
  <c r="BF315" i="33"/>
  <c r="AZ315" i="33"/>
  <c r="AL315" i="33"/>
  <c r="BC315" i="33"/>
  <c r="G315" i="33"/>
  <c r="J315" i="33"/>
  <c r="AC315" i="33"/>
  <c r="AT315" i="33"/>
  <c r="E315" i="33"/>
  <c r="Q315" i="33"/>
  <c r="R315" i="33"/>
  <c r="K315" i="33"/>
  <c r="AK315" i="33"/>
  <c r="BB315" i="33"/>
  <c r="P315" i="33"/>
  <c r="Y315" i="33"/>
  <c r="Z315" i="33"/>
  <c r="AI315" i="33"/>
  <c r="AS315" i="33"/>
  <c r="O315" i="33"/>
  <c r="X315" i="33"/>
  <c r="AG315" i="33"/>
  <c r="AH315" i="33"/>
  <c r="AQ315" i="33"/>
  <c r="BA315" i="33"/>
  <c r="W315" i="33"/>
  <c r="AF315" i="33"/>
  <c r="AO315" i="33"/>
  <c r="AP315" i="33"/>
  <c r="AQ523" i="10"/>
  <c r="BL523" i="10"/>
  <c r="AB523" i="10"/>
  <c r="BF523" i="10"/>
  <c r="AF523" i="10"/>
  <c r="BJ523" i="10"/>
  <c r="AS523" i="10"/>
  <c r="Z523" i="10"/>
  <c r="BC523" i="10"/>
  <c r="S523" i="10"/>
  <c r="AW523" i="10"/>
  <c r="W523" i="10"/>
  <c r="BI523" i="10"/>
  <c r="Y523" i="10"/>
  <c r="AT523" i="10"/>
  <c r="AM523" i="10"/>
  <c r="T523" i="10"/>
  <c r="BG523" i="10"/>
  <c r="P523" i="10"/>
  <c r="AK523" i="10"/>
  <c r="BD523" i="10"/>
  <c r="V523" i="10"/>
  <c r="BA523" i="10"/>
  <c r="AP523" i="10"/>
  <c r="BB523" i="10"/>
  <c r="AU523" i="10"/>
  <c r="AX523" i="10"/>
  <c r="AR523" i="10"/>
  <c r="AD523" i="10"/>
  <c r="AO523" i="10"/>
  <c r="Q523" i="10"/>
  <c r="BE523" i="10"/>
  <c r="AZ523" i="10"/>
  <c r="BK523" i="10"/>
  <c r="AV523" i="10"/>
  <c r="AC523" i="10"/>
  <c r="AI523" i="10"/>
  <c r="U523" i="10"/>
  <c r="AG523" i="10"/>
  <c r="R523" i="10"/>
  <c r="BH523" i="10"/>
  <c r="X523" i="10"/>
  <c r="AY523" i="10"/>
  <c r="AL523" i="10"/>
  <c r="AN523" i="10"/>
  <c r="AJ523" i="10"/>
  <c r="AH523" i="10"/>
  <c r="AA523" i="10"/>
  <c r="AE523" i="10"/>
  <c r="E342" i="33"/>
  <c r="AW120" i="33"/>
  <c r="BF120" i="33"/>
  <c r="AM120" i="33"/>
  <c r="AE120" i="33"/>
  <c r="V120" i="33"/>
  <c r="AT120" i="33"/>
  <c r="BE120" i="33"/>
  <c r="M120" i="33"/>
  <c r="AY120" i="33"/>
  <c r="AU120" i="33"/>
  <c r="AL120" i="33"/>
  <c r="L120" i="33"/>
  <c r="J120" i="33"/>
  <c r="W120" i="33"/>
  <c r="E120" i="33"/>
  <c r="O120" i="33"/>
  <c r="BD120" i="33"/>
  <c r="U120" i="33"/>
  <c r="G120" i="33"/>
  <c r="R120" i="33"/>
  <c r="AI120" i="33"/>
  <c r="T120" i="33"/>
  <c r="AF120" i="33"/>
  <c r="X120" i="33"/>
  <c r="AA120" i="33"/>
  <c r="Q120" i="33"/>
  <c r="Z120" i="33"/>
  <c r="AS120" i="33"/>
  <c r="AD120" i="33"/>
  <c r="AV120" i="33"/>
  <c r="AQ120" i="33"/>
  <c r="AB120" i="33"/>
  <c r="Y120" i="33"/>
  <c r="AH120" i="33"/>
  <c r="BC120" i="33"/>
  <c r="AN120" i="33"/>
  <c r="P120" i="33"/>
  <c r="BG120" i="33"/>
  <c r="BB120" i="33"/>
  <c r="AG120" i="33"/>
  <c r="AP120" i="33"/>
  <c r="S120" i="33"/>
  <c r="AZ120" i="33"/>
  <c r="AJ120" i="33"/>
  <c r="AK120" i="33"/>
  <c r="K120" i="33"/>
  <c r="AO120" i="33"/>
  <c r="AX120" i="33"/>
  <c r="AC120" i="33"/>
  <c r="N120" i="33"/>
  <c r="BA120" i="33"/>
  <c r="AR120" i="33"/>
  <c r="S446" i="10"/>
  <c r="BG446" i="10"/>
  <c r="AL446" i="10"/>
  <c r="R446" i="10"/>
  <c r="BA446" i="10"/>
  <c r="BB446" i="10"/>
  <c r="T446" i="10"/>
  <c r="AX446" i="10"/>
  <c r="AE446" i="10"/>
  <c r="BE446" i="10"/>
  <c r="AR446" i="10"/>
  <c r="BD446" i="10"/>
  <c r="AS446" i="10"/>
  <c r="Y446" i="10"/>
  <c r="AU446" i="10"/>
  <c r="BH446" i="10"/>
  <c r="AA446" i="10"/>
  <c r="AT446" i="10"/>
  <c r="BI446" i="10"/>
  <c r="AB446" i="10"/>
  <c r="AD446" i="10"/>
  <c r="AQ446" i="10"/>
  <c r="BL446" i="10"/>
  <c r="AJ446" i="10"/>
  <c r="AV446" i="10"/>
  <c r="Z446" i="10"/>
  <c r="BF446" i="10"/>
  <c r="AY446" i="10"/>
  <c r="X446" i="10"/>
  <c r="P446" i="10"/>
  <c r="AW446" i="10"/>
  <c r="W446" i="10"/>
  <c r="AC446" i="10"/>
  <c r="BC446" i="10"/>
  <c r="V446" i="10"/>
  <c r="AP446" i="10"/>
  <c r="AO446" i="10"/>
  <c r="AG446" i="10"/>
  <c r="BJ446" i="10"/>
  <c r="AK446" i="10"/>
  <c r="AI446" i="10"/>
  <c r="BK446" i="10"/>
  <c r="AF446" i="10"/>
  <c r="Q446" i="10"/>
  <c r="AM446" i="10"/>
  <c r="U446" i="10"/>
  <c r="AH446" i="10"/>
  <c r="AN446" i="10"/>
  <c r="AZ446" i="10"/>
  <c r="G282" i="33"/>
  <c r="R282" i="33"/>
  <c r="AA282" i="33"/>
  <c r="AJ282" i="33"/>
  <c r="BA282" i="33"/>
  <c r="O282" i="33"/>
  <c r="E282" i="33"/>
  <c r="Q282" i="33"/>
  <c r="Z282" i="33"/>
  <c r="AI282" i="33"/>
  <c r="AR282" i="33"/>
  <c r="N282" i="33"/>
  <c r="W282" i="33"/>
  <c r="X282" i="33"/>
  <c r="AG282" i="33"/>
  <c r="AP282" i="33"/>
  <c r="AY282" i="33"/>
  <c r="M282" i="33"/>
  <c r="AD282" i="33"/>
  <c r="AM282" i="33"/>
  <c r="AF282" i="33"/>
  <c r="AO282" i="33"/>
  <c r="AX282" i="33"/>
  <c r="BG282" i="33"/>
  <c r="U282" i="33"/>
  <c r="AL282" i="33"/>
  <c r="AU282" i="33"/>
  <c r="AN282" i="33"/>
  <c r="AW282" i="33"/>
  <c r="BF282" i="33"/>
  <c r="L282" i="33"/>
  <c r="AC282" i="33"/>
  <c r="AT282" i="33"/>
  <c r="BD282" i="33"/>
  <c r="T282" i="33"/>
  <c r="AE282" i="33"/>
  <c r="Y282" i="33"/>
  <c r="AB282" i="33"/>
  <c r="BE282" i="33"/>
  <c r="AZ282" i="33"/>
  <c r="J282" i="33"/>
  <c r="AK282" i="33"/>
  <c r="AH282" i="33"/>
  <c r="AS282" i="33"/>
  <c r="K282" i="33"/>
  <c r="V282" i="33"/>
  <c r="P282" i="33"/>
  <c r="S282" i="33"/>
  <c r="BB282" i="33"/>
  <c r="AV282" i="33"/>
  <c r="AQ282" i="33"/>
  <c r="BC282" i="33"/>
  <c r="BL510" i="10"/>
  <c r="AZ510" i="10"/>
  <c r="AE510" i="10"/>
  <c r="Q510" i="10"/>
  <c r="AP510" i="10"/>
  <c r="Y510" i="10"/>
  <c r="BK510" i="10"/>
  <c r="AK510" i="10"/>
  <c r="BE510" i="10"/>
  <c r="BH510" i="10"/>
  <c r="AG510" i="10"/>
  <c r="P510" i="10"/>
  <c r="AB510" i="10"/>
  <c r="AM510" i="10"/>
  <c r="AJ510" i="10"/>
  <c r="BB510" i="10"/>
  <c r="AS510" i="10"/>
  <c r="T510" i="10"/>
  <c r="AV510" i="10"/>
  <c r="AD510" i="10"/>
  <c r="X510" i="10"/>
  <c r="BA510" i="10"/>
  <c r="BJ510" i="10"/>
  <c r="AX510" i="10"/>
  <c r="U510" i="10"/>
  <c r="AI510" i="10"/>
  <c r="BI510" i="10"/>
  <c r="AT510" i="10"/>
  <c r="AR510" i="10"/>
  <c r="AL510" i="10"/>
  <c r="AO510" i="10"/>
  <c r="BF510" i="10"/>
  <c r="AQ510" i="10"/>
  <c r="BD510" i="10"/>
  <c r="S510" i="10"/>
  <c r="AF510" i="10"/>
  <c r="V510" i="10"/>
  <c r="AC510" i="10"/>
  <c r="AH510" i="10"/>
  <c r="AA510" i="10"/>
  <c r="AY510" i="10"/>
  <c r="R510" i="10"/>
  <c r="AU510" i="10"/>
  <c r="AW510" i="10"/>
  <c r="W510" i="10"/>
  <c r="BG510" i="10"/>
  <c r="Z510" i="10"/>
  <c r="AN510" i="10"/>
  <c r="BC510" i="10"/>
  <c r="AQ88" i="33"/>
  <c r="AZ88" i="33"/>
  <c r="W88" i="33"/>
  <c r="AF88" i="33"/>
  <c r="BE88" i="33"/>
  <c r="AY88" i="33"/>
  <c r="AE88" i="33"/>
  <c r="AN88" i="33"/>
  <c r="AD88" i="33"/>
  <c r="R88" i="33"/>
  <c r="BG88" i="33"/>
  <c r="U88" i="33"/>
  <c r="AM88" i="33"/>
  <c r="AV88" i="33"/>
  <c r="AX88" i="33"/>
  <c r="AO88" i="33"/>
  <c r="AC88" i="33"/>
  <c r="AU88" i="33"/>
  <c r="BD88" i="33"/>
  <c r="V88" i="33"/>
  <c r="T88" i="33"/>
  <c r="AK88" i="33"/>
  <c r="BC88" i="33"/>
  <c r="Y88" i="33"/>
  <c r="AG88" i="33"/>
  <c r="AP88" i="33"/>
  <c r="S88" i="33"/>
  <c r="AB88" i="33"/>
  <c r="AS88" i="33"/>
  <c r="E88" i="33"/>
  <c r="AT88" i="33"/>
  <c r="BB88" i="33"/>
  <c r="Q88" i="33"/>
  <c r="AA88" i="33"/>
  <c r="AJ88" i="33"/>
  <c r="BA88" i="33"/>
  <c r="P88" i="33"/>
  <c r="Z88" i="33"/>
  <c r="AL88" i="33"/>
  <c r="BF88" i="33"/>
  <c r="AI88" i="33"/>
  <c r="AR88" i="33"/>
  <c r="X88" i="33"/>
  <c r="AW88" i="33"/>
  <c r="AH88" i="33"/>
  <c r="AJ433" i="10"/>
  <c r="V433" i="10"/>
  <c r="AE433" i="10"/>
  <c r="S433" i="10"/>
  <c r="AD433" i="10"/>
  <c r="R433" i="10"/>
  <c r="AF433" i="10"/>
  <c r="BF433" i="10"/>
  <c r="AQ433" i="10"/>
  <c r="BH433" i="10"/>
  <c r="BI433" i="10"/>
  <c r="BG433" i="10"/>
  <c r="W433" i="10"/>
  <c r="AW433" i="10"/>
  <c r="T433" i="10"/>
  <c r="Q433" i="10"/>
  <c r="AV433" i="10"/>
  <c r="AY433" i="10"/>
  <c r="AT433" i="10"/>
  <c r="P433" i="10"/>
  <c r="AP433" i="10"/>
  <c r="AS433" i="10"/>
  <c r="BB433" i="10"/>
  <c r="Z433" i="10"/>
  <c r="AR433" i="10"/>
  <c r="AB433" i="10"/>
  <c r="AG433" i="10"/>
  <c r="BA433" i="10"/>
  <c r="AI433" i="10"/>
  <c r="AU433" i="10"/>
  <c r="BE433" i="10"/>
  <c r="AX433" i="10"/>
  <c r="BL433" i="10"/>
  <c r="U433" i="10"/>
  <c r="AC433" i="10"/>
  <c r="AK433" i="10"/>
  <c r="X433" i="10"/>
  <c r="AO433" i="10"/>
  <c r="BC433" i="10"/>
  <c r="BD433" i="10"/>
  <c r="AH433" i="10"/>
  <c r="AA433" i="10"/>
  <c r="AZ433" i="10"/>
  <c r="AL433" i="10"/>
  <c r="BK433" i="10"/>
  <c r="Y433" i="10"/>
  <c r="BJ433" i="10"/>
  <c r="AN433" i="10"/>
  <c r="AM433" i="10"/>
  <c r="T85" i="33"/>
  <c r="U85" i="33"/>
  <c r="E85" i="33"/>
  <c r="AC85" i="33"/>
  <c r="BG85" i="33"/>
  <c r="Z85" i="33"/>
  <c r="AG430" i="10"/>
  <c r="AA85" i="33" s="1"/>
  <c r="BA430" i="10"/>
  <c r="AU85" i="33" s="1"/>
  <c r="BI430" i="10"/>
  <c r="BC85" i="33" s="1"/>
  <c r="AE430" i="10"/>
  <c r="Y85" i="33" s="1"/>
  <c r="AX430" i="10"/>
  <c r="AR85" i="33" s="1"/>
  <c r="AI430" i="10"/>
  <c r="AR430" i="10"/>
  <c r="AL85" i="33" s="1"/>
  <c r="BK430" i="10"/>
  <c r="BE85" i="33" s="1"/>
  <c r="AT430" i="10"/>
  <c r="AN85" i="33" s="1"/>
  <c r="AO430" i="10"/>
  <c r="AI85" i="33" s="1"/>
  <c r="BC430" i="10"/>
  <c r="AW85" i="33" s="1"/>
  <c r="BH430" i="10"/>
  <c r="BB85" i="33" s="1"/>
  <c r="R430" i="10"/>
  <c r="L85" i="33" s="1"/>
  <c r="AA430" i="10"/>
  <c r="W430" i="10"/>
  <c r="Q85" i="33" s="1"/>
  <c r="U430" i="10"/>
  <c r="O85" i="33" s="1"/>
  <c r="AW430" i="10"/>
  <c r="AQ85" i="33" s="1"/>
  <c r="AK430" i="10"/>
  <c r="AE85" i="33" s="1"/>
  <c r="AB430" i="10"/>
  <c r="V85" i="33" s="1"/>
  <c r="AF430" i="10"/>
  <c r="AC430" i="10"/>
  <c r="W85" i="33" s="1"/>
  <c r="AQ430" i="10"/>
  <c r="AK85" i="33" s="1"/>
  <c r="BL430" i="10"/>
  <c r="BF85" i="33" s="1"/>
  <c r="BB430" i="10"/>
  <c r="AV85" i="33" s="1"/>
  <c r="V430" i="10"/>
  <c r="P85" i="33" s="1"/>
  <c r="AY430" i="10"/>
  <c r="AS85" i="33" s="1"/>
  <c r="BF430" i="10"/>
  <c r="AZ85" i="33" s="1"/>
  <c r="Z430" i="10"/>
  <c r="AD430" i="10"/>
  <c r="X85" i="33" s="1"/>
  <c r="AJ430" i="10"/>
  <c r="AD85" i="33" s="1"/>
  <c r="Q430" i="10"/>
  <c r="K85" i="33" s="1"/>
  <c r="BD430" i="10"/>
  <c r="AX85" i="33" s="1"/>
  <c r="S430" i="10"/>
  <c r="M85" i="33" s="1"/>
  <c r="AN430" i="10"/>
  <c r="AH85" i="33" s="1"/>
  <c r="BG430" i="10"/>
  <c r="BA85" i="33" s="1"/>
  <c r="AH430" i="10"/>
  <c r="AB85" i="33" s="1"/>
  <c r="AM430" i="10"/>
  <c r="AG85" i="33" s="1"/>
  <c r="AV430" i="10"/>
  <c r="AP85" i="33" s="1"/>
  <c r="AZ430" i="10"/>
  <c r="AT85" i="33" s="1"/>
  <c r="X430" i="10"/>
  <c r="R85" i="33" s="1"/>
  <c r="BE430" i="10"/>
  <c r="AY85" i="33" s="1"/>
  <c r="AL430" i="10"/>
  <c r="AF85" i="33" s="1"/>
  <c r="AP430" i="10"/>
  <c r="AJ85" i="33" s="1"/>
  <c r="Y430" i="10"/>
  <c r="S85" i="33" s="1"/>
  <c r="AU430" i="10"/>
  <c r="AO85" i="33" s="1"/>
  <c r="BJ430" i="10"/>
  <c r="BD85" i="33" s="1"/>
  <c r="T430" i="10"/>
  <c r="N85" i="33" s="1"/>
  <c r="P430" i="10"/>
  <c r="J85" i="33" s="1"/>
  <c r="AS430" i="10"/>
  <c r="AM85" i="33" s="1"/>
  <c r="M279" i="33"/>
  <c r="U279" i="33"/>
  <c r="AL279" i="33"/>
  <c r="BC279" i="33"/>
  <c r="Y279" i="33"/>
  <c r="AP279" i="33"/>
  <c r="BG279" i="33"/>
  <c r="J279" i="33"/>
  <c r="AC279" i="33"/>
  <c r="AT279" i="33"/>
  <c r="P279" i="33"/>
  <c r="AG279" i="33"/>
  <c r="AX279" i="33"/>
  <c r="AB279" i="33"/>
  <c r="AS279" i="33"/>
  <c r="O279" i="33"/>
  <c r="AF279" i="33"/>
  <c r="AW279" i="33"/>
  <c r="S279" i="33"/>
  <c r="AJ279" i="33"/>
  <c r="BA279" i="33"/>
  <c r="W279" i="33"/>
  <c r="AN279" i="33"/>
  <c r="BE279" i="33"/>
  <c r="AA279" i="33"/>
  <c r="E279" i="33"/>
  <c r="AR279" i="33"/>
  <c r="N279" i="33"/>
  <c r="AE279" i="33"/>
  <c r="AV279" i="33"/>
  <c r="R279" i="33"/>
  <c r="AI279" i="33"/>
  <c r="V279" i="33"/>
  <c r="AO279" i="33"/>
  <c r="AD279" i="33"/>
  <c r="Z279" i="33"/>
  <c r="G279" i="33"/>
  <c r="BB279" i="33"/>
  <c r="AH279" i="33"/>
  <c r="K279" i="33"/>
  <c r="AM279" i="33"/>
  <c r="BF279" i="33"/>
  <c r="T279" i="33"/>
  <c r="AU279" i="33"/>
  <c r="AQ279" i="33"/>
  <c r="AZ279" i="33"/>
  <c r="X279" i="33"/>
  <c r="AY279" i="33"/>
  <c r="L279" i="33"/>
  <c r="BD279" i="33"/>
  <c r="AK279" i="33"/>
  <c r="Q279" i="33"/>
  <c r="AV507" i="10"/>
  <c r="BJ507" i="10"/>
  <c r="R507" i="10"/>
  <c r="AL507" i="10"/>
  <c r="AB507" i="10"/>
  <c r="AO507" i="10"/>
  <c r="AF507" i="10"/>
  <c r="BH507" i="10"/>
  <c r="BK507" i="10"/>
  <c r="BA507" i="10"/>
  <c r="BF507" i="10"/>
  <c r="AE507" i="10"/>
  <c r="P507" i="10"/>
  <c r="AQ507" i="10"/>
  <c r="AT507" i="10"/>
  <c r="AJ507" i="10"/>
  <c r="AW507" i="10"/>
  <c r="AC507" i="10"/>
  <c r="Q507" i="10"/>
  <c r="X507" i="10"/>
  <c r="Z507" i="10"/>
  <c r="BI507" i="10"/>
  <c r="S507" i="10"/>
  <c r="AM507" i="10"/>
  <c r="BG507" i="10"/>
  <c r="AR507" i="10"/>
  <c r="U507" i="10"/>
  <c r="BE507" i="10"/>
  <c r="V507" i="10"/>
  <c r="AP507" i="10"/>
  <c r="AU507" i="10"/>
  <c r="AN507" i="10"/>
  <c r="AY507" i="10"/>
  <c r="BB507" i="10"/>
  <c r="AA507" i="10"/>
  <c r="AK507" i="10"/>
  <c r="AG507" i="10"/>
  <c r="BL507" i="10"/>
  <c r="AH507" i="10"/>
  <c r="AZ507" i="10"/>
  <c r="AD507" i="10"/>
  <c r="T507" i="10"/>
  <c r="W507" i="10"/>
  <c r="BD507" i="10"/>
  <c r="Y507" i="10"/>
  <c r="AI507" i="10"/>
  <c r="BC507" i="10"/>
  <c r="AS507" i="10"/>
  <c r="AX507" i="10"/>
  <c r="AJ281" i="33"/>
  <c r="BA281" i="33"/>
  <c r="W281" i="33"/>
  <c r="AF281" i="33"/>
  <c r="AO281" i="33"/>
  <c r="AX281" i="33"/>
  <c r="AI281" i="33"/>
  <c r="AR281" i="33"/>
  <c r="N281" i="33"/>
  <c r="AE281" i="33"/>
  <c r="AN281" i="33"/>
  <c r="AW281" i="33"/>
  <c r="BF281" i="33"/>
  <c r="AZ281" i="33"/>
  <c r="V281" i="33"/>
  <c r="AM281" i="33"/>
  <c r="AV281" i="33"/>
  <c r="BE281" i="33"/>
  <c r="AQ281" i="33"/>
  <c r="U281" i="33"/>
  <c r="AL281" i="33"/>
  <c r="BC281" i="33"/>
  <c r="G281" i="33"/>
  <c r="R281" i="33"/>
  <c r="BG281" i="33"/>
  <c r="L281" i="33"/>
  <c r="AC281" i="33"/>
  <c r="AT281" i="33"/>
  <c r="E281" i="33"/>
  <c r="Q281" i="33"/>
  <c r="Z281" i="33"/>
  <c r="K281" i="33"/>
  <c r="T281" i="33"/>
  <c r="AK281" i="33"/>
  <c r="BB281" i="33"/>
  <c r="P281" i="33"/>
  <c r="Y281" i="33"/>
  <c r="AH281" i="33"/>
  <c r="S281" i="33"/>
  <c r="AD281" i="33"/>
  <c r="AY281" i="33"/>
  <c r="O281" i="33"/>
  <c r="AA281" i="33"/>
  <c r="AU281" i="33"/>
  <c r="BD281" i="33"/>
  <c r="AB281" i="33"/>
  <c r="AG281" i="33"/>
  <c r="M281" i="33"/>
  <c r="J281" i="33"/>
  <c r="X281" i="33"/>
  <c r="AP281" i="33"/>
  <c r="AS281" i="33"/>
  <c r="AR509" i="10"/>
  <c r="AQ509" i="10"/>
  <c r="BD509" i="10"/>
  <c r="S509" i="10"/>
  <c r="V509" i="10"/>
  <c r="AZ509" i="10"/>
  <c r="BF509" i="10"/>
  <c r="AU509" i="10"/>
  <c r="AY509" i="10"/>
  <c r="AO509" i="10"/>
  <c r="BJ509" i="10"/>
  <c r="BC509" i="10"/>
  <c r="W509" i="10"/>
  <c r="BA509" i="10"/>
  <c r="AJ509" i="10"/>
  <c r="BL509" i="10"/>
  <c r="AD509" i="10"/>
  <c r="AH509" i="10"/>
  <c r="AF509" i="10"/>
  <c r="AS509" i="10"/>
  <c r="AB509" i="10"/>
  <c r="BG509" i="10"/>
  <c r="AA509" i="10"/>
  <c r="BH509" i="10"/>
  <c r="AN509" i="10"/>
  <c r="AW509" i="10"/>
  <c r="AP509" i="10"/>
  <c r="AL509" i="10"/>
  <c r="Y509" i="10"/>
  <c r="Q509" i="10"/>
  <c r="U509" i="10"/>
  <c r="BE509" i="10"/>
  <c r="AE509" i="10"/>
  <c r="AI509" i="10"/>
  <c r="P509" i="10"/>
  <c r="AT509" i="10"/>
  <c r="AM509" i="10"/>
  <c r="AK509" i="10"/>
  <c r="T509" i="10"/>
  <c r="Z509" i="10"/>
  <c r="BK509" i="10"/>
  <c r="AX509" i="10"/>
  <c r="AV509" i="10"/>
  <c r="BI509" i="10"/>
  <c r="R509" i="10"/>
  <c r="BB509" i="10"/>
  <c r="AG509" i="10"/>
  <c r="AC509" i="10"/>
  <c r="X509" i="10"/>
  <c r="E114" i="33"/>
  <c r="AO180" i="33"/>
  <c r="AX180" i="33"/>
  <c r="BG180" i="33"/>
  <c r="U180" i="33"/>
  <c r="AM180" i="33"/>
  <c r="BD180" i="33"/>
  <c r="V180" i="33"/>
  <c r="AW180" i="33"/>
  <c r="BF180" i="33"/>
  <c r="L180" i="33"/>
  <c r="AC180" i="33"/>
  <c r="AU180" i="33"/>
  <c r="AD180" i="33"/>
  <c r="BE180" i="33"/>
  <c r="K180" i="33"/>
  <c r="T180" i="33"/>
  <c r="AK180" i="33"/>
  <c r="BC180" i="33"/>
  <c r="AL180" i="33"/>
  <c r="R180" i="33"/>
  <c r="AA180" i="33"/>
  <c r="AJ180" i="33"/>
  <c r="BA180" i="33"/>
  <c r="X180" i="33"/>
  <c r="E180" i="33"/>
  <c r="Q180" i="33"/>
  <c r="Z180" i="33"/>
  <c r="AI180" i="33"/>
  <c r="AR180" i="33"/>
  <c r="O180" i="33"/>
  <c r="AF180" i="33"/>
  <c r="BB180" i="33"/>
  <c r="Y180" i="33"/>
  <c r="AH180" i="33"/>
  <c r="AQ180" i="33"/>
  <c r="AZ180" i="33"/>
  <c r="W180" i="33"/>
  <c r="AN180" i="33"/>
  <c r="G180" i="33"/>
  <c r="M180" i="33"/>
  <c r="AS180" i="33"/>
  <c r="AG180" i="33"/>
  <c r="AE180" i="33"/>
  <c r="AP180" i="33"/>
  <c r="AV180" i="33"/>
  <c r="S180" i="33"/>
  <c r="AT180" i="33"/>
  <c r="AB180" i="33"/>
  <c r="P180" i="33"/>
  <c r="N180" i="33"/>
  <c r="J180" i="33"/>
  <c r="AY180" i="33"/>
  <c r="AH468" i="10"/>
  <c r="AV468" i="10"/>
  <c r="AS468" i="10"/>
  <c r="AO468" i="10"/>
  <c r="BC468" i="10"/>
  <c r="AQ468" i="10"/>
  <c r="BK468" i="10"/>
  <c r="AI468" i="10"/>
  <c r="AM468" i="10"/>
  <c r="AW468" i="10"/>
  <c r="X468" i="10"/>
  <c r="Y468" i="10"/>
  <c r="BJ468" i="10"/>
  <c r="Z468" i="10"/>
  <c r="S468" i="10"/>
  <c r="AJ468" i="10"/>
  <c r="AP468" i="10"/>
  <c r="Q468" i="10"/>
  <c r="AB468" i="10"/>
  <c r="BI468" i="10"/>
  <c r="BE468" i="10"/>
  <c r="T468" i="10"/>
  <c r="AR468" i="10"/>
  <c r="BH468" i="10"/>
  <c r="P468" i="10"/>
  <c r="AA468" i="10"/>
  <c r="V468" i="10"/>
  <c r="AY468" i="10"/>
  <c r="AK468" i="10"/>
  <c r="AD468" i="10"/>
  <c r="AT468" i="10"/>
  <c r="BF468" i="10"/>
  <c r="AZ468" i="10"/>
  <c r="BA468" i="10"/>
  <c r="R468" i="10"/>
  <c r="BL468" i="10"/>
  <c r="AN468" i="10"/>
  <c r="U468" i="10"/>
  <c r="AX468" i="10"/>
  <c r="BB468" i="10"/>
  <c r="AE468" i="10"/>
  <c r="AG468" i="10"/>
  <c r="AC468" i="10"/>
  <c r="BD468" i="10"/>
  <c r="AF468" i="10"/>
  <c r="AL468" i="10"/>
  <c r="AU468" i="10"/>
  <c r="W468" i="10"/>
  <c r="BG468" i="10"/>
  <c r="E82" i="33"/>
  <c r="K317" i="33"/>
  <c r="T317" i="33"/>
  <c r="AK317" i="33"/>
  <c r="BB317" i="33"/>
  <c r="P317" i="33"/>
  <c r="Y317" i="33"/>
  <c r="AP317" i="33"/>
  <c r="S317" i="33"/>
  <c r="AB317" i="33"/>
  <c r="AS317" i="33"/>
  <c r="O317" i="33"/>
  <c r="X317" i="33"/>
  <c r="AG317" i="33"/>
  <c r="AX317" i="33"/>
  <c r="AA317" i="33"/>
  <c r="AJ317" i="33"/>
  <c r="BA317" i="33"/>
  <c r="W317" i="33"/>
  <c r="AF317" i="33"/>
  <c r="AO317" i="33"/>
  <c r="BF317" i="33"/>
  <c r="AQ317" i="33"/>
  <c r="AZ317" i="33"/>
  <c r="V317" i="33"/>
  <c r="AM317" i="33"/>
  <c r="AV317" i="33"/>
  <c r="BE317" i="33"/>
  <c r="AY317" i="33"/>
  <c r="M317" i="33"/>
  <c r="AD317" i="33"/>
  <c r="AU317" i="33"/>
  <c r="BD317" i="33"/>
  <c r="R317" i="33"/>
  <c r="BG317" i="33"/>
  <c r="U317" i="33"/>
  <c r="AL317" i="33"/>
  <c r="BC317" i="33"/>
  <c r="G317" i="33"/>
  <c r="Z317" i="33"/>
  <c r="AT317" i="33"/>
  <c r="AE317" i="33"/>
  <c r="E317" i="33"/>
  <c r="L317" i="33"/>
  <c r="Q317" i="33"/>
  <c r="AR317" i="33"/>
  <c r="AW317" i="33"/>
  <c r="AN317" i="33"/>
  <c r="AH317" i="33"/>
  <c r="J317" i="33"/>
  <c r="AI317" i="33"/>
  <c r="AC317" i="33"/>
  <c r="N317" i="33"/>
  <c r="BA525" i="10"/>
  <c r="T525" i="10"/>
  <c r="AH525" i="10"/>
  <c r="AL525" i="10"/>
  <c r="AZ525" i="10"/>
  <c r="AU525" i="10"/>
  <c r="AB525" i="10"/>
  <c r="AP525" i="10"/>
  <c r="X525" i="10"/>
  <c r="U525" i="10"/>
  <c r="AI525" i="10"/>
  <c r="BI525" i="10"/>
  <c r="AX525" i="10"/>
  <c r="AV525" i="10"/>
  <c r="AT525" i="10"/>
  <c r="BH525" i="10"/>
  <c r="AO525" i="10"/>
  <c r="AJ525" i="10"/>
  <c r="P525" i="10"/>
  <c r="AW525" i="10"/>
  <c r="AC525" i="10"/>
  <c r="AQ525" i="10"/>
  <c r="BC525" i="10"/>
  <c r="S525" i="10"/>
  <c r="BE525" i="10"/>
  <c r="Q525" i="10"/>
  <c r="W525" i="10"/>
  <c r="AY525" i="10"/>
  <c r="R525" i="10"/>
  <c r="V525" i="10"/>
  <c r="BF525" i="10"/>
  <c r="AN525" i="10"/>
  <c r="AE525" i="10"/>
  <c r="BB525" i="10"/>
  <c r="Z525" i="10"/>
  <c r="BL525" i="10"/>
  <c r="AR525" i="10"/>
  <c r="Y525" i="10"/>
  <c r="BJ525" i="10"/>
  <c r="AK525" i="10"/>
  <c r="BD525" i="10"/>
  <c r="BK525" i="10"/>
  <c r="AA525" i="10"/>
  <c r="AM525" i="10"/>
  <c r="AS525" i="10"/>
  <c r="BG525" i="10"/>
  <c r="AF525" i="10"/>
  <c r="AD525" i="10"/>
  <c r="AG525" i="10"/>
  <c r="M246" i="33"/>
  <c r="AD246" i="33"/>
  <c r="AU246" i="33"/>
  <c r="BD246" i="33"/>
  <c r="R246" i="33"/>
  <c r="AA246" i="33"/>
  <c r="U246" i="33"/>
  <c r="AL246" i="33"/>
  <c r="BC246" i="33"/>
  <c r="G246" i="33"/>
  <c r="Z246" i="33"/>
  <c r="AI246" i="33"/>
  <c r="L246" i="33"/>
  <c r="AB246" i="33"/>
  <c r="AS246" i="33"/>
  <c r="O246" i="33"/>
  <c r="X246" i="33"/>
  <c r="AG246" i="33"/>
  <c r="AX246" i="33"/>
  <c r="BE246" i="33"/>
  <c r="AJ246" i="33"/>
  <c r="BA246" i="33"/>
  <c r="W246" i="33"/>
  <c r="AF246" i="33"/>
  <c r="AO246" i="33"/>
  <c r="BF246" i="33"/>
  <c r="BG246" i="33"/>
  <c r="AC246" i="33"/>
  <c r="E246" i="33"/>
  <c r="AH246" i="33"/>
  <c r="AK246" i="33"/>
  <c r="P246" i="33"/>
  <c r="AP246" i="33"/>
  <c r="N246" i="33"/>
  <c r="AN246" i="33"/>
  <c r="K246" i="33"/>
  <c r="V246" i="33"/>
  <c r="AV246" i="33"/>
  <c r="S246" i="33"/>
  <c r="AT246" i="33"/>
  <c r="Q246" i="33"/>
  <c r="AQ246" i="33"/>
  <c r="T246" i="33"/>
  <c r="BB246" i="33"/>
  <c r="Y246" i="33"/>
  <c r="AY246" i="33"/>
  <c r="AR246" i="33"/>
  <c r="AE246" i="33"/>
  <c r="AW246" i="33"/>
  <c r="AZ246" i="33"/>
  <c r="AM246" i="33"/>
  <c r="J246" i="33"/>
  <c r="AB494" i="10"/>
  <c r="BG494" i="10"/>
  <c r="AI494" i="10"/>
  <c r="AL494" i="10"/>
  <c r="BB494" i="10"/>
  <c r="BJ494" i="10"/>
  <c r="BF494" i="10"/>
  <c r="AP494" i="10"/>
  <c r="BE494" i="10"/>
  <c r="BH494" i="10"/>
  <c r="Z494" i="10"/>
  <c r="R494" i="10"/>
  <c r="AJ494" i="10"/>
  <c r="T494" i="10"/>
  <c r="AY494" i="10"/>
  <c r="AR494" i="10"/>
  <c r="AQ494" i="10"/>
  <c r="AF494" i="10"/>
  <c r="AM494" i="10"/>
  <c r="S494" i="10"/>
  <c r="AX494" i="10"/>
  <c r="AH494" i="10"/>
  <c r="AA494" i="10"/>
  <c r="AU494" i="10"/>
  <c r="AE494" i="10"/>
  <c r="AO494" i="10"/>
  <c r="BC494" i="10"/>
  <c r="AN494" i="10"/>
  <c r="AS494" i="10"/>
  <c r="AZ494" i="10"/>
  <c r="AG494" i="10"/>
  <c r="P494" i="10"/>
  <c r="BL494" i="10"/>
  <c r="AK494" i="10"/>
  <c r="BI494" i="10"/>
  <c r="W494" i="10"/>
  <c r="Y494" i="10"/>
  <c r="AW494" i="10"/>
  <c r="AT494" i="10"/>
  <c r="AC494" i="10"/>
  <c r="AD494" i="10"/>
  <c r="X494" i="10"/>
  <c r="Q494" i="10"/>
  <c r="BD494" i="10"/>
  <c r="V494" i="10"/>
  <c r="AV494" i="10"/>
  <c r="BA494" i="10"/>
  <c r="U494" i="10"/>
  <c r="BK494" i="10"/>
  <c r="AS152" i="33"/>
  <c r="P152" i="33"/>
  <c r="Y152" i="33"/>
  <c r="Z152" i="33"/>
  <c r="N152" i="33"/>
  <c r="W152" i="33"/>
  <c r="AF152" i="33"/>
  <c r="AO152" i="33"/>
  <c r="V152" i="33"/>
  <c r="AE152" i="33"/>
  <c r="AN152" i="33"/>
  <c r="AW152" i="33"/>
  <c r="AD152" i="33"/>
  <c r="AM152" i="33"/>
  <c r="AV152" i="33"/>
  <c r="BE152" i="33"/>
  <c r="AT152" i="33"/>
  <c r="BC152" i="33"/>
  <c r="G152" i="33"/>
  <c r="J152" i="33"/>
  <c r="BB152" i="33"/>
  <c r="U152" i="33"/>
  <c r="Q152" i="33"/>
  <c r="R152" i="33"/>
  <c r="AU152" i="33"/>
  <c r="BF152" i="33"/>
  <c r="AY152" i="33"/>
  <c r="AZ152" i="33"/>
  <c r="X152" i="33"/>
  <c r="E152" i="33"/>
  <c r="BG152" i="33"/>
  <c r="M152" i="33"/>
  <c r="BD152" i="33"/>
  <c r="AK152" i="33"/>
  <c r="BA152" i="33"/>
  <c r="AG152" i="33"/>
  <c r="K152" i="33"/>
  <c r="L152" i="33"/>
  <c r="AC152" i="33"/>
  <c r="S152" i="33"/>
  <c r="T152" i="33"/>
  <c r="AH152" i="33"/>
  <c r="AA152" i="33"/>
  <c r="AB152" i="33"/>
  <c r="AL152" i="33"/>
  <c r="AP152" i="33"/>
  <c r="AI152" i="33"/>
  <c r="AJ152" i="33"/>
  <c r="O152" i="33"/>
  <c r="AX152" i="33"/>
  <c r="AQ152" i="33"/>
  <c r="AR152" i="33"/>
  <c r="V459" i="10"/>
  <c r="Z459" i="10"/>
  <c r="AL459" i="10"/>
  <c r="AJ459" i="10"/>
  <c r="AW459" i="10"/>
  <c r="W459" i="10"/>
  <c r="U459" i="10"/>
  <c r="Q459" i="10"/>
  <c r="BI459" i="10"/>
  <c r="S459" i="10"/>
  <c r="AN459" i="10"/>
  <c r="AC459" i="10"/>
  <c r="AY459" i="10"/>
  <c r="BK459" i="10"/>
  <c r="AR459" i="10"/>
  <c r="BE459" i="10"/>
  <c r="AE459" i="10"/>
  <c r="AT459" i="10"/>
  <c r="AH459" i="10"/>
  <c r="AZ459" i="10"/>
  <c r="AA459" i="10"/>
  <c r="AV459" i="10"/>
  <c r="AK459" i="10"/>
  <c r="BG459" i="10"/>
  <c r="AP459" i="10"/>
  <c r="Y459" i="10"/>
  <c r="AI459" i="10"/>
  <c r="AM459" i="10"/>
  <c r="T459" i="10"/>
  <c r="BJ459" i="10"/>
  <c r="P459" i="10"/>
  <c r="R459" i="10"/>
  <c r="BD459" i="10"/>
  <c r="AS459" i="10"/>
  <c r="AX459" i="10"/>
  <c r="AG459" i="10"/>
  <c r="BB459" i="10"/>
  <c r="BH459" i="10"/>
  <c r="BL459" i="10"/>
  <c r="AU459" i="10"/>
  <c r="AB459" i="10"/>
  <c r="AO459" i="10"/>
  <c r="X459" i="10"/>
  <c r="AD459" i="10"/>
  <c r="AQ459" i="10"/>
  <c r="BC459" i="10"/>
  <c r="BA459" i="10"/>
  <c r="BF459" i="10"/>
  <c r="AF459" i="10"/>
  <c r="BG278" i="33"/>
  <c r="U278" i="33"/>
  <c r="AL278" i="33"/>
  <c r="BC278" i="33"/>
  <c r="G278" i="33"/>
  <c r="R278" i="33"/>
  <c r="K278" i="33"/>
  <c r="T278" i="33"/>
  <c r="AK278" i="33"/>
  <c r="BB278" i="33"/>
  <c r="P278" i="33"/>
  <c r="Y278" i="33"/>
  <c r="AH278" i="33"/>
  <c r="S278" i="33"/>
  <c r="AB278" i="33"/>
  <c r="AS278" i="33"/>
  <c r="O278" i="33"/>
  <c r="X278" i="33"/>
  <c r="AG278" i="33"/>
  <c r="AP278" i="33"/>
  <c r="AA278" i="33"/>
  <c r="AJ278" i="33"/>
  <c r="BA278" i="33"/>
  <c r="W278" i="33"/>
  <c r="AF278" i="33"/>
  <c r="AO278" i="33"/>
  <c r="AX278" i="33"/>
  <c r="AQ278" i="33"/>
  <c r="AZ278" i="33"/>
  <c r="V278" i="33"/>
  <c r="AM278" i="33"/>
  <c r="AV278" i="33"/>
  <c r="BE278" i="33"/>
  <c r="AY278" i="33"/>
  <c r="M278" i="33"/>
  <c r="AD278" i="33"/>
  <c r="AU278" i="33"/>
  <c r="BD278" i="33"/>
  <c r="J278" i="33"/>
  <c r="AT278" i="33"/>
  <c r="AE278" i="33"/>
  <c r="E278" i="33"/>
  <c r="AI278" i="33"/>
  <c r="AN278" i="33"/>
  <c r="L278" i="33"/>
  <c r="Q278" i="33"/>
  <c r="AR278" i="33"/>
  <c r="AW278" i="33"/>
  <c r="AC278" i="33"/>
  <c r="Z278" i="33"/>
  <c r="N278" i="33"/>
  <c r="BF278" i="33"/>
  <c r="BG506" i="10"/>
  <c r="Y506" i="10"/>
  <c r="AS506" i="10"/>
  <c r="AA506" i="10"/>
  <c r="AM506" i="10"/>
  <c r="AO506" i="10"/>
  <c r="AP506" i="10"/>
  <c r="P506" i="10"/>
  <c r="AB506" i="10"/>
  <c r="U506" i="10"/>
  <c r="AF506" i="10"/>
  <c r="AG506" i="10"/>
  <c r="BA506" i="10"/>
  <c r="AI506" i="10"/>
  <c r="BD506" i="10"/>
  <c r="BF506" i="10"/>
  <c r="W506" i="10"/>
  <c r="BJ506" i="10"/>
  <c r="X506" i="10"/>
  <c r="AJ506" i="10"/>
  <c r="R506" i="10"/>
  <c r="AU506" i="10"/>
  <c r="AW506" i="10"/>
  <c r="AZ506" i="10"/>
  <c r="AD506" i="10"/>
  <c r="BI506" i="10"/>
  <c r="AQ506" i="10"/>
  <c r="BL506" i="10"/>
  <c r="AC506" i="10"/>
  <c r="AN506" i="10"/>
  <c r="V506" i="10"/>
  <c r="AT506" i="10"/>
  <c r="AR506" i="10"/>
  <c r="Z506" i="10"/>
  <c r="BC506" i="10"/>
  <c r="S506" i="10"/>
  <c r="AE506" i="10"/>
  <c r="AL506" i="10"/>
  <c r="AY506" i="10"/>
  <c r="Q506" i="10"/>
  <c r="AK506" i="10"/>
  <c r="BE506" i="10"/>
  <c r="BH506" i="10"/>
  <c r="BB506" i="10"/>
  <c r="AH506" i="10"/>
  <c r="BK506" i="10"/>
  <c r="T506" i="10"/>
  <c r="AV506" i="10"/>
  <c r="AX506" i="10"/>
  <c r="E118" i="33"/>
  <c r="AN284" i="33"/>
  <c r="AW284" i="33"/>
  <c r="BF284" i="33"/>
  <c r="L284" i="33"/>
  <c r="AC284" i="33"/>
  <c r="AT284" i="33"/>
  <c r="AV284" i="33"/>
  <c r="BE284" i="33"/>
  <c r="K284" i="33"/>
  <c r="T284" i="33"/>
  <c r="AK284" i="33"/>
  <c r="BB284" i="33"/>
  <c r="BD284" i="33"/>
  <c r="J284" i="33"/>
  <c r="S284" i="33"/>
  <c r="AB284" i="33"/>
  <c r="AS284" i="33"/>
  <c r="O284" i="33"/>
  <c r="G284" i="33"/>
  <c r="R284" i="33"/>
  <c r="AA284" i="33"/>
  <c r="AJ284" i="33"/>
  <c r="BA284" i="33"/>
  <c r="W284" i="33"/>
  <c r="E284" i="33"/>
  <c r="Q284" i="33"/>
  <c r="Z284" i="33"/>
  <c r="AI284" i="33"/>
  <c r="AR284" i="33"/>
  <c r="N284" i="33"/>
  <c r="AE284" i="33"/>
  <c r="P284" i="33"/>
  <c r="Y284" i="33"/>
  <c r="AH284" i="33"/>
  <c r="AQ284" i="33"/>
  <c r="AZ284" i="33"/>
  <c r="V284" i="33"/>
  <c r="AM284" i="33"/>
  <c r="X284" i="33"/>
  <c r="AG284" i="33"/>
  <c r="AP284" i="33"/>
  <c r="AY284" i="33"/>
  <c r="M284" i="33"/>
  <c r="AD284" i="33"/>
  <c r="AU284" i="33"/>
  <c r="AX284" i="33"/>
  <c r="BG284" i="33"/>
  <c r="U284" i="33"/>
  <c r="AL284" i="33"/>
  <c r="BC284" i="33"/>
  <c r="AF284" i="33"/>
  <c r="AO284" i="33"/>
  <c r="BI512" i="10"/>
  <c r="S512" i="10"/>
  <c r="AN512" i="10"/>
  <c r="AT512" i="10"/>
  <c r="U512" i="10"/>
  <c r="AQ512" i="10"/>
  <c r="V512" i="10"/>
  <c r="AA512" i="10"/>
  <c r="AV512" i="10"/>
  <c r="AK512" i="10"/>
  <c r="BG512" i="10"/>
  <c r="AH512" i="10"/>
  <c r="Q512" i="10"/>
  <c r="AI512" i="10"/>
  <c r="BD512" i="10"/>
  <c r="AS512" i="10"/>
  <c r="AX512" i="10"/>
  <c r="AG512" i="10"/>
  <c r="P512" i="10"/>
  <c r="BL512" i="10"/>
  <c r="BA512" i="10"/>
  <c r="BF512" i="10"/>
  <c r="AF512" i="10"/>
  <c r="BC512" i="10"/>
  <c r="AD512" i="10"/>
  <c r="R512" i="10"/>
  <c r="AB512" i="10"/>
  <c r="X512" i="10"/>
  <c r="AE512" i="10"/>
  <c r="AW512" i="10"/>
  <c r="AL512" i="10"/>
  <c r="AR512" i="10"/>
  <c r="BB512" i="10"/>
  <c r="AY512" i="10"/>
  <c r="T512" i="10"/>
  <c r="Y512" i="10"/>
  <c r="W512" i="10"/>
  <c r="AO512" i="10"/>
  <c r="AU512" i="10"/>
  <c r="AJ512" i="10"/>
  <c r="BK512" i="10"/>
  <c r="BH512" i="10"/>
  <c r="AM512" i="10"/>
  <c r="BE512" i="10"/>
  <c r="AC512" i="10"/>
  <c r="Z512" i="10"/>
  <c r="AZ512" i="10"/>
  <c r="BJ512" i="10"/>
  <c r="AP512" i="10"/>
  <c r="E57" i="33"/>
  <c r="AT421" i="10"/>
  <c r="AE421" i="10"/>
  <c r="AN421" i="10"/>
  <c r="X421" i="10"/>
  <c r="Y421" i="10"/>
  <c r="AP421" i="10"/>
  <c r="BH421" i="10"/>
  <c r="Q421" i="10"/>
  <c r="AH421" i="10"/>
  <c r="AQ421" i="10"/>
  <c r="AI421" i="10"/>
  <c r="AS421" i="10"/>
  <c r="BJ421" i="10"/>
  <c r="AV421" i="10"/>
  <c r="R421" i="10"/>
  <c r="BA421" i="10"/>
  <c r="AJ421" i="10"/>
  <c r="BL421" i="10"/>
  <c r="AL421" i="10"/>
  <c r="AK421" i="10"/>
  <c r="AM421" i="10"/>
  <c r="BC421" i="10"/>
  <c r="T421" i="10"/>
  <c r="W421" i="10"/>
  <c r="AG421" i="10"/>
  <c r="BD421" i="10"/>
  <c r="P421" i="10"/>
  <c r="AW421" i="10"/>
  <c r="Z421" i="10"/>
  <c r="BI421" i="10"/>
  <c r="BE421" i="10"/>
  <c r="U421" i="10"/>
  <c r="AY421" i="10"/>
  <c r="AU421" i="10"/>
  <c r="BF421" i="10"/>
  <c r="AD421" i="10"/>
  <c r="BB421" i="10"/>
  <c r="AO421" i="10"/>
  <c r="AZ421" i="10"/>
  <c r="AB421" i="10"/>
  <c r="AF421" i="10"/>
  <c r="AX421" i="10"/>
  <c r="V421" i="10"/>
  <c r="S421" i="10"/>
  <c r="AR421" i="10"/>
  <c r="AA421" i="10"/>
  <c r="BG421" i="10"/>
  <c r="BK421" i="10"/>
  <c r="AC421" i="10"/>
  <c r="E84" i="33"/>
  <c r="E145" i="33"/>
  <c r="AB22" i="33"/>
  <c r="AS22" i="33"/>
  <c r="O22" i="33"/>
  <c r="X22" i="33"/>
  <c r="AG22" i="33"/>
  <c r="R22" i="33"/>
  <c r="AH22" i="33"/>
  <c r="AR22" i="33"/>
  <c r="N22" i="33"/>
  <c r="AE22" i="33"/>
  <c r="AN22" i="33"/>
  <c r="AW22" i="33"/>
  <c r="S22" i="33"/>
  <c r="AZ22" i="33"/>
  <c r="V22" i="33"/>
  <c r="AM22" i="33"/>
  <c r="AV22" i="33"/>
  <c r="BE22" i="33"/>
  <c r="AY22" i="33"/>
  <c r="M22" i="33"/>
  <c r="AD22" i="33"/>
  <c r="AU22" i="33"/>
  <c r="BD22" i="33"/>
  <c r="J22" i="33"/>
  <c r="Z22" i="33"/>
  <c r="L22" i="33"/>
  <c r="AC22" i="33"/>
  <c r="AT22" i="33"/>
  <c r="E22" i="33"/>
  <c r="Q22" i="33"/>
  <c r="K22" i="33"/>
  <c r="AA22" i="33"/>
  <c r="T22" i="33"/>
  <c r="AK22" i="33"/>
  <c r="BB22" i="33"/>
  <c r="P22" i="33"/>
  <c r="Y22" i="33"/>
  <c r="AQ22" i="33"/>
  <c r="BG22" i="33"/>
  <c r="G22" i="33"/>
  <c r="AJ22" i="33"/>
  <c r="AO22" i="33"/>
  <c r="U22" i="33"/>
  <c r="AP22" i="33"/>
  <c r="BA22" i="33"/>
  <c r="AX22" i="33"/>
  <c r="AL22" i="33"/>
  <c r="BF22" i="33"/>
  <c r="W22" i="33"/>
  <c r="AI22" i="33"/>
  <c r="BC22" i="33"/>
  <c r="AF22" i="33"/>
  <c r="AR405" i="10"/>
  <c r="V405" i="10"/>
  <c r="AM405" i="10"/>
  <c r="W405" i="10"/>
  <c r="AV405" i="10"/>
  <c r="BE405" i="10"/>
  <c r="BC405" i="10"/>
  <c r="AI405" i="10"/>
  <c r="AO405" i="10"/>
  <c r="BF405" i="10"/>
  <c r="AK405" i="10"/>
  <c r="S405" i="10"/>
  <c r="AZ405" i="10"/>
  <c r="BI405" i="10"/>
  <c r="AU405" i="10"/>
  <c r="AA405" i="10"/>
  <c r="BH405" i="10"/>
  <c r="AP405" i="10"/>
  <c r="Z405" i="10"/>
  <c r="AG405" i="10"/>
  <c r="AS405" i="10"/>
  <c r="BD405" i="10"/>
  <c r="T405" i="10"/>
  <c r="AC405" i="10"/>
  <c r="AN405" i="10"/>
  <c r="AJ405" i="10"/>
  <c r="U405" i="10"/>
  <c r="BJ405" i="10"/>
  <c r="AX405" i="10"/>
  <c r="AL405" i="10"/>
  <c r="BB405" i="10"/>
  <c r="X405" i="10"/>
  <c r="BA405" i="10"/>
  <c r="BL405" i="10"/>
  <c r="BK405" i="10"/>
  <c r="Y405" i="10"/>
  <c r="AE405" i="10"/>
  <c r="AT405" i="10"/>
  <c r="P405" i="10"/>
  <c r="AH405" i="10"/>
  <c r="R405" i="10"/>
  <c r="AY405" i="10"/>
  <c r="Q405" i="10"/>
  <c r="AB405" i="10"/>
  <c r="AQ405" i="10"/>
  <c r="AF405" i="10"/>
  <c r="BG405" i="10"/>
  <c r="AW405" i="10"/>
  <c r="AD405" i="10"/>
  <c r="BD21" i="33"/>
  <c r="J21" i="33"/>
  <c r="S21" i="33"/>
  <c r="AB21" i="33"/>
  <c r="AS21" i="33"/>
  <c r="O21" i="33"/>
  <c r="E21" i="33"/>
  <c r="Q21" i="33"/>
  <c r="Z21" i="33"/>
  <c r="AI21" i="33"/>
  <c r="AR21" i="33"/>
  <c r="AD21" i="33"/>
  <c r="V21" i="33"/>
  <c r="P21" i="33"/>
  <c r="Y21" i="33"/>
  <c r="AH21" i="33"/>
  <c r="AQ21" i="33"/>
  <c r="AZ21" i="33"/>
  <c r="AE21" i="33"/>
  <c r="BB21" i="33"/>
  <c r="X21" i="33"/>
  <c r="AG21" i="33"/>
  <c r="AP21" i="33"/>
  <c r="AY21" i="33"/>
  <c r="M21" i="33"/>
  <c r="AL21" i="33"/>
  <c r="W21" i="33"/>
  <c r="AN21" i="33"/>
  <c r="AW21" i="33"/>
  <c r="BF21" i="33"/>
  <c r="L21" i="33"/>
  <c r="AC21" i="33"/>
  <c r="N21" i="33"/>
  <c r="AV21" i="33"/>
  <c r="BE21" i="33"/>
  <c r="K21" i="33"/>
  <c r="T21" i="33"/>
  <c r="AK21" i="33"/>
  <c r="AT21" i="33"/>
  <c r="AO21" i="33"/>
  <c r="AM21" i="33"/>
  <c r="R21" i="33"/>
  <c r="AU21" i="33"/>
  <c r="AX21" i="33"/>
  <c r="BC21" i="33"/>
  <c r="AA21" i="33"/>
  <c r="BG21" i="33"/>
  <c r="AJ21" i="33"/>
  <c r="AF21" i="33"/>
  <c r="U21" i="33"/>
  <c r="G21" i="33"/>
  <c r="BA21" i="33"/>
  <c r="AQ404" i="10"/>
  <c r="AX404" i="10"/>
  <c r="AO404" i="10"/>
  <c r="AG404" i="10"/>
  <c r="AN404" i="10"/>
  <c r="AF404" i="10"/>
  <c r="BF404" i="10"/>
  <c r="AW404" i="10"/>
  <c r="BD404" i="10"/>
  <c r="AV404" i="10"/>
  <c r="BC404" i="10"/>
  <c r="AU404" i="10"/>
  <c r="BE404" i="10"/>
  <c r="BL404" i="10"/>
  <c r="BI404" i="10"/>
  <c r="BK404" i="10"/>
  <c r="BJ404" i="10"/>
  <c r="BB404" i="10"/>
  <c r="W404" i="10"/>
  <c r="V404" i="10"/>
  <c r="AY404" i="10"/>
  <c r="BA404" i="10"/>
  <c r="BH404" i="10"/>
  <c r="BG404" i="10"/>
  <c r="AD404" i="10"/>
  <c r="AE404" i="10"/>
  <c r="AC404" i="10"/>
  <c r="AL404" i="10"/>
  <c r="X404" i="10"/>
  <c r="AS404" i="10"/>
  <c r="P404" i="10"/>
  <c r="AJ404" i="10"/>
  <c r="AB404" i="10"/>
  <c r="T404" i="10"/>
  <c r="AK404" i="10"/>
  <c r="AM404" i="10"/>
  <c r="U404" i="10"/>
  <c r="AR404" i="10"/>
  <c r="AA404" i="10"/>
  <c r="S404" i="10"/>
  <c r="Z404" i="10"/>
  <c r="R404" i="10"/>
  <c r="AT404" i="10"/>
  <c r="AZ404" i="10"/>
  <c r="AI404" i="10"/>
  <c r="AP404" i="10"/>
  <c r="AH404" i="10"/>
  <c r="Y404" i="10"/>
  <c r="Q404" i="10"/>
  <c r="X181" i="33"/>
  <c r="AO181" i="33"/>
  <c r="AX181" i="33"/>
  <c r="BG181" i="33"/>
  <c r="V181" i="33"/>
  <c r="E181" i="33"/>
  <c r="O181" i="33"/>
  <c r="AF181" i="33"/>
  <c r="AW181" i="33"/>
  <c r="BF181" i="33"/>
  <c r="M181" i="33"/>
  <c r="AD181" i="33"/>
  <c r="T181" i="33"/>
  <c r="W181" i="33"/>
  <c r="AN181" i="33"/>
  <c r="BE181" i="33"/>
  <c r="K181" i="33"/>
  <c r="U181" i="33"/>
  <c r="AL181" i="33"/>
  <c r="G181" i="33"/>
  <c r="AM181" i="33"/>
  <c r="BD181" i="33"/>
  <c r="R181" i="33"/>
  <c r="AA181" i="33"/>
  <c r="AK181" i="33"/>
  <c r="BB181" i="33"/>
  <c r="AJ181" i="33"/>
  <c r="AU181" i="33"/>
  <c r="Q181" i="33"/>
  <c r="Z181" i="33"/>
  <c r="AI181" i="33"/>
  <c r="AS181" i="33"/>
  <c r="AR181" i="33"/>
  <c r="BC181" i="33"/>
  <c r="Y181" i="33"/>
  <c r="AH181" i="33"/>
  <c r="AQ181" i="33"/>
  <c r="BA181" i="33"/>
  <c r="AZ181" i="33"/>
  <c r="S181" i="33"/>
  <c r="AY181" i="33"/>
  <c r="AE181" i="33"/>
  <c r="AC181" i="33"/>
  <c r="AV181" i="33"/>
  <c r="AT181" i="33"/>
  <c r="AG181" i="33"/>
  <c r="L181" i="33"/>
  <c r="J181" i="33"/>
  <c r="AB181" i="33"/>
  <c r="P181" i="33"/>
  <c r="AP181" i="33"/>
  <c r="N181" i="33"/>
  <c r="AN469" i="10"/>
  <c r="AT469" i="10"/>
  <c r="AY469" i="10"/>
  <c r="AE469" i="10"/>
  <c r="R469" i="10"/>
  <c r="BJ469" i="10"/>
  <c r="Y469" i="10"/>
  <c r="AJ469" i="10"/>
  <c r="AC469" i="10"/>
  <c r="AU469" i="10"/>
  <c r="BA469" i="10"/>
  <c r="AK469" i="10"/>
  <c r="BI469" i="10"/>
  <c r="AM469" i="10"/>
  <c r="AF469" i="10"/>
  <c r="BK469" i="10"/>
  <c r="V469" i="10"/>
  <c r="AA469" i="10"/>
  <c r="AR469" i="10"/>
  <c r="AB469" i="10"/>
  <c r="AL469" i="10"/>
  <c r="AQ469" i="10"/>
  <c r="Z469" i="10"/>
  <c r="BE469" i="10"/>
  <c r="AI469" i="10"/>
  <c r="X469" i="10"/>
  <c r="U469" i="10"/>
  <c r="BB469" i="10"/>
  <c r="Q469" i="10"/>
  <c r="T469" i="10"/>
  <c r="AX469" i="10"/>
  <c r="BL469" i="10"/>
  <c r="BG469" i="10"/>
  <c r="AP469" i="10"/>
  <c r="W469" i="10"/>
  <c r="BF469" i="10"/>
  <c r="AH469" i="10"/>
  <c r="BH469" i="10"/>
  <c r="BC469" i="10"/>
  <c r="AG469" i="10"/>
  <c r="AS469" i="10"/>
  <c r="AW469" i="10"/>
  <c r="AO469" i="10"/>
  <c r="BD469" i="10"/>
  <c r="AD469" i="10"/>
  <c r="AV469" i="10"/>
  <c r="S469" i="10"/>
  <c r="AZ469" i="10"/>
  <c r="P469" i="10"/>
  <c r="AM312" i="33"/>
  <c r="AV312" i="33"/>
  <c r="BE312" i="33"/>
  <c r="K312" i="33"/>
  <c r="T312" i="33"/>
  <c r="AK312" i="33"/>
  <c r="N312" i="33"/>
  <c r="AU312" i="33"/>
  <c r="BD312" i="33"/>
  <c r="J312" i="33"/>
  <c r="S312" i="33"/>
  <c r="AB312" i="33"/>
  <c r="AS312" i="33"/>
  <c r="BC312" i="33"/>
  <c r="G312" i="33"/>
  <c r="R312" i="33"/>
  <c r="AA312" i="33"/>
  <c r="AJ312" i="33"/>
  <c r="BA312" i="33"/>
  <c r="P312" i="33"/>
  <c r="Y312" i="33"/>
  <c r="AH312" i="33"/>
  <c r="AQ312" i="33"/>
  <c r="AZ312" i="33"/>
  <c r="AD312" i="33"/>
  <c r="O312" i="33"/>
  <c r="X312" i="33"/>
  <c r="AG312" i="33"/>
  <c r="AP312" i="33"/>
  <c r="AY312" i="33"/>
  <c r="M312" i="33"/>
  <c r="AL312" i="33"/>
  <c r="W312" i="33"/>
  <c r="AF312" i="33"/>
  <c r="AO312" i="33"/>
  <c r="AX312" i="33"/>
  <c r="BG312" i="33"/>
  <c r="U312" i="33"/>
  <c r="AT312" i="33"/>
  <c r="Z312" i="33"/>
  <c r="BF312" i="33"/>
  <c r="AI312" i="33"/>
  <c r="E312" i="33"/>
  <c r="AR312" i="33"/>
  <c r="AN312" i="33"/>
  <c r="AC312" i="33"/>
  <c r="Q312" i="33"/>
  <c r="V312" i="33"/>
  <c r="AE312" i="33"/>
  <c r="AW312" i="33"/>
  <c r="L312" i="33"/>
  <c r="BB312" i="33"/>
  <c r="U520" i="10"/>
  <c r="AL520" i="10"/>
  <c r="AE520" i="10"/>
  <c r="BH520" i="10"/>
  <c r="AA520" i="10"/>
  <c r="BL520" i="10"/>
  <c r="BE520" i="10"/>
  <c r="AU520" i="10"/>
  <c r="AT520" i="10"/>
  <c r="BA520" i="10"/>
  <c r="Q520" i="10"/>
  <c r="AM520" i="10"/>
  <c r="AC520" i="10"/>
  <c r="AV520" i="10"/>
  <c r="BJ520" i="10"/>
  <c r="BI520" i="10"/>
  <c r="AI520" i="10"/>
  <c r="BC520" i="10"/>
  <c r="AH520" i="10"/>
  <c r="BB520" i="10"/>
  <c r="AY520" i="10"/>
  <c r="AQ520" i="10"/>
  <c r="Y520" i="10"/>
  <c r="AX520" i="10"/>
  <c r="AP520" i="10"/>
  <c r="BD520" i="10"/>
  <c r="BK520" i="10"/>
  <c r="AO520" i="10"/>
  <c r="AG520" i="10"/>
  <c r="P520" i="10"/>
  <c r="AB520" i="10"/>
  <c r="W520" i="10"/>
  <c r="BG520" i="10"/>
  <c r="AF520" i="10"/>
  <c r="X520" i="10"/>
  <c r="T520" i="10"/>
  <c r="BF520" i="10"/>
  <c r="R520" i="10"/>
  <c r="AW520" i="10"/>
  <c r="V520" i="10"/>
  <c r="AJ520" i="10"/>
  <c r="AR520" i="10"/>
  <c r="AK520" i="10"/>
  <c r="AZ520" i="10"/>
  <c r="AD520" i="10"/>
  <c r="AS520" i="10"/>
  <c r="S520" i="10"/>
  <c r="Z520" i="10"/>
  <c r="AN520" i="10"/>
  <c r="M211" i="33"/>
  <c r="AD211" i="33"/>
  <c r="AU211" i="33"/>
  <c r="BD211" i="33"/>
  <c r="J211" i="33"/>
  <c r="BG211" i="33"/>
  <c r="U211" i="33"/>
  <c r="AL211" i="33"/>
  <c r="BC211" i="33"/>
  <c r="G211" i="33"/>
  <c r="R211" i="33"/>
  <c r="K211" i="33"/>
  <c r="AB211" i="33"/>
  <c r="AS211" i="33"/>
  <c r="O211" i="33"/>
  <c r="X211" i="33"/>
  <c r="AG211" i="33"/>
  <c r="AP211" i="33"/>
  <c r="AQ211" i="33"/>
  <c r="AJ211" i="33"/>
  <c r="BA211" i="33"/>
  <c r="W211" i="33"/>
  <c r="AF211" i="33"/>
  <c r="AO211" i="33"/>
  <c r="AX211" i="33"/>
  <c r="AA211" i="33"/>
  <c r="L211" i="33"/>
  <c r="AT211" i="33"/>
  <c r="Q211" i="33"/>
  <c r="S211" i="33"/>
  <c r="T211" i="33"/>
  <c r="BB211" i="33"/>
  <c r="Y211" i="33"/>
  <c r="AI211" i="33"/>
  <c r="AR211" i="33"/>
  <c r="AE211" i="33"/>
  <c r="AW211" i="33"/>
  <c r="AZ211" i="33"/>
  <c r="AM211" i="33"/>
  <c r="BE211" i="33"/>
  <c r="AC211" i="33"/>
  <c r="E211" i="33"/>
  <c r="Z211" i="33"/>
  <c r="AK211" i="33"/>
  <c r="P211" i="33"/>
  <c r="AH211" i="33"/>
  <c r="N211" i="33"/>
  <c r="AN211" i="33"/>
  <c r="BF211" i="33"/>
  <c r="V211" i="33"/>
  <c r="AV211" i="33"/>
  <c r="AY211" i="33"/>
  <c r="BF479" i="10"/>
  <c r="BG479" i="10"/>
  <c r="BE479" i="10"/>
  <c r="BI479" i="10"/>
  <c r="X479" i="10"/>
  <c r="BC479" i="10"/>
  <c r="BL479" i="10"/>
  <c r="S479" i="10"/>
  <c r="Z479" i="10"/>
  <c r="AV479" i="10"/>
  <c r="AR479" i="10"/>
  <c r="BJ479" i="10"/>
  <c r="AQ479" i="10"/>
  <c r="AC479" i="10"/>
  <c r="R479" i="10"/>
  <c r="V479" i="10"/>
  <c r="AF479" i="10"/>
  <c r="AB479" i="10"/>
  <c r="AT479" i="10"/>
  <c r="AP479" i="10"/>
  <c r="AU479" i="10"/>
  <c r="AW479" i="10"/>
  <c r="BA479" i="10"/>
  <c r="U479" i="10"/>
  <c r="AL479" i="10"/>
  <c r="BH479" i="10"/>
  <c r="AG479" i="10"/>
  <c r="AK479" i="10"/>
  <c r="AY479" i="10"/>
  <c r="AM479" i="10"/>
  <c r="AS479" i="10"/>
  <c r="AX479" i="10"/>
  <c r="AZ479" i="10"/>
  <c r="P479" i="10"/>
  <c r="AH479" i="10"/>
  <c r="AN479" i="10"/>
  <c r="BK479" i="10"/>
  <c r="AA479" i="10"/>
  <c r="AE479" i="10"/>
  <c r="T479" i="10"/>
  <c r="AI479" i="10"/>
  <c r="AO479" i="10"/>
  <c r="BB479" i="10"/>
  <c r="BD479" i="10"/>
  <c r="W479" i="10"/>
  <c r="Y479" i="10"/>
  <c r="AD479" i="10"/>
  <c r="AJ479" i="10"/>
  <c r="Q479" i="10"/>
  <c r="U24" i="33"/>
  <c r="AL24" i="33"/>
  <c r="BC24" i="33"/>
  <c r="G24" i="33"/>
  <c r="AI24" i="33"/>
  <c r="AY24" i="33"/>
  <c r="L24" i="33"/>
  <c r="AC24" i="33"/>
  <c r="AT24" i="33"/>
  <c r="E24" i="33"/>
  <c r="Q24" i="33"/>
  <c r="J24" i="33"/>
  <c r="Z24" i="33"/>
  <c r="T24" i="33"/>
  <c r="AK24" i="33"/>
  <c r="BB24" i="33"/>
  <c r="P24" i="33"/>
  <c r="Y24" i="33"/>
  <c r="AP24" i="33"/>
  <c r="BF24" i="33"/>
  <c r="AB24" i="33"/>
  <c r="AS24" i="33"/>
  <c r="O24" i="33"/>
  <c r="X24" i="33"/>
  <c r="AG24" i="33"/>
  <c r="K24" i="33"/>
  <c r="AA24" i="33"/>
  <c r="AJ24" i="33"/>
  <c r="BA24" i="33"/>
  <c r="W24" i="33"/>
  <c r="AF24" i="33"/>
  <c r="AO24" i="33"/>
  <c r="AQ24" i="33"/>
  <c r="BG24" i="33"/>
  <c r="AR24" i="33"/>
  <c r="N24" i="33"/>
  <c r="AE24" i="33"/>
  <c r="AN24" i="33"/>
  <c r="AW24" i="33"/>
  <c r="R24" i="33"/>
  <c r="AZ24" i="33"/>
  <c r="V24" i="33"/>
  <c r="AM24" i="33"/>
  <c r="AV24" i="33"/>
  <c r="BE24" i="33"/>
  <c r="AX24" i="33"/>
  <c r="AU24" i="33"/>
  <c r="BD24" i="33"/>
  <c r="AH24" i="33"/>
  <c r="S24" i="33"/>
  <c r="M24" i="33"/>
  <c r="AD24" i="33"/>
  <c r="AS407" i="10"/>
  <c r="AK407" i="10"/>
  <c r="AE407" i="10"/>
  <c r="Q407" i="10"/>
  <c r="AA407" i="10"/>
  <c r="BE407" i="10"/>
  <c r="Z407" i="10"/>
  <c r="AL407" i="10"/>
  <c r="AX407" i="10"/>
  <c r="U407" i="10"/>
  <c r="BI407" i="10"/>
  <c r="AI407" i="10"/>
  <c r="R407" i="10"/>
  <c r="AD407" i="10"/>
  <c r="AY407" i="10"/>
  <c r="BJ407" i="10"/>
  <c r="AN407" i="10"/>
  <c r="AZ407" i="10"/>
  <c r="V407" i="10"/>
  <c r="S407" i="10"/>
  <c r="AF407" i="10"/>
  <c r="P407" i="10"/>
  <c r="BL407" i="10"/>
  <c r="BB407" i="10"/>
  <c r="AW407" i="10"/>
  <c r="AO407" i="10"/>
  <c r="AG407" i="10"/>
  <c r="BC407" i="10"/>
  <c r="AR407" i="10"/>
  <c r="BD407" i="10"/>
  <c r="T407" i="10"/>
  <c r="AM407" i="10"/>
  <c r="AB407" i="10"/>
  <c r="AJ407" i="10"/>
  <c r="BF407" i="10"/>
  <c r="AT407" i="10"/>
  <c r="AP407" i="10"/>
  <c r="Y407" i="10"/>
  <c r="BA407" i="10"/>
  <c r="BH407" i="10"/>
  <c r="AC407" i="10"/>
  <c r="AV407" i="10"/>
  <c r="AU407" i="10"/>
  <c r="AQ407" i="10"/>
  <c r="BK407" i="10"/>
  <c r="X407" i="10"/>
  <c r="BG407" i="10"/>
  <c r="AH407" i="10"/>
  <c r="W407" i="10"/>
  <c r="E147" i="33"/>
  <c r="AB244" i="33"/>
  <c r="AS244" i="33"/>
  <c r="O244" i="33"/>
  <c r="X244" i="33"/>
  <c r="AG244" i="33"/>
  <c r="AP244" i="33"/>
  <c r="AI244" i="33"/>
  <c r="AJ244" i="33"/>
  <c r="BA244" i="33"/>
  <c r="W244" i="33"/>
  <c r="AF244" i="33"/>
  <c r="AO244" i="33"/>
  <c r="AX244" i="33"/>
  <c r="AQ244" i="33"/>
  <c r="M244" i="33"/>
  <c r="AD244" i="33"/>
  <c r="AU244" i="33"/>
  <c r="BD244" i="33"/>
  <c r="J244" i="33"/>
  <c r="BG244" i="33"/>
  <c r="U244" i="33"/>
  <c r="AL244" i="33"/>
  <c r="BC244" i="33"/>
  <c r="G244" i="33"/>
  <c r="R244" i="33"/>
  <c r="K244" i="33"/>
  <c r="AR244" i="33"/>
  <c r="AE244" i="33"/>
  <c r="AW244" i="33"/>
  <c r="AZ244" i="33"/>
  <c r="AM244" i="33"/>
  <c r="BE244" i="33"/>
  <c r="AC244" i="33"/>
  <c r="E244" i="33"/>
  <c r="Z244" i="33"/>
  <c r="AK244" i="33"/>
  <c r="P244" i="33"/>
  <c r="AH244" i="33"/>
  <c r="N244" i="33"/>
  <c r="AN244" i="33"/>
  <c r="BF244" i="33"/>
  <c r="V244" i="33"/>
  <c r="AV244" i="33"/>
  <c r="AY244" i="33"/>
  <c r="L244" i="33"/>
  <c r="AT244" i="33"/>
  <c r="Q244" i="33"/>
  <c r="S244" i="33"/>
  <c r="T244" i="33"/>
  <c r="BB244" i="33"/>
  <c r="Y244" i="33"/>
  <c r="AA244" i="33"/>
  <c r="AV492" i="10"/>
  <c r="AX492" i="10"/>
  <c r="AR492" i="10"/>
  <c r="AQ492" i="10"/>
  <c r="BG492" i="10"/>
  <c r="AK492" i="10"/>
  <c r="AM492" i="10"/>
  <c r="S492" i="10"/>
  <c r="AI492" i="10"/>
  <c r="BH492" i="10"/>
  <c r="Q492" i="10"/>
  <c r="BB492" i="10"/>
  <c r="AN492" i="10"/>
  <c r="W492" i="10"/>
  <c r="BI492" i="10"/>
  <c r="BA492" i="10"/>
  <c r="AL492" i="10"/>
  <c r="AY492" i="10"/>
  <c r="AE492" i="10"/>
  <c r="R492" i="10"/>
  <c r="AJ492" i="10"/>
  <c r="AZ492" i="10"/>
  <c r="BF492" i="10"/>
  <c r="BL492" i="10"/>
  <c r="AD492" i="10"/>
  <c r="BJ492" i="10"/>
  <c r="BC492" i="10"/>
  <c r="AB492" i="10"/>
  <c r="Z492" i="10"/>
  <c r="AU492" i="10"/>
  <c r="AO492" i="10"/>
  <c r="Y492" i="10"/>
  <c r="AC492" i="10"/>
  <c r="AF492" i="10"/>
  <c r="P492" i="10"/>
  <c r="AH492" i="10"/>
  <c r="AT492" i="10"/>
  <c r="T492" i="10"/>
  <c r="V492" i="10"/>
  <c r="BD492" i="10"/>
  <c r="BE492" i="10"/>
  <c r="AA492" i="10"/>
  <c r="AP492" i="10"/>
  <c r="U492" i="10"/>
  <c r="AG492" i="10"/>
  <c r="BK492" i="10"/>
  <c r="AW492" i="10"/>
  <c r="X492" i="10"/>
  <c r="AS492" i="10"/>
  <c r="AE151" i="33"/>
  <c r="O151" i="33"/>
  <c r="BC151" i="33"/>
  <c r="E151" i="33"/>
  <c r="W151" i="33"/>
  <c r="N151" i="33"/>
  <c r="Q151" i="33"/>
  <c r="J151" i="33"/>
  <c r="K151" i="33"/>
  <c r="AM151" i="33"/>
  <c r="M151" i="33"/>
  <c r="V151" i="33"/>
  <c r="P151" i="33"/>
  <c r="Y151" i="33"/>
  <c r="R151" i="33"/>
  <c r="S151" i="33"/>
  <c r="L151" i="33"/>
  <c r="U151" i="33"/>
  <c r="AD151" i="33"/>
  <c r="X151" i="33"/>
  <c r="AG151" i="33"/>
  <c r="Z151" i="33"/>
  <c r="AA151" i="33"/>
  <c r="T151" i="33"/>
  <c r="AC151" i="33"/>
  <c r="AL151" i="33"/>
  <c r="AF151" i="33"/>
  <c r="AO151" i="33"/>
  <c r="AH151" i="33"/>
  <c r="AI151" i="33"/>
  <c r="AB151" i="33"/>
  <c r="AK151" i="33"/>
  <c r="AT151" i="33"/>
  <c r="AN151" i="33"/>
  <c r="AW151" i="33"/>
  <c r="AP151" i="33"/>
  <c r="AQ151" i="33"/>
  <c r="AJ151" i="33"/>
  <c r="AS151" i="33"/>
  <c r="BB151" i="33"/>
  <c r="AV151" i="33"/>
  <c r="BE151" i="33"/>
  <c r="AX151" i="33"/>
  <c r="AY151" i="33"/>
  <c r="AR151" i="33"/>
  <c r="BA151" i="33"/>
  <c r="BD151" i="33"/>
  <c r="G151" i="33"/>
  <c r="BF151" i="33"/>
  <c r="BG151" i="33"/>
  <c r="AZ151" i="33"/>
  <c r="AU151" i="33"/>
  <c r="AU458" i="10"/>
  <c r="AW458" i="10"/>
  <c r="BA458" i="10"/>
  <c r="AY458" i="10"/>
  <c r="Q458" i="10"/>
  <c r="AI458" i="10"/>
  <c r="AD458" i="10"/>
  <c r="AN458" i="10"/>
  <c r="BH458" i="10"/>
  <c r="AH458" i="10"/>
  <c r="BK458" i="10"/>
  <c r="T458" i="10"/>
  <c r="AZ458" i="10"/>
  <c r="BE458" i="10"/>
  <c r="BI458" i="10"/>
  <c r="AP458" i="10"/>
  <c r="P458" i="10"/>
  <c r="AC458" i="10"/>
  <c r="BL458" i="10"/>
  <c r="AA458" i="10"/>
  <c r="AM458" i="10"/>
  <c r="AO458" i="10"/>
  <c r="X458" i="10"/>
  <c r="AK458" i="10"/>
  <c r="BC458" i="10"/>
  <c r="BD458" i="10"/>
  <c r="W458" i="10"/>
  <c r="Z458" i="10"/>
  <c r="S458" i="10"/>
  <c r="BG458" i="10"/>
  <c r="AT458" i="10"/>
  <c r="AV458" i="10"/>
  <c r="AG458" i="10"/>
  <c r="AJ458" i="10"/>
  <c r="V458" i="10"/>
  <c r="BJ458" i="10"/>
  <c r="AL458" i="10"/>
  <c r="BF458" i="10"/>
  <c r="AS458" i="10"/>
  <c r="U458" i="10"/>
  <c r="AB458" i="10"/>
  <c r="AE458" i="10"/>
  <c r="Y458" i="10"/>
  <c r="R458" i="10"/>
  <c r="AR458" i="10"/>
  <c r="AX458" i="10"/>
  <c r="BB458" i="10"/>
  <c r="AF458" i="10"/>
  <c r="AQ458" i="10"/>
  <c r="AC182" i="33"/>
  <c r="AT182" i="33"/>
  <c r="P182" i="33"/>
  <c r="AG182" i="33"/>
  <c r="AQ182" i="33"/>
  <c r="AZ182" i="33"/>
  <c r="AX182" i="33"/>
  <c r="AS182" i="33"/>
  <c r="O182" i="33"/>
  <c r="AF182" i="33"/>
  <c r="AW182" i="33"/>
  <c r="BG182" i="33"/>
  <c r="J182" i="33"/>
  <c r="BA182" i="33"/>
  <c r="W182" i="33"/>
  <c r="AN182" i="33"/>
  <c r="BE182" i="33"/>
  <c r="L182" i="33"/>
  <c r="R182" i="33"/>
  <c r="N182" i="33"/>
  <c r="AE182" i="33"/>
  <c r="AV182" i="33"/>
  <c r="K182" i="33"/>
  <c r="T182" i="33"/>
  <c r="AP182" i="33"/>
  <c r="M182" i="33"/>
  <c r="AD182" i="33"/>
  <c r="AU182" i="33"/>
  <c r="Q182" i="33"/>
  <c r="AA182" i="33"/>
  <c r="AJ182" i="33"/>
  <c r="E182" i="33"/>
  <c r="U182" i="33"/>
  <c r="AL182" i="33"/>
  <c r="BC182" i="33"/>
  <c r="Y182" i="33"/>
  <c r="AI182" i="33"/>
  <c r="AR182" i="33"/>
  <c r="AH182" i="33"/>
  <c r="AK182" i="33"/>
  <c r="AY182" i="33"/>
  <c r="V182" i="33"/>
  <c r="AB182" i="33"/>
  <c r="BB182" i="33"/>
  <c r="BF182" i="33"/>
  <c r="AM182" i="33"/>
  <c r="Z182" i="33"/>
  <c r="X182" i="33"/>
  <c r="G182" i="33"/>
  <c r="BD182" i="33"/>
  <c r="AO182" i="33"/>
  <c r="S182" i="33"/>
  <c r="BI470" i="10"/>
  <c r="S470" i="10"/>
  <c r="BB470" i="10"/>
  <c r="BD470" i="10"/>
  <c r="AQ470" i="10"/>
  <c r="BH470" i="10"/>
  <c r="AR470" i="10"/>
  <c r="AG470" i="10"/>
  <c r="AK470" i="10"/>
  <c r="U470" i="10"/>
  <c r="BL470" i="10"/>
  <c r="AX470" i="10"/>
  <c r="AF470" i="10"/>
  <c r="AS470" i="10"/>
  <c r="BK470" i="10"/>
  <c r="Z470" i="10"/>
  <c r="R470" i="10"/>
  <c r="AV470" i="10"/>
  <c r="AW470" i="10"/>
  <c r="W470" i="10"/>
  <c r="AB470" i="10"/>
  <c r="AT470" i="10"/>
  <c r="AU470" i="10"/>
  <c r="BE470" i="10"/>
  <c r="BA470" i="10"/>
  <c r="AC470" i="10"/>
  <c r="AD470" i="10"/>
  <c r="AJ470" i="10"/>
  <c r="BG470" i="10"/>
  <c r="V470" i="10"/>
  <c r="X470" i="10"/>
  <c r="BC470" i="10"/>
  <c r="AP470" i="10"/>
  <c r="BF470" i="10"/>
  <c r="BJ470" i="10"/>
  <c r="AZ470" i="10"/>
  <c r="AH470" i="10"/>
  <c r="AN470" i="10"/>
  <c r="Y470" i="10"/>
  <c r="AY470" i="10"/>
  <c r="AE470" i="10"/>
  <c r="P470" i="10"/>
  <c r="AM470" i="10"/>
  <c r="AA470" i="10"/>
  <c r="T470" i="10"/>
  <c r="AL470" i="10"/>
  <c r="AO470" i="10"/>
  <c r="Q470" i="10"/>
  <c r="AI470" i="10"/>
  <c r="X212" i="33"/>
  <c r="AG212" i="33"/>
  <c r="AP212" i="33"/>
  <c r="AY212" i="33"/>
  <c r="M212" i="33"/>
  <c r="AD212" i="33"/>
  <c r="BC212" i="33"/>
  <c r="AN212" i="33"/>
  <c r="AW212" i="33"/>
  <c r="BF212" i="33"/>
  <c r="L212" i="33"/>
  <c r="AC212" i="33"/>
  <c r="AT212" i="33"/>
  <c r="AV212" i="33"/>
  <c r="BE212" i="33"/>
  <c r="K212" i="33"/>
  <c r="T212" i="33"/>
  <c r="AK212" i="33"/>
  <c r="BB212" i="33"/>
  <c r="BD212" i="33"/>
  <c r="J212" i="33"/>
  <c r="S212" i="33"/>
  <c r="AB212" i="33"/>
  <c r="AS212" i="33"/>
  <c r="O212" i="33"/>
  <c r="E212" i="33"/>
  <c r="Q212" i="33"/>
  <c r="Z212" i="33"/>
  <c r="AI212" i="33"/>
  <c r="AR212" i="33"/>
  <c r="N212" i="33"/>
  <c r="AE212" i="33"/>
  <c r="P212" i="33"/>
  <c r="Y212" i="33"/>
  <c r="AH212" i="33"/>
  <c r="AQ212" i="33"/>
  <c r="AZ212" i="33"/>
  <c r="V212" i="33"/>
  <c r="AU212" i="33"/>
  <c r="BG212" i="33"/>
  <c r="AJ212" i="33"/>
  <c r="AF212" i="33"/>
  <c r="U212" i="33"/>
  <c r="G212" i="33"/>
  <c r="BA212" i="33"/>
  <c r="AO212" i="33"/>
  <c r="AL212" i="33"/>
  <c r="R212" i="33"/>
  <c r="W212" i="33"/>
  <c r="AX212" i="33"/>
  <c r="AM212" i="33"/>
  <c r="AA212" i="33"/>
  <c r="AB480" i="10"/>
  <c r="AD480" i="10"/>
  <c r="AW480" i="10"/>
  <c r="BG480" i="10"/>
  <c r="P480" i="10"/>
  <c r="Z480" i="10"/>
  <c r="U480" i="10"/>
  <c r="AZ480" i="10"/>
  <c r="AN480" i="10"/>
  <c r="AP480" i="10"/>
  <c r="AI480" i="10"/>
  <c r="BB480" i="10"/>
  <c r="AA480" i="10"/>
  <c r="AV480" i="10"/>
  <c r="AX480" i="10"/>
  <c r="BJ480" i="10"/>
  <c r="AH480" i="10"/>
  <c r="Y480" i="10"/>
  <c r="AK480" i="10"/>
  <c r="AM480" i="10"/>
  <c r="AO480" i="10"/>
  <c r="AY480" i="10"/>
  <c r="BC480" i="10"/>
  <c r="AL480" i="10"/>
  <c r="BA480" i="10"/>
  <c r="V480" i="10"/>
  <c r="BL480" i="10"/>
  <c r="Q480" i="10"/>
  <c r="AC480" i="10"/>
  <c r="BF480" i="10"/>
  <c r="AQ480" i="10"/>
  <c r="BI480" i="10"/>
  <c r="AE480" i="10"/>
  <c r="BK480" i="10"/>
  <c r="BH480" i="10"/>
  <c r="AR480" i="10"/>
  <c r="AS480" i="10"/>
  <c r="BD480" i="10"/>
  <c r="AF480" i="10"/>
  <c r="T480" i="10"/>
  <c r="AU480" i="10"/>
  <c r="W480" i="10"/>
  <c r="AJ480" i="10"/>
  <c r="S480" i="10"/>
  <c r="AG480" i="10"/>
  <c r="R480" i="10"/>
  <c r="BE480" i="10"/>
  <c r="X480" i="10"/>
  <c r="AT480" i="10"/>
  <c r="E119" i="33"/>
  <c r="S217" i="33"/>
  <c r="AB217" i="33"/>
  <c r="AS217" i="33"/>
  <c r="O217" i="33"/>
  <c r="Y217" i="33"/>
  <c r="AH217" i="33"/>
  <c r="AV217" i="33"/>
  <c r="AA217" i="33"/>
  <c r="AJ217" i="33"/>
  <c r="BA217" i="33"/>
  <c r="W217" i="33"/>
  <c r="AG217" i="33"/>
  <c r="AP217" i="33"/>
  <c r="BD217" i="33"/>
  <c r="AI217" i="33"/>
  <c r="AR217" i="33"/>
  <c r="N217" i="33"/>
  <c r="AE217" i="33"/>
  <c r="AO217" i="33"/>
  <c r="AX217" i="33"/>
  <c r="E217" i="33"/>
  <c r="AQ217" i="33"/>
  <c r="AZ217" i="33"/>
  <c r="V217" i="33"/>
  <c r="AM217" i="33"/>
  <c r="AW217" i="33"/>
  <c r="BF217" i="33"/>
  <c r="AY217" i="33"/>
  <c r="M217" i="33"/>
  <c r="AD217" i="33"/>
  <c r="AU217" i="33"/>
  <c r="BE217" i="33"/>
  <c r="P217" i="33"/>
  <c r="BG217" i="33"/>
  <c r="U217" i="33"/>
  <c r="AL217" i="33"/>
  <c r="BC217" i="33"/>
  <c r="J217" i="33"/>
  <c r="X217" i="33"/>
  <c r="L217" i="33"/>
  <c r="AC217" i="33"/>
  <c r="AT217" i="33"/>
  <c r="G217" i="33"/>
  <c r="R217" i="33"/>
  <c r="AF217" i="33"/>
  <c r="K217" i="33"/>
  <c r="AK217" i="33"/>
  <c r="BB217" i="33"/>
  <c r="Q217" i="33"/>
  <c r="Z217" i="33"/>
  <c r="T217" i="33"/>
  <c r="AN217" i="33"/>
  <c r="AL485" i="10"/>
  <c r="T485" i="10"/>
  <c r="AG485" i="10"/>
  <c r="AQ485" i="10"/>
  <c r="AD485" i="10"/>
  <c r="AS485" i="10"/>
  <c r="AX485" i="10"/>
  <c r="AB485" i="10"/>
  <c r="AO485" i="10"/>
  <c r="U485" i="10"/>
  <c r="Q485" i="10"/>
  <c r="BE485" i="10"/>
  <c r="AV485" i="10"/>
  <c r="BF485" i="10"/>
  <c r="AF485" i="10"/>
  <c r="AY485" i="10"/>
  <c r="BK485" i="10"/>
  <c r="AR485" i="10"/>
  <c r="AA485" i="10"/>
  <c r="AW485" i="10"/>
  <c r="W485" i="10"/>
  <c r="AH485" i="10"/>
  <c r="BI485" i="10"/>
  <c r="BL485" i="10"/>
  <c r="BC485" i="10"/>
  <c r="BJ485" i="10"/>
  <c r="AN485" i="10"/>
  <c r="BB485" i="10"/>
  <c r="AE485" i="10"/>
  <c r="BG485" i="10"/>
  <c r="P485" i="10"/>
  <c r="AM485" i="10"/>
  <c r="BD485" i="10"/>
  <c r="AU485" i="10"/>
  <c r="AC485" i="10"/>
  <c r="AZ485" i="10"/>
  <c r="AP485" i="10"/>
  <c r="AJ485" i="10"/>
  <c r="X485" i="10"/>
  <c r="V485" i="10"/>
  <c r="Y485" i="10"/>
  <c r="AI485" i="10"/>
  <c r="BH485" i="10"/>
  <c r="S485" i="10"/>
  <c r="Z485" i="10"/>
  <c r="AT485" i="10"/>
  <c r="R485" i="10"/>
  <c r="AK485" i="10"/>
  <c r="BA485" i="10"/>
  <c r="AZ347" i="33"/>
  <c r="V347" i="33"/>
  <c r="AM347" i="33"/>
  <c r="AV347" i="33"/>
  <c r="BF347" i="33"/>
  <c r="AW347" i="33"/>
  <c r="M347" i="33"/>
  <c r="AD347" i="33"/>
  <c r="AU347" i="33"/>
  <c r="BD347" i="33"/>
  <c r="K347" i="33"/>
  <c r="BE347" i="33"/>
  <c r="L347" i="33"/>
  <c r="AC347" i="33"/>
  <c r="AT347" i="33"/>
  <c r="E347" i="33"/>
  <c r="R347" i="33"/>
  <c r="AA347" i="33"/>
  <c r="Q347" i="33"/>
  <c r="T347" i="33"/>
  <c r="AK347" i="33"/>
  <c r="BB347" i="33"/>
  <c r="P347" i="33"/>
  <c r="Z347" i="33"/>
  <c r="AI347" i="33"/>
  <c r="Y347" i="33"/>
  <c r="AB347" i="33"/>
  <c r="AS347" i="33"/>
  <c r="O347" i="33"/>
  <c r="X347" i="33"/>
  <c r="AH347" i="33"/>
  <c r="AQ347" i="33"/>
  <c r="AG347" i="33"/>
  <c r="AJ347" i="33"/>
  <c r="BA347" i="33"/>
  <c r="W347" i="33"/>
  <c r="AF347" i="33"/>
  <c r="AP347" i="33"/>
  <c r="AY347" i="33"/>
  <c r="AO347" i="33"/>
  <c r="AE347" i="33"/>
  <c r="BC347" i="33"/>
  <c r="AN347" i="33"/>
  <c r="J347" i="33"/>
  <c r="AR347" i="33"/>
  <c r="AX347" i="33"/>
  <c r="U347" i="33"/>
  <c r="S347" i="33"/>
  <c r="N347" i="33"/>
  <c r="BG347" i="33"/>
  <c r="AL347" i="33"/>
  <c r="G347" i="33"/>
  <c r="AW535" i="10"/>
  <c r="AO535" i="10"/>
  <c r="AN535" i="10"/>
  <c r="AQ535" i="10"/>
  <c r="P535" i="10"/>
  <c r="AS535" i="10"/>
  <c r="BD535" i="10"/>
  <c r="AV535" i="10"/>
  <c r="AE535" i="10"/>
  <c r="Q535" i="10"/>
  <c r="BJ535" i="10"/>
  <c r="AJ535" i="10"/>
  <c r="AL535" i="10"/>
  <c r="AD535" i="10"/>
  <c r="BH535" i="10"/>
  <c r="S535" i="10"/>
  <c r="AR535" i="10"/>
  <c r="BL535" i="10"/>
  <c r="T535" i="10"/>
  <c r="AI535" i="10"/>
  <c r="AF535" i="10"/>
  <c r="AZ535" i="10"/>
  <c r="AY535" i="10"/>
  <c r="AT535" i="10"/>
  <c r="BF535" i="10"/>
  <c r="AG535" i="10"/>
  <c r="BG535" i="10"/>
  <c r="AB535" i="10"/>
  <c r="AU535" i="10"/>
  <c r="V535" i="10"/>
  <c r="BA535" i="10"/>
  <c r="AC535" i="10"/>
  <c r="Y535" i="10"/>
  <c r="Z535" i="10"/>
  <c r="W535" i="10"/>
  <c r="BK535" i="10"/>
  <c r="AP535" i="10"/>
  <c r="AA535" i="10"/>
  <c r="BB535" i="10"/>
  <c r="AM535" i="10"/>
  <c r="X535" i="10"/>
  <c r="BE535" i="10"/>
  <c r="U535" i="10"/>
  <c r="BI535" i="10"/>
  <c r="BC535" i="10"/>
  <c r="AX535" i="10"/>
  <c r="R535" i="10"/>
  <c r="AH535" i="10"/>
  <c r="AK535" i="10"/>
  <c r="BD216" i="33"/>
  <c r="J216" i="33"/>
  <c r="AA216" i="33"/>
  <c r="AJ216" i="33"/>
  <c r="V216" i="33"/>
  <c r="BC216" i="33"/>
  <c r="G216" i="33"/>
  <c r="R216" i="33"/>
  <c r="AI216" i="33"/>
  <c r="AR216" i="33"/>
  <c r="AD216" i="33"/>
  <c r="O216" i="33"/>
  <c r="E216" i="33"/>
  <c r="Q216" i="33"/>
  <c r="Z216" i="33"/>
  <c r="AQ216" i="33"/>
  <c r="AZ216" i="33"/>
  <c r="AL216" i="33"/>
  <c r="BF216" i="33"/>
  <c r="P216" i="33"/>
  <c r="Y216" i="33"/>
  <c r="AH216" i="33"/>
  <c r="AY216" i="33"/>
  <c r="M216" i="33"/>
  <c r="AT216" i="33"/>
  <c r="AE216" i="33"/>
  <c r="X216" i="33"/>
  <c r="AG216" i="33"/>
  <c r="AP216" i="33"/>
  <c r="BG216" i="33"/>
  <c r="U216" i="33"/>
  <c r="BB216" i="33"/>
  <c r="AM216" i="33"/>
  <c r="AF216" i="33"/>
  <c r="AO216" i="33"/>
  <c r="AX216" i="33"/>
  <c r="L216" i="33"/>
  <c r="AC216" i="33"/>
  <c r="AS216" i="33"/>
  <c r="W216" i="33"/>
  <c r="AN216" i="33"/>
  <c r="AW216" i="33"/>
  <c r="K216" i="33"/>
  <c r="T216" i="33"/>
  <c r="AK216" i="33"/>
  <c r="AU216" i="33"/>
  <c r="AV216" i="33"/>
  <c r="BE216" i="33"/>
  <c r="S216" i="33"/>
  <c r="AB216" i="33"/>
  <c r="N216" i="33"/>
  <c r="BA216" i="33"/>
  <c r="BF484" i="10"/>
  <c r="W484" i="10"/>
  <c r="AY484" i="10"/>
  <c r="Q484" i="10"/>
  <c r="AD484" i="10"/>
  <c r="BC484" i="10"/>
  <c r="AW484" i="10"/>
  <c r="BA484" i="10"/>
  <c r="AH484" i="10"/>
  <c r="BK484" i="10"/>
  <c r="BL484" i="10"/>
  <c r="S484" i="10"/>
  <c r="AN484" i="10"/>
  <c r="BG484" i="10"/>
  <c r="Y484" i="10"/>
  <c r="AT484" i="10"/>
  <c r="V484" i="10"/>
  <c r="AU484" i="10"/>
  <c r="U484" i="10"/>
  <c r="AZ484" i="10"/>
  <c r="AE484" i="10"/>
  <c r="AP484" i="10"/>
  <c r="P484" i="10"/>
  <c r="AC484" i="10"/>
  <c r="BD484" i="10"/>
  <c r="R484" i="10"/>
  <c r="AR484" i="10"/>
  <c r="BI484" i="10"/>
  <c r="AG484" i="10"/>
  <c r="BB484" i="10"/>
  <c r="T484" i="10"/>
  <c r="AM484" i="10"/>
  <c r="AJ484" i="10"/>
  <c r="AX484" i="10"/>
  <c r="X484" i="10"/>
  <c r="AK484" i="10"/>
  <c r="AI484" i="10"/>
  <c r="AB484" i="10"/>
  <c r="AO484" i="10"/>
  <c r="BJ484" i="10"/>
  <c r="AQ484" i="10"/>
  <c r="AL484" i="10"/>
  <c r="AV484" i="10"/>
  <c r="BH484" i="10"/>
  <c r="AF484" i="10"/>
  <c r="AS484" i="10"/>
  <c r="Z484" i="10"/>
  <c r="BE484" i="10"/>
  <c r="AA484" i="10"/>
  <c r="A43" i="24"/>
  <c r="A280" i="28" s="1"/>
  <c r="A63" i="25"/>
  <c r="A42" i="28"/>
  <c r="A42" i="10"/>
  <c r="A31" i="18"/>
  <c r="P8" i="3"/>
  <c r="P7" i="3"/>
  <c r="J86" i="33" l="1"/>
  <c r="G85" i="33"/>
  <c r="G178" i="33"/>
  <c r="T11" i="3"/>
  <c r="S15" i="3"/>
  <c r="S13" i="3"/>
  <c r="A47" i="24"/>
  <c r="A287" i="28" s="1"/>
  <c r="A70" i="25"/>
  <c r="A49" i="28"/>
  <c r="A49" i="10"/>
  <c r="A35" i="18"/>
  <c r="P6" i="10"/>
  <c r="P5" i="10"/>
  <c r="U11" i="3" l="1"/>
  <c r="T13" i="3"/>
  <c r="T15" i="3"/>
  <c r="A51" i="24"/>
  <c r="A294" i="28" s="1"/>
  <c r="A77" i="25"/>
  <c r="A56" i="28"/>
  <c r="A56" i="10"/>
  <c r="A39" i="18"/>
  <c r="V11" i="3" l="1"/>
  <c r="U15" i="3"/>
  <c r="U13" i="3"/>
  <c r="A55" i="24"/>
  <c r="A301" i="28" s="1"/>
  <c r="A84" i="25"/>
  <c r="A43" i="18"/>
  <c r="A63" i="28"/>
  <c r="A63" i="10"/>
  <c r="W11" i="3" l="1"/>
  <c r="V13" i="3"/>
  <c r="V15" i="3"/>
  <c r="A59" i="24"/>
  <c r="A308" i="28" s="1"/>
  <c r="A91" i="25"/>
  <c r="A47" i="18"/>
  <c r="A70" i="28"/>
  <c r="A70" i="10"/>
  <c r="X11" i="3" l="1"/>
  <c r="W15" i="3"/>
  <c r="W13" i="3"/>
  <c r="P7" i="25"/>
  <c r="P9" i="28"/>
  <c r="P7" i="23"/>
  <c r="A63" i="24"/>
  <c r="A315" i="28" s="1"/>
  <c r="A98" i="25"/>
  <c r="A51" i="18"/>
  <c r="A77" i="28"/>
  <c r="A77" i="10"/>
  <c r="J7" i="18"/>
  <c r="P9" i="3"/>
  <c r="P7" i="10"/>
  <c r="Y11" i="3" l="1"/>
  <c r="X13" i="3"/>
  <c r="X15" i="3"/>
  <c r="J104" i="18"/>
  <c r="J108" i="18"/>
  <c r="J112" i="18"/>
  <c r="J116" i="18"/>
  <c r="J120" i="18"/>
  <c r="J124" i="18"/>
  <c r="J72" i="18"/>
  <c r="J76" i="18"/>
  <c r="J80" i="18"/>
  <c r="J48" i="18"/>
  <c r="J128" i="18"/>
  <c r="J84" i="18"/>
  <c r="J52" i="18"/>
  <c r="J88" i="18"/>
  <c r="J56" i="18"/>
  <c r="J92" i="18"/>
  <c r="J60" i="18"/>
  <c r="J96" i="18"/>
  <c r="J64" i="18"/>
  <c r="J100" i="18"/>
  <c r="J24" i="18"/>
  <c r="J32" i="18"/>
  <c r="J28" i="18"/>
  <c r="J36" i="18"/>
  <c r="J44" i="18"/>
  <c r="J16" i="18"/>
  <c r="J40" i="18"/>
  <c r="J20" i="18"/>
  <c r="J12" i="18"/>
  <c r="P14" i="10" s="1"/>
  <c r="J68" i="18"/>
  <c r="AB420" i="25"/>
  <c r="V70" i="33" s="1"/>
  <c r="AB448" i="25"/>
  <c r="V136" i="33" s="1"/>
  <c r="AB440" i="25"/>
  <c r="V128" i="33" s="1"/>
  <c r="AB418" i="25"/>
  <c r="V68" i="33" s="1"/>
  <c r="A67" i="24"/>
  <c r="A322" i="28" s="1"/>
  <c r="A105" i="25"/>
  <c r="A55" i="18"/>
  <c r="A84" i="28"/>
  <c r="A84" i="10"/>
  <c r="P224" i="10" l="1"/>
  <c r="Z11" i="3"/>
  <c r="Y15" i="3"/>
  <c r="Y13" i="3"/>
  <c r="P77" i="28"/>
  <c r="P140" i="28"/>
  <c r="P189" i="28"/>
  <c r="P175" i="28"/>
  <c r="P168" i="28"/>
  <c r="P161" i="28"/>
  <c r="P147" i="28"/>
  <c r="P217" i="28"/>
  <c r="P203" i="28"/>
  <c r="P21" i="28"/>
  <c r="P42" i="28"/>
  <c r="P112" i="28"/>
  <c r="P98" i="28"/>
  <c r="P70" i="28"/>
  <c r="P56" i="28"/>
  <c r="P126" i="28"/>
  <c r="P133" i="28"/>
  <c r="P182" i="28"/>
  <c r="P35" i="28"/>
  <c r="P84" i="28"/>
  <c r="P154" i="28"/>
  <c r="P196" i="28"/>
  <c r="P210" i="28"/>
  <c r="P63" i="28"/>
  <c r="P28" i="28"/>
  <c r="P49" i="28"/>
  <c r="P119" i="28"/>
  <c r="P105" i="28"/>
  <c r="P91" i="28"/>
  <c r="P400" i="10"/>
  <c r="J17" i="33" s="1"/>
  <c r="P402" i="10"/>
  <c r="J61" i="33"/>
  <c r="J93" i="33"/>
  <c r="J79" i="33"/>
  <c r="J340" i="33"/>
  <c r="J274" i="33"/>
  <c r="J208" i="33"/>
  <c r="J322" i="33"/>
  <c r="J256" i="33"/>
  <c r="J190" i="33"/>
  <c r="J47" i="33"/>
  <c r="J307" i="33"/>
  <c r="J241" i="33"/>
  <c r="J175" i="33"/>
  <c r="J355" i="33"/>
  <c r="J289" i="33"/>
  <c r="J223" i="33"/>
  <c r="J143" i="33"/>
  <c r="J157" i="33"/>
  <c r="J125" i="33"/>
  <c r="J111" i="33"/>
  <c r="J29" i="33"/>
  <c r="J15" i="33"/>
  <c r="P14" i="28"/>
  <c r="P4" i="25"/>
  <c r="P6" i="28"/>
  <c r="P4" i="23"/>
  <c r="P315" i="28"/>
  <c r="P105" i="25"/>
  <c r="P444" i="25" s="1"/>
  <c r="J132" i="33" s="1"/>
  <c r="P413" i="28"/>
  <c r="P203" i="25"/>
  <c r="P308" i="28"/>
  <c r="P98" i="25"/>
  <c r="P443" i="25" s="1"/>
  <c r="P350" i="28"/>
  <c r="P140" i="25"/>
  <c r="P454" i="25" s="1"/>
  <c r="P378" i="28"/>
  <c r="P168" i="25"/>
  <c r="P287" i="28"/>
  <c r="P77" i="25"/>
  <c r="P448" i="25" s="1"/>
  <c r="P280" i="28"/>
  <c r="P70" i="25"/>
  <c r="P447" i="25" s="1"/>
  <c r="P420" i="28"/>
  <c r="P210" i="25"/>
  <c r="P458" i="25" s="1"/>
  <c r="P371" i="28"/>
  <c r="P161" i="25"/>
  <c r="P457" i="25" s="1"/>
  <c r="J164" i="33" s="1"/>
  <c r="P399" i="28"/>
  <c r="P189" i="25"/>
  <c r="P266" i="28"/>
  <c r="P56" i="25"/>
  <c r="P419" i="25" s="1"/>
  <c r="P245" i="28"/>
  <c r="P427" i="28"/>
  <c r="P217" i="25"/>
  <c r="P440" i="25" s="1"/>
  <c r="P329" i="28"/>
  <c r="P119" i="25"/>
  <c r="P446" i="25" s="1"/>
  <c r="P322" i="28"/>
  <c r="P112" i="25"/>
  <c r="P445" i="25" s="1"/>
  <c r="P301" i="28"/>
  <c r="P91" i="25"/>
  <c r="P442" i="25" s="1"/>
  <c r="P238" i="28"/>
  <c r="P28" i="25"/>
  <c r="P422" i="25" s="1"/>
  <c r="P273" i="28"/>
  <c r="P63" i="25"/>
  <c r="P294" i="28"/>
  <c r="P84" i="25"/>
  <c r="P441" i="25" s="1"/>
  <c r="P343" i="28"/>
  <c r="P133" i="25"/>
  <c r="P453" i="25" s="1"/>
  <c r="P364" i="28"/>
  <c r="P154" i="25"/>
  <c r="P456" i="25" s="1"/>
  <c r="P406" i="28"/>
  <c r="P196" i="25"/>
  <c r="P336" i="28"/>
  <c r="P126" i="25"/>
  <c r="P231" i="28"/>
  <c r="P21" i="25"/>
  <c r="P421" i="25" s="1"/>
  <c r="P385" i="28"/>
  <c r="P175" i="25"/>
  <c r="P42" i="25"/>
  <c r="P417" i="25" s="1"/>
  <c r="P252" i="28"/>
  <c r="P357" i="28"/>
  <c r="P147" i="25"/>
  <c r="P455" i="25" s="1"/>
  <c r="J162" i="33" s="1"/>
  <c r="P392" i="28"/>
  <c r="P182" i="25"/>
  <c r="P14" i="25"/>
  <c r="P224" i="28"/>
  <c r="P259" i="28"/>
  <c r="P49" i="25"/>
  <c r="A71" i="24"/>
  <c r="A329" i="28" s="1"/>
  <c r="A112" i="25"/>
  <c r="A59" i="18"/>
  <c r="A91" i="28"/>
  <c r="A91" i="10"/>
  <c r="P203" i="10"/>
  <c r="P147" i="10"/>
  <c r="P453" i="10" s="1"/>
  <c r="P175" i="10"/>
  <c r="P168" i="10"/>
  <c r="P98" i="10"/>
  <c r="P440" i="10" s="1"/>
  <c r="P56" i="10"/>
  <c r="P465" i="10" s="1"/>
  <c r="P126" i="10"/>
  <c r="P444" i="10" s="1"/>
  <c r="P49" i="10"/>
  <c r="P418" i="10" s="1"/>
  <c r="P189" i="10"/>
  <c r="P133" i="10"/>
  <c r="P445" i="10" s="1"/>
  <c r="J119" i="33" s="1"/>
  <c r="P196" i="10"/>
  <c r="P70" i="10"/>
  <c r="P427" i="10" s="1"/>
  <c r="P210" i="10"/>
  <c r="P42" i="10"/>
  <c r="P417" i="10" s="1"/>
  <c r="P35" i="10"/>
  <c r="P21" i="10"/>
  <c r="P112" i="10"/>
  <c r="P442" i="10" s="1"/>
  <c r="P217" i="10"/>
  <c r="P77" i="10"/>
  <c r="P140" i="10"/>
  <c r="P63" i="10"/>
  <c r="P478" i="10" s="1"/>
  <c r="P91" i="10"/>
  <c r="P264" i="10" s="1"/>
  <c r="P105" i="10"/>
  <c r="P441" i="10" s="1"/>
  <c r="P161" i="10"/>
  <c r="P182" i="10"/>
  <c r="P119" i="10"/>
  <c r="P443" i="10" s="1"/>
  <c r="P154" i="10"/>
  <c r="P454" i="10" s="1"/>
  <c r="J147" i="33" s="1"/>
  <c r="P84" i="10"/>
  <c r="P28" i="10"/>
  <c r="P414" i="10" s="1"/>
  <c r="P244" i="25"/>
  <c r="J4" i="18"/>
  <c r="L4" i="24"/>
  <c r="P248" i="10"/>
  <c r="P244" i="10"/>
  <c r="P6" i="3"/>
  <c r="P5" i="3" s="1"/>
  <c r="P4" i="10"/>
  <c r="Q70" i="1"/>
  <c r="J177" i="33" l="1"/>
  <c r="J187" i="33" s="1"/>
  <c r="J210" i="33"/>
  <c r="J220" i="33" s="1"/>
  <c r="P429" i="10"/>
  <c r="P517" i="10"/>
  <c r="P256" i="10"/>
  <c r="P504" i="10"/>
  <c r="Q73" i="1"/>
  <c r="M7" i="24" s="1"/>
  <c r="Q71" i="1"/>
  <c r="P1201" i="28"/>
  <c r="P1205" i="28" s="1"/>
  <c r="P1061" i="28"/>
  <c r="P1065" i="28" s="1"/>
  <c r="P1248" i="28"/>
  <c r="P1108" i="28"/>
  <c r="AA11" i="3"/>
  <c r="P401" i="10"/>
  <c r="J18" i="33" s="1"/>
  <c r="P419" i="10"/>
  <c r="P260" i="10"/>
  <c r="Z13" i="3"/>
  <c r="Z15" i="3"/>
  <c r="P968" i="28"/>
  <c r="P698" i="28"/>
  <c r="P706" i="28" s="1"/>
  <c r="P430" i="28"/>
  <c r="P434" i="28" s="1"/>
  <c r="P788" i="28"/>
  <c r="P828" i="28" s="1"/>
  <c r="P833" i="28"/>
  <c r="P841" i="28" s="1"/>
  <c r="P94" i="23"/>
  <c r="P53" i="23"/>
  <c r="P427" i="25"/>
  <c r="P428" i="25"/>
  <c r="P426" i="10"/>
  <c r="J81" i="33" s="1"/>
  <c r="P428" i="10"/>
  <c r="J83" i="33" s="1"/>
  <c r="J82" i="33"/>
  <c r="P563" i="28"/>
  <c r="P587" i="28" s="1"/>
  <c r="P400" i="25"/>
  <c r="J31" i="33" s="1"/>
  <c r="P402" i="25"/>
  <c r="J33" i="33" s="1"/>
  <c r="P401" i="25"/>
  <c r="P416" i="10"/>
  <c r="J52" i="33" s="1"/>
  <c r="J19" i="33"/>
  <c r="K79" i="33"/>
  <c r="K61" i="33"/>
  <c r="K93" i="33"/>
  <c r="J163" i="33"/>
  <c r="P465" i="25"/>
  <c r="J192" i="33" s="1"/>
  <c r="J202" i="33" s="1"/>
  <c r="P420" i="25"/>
  <c r="J165" i="33"/>
  <c r="J161" i="33"/>
  <c r="J160" i="33"/>
  <c r="J135" i="33"/>
  <c r="P478" i="25"/>
  <c r="P418" i="25"/>
  <c r="J136" i="33"/>
  <c r="J134" i="33"/>
  <c r="J133" i="33"/>
  <c r="J131" i="33"/>
  <c r="J130" i="33"/>
  <c r="J129" i="33"/>
  <c r="P439" i="25"/>
  <c r="J127" i="33" s="1"/>
  <c r="P416" i="25"/>
  <c r="P426" i="25"/>
  <c r="P415" i="25"/>
  <c r="P413" i="25"/>
  <c r="P414" i="25"/>
  <c r="J146" i="33"/>
  <c r="J118" i="33"/>
  <c r="P236" i="25"/>
  <c r="J117" i="33"/>
  <c r="J116" i="33"/>
  <c r="J115" i="33"/>
  <c r="J114" i="33"/>
  <c r="P439" i="10"/>
  <c r="J113" i="33" s="1"/>
  <c r="P530" i="10"/>
  <c r="J342" i="33" s="1"/>
  <c r="J352" i="33" s="1"/>
  <c r="P415" i="10"/>
  <c r="P248" i="25"/>
  <c r="P240" i="25"/>
  <c r="P452" i="25"/>
  <c r="P260" i="25"/>
  <c r="P517" i="25"/>
  <c r="K322" i="33"/>
  <c r="K256" i="33"/>
  <c r="K190" i="33"/>
  <c r="K307" i="33"/>
  <c r="K241" i="33"/>
  <c r="K175" i="33"/>
  <c r="K47" i="33"/>
  <c r="K355" i="33"/>
  <c r="K289" i="33"/>
  <c r="K223" i="33"/>
  <c r="K157" i="33"/>
  <c r="K143" i="33"/>
  <c r="K125" i="33"/>
  <c r="K340" i="33"/>
  <c r="K274" i="33"/>
  <c r="K111" i="33"/>
  <c r="K208" i="33"/>
  <c r="K29" i="33"/>
  <c r="K15" i="33"/>
  <c r="J225" i="33"/>
  <c r="J235" i="33" s="1"/>
  <c r="P256" i="25"/>
  <c r="P504" i="25"/>
  <c r="P228" i="10"/>
  <c r="P413" i="10"/>
  <c r="P236" i="10"/>
  <c r="P252" i="10"/>
  <c r="P491" i="10"/>
  <c r="P452" i="10"/>
  <c r="P240" i="10"/>
  <c r="P252" i="25"/>
  <c r="P491" i="25"/>
  <c r="P878" i="28"/>
  <c r="P886" i="28" s="1"/>
  <c r="J128" i="33"/>
  <c r="P264" i="25"/>
  <c r="P530" i="25"/>
  <c r="Q4" i="25"/>
  <c r="Q6" i="28"/>
  <c r="Q4" i="23"/>
  <c r="P232" i="10"/>
  <c r="P228" i="25"/>
  <c r="P923" i="28"/>
  <c r="P927" i="28" s="1"/>
  <c r="P743" i="28"/>
  <c r="P232" i="25"/>
  <c r="P608" i="28"/>
  <c r="P612" i="28" s="1"/>
  <c r="P653" i="28"/>
  <c r="P693" i="28" s="1"/>
  <c r="P475" i="28"/>
  <c r="P499" i="28" s="1"/>
  <c r="P520" i="28"/>
  <c r="A75" i="24"/>
  <c r="A336" i="28" s="1"/>
  <c r="A119" i="25"/>
  <c r="P224" i="25"/>
  <c r="A63" i="18"/>
  <c r="A98" i="28"/>
  <c r="A98" i="10"/>
  <c r="P30" i="23"/>
  <c r="K4" i="18"/>
  <c r="M4" i="24"/>
  <c r="Q6" i="3"/>
  <c r="Q5" i="3" s="1"/>
  <c r="Q4" i="10"/>
  <c r="Q9" i="1"/>
  <c r="R70" i="1"/>
  <c r="M124" i="24" l="1" a="1"/>
  <c r="M124" i="24" s="1"/>
  <c r="M116" i="24" a="1"/>
  <c r="M116" i="24" s="1"/>
  <c r="M104" i="24" a="1"/>
  <c r="M104" i="24" s="1"/>
  <c r="M112" i="24" a="1"/>
  <c r="M112" i="24" s="1"/>
  <c r="M128" i="24" a="1"/>
  <c r="M128" i="24" s="1"/>
  <c r="M120" i="24" a="1"/>
  <c r="M120" i="24" s="1"/>
  <c r="M108" i="24" a="1"/>
  <c r="M108" i="24" s="1"/>
  <c r="M72" i="24" a="1"/>
  <c r="M72" i="24" s="1"/>
  <c r="M92" i="24" a="1"/>
  <c r="M92" i="24" s="1"/>
  <c r="M84" i="24" a="1"/>
  <c r="M84" i="24" s="1"/>
  <c r="M52" i="24" a="1"/>
  <c r="M52" i="24" s="1"/>
  <c r="M100" i="24" a="1"/>
  <c r="M100" i="24" s="1"/>
  <c r="M68" i="24" a="1"/>
  <c r="M68" i="24" s="1"/>
  <c r="M80" i="24" a="1"/>
  <c r="M80" i="24" s="1"/>
  <c r="M60" i="24" a="1"/>
  <c r="M60" i="24" s="1"/>
  <c r="M76" i="24" a="1"/>
  <c r="M76" i="24" s="1"/>
  <c r="M88" i="24" a="1"/>
  <c r="M88" i="24" s="1"/>
  <c r="M28" i="24" a="1"/>
  <c r="M28" i="24" s="1"/>
  <c r="M12" i="24" a="1"/>
  <c r="M12" i="24" s="1"/>
  <c r="M40" i="24" a="1"/>
  <c r="M40" i="24" s="1"/>
  <c r="M36" i="24" a="1"/>
  <c r="M36" i="24" s="1"/>
  <c r="M24" i="24" a="1"/>
  <c r="M24" i="24" s="1"/>
  <c r="M16" i="24" a="1"/>
  <c r="M16" i="24" s="1"/>
  <c r="M32" i="24" a="1"/>
  <c r="M32" i="24" s="1"/>
  <c r="M56" i="24" a="1"/>
  <c r="M56" i="24" s="1"/>
  <c r="M64" i="24" a="1"/>
  <c r="M64" i="24" s="1"/>
  <c r="M20" i="24" a="1"/>
  <c r="M20" i="24" s="1"/>
  <c r="M44" i="24" a="1"/>
  <c r="M44" i="24" s="1"/>
  <c r="M96" i="24" a="1"/>
  <c r="M96" i="24" s="1"/>
  <c r="M48" i="24" a="1"/>
  <c r="M48" i="24" s="1"/>
  <c r="G84" i="33"/>
  <c r="J84" i="33"/>
  <c r="J91" i="33" s="1"/>
  <c r="J276" i="33"/>
  <c r="J286" i="33" s="1"/>
  <c r="J309" i="33"/>
  <c r="J319" i="33" s="1"/>
  <c r="P34" i="23"/>
  <c r="J32" i="33"/>
  <c r="J41" i="33" s="1"/>
  <c r="P42" i="23"/>
  <c r="P314" i="10"/>
  <c r="R71" i="1"/>
  <c r="R72" i="1" s="1"/>
  <c r="Q72" i="1"/>
  <c r="Q6" i="25" s="1"/>
  <c r="R73" i="1"/>
  <c r="N7" i="24" s="1"/>
  <c r="P1148" i="28"/>
  <c r="P1144" i="28"/>
  <c r="P1140" i="28"/>
  <c r="P1136" i="28"/>
  <c r="P1128" i="28"/>
  <c r="P1124" i="28"/>
  <c r="P1120" i="28"/>
  <c r="P1116" i="28"/>
  <c r="P1132" i="28"/>
  <c r="AB11" i="3"/>
  <c r="P1288" i="28"/>
  <c r="P1284" i="28"/>
  <c r="P1280" i="28"/>
  <c r="P1276" i="28"/>
  <c r="P1272" i="28"/>
  <c r="P1268" i="28"/>
  <c r="P1256" i="28"/>
  <c r="P1260" i="28"/>
  <c r="P1264" i="28"/>
  <c r="P1101" i="28"/>
  <c r="P1097" i="28"/>
  <c r="P1093" i="28"/>
  <c r="P1089" i="28"/>
  <c r="P1085" i="28"/>
  <c r="P1081" i="28"/>
  <c r="P1077" i="28"/>
  <c r="P1073" i="28"/>
  <c r="P1069" i="28"/>
  <c r="P1241" i="28"/>
  <c r="P1237" i="28"/>
  <c r="P1233" i="28"/>
  <c r="P1229" i="28"/>
  <c r="P1225" i="28"/>
  <c r="P1221" i="28"/>
  <c r="P1217" i="28"/>
  <c r="P1213" i="28"/>
  <c r="P1209" i="28"/>
  <c r="P1112" i="28"/>
  <c r="P1252" i="28"/>
  <c r="P46" i="23"/>
  <c r="P738" i="28"/>
  <c r="P722" i="28"/>
  <c r="P718" i="28"/>
  <c r="P714" i="28"/>
  <c r="P730" i="28"/>
  <c r="P702" i="28"/>
  <c r="P710" i="28"/>
  <c r="P734" i="28"/>
  <c r="P726" i="28"/>
  <c r="AA13" i="3"/>
  <c r="AA15" i="3"/>
  <c r="J27" i="33"/>
  <c r="J123" i="33"/>
  <c r="J137" i="33"/>
  <c r="P438" i="28"/>
  <c r="P1008" i="28"/>
  <c r="P532" i="28"/>
  <c r="Q53" i="23"/>
  <c r="Q94" i="23"/>
  <c r="J95" i="33"/>
  <c r="J97" i="33"/>
  <c r="J96" i="33"/>
  <c r="P579" i="28"/>
  <c r="K7" i="18"/>
  <c r="Q9" i="3"/>
  <c r="Q7" i="25"/>
  <c r="Q9" i="28"/>
  <c r="Q7" i="10"/>
  <c r="Q7" i="23"/>
  <c r="Q5" i="25"/>
  <c r="Q5" i="10"/>
  <c r="Q7" i="3"/>
  <c r="Q7" i="28"/>
  <c r="M5" i="24"/>
  <c r="Q5" i="23"/>
  <c r="K5" i="18"/>
  <c r="P591" i="28"/>
  <c r="P599" i="28"/>
  <c r="P583" i="28"/>
  <c r="P595" i="28"/>
  <c r="P567" i="28"/>
  <c r="P603" i="28"/>
  <c r="P575" i="28"/>
  <c r="P571" i="28"/>
  <c r="J64" i="33"/>
  <c r="J63" i="33"/>
  <c r="J65" i="33"/>
  <c r="J66" i="33"/>
  <c r="L79" i="33"/>
  <c r="L61" i="33"/>
  <c r="L93" i="33"/>
  <c r="P837" i="28"/>
  <c r="J50" i="33"/>
  <c r="J51" i="33"/>
  <c r="J49" i="33"/>
  <c r="P22" i="23"/>
  <c r="P26" i="23"/>
  <c r="P902" i="28"/>
  <c r="P898" i="28"/>
  <c r="P918" i="28"/>
  <c r="P894" i="28"/>
  <c r="P906" i="28"/>
  <c r="P910" i="28"/>
  <c r="P890" i="28"/>
  <c r="P882" i="28"/>
  <c r="P914" i="28"/>
  <c r="P865" i="28"/>
  <c r="P861" i="28"/>
  <c r="P849" i="28"/>
  <c r="P845" i="28"/>
  <c r="P853" i="28"/>
  <c r="P857" i="28"/>
  <c r="P869" i="28"/>
  <c r="P873" i="28"/>
  <c r="J291" i="33"/>
  <c r="J301" i="33" s="1"/>
  <c r="J324" i="33"/>
  <c r="J334" i="33" s="1"/>
  <c r="J159" i="33"/>
  <c r="J169" i="33" s="1"/>
  <c r="L322" i="33"/>
  <c r="L256" i="33"/>
  <c r="L190" i="33"/>
  <c r="L307" i="33"/>
  <c r="L241" i="33"/>
  <c r="L175" i="33"/>
  <c r="L355" i="33"/>
  <c r="L289" i="33"/>
  <c r="L223" i="33"/>
  <c r="L157" i="33"/>
  <c r="L47" i="33"/>
  <c r="L340" i="33"/>
  <c r="L274" i="33"/>
  <c r="L208" i="33"/>
  <c r="L143" i="33"/>
  <c r="L125" i="33"/>
  <c r="L111" i="33"/>
  <c r="L29" i="33"/>
  <c r="L15" i="33"/>
  <c r="P450" i="28"/>
  <c r="P38" i="23"/>
  <c r="J243" i="33"/>
  <c r="J253" i="33" s="1"/>
  <c r="P326" i="10"/>
  <c r="P462" i="28"/>
  <c r="P466" i="28"/>
  <c r="P442" i="28"/>
  <c r="P446" i="28"/>
  <c r="P454" i="28"/>
  <c r="J145" i="33"/>
  <c r="J155" i="33" s="1"/>
  <c r="J258" i="33"/>
  <c r="J268" i="33" s="1"/>
  <c r="P470" i="28"/>
  <c r="P458" i="28"/>
  <c r="P50" i="23"/>
  <c r="J357" i="33"/>
  <c r="J367" i="33" s="1"/>
  <c r="P346" i="10"/>
  <c r="R4" i="25"/>
  <c r="R6" i="28"/>
  <c r="R4" i="23"/>
  <c r="P318" i="10"/>
  <c r="P350" i="10"/>
  <c r="P322" i="10"/>
  <c r="P342" i="10"/>
  <c r="P334" i="10"/>
  <c r="P338" i="10"/>
  <c r="P330" i="10"/>
  <c r="P18" i="23"/>
  <c r="P14" i="23"/>
  <c r="P524" i="28"/>
  <c r="P657" i="28"/>
  <c r="P540" i="28"/>
  <c r="P673" i="28"/>
  <c r="P544" i="28"/>
  <c r="P548" i="28"/>
  <c r="P812" i="28"/>
  <c r="P792" i="28"/>
  <c r="P661" i="28"/>
  <c r="P796" i="28"/>
  <c r="P665" i="28"/>
  <c r="P528" i="28"/>
  <c r="P804" i="28"/>
  <c r="P681" i="28"/>
  <c r="P515" i="28"/>
  <c r="P677" i="28"/>
  <c r="P824" i="28"/>
  <c r="P689" i="28"/>
  <c r="P820" i="28"/>
  <c r="P816" i="28"/>
  <c r="P536" i="28"/>
  <c r="P560" i="28"/>
  <c r="P552" i="28"/>
  <c r="P669" i="28"/>
  <c r="P556" i="28"/>
  <c r="P783" i="28"/>
  <c r="P775" i="28"/>
  <c r="P767" i="28"/>
  <c r="P751" i="28"/>
  <c r="P763" i="28"/>
  <c r="P747" i="28"/>
  <c r="P759" i="28"/>
  <c r="P771" i="28"/>
  <c r="P755" i="28"/>
  <c r="P779" i="28"/>
  <c r="P992" i="28"/>
  <c r="P1004" i="28"/>
  <c r="P988" i="28"/>
  <c r="P996" i="28"/>
  <c r="P976" i="28"/>
  <c r="P1000" i="28"/>
  <c r="P972" i="28"/>
  <c r="P980" i="28"/>
  <c r="P984" i="28"/>
  <c r="P963" i="28"/>
  <c r="P959" i="28"/>
  <c r="P955" i="28"/>
  <c r="P947" i="28"/>
  <c r="P931" i="28"/>
  <c r="P943" i="28"/>
  <c r="P939" i="28"/>
  <c r="P951" i="28"/>
  <c r="P935" i="28"/>
  <c r="P800" i="28"/>
  <c r="P808" i="28"/>
  <c r="P685" i="28"/>
  <c r="P479" i="28"/>
  <c r="P10" i="23"/>
  <c r="P636" i="28"/>
  <c r="P640" i="28"/>
  <c r="P624" i="28"/>
  <c r="P644" i="28"/>
  <c r="P620" i="28"/>
  <c r="P628" i="28"/>
  <c r="P616" i="28"/>
  <c r="P648" i="28"/>
  <c r="P632" i="28"/>
  <c r="P495" i="28"/>
  <c r="P487" i="28"/>
  <c r="P483" i="28"/>
  <c r="P507" i="28"/>
  <c r="P503" i="28"/>
  <c r="P491" i="28"/>
  <c r="P511" i="28"/>
  <c r="P338" i="25"/>
  <c r="P330" i="25"/>
  <c r="P322" i="25"/>
  <c r="P326" i="25"/>
  <c r="P346" i="25"/>
  <c r="P350" i="25"/>
  <c r="P342" i="25"/>
  <c r="P334" i="25"/>
  <c r="P318" i="25"/>
  <c r="P314" i="25"/>
  <c r="A79" i="24"/>
  <c r="A343" i="28" s="1"/>
  <c r="A126" i="25"/>
  <c r="A67" i="18"/>
  <c r="A105" i="28"/>
  <c r="A105" i="10"/>
  <c r="BG119" i="33"/>
  <c r="BG146" i="33"/>
  <c r="BG116" i="33"/>
  <c r="BG147" i="33"/>
  <c r="BG84" i="33"/>
  <c r="BG115" i="33"/>
  <c r="BG117" i="33"/>
  <c r="BG114" i="33"/>
  <c r="BG118" i="33"/>
  <c r="L4" i="18"/>
  <c r="N4" i="24"/>
  <c r="R6" i="3"/>
  <c r="R5" i="3" s="1"/>
  <c r="R4" i="10"/>
  <c r="S70" i="1"/>
  <c r="R9" i="1"/>
  <c r="N124" i="24" l="1" a="1"/>
  <c r="N124" i="24" s="1"/>
  <c r="N116" i="24" a="1"/>
  <c r="N116" i="24" s="1"/>
  <c r="N104" i="24" a="1"/>
  <c r="N104" i="24" s="1"/>
  <c r="N112" i="24" a="1"/>
  <c r="N112" i="24" s="1"/>
  <c r="N128" i="24" a="1"/>
  <c r="N128" i="24" s="1"/>
  <c r="N120" i="24" a="1"/>
  <c r="N120" i="24" s="1"/>
  <c r="N108" i="24" a="1"/>
  <c r="N108" i="24" s="1"/>
  <c r="N96" i="24" a="1"/>
  <c r="N96" i="24" s="1"/>
  <c r="N88" i="24" a="1"/>
  <c r="N88" i="24" s="1"/>
  <c r="N64" i="24" a="1"/>
  <c r="N64" i="24" s="1"/>
  <c r="N56" i="24" a="1"/>
  <c r="N56" i="24" s="1"/>
  <c r="N72" i="24" a="1"/>
  <c r="N72" i="24" s="1"/>
  <c r="N92" i="24" a="1"/>
  <c r="N92" i="24" s="1"/>
  <c r="N84" i="24" a="1"/>
  <c r="N84" i="24" s="1"/>
  <c r="N52" i="24" a="1"/>
  <c r="N52" i="24" s="1"/>
  <c r="N100" i="24" a="1"/>
  <c r="N100" i="24" s="1"/>
  <c r="N68" i="24" a="1"/>
  <c r="N68" i="24" s="1"/>
  <c r="N80" i="24" a="1"/>
  <c r="N80" i="24" s="1"/>
  <c r="N60" i="24" a="1"/>
  <c r="N60" i="24" s="1"/>
  <c r="N44" i="24" a="1"/>
  <c r="N44" i="24" s="1"/>
  <c r="N40" i="24" a="1"/>
  <c r="N40" i="24" s="1"/>
  <c r="N28" i="24" a="1"/>
  <c r="N28" i="24" s="1"/>
  <c r="N12" i="24" a="1"/>
  <c r="N12" i="24" s="1"/>
  <c r="N36" i="24" a="1"/>
  <c r="N36" i="24" s="1"/>
  <c r="N24" i="24" a="1"/>
  <c r="N24" i="24" s="1"/>
  <c r="N16" i="24" a="1"/>
  <c r="N16" i="24" s="1"/>
  <c r="N32" i="24" a="1"/>
  <c r="N32" i="24" s="1"/>
  <c r="N76" i="24" a="1"/>
  <c r="N76" i="24" s="1"/>
  <c r="N20" i="24" a="1"/>
  <c r="N20" i="24" s="1"/>
  <c r="N48" i="24" a="1"/>
  <c r="N48" i="24" s="1"/>
  <c r="Q8" i="28"/>
  <c r="Q6" i="10"/>
  <c r="Q8" i="3"/>
  <c r="K6" i="18"/>
  <c r="M6" i="24"/>
  <c r="Q6" i="23"/>
  <c r="S73" i="1"/>
  <c r="O7" i="24" s="1"/>
  <c r="S71" i="1"/>
  <c r="AC11" i="3"/>
  <c r="AB13" i="3"/>
  <c r="AB15" i="3"/>
  <c r="J73" i="33"/>
  <c r="J105" i="33"/>
  <c r="J59" i="33"/>
  <c r="K104" i="18"/>
  <c r="K108" i="18"/>
  <c r="K112" i="18"/>
  <c r="K116" i="18"/>
  <c r="K120" i="18"/>
  <c r="K124" i="18"/>
  <c r="K128" i="18"/>
  <c r="K76" i="18"/>
  <c r="K80" i="18"/>
  <c r="K48" i="18"/>
  <c r="K84" i="18"/>
  <c r="K52" i="18"/>
  <c r="K88" i="18"/>
  <c r="K56" i="18"/>
  <c r="K92" i="18"/>
  <c r="K60" i="18"/>
  <c r="K96" i="18"/>
  <c r="K64" i="18"/>
  <c r="K100" i="18"/>
  <c r="K68" i="18"/>
  <c r="K28" i="18"/>
  <c r="K20" i="18"/>
  <c r="K32" i="18"/>
  <c r="K36" i="18"/>
  <c r="K12" i="18"/>
  <c r="K40" i="18"/>
  <c r="K72" i="18"/>
  <c r="K44" i="18"/>
  <c r="K16" i="18"/>
  <c r="K24" i="18"/>
  <c r="R94" i="23"/>
  <c r="R53" i="23"/>
  <c r="R7" i="28"/>
  <c r="N5" i="24"/>
  <c r="L5" i="18"/>
  <c r="R5" i="25"/>
  <c r="R5" i="23"/>
  <c r="R7" i="3"/>
  <c r="R5" i="10"/>
  <c r="R8" i="28"/>
  <c r="R6" i="25"/>
  <c r="R6" i="23"/>
  <c r="N6" i="24"/>
  <c r="L6" i="18"/>
  <c r="R8" i="3"/>
  <c r="R6" i="10"/>
  <c r="R7" i="23"/>
  <c r="L7" i="18"/>
  <c r="R9" i="3"/>
  <c r="R7" i="10"/>
  <c r="R7" i="25"/>
  <c r="R9" i="28"/>
  <c r="AB422" i="25"/>
  <c r="V72" i="33" s="1"/>
  <c r="AB421" i="25"/>
  <c r="V71" i="33" s="1"/>
  <c r="M79" i="33"/>
  <c r="M61" i="33"/>
  <c r="M93" i="33"/>
  <c r="AM420" i="25"/>
  <c r="AG70" i="33" s="1"/>
  <c r="AZ420" i="25"/>
  <c r="AT70" i="33" s="1"/>
  <c r="Y420" i="25"/>
  <c r="S70" i="33" s="1"/>
  <c r="BB420" i="25"/>
  <c r="AV70" i="33" s="1"/>
  <c r="BG420" i="25"/>
  <c r="BA70" i="33" s="1"/>
  <c r="AK420" i="25"/>
  <c r="AE70" i="33" s="1"/>
  <c r="AO420" i="25"/>
  <c r="AI70" i="33" s="1"/>
  <c r="AI420" i="25"/>
  <c r="AC70" i="33" s="1"/>
  <c r="AQ420" i="25"/>
  <c r="AK70" i="33" s="1"/>
  <c r="AV420" i="25"/>
  <c r="AP70" i="33" s="1"/>
  <c r="AU420" i="25"/>
  <c r="AO70" i="33" s="1"/>
  <c r="BJ420" i="25"/>
  <c r="BD70" i="33" s="1"/>
  <c r="AA420" i="25"/>
  <c r="U70" i="33" s="1"/>
  <c r="AS420" i="25"/>
  <c r="AM70" i="33" s="1"/>
  <c r="BD420" i="25"/>
  <c r="AX70" i="33" s="1"/>
  <c r="BC420" i="25"/>
  <c r="AW70" i="33" s="1"/>
  <c r="R420" i="25"/>
  <c r="BK420" i="25"/>
  <c r="BE70" i="33" s="1"/>
  <c r="AC420" i="25"/>
  <c r="W70" i="33" s="1"/>
  <c r="AN420" i="25"/>
  <c r="AH70" i="33" s="1"/>
  <c r="AH420" i="25"/>
  <c r="AB70" i="33" s="1"/>
  <c r="BH420" i="25"/>
  <c r="BB70" i="33" s="1"/>
  <c r="BG70" i="33"/>
  <c r="AF420" i="25"/>
  <c r="Z70" i="33" s="1"/>
  <c r="Z420" i="25"/>
  <c r="T70" i="33" s="1"/>
  <c r="AW420" i="25"/>
  <c r="AQ70" i="33" s="1"/>
  <c r="AY420" i="25"/>
  <c r="AS70" i="33" s="1"/>
  <c r="AP420" i="25"/>
  <c r="AJ70" i="33" s="1"/>
  <c r="W420" i="25"/>
  <c r="Q70" i="33" s="1"/>
  <c r="U420" i="25"/>
  <c r="V420" i="25"/>
  <c r="P70" i="33" s="1"/>
  <c r="AD420" i="25"/>
  <c r="X70" i="33" s="1"/>
  <c r="AE420" i="25"/>
  <c r="Y70" i="33" s="1"/>
  <c r="AX420" i="25"/>
  <c r="AR70" i="33" s="1"/>
  <c r="AG420" i="25"/>
  <c r="AA70" i="33" s="1"/>
  <c r="T420" i="25"/>
  <c r="AJ420" i="25"/>
  <c r="AD70" i="33" s="1"/>
  <c r="S420" i="25"/>
  <c r="AR420" i="25"/>
  <c r="AL70" i="33" s="1"/>
  <c r="BI420" i="25"/>
  <c r="BC70" i="33" s="1"/>
  <c r="AL420" i="25"/>
  <c r="AF70" i="33" s="1"/>
  <c r="BE420" i="25"/>
  <c r="AY70" i="33" s="1"/>
  <c r="BA420" i="25"/>
  <c r="AU70" i="33" s="1"/>
  <c r="BF420" i="25"/>
  <c r="AZ70" i="33" s="1"/>
  <c r="AT420" i="25"/>
  <c r="AN70" i="33" s="1"/>
  <c r="X420" i="25"/>
  <c r="R70" i="33" s="1"/>
  <c r="BL420" i="25"/>
  <c r="BF70" i="33" s="1"/>
  <c r="BE440" i="25"/>
  <c r="AY128" i="33" s="1"/>
  <c r="S440" i="25"/>
  <c r="M128" i="33" s="1"/>
  <c r="S429" i="10"/>
  <c r="M84" i="33" s="1"/>
  <c r="K163" i="33"/>
  <c r="G163" i="33"/>
  <c r="AO418" i="25"/>
  <c r="AI68" i="33" s="1"/>
  <c r="Z421" i="25"/>
  <c r="T71" i="33" s="1"/>
  <c r="AR422" i="25"/>
  <c r="AL72" i="33" s="1"/>
  <c r="S421" i="25"/>
  <c r="AM418" i="25"/>
  <c r="AG68" i="33" s="1"/>
  <c r="BA418" i="25"/>
  <c r="AU68" i="33" s="1"/>
  <c r="K165" i="33"/>
  <c r="G165" i="33"/>
  <c r="AV422" i="25"/>
  <c r="AP72" i="33" s="1"/>
  <c r="AU422" i="25"/>
  <c r="AO72" i="33" s="1"/>
  <c r="BB418" i="25"/>
  <c r="AV68" i="33" s="1"/>
  <c r="BG71" i="33"/>
  <c r="AG422" i="25"/>
  <c r="AA72" i="33" s="1"/>
  <c r="AP448" i="25"/>
  <c r="AJ136" i="33" s="1"/>
  <c r="W422" i="25"/>
  <c r="Q72" i="33" s="1"/>
  <c r="BA422" i="25"/>
  <c r="AU72" i="33" s="1"/>
  <c r="BJ422" i="25"/>
  <c r="BD72" i="33" s="1"/>
  <c r="AT418" i="25"/>
  <c r="AN68" i="33" s="1"/>
  <c r="R421" i="25"/>
  <c r="AC422" i="25"/>
  <c r="W72" i="33" s="1"/>
  <c r="AM422" i="25"/>
  <c r="AG72" i="33" s="1"/>
  <c r="AY422" i="25"/>
  <c r="AS72" i="33" s="1"/>
  <c r="U421" i="25"/>
  <c r="AX418" i="25"/>
  <c r="AR68" i="33" s="1"/>
  <c r="U422" i="25"/>
  <c r="BB421" i="25"/>
  <c r="AV71" i="33" s="1"/>
  <c r="AJ422" i="25"/>
  <c r="AD72" i="33" s="1"/>
  <c r="AA421" i="25"/>
  <c r="U71" i="33" s="1"/>
  <c r="BH421" i="25"/>
  <c r="BB71" i="33" s="1"/>
  <c r="AL421" i="25"/>
  <c r="AF71" i="33" s="1"/>
  <c r="AF418" i="25"/>
  <c r="Z68" i="33" s="1"/>
  <c r="BJ421" i="25"/>
  <c r="BD71" i="33" s="1"/>
  <c r="BF418" i="25"/>
  <c r="AZ68" i="33" s="1"/>
  <c r="BE421" i="25"/>
  <c r="AY71" i="33" s="1"/>
  <c r="BL418" i="25"/>
  <c r="BF68" i="33" s="1"/>
  <c r="AQ418" i="25"/>
  <c r="AK68" i="33" s="1"/>
  <c r="AH421" i="25"/>
  <c r="AB71" i="33" s="1"/>
  <c r="R418" i="25"/>
  <c r="AT421" i="25"/>
  <c r="AN71" i="33" s="1"/>
  <c r="AU421" i="25"/>
  <c r="AO71" i="33" s="1"/>
  <c r="AH418" i="25"/>
  <c r="AB68" i="33" s="1"/>
  <c r="K160" i="33"/>
  <c r="G160" i="33"/>
  <c r="AL418" i="25"/>
  <c r="AF68" i="33" s="1"/>
  <c r="AW421" i="25"/>
  <c r="AQ71" i="33" s="1"/>
  <c r="AD418" i="25"/>
  <c r="X68" i="33" s="1"/>
  <c r="AE421" i="25"/>
  <c r="Y71" i="33" s="1"/>
  <c r="BE418" i="25"/>
  <c r="AY68" i="33" s="1"/>
  <c r="AQ421" i="25"/>
  <c r="AK71" i="33" s="1"/>
  <c r="AN418" i="25"/>
  <c r="AH68" i="33" s="1"/>
  <c r="AV421" i="25"/>
  <c r="AP71" i="33" s="1"/>
  <c r="K161" i="33"/>
  <c r="G161" i="33"/>
  <c r="AU418" i="25"/>
  <c r="AO68" i="33" s="1"/>
  <c r="AZ421" i="25"/>
  <c r="AT71" i="33" s="1"/>
  <c r="Q420" i="25"/>
  <c r="Q448" i="25"/>
  <c r="BG418" i="25"/>
  <c r="BA68" i="33" s="1"/>
  <c r="BH418" i="25"/>
  <c r="BB68" i="33" s="1"/>
  <c r="BF421" i="25"/>
  <c r="AZ71" i="33" s="1"/>
  <c r="AS418" i="25"/>
  <c r="AM68" i="33" s="1"/>
  <c r="V421" i="25"/>
  <c r="P71" i="33" s="1"/>
  <c r="BG68" i="33"/>
  <c r="AI418" i="25"/>
  <c r="AC68" i="33" s="1"/>
  <c r="V422" i="25"/>
  <c r="P72" i="33" s="1"/>
  <c r="AZ418" i="25"/>
  <c r="AT68" i="33" s="1"/>
  <c r="AW418" i="25"/>
  <c r="AQ68" i="33" s="1"/>
  <c r="BC418" i="25"/>
  <c r="AW68" i="33" s="1"/>
  <c r="AY418" i="25"/>
  <c r="AS68" i="33" s="1"/>
  <c r="BI418" i="25"/>
  <c r="BC68" i="33" s="1"/>
  <c r="AI421" i="25"/>
  <c r="AC71" i="33" s="1"/>
  <c r="BD422" i="25"/>
  <c r="AX72" i="33" s="1"/>
  <c r="BK422" i="25"/>
  <c r="BE72" i="33" s="1"/>
  <c r="BC440" i="25"/>
  <c r="AW128" i="33" s="1"/>
  <c r="BJ418" i="25"/>
  <c r="BD68" i="33" s="1"/>
  <c r="Q418" i="25"/>
  <c r="AS421" i="25"/>
  <c r="AM71" i="33" s="1"/>
  <c r="BD421" i="25"/>
  <c r="AX71" i="33" s="1"/>
  <c r="Y421" i="25"/>
  <c r="S71" i="33" s="1"/>
  <c r="AG418" i="25"/>
  <c r="AA68" i="33" s="1"/>
  <c r="K135" i="33"/>
  <c r="G135" i="33"/>
  <c r="AC418" i="25"/>
  <c r="W68" i="33" s="1"/>
  <c r="AV418" i="25"/>
  <c r="AP68" i="33" s="1"/>
  <c r="X422" i="25"/>
  <c r="R72" i="33" s="1"/>
  <c r="BK418" i="25"/>
  <c r="BE68" i="33" s="1"/>
  <c r="AF421" i="25"/>
  <c r="Z71" i="33" s="1"/>
  <c r="BI422" i="25"/>
  <c r="BC72" i="33" s="1"/>
  <c r="AN421" i="25"/>
  <c r="AH71" i="33" s="1"/>
  <c r="BI421" i="25"/>
  <c r="BC71" i="33" s="1"/>
  <c r="AN422" i="25"/>
  <c r="AH72" i="33" s="1"/>
  <c r="AL422" i="25"/>
  <c r="AF72" i="33" s="1"/>
  <c r="AP422" i="25"/>
  <c r="AJ72" i="33" s="1"/>
  <c r="AY421" i="25"/>
  <c r="AS71" i="33" s="1"/>
  <c r="AG421" i="25"/>
  <c r="AA71" i="33" s="1"/>
  <c r="AO422" i="25"/>
  <c r="AI72" i="33" s="1"/>
  <c r="AP440" i="25"/>
  <c r="AJ128" i="33" s="1"/>
  <c r="BG421" i="25"/>
  <c r="BA71" i="33" s="1"/>
  <c r="AE418" i="25"/>
  <c r="Y68" i="33" s="1"/>
  <c r="BD418" i="25"/>
  <c r="AX68" i="33" s="1"/>
  <c r="AC421" i="25"/>
  <c r="W71" i="33" s="1"/>
  <c r="AK418" i="25"/>
  <c r="AE68" i="33" s="1"/>
  <c r="X421" i="25"/>
  <c r="R71" i="33" s="1"/>
  <c r="AM421" i="25"/>
  <c r="AG71" i="33" s="1"/>
  <c r="T421" i="25"/>
  <c r="AP418" i="25"/>
  <c r="AJ68" i="33" s="1"/>
  <c r="AJ418" i="25"/>
  <c r="AD68" i="33" s="1"/>
  <c r="AD421" i="25"/>
  <c r="X71" i="33" s="1"/>
  <c r="AR418" i="25"/>
  <c r="AL68" i="33" s="1"/>
  <c r="M164" i="33"/>
  <c r="G164" i="33"/>
  <c r="N162" i="33"/>
  <c r="G162" i="33"/>
  <c r="K134" i="33"/>
  <c r="G134" i="33"/>
  <c r="K133" i="33"/>
  <c r="G133" i="33"/>
  <c r="M132" i="33"/>
  <c r="G132" i="33"/>
  <c r="K131" i="33"/>
  <c r="G131" i="33"/>
  <c r="K130" i="33"/>
  <c r="G130" i="33"/>
  <c r="K129" i="33"/>
  <c r="G129" i="33"/>
  <c r="AR440" i="25"/>
  <c r="AL128" i="33" s="1"/>
  <c r="BF440" i="25"/>
  <c r="AZ128" i="33" s="1"/>
  <c r="AC440" i="25"/>
  <c r="W128" i="33" s="1"/>
  <c r="AY440" i="25"/>
  <c r="AS128" i="33" s="1"/>
  <c r="AN440" i="25"/>
  <c r="AH128" i="33" s="1"/>
  <c r="AL440" i="25"/>
  <c r="AF128" i="33" s="1"/>
  <c r="BK440" i="25"/>
  <c r="BE128" i="33" s="1"/>
  <c r="R440" i="25"/>
  <c r="L128" i="33" s="1"/>
  <c r="AW440" i="25"/>
  <c r="AQ128" i="33" s="1"/>
  <c r="AV440" i="25"/>
  <c r="AP128" i="33" s="1"/>
  <c r="AJ440" i="25"/>
  <c r="AD128" i="33" s="1"/>
  <c r="X440" i="25"/>
  <c r="R128" i="33" s="1"/>
  <c r="AM440" i="25"/>
  <c r="AG128" i="33" s="1"/>
  <c r="Q440" i="25"/>
  <c r="K128" i="33" s="1"/>
  <c r="AZ440" i="25"/>
  <c r="AT128" i="33" s="1"/>
  <c r="AA440" i="25"/>
  <c r="U128" i="33" s="1"/>
  <c r="BG440" i="25"/>
  <c r="BA128" i="33" s="1"/>
  <c r="AE440" i="25"/>
  <c r="Y128" i="33" s="1"/>
  <c r="AU440" i="25"/>
  <c r="AO128" i="33" s="1"/>
  <c r="AO440" i="25"/>
  <c r="AI128" i="33" s="1"/>
  <c r="AG440" i="25"/>
  <c r="AA128" i="33" s="1"/>
  <c r="BG128" i="33"/>
  <c r="Z418" i="25"/>
  <c r="T68" i="33" s="1"/>
  <c r="W418" i="25"/>
  <c r="Q68" i="33" s="1"/>
  <c r="X418" i="25"/>
  <c r="R68" i="33" s="1"/>
  <c r="Y418" i="25"/>
  <c r="S68" i="33" s="1"/>
  <c r="AA418" i="25"/>
  <c r="U68" i="33" s="1"/>
  <c r="V418" i="25"/>
  <c r="P68" i="33" s="1"/>
  <c r="U418" i="25"/>
  <c r="T418" i="25"/>
  <c r="S418" i="25"/>
  <c r="K118" i="33"/>
  <c r="G118" i="33"/>
  <c r="M147" i="33"/>
  <c r="G147" i="33"/>
  <c r="G119" i="33"/>
  <c r="Q119" i="33"/>
  <c r="K117" i="33"/>
  <c r="G117" i="33"/>
  <c r="K116" i="33"/>
  <c r="G116" i="33"/>
  <c r="K115" i="33"/>
  <c r="G115" i="33"/>
  <c r="K114" i="33"/>
  <c r="G114" i="33"/>
  <c r="BI419" i="10"/>
  <c r="Q419" i="10"/>
  <c r="AR419" i="10"/>
  <c r="AV419" i="10"/>
  <c r="AL419" i="10"/>
  <c r="AS419" i="10"/>
  <c r="BG419" i="10"/>
  <c r="AC419" i="10"/>
  <c r="V419" i="10"/>
  <c r="BD419" i="10"/>
  <c r="X419" i="10"/>
  <c r="BH419" i="10"/>
  <c r="Z419" i="10"/>
  <c r="U419" i="10"/>
  <c r="AT419" i="10"/>
  <c r="AY419" i="10"/>
  <c r="AZ419" i="10"/>
  <c r="AE419" i="10"/>
  <c r="Q417" i="10"/>
  <c r="M307" i="33"/>
  <c r="M241" i="33"/>
  <c r="M175" i="33"/>
  <c r="M355" i="33"/>
  <c r="M289" i="33"/>
  <c r="M223" i="33"/>
  <c r="M157" i="33"/>
  <c r="M340" i="33"/>
  <c r="M274" i="33"/>
  <c r="M208" i="33"/>
  <c r="M125" i="33"/>
  <c r="M322" i="33"/>
  <c r="M256" i="33"/>
  <c r="M111" i="33"/>
  <c r="M47" i="33"/>
  <c r="M190" i="33"/>
  <c r="M143" i="33"/>
  <c r="M15" i="33"/>
  <c r="M29" i="33"/>
  <c r="BA440" i="25"/>
  <c r="AU128" i="33" s="1"/>
  <c r="W440" i="25"/>
  <c r="Q128" i="33" s="1"/>
  <c r="AF440" i="25"/>
  <c r="Z128" i="33" s="1"/>
  <c r="BL440" i="25"/>
  <c r="BF128" i="33" s="1"/>
  <c r="BI440" i="25"/>
  <c r="BC128" i="33" s="1"/>
  <c r="AT440" i="25"/>
  <c r="AN128" i="33" s="1"/>
  <c r="AS440" i="25"/>
  <c r="AM128" i="33" s="1"/>
  <c r="AD440" i="25"/>
  <c r="X128" i="33" s="1"/>
  <c r="AQ440" i="25"/>
  <c r="AK128" i="33" s="1"/>
  <c r="Z440" i="25"/>
  <c r="T128" i="33" s="1"/>
  <c r="AK440" i="25"/>
  <c r="AE128" i="33" s="1"/>
  <c r="BD440" i="25"/>
  <c r="AX128" i="33" s="1"/>
  <c r="BJ440" i="25"/>
  <c r="BD128" i="33" s="1"/>
  <c r="AH440" i="25"/>
  <c r="AB128" i="33" s="1"/>
  <c r="Y440" i="25"/>
  <c r="S128" i="33" s="1"/>
  <c r="BB440" i="25"/>
  <c r="AV128" i="33" s="1"/>
  <c r="S4" i="25"/>
  <c r="S6" i="28"/>
  <c r="S4" i="23"/>
  <c r="P59" i="23"/>
  <c r="P79" i="23"/>
  <c r="P67" i="23"/>
  <c r="P75" i="23"/>
  <c r="P96" i="23"/>
  <c r="P83" i="23"/>
  <c r="P71" i="23"/>
  <c r="P91" i="23"/>
  <c r="P63" i="23"/>
  <c r="P87" i="23"/>
  <c r="P55" i="23"/>
  <c r="A83" i="24"/>
  <c r="A350" i="28" s="1"/>
  <c r="A133" i="25"/>
  <c r="A71" i="18"/>
  <c r="A112" i="28"/>
  <c r="A112" i="10"/>
  <c r="M4" i="18"/>
  <c r="O4" i="24"/>
  <c r="S6" i="3"/>
  <c r="S5" i="3" s="1"/>
  <c r="S4" i="10"/>
  <c r="T70" i="1"/>
  <c r="S9" i="1"/>
  <c r="O120" i="24" l="1" a="1"/>
  <c r="O120" i="24" s="1"/>
  <c r="O108" i="24" a="1"/>
  <c r="O108" i="24" s="1"/>
  <c r="O124" i="24" a="1"/>
  <c r="O124" i="24" s="1"/>
  <c r="O116" i="24" a="1"/>
  <c r="O116" i="24" s="1"/>
  <c r="O104" i="24" a="1"/>
  <c r="O104" i="24" s="1"/>
  <c r="O112" i="24" a="1"/>
  <c r="O112" i="24" s="1"/>
  <c r="O128" i="24" a="1"/>
  <c r="O128" i="24" s="1"/>
  <c r="O76" i="24" a="1"/>
  <c r="O76" i="24" s="1"/>
  <c r="O96" i="24" a="1"/>
  <c r="O96" i="24" s="1"/>
  <c r="O88" i="24" a="1"/>
  <c r="O88" i="24" s="1"/>
  <c r="O56" i="24" a="1"/>
  <c r="O56" i="24" s="1"/>
  <c r="O72" i="24" a="1"/>
  <c r="O72" i="24" s="1"/>
  <c r="O64" i="24" a="1"/>
  <c r="O64" i="24" s="1"/>
  <c r="O84" i="24" a="1"/>
  <c r="O84" i="24" s="1"/>
  <c r="O52" i="24" a="1"/>
  <c r="O52" i="24" s="1"/>
  <c r="O100" i="24" a="1"/>
  <c r="O100" i="24" s="1"/>
  <c r="O92" i="24" a="1"/>
  <c r="O92" i="24" s="1"/>
  <c r="O68" i="24" a="1"/>
  <c r="O68" i="24" s="1"/>
  <c r="O80" i="24" a="1"/>
  <c r="O80" i="24" s="1"/>
  <c r="O40" i="24" a="1"/>
  <c r="O40" i="24" s="1"/>
  <c r="O44" i="24" a="1"/>
  <c r="O44" i="24" s="1"/>
  <c r="O28" i="24" a="1"/>
  <c r="O28" i="24" s="1"/>
  <c r="O12" i="24" a="1"/>
  <c r="O12" i="24" s="1"/>
  <c r="O60" i="24" a="1"/>
  <c r="O60" i="24" s="1"/>
  <c r="O36" i="24" a="1"/>
  <c r="O36" i="24" s="1"/>
  <c r="O24" i="24" a="1"/>
  <c r="O24" i="24" s="1"/>
  <c r="O20" i="24" a="1"/>
  <c r="O20" i="24" s="1"/>
  <c r="O32" i="24" a="1"/>
  <c r="O32" i="24" s="1"/>
  <c r="O16" i="24" a="1"/>
  <c r="O16" i="24" s="1"/>
  <c r="O48" i="24" a="1"/>
  <c r="O48" i="24" s="1"/>
  <c r="T73" i="1"/>
  <c r="P7" i="24" s="1"/>
  <c r="T71" i="1"/>
  <c r="S72" i="1"/>
  <c r="O6" i="24" s="1"/>
  <c r="AD11" i="3"/>
  <c r="AC15" i="3"/>
  <c r="AC13" i="3"/>
  <c r="L108" i="18"/>
  <c r="L112" i="18"/>
  <c r="L116" i="18"/>
  <c r="L120" i="18"/>
  <c r="L124" i="18"/>
  <c r="L128" i="18"/>
  <c r="L80" i="18"/>
  <c r="L48" i="18"/>
  <c r="L84" i="18"/>
  <c r="L52" i="18"/>
  <c r="L104" i="18"/>
  <c r="L88" i="18"/>
  <c r="L56" i="18"/>
  <c r="L92" i="18"/>
  <c r="L60" i="18"/>
  <c r="L96" i="18"/>
  <c r="L64" i="18"/>
  <c r="L100" i="18"/>
  <c r="L68" i="18"/>
  <c r="L72" i="18"/>
  <c r="L32" i="18"/>
  <c r="L16" i="18"/>
  <c r="L36" i="18"/>
  <c r="L40" i="18"/>
  <c r="L20" i="18"/>
  <c r="L28" i="18"/>
  <c r="L76" i="18"/>
  <c r="L44" i="18"/>
  <c r="L24" i="18"/>
  <c r="L12" i="18"/>
  <c r="S94" i="23"/>
  <c r="S53" i="23"/>
  <c r="Q14" i="25"/>
  <c r="Q224" i="28"/>
  <c r="Q336" i="28"/>
  <c r="Q126" i="25"/>
  <c r="Q294" i="28"/>
  <c r="Q84" i="25"/>
  <c r="Q42" i="28"/>
  <c r="Q42" i="10"/>
  <c r="Q77" i="28"/>
  <c r="Q77" i="10"/>
  <c r="Q14" i="28"/>
  <c r="Q14" i="10"/>
  <c r="O5" i="24"/>
  <c r="S7" i="3"/>
  <c r="S7" i="28"/>
  <c r="S5" i="25"/>
  <c r="S5" i="23"/>
  <c r="S5" i="10"/>
  <c r="M5" i="18"/>
  <c r="Q77" i="25"/>
  <c r="Q287" i="28"/>
  <c r="Q371" i="28"/>
  <c r="Q161" i="25"/>
  <c r="Q280" i="28"/>
  <c r="Q70" i="25"/>
  <c r="S7" i="25"/>
  <c r="S9" i="28"/>
  <c r="M7" i="18"/>
  <c r="S7" i="23"/>
  <c r="S7" i="10"/>
  <c r="S9" i="3"/>
  <c r="Q35" i="28"/>
  <c r="Q35" i="10"/>
  <c r="Q140" i="28"/>
  <c r="Q140" i="10"/>
  <c r="Q28" i="28"/>
  <c r="Q28" i="10"/>
  <c r="Q420" i="28"/>
  <c r="Q210" i="25"/>
  <c r="Q273" i="28"/>
  <c r="Q63" i="25"/>
  <c r="Q392" i="28"/>
  <c r="Q182" i="25"/>
  <c r="Q266" i="28"/>
  <c r="Q56" i="25"/>
  <c r="Q147" i="28"/>
  <c r="Q147" i="10"/>
  <c r="Q21" i="28"/>
  <c r="Q21" i="10"/>
  <c r="Q189" i="28"/>
  <c r="Q189" i="10"/>
  <c r="Q70" i="28"/>
  <c r="Q70" i="10"/>
  <c r="Q364" i="28"/>
  <c r="Q154" i="25"/>
  <c r="Q259" i="28"/>
  <c r="Q49" i="25"/>
  <c r="Q168" i="25"/>
  <c r="Q378" i="28"/>
  <c r="Q343" i="28"/>
  <c r="Q133" i="25"/>
  <c r="Q133" i="28"/>
  <c r="Q133" i="10"/>
  <c r="Q63" i="28"/>
  <c r="Q63" i="10"/>
  <c r="Q175" i="28"/>
  <c r="Q175" i="10"/>
  <c r="Q84" i="28"/>
  <c r="Q84" i="10"/>
  <c r="Q517" i="10" s="1"/>
  <c r="Q217" i="25"/>
  <c r="Q427" i="28"/>
  <c r="Q301" i="28"/>
  <c r="Q91" i="25"/>
  <c r="Q385" i="28"/>
  <c r="Q175" i="25"/>
  <c r="Q329" i="28"/>
  <c r="Q119" i="25"/>
  <c r="Q182" i="28"/>
  <c r="Q182" i="10"/>
  <c r="Q49" i="28"/>
  <c r="Q49" i="10"/>
  <c r="Q161" i="28"/>
  <c r="Q161" i="10"/>
  <c r="Q126" i="28"/>
  <c r="Q126" i="10"/>
  <c r="Q196" i="25"/>
  <c r="Q406" i="28"/>
  <c r="Q112" i="25"/>
  <c r="Q322" i="28"/>
  <c r="Q245" i="28"/>
  <c r="Q35" i="25"/>
  <c r="Q105" i="25"/>
  <c r="Q315" i="28"/>
  <c r="Q154" i="28"/>
  <c r="Q154" i="10"/>
  <c r="Q119" i="28"/>
  <c r="Q119" i="10"/>
  <c r="Q203" i="28"/>
  <c r="Q203" i="10"/>
  <c r="Q112" i="28"/>
  <c r="Q112" i="10"/>
  <c r="Q252" i="28"/>
  <c r="Q42" i="25"/>
  <c r="Q413" i="28"/>
  <c r="Q203" i="25"/>
  <c r="Q231" i="28"/>
  <c r="Q21" i="25"/>
  <c r="Q357" i="28"/>
  <c r="Q147" i="25"/>
  <c r="Q196" i="28"/>
  <c r="Q196" i="10"/>
  <c r="Q105" i="28"/>
  <c r="Q105" i="10"/>
  <c r="Q217" i="28"/>
  <c r="Q217" i="10"/>
  <c r="Q98" i="28"/>
  <c r="Q98" i="10"/>
  <c r="Q28" i="25"/>
  <c r="Q238" i="28"/>
  <c r="Q350" i="28"/>
  <c r="Q140" i="25"/>
  <c r="Q308" i="28"/>
  <c r="Q98" i="25"/>
  <c r="Q399" i="28"/>
  <c r="Q189" i="25"/>
  <c r="Q210" i="28"/>
  <c r="Q210" i="10"/>
  <c r="Q91" i="28"/>
  <c r="Q91" i="10"/>
  <c r="Q56" i="28"/>
  <c r="Q56" i="10"/>
  <c r="Q168" i="28"/>
  <c r="Q168" i="10"/>
  <c r="P112" i="23"/>
  <c r="P120" i="23"/>
  <c r="P132" i="23"/>
  <c r="P128" i="23"/>
  <c r="P108" i="23"/>
  <c r="P136" i="23"/>
  <c r="P124" i="23"/>
  <c r="P104" i="23"/>
  <c r="P116" i="23"/>
  <c r="N79" i="33"/>
  <c r="N61" i="33"/>
  <c r="N93" i="33"/>
  <c r="U70" i="1"/>
  <c r="K136" i="33"/>
  <c r="G136" i="33"/>
  <c r="N47" i="33"/>
  <c r="N307" i="33"/>
  <c r="N241" i="33"/>
  <c r="N175" i="33"/>
  <c r="N355" i="33"/>
  <c r="N289" i="33"/>
  <c r="N223" i="33"/>
  <c r="N157" i="33"/>
  <c r="N340" i="33"/>
  <c r="N274" i="33"/>
  <c r="N208" i="33"/>
  <c r="N322" i="33"/>
  <c r="N256" i="33"/>
  <c r="N190" i="33"/>
  <c r="N125" i="33"/>
  <c r="N111" i="33"/>
  <c r="N143" i="33"/>
  <c r="N15" i="33"/>
  <c r="N29" i="33"/>
  <c r="G128" i="33"/>
  <c r="T4" i="25"/>
  <c r="T6" i="28"/>
  <c r="T4" i="23"/>
  <c r="P100" i="23"/>
  <c r="A87" i="24"/>
  <c r="A357" i="28" s="1"/>
  <c r="A140" i="25"/>
  <c r="A75" i="18"/>
  <c r="A119" i="28"/>
  <c r="A119" i="10"/>
  <c r="N4" i="18"/>
  <c r="P4" i="24"/>
  <c r="T6" i="3"/>
  <c r="T5" i="3" s="1"/>
  <c r="T4" i="10"/>
  <c r="T9" i="1"/>
  <c r="P128" i="24" l="1" a="1"/>
  <c r="P128" i="24" s="1"/>
  <c r="P120" i="24" a="1"/>
  <c r="P120" i="24" s="1"/>
  <c r="P108" i="24" a="1"/>
  <c r="P108" i="24" s="1"/>
  <c r="P116" i="24" a="1"/>
  <c r="P116" i="24" s="1"/>
  <c r="P104" i="24" a="1"/>
  <c r="P104" i="24" s="1"/>
  <c r="P124" i="24" a="1"/>
  <c r="P124" i="24" s="1"/>
  <c r="P112" i="24" a="1"/>
  <c r="P112" i="24" s="1"/>
  <c r="P60" i="24" a="1"/>
  <c r="P60" i="24" s="1"/>
  <c r="P76" i="24" a="1"/>
  <c r="P76" i="24" s="1"/>
  <c r="P96" i="24" a="1"/>
  <c r="P96" i="24" s="1"/>
  <c r="P88" i="24" a="1"/>
  <c r="P88" i="24" s="1"/>
  <c r="P56" i="24" a="1"/>
  <c r="P56" i="24" s="1"/>
  <c r="P72" i="24" a="1"/>
  <c r="P72" i="24" s="1"/>
  <c r="P64" i="24" a="1"/>
  <c r="P64" i="24" s="1"/>
  <c r="P84" i="24" a="1"/>
  <c r="P84" i="24" s="1"/>
  <c r="P52" i="24" a="1"/>
  <c r="P52" i="24" s="1"/>
  <c r="P92" i="24" a="1"/>
  <c r="P92" i="24" s="1"/>
  <c r="P100" i="24" a="1"/>
  <c r="P100" i="24" s="1"/>
  <c r="P68" i="24" a="1"/>
  <c r="P68" i="24" s="1"/>
  <c r="P48" i="24" a="1"/>
  <c r="P48" i="24" s="1"/>
  <c r="P20" i="24" a="1"/>
  <c r="P20" i="24" s="1"/>
  <c r="P32" i="24" a="1"/>
  <c r="P32" i="24" s="1"/>
  <c r="P80" i="24" a="1"/>
  <c r="P80" i="24" s="1"/>
  <c r="P40" i="24" a="1"/>
  <c r="P40" i="24" s="1"/>
  <c r="P28" i="24" a="1"/>
  <c r="P28" i="24" s="1"/>
  <c r="P12" i="24" a="1"/>
  <c r="P12" i="24" s="1"/>
  <c r="P44" i="24" a="1"/>
  <c r="P44" i="24" s="1"/>
  <c r="P36" i="24" a="1"/>
  <c r="P36" i="24" s="1"/>
  <c r="P24" i="24" a="1"/>
  <c r="P24" i="24" s="1"/>
  <c r="P16" i="24" a="1"/>
  <c r="P16" i="24" s="1"/>
  <c r="Q232" i="10"/>
  <c r="S6" i="23"/>
  <c r="S6" i="25"/>
  <c r="S8" i="28"/>
  <c r="S6" i="10"/>
  <c r="S8" i="3"/>
  <c r="M6" i="18"/>
  <c r="Q256" i="25"/>
  <c r="Q504" i="25"/>
  <c r="Q260" i="10"/>
  <c r="Q465" i="10"/>
  <c r="Q244" i="10"/>
  <c r="Q256" i="10"/>
  <c r="Q504" i="10"/>
  <c r="Q264" i="10"/>
  <c r="Q530" i="10"/>
  <c r="Q240" i="10"/>
  <c r="Q452" i="10"/>
  <c r="Q530" i="25"/>
  <c r="Q264" i="25"/>
  <c r="Q478" i="10"/>
  <c r="Q248" i="10"/>
  <c r="Q240" i="25"/>
  <c r="Q452" i="25"/>
  <c r="Q248" i="25"/>
  <c r="Q478" i="25"/>
  <c r="Q252" i="25"/>
  <c r="Q491" i="25"/>
  <c r="Q439" i="10"/>
  <c r="K113" i="33" s="1"/>
  <c r="Q236" i="10"/>
  <c r="Q439" i="25"/>
  <c r="Q236" i="25"/>
  <c r="Q260" i="25"/>
  <c r="Q517" i="25"/>
  <c r="K309" i="33"/>
  <c r="K319" i="33" s="1"/>
  <c r="Q491" i="10"/>
  <c r="Q252" i="10"/>
  <c r="Q244" i="25"/>
  <c r="Q465" i="25"/>
  <c r="U73" i="1"/>
  <c r="Q7" i="24" s="1"/>
  <c r="U71" i="1"/>
  <c r="T72" i="1"/>
  <c r="Q1201" i="28"/>
  <c r="Q1205" i="28" s="1"/>
  <c r="Q1061" i="28"/>
  <c r="Q1065" i="28" s="1"/>
  <c r="Q1248" i="28"/>
  <c r="Q1108" i="28"/>
  <c r="AE11" i="3"/>
  <c r="AD13" i="3"/>
  <c r="AD15" i="3"/>
  <c r="M112" i="18"/>
  <c r="M116" i="18"/>
  <c r="M120" i="18"/>
  <c r="M124" i="18"/>
  <c r="M128" i="18"/>
  <c r="M84" i="18"/>
  <c r="M52" i="18"/>
  <c r="M104" i="18"/>
  <c r="M88" i="18"/>
  <c r="M56" i="18"/>
  <c r="M92" i="18"/>
  <c r="M60" i="18"/>
  <c r="M96" i="18"/>
  <c r="M64" i="18"/>
  <c r="M100" i="18"/>
  <c r="M68" i="18"/>
  <c r="M108" i="18"/>
  <c r="M72" i="18"/>
  <c r="M76" i="18"/>
  <c r="M44" i="18"/>
  <c r="M48" i="18"/>
  <c r="M36" i="18"/>
  <c r="M80" i="18"/>
  <c r="M40" i="18"/>
  <c r="M24" i="18"/>
  <c r="M32" i="18"/>
  <c r="M20" i="18"/>
  <c r="M16" i="18"/>
  <c r="M12" i="18"/>
  <c r="M28" i="18"/>
  <c r="T94" i="23"/>
  <c r="T53" i="23"/>
  <c r="Q428" i="25"/>
  <c r="Q427" i="25"/>
  <c r="Q232" i="25"/>
  <c r="Q426" i="25"/>
  <c r="Q454" i="25"/>
  <c r="R336" i="28"/>
  <c r="R126" i="25"/>
  <c r="R245" i="28"/>
  <c r="R35" i="25"/>
  <c r="R420" i="28"/>
  <c r="R210" i="25"/>
  <c r="R458" i="25" s="1"/>
  <c r="L165" i="33" s="1"/>
  <c r="R224" i="28"/>
  <c r="R14" i="25"/>
  <c r="Q833" i="28"/>
  <c r="Q837" i="28" s="1"/>
  <c r="Q563" i="28"/>
  <c r="Q567" i="28" s="1"/>
  <c r="Q430" i="28"/>
  <c r="Q434" i="28" s="1"/>
  <c r="Q698" i="28"/>
  <c r="Q878" i="28"/>
  <c r="Q882" i="28" s="1"/>
  <c r="Q788" i="28"/>
  <c r="Q653" i="28"/>
  <c r="Q608" i="28"/>
  <c r="Q475" i="28"/>
  <c r="Q968" i="28"/>
  <c r="Q520" i="28"/>
  <c r="Q743" i="28"/>
  <c r="Q923" i="28"/>
  <c r="Q440" i="10"/>
  <c r="Q455" i="25"/>
  <c r="K162" i="33" s="1"/>
  <c r="R70" i="28"/>
  <c r="R70" i="10"/>
  <c r="R84" i="28"/>
  <c r="R84" i="10"/>
  <c r="R147" i="28"/>
  <c r="R147" i="10"/>
  <c r="R453" i="10" s="1"/>
  <c r="L146" i="33" s="1"/>
  <c r="R133" i="28"/>
  <c r="R133" i="10"/>
  <c r="R445" i="10" s="1"/>
  <c r="L119" i="33" s="1"/>
  <c r="Q444" i="25"/>
  <c r="K132" i="33" s="1"/>
  <c r="Q443" i="25"/>
  <c r="R350" i="28"/>
  <c r="R140" i="25"/>
  <c r="R454" i="25" s="1"/>
  <c r="L161" i="33" s="1"/>
  <c r="R427" i="28"/>
  <c r="R217" i="25"/>
  <c r="R308" i="28"/>
  <c r="R98" i="25"/>
  <c r="R443" i="25" s="1"/>
  <c r="L131" i="33" s="1"/>
  <c r="R399" i="28"/>
  <c r="R189" i="25"/>
  <c r="Q417" i="25"/>
  <c r="R14" i="28"/>
  <c r="R14" i="10"/>
  <c r="R42" i="28"/>
  <c r="R42" i="10"/>
  <c r="R28" i="28"/>
  <c r="R28" i="10"/>
  <c r="R416" i="10" s="1"/>
  <c r="L52" i="33" s="1"/>
  <c r="Q457" i="25"/>
  <c r="K164" i="33" s="1"/>
  <c r="R301" i="28"/>
  <c r="R91" i="25"/>
  <c r="R413" i="28"/>
  <c r="R203" i="25"/>
  <c r="R378" i="28"/>
  <c r="R168" i="25"/>
  <c r="R28" i="25"/>
  <c r="R238" i="28"/>
  <c r="R56" i="28"/>
  <c r="R56" i="10"/>
  <c r="R126" i="28"/>
  <c r="R126" i="10"/>
  <c r="R444" i="10" s="1"/>
  <c r="L118" i="33" s="1"/>
  <c r="R112" i="28"/>
  <c r="R112" i="10"/>
  <c r="R442" i="10" s="1"/>
  <c r="L116" i="33" s="1"/>
  <c r="Q442" i="10"/>
  <c r="Q418" i="10"/>
  <c r="Q442" i="25"/>
  <c r="Q453" i="10"/>
  <c r="Q458" i="25"/>
  <c r="Q416" i="10"/>
  <c r="Q401" i="10"/>
  <c r="Q400" i="10"/>
  <c r="Q402" i="10"/>
  <c r="Q224" i="10"/>
  <c r="R119" i="25"/>
  <c r="R446" i="25" s="1"/>
  <c r="L134" i="33" s="1"/>
  <c r="R329" i="28"/>
  <c r="R231" i="28"/>
  <c r="R21" i="25"/>
  <c r="R105" i="25"/>
  <c r="R444" i="25" s="1"/>
  <c r="L132" i="33" s="1"/>
  <c r="R315" i="28"/>
  <c r="R42" i="25"/>
  <c r="R252" i="28"/>
  <c r="R98" i="28"/>
  <c r="R98" i="10"/>
  <c r="R440" i="10" s="1"/>
  <c r="L114" i="33" s="1"/>
  <c r="R168" i="28"/>
  <c r="R168" i="10"/>
  <c r="R210" i="28"/>
  <c r="R210" i="10"/>
  <c r="R196" i="28"/>
  <c r="R196" i="10"/>
  <c r="Q426" i="10"/>
  <c r="Q427" i="10"/>
  <c r="Q419" i="25"/>
  <c r="T7" i="28"/>
  <c r="T5" i="10"/>
  <c r="T5" i="25"/>
  <c r="T5" i="23"/>
  <c r="N5" i="18"/>
  <c r="P5" i="24"/>
  <c r="T7" i="3"/>
  <c r="Q428" i="10"/>
  <c r="Q400" i="25"/>
  <c r="Q402" i="25"/>
  <c r="Q401" i="25"/>
  <c r="Q224" i="25"/>
  <c r="R112" i="25"/>
  <c r="R445" i="25" s="1"/>
  <c r="L133" i="33" s="1"/>
  <c r="R322" i="28"/>
  <c r="R259" i="28"/>
  <c r="R49" i="25"/>
  <c r="R133" i="25"/>
  <c r="R453" i="25" s="1"/>
  <c r="L160" i="33" s="1"/>
  <c r="R343" i="28"/>
  <c r="Q421" i="25"/>
  <c r="Q228" i="25"/>
  <c r="Q413" i="25"/>
  <c r="Q414" i="25"/>
  <c r="Q415" i="25"/>
  <c r="R182" i="28"/>
  <c r="R182" i="10"/>
  <c r="R49" i="28"/>
  <c r="R49" i="10"/>
  <c r="R452" i="10" s="1"/>
  <c r="L145" i="33" s="1"/>
  <c r="R35" i="28"/>
  <c r="R35" i="10"/>
  <c r="R21" i="28"/>
  <c r="R21" i="10"/>
  <c r="Q422" i="25"/>
  <c r="Q416" i="25"/>
  <c r="R357" i="28"/>
  <c r="R147" i="25"/>
  <c r="R455" i="25" s="1"/>
  <c r="L162" i="33" s="1"/>
  <c r="R294" i="28"/>
  <c r="R84" i="25"/>
  <c r="R371" i="28"/>
  <c r="R161" i="25"/>
  <c r="R457" i="25" s="1"/>
  <c r="L164" i="33" s="1"/>
  <c r="R63" i="28"/>
  <c r="R63" i="10"/>
  <c r="R77" i="28"/>
  <c r="R77" i="10"/>
  <c r="R119" i="28"/>
  <c r="R119" i="10"/>
  <c r="R443" i="10" s="1"/>
  <c r="L117" i="33" s="1"/>
  <c r="R105" i="28"/>
  <c r="R105" i="10"/>
  <c r="R441" i="10" s="1"/>
  <c r="L115" i="33" s="1"/>
  <c r="Q443" i="10"/>
  <c r="Q444" i="10"/>
  <c r="Q446" i="25"/>
  <c r="Q445" i="10"/>
  <c r="K119" i="33" s="1"/>
  <c r="Q456" i="25"/>
  <c r="R287" i="28"/>
  <c r="R77" i="25"/>
  <c r="R406" i="28"/>
  <c r="R196" i="25"/>
  <c r="R280" i="28"/>
  <c r="R70" i="25"/>
  <c r="R182" i="25"/>
  <c r="R392" i="28"/>
  <c r="Q441" i="10"/>
  <c r="R91" i="28"/>
  <c r="R91" i="10"/>
  <c r="R154" i="28"/>
  <c r="R154" i="10"/>
  <c r="R454" i="10" s="1"/>
  <c r="L147" i="33" s="1"/>
  <c r="R140" i="28"/>
  <c r="R140" i="10"/>
  <c r="R189" i="28"/>
  <c r="R189" i="10"/>
  <c r="Q445" i="25"/>
  <c r="Q447" i="25"/>
  <c r="Q441" i="25"/>
  <c r="R273" i="28"/>
  <c r="R63" i="25"/>
  <c r="R364" i="28"/>
  <c r="R154" i="25"/>
  <c r="R456" i="25" s="1"/>
  <c r="L163" i="33" s="1"/>
  <c r="R56" i="25"/>
  <c r="R266" i="28"/>
  <c r="R175" i="25"/>
  <c r="R385" i="28"/>
  <c r="R175" i="28"/>
  <c r="R175" i="10"/>
  <c r="R161" i="28"/>
  <c r="R161" i="10"/>
  <c r="R203" i="28"/>
  <c r="R203" i="10"/>
  <c r="R217" i="28"/>
  <c r="R217" i="10"/>
  <c r="Q454" i="10"/>
  <c r="K147" i="33" s="1"/>
  <c r="Q429" i="10"/>
  <c r="K84" i="33" s="1"/>
  <c r="Q453" i="25"/>
  <c r="Q414" i="10"/>
  <c r="Q413" i="10"/>
  <c r="Q415" i="10"/>
  <c r="Q228" i="10"/>
  <c r="T7" i="25"/>
  <c r="T9" i="28"/>
  <c r="T7" i="23"/>
  <c r="N7" i="18"/>
  <c r="T9" i="3"/>
  <c r="T7" i="10"/>
  <c r="O61" i="33"/>
  <c r="O93" i="33"/>
  <c r="O79" i="33"/>
  <c r="O355" i="33"/>
  <c r="O289" i="33"/>
  <c r="O223" i="33"/>
  <c r="O157" i="33"/>
  <c r="O340" i="33"/>
  <c r="O274" i="33"/>
  <c r="O208" i="33"/>
  <c r="O322" i="33"/>
  <c r="O256" i="33"/>
  <c r="O190" i="33"/>
  <c r="O307" i="33"/>
  <c r="O241" i="33"/>
  <c r="O111" i="33"/>
  <c r="O125" i="33"/>
  <c r="O47" i="33"/>
  <c r="O175" i="33"/>
  <c r="O143" i="33"/>
  <c r="O15" i="33"/>
  <c r="O29" i="33"/>
  <c r="U4" i="25"/>
  <c r="U6" i="28"/>
  <c r="U4" i="23"/>
  <c r="A91" i="24"/>
  <c r="A364" i="28" s="1"/>
  <c r="A147" i="25"/>
  <c r="A79" i="18"/>
  <c r="A126" i="28"/>
  <c r="A126" i="10"/>
  <c r="O4" i="18"/>
  <c r="Q4" i="24"/>
  <c r="U6" i="3"/>
  <c r="U5" i="3" s="1"/>
  <c r="U4" i="10"/>
  <c r="V70" i="1"/>
  <c r="U9" i="1"/>
  <c r="Q112" i="24" l="1" a="1"/>
  <c r="Q112" i="24" s="1"/>
  <c r="Q128" i="24" a="1"/>
  <c r="Q128" i="24" s="1"/>
  <c r="Q120" i="24" a="1"/>
  <c r="Q120" i="24" s="1"/>
  <c r="Q108" i="24" a="1"/>
  <c r="Q108" i="24" s="1"/>
  <c r="Q116" i="24" a="1"/>
  <c r="Q116" i="24" s="1"/>
  <c r="Q104" i="24" a="1"/>
  <c r="Q104" i="24" s="1"/>
  <c r="Q124" i="24" a="1"/>
  <c r="Q124" i="24" s="1"/>
  <c r="Q100" i="24" a="1"/>
  <c r="Q100" i="24" s="1"/>
  <c r="Q68" i="24" a="1"/>
  <c r="Q68" i="24" s="1"/>
  <c r="Q80" i="24" a="1"/>
  <c r="Q80" i="24" s="1"/>
  <c r="Q60" i="24" a="1"/>
  <c r="Q60" i="24" s="1"/>
  <c r="Q76" i="24" a="1"/>
  <c r="Q76" i="24" s="1"/>
  <c r="Q96" i="24" a="1"/>
  <c r="Q96" i="24" s="1"/>
  <c r="Q88" i="24" a="1"/>
  <c r="Q88" i="24" s="1"/>
  <c r="Q56" i="24" a="1"/>
  <c r="Q56" i="24" s="1"/>
  <c r="Q72" i="24" a="1"/>
  <c r="Q72" i="24" s="1"/>
  <c r="Q64" i="24" a="1"/>
  <c r="Q64" i="24" s="1"/>
  <c r="Q84" i="24" a="1"/>
  <c r="Q84" i="24" s="1"/>
  <c r="Q52" i="24" a="1"/>
  <c r="Q52" i="24" s="1"/>
  <c r="Q16" i="24" a="1"/>
  <c r="Q16" i="24" s="1"/>
  <c r="Q32" i="24" a="1"/>
  <c r="Q32" i="24" s="1"/>
  <c r="Q92" i="24" a="1"/>
  <c r="Q92" i="24" s="1"/>
  <c r="Q48" i="24" a="1"/>
  <c r="Q48" i="24" s="1"/>
  <c r="Q20" i="24" a="1"/>
  <c r="Q20" i="24" s="1"/>
  <c r="Q40" i="24" a="1"/>
  <c r="Q40" i="24" s="1"/>
  <c r="Q24" i="24" a="1"/>
  <c r="Q24" i="24" s="1"/>
  <c r="Q28" i="24" a="1"/>
  <c r="Q28" i="24" s="1"/>
  <c r="Q12" i="24" a="1"/>
  <c r="Q12" i="24" s="1"/>
  <c r="Q44" i="24" a="1"/>
  <c r="Q44" i="24" s="1"/>
  <c r="Q36" i="24" a="1"/>
  <c r="Q36" i="24" s="1"/>
  <c r="K146" i="33"/>
  <c r="K123" i="33"/>
  <c r="Q46" i="23"/>
  <c r="R417" i="25"/>
  <c r="R439" i="25"/>
  <c r="L127" i="33" s="1"/>
  <c r="R236" i="25"/>
  <c r="Q30" i="23"/>
  <c r="K127" i="33"/>
  <c r="K137" i="33" s="1"/>
  <c r="K276" i="33"/>
  <c r="K286" i="33" s="1"/>
  <c r="R256" i="10"/>
  <c r="R504" i="10"/>
  <c r="L276" i="33" s="1"/>
  <c r="L286" i="33" s="1"/>
  <c r="R248" i="25"/>
  <c r="R478" i="25"/>
  <c r="L225" i="33" s="1"/>
  <c r="L235" i="33" s="1"/>
  <c r="R447" i="25"/>
  <c r="L135" i="33" s="1"/>
  <c r="R252" i="25"/>
  <c r="R491" i="25"/>
  <c r="L258" i="33" s="1"/>
  <c r="L268" i="33" s="1"/>
  <c r="R417" i="10"/>
  <c r="R236" i="10"/>
  <c r="K243" i="33"/>
  <c r="K253" i="33" s="1"/>
  <c r="K210" i="33"/>
  <c r="K220" i="33" s="1"/>
  <c r="R478" i="10"/>
  <c r="L210" i="33" s="1"/>
  <c r="L220" i="33" s="1"/>
  <c r="R248" i="10"/>
  <c r="K258" i="33"/>
  <c r="K268" i="33" s="1"/>
  <c r="Q50" i="23"/>
  <c r="R240" i="25"/>
  <c r="R452" i="25"/>
  <c r="L159" i="33" s="1"/>
  <c r="L169" i="33" s="1"/>
  <c r="Q38" i="23"/>
  <c r="K357" i="33"/>
  <c r="K367" i="33" s="1"/>
  <c r="K177" i="33"/>
  <c r="K187" i="33" s="1"/>
  <c r="R530" i="10"/>
  <c r="L342" i="33" s="1"/>
  <c r="L352" i="33" s="1"/>
  <c r="R264" i="10"/>
  <c r="R465" i="10"/>
  <c r="L177" i="33" s="1"/>
  <c r="L187" i="33" s="1"/>
  <c r="R244" i="10"/>
  <c r="R442" i="25"/>
  <c r="L130" i="33" s="1"/>
  <c r="R264" i="25"/>
  <c r="R530" i="25"/>
  <c r="L357" i="33" s="1"/>
  <c r="L367" i="33" s="1"/>
  <c r="R429" i="10"/>
  <c r="L84" i="33" s="1"/>
  <c r="R517" i="10"/>
  <c r="Q26" i="23"/>
  <c r="K324" i="33"/>
  <c r="K334" i="33" s="1"/>
  <c r="K225" i="33"/>
  <c r="K235" i="33" s="1"/>
  <c r="K145" i="33"/>
  <c r="R448" i="25"/>
  <c r="L136" i="33" s="1"/>
  <c r="R256" i="25"/>
  <c r="R504" i="25"/>
  <c r="L291" i="33" s="1"/>
  <c r="L301" i="33" s="1"/>
  <c r="Q34" i="23"/>
  <c r="K291" i="33"/>
  <c r="K301" i="33" s="1"/>
  <c r="R419" i="25"/>
  <c r="R244" i="25"/>
  <c r="R465" i="25"/>
  <c r="L192" i="33" s="1"/>
  <c r="L202" i="33" s="1"/>
  <c r="R441" i="25"/>
  <c r="L129" i="33" s="1"/>
  <c r="R260" i="25"/>
  <c r="R517" i="25"/>
  <c r="L324" i="33" s="1"/>
  <c r="L334" i="33" s="1"/>
  <c r="R252" i="10"/>
  <c r="R491" i="10"/>
  <c r="L243" i="33" s="1"/>
  <c r="L253" i="33" s="1"/>
  <c r="K192" i="33"/>
  <c r="K202" i="33" s="1"/>
  <c r="Q22" i="23"/>
  <c r="K159" i="33"/>
  <c r="K169" i="33" s="1"/>
  <c r="K342" i="33"/>
  <c r="K352" i="33" s="1"/>
  <c r="Q42" i="23"/>
  <c r="Q18" i="23"/>
  <c r="V71" i="1"/>
  <c r="V72" i="1" s="1"/>
  <c r="V73" i="1"/>
  <c r="R7" i="24" s="1"/>
  <c r="U72" i="1"/>
  <c r="Q1140" i="28"/>
  <c r="Q1116" i="28"/>
  <c r="Q1144" i="28"/>
  <c r="Q1148" i="28"/>
  <c r="Q1132" i="28"/>
  <c r="Q1136" i="28"/>
  <c r="Q1120" i="28"/>
  <c r="Q1128" i="28"/>
  <c r="Q1124" i="28"/>
  <c r="R1201" i="28"/>
  <c r="R1061" i="28"/>
  <c r="Q1288" i="28"/>
  <c r="Q1284" i="28"/>
  <c r="Q1280" i="28"/>
  <c r="Q1256" i="28"/>
  <c r="Q1268" i="28"/>
  <c r="Q1276" i="28"/>
  <c r="Q1272" i="28"/>
  <c r="Q1260" i="28"/>
  <c r="Q1264" i="28"/>
  <c r="Q1073" i="28"/>
  <c r="Q1069" i="28"/>
  <c r="Q1101" i="28"/>
  <c r="Q1089" i="28"/>
  <c r="Q1097" i="28"/>
  <c r="Q1093" i="28"/>
  <c r="Q1081" i="28"/>
  <c r="Q1085" i="28"/>
  <c r="Q1077" i="28"/>
  <c r="Q1241" i="28"/>
  <c r="Q1213" i="28"/>
  <c r="Q1237" i="28"/>
  <c r="Q1229" i="28"/>
  <c r="Q1233" i="28"/>
  <c r="Q1225" i="28"/>
  <c r="Q1209" i="28"/>
  <c r="Q1221" i="28"/>
  <c r="Q1217" i="28"/>
  <c r="Q1112" i="28"/>
  <c r="R1248" i="28"/>
  <c r="R1108" i="28"/>
  <c r="AF11" i="3"/>
  <c r="Q1252" i="28"/>
  <c r="R419" i="10"/>
  <c r="R260" i="10"/>
  <c r="R418" i="10"/>
  <c r="R240" i="10"/>
  <c r="AE13" i="3"/>
  <c r="AE15" i="3"/>
  <c r="L155" i="33"/>
  <c r="N116" i="18"/>
  <c r="N120" i="18"/>
  <c r="N124" i="18"/>
  <c r="N128" i="18"/>
  <c r="N104" i="18"/>
  <c r="N88" i="18"/>
  <c r="N56" i="18"/>
  <c r="N112" i="18"/>
  <c r="N92" i="18"/>
  <c r="N60" i="18"/>
  <c r="N96" i="18"/>
  <c r="N64" i="18"/>
  <c r="N100" i="18"/>
  <c r="N68" i="18"/>
  <c r="N108" i="18"/>
  <c r="N72" i="18"/>
  <c r="N76" i="18"/>
  <c r="N44" i="18"/>
  <c r="N80" i="18"/>
  <c r="N48" i="18"/>
  <c r="N40" i="18"/>
  <c r="N12" i="18"/>
  <c r="N16" i="18"/>
  <c r="N28" i="18"/>
  <c r="N20" i="18"/>
  <c r="N24" i="18"/>
  <c r="N84" i="18"/>
  <c r="N36" i="18"/>
  <c r="N52" i="18"/>
  <c r="N32" i="18"/>
  <c r="Q314" i="10"/>
  <c r="U94" i="23"/>
  <c r="U53" i="23"/>
  <c r="R427" i="25"/>
  <c r="L96" i="33" s="1"/>
  <c r="R428" i="25"/>
  <c r="L97" i="33" s="1"/>
  <c r="R232" i="25"/>
  <c r="R426" i="25"/>
  <c r="L95" i="33" s="1"/>
  <c r="K95" i="33"/>
  <c r="K96" i="33"/>
  <c r="K97" i="33"/>
  <c r="R427" i="10"/>
  <c r="L82" i="33" s="1"/>
  <c r="R426" i="10"/>
  <c r="L81" i="33" s="1"/>
  <c r="R428" i="10"/>
  <c r="L83" i="33" s="1"/>
  <c r="R232" i="10"/>
  <c r="K83" i="33"/>
  <c r="K82" i="33"/>
  <c r="K81" i="33"/>
  <c r="S112" i="28"/>
  <c r="S112" i="10"/>
  <c r="S442" i="10" s="1"/>
  <c r="M116" i="33" s="1"/>
  <c r="S133" i="28"/>
  <c r="S133" i="10"/>
  <c r="R224" i="10"/>
  <c r="R400" i="10"/>
  <c r="L17" i="33" s="1"/>
  <c r="R401" i="10"/>
  <c r="L18" i="33" s="1"/>
  <c r="R402" i="10"/>
  <c r="L19" i="33" s="1"/>
  <c r="Q702" i="28"/>
  <c r="Q706" i="28"/>
  <c r="Q734" i="28"/>
  <c r="Q714" i="28"/>
  <c r="Q722" i="28"/>
  <c r="Q710" i="28"/>
  <c r="Q718" i="28"/>
  <c r="Q738" i="28"/>
  <c r="Q730" i="28"/>
  <c r="Q726" i="28"/>
  <c r="S182" i="25"/>
  <c r="S392" i="28"/>
  <c r="S210" i="28"/>
  <c r="S210" i="10"/>
  <c r="S196" i="28"/>
  <c r="S196" i="10"/>
  <c r="S63" i="28"/>
  <c r="S63" i="10"/>
  <c r="R439" i="10"/>
  <c r="R415" i="10"/>
  <c r="L51" i="33" s="1"/>
  <c r="R413" i="10"/>
  <c r="L49" i="33" s="1"/>
  <c r="R414" i="10"/>
  <c r="L50" i="33" s="1"/>
  <c r="R228" i="10"/>
  <c r="U7" i="28"/>
  <c r="U5" i="25"/>
  <c r="U5" i="23"/>
  <c r="Q5" i="24"/>
  <c r="O5" i="18"/>
  <c r="U7" i="3"/>
  <c r="U5" i="10"/>
  <c r="R833" i="28"/>
  <c r="R837" i="28" s="1"/>
  <c r="R878" i="28"/>
  <c r="R882" i="28" s="1"/>
  <c r="R698" i="28"/>
  <c r="R702" i="28" s="1"/>
  <c r="R430" i="28"/>
  <c r="R563" i="28"/>
  <c r="R567" i="28" s="1"/>
  <c r="Q532" i="28"/>
  <c r="Q552" i="28"/>
  <c r="Q524" i="28"/>
  <c r="Q528" i="28"/>
  <c r="Q556" i="28"/>
  <c r="Q536" i="28"/>
  <c r="Q544" i="28"/>
  <c r="Q548" i="28"/>
  <c r="Q560" i="28"/>
  <c r="Q540" i="28"/>
  <c r="Q446" i="28"/>
  <c r="Q458" i="28"/>
  <c r="Q470" i="28"/>
  <c r="Q438" i="28"/>
  <c r="Q454" i="28"/>
  <c r="Q450" i="28"/>
  <c r="Q466" i="28"/>
  <c r="Q442" i="28"/>
  <c r="Q462" i="28"/>
  <c r="S301" i="28"/>
  <c r="S91" i="25"/>
  <c r="S140" i="25"/>
  <c r="S454" i="25" s="1"/>
  <c r="M161" i="33" s="1"/>
  <c r="S350" i="28"/>
  <c r="S308" i="28"/>
  <c r="S98" i="25"/>
  <c r="S443" i="25" s="1"/>
  <c r="M131" i="33" s="1"/>
  <c r="S203" i="25"/>
  <c r="S413" i="28"/>
  <c r="K50" i="33"/>
  <c r="K66" i="33"/>
  <c r="U9" i="28"/>
  <c r="U7" i="23"/>
  <c r="O7" i="18"/>
  <c r="U9" i="3"/>
  <c r="U7" i="25"/>
  <c r="U7" i="10"/>
  <c r="Q935" i="28"/>
  <c r="Q963" i="28"/>
  <c r="Q959" i="28"/>
  <c r="Q947" i="28"/>
  <c r="Q955" i="28"/>
  <c r="Q931" i="28"/>
  <c r="Q943" i="28"/>
  <c r="Q927" i="28"/>
  <c r="Q939" i="28"/>
  <c r="Q951" i="28"/>
  <c r="S280" i="28"/>
  <c r="S70" i="25"/>
  <c r="Q755" i="28"/>
  <c r="Q779" i="28"/>
  <c r="Q783" i="28"/>
  <c r="Q751" i="28"/>
  <c r="Q763" i="28"/>
  <c r="Q767" i="28"/>
  <c r="Q747" i="28"/>
  <c r="Q775" i="28"/>
  <c r="Q759" i="28"/>
  <c r="Q771" i="28"/>
  <c r="S357" i="28"/>
  <c r="S147" i="25"/>
  <c r="T8" i="28"/>
  <c r="T6" i="23"/>
  <c r="P6" i="24"/>
  <c r="T6" i="25"/>
  <c r="N6" i="18"/>
  <c r="T8" i="3"/>
  <c r="T6" i="10"/>
  <c r="S42" i="28"/>
  <c r="S42" i="10"/>
  <c r="S28" i="28"/>
  <c r="S28" i="10"/>
  <c r="S70" i="28"/>
  <c r="S70" i="10"/>
  <c r="S91" i="28"/>
  <c r="S91" i="10"/>
  <c r="K65" i="33"/>
  <c r="R413" i="25"/>
  <c r="L63" i="33" s="1"/>
  <c r="R414" i="25"/>
  <c r="L64" i="33" s="1"/>
  <c r="R415" i="25"/>
  <c r="L65" i="33" s="1"/>
  <c r="R228" i="25"/>
  <c r="Q338" i="10"/>
  <c r="Q342" i="10"/>
  <c r="Q330" i="10"/>
  <c r="Q326" i="10"/>
  <c r="Q334" i="10"/>
  <c r="Q318" i="10"/>
  <c r="Q346" i="10"/>
  <c r="Q350" i="10"/>
  <c r="Q322" i="10"/>
  <c r="Q1000" i="28"/>
  <c r="Q972" i="28"/>
  <c r="Q996" i="28"/>
  <c r="Q988" i="28"/>
  <c r="Q980" i="28"/>
  <c r="Q1008" i="28"/>
  <c r="Q992" i="28"/>
  <c r="Q976" i="28"/>
  <c r="Q984" i="28"/>
  <c r="Q1004" i="28"/>
  <c r="Q603" i="28"/>
  <c r="Q599" i="28"/>
  <c r="Q595" i="28"/>
  <c r="Q575" i="28"/>
  <c r="Q587" i="28"/>
  <c r="Q583" i="28"/>
  <c r="Q591" i="28"/>
  <c r="Q579" i="28"/>
  <c r="Q571" i="28"/>
  <c r="S427" i="28"/>
  <c r="S217" i="25"/>
  <c r="S399" i="28"/>
  <c r="S189" i="25"/>
  <c r="S84" i="25"/>
  <c r="S294" i="28"/>
  <c r="S406" i="28"/>
  <c r="S196" i="25"/>
  <c r="S168" i="28"/>
  <c r="S168" i="10"/>
  <c r="S287" i="28"/>
  <c r="S77" i="25"/>
  <c r="S77" i="28"/>
  <c r="S77" i="10"/>
  <c r="S119" i="28"/>
  <c r="S119" i="10"/>
  <c r="S105" i="28"/>
  <c r="S105" i="10"/>
  <c r="S441" i="10" s="1"/>
  <c r="M115" i="33" s="1"/>
  <c r="S175" i="28"/>
  <c r="S175" i="10"/>
  <c r="K64" i="33"/>
  <c r="Q334" i="25"/>
  <c r="Q322" i="25"/>
  <c r="Q330" i="25"/>
  <c r="Q326" i="25"/>
  <c r="Q346" i="25"/>
  <c r="Q338" i="25"/>
  <c r="Q10" i="23"/>
  <c r="Q350" i="25"/>
  <c r="Q318" i="25"/>
  <c r="Q342" i="25"/>
  <c r="R422" i="25"/>
  <c r="R416" i="25"/>
  <c r="L66" i="33" s="1"/>
  <c r="Q499" i="28"/>
  <c r="Q495" i="28"/>
  <c r="Q487" i="28"/>
  <c r="Q483" i="28"/>
  <c r="Q515" i="28"/>
  <c r="Q479" i="28"/>
  <c r="Q503" i="28"/>
  <c r="Q491" i="28"/>
  <c r="Q511" i="28"/>
  <c r="Q507" i="28"/>
  <c r="Q841" i="28"/>
  <c r="Q869" i="28"/>
  <c r="Q873" i="28"/>
  <c r="Q845" i="28"/>
  <c r="Q861" i="28"/>
  <c r="Q853" i="28"/>
  <c r="Q849" i="28"/>
  <c r="Q865" i="28"/>
  <c r="Q857" i="28"/>
  <c r="S238" i="28"/>
  <c r="S28" i="25"/>
  <c r="S329" i="28"/>
  <c r="S119" i="25"/>
  <c r="S231" i="28"/>
  <c r="S21" i="25"/>
  <c r="S322" i="28"/>
  <c r="S112" i="25"/>
  <c r="Q886" i="28"/>
  <c r="Q914" i="28"/>
  <c r="Q906" i="28"/>
  <c r="Q910" i="28"/>
  <c r="Q902" i="28"/>
  <c r="Q890" i="28"/>
  <c r="Q898" i="28"/>
  <c r="Q894" i="28"/>
  <c r="Q918" i="28"/>
  <c r="K52" i="33"/>
  <c r="S63" i="25"/>
  <c r="S273" i="28"/>
  <c r="S154" i="28"/>
  <c r="S154" i="10"/>
  <c r="S140" i="28"/>
  <c r="S140" i="10"/>
  <c r="S189" i="28"/>
  <c r="S189" i="10"/>
  <c r="S49" i="28"/>
  <c r="S49" i="10"/>
  <c r="K63" i="33"/>
  <c r="K19" i="33"/>
  <c r="Q620" i="28"/>
  <c r="Q612" i="28"/>
  <c r="Q616" i="28"/>
  <c r="Q648" i="28"/>
  <c r="Q628" i="28"/>
  <c r="Q632" i="28"/>
  <c r="Q636" i="28"/>
  <c r="Q640" i="28"/>
  <c r="Q624" i="28"/>
  <c r="Q644" i="28"/>
  <c r="R400" i="25"/>
  <c r="L31" i="33" s="1"/>
  <c r="R402" i="25"/>
  <c r="L33" i="33" s="1"/>
  <c r="R401" i="25"/>
  <c r="L32" i="33" s="1"/>
  <c r="R224" i="25"/>
  <c r="S14" i="25"/>
  <c r="S224" i="28"/>
  <c r="S105" i="25"/>
  <c r="S444" i="25" s="1"/>
  <c r="S315" i="28"/>
  <c r="S56" i="25"/>
  <c r="S266" i="28"/>
  <c r="S364" i="28"/>
  <c r="S154" i="25"/>
  <c r="S182" i="28"/>
  <c r="S182" i="10"/>
  <c r="S371" i="28"/>
  <c r="S161" i="25"/>
  <c r="S457" i="25" s="1"/>
  <c r="S56" i="28"/>
  <c r="S56" i="10"/>
  <c r="K51" i="33"/>
  <c r="S217" i="28"/>
  <c r="S217" i="10"/>
  <c r="S203" i="28"/>
  <c r="S203" i="10"/>
  <c r="S14" i="28"/>
  <c r="S14" i="10"/>
  <c r="S84" i="28"/>
  <c r="S84" i="10"/>
  <c r="S517" i="10" s="1"/>
  <c r="M309" i="33" s="1"/>
  <c r="M319" i="33" s="1"/>
  <c r="Q14" i="23"/>
  <c r="Q314" i="25"/>
  <c r="K32" i="33"/>
  <c r="K17" i="33"/>
  <c r="Q689" i="28"/>
  <c r="Q669" i="28"/>
  <c r="Q657" i="28"/>
  <c r="Q693" i="28"/>
  <c r="Q665" i="28"/>
  <c r="Q685" i="28"/>
  <c r="Q661" i="28"/>
  <c r="Q677" i="28"/>
  <c r="Q673" i="28"/>
  <c r="Q681" i="28"/>
  <c r="R520" i="28"/>
  <c r="R788" i="28"/>
  <c r="R792" i="28" s="1"/>
  <c r="R608" i="28"/>
  <c r="R612" i="28" s="1"/>
  <c r="R968" i="28"/>
  <c r="R923" i="28"/>
  <c r="R927" i="28" s="1"/>
  <c r="R653" i="28"/>
  <c r="R743" i="28"/>
  <c r="R475" i="28"/>
  <c r="R479" i="28" s="1"/>
  <c r="S259" i="28"/>
  <c r="S49" i="25"/>
  <c r="S378" i="28"/>
  <c r="S168" i="25"/>
  <c r="S385" i="28"/>
  <c r="S175" i="25"/>
  <c r="S42" i="25"/>
  <c r="S252" i="28"/>
  <c r="S126" i="28"/>
  <c r="S126" i="10"/>
  <c r="K31" i="33"/>
  <c r="S147" i="28"/>
  <c r="S147" i="10"/>
  <c r="S420" i="28"/>
  <c r="S210" i="25"/>
  <c r="K49" i="33"/>
  <c r="S35" i="28"/>
  <c r="S35" i="10"/>
  <c r="S21" i="28"/>
  <c r="S21" i="10"/>
  <c r="S98" i="28"/>
  <c r="S98" i="10"/>
  <c r="S440" i="10" s="1"/>
  <c r="M114" i="33" s="1"/>
  <c r="S161" i="28"/>
  <c r="S161" i="10"/>
  <c r="K33" i="33"/>
  <c r="K18" i="33"/>
  <c r="Q812" i="28"/>
  <c r="Q796" i="28"/>
  <c r="Q828" i="28"/>
  <c r="Q792" i="28"/>
  <c r="Q824" i="28"/>
  <c r="Q808" i="28"/>
  <c r="Q804" i="28"/>
  <c r="Q816" i="28"/>
  <c r="Q800" i="28"/>
  <c r="Q820" i="28"/>
  <c r="S343" i="28"/>
  <c r="S133" i="25"/>
  <c r="S35" i="25"/>
  <c r="S245" i="28"/>
  <c r="S126" i="25"/>
  <c r="S336" i="28"/>
  <c r="P355" i="33"/>
  <c r="P289" i="33"/>
  <c r="P223" i="33"/>
  <c r="P157" i="33"/>
  <c r="P340" i="33"/>
  <c r="P274" i="33"/>
  <c r="P208" i="33"/>
  <c r="P322" i="33"/>
  <c r="P256" i="33"/>
  <c r="P190" i="33"/>
  <c r="P307" i="33"/>
  <c r="P241" i="33"/>
  <c r="P175" i="33"/>
  <c r="P111" i="33"/>
  <c r="P61" i="33"/>
  <c r="P93" i="33"/>
  <c r="P143" i="33"/>
  <c r="P79" i="33"/>
  <c r="P125" i="33"/>
  <c r="P47" i="33"/>
  <c r="P15" i="33"/>
  <c r="P29" i="33"/>
  <c r="V4" i="25"/>
  <c r="V6" i="28"/>
  <c r="V4" i="23"/>
  <c r="A95" i="24"/>
  <c r="A371" i="28" s="1"/>
  <c r="A154" i="25"/>
  <c r="A83" i="18"/>
  <c r="A133" i="28"/>
  <c r="A133" i="10"/>
  <c r="P4" i="18"/>
  <c r="R4" i="24"/>
  <c r="V6" i="3"/>
  <c r="V5" i="3" s="1"/>
  <c r="V4" i="10"/>
  <c r="W70" i="1"/>
  <c r="V9" i="1"/>
  <c r="R112" i="24" l="1" a="1"/>
  <c r="R112" i="24" s="1"/>
  <c r="R128" i="24" a="1"/>
  <c r="R128" i="24" s="1"/>
  <c r="R120" i="24" a="1"/>
  <c r="R120" i="24" s="1"/>
  <c r="R108" i="24" a="1"/>
  <c r="R108" i="24" s="1"/>
  <c r="R116" i="24" a="1"/>
  <c r="R116" i="24" s="1"/>
  <c r="R104" i="24" a="1"/>
  <c r="R104" i="24" s="1"/>
  <c r="R124" i="24" a="1"/>
  <c r="R124" i="24" s="1"/>
  <c r="R92" i="24" a="1"/>
  <c r="R92" i="24" s="1"/>
  <c r="R100" i="24" a="1"/>
  <c r="R100" i="24" s="1"/>
  <c r="R68" i="24" a="1"/>
  <c r="R68" i="24" s="1"/>
  <c r="R80" i="24" a="1"/>
  <c r="R80" i="24" s="1"/>
  <c r="R60" i="24" a="1"/>
  <c r="R60" i="24" s="1"/>
  <c r="R76" i="24" a="1"/>
  <c r="R76" i="24" s="1"/>
  <c r="R96" i="24" a="1"/>
  <c r="R96" i="24" s="1"/>
  <c r="R88" i="24" a="1"/>
  <c r="R88" i="24" s="1"/>
  <c r="R56" i="24" a="1"/>
  <c r="R56" i="24" s="1"/>
  <c r="R72" i="24" a="1"/>
  <c r="R72" i="24" s="1"/>
  <c r="R64" i="24" a="1"/>
  <c r="R64" i="24" s="1"/>
  <c r="R24" i="24" a="1"/>
  <c r="R24" i="24" s="1"/>
  <c r="R44" i="24" a="1"/>
  <c r="R44" i="24" s="1"/>
  <c r="R36" i="24" a="1"/>
  <c r="R36" i="24" s="1"/>
  <c r="R16" i="24" a="1"/>
  <c r="R16" i="24" s="1"/>
  <c r="R32" i="24" a="1"/>
  <c r="R32" i="24" s="1"/>
  <c r="R48" i="24" a="1"/>
  <c r="R48" i="24" s="1"/>
  <c r="R20" i="24" a="1"/>
  <c r="R20" i="24" s="1"/>
  <c r="R52" i="24" a="1"/>
  <c r="R52" i="24" s="1"/>
  <c r="R84" i="24" a="1"/>
  <c r="R84" i="24" s="1"/>
  <c r="R40" i="24" a="1"/>
  <c r="R40" i="24" s="1"/>
  <c r="R28" i="24" a="1"/>
  <c r="R28" i="24" s="1"/>
  <c r="R12" i="24" a="1"/>
  <c r="R12" i="24" s="1"/>
  <c r="S232" i="10"/>
  <c r="K155" i="33"/>
  <c r="R30" i="23"/>
  <c r="R42" i="23"/>
  <c r="L137" i="33"/>
  <c r="S419" i="25"/>
  <c r="S244" i="25"/>
  <c r="S465" i="25"/>
  <c r="S260" i="25"/>
  <c r="S517" i="25"/>
  <c r="M324" i="33" s="1"/>
  <c r="M334" i="33" s="1"/>
  <c r="S252" i="10"/>
  <c r="S491" i="10"/>
  <c r="M243" i="33" s="1"/>
  <c r="M253" i="33" s="1"/>
  <c r="S448" i="25"/>
  <c r="M136" i="33" s="1"/>
  <c r="S256" i="25"/>
  <c r="S504" i="25"/>
  <c r="M291" i="33" s="1"/>
  <c r="M301" i="33" s="1"/>
  <c r="S447" i="25"/>
  <c r="M135" i="33" s="1"/>
  <c r="S252" i="25"/>
  <c r="S491" i="25"/>
  <c r="M258" i="33" s="1"/>
  <c r="M268" i="33" s="1"/>
  <c r="S478" i="10"/>
  <c r="M210" i="33" s="1"/>
  <c r="M220" i="33" s="1"/>
  <c r="S248" i="10"/>
  <c r="L309" i="33"/>
  <c r="L319" i="33" s="1"/>
  <c r="R38" i="23"/>
  <c r="S417" i="25"/>
  <c r="S439" i="25"/>
  <c r="M127" i="33" s="1"/>
  <c r="S236" i="25"/>
  <c r="S442" i="25"/>
  <c r="M130" i="33" s="1"/>
  <c r="S264" i="25"/>
  <c r="S530" i="25"/>
  <c r="M357" i="33" s="1"/>
  <c r="M367" i="33" s="1"/>
  <c r="S236" i="10"/>
  <c r="S439" i="10"/>
  <c r="M113" i="33" s="1"/>
  <c r="R22" i="23"/>
  <c r="S240" i="10"/>
  <c r="S452" i="10"/>
  <c r="R50" i="23"/>
  <c r="R34" i="23"/>
  <c r="S248" i="25"/>
  <c r="S478" i="25"/>
  <c r="S530" i="10"/>
  <c r="S264" i="10"/>
  <c r="S240" i="25"/>
  <c r="S452" i="25"/>
  <c r="S260" i="10"/>
  <c r="S244" i="10"/>
  <c r="S465" i="10"/>
  <c r="M177" i="33" s="1"/>
  <c r="M187" i="33" s="1"/>
  <c r="S256" i="10"/>
  <c r="S504" i="10"/>
  <c r="R26" i="23"/>
  <c r="R46" i="23"/>
  <c r="W73" i="1"/>
  <c r="S7" i="24" s="1"/>
  <c r="W71" i="1"/>
  <c r="R1069" i="28"/>
  <c r="R1077" i="28"/>
  <c r="R1085" i="28"/>
  <c r="R1073" i="28"/>
  <c r="R1101" i="28"/>
  <c r="R1081" i="28"/>
  <c r="R1097" i="28"/>
  <c r="R1093" i="28"/>
  <c r="R1089" i="28"/>
  <c r="S1201" i="28"/>
  <c r="S1205" i="28" s="1"/>
  <c r="S1061" i="28"/>
  <c r="S1065" i="28" s="1"/>
  <c r="AG11" i="3"/>
  <c r="R1217" i="28"/>
  <c r="R1213" i="28"/>
  <c r="R1209" i="28"/>
  <c r="R1241" i="28"/>
  <c r="R1233" i="28"/>
  <c r="R1237" i="28"/>
  <c r="R1229" i="28"/>
  <c r="R1225" i="28"/>
  <c r="R1221" i="28"/>
  <c r="R1128" i="28"/>
  <c r="R1124" i="28"/>
  <c r="R1120" i="28"/>
  <c r="R1148" i="28"/>
  <c r="R1116" i="28"/>
  <c r="R1144" i="28"/>
  <c r="R1140" i="28"/>
  <c r="R1136" i="28"/>
  <c r="R1132" i="28"/>
  <c r="R1065" i="28"/>
  <c r="S1248" i="28"/>
  <c r="S1252" i="28" s="1"/>
  <c r="S1108" i="28"/>
  <c r="S1112" i="28" s="1"/>
  <c r="R1288" i="28"/>
  <c r="R1280" i="28"/>
  <c r="R1256" i="28"/>
  <c r="R1264" i="28"/>
  <c r="R1268" i="28"/>
  <c r="R1272" i="28"/>
  <c r="R1260" i="28"/>
  <c r="R1284" i="28"/>
  <c r="R1276" i="28"/>
  <c r="R1205" i="28"/>
  <c r="R1112" i="28"/>
  <c r="R1252" i="28"/>
  <c r="L113" i="33"/>
  <c r="L123" i="33" s="1"/>
  <c r="AF15" i="3"/>
  <c r="AF13" i="3"/>
  <c r="K73" i="33"/>
  <c r="K91" i="33"/>
  <c r="L91" i="33"/>
  <c r="K105" i="33"/>
  <c r="L105" i="33"/>
  <c r="K59" i="33"/>
  <c r="L73" i="33"/>
  <c r="K27" i="33"/>
  <c r="K41" i="33"/>
  <c r="L27" i="33"/>
  <c r="L59" i="33"/>
  <c r="L41" i="33"/>
  <c r="R972" i="28"/>
  <c r="O120" i="18"/>
  <c r="O124" i="18"/>
  <c r="O128" i="18"/>
  <c r="O104" i="18"/>
  <c r="O108" i="18"/>
  <c r="O116" i="18"/>
  <c r="O112" i="18"/>
  <c r="O92" i="18"/>
  <c r="O60" i="18"/>
  <c r="O96" i="18"/>
  <c r="O64" i="18"/>
  <c r="O100" i="18"/>
  <c r="O68" i="18"/>
  <c r="O72" i="18"/>
  <c r="O76" i="18"/>
  <c r="O80" i="18"/>
  <c r="O48" i="18"/>
  <c r="O84" i="18"/>
  <c r="O52" i="18"/>
  <c r="O44" i="18"/>
  <c r="O88" i="18"/>
  <c r="O32" i="18"/>
  <c r="O16" i="18"/>
  <c r="O20" i="18"/>
  <c r="O40" i="18"/>
  <c r="O56" i="18"/>
  <c r="O28" i="18"/>
  <c r="O24" i="18"/>
  <c r="O12" i="18"/>
  <c r="O36" i="18"/>
  <c r="T154" i="28"/>
  <c r="T140" i="28"/>
  <c r="T63" i="28"/>
  <c r="T49" i="28"/>
  <c r="T28" i="28"/>
  <c r="T105" i="10"/>
  <c r="T441" i="10" s="1"/>
  <c r="N115" i="33" s="1"/>
  <c r="T168" i="28"/>
  <c r="T77" i="10"/>
  <c r="T119" i="28"/>
  <c r="T175" i="28"/>
  <c r="T210" i="28"/>
  <c r="T196" i="10"/>
  <c r="T70" i="10"/>
  <c r="T84" i="10"/>
  <c r="T35" i="28"/>
  <c r="T14" i="28"/>
  <c r="T98" i="28"/>
  <c r="T161" i="10"/>
  <c r="T126" i="28"/>
  <c r="T112" i="28"/>
  <c r="T182" i="28"/>
  <c r="T217" i="28"/>
  <c r="T147" i="28"/>
  <c r="T133" i="28"/>
  <c r="T56" i="28"/>
  <c r="V94" i="23"/>
  <c r="V53" i="23"/>
  <c r="T203" i="28"/>
  <c r="T21" i="28"/>
  <c r="T336" i="28"/>
  <c r="T21" i="25"/>
  <c r="T329" i="28"/>
  <c r="T273" i="28"/>
  <c r="S228" i="10"/>
  <c r="R18" i="23"/>
  <c r="S428" i="25"/>
  <c r="S427" i="25"/>
  <c r="S426" i="25"/>
  <c r="S232" i="25"/>
  <c r="S427" i="10"/>
  <c r="M82" i="33" s="1"/>
  <c r="R314" i="10"/>
  <c r="T28" i="25"/>
  <c r="T238" i="28"/>
  <c r="S441" i="25"/>
  <c r="M129" i="33" s="1"/>
  <c r="S417" i="10"/>
  <c r="R706" i="28"/>
  <c r="R730" i="28"/>
  <c r="R722" i="28"/>
  <c r="R738" i="28"/>
  <c r="R726" i="28"/>
  <c r="R710" i="28"/>
  <c r="R718" i="28"/>
  <c r="R734" i="28"/>
  <c r="R714" i="28"/>
  <c r="S426" i="10"/>
  <c r="R935" i="28"/>
  <c r="R951" i="28"/>
  <c r="R963" i="28"/>
  <c r="R959" i="28"/>
  <c r="R947" i="28"/>
  <c r="R939" i="28"/>
  <c r="R955" i="28"/>
  <c r="R931" i="28"/>
  <c r="R943" i="28"/>
  <c r="Q55" i="23"/>
  <c r="S520" i="28"/>
  <c r="S788" i="28"/>
  <c r="S792" i="28" s="1"/>
  <c r="S653" i="28"/>
  <c r="S608" i="28"/>
  <c r="S612" i="28" s="1"/>
  <c r="S743" i="28"/>
  <c r="S747" i="28" s="1"/>
  <c r="S923" i="28"/>
  <c r="S927" i="28" s="1"/>
  <c r="S968" i="28"/>
  <c r="S475" i="28"/>
  <c r="S479" i="28" s="1"/>
  <c r="T196" i="28"/>
  <c r="S422" i="25"/>
  <c r="S416" i="25"/>
  <c r="M66" i="33" s="1"/>
  <c r="R898" i="28"/>
  <c r="R902" i="28"/>
  <c r="R914" i="28"/>
  <c r="R906" i="28"/>
  <c r="R894" i="28"/>
  <c r="R886" i="28"/>
  <c r="R918" i="28"/>
  <c r="R910" i="28"/>
  <c r="R890" i="28"/>
  <c r="S446" i="25"/>
  <c r="M134" i="33" s="1"/>
  <c r="R454" i="28"/>
  <c r="R470" i="28"/>
  <c r="R466" i="28"/>
  <c r="R458" i="28"/>
  <c r="R450" i="28"/>
  <c r="R462" i="28"/>
  <c r="R442" i="28"/>
  <c r="R438" i="28"/>
  <c r="R446" i="28"/>
  <c r="R677" i="28"/>
  <c r="R665" i="28"/>
  <c r="R681" i="28"/>
  <c r="R673" i="28"/>
  <c r="R693" i="28"/>
  <c r="R661" i="28"/>
  <c r="R669" i="28"/>
  <c r="R689" i="28"/>
  <c r="R685" i="28"/>
  <c r="R988" i="28"/>
  <c r="R980" i="28"/>
  <c r="R1000" i="28"/>
  <c r="R984" i="28"/>
  <c r="R1008" i="28"/>
  <c r="R992" i="28"/>
  <c r="R976" i="28"/>
  <c r="R996" i="28"/>
  <c r="R1004" i="28"/>
  <c r="S400" i="25"/>
  <c r="M31" i="33" s="1"/>
  <c r="S402" i="25"/>
  <c r="S224" i="25"/>
  <c r="S401" i="25"/>
  <c r="R841" i="28"/>
  <c r="R873" i="28"/>
  <c r="R861" i="28"/>
  <c r="R865" i="28"/>
  <c r="R869" i="28"/>
  <c r="R857" i="28"/>
  <c r="R853" i="28"/>
  <c r="R845" i="28"/>
  <c r="R849" i="28"/>
  <c r="V7" i="3"/>
  <c r="V7" i="28"/>
  <c r="V5" i="23"/>
  <c r="R5" i="24"/>
  <c r="V5" i="25"/>
  <c r="V5" i="10"/>
  <c r="P5" i="18"/>
  <c r="S428" i="10"/>
  <c r="S453" i="10"/>
  <c r="R636" i="28"/>
  <c r="R616" i="28"/>
  <c r="R628" i="28"/>
  <c r="R632" i="28"/>
  <c r="R648" i="28"/>
  <c r="R644" i="28"/>
  <c r="R640" i="28"/>
  <c r="R624" i="28"/>
  <c r="R620" i="28"/>
  <c r="S456" i="25"/>
  <c r="M163" i="33" s="1"/>
  <c r="S455" i="25"/>
  <c r="M162" i="33" s="1"/>
  <c r="V7" i="25"/>
  <c r="V9" i="28"/>
  <c r="V9" i="3"/>
  <c r="V7" i="23"/>
  <c r="P7" i="18"/>
  <c r="V7" i="10"/>
  <c r="S444" i="10"/>
  <c r="M118" i="33" s="1"/>
  <c r="R828" i="28"/>
  <c r="R808" i="28"/>
  <c r="R816" i="28"/>
  <c r="R820" i="28"/>
  <c r="R800" i="28"/>
  <c r="R812" i="28"/>
  <c r="R824" i="28"/>
  <c r="R796" i="28"/>
  <c r="R804" i="28"/>
  <c r="S224" i="10"/>
  <c r="S400" i="10"/>
  <c r="S401" i="10"/>
  <c r="S402" i="10"/>
  <c r="R330" i="25"/>
  <c r="R342" i="25"/>
  <c r="R338" i="25"/>
  <c r="R350" i="25"/>
  <c r="R326" i="25"/>
  <c r="R10" i="23"/>
  <c r="R346" i="25"/>
  <c r="R334" i="25"/>
  <c r="R322" i="25"/>
  <c r="R318" i="25"/>
  <c r="S454" i="10"/>
  <c r="R657" i="28"/>
  <c r="R767" i="28"/>
  <c r="R779" i="28"/>
  <c r="R751" i="28"/>
  <c r="R763" i="28"/>
  <c r="R783" i="28"/>
  <c r="R775" i="28"/>
  <c r="R759" i="28"/>
  <c r="R771" i="28"/>
  <c r="R755" i="28"/>
  <c r="T126" i="25"/>
  <c r="S445" i="25"/>
  <c r="M133" i="33" s="1"/>
  <c r="Q75" i="23"/>
  <c r="Q120" i="23" s="1"/>
  <c r="Q71" i="23"/>
  <c r="Q116" i="23" s="1"/>
  <c r="Q67" i="23"/>
  <c r="Q112" i="23" s="1"/>
  <c r="Q59" i="23"/>
  <c r="Q104" i="23" s="1"/>
  <c r="Q63" i="23"/>
  <c r="Q108" i="23" s="1"/>
  <c r="Q87" i="23"/>
  <c r="Q132" i="23" s="1"/>
  <c r="Q91" i="23"/>
  <c r="Q136" i="23" s="1"/>
  <c r="Q79" i="23"/>
  <c r="Q124" i="23" s="1"/>
  <c r="Q96" i="23"/>
  <c r="Q83" i="23"/>
  <c r="Q128" i="23" s="1"/>
  <c r="S453" i="25"/>
  <c r="M160" i="33" s="1"/>
  <c r="U8" i="28"/>
  <c r="Q6" i="24"/>
  <c r="U6" i="23"/>
  <c r="U6" i="25"/>
  <c r="O6" i="18"/>
  <c r="U8" i="3"/>
  <c r="U6" i="10"/>
  <c r="S413" i="10"/>
  <c r="S415" i="10"/>
  <c r="S414" i="10"/>
  <c r="V8" i="28"/>
  <c r="V6" i="25"/>
  <c r="R6" i="24"/>
  <c r="V6" i="23"/>
  <c r="P6" i="18"/>
  <c r="V8" i="3"/>
  <c r="V6" i="10"/>
  <c r="R556" i="28"/>
  <c r="R552" i="28"/>
  <c r="R528" i="28"/>
  <c r="R532" i="28"/>
  <c r="R544" i="28"/>
  <c r="R540" i="28"/>
  <c r="R548" i="28"/>
  <c r="R560" i="28"/>
  <c r="R536" i="28"/>
  <c r="S833" i="28"/>
  <c r="S837" i="28" s="1"/>
  <c r="S430" i="28"/>
  <c r="S434" i="28" s="1"/>
  <c r="S698" i="28"/>
  <c r="S563" i="28"/>
  <c r="S567" i="28" s="1"/>
  <c r="S878" i="28"/>
  <c r="S419" i="10"/>
  <c r="T91" i="28"/>
  <c r="T91" i="10"/>
  <c r="S228" i="25"/>
  <c r="S415" i="25"/>
  <c r="M65" i="33" s="1"/>
  <c r="S414" i="25"/>
  <c r="S413" i="25"/>
  <c r="R524" i="28"/>
  <c r="S443" i="10"/>
  <c r="M117" i="33" s="1"/>
  <c r="R350" i="10"/>
  <c r="R334" i="10"/>
  <c r="R342" i="10"/>
  <c r="R330" i="10"/>
  <c r="R346" i="10"/>
  <c r="R322" i="10"/>
  <c r="R338" i="10"/>
  <c r="R318" i="10"/>
  <c r="R326" i="10"/>
  <c r="T189" i="28"/>
  <c r="T189" i="10"/>
  <c r="S458" i="25"/>
  <c r="M165" i="33" s="1"/>
  <c r="R483" i="28"/>
  <c r="R495" i="28"/>
  <c r="R515" i="28"/>
  <c r="R487" i="28"/>
  <c r="R499" i="28"/>
  <c r="R491" i="28"/>
  <c r="R507" i="28"/>
  <c r="R511" i="28"/>
  <c r="R503" i="28"/>
  <c r="T42" i="28"/>
  <c r="T42" i="10"/>
  <c r="S418" i="10"/>
  <c r="R747" i="28"/>
  <c r="R314" i="25"/>
  <c r="R14" i="23"/>
  <c r="R434" i="28"/>
  <c r="S416" i="10"/>
  <c r="R595" i="28"/>
  <c r="R579" i="28"/>
  <c r="R587" i="28"/>
  <c r="R571" i="28"/>
  <c r="R591" i="28"/>
  <c r="R575" i="28"/>
  <c r="R583" i="28"/>
  <c r="R603" i="28"/>
  <c r="R599" i="28"/>
  <c r="S445" i="10"/>
  <c r="M119" i="33" s="1"/>
  <c r="Q340" i="33"/>
  <c r="Q274" i="33"/>
  <c r="Q208" i="33"/>
  <c r="Q322" i="33"/>
  <c r="Q256" i="33"/>
  <c r="Q190" i="33"/>
  <c r="Q307" i="33"/>
  <c r="Q241" i="33"/>
  <c r="Q175" i="33"/>
  <c r="Q61" i="33"/>
  <c r="Q93" i="33"/>
  <c r="Q111" i="33"/>
  <c r="Q157" i="33"/>
  <c r="Q143" i="33"/>
  <c r="Q79" i="33"/>
  <c r="Q47" i="33"/>
  <c r="Q355" i="33"/>
  <c r="Q125" i="33"/>
  <c r="Q223" i="33"/>
  <c r="Q289" i="33"/>
  <c r="Q29" i="33"/>
  <c r="Q15" i="33"/>
  <c r="W4" i="25"/>
  <c r="W6" i="28"/>
  <c r="W4" i="23"/>
  <c r="A99" i="24"/>
  <c r="A378" i="28" s="1"/>
  <c r="A161" i="25"/>
  <c r="A87" i="18"/>
  <c r="A140" i="28"/>
  <c r="A140" i="10"/>
  <c r="Q4" i="18"/>
  <c r="S4" i="24"/>
  <c r="W6" i="3"/>
  <c r="W5" i="3" s="1"/>
  <c r="W4" i="10"/>
  <c r="X70" i="1"/>
  <c r="W9" i="1"/>
  <c r="S18" i="23" l="1"/>
  <c r="S124" i="24" a="1"/>
  <c r="S124" i="24" s="1"/>
  <c r="S112" i="24" a="1"/>
  <c r="S112" i="24" s="1"/>
  <c r="S128" i="24" a="1"/>
  <c r="S128" i="24" s="1"/>
  <c r="S120" i="24" a="1"/>
  <c r="S120" i="24" s="1"/>
  <c r="S108" i="24" a="1"/>
  <c r="S108" i="24" s="1"/>
  <c r="S116" i="24" a="1"/>
  <c r="S116" i="24" s="1"/>
  <c r="S104" i="24" a="1"/>
  <c r="S104" i="24" s="1"/>
  <c r="S84" i="24" a="1"/>
  <c r="S84" i="24" s="1"/>
  <c r="S64" i="24" a="1"/>
  <c r="S64" i="24" s="1"/>
  <c r="S52" i="24" a="1"/>
  <c r="S52" i="24" s="1"/>
  <c r="S100" i="24" a="1"/>
  <c r="S100" i="24" s="1"/>
  <c r="S92" i="24" a="1"/>
  <c r="S92" i="24" s="1"/>
  <c r="S68" i="24" a="1"/>
  <c r="S68" i="24" s="1"/>
  <c r="S80" i="24" a="1"/>
  <c r="S80" i="24" s="1"/>
  <c r="S60" i="24" a="1"/>
  <c r="S60" i="24" s="1"/>
  <c r="S76" i="24" a="1"/>
  <c r="S76" i="24" s="1"/>
  <c r="S96" i="24" a="1"/>
  <c r="S96" i="24" s="1"/>
  <c r="S88" i="24" a="1"/>
  <c r="S88" i="24" s="1"/>
  <c r="S56" i="24" a="1"/>
  <c r="S56" i="24" s="1"/>
  <c r="S36" i="24" a="1"/>
  <c r="S36" i="24" s="1"/>
  <c r="S44" i="24" a="1"/>
  <c r="S44" i="24" s="1"/>
  <c r="S24" i="24" a="1"/>
  <c r="S24" i="24" s="1"/>
  <c r="S72" i="24" a="1"/>
  <c r="S72" i="24" s="1"/>
  <c r="S32" i="24" a="1"/>
  <c r="S32" i="24" s="1"/>
  <c r="S16" i="24" a="1"/>
  <c r="S16" i="24" s="1"/>
  <c r="S48" i="24" a="1"/>
  <c r="S48" i="24" s="1"/>
  <c r="S28" i="24" a="1"/>
  <c r="S28" i="24" s="1"/>
  <c r="S12" i="24" a="1"/>
  <c r="S12" i="24" s="1"/>
  <c r="S20" i="24" a="1"/>
  <c r="S20" i="24" s="1"/>
  <c r="S40" i="24" a="1"/>
  <c r="S40" i="24" s="1"/>
  <c r="S26" i="23"/>
  <c r="M146" i="33"/>
  <c r="S46" i="23"/>
  <c r="S22" i="23"/>
  <c r="M159" i="33"/>
  <c r="M169" i="33" s="1"/>
  <c r="T530" i="10"/>
  <c r="N342" i="33" s="1"/>
  <c r="N352" i="33" s="1"/>
  <c r="T264" i="10"/>
  <c r="S38" i="23"/>
  <c r="T428" i="10"/>
  <c r="N83" i="33" s="1"/>
  <c r="T256" i="10"/>
  <c r="T504" i="10"/>
  <c r="N276" i="33" s="1"/>
  <c r="N286" i="33" s="1"/>
  <c r="M276" i="33"/>
  <c r="M286" i="33" s="1"/>
  <c r="M145" i="33"/>
  <c r="M342" i="33"/>
  <c r="M352" i="33" s="1"/>
  <c r="M192" i="33"/>
  <c r="M202" i="33" s="1"/>
  <c r="T417" i="10"/>
  <c r="T439" i="10"/>
  <c r="N113" i="33" s="1"/>
  <c r="T236" i="10"/>
  <c r="T429" i="10"/>
  <c r="N84" i="33" s="1"/>
  <c r="T517" i="10"/>
  <c r="M225" i="33"/>
  <c r="M235" i="33" s="1"/>
  <c r="S42" i="23"/>
  <c r="S30" i="23"/>
  <c r="T252" i="10"/>
  <c r="T491" i="10"/>
  <c r="S34" i="23"/>
  <c r="S50" i="23"/>
  <c r="Q100" i="23"/>
  <c r="X73" i="1"/>
  <c r="T7" i="24" s="1"/>
  <c r="X71" i="1"/>
  <c r="W72" i="1"/>
  <c r="S1124" i="28"/>
  <c r="S1120" i="28"/>
  <c r="S1116" i="28"/>
  <c r="S1148" i="28"/>
  <c r="S1144" i="28"/>
  <c r="S1132" i="28"/>
  <c r="S1140" i="28"/>
  <c r="S1136" i="28"/>
  <c r="S1128" i="28"/>
  <c r="S1260" i="28"/>
  <c r="S1272" i="28"/>
  <c r="S1280" i="28"/>
  <c r="S1264" i="28"/>
  <c r="S1256" i="28"/>
  <c r="S1284" i="28"/>
  <c r="S1276" i="28"/>
  <c r="S1288" i="28"/>
  <c r="S1268" i="28"/>
  <c r="AH11" i="3"/>
  <c r="S1085" i="28"/>
  <c r="S1081" i="28"/>
  <c r="S1077" i="28"/>
  <c r="S1101" i="28"/>
  <c r="S1073" i="28"/>
  <c r="S1069" i="28"/>
  <c r="S1097" i="28"/>
  <c r="S1093" i="28"/>
  <c r="S1089" i="28"/>
  <c r="S1213" i="28"/>
  <c r="S1209" i="28"/>
  <c r="S1241" i="28"/>
  <c r="S1237" i="28"/>
  <c r="S1233" i="28"/>
  <c r="S1229" i="28"/>
  <c r="S1225" i="28"/>
  <c r="S1221" i="28"/>
  <c r="S1217" i="28"/>
  <c r="T1201" i="28"/>
  <c r="T1061" i="28"/>
  <c r="AG15" i="3"/>
  <c r="AG13" i="3"/>
  <c r="S524" i="28"/>
  <c r="M137" i="33"/>
  <c r="M123" i="33"/>
  <c r="S972" i="28"/>
  <c r="P124" i="18"/>
  <c r="P128" i="18"/>
  <c r="P104" i="18"/>
  <c r="P108" i="18"/>
  <c r="P112" i="18"/>
  <c r="P116" i="18"/>
  <c r="P96" i="18"/>
  <c r="P64" i="18"/>
  <c r="P100" i="18"/>
  <c r="P68" i="18"/>
  <c r="P72" i="18"/>
  <c r="P76" i="18"/>
  <c r="P44" i="18"/>
  <c r="P80" i="18"/>
  <c r="P48" i="18"/>
  <c r="P84" i="18"/>
  <c r="P52" i="18"/>
  <c r="P120" i="18"/>
  <c r="P88" i="18"/>
  <c r="P56" i="18"/>
  <c r="P60" i="18"/>
  <c r="P12" i="18"/>
  <c r="P92" i="18"/>
  <c r="P28" i="18"/>
  <c r="P24" i="18"/>
  <c r="P32" i="18"/>
  <c r="P16" i="18"/>
  <c r="P36" i="18"/>
  <c r="P40" i="18"/>
  <c r="P20" i="18"/>
  <c r="U406" i="28"/>
  <c r="T49" i="10"/>
  <c r="T452" i="10" s="1"/>
  <c r="N145" i="33" s="1"/>
  <c r="T147" i="10"/>
  <c r="T453" i="10" s="1"/>
  <c r="N146" i="33" s="1"/>
  <c r="T56" i="10"/>
  <c r="T98" i="10"/>
  <c r="T440" i="10" s="1"/>
  <c r="N114" i="33" s="1"/>
  <c r="T154" i="10"/>
  <c r="T454" i="10" s="1"/>
  <c r="N147" i="33" s="1"/>
  <c r="T28" i="10"/>
  <c r="T416" i="10" s="1"/>
  <c r="N52" i="33" s="1"/>
  <c r="T112" i="10"/>
  <c r="T168" i="10"/>
  <c r="T203" i="10"/>
  <c r="T63" i="10"/>
  <c r="T105" i="28"/>
  <c r="T126" i="10"/>
  <c r="T444" i="10" s="1"/>
  <c r="N118" i="33" s="1"/>
  <c r="T161" i="28"/>
  <c r="T21" i="10"/>
  <c r="T413" i="10" s="1"/>
  <c r="N49" i="33" s="1"/>
  <c r="T140" i="10"/>
  <c r="T70" i="28"/>
  <c r="T77" i="28"/>
  <c r="T210" i="10"/>
  <c r="T182" i="10"/>
  <c r="T84" i="28"/>
  <c r="T217" i="10"/>
  <c r="T119" i="10"/>
  <c r="T443" i="10" s="1"/>
  <c r="N117" i="33" s="1"/>
  <c r="T35" i="10"/>
  <c r="S314" i="10"/>
  <c r="T231" i="28"/>
  <c r="T175" i="10"/>
  <c r="T119" i="25"/>
  <c r="T446" i="25" s="1"/>
  <c r="N134" i="33" s="1"/>
  <c r="W94" i="23"/>
  <c r="W53" i="23"/>
  <c r="T133" i="10"/>
  <c r="T445" i="10" s="1"/>
  <c r="N119" i="33" s="1"/>
  <c r="T14" i="10"/>
  <c r="R59" i="23"/>
  <c r="R104" i="23" s="1"/>
  <c r="S657" i="28"/>
  <c r="S669" i="28"/>
  <c r="R96" i="23"/>
  <c r="U287" i="28"/>
  <c r="T63" i="25"/>
  <c r="U315" i="28"/>
  <c r="U259" i="28"/>
  <c r="M95" i="33"/>
  <c r="M96" i="33"/>
  <c r="M97" i="33"/>
  <c r="M83" i="33"/>
  <c r="M81" i="33"/>
  <c r="U77" i="28"/>
  <c r="U14" i="10"/>
  <c r="U21" i="28"/>
  <c r="U91" i="28"/>
  <c r="U217" i="10"/>
  <c r="U203" i="28"/>
  <c r="U133" i="28"/>
  <c r="U126" i="28"/>
  <c r="U105" i="28"/>
  <c r="U84" i="28"/>
  <c r="R55" i="23"/>
  <c r="U196" i="28"/>
  <c r="U189" i="28"/>
  <c r="U161" i="28"/>
  <c r="U35" i="28"/>
  <c r="U98" i="28"/>
  <c r="U210" i="10"/>
  <c r="U119" i="28"/>
  <c r="U175" i="28"/>
  <c r="U42" i="28"/>
  <c r="U28" i="28"/>
  <c r="U182" i="28"/>
  <c r="U378" i="28"/>
  <c r="U168" i="25"/>
  <c r="U56" i="28"/>
  <c r="U56" i="10"/>
  <c r="T415" i="10"/>
  <c r="N51" i="33" s="1"/>
  <c r="M63" i="33"/>
  <c r="M49" i="33"/>
  <c r="T217" i="25"/>
  <c r="T427" i="28"/>
  <c r="T420" i="28"/>
  <c r="T210" i="25"/>
  <c r="T378" i="28"/>
  <c r="T168" i="25"/>
  <c r="T427" i="10"/>
  <c r="S499" i="28"/>
  <c r="S495" i="28"/>
  <c r="S487" i="28"/>
  <c r="S507" i="28"/>
  <c r="S483" i="28"/>
  <c r="S503" i="28"/>
  <c r="S491" i="28"/>
  <c r="S515" i="28"/>
  <c r="S511" i="28"/>
  <c r="T35" i="25"/>
  <c r="T245" i="28"/>
  <c r="T371" i="28"/>
  <c r="T161" i="25"/>
  <c r="S579" i="28"/>
  <c r="S595" i="28"/>
  <c r="S587" i="28"/>
  <c r="S603" i="28"/>
  <c r="S575" i="28"/>
  <c r="S599" i="28"/>
  <c r="S571" i="28"/>
  <c r="S591" i="28"/>
  <c r="S583" i="28"/>
  <c r="W7" i="28"/>
  <c r="Q5" i="18"/>
  <c r="S5" i="24"/>
  <c r="W7" i="3"/>
  <c r="W5" i="25"/>
  <c r="W5" i="23"/>
  <c r="W5" i="10"/>
  <c r="S540" i="28"/>
  <c r="S528" i="28"/>
  <c r="S548" i="28"/>
  <c r="S556" i="28"/>
  <c r="S544" i="28"/>
  <c r="S552" i="28"/>
  <c r="S532" i="28"/>
  <c r="S536" i="28"/>
  <c r="S560" i="28"/>
  <c r="T14" i="25"/>
  <c r="T224" i="28"/>
  <c r="S706" i="28"/>
  <c r="S734" i="28"/>
  <c r="S738" i="28"/>
  <c r="S710" i="28"/>
  <c r="S714" i="28"/>
  <c r="S726" i="28"/>
  <c r="S718" i="28"/>
  <c r="S730" i="28"/>
  <c r="S722" i="28"/>
  <c r="T294" i="28"/>
  <c r="T84" i="25"/>
  <c r="T350" i="28"/>
  <c r="T140" i="25"/>
  <c r="M64" i="33"/>
  <c r="S442" i="28"/>
  <c r="S458" i="28"/>
  <c r="S454" i="28"/>
  <c r="S438" i="28"/>
  <c r="S466" i="28"/>
  <c r="S470" i="28"/>
  <c r="S450" i="28"/>
  <c r="S462" i="28"/>
  <c r="S446" i="28"/>
  <c r="T182" i="25"/>
  <c r="T392" i="28"/>
  <c r="T414" i="25"/>
  <c r="N64" i="33" s="1"/>
  <c r="T415" i="25"/>
  <c r="N65" i="33" s="1"/>
  <c r="T413" i="25"/>
  <c r="N63" i="33" s="1"/>
  <c r="T228" i="25"/>
  <c r="T42" i="25"/>
  <c r="T252" i="28"/>
  <c r="S1004" i="28"/>
  <c r="S988" i="28"/>
  <c r="S1000" i="28"/>
  <c r="S992" i="28"/>
  <c r="S984" i="28"/>
  <c r="S976" i="28"/>
  <c r="S1008" i="28"/>
  <c r="S980" i="28"/>
  <c r="S996" i="28"/>
  <c r="U168" i="28"/>
  <c r="U168" i="10"/>
  <c r="M51" i="33"/>
  <c r="M52" i="33"/>
  <c r="T154" i="25"/>
  <c r="T364" i="28"/>
  <c r="S841" i="28"/>
  <c r="S869" i="28"/>
  <c r="S873" i="28"/>
  <c r="S857" i="28"/>
  <c r="S849" i="28"/>
  <c r="S853" i="28"/>
  <c r="S861" i="28"/>
  <c r="S845" i="28"/>
  <c r="S865" i="28"/>
  <c r="T399" i="28"/>
  <c r="T189" i="25"/>
  <c r="M19" i="33"/>
  <c r="T357" i="28"/>
  <c r="T147" i="25"/>
  <c r="S939" i="28"/>
  <c r="S943" i="28"/>
  <c r="S951" i="28"/>
  <c r="S935" i="28"/>
  <c r="S947" i="28"/>
  <c r="S931" i="28"/>
  <c r="S959" i="28"/>
  <c r="S955" i="28"/>
  <c r="S963" i="28"/>
  <c r="T422" i="25"/>
  <c r="T416" i="25"/>
  <c r="S882" i="28"/>
  <c r="S906" i="28"/>
  <c r="S918" i="28"/>
  <c r="S894" i="28"/>
  <c r="S890" i="28"/>
  <c r="S914" i="28"/>
  <c r="S902" i="28"/>
  <c r="S910" i="28"/>
  <c r="S898" i="28"/>
  <c r="S886" i="28"/>
  <c r="T406" i="28"/>
  <c r="T196" i="25"/>
  <c r="U112" i="28"/>
  <c r="U112" i="10"/>
  <c r="U442" i="10" s="1"/>
  <c r="O116" i="33" s="1"/>
  <c r="T259" i="28"/>
  <c r="T49" i="25"/>
  <c r="S314" i="25"/>
  <c r="S14" i="23"/>
  <c r="Q7" i="18"/>
  <c r="W7" i="25"/>
  <c r="W9" i="28"/>
  <c r="W7" i="10"/>
  <c r="W7" i="23"/>
  <c r="W9" i="3"/>
  <c r="T280" i="28"/>
  <c r="T70" i="25"/>
  <c r="M18" i="33"/>
  <c r="T442" i="10"/>
  <c r="N116" i="33" s="1"/>
  <c r="T175" i="25"/>
  <c r="T385" i="28"/>
  <c r="M32" i="33"/>
  <c r="T266" i="28"/>
  <c r="T56" i="25"/>
  <c r="S759" i="28"/>
  <c r="S771" i="28"/>
  <c r="S763" i="28"/>
  <c r="S755" i="28"/>
  <c r="S751" i="28"/>
  <c r="S775" i="28"/>
  <c r="S767" i="28"/>
  <c r="S779" i="28"/>
  <c r="S783" i="28"/>
  <c r="T322" i="28"/>
  <c r="T112" i="25"/>
  <c r="R87" i="23"/>
  <c r="R132" i="23" s="1"/>
  <c r="R71" i="23"/>
  <c r="R116" i="23" s="1"/>
  <c r="R79" i="23"/>
  <c r="R124" i="23" s="1"/>
  <c r="R63" i="23"/>
  <c r="R108" i="23" s="1"/>
  <c r="R75" i="23"/>
  <c r="R120" i="23" s="1"/>
  <c r="R91" i="23"/>
  <c r="R136" i="23" s="1"/>
  <c r="R67" i="23"/>
  <c r="R112" i="23" s="1"/>
  <c r="R83" i="23"/>
  <c r="R128" i="23" s="1"/>
  <c r="M17" i="33"/>
  <c r="T91" i="25"/>
  <c r="T301" i="28"/>
  <c r="T402" i="10"/>
  <c r="N19" i="33" s="1"/>
  <c r="S330" i="25"/>
  <c r="S346" i="25"/>
  <c r="S338" i="25"/>
  <c r="S350" i="25"/>
  <c r="S318" i="25"/>
  <c r="S342" i="25"/>
  <c r="S10" i="23"/>
  <c r="S326" i="25"/>
  <c r="S322" i="25"/>
  <c r="S334" i="25"/>
  <c r="S628" i="28"/>
  <c r="S648" i="28"/>
  <c r="S620" i="28"/>
  <c r="S624" i="28"/>
  <c r="S636" i="28"/>
  <c r="S616" i="28"/>
  <c r="S640" i="28"/>
  <c r="S644" i="28"/>
  <c r="S632" i="28"/>
  <c r="M50" i="33"/>
  <c r="T308" i="28"/>
  <c r="T98" i="25"/>
  <c r="S816" i="28"/>
  <c r="S824" i="28"/>
  <c r="S800" i="28"/>
  <c r="S808" i="28"/>
  <c r="S828" i="28"/>
  <c r="S796" i="28"/>
  <c r="S804" i="28"/>
  <c r="S820" i="28"/>
  <c r="S812" i="28"/>
  <c r="T343" i="28"/>
  <c r="T133" i="25"/>
  <c r="S702" i="28"/>
  <c r="T287" i="28"/>
  <c r="T77" i="25"/>
  <c r="S342" i="10"/>
  <c r="S330" i="10"/>
  <c r="S326" i="10"/>
  <c r="S322" i="10"/>
  <c r="S346" i="10"/>
  <c r="S334" i="10"/>
  <c r="S350" i="10"/>
  <c r="S318" i="10"/>
  <c r="S338" i="10"/>
  <c r="T413" i="28"/>
  <c r="T203" i="25"/>
  <c r="T833" i="28"/>
  <c r="T430" i="28"/>
  <c r="T434" i="28" s="1"/>
  <c r="T698" i="28"/>
  <c r="T878" i="28"/>
  <c r="T882" i="28" s="1"/>
  <c r="T563" i="28"/>
  <c r="T567" i="28" s="1"/>
  <c r="M33" i="33"/>
  <c r="S673" i="28"/>
  <c r="S693" i="28"/>
  <c r="S677" i="28"/>
  <c r="S681" i="28"/>
  <c r="S685" i="28"/>
  <c r="S661" i="28"/>
  <c r="S665" i="28"/>
  <c r="S689" i="28"/>
  <c r="T315" i="28"/>
  <c r="T105" i="25"/>
  <c r="R340" i="33"/>
  <c r="R274" i="33"/>
  <c r="R208" i="33"/>
  <c r="R322" i="33"/>
  <c r="R256" i="33"/>
  <c r="R190" i="33"/>
  <c r="R307" i="33"/>
  <c r="R241" i="33"/>
  <c r="R175" i="33"/>
  <c r="R355" i="33"/>
  <c r="R289" i="33"/>
  <c r="R223" i="33"/>
  <c r="R93" i="33"/>
  <c r="R157" i="33"/>
  <c r="R143" i="33"/>
  <c r="R79" i="33"/>
  <c r="R61" i="33"/>
  <c r="R125" i="33"/>
  <c r="R47" i="33"/>
  <c r="R111" i="33"/>
  <c r="R29" i="33"/>
  <c r="R15" i="33"/>
  <c r="X4" i="25"/>
  <c r="X6" i="28"/>
  <c r="X4" i="23"/>
  <c r="A103" i="24"/>
  <c r="A385" i="28" s="1"/>
  <c r="A168" i="25"/>
  <c r="A91" i="18"/>
  <c r="A147" i="28"/>
  <c r="A147" i="10"/>
  <c r="R4" i="18"/>
  <c r="T4" i="24"/>
  <c r="X6" i="3"/>
  <c r="X5" i="3" s="1"/>
  <c r="X4" i="10"/>
  <c r="Y70" i="1"/>
  <c r="X9" i="1"/>
  <c r="T232" i="10" l="1"/>
  <c r="T116" i="24" a="1"/>
  <c r="T116" i="24" s="1"/>
  <c r="T104" i="24" a="1"/>
  <c r="T104" i="24" s="1"/>
  <c r="T124" i="24" a="1"/>
  <c r="T124" i="24" s="1"/>
  <c r="T112" i="24" a="1"/>
  <c r="T112" i="24" s="1"/>
  <c r="T128" i="24" a="1"/>
  <c r="T128" i="24" s="1"/>
  <c r="T120" i="24" a="1"/>
  <c r="T120" i="24" s="1"/>
  <c r="T108" i="24" a="1"/>
  <c r="T108" i="24" s="1"/>
  <c r="T72" i="24" a="1"/>
  <c r="T72" i="24" s="1"/>
  <c r="T84" i="24" a="1"/>
  <c r="T84" i="24" s="1"/>
  <c r="T64" i="24" a="1"/>
  <c r="T64" i="24" s="1"/>
  <c r="T52" i="24" a="1"/>
  <c r="T52" i="24" s="1"/>
  <c r="T92" i="24" a="1"/>
  <c r="T92" i="24" s="1"/>
  <c r="T100" i="24" a="1"/>
  <c r="T100" i="24" s="1"/>
  <c r="T80" i="24" a="1"/>
  <c r="T80" i="24" s="1"/>
  <c r="T68" i="24" a="1"/>
  <c r="T68" i="24" s="1"/>
  <c r="T60" i="24" a="1"/>
  <c r="T60" i="24" s="1"/>
  <c r="T76" i="24" a="1"/>
  <c r="T76" i="24" s="1"/>
  <c r="T56" i="24" a="1"/>
  <c r="T56" i="24" s="1"/>
  <c r="T28" i="24" a="1"/>
  <c r="T28" i="24" s="1"/>
  <c r="T12" i="24" a="1"/>
  <c r="T12" i="24" s="1"/>
  <c r="T88" i="24" a="1"/>
  <c r="T88" i="24" s="1"/>
  <c r="T36" i="24" a="1"/>
  <c r="T36" i="24" s="1"/>
  <c r="T24" i="24" a="1"/>
  <c r="T24" i="24" s="1"/>
  <c r="T44" i="24" a="1"/>
  <c r="T44" i="24" s="1"/>
  <c r="T16" i="24" a="1"/>
  <c r="T16" i="24" s="1"/>
  <c r="T40" i="24" a="1"/>
  <c r="T40" i="24" s="1"/>
  <c r="T48" i="24" a="1"/>
  <c r="T48" i="24" s="1"/>
  <c r="T32" i="24" a="1"/>
  <c r="T32" i="24" s="1"/>
  <c r="T96" i="24" a="1"/>
  <c r="T96" i="24" s="1"/>
  <c r="T20" i="24" a="1"/>
  <c r="T20" i="24" s="1"/>
  <c r="M155" i="33"/>
  <c r="T256" i="25"/>
  <c r="T504" i="25"/>
  <c r="T260" i="25"/>
  <c r="T517" i="25"/>
  <c r="T465" i="10"/>
  <c r="T244" i="10"/>
  <c r="T478" i="10"/>
  <c r="T248" i="10"/>
  <c r="T252" i="25"/>
  <c r="T491" i="25"/>
  <c r="T244" i="25"/>
  <c r="T465" i="25"/>
  <c r="T240" i="25"/>
  <c r="T452" i="25"/>
  <c r="T439" i="25"/>
  <c r="T236" i="25"/>
  <c r="T22" i="23" s="1"/>
  <c r="U465" i="10"/>
  <c r="O177" i="33" s="1"/>
  <c r="O187" i="33" s="1"/>
  <c r="U244" i="10"/>
  <c r="N309" i="33"/>
  <c r="N319" i="33" s="1"/>
  <c r="T530" i="25"/>
  <c r="T264" i="25"/>
  <c r="T248" i="25"/>
  <c r="T478" i="25"/>
  <c r="N243" i="33"/>
  <c r="N253" i="33" s="1"/>
  <c r="T426" i="10"/>
  <c r="N81" i="33" s="1"/>
  <c r="R100" i="23"/>
  <c r="Y71" i="1"/>
  <c r="Y72" i="1" s="1"/>
  <c r="X72" i="1"/>
  <c r="X8" i="3" s="1"/>
  <c r="Y73" i="1"/>
  <c r="U7" i="24" s="1"/>
  <c r="T1081" i="28"/>
  <c r="T1077" i="28"/>
  <c r="T1101" i="28"/>
  <c r="T1073" i="28"/>
  <c r="T1069" i="28"/>
  <c r="T1097" i="28"/>
  <c r="T1093" i="28"/>
  <c r="T1089" i="28"/>
  <c r="T1085" i="28"/>
  <c r="AI11" i="3"/>
  <c r="T1237" i="28"/>
  <c r="T1225" i="28"/>
  <c r="T1233" i="28"/>
  <c r="T1213" i="28"/>
  <c r="T1229" i="28"/>
  <c r="T1209" i="28"/>
  <c r="T1221" i="28"/>
  <c r="T1217" i="28"/>
  <c r="T1241" i="28"/>
  <c r="T1248" i="28"/>
  <c r="T1108" i="28"/>
  <c r="T1112" i="28" s="1"/>
  <c r="T1065" i="28"/>
  <c r="T1205" i="28"/>
  <c r="T401" i="10"/>
  <c r="N18" i="33" s="1"/>
  <c r="T224" i="10"/>
  <c r="T419" i="10"/>
  <c r="T260" i="10"/>
  <c r="T418" i="10"/>
  <c r="T240" i="10"/>
  <c r="AH15" i="3"/>
  <c r="AH13" i="3"/>
  <c r="M27" i="33"/>
  <c r="N155" i="33"/>
  <c r="M91" i="33"/>
  <c r="N123" i="33"/>
  <c r="M105" i="33"/>
  <c r="M73" i="33"/>
  <c r="M41" i="33"/>
  <c r="M59" i="33"/>
  <c r="Q128" i="18"/>
  <c r="Q104" i="18"/>
  <c r="Q108" i="18"/>
  <c r="Q112" i="18"/>
  <c r="Q116" i="18"/>
  <c r="Q120" i="18"/>
  <c r="Q100" i="18"/>
  <c r="Q68" i="18"/>
  <c r="Q72" i="18"/>
  <c r="Q76" i="18"/>
  <c r="Q44" i="18"/>
  <c r="Q80" i="18"/>
  <c r="Q48" i="18"/>
  <c r="Q124" i="18"/>
  <c r="Q84" i="18"/>
  <c r="Q52" i="18"/>
  <c r="Q88" i="18"/>
  <c r="Q56" i="18"/>
  <c r="Q92" i="18"/>
  <c r="Q60" i="18"/>
  <c r="Q64" i="18"/>
  <c r="Q96" i="18"/>
  <c r="Q28" i="18"/>
  <c r="Q24" i="18"/>
  <c r="Q16" i="18"/>
  <c r="Q32" i="18"/>
  <c r="Q12" i="18"/>
  <c r="Q36" i="18"/>
  <c r="Q40" i="18"/>
  <c r="Q20" i="18"/>
  <c r="T400" i="10"/>
  <c r="N17" i="33" s="1"/>
  <c r="T414" i="10"/>
  <c r="N50" i="33" s="1"/>
  <c r="N59" i="33" s="1"/>
  <c r="T228" i="10"/>
  <c r="U105" i="25"/>
  <c r="U444" i="25" s="1"/>
  <c r="O132" i="33" s="1"/>
  <c r="U196" i="25"/>
  <c r="U77" i="25"/>
  <c r="U210" i="28"/>
  <c r="U105" i="10"/>
  <c r="U441" i="10" s="1"/>
  <c r="O115" i="33" s="1"/>
  <c r="U175" i="10"/>
  <c r="U14" i="28"/>
  <c r="U84" i="10"/>
  <c r="U260" i="10" s="1"/>
  <c r="U49" i="25"/>
  <c r="X94" i="23"/>
  <c r="X53" i="23"/>
  <c r="U91" i="10"/>
  <c r="U217" i="28"/>
  <c r="U203" i="10"/>
  <c r="U98" i="10"/>
  <c r="U440" i="10" s="1"/>
  <c r="O114" i="33" s="1"/>
  <c r="U77" i="10"/>
  <c r="U126" i="10"/>
  <c r="U444" i="10" s="1"/>
  <c r="O118" i="33" s="1"/>
  <c r="U161" i="10"/>
  <c r="U42" i="10"/>
  <c r="U182" i="10"/>
  <c r="U133" i="10"/>
  <c r="T428" i="25"/>
  <c r="T427" i="25"/>
  <c r="T426" i="25"/>
  <c r="T232" i="25"/>
  <c r="U35" i="10"/>
  <c r="N82" i="33"/>
  <c r="U21" i="10"/>
  <c r="U413" i="10" s="1"/>
  <c r="U28" i="10"/>
  <c r="U414" i="10" s="1"/>
  <c r="U189" i="10"/>
  <c r="U119" i="10"/>
  <c r="U443" i="10" s="1"/>
  <c r="O117" i="33" s="1"/>
  <c r="U196" i="10"/>
  <c r="U147" i="28"/>
  <c r="U147" i="10"/>
  <c r="U350" i="28"/>
  <c r="U140" i="25"/>
  <c r="U454" i="25" s="1"/>
  <c r="O161" i="33" s="1"/>
  <c r="W8" i="28"/>
  <c r="W6" i="25"/>
  <c r="W6" i="23"/>
  <c r="S6" i="24"/>
  <c r="Q6" i="18"/>
  <c r="W8" i="3"/>
  <c r="W6" i="10"/>
  <c r="U445" i="10"/>
  <c r="O119" i="33" s="1"/>
  <c r="U371" i="28"/>
  <c r="U161" i="25"/>
  <c r="U457" i="25" s="1"/>
  <c r="O164" i="33" s="1"/>
  <c r="U357" i="28"/>
  <c r="U147" i="25"/>
  <c r="U455" i="25" s="1"/>
  <c r="O162" i="33" s="1"/>
  <c r="V301" i="28"/>
  <c r="V91" i="25"/>
  <c r="V378" i="28"/>
  <c r="V168" i="25"/>
  <c r="V294" i="28"/>
  <c r="V84" i="25"/>
  <c r="V413" i="28"/>
  <c r="V203" i="25"/>
  <c r="T456" i="25"/>
  <c r="N163" i="33" s="1"/>
  <c r="T457" i="25"/>
  <c r="N164" i="33" s="1"/>
  <c r="V70" i="28"/>
  <c r="V70" i="10"/>
  <c r="V56" i="28"/>
  <c r="V56" i="10"/>
  <c r="V49" i="28"/>
  <c r="V49" i="10"/>
  <c r="V452" i="10" s="1"/>
  <c r="P145" i="33" s="1"/>
  <c r="V119" i="28"/>
  <c r="V119" i="10"/>
  <c r="V443" i="10" s="1"/>
  <c r="P117" i="33" s="1"/>
  <c r="V350" i="28"/>
  <c r="V140" i="25"/>
  <c r="V454" i="25" s="1"/>
  <c r="P161" i="33" s="1"/>
  <c r="U49" i="28"/>
  <c r="U49" i="10"/>
  <c r="V168" i="28"/>
  <c r="V168" i="10"/>
  <c r="U133" i="25"/>
  <c r="U453" i="25" s="1"/>
  <c r="O160" i="33" s="1"/>
  <c r="U343" i="28"/>
  <c r="U399" i="28"/>
  <c r="U189" i="25"/>
  <c r="T445" i="25"/>
  <c r="N133" i="33" s="1"/>
  <c r="T419" i="25"/>
  <c r="V322" i="28"/>
  <c r="V112" i="25"/>
  <c r="V445" i="25" s="1"/>
  <c r="P133" i="33" s="1"/>
  <c r="V420" i="28"/>
  <c r="V210" i="25"/>
  <c r="V458" i="25" s="1"/>
  <c r="P165" i="33" s="1"/>
  <c r="V273" i="28"/>
  <c r="V63" i="25"/>
  <c r="V182" i="25"/>
  <c r="V392" i="28"/>
  <c r="T447" i="25"/>
  <c r="N135" i="33" s="1"/>
  <c r="N66" i="33"/>
  <c r="N73" i="33" s="1"/>
  <c r="U273" i="28"/>
  <c r="U63" i="25"/>
  <c r="V105" i="28"/>
  <c r="V105" i="10"/>
  <c r="V441" i="10" s="1"/>
  <c r="P115" i="33" s="1"/>
  <c r="V91" i="28"/>
  <c r="V91" i="10"/>
  <c r="V77" i="28"/>
  <c r="V77" i="10"/>
  <c r="V140" i="28"/>
  <c r="V140" i="10"/>
  <c r="U70" i="25"/>
  <c r="U280" i="28"/>
  <c r="U112" i="25"/>
  <c r="U445" i="25" s="1"/>
  <c r="O133" i="33" s="1"/>
  <c r="U322" i="28"/>
  <c r="V147" i="25"/>
  <c r="V455" i="25" s="1"/>
  <c r="P162" i="33" s="1"/>
  <c r="V357" i="28"/>
  <c r="V28" i="25"/>
  <c r="V416" i="25" s="1"/>
  <c r="P66" i="33" s="1"/>
  <c r="V238" i="28"/>
  <c r="V336" i="28"/>
  <c r="V126" i="25"/>
  <c r="V245" i="28"/>
  <c r="V35" i="25"/>
  <c r="U63" i="28"/>
  <c r="U63" i="10"/>
  <c r="U35" i="25"/>
  <c r="U245" i="28"/>
  <c r="U266" i="28"/>
  <c r="U56" i="25"/>
  <c r="V189" i="28"/>
  <c r="V189" i="10"/>
  <c r="V210" i="28"/>
  <c r="V210" i="10"/>
  <c r="V196" i="28"/>
  <c r="V196" i="10"/>
  <c r="T458" i="25"/>
  <c r="N165" i="33" s="1"/>
  <c r="U238" i="28"/>
  <c r="U28" i="25"/>
  <c r="T453" i="25"/>
  <c r="N160" i="33" s="1"/>
  <c r="S87" i="23"/>
  <c r="S132" i="23" s="1"/>
  <c r="S67" i="23"/>
  <c r="S112" i="23" s="1"/>
  <c r="S79" i="23"/>
  <c r="S124" i="23" s="1"/>
  <c r="S83" i="23"/>
  <c r="S128" i="23" s="1"/>
  <c r="S63" i="23"/>
  <c r="S108" i="23" s="1"/>
  <c r="S59" i="23"/>
  <c r="S104" i="23" s="1"/>
  <c r="S71" i="23"/>
  <c r="S116" i="23" s="1"/>
  <c r="S75" i="23"/>
  <c r="S120" i="23" s="1"/>
  <c r="S91" i="23"/>
  <c r="S136" i="23" s="1"/>
  <c r="V266" i="28"/>
  <c r="V56" i="25"/>
  <c r="T444" i="25"/>
  <c r="N132" i="33" s="1"/>
  <c r="T894" i="28"/>
  <c r="T914" i="28"/>
  <c r="T902" i="28"/>
  <c r="T898" i="28"/>
  <c r="T906" i="28"/>
  <c r="T886" i="28"/>
  <c r="T910" i="28"/>
  <c r="T890" i="28"/>
  <c r="T918" i="28"/>
  <c r="T448" i="25"/>
  <c r="N136" i="33" s="1"/>
  <c r="U294" i="28"/>
  <c r="U84" i="25"/>
  <c r="U42" i="25"/>
  <c r="U252" i="28"/>
  <c r="U420" i="28"/>
  <c r="U210" i="25"/>
  <c r="U458" i="25" s="1"/>
  <c r="O165" i="33" s="1"/>
  <c r="V343" i="28"/>
  <c r="V133" i="25"/>
  <c r="V453" i="25" s="1"/>
  <c r="P160" i="33" s="1"/>
  <c r="V14" i="25"/>
  <c r="V224" i="28"/>
  <c r="V329" i="28"/>
  <c r="V119" i="25"/>
  <c r="V446" i="25" s="1"/>
  <c r="P134" i="33" s="1"/>
  <c r="V280" i="28"/>
  <c r="V70" i="25"/>
  <c r="U140" i="28"/>
  <c r="U140" i="10"/>
  <c r="U329" i="28"/>
  <c r="U119" i="25"/>
  <c r="U308" i="28"/>
  <c r="U98" i="25"/>
  <c r="U443" i="25" s="1"/>
  <c r="O131" i="33" s="1"/>
  <c r="V112" i="28"/>
  <c r="V112" i="10"/>
  <c r="V63" i="28"/>
  <c r="V63" i="10"/>
  <c r="V14" i="28"/>
  <c r="V14" i="10"/>
  <c r="V42" i="28"/>
  <c r="V42" i="10"/>
  <c r="U203" i="25"/>
  <c r="U413" i="28"/>
  <c r="T702" i="28"/>
  <c r="T710" i="28"/>
  <c r="T718" i="28"/>
  <c r="T714" i="28"/>
  <c r="T706" i="28"/>
  <c r="T734" i="28"/>
  <c r="T738" i="28"/>
  <c r="T726" i="28"/>
  <c r="T730" i="28"/>
  <c r="T722" i="28"/>
  <c r="U385" i="28"/>
  <c r="U175" i="25"/>
  <c r="U14" i="25"/>
  <c r="U224" i="28"/>
  <c r="V406" i="28"/>
  <c r="V196" i="25"/>
  <c r="V77" i="25"/>
  <c r="V287" i="28"/>
  <c r="V315" i="28"/>
  <c r="V105" i="25"/>
  <c r="V444" i="25" s="1"/>
  <c r="P132" i="33" s="1"/>
  <c r="S55" i="23"/>
  <c r="U416" i="10"/>
  <c r="U154" i="28"/>
  <c r="U154" i="10"/>
  <c r="V28" i="28"/>
  <c r="V28" i="10"/>
  <c r="V416" i="10" s="1"/>
  <c r="P52" i="33" s="1"/>
  <c r="V98" i="28"/>
  <c r="V98" i="10"/>
  <c r="V440" i="10" s="1"/>
  <c r="P114" i="33" s="1"/>
  <c r="V84" i="28"/>
  <c r="V84" i="10"/>
  <c r="V126" i="28"/>
  <c r="V126" i="10"/>
  <c r="V444" i="10" s="1"/>
  <c r="P118" i="33" s="1"/>
  <c r="U364" i="28"/>
  <c r="U154" i="25"/>
  <c r="U456" i="25" s="1"/>
  <c r="O163" i="33" s="1"/>
  <c r="V385" i="28"/>
  <c r="V175" i="25"/>
  <c r="V182" i="28"/>
  <c r="V182" i="10"/>
  <c r="U301" i="28"/>
  <c r="U91" i="25"/>
  <c r="T442" i="25"/>
  <c r="N130" i="33" s="1"/>
  <c r="U231" i="28"/>
  <c r="U21" i="25"/>
  <c r="V371" i="28"/>
  <c r="V161" i="25"/>
  <c r="V457" i="25" s="1"/>
  <c r="P164" i="33" s="1"/>
  <c r="V259" i="28"/>
  <c r="V49" i="25"/>
  <c r="V364" i="28"/>
  <c r="V154" i="25"/>
  <c r="V456" i="25" s="1"/>
  <c r="P163" i="33" s="1"/>
  <c r="T455" i="25"/>
  <c r="T653" i="28"/>
  <c r="T788" i="28"/>
  <c r="T608" i="28"/>
  <c r="T968" i="28"/>
  <c r="T520" i="28"/>
  <c r="T923" i="28"/>
  <c r="T743" i="28"/>
  <c r="T475" i="28"/>
  <c r="X7" i="28"/>
  <c r="X5" i="25"/>
  <c r="X5" i="10"/>
  <c r="X5" i="23"/>
  <c r="R5" i="18"/>
  <c r="T5" i="24"/>
  <c r="X7" i="3"/>
  <c r="V133" i="28"/>
  <c r="V133" i="10"/>
  <c r="V445" i="10" s="1"/>
  <c r="P119" i="33" s="1"/>
  <c r="V175" i="28"/>
  <c r="V175" i="10"/>
  <c r="V161" i="28"/>
  <c r="V161" i="10"/>
  <c r="V147" i="28"/>
  <c r="V147" i="10"/>
  <c r="V453" i="10" s="1"/>
  <c r="P146" i="33" s="1"/>
  <c r="V21" i="25"/>
  <c r="V231" i="28"/>
  <c r="U217" i="25"/>
  <c r="U440" i="25" s="1"/>
  <c r="O128" i="33" s="1"/>
  <c r="U427" i="28"/>
  <c r="V154" i="28"/>
  <c r="V154" i="10"/>
  <c r="V454" i="10" s="1"/>
  <c r="P147" i="33" s="1"/>
  <c r="T603" i="28"/>
  <c r="T575" i="28"/>
  <c r="T595" i="28"/>
  <c r="T579" i="28"/>
  <c r="T591" i="28"/>
  <c r="T571" i="28"/>
  <c r="T583" i="28"/>
  <c r="T587" i="28"/>
  <c r="T599" i="28"/>
  <c r="T446" i="28"/>
  <c r="T450" i="28"/>
  <c r="T454" i="28"/>
  <c r="T466" i="28"/>
  <c r="T458" i="28"/>
  <c r="T438" i="28"/>
  <c r="T462" i="28"/>
  <c r="T470" i="28"/>
  <c r="T442" i="28"/>
  <c r="T837" i="28"/>
  <c r="T841" i="28"/>
  <c r="T869" i="28"/>
  <c r="T849" i="28"/>
  <c r="T865" i="28"/>
  <c r="T853" i="28"/>
  <c r="T861" i="28"/>
  <c r="T873" i="28"/>
  <c r="T857" i="28"/>
  <c r="T845" i="28"/>
  <c r="U70" i="28"/>
  <c r="U70" i="10"/>
  <c r="U336" i="28"/>
  <c r="U126" i="25"/>
  <c r="T443" i="25"/>
  <c r="N131" i="33" s="1"/>
  <c r="S96" i="23"/>
  <c r="U392" i="28"/>
  <c r="U182" i="25"/>
  <c r="V252" i="28"/>
  <c r="V42" i="25"/>
  <c r="V217" i="25"/>
  <c r="V440" i="25" s="1"/>
  <c r="P128" i="33" s="1"/>
  <c r="V427" i="28"/>
  <c r="V308" i="28"/>
  <c r="V98" i="25"/>
  <c r="V443" i="25" s="1"/>
  <c r="P131" i="33" s="1"/>
  <c r="V399" i="28"/>
  <c r="V189" i="25"/>
  <c r="U400" i="10"/>
  <c r="U402" i="10"/>
  <c r="O19" i="33" s="1"/>
  <c r="U415" i="10"/>
  <c r="O51" i="33" s="1"/>
  <c r="T417" i="25"/>
  <c r="T454" i="25"/>
  <c r="N161" i="33" s="1"/>
  <c r="T441" i="25"/>
  <c r="N129" i="33" s="1"/>
  <c r="T224" i="25"/>
  <c r="T314" i="25" s="1"/>
  <c r="T401" i="25"/>
  <c r="T402" i="25"/>
  <c r="T400" i="25"/>
  <c r="V21" i="28"/>
  <c r="V21" i="10"/>
  <c r="V217" i="28"/>
  <c r="V217" i="10"/>
  <c r="V203" i="28"/>
  <c r="V203" i="10"/>
  <c r="V35" i="28"/>
  <c r="V35" i="10"/>
  <c r="V232" i="10" s="1"/>
  <c r="T440" i="25"/>
  <c r="N128" i="33" s="1"/>
  <c r="S322" i="33"/>
  <c r="S256" i="33"/>
  <c r="S190" i="33"/>
  <c r="S307" i="33"/>
  <c r="S241" i="33"/>
  <c r="S175" i="33"/>
  <c r="S355" i="33"/>
  <c r="S289" i="33"/>
  <c r="S223" i="33"/>
  <c r="S157" i="33"/>
  <c r="S93" i="33"/>
  <c r="S143" i="33"/>
  <c r="S79" i="33"/>
  <c r="S47" i="33"/>
  <c r="S340" i="33"/>
  <c r="S125" i="33"/>
  <c r="S274" i="33"/>
  <c r="S208" i="33"/>
  <c r="S111" i="33"/>
  <c r="S61" i="33"/>
  <c r="S29" i="33"/>
  <c r="S15" i="33"/>
  <c r="Y4" i="25"/>
  <c r="Y6" i="28"/>
  <c r="Y4" i="23"/>
  <c r="A107" i="24"/>
  <c r="A392" i="28" s="1"/>
  <c r="A175" i="25"/>
  <c r="A95" i="18"/>
  <c r="A154" i="28"/>
  <c r="A154" i="10"/>
  <c r="S4" i="18"/>
  <c r="U4" i="24"/>
  <c r="Y6" i="3"/>
  <c r="Y5" i="3" s="1"/>
  <c r="Y4" i="10"/>
  <c r="Z70" i="1"/>
  <c r="Y9" i="1"/>
  <c r="T18" i="23" l="1"/>
  <c r="U128" i="24" a="1"/>
  <c r="U128" i="24" s="1"/>
  <c r="U120" i="24" a="1"/>
  <c r="U120" i="24" s="1"/>
  <c r="U108" i="24" a="1"/>
  <c r="U108" i="24" s="1"/>
  <c r="U116" i="24" a="1"/>
  <c r="U116" i="24" s="1"/>
  <c r="U104" i="24" a="1"/>
  <c r="U104" i="24" s="1"/>
  <c r="U124" i="24" a="1"/>
  <c r="U124" i="24" s="1"/>
  <c r="U112" i="24" a="1"/>
  <c r="U112" i="24" s="1"/>
  <c r="U76" i="24" a="1"/>
  <c r="U76" i="24" s="1"/>
  <c r="U96" i="24" a="1"/>
  <c r="U96" i="24" s="1"/>
  <c r="U88" i="24" a="1"/>
  <c r="U88" i="24" s="1"/>
  <c r="U56" i="24" a="1"/>
  <c r="U56" i="24" s="1"/>
  <c r="U72" i="24" a="1"/>
  <c r="U72" i="24" s="1"/>
  <c r="U84" i="24" a="1"/>
  <c r="U84" i="24" s="1"/>
  <c r="U64" i="24" a="1"/>
  <c r="U64" i="24" s="1"/>
  <c r="U52" i="24" a="1"/>
  <c r="U52" i="24" s="1"/>
  <c r="U92" i="24" a="1"/>
  <c r="U92" i="24" s="1"/>
  <c r="U100" i="24" a="1"/>
  <c r="U100" i="24" s="1"/>
  <c r="U80" i="24" a="1"/>
  <c r="U80" i="24" s="1"/>
  <c r="U68" i="24" a="1"/>
  <c r="U68" i="24" s="1"/>
  <c r="U20" i="24" a="1"/>
  <c r="U20" i="24" s="1"/>
  <c r="U40" i="24" a="1"/>
  <c r="U40" i="24" s="1"/>
  <c r="U32" i="24" a="1"/>
  <c r="U32" i="24" s="1"/>
  <c r="U28" i="24" a="1"/>
  <c r="U28" i="24" s="1"/>
  <c r="U12" i="24" a="1"/>
  <c r="U12" i="24" s="1"/>
  <c r="U36" i="24" a="1"/>
  <c r="U36" i="24" s="1"/>
  <c r="U60" i="24" a="1"/>
  <c r="U60" i="24" s="1"/>
  <c r="U24" i="24" a="1"/>
  <c r="U24" i="24" s="1"/>
  <c r="U44" i="24" a="1"/>
  <c r="U44" i="24" s="1"/>
  <c r="U16" i="24" a="1"/>
  <c r="U16" i="24" s="1"/>
  <c r="U48" i="24" a="1"/>
  <c r="U48" i="24" s="1"/>
  <c r="U232" i="10"/>
  <c r="R6" i="18"/>
  <c r="T6" i="24"/>
  <c r="X6" i="23"/>
  <c r="X6" i="25"/>
  <c r="X8" i="28"/>
  <c r="X6" i="10"/>
  <c r="S100" i="23"/>
  <c r="V417" i="25"/>
  <c r="P67" i="33" s="1"/>
  <c r="V439" i="25"/>
  <c r="P127" i="33" s="1"/>
  <c r="V236" i="25"/>
  <c r="U252" i="10"/>
  <c r="U491" i="10"/>
  <c r="U417" i="25"/>
  <c r="U439" i="25"/>
  <c r="O127" i="33" s="1"/>
  <c r="V530" i="10"/>
  <c r="P342" i="33" s="1"/>
  <c r="P352" i="33" s="1"/>
  <c r="V264" i="10"/>
  <c r="U240" i="10"/>
  <c r="U452" i="10"/>
  <c r="V260" i="10"/>
  <c r="V465" i="10"/>
  <c r="P177" i="33" s="1"/>
  <c r="P187" i="33" s="1"/>
  <c r="V244" i="10"/>
  <c r="V441" i="25"/>
  <c r="P129" i="33" s="1"/>
  <c r="V260" i="25"/>
  <c r="V517" i="25"/>
  <c r="P324" i="33" s="1"/>
  <c r="P334" i="33" s="1"/>
  <c r="T50" i="23"/>
  <c r="N127" i="33"/>
  <c r="N137" i="33" s="1"/>
  <c r="U441" i="25"/>
  <c r="O129" i="33" s="1"/>
  <c r="U517" i="25"/>
  <c r="O324" i="33" s="1"/>
  <c r="O334" i="33" s="1"/>
  <c r="U260" i="25"/>
  <c r="U46" i="23" s="1"/>
  <c r="N357" i="33"/>
  <c r="N367" i="33" s="1"/>
  <c r="N159" i="33"/>
  <c r="N169" i="33" s="1"/>
  <c r="N210" i="33"/>
  <c r="N220" i="33" s="1"/>
  <c r="U419" i="25"/>
  <c r="U244" i="25"/>
  <c r="U30" i="23" s="1"/>
  <c r="U465" i="25"/>
  <c r="O192" i="33" s="1"/>
  <c r="O202" i="33" s="1"/>
  <c r="V248" i="25"/>
  <c r="V478" i="25"/>
  <c r="P225" i="33" s="1"/>
  <c r="P235" i="33" s="1"/>
  <c r="V252" i="10"/>
  <c r="V491" i="10"/>
  <c r="P243" i="33" s="1"/>
  <c r="P253" i="33" s="1"/>
  <c r="V478" i="10"/>
  <c r="P210" i="33" s="1"/>
  <c r="P220" i="33" s="1"/>
  <c r="V248" i="10"/>
  <c r="U447" i="25"/>
  <c r="O135" i="33" s="1"/>
  <c r="U491" i="25"/>
  <c r="O258" i="33" s="1"/>
  <c r="O268" i="33" s="1"/>
  <c r="U252" i="25"/>
  <c r="U417" i="10"/>
  <c r="U236" i="10"/>
  <c r="U439" i="10"/>
  <c r="O113" i="33" s="1"/>
  <c r="O123" i="33" s="1"/>
  <c r="U530" i="10"/>
  <c r="U264" i="10"/>
  <c r="N192" i="33"/>
  <c r="N202" i="33" s="1"/>
  <c r="N177" i="33"/>
  <c r="N187" i="33" s="1"/>
  <c r="V448" i="25"/>
  <c r="P136" i="33" s="1"/>
  <c r="V256" i="25"/>
  <c r="V504" i="25"/>
  <c r="P291" i="33" s="1"/>
  <c r="P301" i="33" s="1"/>
  <c r="U248" i="25"/>
  <c r="U478" i="25"/>
  <c r="O225" i="33" s="1"/>
  <c r="O235" i="33" s="1"/>
  <c r="V442" i="25"/>
  <c r="P130" i="33" s="1"/>
  <c r="V530" i="25"/>
  <c r="P357" i="33" s="1"/>
  <c r="P367" i="33" s="1"/>
  <c r="V264" i="25"/>
  <c r="U448" i="25"/>
  <c r="O136" i="33" s="1"/>
  <c r="U256" i="25"/>
  <c r="U504" i="25"/>
  <c r="O291" i="33" s="1"/>
  <c r="O301" i="33" s="1"/>
  <c r="T30" i="23"/>
  <c r="N324" i="33"/>
  <c r="N334" i="33" s="1"/>
  <c r="U442" i="25"/>
  <c r="O130" i="33" s="1"/>
  <c r="U530" i="25"/>
  <c r="O357" i="33" s="1"/>
  <c r="O367" i="33" s="1"/>
  <c r="U264" i="25"/>
  <c r="V447" i="25"/>
  <c r="P135" i="33" s="1"/>
  <c r="V491" i="25"/>
  <c r="P258" i="33" s="1"/>
  <c r="P268" i="33" s="1"/>
  <c r="V252" i="25"/>
  <c r="V38" i="23" s="1"/>
  <c r="U236" i="25"/>
  <c r="N258" i="33"/>
  <c r="N268" i="33" s="1"/>
  <c r="V240" i="25"/>
  <c r="V452" i="25"/>
  <c r="P159" i="33" s="1"/>
  <c r="P169" i="33" s="1"/>
  <c r="V419" i="25"/>
  <c r="P69" i="33" s="1"/>
  <c r="V465" i="25"/>
  <c r="P192" i="33" s="1"/>
  <c r="P202" i="33" s="1"/>
  <c r="V244" i="25"/>
  <c r="V30" i="23" s="1"/>
  <c r="U478" i="10"/>
  <c r="O210" i="33" s="1"/>
  <c r="O220" i="33" s="1"/>
  <c r="U248" i="10"/>
  <c r="V256" i="10"/>
  <c r="V504" i="10"/>
  <c r="P276" i="33" s="1"/>
  <c r="P286" i="33" s="1"/>
  <c r="U240" i="25"/>
  <c r="U452" i="25"/>
  <c r="O159" i="33" s="1"/>
  <c r="O169" i="33" s="1"/>
  <c r="N225" i="33"/>
  <c r="N235" i="33" s="1"/>
  <c r="T38" i="23"/>
  <c r="N291" i="33"/>
  <c r="N301" i="33" s="1"/>
  <c r="V429" i="10"/>
  <c r="P84" i="33" s="1"/>
  <c r="V517" i="10"/>
  <c r="P309" i="33" s="1"/>
  <c r="P319" i="33" s="1"/>
  <c r="V236" i="10"/>
  <c r="V439" i="10"/>
  <c r="P113" i="33" s="1"/>
  <c r="U256" i="10"/>
  <c r="U504" i="10"/>
  <c r="U429" i="10"/>
  <c r="O84" i="33" s="1"/>
  <c r="U517" i="10"/>
  <c r="T34" i="23"/>
  <c r="T42" i="23"/>
  <c r="T330" i="10"/>
  <c r="T26" i="23"/>
  <c r="T46" i="23"/>
  <c r="Z73" i="1"/>
  <c r="V7" i="24" s="1"/>
  <c r="Z71" i="1"/>
  <c r="T314" i="10"/>
  <c r="T1256" i="28"/>
  <c r="T1288" i="28"/>
  <c r="T1264" i="28"/>
  <c r="T1284" i="28"/>
  <c r="T1280" i="28"/>
  <c r="T1260" i="28"/>
  <c r="T1276" i="28"/>
  <c r="T1272" i="28"/>
  <c r="T1268" i="28"/>
  <c r="V1248" i="28"/>
  <c r="V1252" i="28" s="1"/>
  <c r="V1108" i="28"/>
  <c r="V1112" i="28" s="1"/>
  <c r="V1201" i="28"/>
  <c r="V1061" i="28"/>
  <c r="V1065" i="28" s="1"/>
  <c r="U1248" i="28"/>
  <c r="U1252" i="28" s="1"/>
  <c r="U1108" i="28"/>
  <c r="U1112" i="28" s="1"/>
  <c r="T1252" i="28"/>
  <c r="AJ11" i="3"/>
  <c r="U1201" i="28"/>
  <c r="U1061" i="28"/>
  <c r="T1144" i="28"/>
  <c r="T1124" i="28"/>
  <c r="T1140" i="28"/>
  <c r="T1136" i="28"/>
  <c r="T1116" i="28"/>
  <c r="T1132" i="28"/>
  <c r="T1120" i="28"/>
  <c r="T1148" i="28"/>
  <c r="T1128" i="28"/>
  <c r="T350" i="10"/>
  <c r="T322" i="10"/>
  <c r="T318" i="10"/>
  <c r="T334" i="10"/>
  <c r="T342" i="10"/>
  <c r="N27" i="33"/>
  <c r="T326" i="10"/>
  <c r="T338" i="10"/>
  <c r="U224" i="10"/>
  <c r="U401" i="10"/>
  <c r="O18" i="33" s="1"/>
  <c r="T346" i="10"/>
  <c r="V418" i="10"/>
  <c r="V240" i="10"/>
  <c r="T14" i="23"/>
  <c r="AI13" i="3"/>
  <c r="AI15" i="3"/>
  <c r="U833" i="28"/>
  <c r="U837" i="28" s="1"/>
  <c r="P155" i="33"/>
  <c r="N91" i="33"/>
  <c r="U878" i="28"/>
  <c r="U882" i="28" s="1"/>
  <c r="U430" i="28"/>
  <c r="U434" i="28" s="1"/>
  <c r="U563" i="28"/>
  <c r="U567" i="28" s="1"/>
  <c r="U698" i="28"/>
  <c r="U706" i="28" s="1"/>
  <c r="W385" i="28"/>
  <c r="W217" i="25"/>
  <c r="Y94" i="23"/>
  <c r="Y53" i="23"/>
  <c r="W63" i="10"/>
  <c r="W189" i="10"/>
  <c r="W98" i="10"/>
  <c r="W440" i="10" s="1"/>
  <c r="Q114" i="33" s="1"/>
  <c r="W84" i="28"/>
  <c r="W49" i="28"/>
  <c r="W119" i="10"/>
  <c r="W140" i="28"/>
  <c r="U228" i="10"/>
  <c r="V427" i="25"/>
  <c r="P96" i="33" s="1"/>
  <c r="V428" i="25"/>
  <c r="P97" i="33" s="1"/>
  <c r="V232" i="25"/>
  <c r="V18" i="23" s="1"/>
  <c r="V426" i="25"/>
  <c r="P95" i="33" s="1"/>
  <c r="U427" i="25"/>
  <c r="O96" i="33" s="1"/>
  <c r="U428" i="25"/>
  <c r="O97" i="33" s="1"/>
  <c r="U232" i="25"/>
  <c r="U426" i="25"/>
  <c r="O95" i="33" s="1"/>
  <c r="N95" i="33"/>
  <c r="N96" i="33"/>
  <c r="N97" i="33"/>
  <c r="U428" i="10"/>
  <c r="O83" i="33" s="1"/>
  <c r="V426" i="10"/>
  <c r="P81" i="33" s="1"/>
  <c r="V428" i="10"/>
  <c r="P83" i="33" s="1"/>
  <c r="V427" i="10"/>
  <c r="P82" i="33" s="1"/>
  <c r="W182" i="10"/>
  <c r="W168" i="10"/>
  <c r="W210" i="28"/>
  <c r="W196" i="28"/>
  <c r="W217" i="28"/>
  <c r="W91" i="28"/>
  <c r="W77" i="28"/>
  <c r="W147" i="28"/>
  <c r="W175" i="28"/>
  <c r="W161" i="10"/>
  <c r="W21" i="28"/>
  <c r="W105" i="10"/>
  <c r="W441" i="10" s="1"/>
  <c r="Q115" i="33" s="1"/>
  <c r="W70" i="28"/>
  <c r="W203" i="28"/>
  <c r="W42" i="10"/>
  <c r="W112" i="28"/>
  <c r="W14" i="28"/>
  <c r="W56" i="28"/>
  <c r="W126" i="10"/>
  <c r="W444" i="10" s="1"/>
  <c r="Q118" i="33" s="1"/>
  <c r="W231" i="28"/>
  <c r="W140" i="25"/>
  <c r="W224" i="28"/>
  <c r="W203" i="25"/>
  <c r="W42" i="25"/>
  <c r="W343" i="28"/>
  <c r="W84" i="25"/>
  <c r="W336" i="28"/>
  <c r="W287" i="28"/>
  <c r="W364" i="28"/>
  <c r="W105" i="25"/>
  <c r="W444" i="25" s="1"/>
  <c r="Q132" i="33" s="1"/>
  <c r="W35" i="25"/>
  <c r="W238" i="28"/>
  <c r="W357" i="28"/>
  <c r="W259" i="28"/>
  <c r="W189" i="25"/>
  <c r="W308" i="28"/>
  <c r="W182" i="25"/>
  <c r="W91" i="25"/>
  <c r="W329" i="28"/>
  <c r="W273" i="28"/>
  <c r="W322" i="28"/>
  <c r="W280" i="28"/>
  <c r="V415" i="10"/>
  <c r="V413" i="10"/>
  <c r="P49" i="33" s="1"/>
  <c r="V414" i="10"/>
  <c r="P50" i="33" s="1"/>
  <c r="V228" i="10"/>
  <c r="O50" i="33"/>
  <c r="T624" i="28"/>
  <c r="T640" i="28"/>
  <c r="T648" i="28"/>
  <c r="T616" i="28"/>
  <c r="T636" i="28"/>
  <c r="T628" i="28"/>
  <c r="T632" i="28"/>
  <c r="T644" i="28"/>
  <c r="T620" i="28"/>
  <c r="T612" i="28"/>
  <c r="V224" i="10"/>
  <c r="V400" i="10"/>
  <c r="P17" i="33" s="1"/>
  <c r="V402" i="10"/>
  <c r="P19" i="33" s="1"/>
  <c r="V401" i="10"/>
  <c r="P18" i="33" s="1"/>
  <c r="U446" i="25"/>
  <c r="O134" i="33" s="1"/>
  <c r="U418" i="10"/>
  <c r="U427" i="10"/>
  <c r="U5" i="24"/>
  <c r="S5" i="18"/>
  <c r="Y7" i="28"/>
  <c r="Y5" i="23"/>
  <c r="Y7" i="3"/>
  <c r="Y5" i="10"/>
  <c r="Y5" i="25"/>
  <c r="T804" i="28"/>
  <c r="T796" i="28"/>
  <c r="T824" i="28"/>
  <c r="T828" i="28"/>
  <c r="T820" i="28"/>
  <c r="T808" i="28"/>
  <c r="T800" i="28"/>
  <c r="T816" i="28"/>
  <c r="T812" i="28"/>
  <c r="T792" i="28"/>
  <c r="U653" i="28"/>
  <c r="U657" i="28" s="1"/>
  <c r="U608" i="28"/>
  <c r="U743" i="28"/>
  <c r="U747" i="28" s="1"/>
  <c r="U475" i="28"/>
  <c r="U479" i="28" s="1"/>
  <c r="U923" i="28"/>
  <c r="U968" i="28"/>
  <c r="U788" i="28"/>
  <c r="U792" i="28" s="1"/>
  <c r="U520" i="28"/>
  <c r="U524" i="28" s="1"/>
  <c r="V878" i="28"/>
  <c r="V698" i="28"/>
  <c r="V702" i="28" s="1"/>
  <c r="V430" i="28"/>
  <c r="V833" i="28"/>
  <c r="V563" i="28"/>
  <c r="V567" i="28" s="1"/>
  <c r="W105" i="28"/>
  <c r="W175" i="10"/>
  <c r="T988" i="28"/>
  <c r="T976" i="28"/>
  <c r="T1000" i="28"/>
  <c r="T992" i="28"/>
  <c r="T984" i="28"/>
  <c r="T1008" i="28"/>
  <c r="T980" i="28"/>
  <c r="T996" i="28"/>
  <c r="T1004" i="28"/>
  <c r="T972" i="28"/>
  <c r="T689" i="28"/>
  <c r="T677" i="28"/>
  <c r="T693" i="28"/>
  <c r="T661" i="28"/>
  <c r="T681" i="28"/>
  <c r="T665" i="28"/>
  <c r="T673" i="28"/>
  <c r="T669" i="28"/>
  <c r="T685" i="28"/>
  <c r="T657" i="28"/>
  <c r="U224" i="25"/>
  <c r="U400" i="25"/>
  <c r="O31" i="33" s="1"/>
  <c r="U401" i="25"/>
  <c r="O32" i="33" s="1"/>
  <c r="U402" i="25"/>
  <c r="O33" i="33" s="1"/>
  <c r="V608" i="28"/>
  <c r="V612" i="28" s="1"/>
  <c r="V923" i="28"/>
  <c r="V927" i="28" s="1"/>
  <c r="V475" i="28"/>
  <c r="V479" i="28" s="1"/>
  <c r="V968" i="28"/>
  <c r="V788" i="28"/>
  <c r="V792" i="28" s="1"/>
  <c r="V743" i="28"/>
  <c r="V747" i="28" s="1"/>
  <c r="V520" i="28"/>
  <c r="V653" i="28"/>
  <c r="V657" i="28" s="1"/>
  <c r="X9" i="28"/>
  <c r="X7" i="23"/>
  <c r="X7" i="10"/>
  <c r="X9" i="3"/>
  <c r="R7" i="18"/>
  <c r="X7" i="25"/>
  <c r="W378" i="28"/>
  <c r="W168" i="25"/>
  <c r="O49" i="33"/>
  <c r="N31" i="33"/>
  <c r="T515" i="28"/>
  <c r="T503" i="28"/>
  <c r="T511" i="28"/>
  <c r="T507" i="28"/>
  <c r="T495" i="28"/>
  <c r="T483" i="28"/>
  <c r="T487" i="28"/>
  <c r="T499" i="28"/>
  <c r="T491" i="28"/>
  <c r="T479" i="28"/>
  <c r="W14" i="10"/>
  <c r="W133" i="28"/>
  <c r="W133" i="10"/>
  <c r="W445" i="10" s="1"/>
  <c r="V401" i="25"/>
  <c r="P32" i="33" s="1"/>
  <c r="V224" i="25"/>
  <c r="V400" i="25"/>
  <c r="P31" i="33" s="1"/>
  <c r="V402" i="25"/>
  <c r="P33" i="33" s="1"/>
  <c r="U453" i="10"/>
  <c r="N33" i="33"/>
  <c r="T767" i="28"/>
  <c r="T751" i="28"/>
  <c r="T783" i="28"/>
  <c r="T763" i="28"/>
  <c r="T759" i="28"/>
  <c r="T775" i="28"/>
  <c r="T771" i="28"/>
  <c r="T755" i="28"/>
  <c r="T779" i="28"/>
  <c r="T747" i="28"/>
  <c r="U414" i="25"/>
  <c r="U413" i="25"/>
  <c r="U415" i="25"/>
  <c r="U228" i="25"/>
  <c r="U454" i="10"/>
  <c r="O147" i="33" s="1"/>
  <c r="V442" i="10"/>
  <c r="P116" i="33" s="1"/>
  <c r="W98" i="28"/>
  <c r="W154" i="28"/>
  <c r="W154" i="10"/>
  <c r="W454" i="10" s="1"/>
  <c r="Q147" i="33" s="1"/>
  <c r="W210" i="25"/>
  <c r="W458" i="25" s="1"/>
  <c r="Q165" i="33" s="1"/>
  <c r="W420" i="28"/>
  <c r="U426" i="10"/>
  <c r="W63" i="28"/>
  <c r="N32" i="33"/>
  <c r="T951" i="28"/>
  <c r="T935" i="28"/>
  <c r="T963" i="28"/>
  <c r="T947" i="28"/>
  <c r="T959" i="28"/>
  <c r="T943" i="28"/>
  <c r="T955" i="28"/>
  <c r="T931" i="28"/>
  <c r="T939" i="28"/>
  <c r="T927" i="28"/>
  <c r="O52" i="33"/>
  <c r="W28" i="28"/>
  <c r="W28" i="10"/>
  <c r="U416" i="25"/>
  <c r="W63" i="25"/>
  <c r="W406" i="28"/>
  <c r="W196" i="25"/>
  <c r="T330" i="25"/>
  <c r="T326" i="25"/>
  <c r="T350" i="25"/>
  <c r="T318" i="25"/>
  <c r="T342" i="25"/>
  <c r="T338" i="25"/>
  <c r="T322" i="25"/>
  <c r="T10" i="23"/>
  <c r="T96" i="23" s="1"/>
  <c r="T346" i="25"/>
  <c r="T334" i="25"/>
  <c r="O17" i="33"/>
  <c r="V415" i="25"/>
  <c r="P65" i="33" s="1"/>
  <c r="V414" i="25"/>
  <c r="P64" i="33" s="1"/>
  <c r="V413" i="25"/>
  <c r="P63" i="33" s="1"/>
  <c r="V228" i="25"/>
  <c r="T540" i="28"/>
  <c r="T556" i="28"/>
  <c r="T532" i="28"/>
  <c r="T544" i="28"/>
  <c r="T552" i="28"/>
  <c r="T536" i="28"/>
  <c r="T548" i="28"/>
  <c r="T560" i="28"/>
  <c r="T528" i="28"/>
  <c r="T524" i="28"/>
  <c r="V417" i="10"/>
  <c r="W35" i="28"/>
  <c r="W35" i="10"/>
  <c r="W232" i="10" s="1"/>
  <c r="W371" i="28"/>
  <c r="W161" i="25"/>
  <c r="W457" i="25" s="1"/>
  <c r="Q164" i="33" s="1"/>
  <c r="W266" i="28"/>
  <c r="W56" i="25"/>
  <c r="W427" i="28"/>
  <c r="T322" i="33"/>
  <c r="T256" i="33"/>
  <c r="T190" i="33"/>
  <c r="T307" i="33"/>
  <c r="T241" i="33"/>
  <c r="T175" i="33"/>
  <c r="T355" i="33"/>
  <c r="T289" i="33"/>
  <c r="T223" i="33"/>
  <c r="T157" i="33"/>
  <c r="T340" i="33"/>
  <c r="T274" i="33"/>
  <c r="T208" i="33"/>
  <c r="T143" i="33"/>
  <c r="T79" i="33"/>
  <c r="T125" i="33"/>
  <c r="T47" i="33"/>
  <c r="T61" i="33"/>
  <c r="T111" i="33"/>
  <c r="T93" i="33"/>
  <c r="T29" i="33"/>
  <c r="T15" i="33"/>
  <c r="Z4" i="25"/>
  <c r="Z6" i="28"/>
  <c r="Z4" i="23"/>
  <c r="A111" i="24"/>
  <c r="A399" i="28" s="1"/>
  <c r="A182" i="25"/>
  <c r="A99" i="18"/>
  <c r="A161" i="28"/>
  <c r="A161" i="10"/>
  <c r="T4" i="18"/>
  <c r="V4" i="24"/>
  <c r="Z6" i="3"/>
  <c r="Z5" i="3" s="1"/>
  <c r="Z4" i="10"/>
  <c r="AA70" i="1"/>
  <c r="Z9" i="1"/>
  <c r="V128" i="24" l="1" a="1"/>
  <c r="V128" i="24" s="1"/>
  <c r="V120" i="24" a="1"/>
  <c r="V120" i="24" s="1"/>
  <c r="V108" i="24" a="1"/>
  <c r="V108" i="24" s="1"/>
  <c r="V116" i="24" a="1"/>
  <c r="V116" i="24" s="1"/>
  <c r="V104" i="24" a="1"/>
  <c r="V104" i="24" s="1"/>
  <c r="V124" i="24" a="1"/>
  <c r="V124" i="24" s="1"/>
  <c r="V112" i="24" a="1"/>
  <c r="V112" i="24" s="1"/>
  <c r="V60" i="24" a="1"/>
  <c r="V60" i="24" s="1"/>
  <c r="V76" i="24" a="1"/>
  <c r="V76" i="24" s="1"/>
  <c r="V96" i="24" a="1"/>
  <c r="V96" i="24" s="1"/>
  <c r="V88" i="24" a="1"/>
  <c r="V88" i="24" s="1"/>
  <c r="V56" i="24" a="1"/>
  <c r="V56" i="24" s="1"/>
  <c r="V72" i="24" a="1"/>
  <c r="V72" i="24" s="1"/>
  <c r="V84" i="24" a="1"/>
  <c r="V84" i="24" s="1"/>
  <c r="V64" i="24" a="1"/>
  <c r="V64" i="24" s="1"/>
  <c r="V52" i="24" a="1"/>
  <c r="V52" i="24" s="1"/>
  <c r="V92" i="24" a="1"/>
  <c r="V92" i="24" s="1"/>
  <c r="V100" i="24" a="1"/>
  <c r="V100" i="24" s="1"/>
  <c r="V48" i="24" a="1"/>
  <c r="V48" i="24" s="1"/>
  <c r="V32" i="24" a="1"/>
  <c r="V32" i="24" s="1"/>
  <c r="V68" i="24" a="1"/>
  <c r="V68" i="24" s="1"/>
  <c r="V20" i="24" a="1"/>
  <c r="V20" i="24" s="1"/>
  <c r="V80" i="24" a="1"/>
  <c r="V80" i="24" s="1"/>
  <c r="V40" i="24" a="1"/>
  <c r="V40" i="24" s="1"/>
  <c r="V28" i="24" a="1"/>
  <c r="V28" i="24" s="1"/>
  <c r="V12" i="24" a="1"/>
  <c r="V12" i="24" s="1"/>
  <c r="V16" i="24" a="1"/>
  <c r="V16" i="24" s="1"/>
  <c r="V36" i="24" a="1"/>
  <c r="V36" i="24" s="1"/>
  <c r="V24" i="24" a="1"/>
  <c r="V24" i="24" s="1"/>
  <c r="V44" i="24" a="1"/>
  <c r="V44" i="24" s="1"/>
  <c r="U18" i="23"/>
  <c r="P137" i="33"/>
  <c r="O146" i="33"/>
  <c r="V50" i="23"/>
  <c r="P123" i="33"/>
  <c r="U26" i="23"/>
  <c r="O137" i="33"/>
  <c r="U22" i="23"/>
  <c r="V46" i="23"/>
  <c r="U50" i="23"/>
  <c r="U38" i="23"/>
  <c r="W260" i="25"/>
  <c r="W517" i="25"/>
  <c r="W478" i="10"/>
  <c r="Q210" i="33" s="1"/>
  <c r="Q220" i="33" s="1"/>
  <c r="W248" i="10"/>
  <c r="U34" i="23"/>
  <c r="O342" i="33"/>
  <c r="O352" i="33" s="1"/>
  <c r="W417" i="25"/>
  <c r="Q67" i="33" s="1"/>
  <c r="W439" i="25"/>
  <c r="W236" i="25"/>
  <c r="O309" i="33"/>
  <c r="O319" i="33" s="1"/>
  <c r="U42" i="23"/>
  <c r="V42" i="23"/>
  <c r="O243" i="33"/>
  <c r="O253" i="33" s="1"/>
  <c r="W417" i="10"/>
  <c r="W236" i="10"/>
  <c r="W439" i="10"/>
  <c r="Q113" i="33" s="1"/>
  <c r="W419" i="25"/>
  <c r="Q69" i="33" s="1"/>
  <c r="W465" i="25"/>
  <c r="Q192" i="33" s="1"/>
  <c r="Q202" i="33" s="1"/>
  <c r="W244" i="25"/>
  <c r="W530" i="25"/>
  <c r="Q357" i="33" s="1"/>
  <c r="Q367" i="33" s="1"/>
  <c r="W264" i="25"/>
  <c r="O276" i="33"/>
  <c r="O286" i="33" s="1"/>
  <c r="O145" i="33"/>
  <c r="V22" i="23"/>
  <c r="V34" i="23"/>
  <c r="W248" i="25"/>
  <c r="W478" i="25"/>
  <c r="U346" i="10"/>
  <c r="V26" i="23"/>
  <c r="AA73" i="1"/>
  <c r="W7" i="24" s="1"/>
  <c r="AA71" i="1"/>
  <c r="Z72" i="1"/>
  <c r="U350" i="10"/>
  <c r="U322" i="10"/>
  <c r="V1213" i="28"/>
  <c r="V1241" i="28"/>
  <c r="V1237" i="28"/>
  <c r="V1233" i="28"/>
  <c r="V1229" i="28"/>
  <c r="V1225" i="28"/>
  <c r="V1221" i="28"/>
  <c r="V1209" i="28"/>
  <c r="V1217" i="28"/>
  <c r="AK11" i="3"/>
  <c r="V1124" i="28"/>
  <c r="V1120" i="28"/>
  <c r="V1148" i="28"/>
  <c r="V1116" i="28"/>
  <c r="V1144" i="28"/>
  <c r="V1140" i="28"/>
  <c r="V1132" i="28"/>
  <c r="V1136" i="28"/>
  <c r="V1128" i="28"/>
  <c r="W1201" i="28"/>
  <c r="W1061" i="28"/>
  <c r="U1081" i="28"/>
  <c r="U1101" i="28"/>
  <c r="U1077" i="28"/>
  <c r="U1073" i="28"/>
  <c r="U1069" i="28"/>
  <c r="U1097" i="28"/>
  <c r="U1093" i="28"/>
  <c r="U1089" i="28"/>
  <c r="U1085" i="28"/>
  <c r="U1065" i="28"/>
  <c r="U1221" i="28"/>
  <c r="U1237" i="28"/>
  <c r="U1241" i="28"/>
  <c r="U1213" i="28"/>
  <c r="U1233" i="28"/>
  <c r="U1209" i="28"/>
  <c r="U1229" i="28"/>
  <c r="U1217" i="28"/>
  <c r="U1225" i="28"/>
  <c r="U1205" i="28"/>
  <c r="U1144" i="28"/>
  <c r="U1120" i="28"/>
  <c r="U1140" i="28"/>
  <c r="U1116" i="28"/>
  <c r="U1136" i="28"/>
  <c r="U1132" i="28"/>
  <c r="U1128" i="28"/>
  <c r="U1148" i="28"/>
  <c r="U1124" i="28"/>
  <c r="W1248" i="28"/>
  <c r="W1252" i="28" s="1"/>
  <c r="W1108" i="28"/>
  <c r="W1112" i="28" s="1"/>
  <c r="U1256" i="28"/>
  <c r="U1288" i="28"/>
  <c r="U1260" i="28"/>
  <c r="U1284" i="28"/>
  <c r="U1280" i="28"/>
  <c r="U1276" i="28"/>
  <c r="U1272" i="28"/>
  <c r="U1268" i="28"/>
  <c r="U1264" i="28"/>
  <c r="V1205" i="28"/>
  <c r="V1260" i="28"/>
  <c r="V1288" i="28"/>
  <c r="V1284" i="28"/>
  <c r="V1264" i="28"/>
  <c r="V1280" i="28"/>
  <c r="V1276" i="28"/>
  <c r="V1272" i="28"/>
  <c r="V1268" i="28"/>
  <c r="V1256" i="28"/>
  <c r="O27" i="33"/>
  <c r="V1085" i="28"/>
  <c r="V1081" i="28"/>
  <c r="V1077" i="28"/>
  <c r="V1101" i="28"/>
  <c r="V1073" i="28"/>
  <c r="V1069" i="28"/>
  <c r="V1097" i="28"/>
  <c r="V1093" i="28"/>
  <c r="V1089" i="28"/>
  <c r="U334" i="10"/>
  <c r="U342" i="10"/>
  <c r="U330" i="10"/>
  <c r="U338" i="10"/>
  <c r="U326" i="10"/>
  <c r="U591" i="28"/>
  <c r="U599" i="28"/>
  <c r="U583" i="28"/>
  <c r="U318" i="10"/>
  <c r="U314" i="10"/>
  <c r="U571" i="28"/>
  <c r="U579" i="28"/>
  <c r="U587" i="28"/>
  <c r="U575" i="28"/>
  <c r="U603" i="28"/>
  <c r="U595" i="28"/>
  <c r="U849" i="28"/>
  <c r="U869" i="28"/>
  <c r="U702" i="28"/>
  <c r="U730" i="28"/>
  <c r="U738" i="28"/>
  <c r="U726" i="28"/>
  <c r="U734" i="28"/>
  <c r="U865" i="28"/>
  <c r="U873" i="28"/>
  <c r="U857" i="28"/>
  <c r="U853" i="28"/>
  <c r="U841" i="28"/>
  <c r="U861" i="28"/>
  <c r="U845" i="28"/>
  <c r="AJ15" i="3"/>
  <c r="AJ13" i="3"/>
  <c r="O41" i="33"/>
  <c r="N105" i="33"/>
  <c r="O105" i="33"/>
  <c r="P91" i="33"/>
  <c r="P105" i="33"/>
  <c r="P27" i="33"/>
  <c r="P73" i="33"/>
  <c r="P41" i="33"/>
  <c r="N41" i="33"/>
  <c r="O59" i="33"/>
  <c r="U718" i="28"/>
  <c r="U890" i="28"/>
  <c r="U902" i="28"/>
  <c r="U918" i="28"/>
  <c r="U898" i="28"/>
  <c r="U910" i="28"/>
  <c r="U906" i="28"/>
  <c r="U894" i="28"/>
  <c r="U886" i="28"/>
  <c r="U914" i="28"/>
  <c r="U972" i="28"/>
  <c r="V972" i="28"/>
  <c r="U714" i="28"/>
  <c r="U710" i="28"/>
  <c r="U722" i="28"/>
  <c r="R104" i="18"/>
  <c r="X175" i="28" s="1"/>
  <c r="R108" i="18"/>
  <c r="X182" i="28" s="1"/>
  <c r="R112" i="18"/>
  <c r="X189" i="10" s="1"/>
  <c r="R116" i="18"/>
  <c r="R120" i="18"/>
  <c r="X203" i="28" s="1"/>
  <c r="R124" i="18"/>
  <c r="X210" i="10" s="1"/>
  <c r="R72" i="18"/>
  <c r="X119" i="10" s="1"/>
  <c r="X443" i="10" s="1"/>
  <c r="R117" i="33" s="1"/>
  <c r="R76" i="18"/>
  <c r="X126" i="28" s="1"/>
  <c r="R44" i="18"/>
  <c r="X70" i="10" s="1"/>
  <c r="R128" i="18"/>
  <c r="X217" i="28" s="1"/>
  <c r="R80" i="18"/>
  <c r="X133" i="28" s="1"/>
  <c r="R48" i="18"/>
  <c r="X77" i="28" s="1"/>
  <c r="R84" i="18"/>
  <c r="X140" i="28" s="1"/>
  <c r="R52" i="18"/>
  <c r="X84" i="28" s="1"/>
  <c r="R88" i="18"/>
  <c r="X147" i="28" s="1"/>
  <c r="R56" i="18"/>
  <c r="X91" i="28" s="1"/>
  <c r="R92" i="18"/>
  <c r="X154" i="28" s="1"/>
  <c r="R60" i="18"/>
  <c r="X98" i="28" s="1"/>
  <c r="R96" i="18"/>
  <c r="X161" i="28" s="1"/>
  <c r="R64" i="18"/>
  <c r="X105" i="28" s="1"/>
  <c r="R20" i="18"/>
  <c r="X28" i="28" s="1"/>
  <c r="R24" i="18"/>
  <c r="R32" i="18"/>
  <c r="X49" i="28" s="1"/>
  <c r="R36" i="18"/>
  <c r="X56" i="28" s="1"/>
  <c r="R40" i="18"/>
  <c r="X63" i="28" s="1"/>
  <c r="R12" i="18"/>
  <c r="X14" i="10" s="1"/>
  <c r="R100" i="18"/>
  <c r="X168" i="28" s="1"/>
  <c r="R28" i="18"/>
  <c r="R68" i="18"/>
  <c r="X112" i="10" s="1"/>
  <c r="R16" i="18"/>
  <c r="X21" i="28" s="1"/>
  <c r="U470" i="28"/>
  <c r="U466" i="28"/>
  <c r="U446" i="28"/>
  <c r="U458" i="28"/>
  <c r="U442" i="28"/>
  <c r="U462" i="28"/>
  <c r="U450" i="28"/>
  <c r="U454" i="28"/>
  <c r="U438" i="28"/>
  <c r="W21" i="25"/>
  <c r="W413" i="25" s="1"/>
  <c r="Q63" i="33" s="1"/>
  <c r="W399" i="28"/>
  <c r="W77" i="25"/>
  <c r="W70" i="25"/>
  <c r="W175" i="25"/>
  <c r="W413" i="28"/>
  <c r="W49" i="10"/>
  <c r="W452" i="10" s="1"/>
  <c r="Q145" i="33" s="1"/>
  <c r="W126" i="28"/>
  <c r="W168" i="28"/>
  <c r="W189" i="28"/>
  <c r="W161" i="28"/>
  <c r="W84" i="10"/>
  <c r="W56" i="10"/>
  <c r="W196" i="10"/>
  <c r="W21" i="10"/>
  <c r="W413" i="10" s="1"/>
  <c r="Z94" i="23"/>
  <c r="Z53" i="23"/>
  <c r="W140" i="10"/>
  <c r="W112" i="10"/>
  <c r="W442" i="10" s="1"/>
  <c r="Q116" i="33" s="1"/>
  <c r="W252" i="28"/>
  <c r="X42" i="28"/>
  <c r="W119" i="28"/>
  <c r="W98" i="25"/>
  <c r="W443" i="25" s="1"/>
  <c r="Q131" i="33" s="1"/>
  <c r="W217" i="10"/>
  <c r="W350" i="28"/>
  <c r="W154" i="25"/>
  <c r="W456" i="25" s="1"/>
  <c r="Q163" i="33" s="1"/>
  <c r="W42" i="28"/>
  <c r="W182" i="28"/>
  <c r="X196" i="28"/>
  <c r="W301" i="28"/>
  <c r="W49" i="25"/>
  <c r="W210" i="10"/>
  <c r="W70" i="10"/>
  <c r="W147" i="10"/>
  <c r="W453" i="10" s="1"/>
  <c r="Q146" i="33" s="1"/>
  <c r="W77" i="10"/>
  <c r="W245" i="28"/>
  <c r="W428" i="25"/>
  <c r="W427" i="25"/>
  <c r="W426" i="10"/>
  <c r="Q81" i="33" s="1"/>
  <c r="W427" i="10"/>
  <c r="Q82" i="33" s="1"/>
  <c r="W428" i="10"/>
  <c r="Q83" i="33" s="1"/>
  <c r="O82" i="33"/>
  <c r="O81" i="33"/>
  <c r="W203" i="10"/>
  <c r="W315" i="28"/>
  <c r="W91" i="10"/>
  <c r="W392" i="28"/>
  <c r="X420" i="28"/>
  <c r="W14" i="25"/>
  <c r="W400" i="25" s="1"/>
  <c r="Q31" i="33" s="1"/>
  <c r="X378" i="28"/>
  <c r="X105" i="25"/>
  <c r="X444" i="25" s="1"/>
  <c r="R132" i="33" s="1"/>
  <c r="X245" i="28"/>
  <c r="W133" i="25"/>
  <c r="W453" i="25" s="1"/>
  <c r="Q160" i="33" s="1"/>
  <c r="X413" i="28"/>
  <c r="X217" i="25"/>
  <c r="X266" i="28"/>
  <c r="X21" i="25"/>
  <c r="X301" i="28"/>
  <c r="W28" i="25"/>
  <c r="W416" i="25" s="1"/>
  <c r="Q66" i="33" s="1"/>
  <c r="X98" i="25"/>
  <c r="X443" i="25" s="1"/>
  <c r="R131" i="33" s="1"/>
  <c r="X42" i="25"/>
  <c r="X63" i="25"/>
  <c r="W119" i="25"/>
  <c r="W446" i="25" s="1"/>
  <c r="Q134" i="33" s="1"/>
  <c r="X140" i="25"/>
  <c r="X454" i="25" s="1"/>
  <c r="R161" i="33" s="1"/>
  <c r="X294" i="28"/>
  <c r="X49" i="25"/>
  <c r="X112" i="25"/>
  <c r="X445" i="25" s="1"/>
  <c r="R133" i="33" s="1"/>
  <c r="X371" i="28"/>
  <c r="X70" i="25"/>
  <c r="X147" i="25"/>
  <c r="X455" i="25" s="1"/>
  <c r="R162" i="33" s="1"/>
  <c r="X133" i="25"/>
  <c r="X154" i="25"/>
  <c r="X456" i="25" s="1"/>
  <c r="R163" i="33" s="1"/>
  <c r="X392" i="28"/>
  <c r="X336" i="28"/>
  <c r="W126" i="25"/>
  <c r="W112" i="25"/>
  <c r="W445" i="25" s="1"/>
  <c r="Q133" i="33" s="1"/>
  <c r="W147" i="25"/>
  <c r="W294" i="28"/>
  <c r="X287" i="28"/>
  <c r="X77" i="25"/>
  <c r="U935" i="28"/>
  <c r="U947" i="28"/>
  <c r="U955" i="28"/>
  <c r="U931" i="28"/>
  <c r="U951" i="28"/>
  <c r="U959" i="28"/>
  <c r="U943" i="28"/>
  <c r="U963" i="28"/>
  <c r="U939" i="28"/>
  <c r="W454" i="25"/>
  <c r="Q161" i="33" s="1"/>
  <c r="Y8" i="28"/>
  <c r="Y6" i="25"/>
  <c r="Y6" i="23"/>
  <c r="U6" i="24"/>
  <c r="S6" i="18"/>
  <c r="Y8" i="3"/>
  <c r="Y6" i="10"/>
  <c r="U314" i="25"/>
  <c r="U14" i="23"/>
  <c r="W401" i="10"/>
  <c r="Q18" i="33" s="1"/>
  <c r="W400" i="10"/>
  <c r="W402" i="10"/>
  <c r="W224" i="10"/>
  <c r="V616" i="28"/>
  <c r="V648" i="28"/>
  <c r="V624" i="28"/>
  <c r="V620" i="28"/>
  <c r="V628" i="28"/>
  <c r="V640" i="28"/>
  <c r="V644" i="28"/>
  <c r="V632" i="28"/>
  <c r="V636" i="28"/>
  <c r="U812" i="28"/>
  <c r="U804" i="28"/>
  <c r="U828" i="28"/>
  <c r="U820" i="28"/>
  <c r="U796" i="28"/>
  <c r="U816" i="28"/>
  <c r="U808" i="28"/>
  <c r="U824" i="28"/>
  <c r="U800" i="28"/>
  <c r="W421" i="25"/>
  <c r="Q71" i="33" s="1"/>
  <c r="W415" i="25"/>
  <c r="Q65" i="33" s="1"/>
  <c r="W416" i="10"/>
  <c r="U927" i="28"/>
  <c r="O65" i="33"/>
  <c r="V685" i="28"/>
  <c r="V661" i="28"/>
  <c r="V689" i="28"/>
  <c r="V681" i="28"/>
  <c r="V693" i="28"/>
  <c r="V673" i="28"/>
  <c r="V669" i="28"/>
  <c r="V665" i="28"/>
  <c r="V677" i="28"/>
  <c r="W923" i="28"/>
  <c r="W927" i="28" s="1"/>
  <c r="W653" i="28"/>
  <c r="W657" i="28" s="1"/>
  <c r="W743" i="28"/>
  <c r="W747" i="28" s="1"/>
  <c r="W968" i="28"/>
  <c r="W475" i="28"/>
  <c r="W608" i="28"/>
  <c r="W788" i="28"/>
  <c r="W792" i="28" s="1"/>
  <c r="W520" i="28"/>
  <c r="W524" i="28" s="1"/>
  <c r="U996" i="28"/>
  <c r="U1008" i="28"/>
  <c r="U980" i="28"/>
  <c r="U1004" i="28"/>
  <c r="U988" i="28"/>
  <c r="U976" i="28"/>
  <c r="U1000" i="28"/>
  <c r="U992" i="28"/>
  <c r="U984" i="28"/>
  <c r="Z7" i="28"/>
  <c r="Z5" i="25"/>
  <c r="Z5" i="23"/>
  <c r="V5" i="24"/>
  <c r="T5" i="18"/>
  <c r="Z7" i="3"/>
  <c r="Z5" i="10"/>
  <c r="P51" i="33"/>
  <c r="P59" i="33" s="1"/>
  <c r="O64" i="33"/>
  <c r="T55" i="23"/>
  <c r="T100" i="23" s="1"/>
  <c r="V771" i="28"/>
  <c r="V755" i="28"/>
  <c r="V767" i="28"/>
  <c r="V751" i="28"/>
  <c r="V783" i="28"/>
  <c r="V763" i="28"/>
  <c r="V775" i="28"/>
  <c r="V779" i="28"/>
  <c r="V759" i="28"/>
  <c r="V841" i="28"/>
  <c r="V845" i="28"/>
  <c r="V861" i="28"/>
  <c r="V869" i="28"/>
  <c r="V849" i="28"/>
  <c r="V865" i="28"/>
  <c r="V853" i="28"/>
  <c r="V857" i="28"/>
  <c r="V873" i="28"/>
  <c r="U499" i="28"/>
  <c r="U483" i="28"/>
  <c r="U487" i="28"/>
  <c r="U495" i="28"/>
  <c r="U503" i="28"/>
  <c r="U507" i="28"/>
  <c r="U515" i="28"/>
  <c r="U511" i="28"/>
  <c r="U491" i="28"/>
  <c r="V314" i="25"/>
  <c r="V14" i="23"/>
  <c r="X14" i="25"/>
  <c r="X224" i="28"/>
  <c r="W455" i="25"/>
  <c r="Q162" i="33" s="1"/>
  <c r="V808" i="28"/>
  <c r="V796" i="28"/>
  <c r="V828" i="28"/>
  <c r="V820" i="28"/>
  <c r="V816" i="28"/>
  <c r="V804" i="28"/>
  <c r="V812" i="28"/>
  <c r="V800" i="28"/>
  <c r="V824" i="28"/>
  <c r="U322" i="25"/>
  <c r="U334" i="25"/>
  <c r="U338" i="25"/>
  <c r="U326" i="25"/>
  <c r="U346" i="25"/>
  <c r="U10" i="23"/>
  <c r="U342" i="25"/>
  <c r="U318" i="25"/>
  <c r="U350" i="25"/>
  <c r="U330" i="25"/>
  <c r="V454" i="28"/>
  <c r="V462" i="28"/>
  <c r="V470" i="28"/>
  <c r="V438" i="28"/>
  <c r="V450" i="28"/>
  <c r="V466" i="28"/>
  <c r="V458" i="28"/>
  <c r="V446" i="28"/>
  <c r="V442" i="28"/>
  <c r="U767" i="28"/>
  <c r="U751" i="28"/>
  <c r="U779" i="28"/>
  <c r="U783" i="28"/>
  <c r="U763" i="28"/>
  <c r="U775" i="28"/>
  <c r="U771" i="28"/>
  <c r="U759" i="28"/>
  <c r="U755" i="28"/>
  <c r="O63" i="33"/>
  <c r="X217" i="10"/>
  <c r="V984" i="28"/>
  <c r="V1000" i="28"/>
  <c r="V996" i="28"/>
  <c r="V976" i="28"/>
  <c r="V980" i="28"/>
  <c r="V1004" i="28"/>
  <c r="V1008" i="28"/>
  <c r="V992" i="28"/>
  <c r="V988" i="28"/>
  <c r="V722" i="28"/>
  <c r="V726" i="28"/>
  <c r="V738" i="28"/>
  <c r="V706" i="28"/>
  <c r="V730" i="28"/>
  <c r="V734" i="28"/>
  <c r="V710" i="28"/>
  <c r="V714" i="28"/>
  <c r="V718" i="28"/>
  <c r="U612" i="28"/>
  <c r="U616" i="28"/>
  <c r="U620" i="28"/>
  <c r="U636" i="28"/>
  <c r="U624" i="28"/>
  <c r="U644" i="28"/>
  <c r="U628" i="28"/>
  <c r="U648" i="28"/>
  <c r="U632" i="28"/>
  <c r="U640" i="28"/>
  <c r="V434" i="28"/>
  <c r="W441" i="25"/>
  <c r="Q129" i="33" s="1"/>
  <c r="V556" i="28"/>
  <c r="V536" i="28"/>
  <c r="V528" i="28"/>
  <c r="V560" i="28"/>
  <c r="V548" i="28"/>
  <c r="V540" i="28"/>
  <c r="V532" i="28"/>
  <c r="V544" i="28"/>
  <c r="V552" i="28"/>
  <c r="V587" i="28"/>
  <c r="V571" i="28"/>
  <c r="V599" i="28"/>
  <c r="V579" i="28"/>
  <c r="V595" i="28"/>
  <c r="V583" i="28"/>
  <c r="V603" i="28"/>
  <c r="V591" i="28"/>
  <c r="V575" i="28"/>
  <c r="V495" i="28"/>
  <c r="V483" i="28"/>
  <c r="V499" i="28"/>
  <c r="V515" i="28"/>
  <c r="V503" i="28"/>
  <c r="V511" i="28"/>
  <c r="V487" i="28"/>
  <c r="V491" i="28"/>
  <c r="V507" i="28"/>
  <c r="V886" i="28"/>
  <c r="V914" i="28"/>
  <c r="V898" i="28"/>
  <c r="V906" i="28"/>
  <c r="V910" i="28"/>
  <c r="V918" i="28"/>
  <c r="V894" i="28"/>
  <c r="V890" i="28"/>
  <c r="V902" i="28"/>
  <c r="U685" i="28"/>
  <c r="U689" i="28"/>
  <c r="U677" i="28"/>
  <c r="U681" i="28"/>
  <c r="U661" i="28"/>
  <c r="U693" i="28"/>
  <c r="U673" i="28"/>
  <c r="U669" i="28"/>
  <c r="U665" i="28"/>
  <c r="V837" i="28"/>
  <c r="W402" i="25"/>
  <c r="W401" i="25"/>
  <c r="Q32" i="33" s="1"/>
  <c r="W415" i="10"/>
  <c r="Q51" i="33" s="1"/>
  <c r="W414" i="10"/>
  <c r="Q50" i="33" s="1"/>
  <c r="T83" i="23"/>
  <c r="T128" i="23" s="1"/>
  <c r="T67" i="23"/>
  <c r="T112" i="23" s="1"/>
  <c r="T63" i="23"/>
  <c r="T108" i="23" s="1"/>
  <c r="T59" i="23"/>
  <c r="T104" i="23" s="1"/>
  <c r="T71" i="23"/>
  <c r="T116" i="23" s="1"/>
  <c r="T87" i="23"/>
  <c r="T132" i="23" s="1"/>
  <c r="T79" i="23"/>
  <c r="T124" i="23" s="1"/>
  <c r="T91" i="23"/>
  <c r="T136" i="23" s="1"/>
  <c r="T75" i="23"/>
  <c r="T120" i="23" s="1"/>
  <c r="O66" i="33"/>
  <c r="V524" i="28"/>
  <c r="W442" i="25"/>
  <c r="Q130" i="33" s="1"/>
  <c r="V334" i="25"/>
  <c r="V330" i="25"/>
  <c r="V346" i="25"/>
  <c r="V338" i="25"/>
  <c r="V318" i="25"/>
  <c r="V10" i="23"/>
  <c r="V59" i="23" s="1"/>
  <c r="V326" i="25"/>
  <c r="V342" i="25"/>
  <c r="V322" i="25"/>
  <c r="V350" i="25"/>
  <c r="W563" i="28"/>
  <c r="W567" i="28" s="1"/>
  <c r="W878" i="28"/>
  <c r="W430" i="28"/>
  <c r="W434" i="28" s="1"/>
  <c r="W698" i="28"/>
  <c r="W833" i="28"/>
  <c r="W443" i="10"/>
  <c r="Q117" i="33" s="1"/>
  <c r="V935" i="28"/>
  <c r="V947" i="28"/>
  <c r="V931" i="28"/>
  <c r="V959" i="28"/>
  <c r="V943" i="28"/>
  <c r="V955" i="28"/>
  <c r="V963" i="28"/>
  <c r="V939" i="28"/>
  <c r="V951" i="28"/>
  <c r="U548" i="28"/>
  <c r="U528" i="28"/>
  <c r="U536" i="28"/>
  <c r="U560" i="28"/>
  <c r="U556" i="28"/>
  <c r="U532" i="28"/>
  <c r="U552" i="28"/>
  <c r="U540" i="28"/>
  <c r="U544" i="28"/>
  <c r="V882" i="28"/>
  <c r="V350" i="10"/>
  <c r="V342" i="10"/>
  <c r="V346" i="10"/>
  <c r="V334" i="10"/>
  <c r="V318" i="10"/>
  <c r="V326" i="10"/>
  <c r="V338" i="10"/>
  <c r="V330" i="10"/>
  <c r="V322" i="10"/>
  <c r="V314" i="10"/>
  <c r="U307" i="33"/>
  <c r="U241" i="33"/>
  <c r="U175" i="33"/>
  <c r="U355" i="33"/>
  <c r="U289" i="33"/>
  <c r="U223" i="33"/>
  <c r="U157" i="33"/>
  <c r="U340" i="33"/>
  <c r="U274" i="33"/>
  <c r="U208" i="33"/>
  <c r="U322" i="33"/>
  <c r="U125" i="33"/>
  <c r="U47" i="33"/>
  <c r="U79" i="33"/>
  <c r="U256" i="33"/>
  <c r="U190" i="33"/>
  <c r="U111" i="33"/>
  <c r="U61" i="33"/>
  <c r="U143" i="33"/>
  <c r="U93" i="33"/>
  <c r="U15" i="33"/>
  <c r="U29" i="33"/>
  <c r="AA4" i="25"/>
  <c r="AA6" i="28"/>
  <c r="AA4" i="23"/>
  <c r="A115" i="24"/>
  <c r="A406" i="28" s="1"/>
  <c r="A189" i="25"/>
  <c r="A103" i="18"/>
  <c r="A168" i="28"/>
  <c r="A168" i="10"/>
  <c r="U4" i="18"/>
  <c r="W4" i="24"/>
  <c r="AA6" i="3"/>
  <c r="AA5" i="3" s="1"/>
  <c r="AA4" i="10"/>
  <c r="AB70" i="1"/>
  <c r="AA9" i="1"/>
  <c r="W112" i="24" l="1" a="1"/>
  <c r="W112" i="24" s="1"/>
  <c r="W120" i="24" a="1"/>
  <c r="W120" i="24" s="1"/>
  <c r="W108" i="24" a="1"/>
  <c r="W108" i="24" s="1"/>
  <c r="W128" i="24" a="1"/>
  <c r="W128" i="24" s="1"/>
  <c r="W116" i="24" a="1"/>
  <c r="W116" i="24" s="1"/>
  <c r="W104" i="24" a="1"/>
  <c r="W104" i="24" s="1"/>
  <c r="W124" i="24" a="1"/>
  <c r="W124" i="24" s="1"/>
  <c r="W100" i="24" a="1"/>
  <c r="W100" i="24" s="1"/>
  <c r="W92" i="24" a="1"/>
  <c r="W92" i="24" s="1"/>
  <c r="W80" i="24" a="1"/>
  <c r="W80" i="24" s="1"/>
  <c r="W68" i="24" a="1"/>
  <c r="W68" i="24" s="1"/>
  <c r="W60" i="24" a="1"/>
  <c r="W60" i="24" s="1"/>
  <c r="W76" i="24" a="1"/>
  <c r="W76" i="24" s="1"/>
  <c r="W96" i="24" a="1"/>
  <c r="W96" i="24" s="1"/>
  <c r="W88" i="24" a="1"/>
  <c r="W88" i="24" s="1"/>
  <c r="W56" i="24" a="1"/>
  <c r="W56" i="24" s="1"/>
  <c r="W72" i="24" a="1"/>
  <c r="W72" i="24" s="1"/>
  <c r="W84" i="24" a="1"/>
  <c r="W84" i="24" s="1"/>
  <c r="W52" i="24" a="1"/>
  <c r="W52" i="24" s="1"/>
  <c r="W64" i="24" a="1"/>
  <c r="W64" i="24" s="1"/>
  <c r="W44" i="24" a="1"/>
  <c r="W44" i="24" s="1"/>
  <c r="W48" i="24" a="1"/>
  <c r="W48" i="24" s="1"/>
  <c r="W32" i="24" a="1"/>
  <c r="W32" i="24" s="1"/>
  <c r="W16" i="24" a="1"/>
  <c r="W16" i="24" s="1"/>
  <c r="W40" i="24" a="1"/>
  <c r="W40" i="24" s="1"/>
  <c r="W20" i="24" a="1"/>
  <c r="W20" i="24" s="1"/>
  <c r="W28" i="24" a="1"/>
  <c r="W28" i="24" s="1"/>
  <c r="W12" i="24" a="1"/>
  <c r="W12" i="24" s="1"/>
  <c r="W36" i="24" a="1"/>
  <c r="W36" i="24" s="1"/>
  <c r="W24" i="24" a="1"/>
  <c r="W24" i="24" s="1"/>
  <c r="W426" i="25"/>
  <c r="W232" i="25"/>
  <c r="W18" i="23" s="1"/>
  <c r="O155" i="33"/>
  <c r="X448" i="25"/>
  <c r="R136" i="33" s="1"/>
  <c r="X256" i="25"/>
  <c r="X504" i="25"/>
  <c r="R291" i="33" s="1"/>
  <c r="R301" i="33" s="1"/>
  <c r="Q155" i="33"/>
  <c r="X252" i="10"/>
  <c r="X491" i="10"/>
  <c r="R243" i="33" s="1"/>
  <c r="R253" i="33" s="1"/>
  <c r="W252" i="10"/>
  <c r="W338" i="10" s="1"/>
  <c r="W491" i="10"/>
  <c r="X248" i="25"/>
  <c r="X478" i="25"/>
  <c r="R225" i="33" s="1"/>
  <c r="R235" i="33" s="1"/>
  <c r="W530" i="10"/>
  <c r="W264" i="10"/>
  <c r="W50" i="23" s="1"/>
  <c r="Q225" i="33"/>
  <c r="Q235" i="33" s="1"/>
  <c r="X447" i="25"/>
  <c r="R135" i="33" s="1"/>
  <c r="X252" i="25"/>
  <c r="X491" i="25"/>
  <c r="R258" i="33" s="1"/>
  <c r="R268" i="33" s="1"/>
  <c r="X417" i="25"/>
  <c r="R67" i="33" s="1"/>
  <c r="X439" i="25"/>
  <c r="R127" i="33" s="1"/>
  <c r="X236" i="25"/>
  <c r="W240" i="25"/>
  <c r="W452" i="25"/>
  <c r="W34" i="23"/>
  <c r="W22" i="23"/>
  <c r="W465" i="10"/>
  <c r="Q177" i="33" s="1"/>
  <c r="Q187" i="33" s="1"/>
  <c r="W244" i="10"/>
  <c r="W30" i="23" s="1"/>
  <c r="Q127" i="33"/>
  <c r="Q324" i="33"/>
  <c r="Q334" i="33" s="1"/>
  <c r="X240" i="25"/>
  <c r="X452" i="25"/>
  <c r="R159" i="33" s="1"/>
  <c r="W429" i="10"/>
  <c r="Q84" i="33" s="1"/>
  <c r="Q91" i="33" s="1"/>
  <c r="W517" i="10"/>
  <c r="Q309" i="33" s="1"/>
  <c r="Q319" i="33" s="1"/>
  <c r="W447" i="25"/>
  <c r="Q135" i="33" s="1"/>
  <c r="W252" i="25"/>
  <c r="W491" i="25"/>
  <c r="W256" i="10"/>
  <c r="W342" i="10" s="1"/>
  <c r="W504" i="10"/>
  <c r="W448" i="25"/>
  <c r="Q136" i="33" s="1"/>
  <c r="W256" i="25"/>
  <c r="W504" i="25"/>
  <c r="AB73" i="1"/>
  <c r="X7" i="24" s="1"/>
  <c r="AB71" i="1"/>
  <c r="AA72" i="1"/>
  <c r="X1248" i="28"/>
  <c r="X1108" i="28"/>
  <c r="AL11" i="3"/>
  <c r="W1085" i="28"/>
  <c r="W1081" i="28"/>
  <c r="W1077" i="28"/>
  <c r="W1073" i="28"/>
  <c r="W1101" i="28"/>
  <c r="W1069" i="28"/>
  <c r="W1097" i="28"/>
  <c r="W1093" i="28"/>
  <c r="W1089" i="28"/>
  <c r="W1065" i="28"/>
  <c r="W1144" i="28"/>
  <c r="W1128" i="28"/>
  <c r="W1140" i="28"/>
  <c r="W1124" i="28"/>
  <c r="W1136" i="28"/>
  <c r="W1120" i="28"/>
  <c r="W1132" i="28"/>
  <c r="W1116" i="28"/>
  <c r="W1148" i="28"/>
  <c r="W1241" i="28"/>
  <c r="W1233" i="28"/>
  <c r="W1229" i="28"/>
  <c r="W1209" i="28"/>
  <c r="W1225" i="28"/>
  <c r="W1213" i="28"/>
  <c r="W1237" i="28"/>
  <c r="W1217" i="28"/>
  <c r="W1221" i="28"/>
  <c r="W1205" i="28"/>
  <c r="W1260" i="28"/>
  <c r="W1288" i="28"/>
  <c r="W1256" i="28"/>
  <c r="W1284" i="28"/>
  <c r="W1280" i="28"/>
  <c r="W1276" i="28"/>
  <c r="W1272" i="28"/>
  <c r="W1268" i="28"/>
  <c r="W1264" i="28"/>
  <c r="X28" i="10"/>
  <c r="X416" i="10" s="1"/>
  <c r="R52" i="33" s="1"/>
  <c r="W418" i="10"/>
  <c r="W240" i="10"/>
  <c r="W419" i="10"/>
  <c r="W260" i="10"/>
  <c r="AK13" i="3"/>
  <c r="AK15" i="3"/>
  <c r="X168" i="10"/>
  <c r="X189" i="28"/>
  <c r="Q123" i="33"/>
  <c r="O91" i="33"/>
  <c r="O73" i="33"/>
  <c r="W228" i="10"/>
  <c r="X357" i="28"/>
  <c r="X182" i="25"/>
  <c r="X56" i="25"/>
  <c r="X126" i="25"/>
  <c r="X91" i="25"/>
  <c r="X168" i="25"/>
  <c r="X126" i="10"/>
  <c r="X444" i="10" s="1"/>
  <c r="R118" i="33" s="1"/>
  <c r="X112" i="28"/>
  <c r="X84" i="10"/>
  <c r="X14" i="28"/>
  <c r="X161" i="10"/>
  <c r="X21" i="10"/>
  <c r="X413" i="10" s="1"/>
  <c r="R49" i="33" s="1"/>
  <c r="X196" i="10"/>
  <c r="X203" i="10"/>
  <c r="X35" i="25"/>
  <c r="AA94" i="23"/>
  <c r="AA53" i="23"/>
  <c r="X119" i="28"/>
  <c r="X91" i="10"/>
  <c r="X42" i="10"/>
  <c r="X427" i="10" s="1"/>
  <c r="X133" i="10"/>
  <c r="W414" i="25"/>
  <c r="Q64" i="33" s="1"/>
  <c r="Q73" i="33" s="1"/>
  <c r="X343" i="28"/>
  <c r="X427" i="28"/>
  <c r="X154" i="10"/>
  <c r="X454" i="10" s="1"/>
  <c r="R147" i="33" s="1"/>
  <c r="X182" i="10"/>
  <c r="X315" i="28"/>
  <c r="X56" i="10"/>
  <c r="W224" i="25"/>
  <c r="X77" i="10"/>
  <c r="X273" i="28"/>
  <c r="X70" i="28"/>
  <c r="X35" i="10"/>
  <c r="X35" i="28"/>
  <c r="X350" i="28"/>
  <c r="X161" i="25"/>
  <c r="X457" i="25" s="1"/>
  <c r="R164" i="33" s="1"/>
  <c r="X308" i="28"/>
  <c r="X147" i="10"/>
  <c r="X63" i="10"/>
  <c r="X259" i="28"/>
  <c r="X322" i="28"/>
  <c r="X364" i="28"/>
  <c r="X427" i="25"/>
  <c r="R96" i="33" s="1"/>
  <c r="X428" i="25"/>
  <c r="R97" i="33" s="1"/>
  <c r="Q95" i="33"/>
  <c r="Q96" i="33"/>
  <c r="Q97" i="33"/>
  <c r="X428" i="10"/>
  <c r="R83" i="33" s="1"/>
  <c r="X84" i="25"/>
  <c r="X140" i="10"/>
  <c r="X231" i="28"/>
  <c r="X98" i="10"/>
  <c r="X440" i="10" s="1"/>
  <c r="R114" i="33" s="1"/>
  <c r="X210" i="25"/>
  <c r="X252" i="28"/>
  <c r="X175" i="10"/>
  <c r="X210" i="28"/>
  <c r="X105" i="10"/>
  <c r="X441" i="10" s="1"/>
  <c r="R115" i="33" s="1"/>
  <c r="X203" i="25"/>
  <c r="X280" i="28"/>
  <c r="X49" i="10"/>
  <c r="X452" i="10" s="1"/>
  <c r="R145" i="33" s="1"/>
  <c r="W228" i="25"/>
  <c r="U55" i="23"/>
  <c r="U100" i="23" s="1"/>
  <c r="AA8" i="28"/>
  <c r="AA6" i="25"/>
  <c r="AA6" i="23"/>
  <c r="W6" i="24"/>
  <c r="U6" i="18"/>
  <c r="AA8" i="3"/>
  <c r="AA6" i="10"/>
  <c r="X415" i="10"/>
  <c r="R51" i="33" s="1"/>
  <c r="X442" i="10"/>
  <c r="R116" i="33" s="1"/>
  <c r="X399" i="28"/>
  <c r="X189" i="25"/>
  <c r="W624" i="28"/>
  <c r="W616" i="28"/>
  <c r="W648" i="28"/>
  <c r="W628" i="28"/>
  <c r="W640" i="28"/>
  <c r="W636" i="28"/>
  <c r="W620" i="28"/>
  <c r="W632" i="28"/>
  <c r="W644" i="28"/>
  <c r="W845" i="28"/>
  <c r="W873" i="28"/>
  <c r="W857" i="28"/>
  <c r="W861" i="28"/>
  <c r="W849" i="28"/>
  <c r="W869" i="28"/>
  <c r="W841" i="28"/>
  <c r="W853" i="28"/>
  <c r="W865" i="28"/>
  <c r="Q33" i="33"/>
  <c r="Q41" i="33" s="1"/>
  <c r="Z8" i="28"/>
  <c r="Z6" i="25"/>
  <c r="Z6" i="23"/>
  <c r="V6" i="24"/>
  <c r="T6" i="18"/>
  <c r="Z8" i="3"/>
  <c r="Z6" i="10"/>
  <c r="AA7" i="28"/>
  <c r="AA5" i="25"/>
  <c r="AA5" i="23"/>
  <c r="W5" i="24"/>
  <c r="U5" i="18"/>
  <c r="AA5" i="10"/>
  <c r="AA7" i="3"/>
  <c r="W515" i="28"/>
  <c r="W483" i="28"/>
  <c r="W495" i="28"/>
  <c r="W499" i="28"/>
  <c r="W507" i="28"/>
  <c r="W503" i="28"/>
  <c r="W491" i="28"/>
  <c r="W487" i="28"/>
  <c r="W511" i="28"/>
  <c r="X453" i="10"/>
  <c r="R146" i="33" s="1"/>
  <c r="Y7" i="25"/>
  <c r="Y9" i="28"/>
  <c r="Y7" i="23"/>
  <c r="S7" i="18"/>
  <c r="Y7" i="10"/>
  <c r="Y9" i="3"/>
  <c r="W706" i="28"/>
  <c r="W730" i="28"/>
  <c r="W726" i="28"/>
  <c r="W734" i="28"/>
  <c r="W738" i="28"/>
  <c r="W714" i="28"/>
  <c r="W722" i="28"/>
  <c r="W710" i="28"/>
  <c r="W718" i="28"/>
  <c r="V79" i="23"/>
  <c r="V75" i="23"/>
  <c r="V87" i="23"/>
  <c r="V67" i="23"/>
  <c r="V63" i="23"/>
  <c r="V83" i="23"/>
  <c r="V71" i="23"/>
  <c r="V91" i="23"/>
  <c r="V55" i="23"/>
  <c r="W837" i="28"/>
  <c r="X238" i="28"/>
  <c r="X28" i="25"/>
  <c r="X414" i="25" s="1"/>
  <c r="W988" i="28"/>
  <c r="W984" i="28"/>
  <c r="W980" i="28"/>
  <c r="W1008" i="28"/>
  <c r="W976" i="28"/>
  <c r="W992" i="28"/>
  <c r="W1004" i="28"/>
  <c r="W1000" i="28"/>
  <c r="W996" i="28"/>
  <c r="W972" i="28"/>
  <c r="Q52" i="33"/>
  <c r="W318" i="10"/>
  <c r="W322" i="10"/>
  <c r="W334" i="10"/>
  <c r="X329" i="28"/>
  <c r="X119" i="25"/>
  <c r="W824" i="28"/>
  <c r="W816" i="28"/>
  <c r="W800" i="28"/>
  <c r="W828" i="28"/>
  <c r="W820" i="28"/>
  <c r="W796" i="28"/>
  <c r="W808" i="28"/>
  <c r="W804" i="28"/>
  <c r="W812" i="28"/>
  <c r="W438" i="28"/>
  <c r="W458" i="28"/>
  <c r="W462" i="28"/>
  <c r="W470" i="28"/>
  <c r="W442" i="28"/>
  <c r="W466" i="28"/>
  <c r="W454" i="28"/>
  <c r="W446" i="28"/>
  <c r="W450" i="28"/>
  <c r="Q49" i="33"/>
  <c r="X458" i="25"/>
  <c r="R165" i="33" s="1"/>
  <c r="W702" i="28"/>
  <c r="X385" i="28"/>
  <c r="X175" i="25"/>
  <c r="W767" i="28"/>
  <c r="W771" i="28"/>
  <c r="W751" i="28"/>
  <c r="W755" i="28"/>
  <c r="W779" i="28"/>
  <c r="W763" i="28"/>
  <c r="W775" i="28"/>
  <c r="W783" i="28"/>
  <c r="W759" i="28"/>
  <c r="Q19" i="33"/>
  <c r="W882" i="28"/>
  <c r="W910" i="28"/>
  <c r="W906" i="28"/>
  <c r="W886" i="28"/>
  <c r="W914" i="28"/>
  <c r="W898" i="28"/>
  <c r="W894" i="28"/>
  <c r="W902" i="28"/>
  <c r="W890" i="28"/>
  <c r="W918" i="28"/>
  <c r="X453" i="25"/>
  <c r="R160" i="33" s="1"/>
  <c r="X833" i="28"/>
  <c r="U87" i="23"/>
  <c r="U132" i="23" s="1"/>
  <c r="U91" i="23"/>
  <c r="U136" i="23" s="1"/>
  <c r="U75" i="23"/>
  <c r="U120" i="23" s="1"/>
  <c r="U83" i="23"/>
  <c r="U128" i="23" s="1"/>
  <c r="U67" i="23"/>
  <c r="U112" i="23" s="1"/>
  <c r="U79" i="23"/>
  <c r="U124" i="23" s="1"/>
  <c r="U59" i="23"/>
  <c r="U104" i="23" s="1"/>
  <c r="U71" i="23"/>
  <c r="U116" i="23" s="1"/>
  <c r="U63" i="23"/>
  <c r="U108" i="23" s="1"/>
  <c r="X406" i="28"/>
  <c r="X196" i="25"/>
  <c r="W689" i="28"/>
  <c r="W685" i="28"/>
  <c r="W681" i="28"/>
  <c r="W669" i="28"/>
  <c r="W693" i="28"/>
  <c r="W661" i="28"/>
  <c r="W677" i="28"/>
  <c r="W665" i="28"/>
  <c r="W673" i="28"/>
  <c r="W612" i="28"/>
  <c r="Q17" i="33"/>
  <c r="U96" i="23"/>
  <c r="V96" i="23" s="1"/>
  <c r="W575" i="28"/>
  <c r="W587" i="28"/>
  <c r="W579" i="28"/>
  <c r="W571" i="28"/>
  <c r="W595" i="28"/>
  <c r="W591" i="28"/>
  <c r="W583" i="28"/>
  <c r="W603" i="28"/>
  <c r="W599" i="28"/>
  <c r="X400" i="10"/>
  <c r="R17" i="33" s="1"/>
  <c r="X401" i="10"/>
  <c r="R18" i="33" s="1"/>
  <c r="X402" i="10"/>
  <c r="R19" i="33" s="1"/>
  <c r="X224" i="10"/>
  <c r="X788" i="28"/>
  <c r="X968" i="28"/>
  <c r="X743" i="28"/>
  <c r="X923" i="28"/>
  <c r="X608" i="28"/>
  <c r="X475" i="28"/>
  <c r="W951" i="28"/>
  <c r="W963" i="28"/>
  <c r="W935" i="28"/>
  <c r="W943" i="28"/>
  <c r="W959" i="28"/>
  <c r="W939" i="28"/>
  <c r="W947" i="28"/>
  <c r="W931" i="28"/>
  <c r="W955" i="28"/>
  <c r="X400" i="25"/>
  <c r="R31" i="33" s="1"/>
  <c r="X224" i="25"/>
  <c r="X401" i="25"/>
  <c r="X402" i="25"/>
  <c r="R33" i="33" s="1"/>
  <c r="W560" i="28"/>
  <c r="W556" i="28"/>
  <c r="W528" i="28"/>
  <c r="W548" i="28"/>
  <c r="W536" i="28"/>
  <c r="W540" i="28"/>
  <c r="W544" i="28"/>
  <c r="W532" i="28"/>
  <c r="W552" i="28"/>
  <c r="W479" i="28"/>
  <c r="X413" i="25"/>
  <c r="X415" i="25"/>
  <c r="R65" i="33" s="1"/>
  <c r="X445" i="10"/>
  <c r="R119" i="33" s="1"/>
  <c r="V307" i="33"/>
  <c r="V241" i="33"/>
  <c r="V175" i="33"/>
  <c r="V355" i="33"/>
  <c r="V289" i="33"/>
  <c r="V223" i="33"/>
  <c r="V157" i="33"/>
  <c r="V340" i="33"/>
  <c r="V274" i="33"/>
  <c r="V208" i="33"/>
  <c r="V322" i="33"/>
  <c r="V256" i="33"/>
  <c r="V190" i="33"/>
  <c r="V125" i="33"/>
  <c r="V47" i="33"/>
  <c r="V111" i="33"/>
  <c r="V61" i="33"/>
  <c r="V93" i="33"/>
  <c r="V143" i="33"/>
  <c r="V79" i="33"/>
  <c r="V15" i="33"/>
  <c r="V29" i="33"/>
  <c r="AB4" i="25"/>
  <c r="AB6" i="28"/>
  <c r="AB4" i="23"/>
  <c r="A119" i="24"/>
  <c r="A413" i="28" s="1"/>
  <c r="A196" i="25"/>
  <c r="A107" i="18"/>
  <c r="A175" i="28"/>
  <c r="A175" i="10"/>
  <c r="V4" i="18"/>
  <c r="X4" i="24"/>
  <c r="AB6" i="3"/>
  <c r="AB5" i="3" s="1"/>
  <c r="AB4" i="10"/>
  <c r="AC70" i="1"/>
  <c r="AB9" i="1"/>
  <c r="X124" i="24" l="1" a="1"/>
  <c r="X124" i="24" s="1"/>
  <c r="X112" i="24" a="1"/>
  <c r="X112" i="24" s="1"/>
  <c r="X120" i="24" a="1"/>
  <c r="X120" i="24" s="1"/>
  <c r="X108" i="24" a="1"/>
  <c r="X108" i="24" s="1"/>
  <c r="X128" i="24" a="1"/>
  <c r="X128" i="24" s="1"/>
  <c r="X116" i="24" a="1"/>
  <c r="X116" i="24" s="1"/>
  <c r="X104" i="24" a="1"/>
  <c r="X104" i="24" s="1"/>
  <c r="X92" i="24" a="1"/>
  <c r="X92" i="24" s="1"/>
  <c r="X80" i="24" a="1"/>
  <c r="X80" i="24" s="1"/>
  <c r="X100" i="24" a="1"/>
  <c r="X100" i="24" s="1"/>
  <c r="X68" i="24" a="1"/>
  <c r="X68" i="24" s="1"/>
  <c r="X60" i="24" a="1"/>
  <c r="X60" i="24" s="1"/>
  <c r="X76" i="24" a="1"/>
  <c r="X76" i="24" s="1"/>
  <c r="X96" i="24" a="1"/>
  <c r="X96" i="24" s="1"/>
  <c r="X88" i="24" a="1"/>
  <c r="X88" i="24" s="1"/>
  <c r="X56" i="24" a="1"/>
  <c r="X56" i="24" s="1"/>
  <c r="X72" i="24" a="1"/>
  <c r="X72" i="24" s="1"/>
  <c r="X84" i="24" a="1"/>
  <c r="X84" i="24" s="1"/>
  <c r="X52" i="24" a="1"/>
  <c r="X52" i="24" s="1"/>
  <c r="X48" i="24" a="1"/>
  <c r="X48" i="24" s="1"/>
  <c r="X44" i="24" a="1"/>
  <c r="X44" i="24" s="1"/>
  <c r="X16" i="24" a="1"/>
  <c r="X16" i="24" s="1"/>
  <c r="X32" i="24" a="1"/>
  <c r="X32" i="24" s="1"/>
  <c r="X24" i="24" a="1"/>
  <c r="X24" i="24" s="1"/>
  <c r="X40" i="24" a="1"/>
  <c r="X40" i="24" s="1"/>
  <c r="X20" i="24" a="1"/>
  <c r="X20" i="24" s="1"/>
  <c r="X28" i="24" a="1"/>
  <c r="X28" i="24" s="1"/>
  <c r="X12" i="24" a="1"/>
  <c r="X12" i="24" s="1"/>
  <c r="X64" i="24" a="1"/>
  <c r="X64" i="24" s="1"/>
  <c r="X36" i="24" a="1"/>
  <c r="X36" i="24" s="1"/>
  <c r="X232" i="25"/>
  <c r="X232" i="10"/>
  <c r="X318" i="10" s="1"/>
  <c r="X426" i="25"/>
  <c r="R95" i="33" s="1"/>
  <c r="R105" i="33" s="1"/>
  <c r="W326" i="25"/>
  <c r="W350" i="10"/>
  <c r="W330" i="10"/>
  <c r="Q137" i="33"/>
  <c r="W42" i="23"/>
  <c r="X38" i="23"/>
  <c r="X478" i="10"/>
  <c r="R210" i="33" s="1"/>
  <c r="R220" i="33" s="1"/>
  <c r="X248" i="10"/>
  <c r="X34" i="23" s="1"/>
  <c r="Q258" i="33"/>
  <c r="Q268" i="33" s="1"/>
  <c r="Q243" i="33"/>
  <c r="Q253" i="33" s="1"/>
  <c r="X256" i="10"/>
  <c r="X42" i="23" s="1"/>
  <c r="X504" i="10"/>
  <c r="R276" i="33" s="1"/>
  <c r="R286" i="33" s="1"/>
  <c r="W38" i="23"/>
  <c r="X442" i="25"/>
  <c r="R130" i="33" s="1"/>
  <c r="X264" i="25"/>
  <c r="X350" i="25" s="1"/>
  <c r="X530" i="25"/>
  <c r="Q159" i="33"/>
  <c r="Q169" i="33" s="1"/>
  <c r="X260" i="10"/>
  <c r="X346" i="10" s="1"/>
  <c r="X465" i="10"/>
  <c r="R177" i="33" s="1"/>
  <c r="R187" i="33" s="1"/>
  <c r="X244" i="10"/>
  <c r="X330" i="10" s="1"/>
  <c r="X417" i="10"/>
  <c r="X439" i="10"/>
  <c r="R113" i="33" s="1"/>
  <c r="R123" i="33" s="1"/>
  <c r="X236" i="10"/>
  <c r="X22" i="23" s="1"/>
  <c r="Q291" i="33"/>
  <c r="Q301" i="33" s="1"/>
  <c r="X441" i="25"/>
  <c r="R129" i="33" s="1"/>
  <c r="X260" i="25"/>
  <c r="X346" i="25" s="1"/>
  <c r="X517" i="25"/>
  <c r="R324" i="33" s="1"/>
  <c r="R334" i="33" s="1"/>
  <c r="X530" i="10"/>
  <c r="R342" i="33" s="1"/>
  <c r="R352" i="33" s="1"/>
  <c r="X264" i="10"/>
  <c r="X350" i="10" s="1"/>
  <c r="X419" i="25"/>
  <c r="R69" i="33" s="1"/>
  <c r="X244" i="25"/>
  <c r="X330" i="25" s="1"/>
  <c r="X465" i="25"/>
  <c r="Q342" i="33"/>
  <c r="Q352" i="33" s="1"/>
  <c r="X429" i="10"/>
  <c r="R84" i="33" s="1"/>
  <c r="X517" i="10"/>
  <c r="R309" i="33" s="1"/>
  <c r="R319" i="33" s="1"/>
  <c r="Q276" i="33"/>
  <c r="Q286" i="33" s="1"/>
  <c r="R169" i="33"/>
  <c r="W26" i="23"/>
  <c r="W314" i="10"/>
  <c r="W46" i="23"/>
  <c r="AC73" i="1"/>
  <c r="Y7" i="24" s="1"/>
  <c r="W326" i="10"/>
  <c r="AC71" i="1"/>
  <c r="AB72" i="1"/>
  <c r="X414" i="10"/>
  <c r="R50" i="33" s="1"/>
  <c r="R59" i="33" s="1"/>
  <c r="X1201" i="28"/>
  <c r="X1061" i="28"/>
  <c r="AM11" i="3"/>
  <c r="X1124" i="28"/>
  <c r="X1120" i="28"/>
  <c r="X1148" i="28"/>
  <c r="X1116" i="28"/>
  <c r="X1144" i="28"/>
  <c r="X1140" i="28"/>
  <c r="X1136" i="28"/>
  <c r="X1128" i="28"/>
  <c r="X1132" i="28"/>
  <c r="X1256" i="28"/>
  <c r="X1288" i="28"/>
  <c r="X1260" i="28"/>
  <c r="X1284" i="28"/>
  <c r="X1280" i="28"/>
  <c r="X1276" i="28"/>
  <c r="X1272" i="28"/>
  <c r="X1268" i="28"/>
  <c r="X1264" i="28"/>
  <c r="X1252" i="28"/>
  <c r="X1112" i="28"/>
  <c r="W346" i="10"/>
  <c r="X228" i="10"/>
  <c r="Q27" i="33"/>
  <c r="X418" i="10"/>
  <c r="X240" i="10"/>
  <c r="R155" i="33"/>
  <c r="X698" i="28"/>
  <c r="X706" i="28" s="1"/>
  <c r="AL15" i="3"/>
  <c r="AL13" i="3"/>
  <c r="X563" i="28"/>
  <c r="X567" i="28" s="1"/>
  <c r="X520" i="28"/>
  <c r="X524" i="28" s="1"/>
  <c r="X878" i="28"/>
  <c r="X902" i="28" s="1"/>
  <c r="X653" i="28"/>
  <c r="X657" i="28" s="1"/>
  <c r="X430" i="28"/>
  <c r="X450" i="28" s="1"/>
  <c r="Q59" i="33"/>
  <c r="Q105" i="33"/>
  <c r="R27" i="33"/>
  <c r="S104" i="18"/>
  <c r="S108" i="18"/>
  <c r="S112" i="18"/>
  <c r="S116" i="18"/>
  <c r="S120" i="18"/>
  <c r="S124" i="18"/>
  <c r="S128" i="18"/>
  <c r="S76" i="18"/>
  <c r="S44" i="18"/>
  <c r="S80" i="18"/>
  <c r="S48" i="18"/>
  <c r="S84" i="18"/>
  <c r="S52" i="18"/>
  <c r="S88" i="18"/>
  <c r="S56" i="18"/>
  <c r="S92" i="18"/>
  <c r="S60" i="18"/>
  <c r="S96" i="18"/>
  <c r="S64" i="18"/>
  <c r="S100" i="18"/>
  <c r="S68" i="18"/>
  <c r="S28" i="18"/>
  <c r="S24" i="18"/>
  <c r="S32" i="18"/>
  <c r="S36" i="18"/>
  <c r="S16" i="18"/>
  <c r="S40" i="18"/>
  <c r="S20" i="18"/>
  <c r="S72" i="18"/>
  <c r="S12" i="18"/>
  <c r="W14" i="23"/>
  <c r="X426" i="10"/>
  <c r="R81" i="33" s="1"/>
  <c r="AB94" i="23"/>
  <c r="AB53" i="23"/>
  <c r="W314" i="25"/>
  <c r="W322" i="25"/>
  <c r="W338" i="25"/>
  <c r="W334" i="25"/>
  <c r="W342" i="25"/>
  <c r="W350" i="25"/>
  <c r="W330" i="25"/>
  <c r="W10" i="23"/>
  <c r="W96" i="23" s="1"/>
  <c r="W318" i="25"/>
  <c r="W346" i="25"/>
  <c r="X228" i="25"/>
  <c r="X314" i="25" s="1"/>
  <c r="V136" i="23"/>
  <c r="V124" i="23"/>
  <c r="R82" i="33"/>
  <c r="V132" i="23"/>
  <c r="V104" i="23"/>
  <c r="V112" i="23"/>
  <c r="V108" i="23"/>
  <c r="V120" i="23"/>
  <c r="V116" i="23"/>
  <c r="V128" i="23"/>
  <c r="X612" i="28"/>
  <c r="X624" i="28"/>
  <c r="X644" i="28"/>
  <c r="X640" i="28"/>
  <c r="X628" i="28"/>
  <c r="X620" i="28"/>
  <c r="X616" i="28"/>
  <c r="X648" i="28"/>
  <c r="X632" i="28"/>
  <c r="X636" i="28"/>
  <c r="X515" i="28"/>
  <c r="X491" i="28"/>
  <c r="X507" i="28"/>
  <c r="X503" i="28"/>
  <c r="X487" i="28"/>
  <c r="X495" i="28"/>
  <c r="X511" i="28"/>
  <c r="X483" i="28"/>
  <c r="X499" i="28"/>
  <c r="R63" i="33"/>
  <c r="X792" i="28"/>
  <c r="X943" i="28"/>
  <c r="X935" i="28"/>
  <c r="X955" i="28"/>
  <c r="X939" i="28"/>
  <c r="X963" i="28"/>
  <c r="X951" i="28"/>
  <c r="X959" i="28"/>
  <c r="X947" i="28"/>
  <c r="X931" i="28"/>
  <c r="X338" i="10"/>
  <c r="X747" i="28"/>
  <c r="X767" i="28"/>
  <c r="X751" i="28"/>
  <c r="X759" i="28"/>
  <c r="X779" i="28"/>
  <c r="X775" i="28"/>
  <c r="X763" i="28"/>
  <c r="X783" i="28"/>
  <c r="X771" i="28"/>
  <c r="X755" i="28"/>
  <c r="X927" i="28"/>
  <c r="X837" i="28"/>
  <c r="X841" i="28"/>
  <c r="X861" i="28"/>
  <c r="X853" i="28"/>
  <c r="X845" i="28"/>
  <c r="X865" i="28"/>
  <c r="X873" i="28"/>
  <c r="X857" i="28"/>
  <c r="X849" i="28"/>
  <c r="X869" i="28"/>
  <c r="AA7" i="25"/>
  <c r="AA9" i="28"/>
  <c r="AA7" i="23"/>
  <c r="U7" i="18"/>
  <c r="AA9" i="3"/>
  <c r="AA7" i="10"/>
  <c r="X972" i="28"/>
  <c r="X988" i="28"/>
  <c r="X996" i="28"/>
  <c r="X984" i="28"/>
  <c r="X980" i="28"/>
  <c r="X976" i="28"/>
  <c r="X1008" i="28"/>
  <c r="X992" i="28"/>
  <c r="X1000" i="28"/>
  <c r="X1004" i="28"/>
  <c r="R32" i="33"/>
  <c r="R41" i="33" s="1"/>
  <c r="X479" i="28"/>
  <c r="X5" i="24"/>
  <c r="AB5" i="10"/>
  <c r="V5" i="18"/>
  <c r="AB7" i="3"/>
  <c r="AB7" i="28"/>
  <c r="AB5" i="25"/>
  <c r="AB5" i="23"/>
  <c r="R64" i="33"/>
  <c r="X334" i="25"/>
  <c r="X318" i="25"/>
  <c r="X326" i="25"/>
  <c r="X10" i="23"/>
  <c r="X342" i="25"/>
  <c r="X338" i="25"/>
  <c r="X322" i="25"/>
  <c r="X824" i="28"/>
  <c r="X812" i="28"/>
  <c r="X804" i="28"/>
  <c r="X796" i="28"/>
  <c r="X820" i="28"/>
  <c r="X800" i="28"/>
  <c r="X816" i="28"/>
  <c r="X828" i="28"/>
  <c r="X808" i="28"/>
  <c r="X446" i="25"/>
  <c r="R134" i="33" s="1"/>
  <c r="X416" i="25"/>
  <c r="Z7" i="25"/>
  <c r="Z9" i="28"/>
  <c r="Z7" i="23"/>
  <c r="Z9" i="3"/>
  <c r="Z7" i="10"/>
  <c r="T7" i="18"/>
  <c r="V100" i="23"/>
  <c r="W355" i="33"/>
  <c r="W289" i="33"/>
  <c r="W223" i="33"/>
  <c r="W157" i="33"/>
  <c r="W340" i="33"/>
  <c r="W274" i="33"/>
  <c r="W208" i="33"/>
  <c r="W322" i="33"/>
  <c r="W256" i="33"/>
  <c r="W190" i="33"/>
  <c r="W241" i="33"/>
  <c r="W175" i="33"/>
  <c r="W111" i="33"/>
  <c r="W61" i="33"/>
  <c r="W125" i="33"/>
  <c r="W93" i="33"/>
  <c r="W47" i="33"/>
  <c r="W143" i="33"/>
  <c r="W79" i="33"/>
  <c r="W307" i="33"/>
  <c r="W15" i="33"/>
  <c r="W29" i="33"/>
  <c r="AC4" i="25"/>
  <c r="AC6" i="28"/>
  <c r="AC4" i="23"/>
  <c r="A123" i="24"/>
  <c r="A420" i="28" s="1"/>
  <c r="A203" i="25"/>
  <c r="A111" i="18"/>
  <c r="A182" i="28"/>
  <c r="A182" i="10"/>
  <c r="W4" i="18"/>
  <c r="Y4" i="24"/>
  <c r="AC6" i="3"/>
  <c r="AC5" i="3" s="1"/>
  <c r="AC4" i="10"/>
  <c r="AD70" i="1"/>
  <c r="AC9" i="1"/>
  <c r="X18" i="23" l="1"/>
  <c r="Y124" i="24" a="1"/>
  <c r="Y124" i="24" s="1"/>
  <c r="Y112" i="24" a="1"/>
  <c r="Y112" i="24" s="1"/>
  <c r="Y120" i="24" a="1"/>
  <c r="Y120" i="24" s="1"/>
  <c r="Y108" i="24" a="1"/>
  <c r="Y108" i="24" s="1"/>
  <c r="Y128" i="24" a="1"/>
  <c r="Y128" i="24" s="1"/>
  <c r="Y116" i="24" a="1"/>
  <c r="Y116" i="24" s="1"/>
  <c r="Y104" i="24" a="1"/>
  <c r="Y104" i="24" s="1"/>
  <c r="Y84" i="24" a="1"/>
  <c r="Y84" i="24" s="1"/>
  <c r="Y52" i="24" a="1"/>
  <c r="Y52" i="24" s="1"/>
  <c r="Y64" i="24" a="1"/>
  <c r="Y64" i="24" s="1"/>
  <c r="Y92" i="24" a="1"/>
  <c r="Y92" i="24" s="1"/>
  <c r="Y80" i="24" a="1"/>
  <c r="Y80" i="24" s="1"/>
  <c r="Y100" i="24" a="1"/>
  <c r="Y100" i="24" s="1"/>
  <c r="Y68" i="24" a="1"/>
  <c r="Y68" i="24" s="1"/>
  <c r="Y60" i="24" a="1"/>
  <c r="Y60" i="24" s="1"/>
  <c r="Y76" i="24" a="1"/>
  <c r="Y76" i="24" s="1"/>
  <c r="Y96" i="24" a="1"/>
  <c r="Y96" i="24" s="1"/>
  <c r="Y88" i="24" a="1"/>
  <c r="Y88" i="24" s="1"/>
  <c r="Y56" i="24" a="1"/>
  <c r="Y56" i="24" s="1"/>
  <c r="Y36" i="24" a="1"/>
  <c r="Y36" i="24" s="1"/>
  <c r="Y24" i="24" a="1"/>
  <c r="Y24" i="24" s="1"/>
  <c r="Y12" i="24" a="1"/>
  <c r="Y12" i="24" s="1"/>
  <c r="Y72" i="24" a="1"/>
  <c r="Y72" i="24" s="1"/>
  <c r="Y48" i="24" a="1"/>
  <c r="Y48" i="24" s="1"/>
  <c r="Y44" i="24" a="1"/>
  <c r="Y44" i="24" s="1"/>
  <c r="Y16" i="24" a="1"/>
  <c r="Y16" i="24" s="1"/>
  <c r="Y32" i="24" a="1"/>
  <c r="Y32" i="24" s="1"/>
  <c r="Y40" i="24" a="1"/>
  <c r="Y40" i="24" s="1"/>
  <c r="Y20" i="24" a="1"/>
  <c r="Y20" i="24" s="1"/>
  <c r="Y28" i="24" a="1"/>
  <c r="Y28" i="24" s="1"/>
  <c r="X322" i="10"/>
  <c r="X46" i="23"/>
  <c r="X87" i="23" s="1"/>
  <c r="R137" i="33"/>
  <c r="X334" i="10"/>
  <c r="X342" i="10"/>
  <c r="X30" i="23"/>
  <c r="X71" i="23" s="1"/>
  <c r="R192" i="33"/>
  <c r="R202" i="33" s="1"/>
  <c r="R357" i="33"/>
  <c r="R367" i="33" s="1"/>
  <c r="X50" i="23"/>
  <c r="X91" i="23" s="1"/>
  <c r="X314" i="10"/>
  <c r="X26" i="23"/>
  <c r="X67" i="23" s="1"/>
  <c r="AD71" i="1"/>
  <c r="AD72" i="1" s="1"/>
  <c r="AC72" i="1"/>
  <c r="AD73" i="1"/>
  <c r="Z7" i="24" s="1"/>
  <c r="AN11" i="3"/>
  <c r="X1081" i="28"/>
  <c r="X1077" i="28"/>
  <c r="X1073" i="28"/>
  <c r="X1101" i="28"/>
  <c r="X1069" i="28"/>
  <c r="X1097" i="28"/>
  <c r="X1093" i="28"/>
  <c r="X1089" i="28"/>
  <c r="X1085" i="28"/>
  <c r="X1065" i="28"/>
  <c r="X1217" i="28"/>
  <c r="X1213" i="28"/>
  <c r="X1241" i="28"/>
  <c r="X1209" i="28"/>
  <c r="X1237" i="28"/>
  <c r="X1233" i="28"/>
  <c r="X1229" i="28"/>
  <c r="X1225" i="28"/>
  <c r="X1221" i="28"/>
  <c r="X1205" i="28"/>
  <c r="X579" i="28"/>
  <c r="X599" i="28"/>
  <c r="X738" i="28"/>
  <c r="X702" i="28"/>
  <c r="X326" i="10"/>
  <c r="X710" i="28"/>
  <c r="X718" i="28"/>
  <c r="X685" i="28"/>
  <c r="X734" i="28"/>
  <c r="X458" i="28"/>
  <c r="X730" i="28"/>
  <c r="X438" i="28"/>
  <c r="X556" i="28"/>
  <c r="X536" i="28"/>
  <c r="X544" i="28"/>
  <c r="X532" i="28"/>
  <c r="X560" i="28"/>
  <c r="X726" i="28"/>
  <c r="X552" i="28"/>
  <c r="X548" i="28"/>
  <c r="X540" i="28"/>
  <c r="X528" i="28"/>
  <c r="X898" i="28"/>
  <c r="X722" i="28"/>
  <c r="X910" i="28"/>
  <c r="X886" i="28"/>
  <c r="X714" i="28"/>
  <c r="X906" i="28"/>
  <c r="X914" i="28"/>
  <c r="X894" i="28"/>
  <c r="X882" i="28"/>
  <c r="X918" i="28"/>
  <c r="X890" i="28"/>
  <c r="X681" i="28"/>
  <c r="X677" i="28"/>
  <c r="X665" i="28"/>
  <c r="X693" i="28"/>
  <c r="X661" i="28"/>
  <c r="X689" i="28"/>
  <c r="X673" i="28"/>
  <c r="X669" i="28"/>
  <c r="X591" i="28"/>
  <c r="X603" i="28"/>
  <c r="X575" i="28"/>
  <c r="X595" i="28"/>
  <c r="X587" i="28"/>
  <c r="X583" i="28"/>
  <c r="X571" i="28"/>
  <c r="AM13" i="3"/>
  <c r="X442" i="28"/>
  <c r="X446" i="28"/>
  <c r="AM15" i="3"/>
  <c r="X434" i="28"/>
  <c r="X462" i="28"/>
  <c r="X466" i="28"/>
  <c r="X470" i="28"/>
  <c r="X454" i="28"/>
  <c r="R91" i="33"/>
  <c r="U112" i="18"/>
  <c r="U116" i="18"/>
  <c r="U120" i="18"/>
  <c r="U124" i="18"/>
  <c r="U128" i="18"/>
  <c r="U84" i="18"/>
  <c r="U52" i="18"/>
  <c r="U88" i="18"/>
  <c r="AA147" i="28" s="1"/>
  <c r="U56" i="18"/>
  <c r="U92" i="18"/>
  <c r="U60" i="18"/>
  <c r="U108" i="18"/>
  <c r="U96" i="18"/>
  <c r="U64" i="18"/>
  <c r="U100" i="18"/>
  <c r="AA168" i="28" s="1"/>
  <c r="U68" i="18"/>
  <c r="U72" i="18"/>
  <c r="U104" i="18"/>
  <c r="U76" i="18"/>
  <c r="U44" i="18"/>
  <c r="U80" i="18"/>
  <c r="AA133" i="28" s="1"/>
  <c r="U36" i="18"/>
  <c r="AA56" i="28" s="1"/>
  <c r="U40" i="18"/>
  <c r="U48" i="18"/>
  <c r="U12" i="18"/>
  <c r="U20" i="18"/>
  <c r="U32" i="18"/>
  <c r="U16" i="18"/>
  <c r="U28" i="18"/>
  <c r="U24" i="18"/>
  <c r="T108" i="18"/>
  <c r="T112" i="18"/>
  <c r="T116" i="18"/>
  <c r="T120" i="18"/>
  <c r="T124" i="18"/>
  <c r="T128" i="18"/>
  <c r="T80" i="18"/>
  <c r="T48" i="18"/>
  <c r="T84" i="18"/>
  <c r="T52" i="18"/>
  <c r="T88" i="18"/>
  <c r="T56" i="18"/>
  <c r="T92" i="18"/>
  <c r="T60" i="18"/>
  <c r="T96" i="18"/>
  <c r="T64" i="18"/>
  <c r="T100" i="18"/>
  <c r="T68" i="18"/>
  <c r="T72" i="18"/>
  <c r="T104" i="18"/>
  <c r="T32" i="18"/>
  <c r="T16" i="18"/>
  <c r="T44" i="18"/>
  <c r="T36" i="18"/>
  <c r="T76" i="18"/>
  <c r="T40" i="18"/>
  <c r="T20" i="18"/>
  <c r="T24" i="18"/>
  <c r="T28" i="18"/>
  <c r="T12" i="18"/>
  <c r="W67" i="23"/>
  <c r="W112" i="23" s="1"/>
  <c r="AC94" i="23"/>
  <c r="AC53" i="23"/>
  <c r="X14" i="23"/>
  <c r="X55" i="23" s="1"/>
  <c r="W79" i="23"/>
  <c r="W124" i="23" s="1"/>
  <c r="W71" i="23"/>
  <c r="W116" i="23" s="1"/>
  <c r="W87" i="23"/>
  <c r="W132" i="23" s="1"/>
  <c r="W91" i="23"/>
  <c r="W136" i="23" s="1"/>
  <c r="W75" i="23"/>
  <c r="W120" i="23" s="1"/>
  <c r="W55" i="23"/>
  <c r="W100" i="23" s="1"/>
  <c r="W83" i="23"/>
  <c r="W128" i="23" s="1"/>
  <c r="W59" i="23"/>
  <c r="W104" i="23" s="1"/>
  <c r="W63" i="23"/>
  <c r="W108" i="23" s="1"/>
  <c r="AA154" i="25"/>
  <c r="AA456" i="25" s="1"/>
  <c r="U163" i="33" s="1"/>
  <c r="AA378" i="28"/>
  <c r="AA70" i="25"/>
  <c r="AA210" i="25"/>
  <c r="AA458" i="25" s="1"/>
  <c r="U165" i="33" s="1"/>
  <c r="AA63" i="25"/>
  <c r="AA273" i="28"/>
  <c r="AC8" i="28"/>
  <c r="Y6" i="24"/>
  <c r="AC6" i="23"/>
  <c r="AC6" i="25"/>
  <c r="W6" i="18"/>
  <c r="AC8" i="3"/>
  <c r="AC6" i="10"/>
  <c r="Y133" i="28"/>
  <c r="Y133" i="10"/>
  <c r="Y445" i="10" s="1"/>
  <c r="S119" i="33" s="1"/>
  <c r="Y182" i="28"/>
  <c r="Y182" i="10"/>
  <c r="Y140" i="28"/>
  <c r="Y140" i="10"/>
  <c r="Y203" i="28"/>
  <c r="Y203" i="10"/>
  <c r="Y385" i="28"/>
  <c r="Y175" i="25"/>
  <c r="Y301" i="28"/>
  <c r="Y91" i="25"/>
  <c r="Y343" i="28"/>
  <c r="Y133" i="25"/>
  <c r="Y453" i="25" s="1"/>
  <c r="S160" i="33" s="1"/>
  <c r="Y350" i="28"/>
  <c r="Y140" i="25"/>
  <c r="Y454" i="25" s="1"/>
  <c r="S161" i="33" s="1"/>
  <c r="Y315" i="28"/>
  <c r="Y105" i="25"/>
  <c r="Y444" i="25" s="1"/>
  <c r="S132" i="33" s="1"/>
  <c r="AB8" i="28"/>
  <c r="AB6" i="23"/>
  <c r="X6" i="24"/>
  <c r="AB6" i="25"/>
  <c r="V6" i="18"/>
  <c r="AB8" i="3"/>
  <c r="AB6" i="10"/>
  <c r="Y5" i="24"/>
  <c r="W5" i="18"/>
  <c r="AC7" i="28"/>
  <c r="AC5" i="25"/>
  <c r="AC5" i="10"/>
  <c r="AC7" i="3"/>
  <c r="AC5" i="23"/>
  <c r="Y42" i="28"/>
  <c r="Y42" i="10"/>
  <c r="Y70" i="28"/>
  <c r="Y70" i="10"/>
  <c r="Y189" i="28"/>
  <c r="Y189" i="10"/>
  <c r="Y84" i="25"/>
  <c r="Y294" i="28"/>
  <c r="Y77" i="25"/>
  <c r="Y287" i="28"/>
  <c r="Y406" i="28"/>
  <c r="Y196" i="25"/>
  <c r="Y210" i="25"/>
  <c r="Y458" i="25" s="1"/>
  <c r="S165" i="33" s="1"/>
  <c r="Y420" i="28"/>
  <c r="Y161" i="28"/>
  <c r="Y161" i="10"/>
  <c r="Y378" i="28"/>
  <c r="Y168" i="25"/>
  <c r="Y28" i="28"/>
  <c r="Y28" i="10"/>
  <c r="Y416" i="10" s="1"/>
  <c r="Y35" i="28"/>
  <c r="Y35" i="10"/>
  <c r="Y232" i="10" s="1"/>
  <c r="Y147" i="28"/>
  <c r="Y147" i="10"/>
  <c r="Y453" i="10" s="1"/>
  <c r="S146" i="33" s="1"/>
  <c r="Y175" i="28"/>
  <c r="Y175" i="10"/>
  <c r="Y427" i="28"/>
  <c r="Y217" i="25"/>
  <c r="Y70" i="25"/>
  <c r="Y280" i="28"/>
  <c r="Y182" i="25"/>
  <c r="Y392" i="28"/>
  <c r="Y112" i="25"/>
  <c r="Y445" i="25" s="1"/>
  <c r="S133" i="33" s="1"/>
  <c r="Y322" i="28"/>
  <c r="Y112" i="28"/>
  <c r="Y112" i="10"/>
  <c r="Y442" i="10" s="1"/>
  <c r="S116" i="33" s="1"/>
  <c r="Y84" i="28"/>
  <c r="Y84" i="10"/>
  <c r="Y196" i="28"/>
  <c r="Y196" i="10"/>
  <c r="Y14" i="28"/>
  <c r="Y14" i="10"/>
  <c r="Y245" i="28"/>
  <c r="Y35" i="25"/>
  <c r="Y273" i="28"/>
  <c r="Y63" i="25"/>
  <c r="Y259" i="28"/>
  <c r="Y49" i="25"/>
  <c r="Y413" i="28"/>
  <c r="Y203" i="25"/>
  <c r="R66" i="33"/>
  <c r="R73" i="33" s="1"/>
  <c r="Y98" i="28"/>
  <c r="Y98" i="10"/>
  <c r="Y440" i="10" s="1"/>
  <c r="S114" i="33" s="1"/>
  <c r="Y210" i="28"/>
  <c r="Y210" i="10"/>
  <c r="Y49" i="28"/>
  <c r="Y49" i="10"/>
  <c r="Y119" i="28"/>
  <c r="Y119" i="10"/>
  <c r="Y443" i="10" s="1"/>
  <c r="S117" i="33" s="1"/>
  <c r="Y238" i="28"/>
  <c r="Y28" i="25"/>
  <c r="Y371" i="28"/>
  <c r="Y161" i="25"/>
  <c r="Y457" i="25" s="1"/>
  <c r="S164" i="33" s="1"/>
  <c r="Y336" i="28"/>
  <c r="Y126" i="25"/>
  <c r="Y266" i="28"/>
  <c r="Y56" i="25"/>
  <c r="Y77" i="28"/>
  <c r="Y77" i="10"/>
  <c r="Y364" i="28"/>
  <c r="Y154" i="25"/>
  <c r="Y456" i="25" s="1"/>
  <c r="S163" i="33" s="1"/>
  <c r="Y168" i="28"/>
  <c r="Y168" i="10"/>
  <c r="Y21" i="28"/>
  <c r="Y21" i="10"/>
  <c r="Y105" i="28"/>
  <c r="Y105" i="10"/>
  <c r="Y441" i="10" s="1"/>
  <c r="S115" i="33" s="1"/>
  <c r="Y217" i="28"/>
  <c r="Y217" i="10"/>
  <c r="Y231" i="28"/>
  <c r="Y21" i="25"/>
  <c r="Y224" i="28"/>
  <c r="Y14" i="25"/>
  <c r="Y329" i="28"/>
  <c r="Y119" i="25"/>
  <c r="Y399" i="28"/>
  <c r="Y189" i="25"/>
  <c r="X83" i="23"/>
  <c r="X63" i="23"/>
  <c r="X79" i="23"/>
  <c r="X75" i="23"/>
  <c r="X59" i="23"/>
  <c r="Y126" i="28"/>
  <c r="Y126" i="10"/>
  <c r="Y444" i="10" s="1"/>
  <c r="S118" i="33" s="1"/>
  <c r="Y154" i="28"/>
  <c r="Y154" i="10"/>
  <c r="Y454" i="10" s="1"/>
  <c r="S147" i="33" s="1"/>
  <c r="Y63" i="28"/>
  <c r="Y63" i="10"/>
  <c r="Y91" i="28"/>
  <c r="Y91" i="10"/>
  <c r="Y56" i="28"/>
  <c r="Y56" i="10"/>
  <c r="Y42" i="25"/>
  <c r="Y252" i="28"/>
  <c r="Y147" i="25"/>
  <c r="Y455" i="25" s="1"/>
  <c r="S162" i="33" s="1"/>
  <c r="Y357" i="28"/>
  <c r="Y308" i="28"/>
  <c r="Y98" i="25"/>
  <c r="Y443" i="25" s="1"/>
  <c r="S131" i="33" s="1"/>
  <c r="X96" i="23"/>
  <c r="X355" i="33"/>
  <c r="X289" i="33"/>
  <c r="X223" i="33"/>
  <c r="X157" i="33"/>
  <c r="X340" i="33"/>
  <c r="X274" i="33"/>
  <c r="X208" i="33"/>
  <c r="X322" i="33"/>
  <c r="X256" i="33"/>
  <c r="X190" i="33"/>
  <c r="X307" i="33"/>
  <c r="X241" i="33"/>
  <c r="X175" i="33"/>
  <c r="X111" i="33"/>
  <c r="X61" i="33"/>
  <c r="X93" i="33"/>
  <c r="X143" i="33"/>
  <c r="X79" i="33"/>
  <c r="X125" i="33"/>
  <c r="X47" i="33"/>
  <c r="X15" i="33"/>
  <c r="X29" i="33"/>
  <c r="AD4" i="25"/>
  <c r="AD6" i="28"/>
  <c r="AD4" i="23"/>
  <c r="A127" i="24"/>
  <c r="A210" i="25"/>
  <c r="A115" i="18"/>
  <c r="A189" i="28"/>
  <c r="A189" i="10"/>
  <c r="X4" i="18"/>
  <c r="Z4" i="24"/>
  <c r="AD6" i="3"/>
  <c r="AD5" i="3" s="1"/>
  <c r="AD4" i="10"/>
  <c r="AE70" i="1"/>
  <c r="AD9" i="1"/>
  <c r="Z116" i="24" l="1" a="1"/>
  <c r="Z116" i="24" s="1"/>
  <c r="Z104" i="24" a="1"/>
  <c r="Z104" i="24" s="1"/>
  <c r="Z124" i="24" a="1"/>
  <c r="Z124" i="24" s="1"/>
  <c r="Z112" i="24" a="1"/>
  <c r="Z112" i="24" s="1"/>
  <c r="Z120" i="24" a="1"/>
  <c r="Z120" i="24" s="1"/>
  <c r="Z108" i="24" a="1"/>
  <c r="Z108" i="24" s="1"/>
  <c r="Z128" i="24" a="1"/>
  <c r="Z128" i="24" s="1"/>
  <c r="Z72" i="24" a="1"/>
  <c r="Z72" i="24" s="1"/>
  <c r="Z84" i="24" a="1"/>
  <c r="Z84" i="24" s="1"/>
  <c r="Z52" i="24" a="1"/>
  <c r="Z52" i="24" s="1"/>
  <c r="Z64" i="24" a="1"/>
  <c r="Z64" i="24" s="1"/>
  <c r="Z92" i="24" a="1"/>
  <c r="Z92" i="24" s="1"/>
  <c r="Z80" i="24" a="1"/>
  <c r="Z80" i="24" s="1"/>
  <c r="Z100" i="24" a="1"/>
  <c r="Z100" i="24" s="1"/>
  <c r="Z68" i="24" a="1"/>
  <c r="Z68" i="24" s="1"/>
  <c r="Z60" i="24" a="1"/>
  <c r="Z60" i="24" s="1"/>
  <c r="Z76" i="24" a="1"/>
  <c r="Z76" i="24" s="1"/>
  <c r="Z28" i="24" a="1"/>
  <c r="Z28" i="24" s="1"/>
  <c r="Z12" i="24" a="1"/>
  <c r="Z12" i="24" s="1"/>
  <c r="Z56" i="24" a="1"/>
  <c r="Z56" i="24" s="1"/>
  <c r="Z36" i="24" a="1"/>
  <c r="Z36" i="24" s="1"/>
  <c r="Z88" i="24" a="1"/>
  <c r="Z88" i="24" s="1"/>
  <c r="Z24" i="24" a="1"/>
  <c r="Z24" i="24" s="1"/>
  <c r="Z96" i="24" a="1"/>
  <c r="Z96" i="24" s="1"/>
  <c r="Z20" i="24" a="1"/>
  <c r="Z20" i="24" s="1"/>
  <c r="Z48" i="24" a="1"/>
  <c r="Z48" i="24" s="1"/>
  <c r="Z44" i="24" a="1"/>
  <c r="Z44" i="24" s="1"/>
  <c r="Z16" i="24" a="1"/>
  <c r="Z16" i="24" s="1"/>
  <c r="Z40" i="24" a="1"/>
  <c r="Z40" i="24" s="1"/>
  <c r="Z32" i="24" a="1"/>
  <c r="Z32" i="24" s="1"/>
  <c r="Y465" i="10"/>
  <c r="S177" i="33" s="1"/>
  <c r="S187" i="33" s="1"/>
  <c r="Y244" i="10"/>
  <c r="Y417" i="10"/>
  <c r="Y236" i="10"/>
  <c r="Y439" i="10"/>
  <c r="S113" i="33" s="1"/>
  <c r="S123" i="33" s="1"/>
  <c r="Y240" i="10"/>
  <c r="Y452" i="10"/>
  <c r="S145" i="33" s="1"/>
  <c r="S155" i="33" s="1"/>
  <c r="Y448" i="25"/>
  <c r="S136" i="33" s="1"/>
  <c r="Y256" i="25"/>
  <c r="Y504" i="25"/>
  <c r="AA248" i="25"/>
  <c r="AA478" i="25"/>
  <c r="U225" i="33" s="1"/>
  <c r="U235" i="33" s="1"/>
  <c r="Y260" i="25"/>
  <c r="Y517" i="25"/>
  <c r="S324" i="33" s="1"/>
  <c r="S334" i="33" s="1"/>
  <c r="Y478" i="10"/>
  <c r="S210" i="33" s="1"/>
  <c r="S220" i="33" s="1"/>
  <c r="Y248" i="10"/>
  <c r="Y248" i="25"/>
  <c r="Y478" i="25"/>
  <c r="S225" i="33" s="1"/>
  <c r="S235" i="33" s="1"/>
  <c r="Y429" i="10"/>
  <c r="S84" i="33" s="1"/>
  <c r="Y517" i="10"/>
  <c r="S309" i="33" s="1"/>
  <c r="S319" i="33" s="1"/>
  <c r="AA447" i="25"/>
  <c r="U135" i="33" s="1"/>
  <c r="AA252" i="25"/>
  <c r="AA491" i="25"/>
  <c r="U258" i="33" s="1"/>
  <c r="U268" i="33" s="1"/>
  <c r="Y530" i="10"/>
  <c r="Y264" i="10"/>
  <c r="Y428" i="10"/>
  <c r="S83" i="33" s="1"/>
  <c r="Y256" i="10"/>
  <c r="Y504" i="10"/>
  <c r="S276" i="33" s="1"/>
  <c r="S286" i="33" s="1"/>
  <c r="Y447" i="25"/>
  <c r="S135" i="33" s="1"/>
  <c r="Y252" i="25"/>
  <c r="Y491" i="25"/>
  <c r="S258" i="33" s="1"/>
  <c r="S268" i="33" s="1"/>
  <c r="Y240" i="25"/>
  <c r="Y452" i="25"/>
  <c r="S159" i="33" s="1"/>
  <c r="S169" i="33" s="1"/>
  <c r="Y252" i="10"/>
  <c r="Y491" i="10"/>
  <c r="S243" i="33" s="1"/>
  <c r="S253" i="33" s="1"/>
  <c r="Y442" i="25"/>
  <c r="S130" i="33" s="1"/>
  <c r="Y264" i="25"/>
  <c r="Y530" i="25"/>
  <c r="S357" i="33" s="1"/>
  <c r="S367" i="33" s="1"/>
  <c r="Y417" i="25"/>
  <c r="S67" i="33" s="1"/>
  <c r="Y439" i="25"/>
  <c r="Y236" i="25"/>
  <c r="Y419" i="25"/>
  <c r="S69" i="33" s="1"/>
  <c r="Y244" i="25"/>
  <c r="Y465" i="25"/>
  <c r="S192" i="33" s="1"/>
  <c r="S202" i="33" s="1"/>
  <c r="AE73" i="1"/>
  <c r="AA7" i="24" s="1"/>
  <c r="AE71" i="1"/>
  <c r="Y1248" i="28"/>
  <c r="Y1252" i="28" s="1"/>
  <c r="Y1108" i="28"/>
  <c r="Y1112" i="28" s="1"/>
  <c r="Y1201" i="28"/>
  <c r="Y1061" i="28"/>
  <c r="AO11" i="3"/>
  <c r="Y419" i="10"/>
  <c r="Y260" i="10"/>
  <c r="AN15" i="3"/>
  <c r="AN13" i="3"/>
  <c r="AA364" i="28"/>
  <c r="AA168" i="25"/>
  <c r="AA133" i="10"/>
  <c r="AA445" i="10" s="1"/>
  <c r="U119" i="33" s="1"/>
  <c r="AA168" i="10"/>
  <c r="X124" i="23"/>
  <c r="X116" i="23"/>
  <c r="AD94" i="23"/>
  <c r="AD53" i="23"/>
  <c r="X104" i="23"/>
  <c r="X132" i="23"/>
  <c r="X136" i="23"/>
  <c r="X100" i="23"/>
  <c r="X128" i="23"/>
  <c r="X108" i="23"/>
  <c r="AA420" i="28"/>
  <c r="X112" i="23"/>
  <c r="AA56" i="10"/>
  <c r="X120" i="23"/>
  <c r="Y427" i="25"/>
  <c r="S96" i="33" s="1"/>
  <c r="Y428" i="25"/>
  <c r="S97" i="33" s="1"/>
  <c r="Y426" i="25"/>
  <c r="S95" i="33" s="1"/>
  <c r="Y232" i="25"/>
  <c r="Y427" i="10"/>
  <c r="S82" i="33" s="1"/>
  <c r="AA280" i="28"/>
  <c r="AA147" i="10"/>
  <c r="AA453" i="10" s="1"/>
  <c r="U146" i="33" s="1"/>
  <c r="AA42" i="28"/>
  <c r="AA42" i="10"/>
  <c r="AA217" i="25"/>
  <c r="AA427" i="28"/>
  <c r="AA371" i="28"/>
  <c r="AA161" i="25"/>
  <c r="AA457" i="25" s="1"/>
  <c r="U164" i="33" s="1"/>
  <c r="Y788" i="28"/>
  <c r="Y475" i="28"/>
  <c r="Y479" i="28" s="1"/>
  <c r="Y520" i="28"/>
  <c r="Y524" i="28" s="1"/>
  <c r="Y608" i="28"/>
  <c r="Y612" i="28" s="1"/>
  <c r="Y968" i="28"/>
  <c r="Y743" i="28"/>
  <c r="Y747" i="28" s="1"/>
  <c r="Y653" i="28"/>
  <c r="Y657" i="28" s="1"/>
  <c r="Y923" i="28"/>
  <c r="Y927" i="28" s="1"/>
  <c r="AA196" i="25"/>
  <c r="AA406" i="28"/>
  <c r="Z91" i="28"/>
  <c r="Z91" i="10"/>
  <c r="Z14" i="10"/>
  <c r="Z14" i="28"/>
  <c r="Z84" i="28"/>
  <c r="Z84" i="10"/>
  <c r="AA231" i="28"/>
  <c r="AA21" i="25"/>
  <c r="AA77" i="28"/>
  <c r="AA77" i="10"/>
  <c r="Z56" i="25"/>
  <c r="Z266" i="28"/>
  <c r="Z14" i="25"/>
  <c r="Z224" i="28"/>
  <c r="Z364" i="28"/>
  <c r="Z154" i="25"/>
  <c r="Z456" i="25" s="1"/>
  <c r="T163" i="33" s="1"/>
  <c r="Z133" i="25"/>
  <c r="Z453" i="25" s="1"/>
  <c r="T160" i="33" s="1"/>
  <c r="Z343" i="28"/>
  <c r="AA42" i="25"/>
  <c r="AA252" i="28"/>
  <c r="AD5" i="25"/>
  <c r="AD7" i="28"/>
  <c r="X5" i="18"/>
  <c r="AD5" i="23"/>
  <c r="AD5" i="10"/>
  <c r="Z5" i="24"/>
  <c r="AD7" i="3"/>
  <c r="AA245" i="28"/>
  <c r="AA35" i="25"/>
  <c r="Z70" i="28"/>
  <c r="Z70" i="10"/>
  <c r="AA350" i="28"/>
  <c r="AA140" i="25"/>
  <c r="AA454" i="25" s="1"/>
  <c r="U161" i="33" s="1"/>
  <c r="Y415" i="25"/>
  <c r="S65" i="33" s="1"/>
  <c r="Y413" i="25"/>
  <c r="S63" i="33" s="1"/>
  <c r="Y414" i="25"/>
  <c r="S64" i="33" s="1"/>
  <c r="Y228" i="25"/>
  <c r="AA266" i="28"/>
  <c r="AA56" i="25"/>
  <c r="Z49" i="28"/>
  <c r="Z49" i="10"/>
  <c r="Z452" i="10" s="1"/>
  <c r="T145" i="33" s="1"/>
  <c r="Z154" i="28"/>
  <c r="Z154" i="10"/>
  <c r="Z454" i="10" s="1"/>
  <c r="T147" i="33" s="1"/>
  <c r="Z42" i="28"/>
  <c r="Z42" i="10"/>
  <c r="Z147" i="28"/>
  <c r="Z147" i="10"/>
  <c r="Z453" i="10" s="1"/>
  <c r="T146" i="33" s="1"/>
  <c r="AA329" i="28"/>
  <c r="AA119" i="25"/>
  <c r="AA446" i="25" s="1"/>
  <c r="U134" i="33" s="1"/>
  <c r="AA14" i="25"/>
  <c r="AA224" i="28"/>
  <c r="Z175" i="25"/>
  <c r="Z385" i="28"/>
  <c r="Z105" i="25"/>
  <c r="Z444" i="25" s="1"/>
  <c r="T132" i="33" s="1"/>
  <c r="Z315" i="28"/>
  <c r="Z308" i="28"/>
  <c r="Z98" i="25"/>
  <c r="Z443" i="25" s="1"/>
  <c r="T131" i="33" s="1"/>
  <c r="Z245" i="28"/>
  <c r="Z35" i="25"/>
  <c r="AA385" i="28"/>
  <c r="AA175" i="25"/>
  <c r="AB7" i="23"/>
  <c r="V7" i="18"/>
  <c r="AB9" i="28"/>
  <c r="AB9" i="3"/>
  <c r="AB7" i="10"/>
  <c r="AB7" i="25"/>
  <c r="AA357" i="28"/>
  <c r="AA147" i="25"/>
  <c r="AA455" i="25" s="1"/>
  <c r="U162" i="33" s="1"/>
  <c r="Y224" i="25"/>
  <c r="Y402" i="25"/>
  <c r="S33" i="33" s="1"/>
  <c r="Y400" i="25"/>
  <c r="S31" i="33" s="1"/>
  <c r="Y401" i="25"/>
  <c r="S32" i="33" s="1"/>
  <c r="Z280" i="28"/>
  <c r="Z70" i="25"/>
  <c r="AA182" i="28"/>
  <c r="AA182" i="10"/>
  <c r="AA161" i="28"/>
  <c r="AA161" i="10"/>
  <c r="AA189" i="25"/>
  <c r="AA399" i="28"/>
  <c r="AA315" i="28"/>
  <c r="AA105" i="25"/>
  <c r="AA444" i="25" s="1"/>
  <c r="U132" i="33" s="1"/>
  <c r="Y422" i="25"/>
  <c r="S72" i="33" s="1"/>
  <c r="Y416" i="25"/>
  <c r="S66" i="33" s="1"/>
  <c r="Z196" i="28"/>
  <c r="Z196" i="10"/>
  <c r="Z140" i="28"/>
  <c r="Z140" i="10"/>
  <c r="Z35" i="28"/>
  <c r="Z35" i="10"/>
  <c r="Z182" i="28"/>
  <c r="Z182" i="10"/>
  <c r="AA49" i="28"/>
  <c r="AA49" i="10"/>
  <c r="AA452" i="10" s="1"/>
  <c r="U145" i="33" s="1"/>
  <c r="AA336" i="28"/>
  <c r="AA126" i="25"/>
  <c r="Z350" i="28"/>
  <c r="Z140" i="25"/>
  <c r="Z454" i="25" s="1"/>
  <c r="T161" i="33" s="1"/>
  <c r="Z427" i="28"/>
  <c r="Z217" i="25"/>
  <c r="Z413" i="28"/>
  <c r="Z203" i="25"/>
  <c r="Z322" i="28"/>
  <c r="Z112" i="25"/>
  <c r="Z445" i="25" s="1"/>
  <c r="T133" i="33" s="1"/>
  <c r="AA308" i="28"/>
  <c r="AA98" i="25"/>
  <c r="AA443" i="25" s="1"/>
  <c r="U131" i="33" s="1"/>
  <c r="Y441" i="25"/>
  <c r="S129" i="33" s="1"/>
  <c r="AA392" i="28"/>
  <c r="AA182" i="25"/>
  <c r="Y415" i="10"/>
  <c r="S51" i="33" s="1"/>
  <c r="Y414" i="10"/>
  <c r="S50" i="33" s="1"/>
  <c r="Y413" i="10"/>
  <c r="Y228" i="10"/>
  <c r="AA322" i="28"/>
  <c r="AA112" i="25"/>
  <c r="AA445" i="25" s="1"/>
  <c r="U133" i="33" s="1"/>
  <c r="AA112" i="28"/>
  <c r="AA112" i="10"/>
  <c r="AA442" i="10" s="1"/>
  <c r="U116" i="33" s="1"/>
  <c r="Y426" i="10"/>
  <c r="AA98" i="28"/>
  <c r="AA98" i="10"/>
  <c r="AA440" i="10" s="1"/>
  <c r="U114" i="33" s="1"/>
  <c r="AA84" i="28"/>
  <c r="AA84" i="10"/>
  <c r="Z63" i="28"/>
  <c r="Z63" i="10"/>
  <c r="Z105" i="28"/>
  <c r="Z105" i="10"/>
  <c r="Z441" i="10" s="1"/>
  <c r="T115" i="33" s="1"/>
  <c r="Z217" i="28"/>
  <c r="Z217" i="10"/>
  <c r="Z112" i="28"/>
  <c r="Z112" i="10"/>
  <c r="Z442" i="10" s="1"/>
  <c r="T116" i="33" s="1"/>
  <c r="AA189" i="28"/>
  <c r="AA189" i="10"/>
  <c r="Y401" i="10"/>
  <c r="S18" i="33" s="1"/>
  <c r="Y400" i="10"/>
  <c r="S17" i="33" s="1"/>
  <c r="Y402" i="10"/>
  <c r="S19" i="33" s="1"/>
  <c r="Y224" i="10"/>
  <c r="AA238" i="28"/>
  <c r="AA28" i="25"/>
  <c r="Z294" i="28"/>
  <c r="Z84" i="25"/>
  <c r="Z287" i="28"/>
  <c r="Z77" i="25"/>
  <c r="Z357" i="28"/>
  <c r="Z147" i="25"/>
  <c r="Z455" i="25" s="1"/>
  <c r="T162" i="33" s="1"/>
  <c r="Z238" i="28"/>
  <c r="Z28" i="25"/>
  <c r="Z196" i="25"/>
  <c r="Z406" i="28"/>
  <c r="AA126" i="28"/>
  <c r="AA126" i="10"/>
  <c r="AA444" i="10" s="1"/>
  <c r="U118" i="33" s="1"/>
  <c r="AA21" i="28"/>
  <c r="AA21" i="10"/>
  <c r="AA14" i="28"/>
  <c r="AA14" i="10"/>
  <c r="Z77" i="28"/>
  <c r="Z77" i="10"/>
  <c r="Z175" i="28"/>
  <c r="Z175" i="10"/>
  <c r="Z56" i="28"/>
  <c r="Z56" i="10"/>
  <c r="Z98" i="28"/>
  <c r="Z98" i="10"/>
  <c r="Z440" i="10" s="1"/>
  <c r="T114" i="33" s="1"/>
  <c r="AA140" i="28"/>
  <c r="AA140" i="10"/>
  <c r="Y833" i="28"/>
  <c r="Y563" i="28"/>
  <c r="Y698" i="28"/>
  <c r="Y430" i="28"/>
  <c r="Y878" i="28"/>
  <c r="Y882" i="28" s="1"/>
  <c r="AA343" i="28"/>
  <c r="AA133" i="25"/>
  <c r="AA453" i="25" s="1"/>
  <c r="U160" i="33" s="1"/>
  <c r="S52" i="33"/>
  <c r="Z399" i="28"/>
  <c r="Z189" i="25"/>
  <c r="Z371" i="28"/>
  <c r="Z161" i="25"/>
  <c r="Z457" i="25" s="1"/>
  <c r="T164" i="33" s="1"/>
  <c r="Z252" i="28"/>
  <c r="Z42" i="25"/>
  <c r="Z119" i="25"/>
  <c r="Z446" i="25" s="1"/>
  <c r="T134" i="33" s="1"/>
  <c r="Z329" i="28"/>
  <c r="AA91" i="28"/>
  <c r="AA91" i="10"/>
  <c r="AA287" i="28"/>
  <c r="AA77" i="25"/>
  <c r="Z21" i="28"/>
  <c r="Z21" i="10"/>
  <c r="AA210" i="28"/>
  <c r="AA210" i="10"/>
  <c r="AA35" i="28"/>
  <c r="AA35" i="10"/>
  <c r="Y446" i="25"/>
  <c r="S134" i="33" s="1"/>
  <c r="AA203" i="28"/>
  <c r="AA203" i="10"/>
  <c r="Z133" i="28"/>
  <c r="Z133" i="10"/>
  <c r="Z445" i="10" s="1"/>
  <c r="T119" i="33" s="1"/>
  <c r="Z161" i="28"/>
  <c r="Z161" i="10"/>
  <c r="Z126" i="28"/>
  <c r="Z126" i="10"/>
  <c r="Z444" i="10" s="1"/>
  <c r="T118" i="33" s="1"/>
  <c r="Z168" i="28"/>
  <c r="Z168" i="10"/>
  <c r="AA154" i="28"/>
  <c r="AA154" i="10"/>
  <c r="AA454" i="10" s="1"/>
  <c r="U147" i="33" s="1"/>
  <c r="AA175" i="28"/>
  <c r="AA175" i="10"/>
  <c r="Z301" i="28"/>
  <c r="Z91" i="25"/>
  <c r="Z259" i="28"/>
  <c r="Z49" i="25"/>
  <c r="Z420" i="28"/>
  <c r="Z210" i="25"/>
  <c r="Z458" i="25" s="1"/>
  <c r="T165" i="33" s="1"/>
  <c r="Z231" i="28"/>
  <c r="Z21" i="25"/>
  <c r="AA70" i="28"/>
  <c r="AA70" i="10"/>
  <c r="AA63" i="28"/>
  <c r="AA63" i="10"/>
  <c r="AA84" i="25"/>
  <c r="AA294" i="28"/>
  <c r="AA91" i="25"/>
  <c r="AA301" i="28"/>
  <c r="Z189" i="28"/>
  <c r="Z189" i="10"/>
  <c r="AA119" i="28"/>
  <c r="AA119" i="10"/>
  <c r="AA443" i="10" s="1"/>
  <c r="U117" i="33" s="1"/>
  <c r="Z273" i="28"/>
  <c r="Z63" i="25"/>
  <c r="AA413" i="28"/>
  <c r="AA203" i="25"/>
  <c r="AA217" i="28"/>
  <c r="AA217" i="10"/>
  <c r="Y418" i="10"/>
  <c r="Z119" i="28"/>
  <c r="Z119" i="10"/>
  <c r="Z443" i="10" s="1"/>
  <c r="T117" i="33" s="1"/>
  <c r="Z203" i="28"/>
  <c r="Z203" i="10"/>
  <c r="Z28" i="28"/>
  <c r="Z28" i="10"/>
  <c r="Z416" i="10" s="1"/>
  <c r="T52" i="33" s="1"/>
  <c r="Z210" i="28"/>
  <c r="Z210" i="10"/>
  <c r="AA259" i="28"/>
  <c r="AA49" i="25"/>
  <c r="AA105" i="28"/>
  <c r="AA105" i="10"/>
  <c r="AA441" i="10" s="1"/>
  <c r="U115" i="33" s="1"/>
  <c r="Z182" i="25"/>
  <c r="Z392" i="28"/>
  <c r="Z378" i="28"/>
  <c r="Z168" i="25"/>
  <c r="Z336" i="28"/>
  <c r="Z126" i="25"/>
  <c r="AA28" i="28"/>
  <c r="AA28" i="10"/>
  <c r="AA416" i="10" s="1"/>
  <c r="U52" i="33" s="1"/>
  <c r="AA196" i="28"/>
  <c r="AA196" i="10"/>
  <c r="AC9" i="3"/>
  <c r="W7" i="18"/>
  <c r="AC7" i="25"/>
  <c r="AC7" i="10"/>
  <c r="AC9" i="28"/>
  <c r="AC7" i="23"/>
  <c r="Y340" i="33"/>
  <c r="Y274" i="33"/>
  <c r="Y208" i="33"/>
  <c r="Y322" i="33"/>
  <c r="Y256" i="33"/>
  <c r="Y190" i="33"/>
  <c r="Y307" i="33"/>
  <c r="Y241" i="33"/>
  <c r="Y175" i="33"/>
  <c r="Y157" i="33"/>
  <c r="Y61" i="33"/>
  <c r="Y111" i="33"/>
  <c r="Y93" i="33"/>
  <c r="Y47" i="33"/>
  <c r="Y143" i="33"/>
  <c r="Y79" i="33"/>
  <c r="Y355" i="33"/>
  <c r="Y289" i="33"/>
  <c r="Y125" i="33"/>
  <c r="Y223" i="33"/>
  <c r="Y15" i="33"/>
  <c r="Y29" i="33"/>
  <c r="AE4" i="25"/>
  <c r="AE6" i="28"/>
  <c r="AE4" i="23"/>
  <c r="A217" i="25"/>
  <c r="A427" i="28"/>
  <c r="A119" i="18"/>
  <c r="A196" i="28"/>
  <c r="A196" i="10"/>
  <c r="Y4" i="18"/>
  <c r="AA4" i="24"/>
  <c r="AE6" i="3"/>
  <c r="AE5" i="3" s="1"/>
  <c r="AE4" i="10"/>
  <c r="AF70" i="1"/>
  <c r="AE9" i="1"/>
  <c r="AA128" i="24" l="1" a="1"/>
  <c r="AA128" i="24" s="1"/>
  <c r="AA116" i="24" a="1"/>
  <c r="AA116" i="24" s="1"/>
  <c r="AA104" i="24" a="1"/>
  <c r="AA104" i="24" s="1"/>
  <c r="AA124" i="24" a="1"/>
  <c r="AA124" i="24" s="1"/>
  <c r="AA112" i="24" a="1"/>
  <c r="AA112" i="24" s="1"/>
  <c r="AA120" i="24" a="1"/>
  <c r="AA120" i="24" s="1"/>
  <c r="AA108" i="24" a="1"/>
  <c r="AA108" i="24" s="1"/>
  <c r="AA96" i="24" a="1"/>
  <c r="AA96" i="24" s="1"/>
  <c r="AA88" i="24" a="1"/>
  <c r="AA88" i="24" s="1"/>
  <c r="AA56" i="24" a="1"/>
  <c r="AA56" i="24" s="1"/>
  <c r="AA72" i="24" a="1"/>
  <c r="AA72" i="24" s="1"/>
  <c r="AA84" i="24" a="1"/>
  <c r="AA84" i="24" s="1"/>
  <c r="AA52" i="24" a="1"/>
  <c r="AA52" i="24" s="1"/>
  <c r="AA64" i="24" a="1"/>
  <c r="AA64" i="24" s="1"/>
  <c r="AA80" i="24" a="1"/>
  <c r="AA80" i="24" s="1"/>
  <c r="AA100" i="24" a="1"/>
  <c r="AA100" i="24" s="1"/>
  <c r="AA92" i="24" a="1"/>
  <c r="AA92" i="24" s="1"/>
  <c r="AA68" i="24" a="1"/>
  <c r="AA68" i="24" s="1"/>
  <c r="AA60" i="24" a="1"/>
  <c r="AA60" i="24" s="1"/>
  <c r="AA40" i="24" a="1"/>
  <c r="AA40" i="24" s="1"/>
  <c r="AA28" i="24" a="1"/>
  <c r="AA28" i="24" s="1"/>
  <c r="AA20" i="24" a="1"/>
  <c r="AA20" i="24" s="1"/>
  <c r="AA12" i="24" a="1"/>
  <c r="AA12" i="24" s="1"/>
  <c r="AA36" i="24" a="1"/>
  <c r="AA36" i="24" s="1"/>
  <c r="AA24" i="24" a="1"/>
  <c r="AA24" i="24" s="1"/>
  <c r="AA76" i="24" a="1"/>
  <c r="AA76" i="24" s="1"/>
  <c r="AA32" i="24" a="1"/>
  <c r="AA32" i="24" s="1"/>
  <c r="AA16" i="24" a="1"/>
  <c r="AA16" i="24" s="1"/>
  <c r="AA48" i="24" a="1"/>
  <c r="AA48" i="24" s="1"/>
  <c r="AA44" i="24" a="1"/>
  <c r="AA44" i="24" s="1"/>
  <c r="AA232" i="10"/>
  <c r="Z232" i="10"/>
  <c r="Y30" i="23"/>
  <c r="Y26" i="23"/>
  <c r="Y38" i="23"/>
  <c r="Y50" i="23"/>
  <c r="Z429" i="10"/>
  <c r="T84" i="33" s="1"/>
  <c r="Z517" i="10"/>
  <c r="T309" i="33" s="1"/>
  <c r="T319" i="33" s="1"/>
  <c r="S127" i="33"/>
  <c r="S137" i="33" s="1"/>
  <c r="S342" i="33"/>
  <c r="S352" i="33" s="1"/>
  <c r="AA442" i="25"/>
  <c r="U130" i="33" s="1"/>
  <c r="AA264" i="25"/>
  <c r="AA530" i="25"/>
  <c r="U357" i="33" s="1"/>
  <c r="U367" i="33" s="1"/>
  <c r="Z256" i="10"/>
  <c r="Z504" i="10"/>
  <c r="T276" i="33" s="1"/>
  <c r="T286" i="33" s="1"/>
  <c r="Z441" i="25"/>
  <c r="T129" i="33" s="1"/>
  <c r="Z260" i="25"/>
  <c r="Z517" i="25"/>
  <c r="T324" i="33" s="1"/>
  <c r="T334" i="33" s="1"/>
  <c r="Z478" i="10"/>
  <c r="T210" i="33" s="1"/>
  <c r="T220" i="33" s="1"/>
  <c r="Z248" i="10"/>
  <c r="Z417" i="10"/>
  <c r="Z236" i="10"/>
  <c r="Z439" i="10"/>
  <c r="T113" i="33" s="1"/>
  <c r="T123" i="33" s="1"/>
  <c r="Z248" i="25"/>
  <c r="Z478" i="25"/>
  <c r="T225" i="33" s="1"/>
  <c r="T235" i="33" s="1"/>
  <c r="AA448" i="25"/>
  <c r="U136" i="33" s="1"/>
  <c r="AA256" i="25"/>
  <c r="AA504" i="25"/>
  <c r="U291" i="33" s="1"/>
  <c r="U301" i="33" s="1"/>
  <c r="AA530" i="10"/>
  <c r="U342" i="33" s="1"/>
  <c r="U352" i="33" s="1"/>
  <c r="AA264" i="10"/>
  <c r="AA452" i="25"/>
  <c r="U159" i="33" s="1"/>
  <c r="U169" i="33" s="1"/>
  <c r="AA240" i="25"/>
  <c r="AA441" i="25"/>
  <c r="U129" i="33" s="1"/>
  <c r="AA260" i="25"/>
  <c r="AA517" i="25"/>
  <c r="U324" i="33" s="1"/>
  <c r="U334" i="33" s="1"/>
  <c r="Z417" i="25"/>
  <c r="T67" i="33" s="1"/>
  <c r="Z439" i="25"/>
  <c r="T127" i="33" s="1"/>
  <c r="Z236" i="25"/>
  <c r="AA429" i="10"/>
  <c r="U84" i="33" s="1"/>
  <c r="AA517" i="10"/>
  <c r="U309" i="33" s="1"/>
  <c r="U319" i="33" s="1"/>
  <c r="Z447" i="25"/>
  <c r="T135" i="33" s="1"/>
  <c r="Z252" i="25"/>
  <c r="Z491" i="25"/>
  <c r="T258" i="33" s="1"/>
  <c r="T268" i="33" s="1"/>
  <c r="AA417" i="25"/>
  <c r="U67" i="33" s="1"/>
  <c r="AA439" i="25"/>
  <c r="U127" i="33" s="1"/>
  <c r="AA236" i="25"/>
  <c r="Z419" i="25"/>
  <c r="T69" i="33" s="1"/>
  <c r="Z244" i="25"/>
  <c r="Z465" i="25"/>
  <c r="T192" i="33" s="1"/>
  <c r="T202" i="33" s="1"/>
  <c r="AA478" i="10"/>
  <c r="U210" i="33" s="1"/>
  <c r="U220" i="33" s="1"/>
  <c r="AA248" i="10"/>
  <c r="AA34" i="23" s="1"/>
  <c r="Z240" i="25"/>
  <c r="Z452" i="25"/>
  <c r="T159" i="33" s="1"/>
  <c r="T169" i="33" s="1"/>
  <c r="AA256" i="10"/>
  <c r="AA504" i="10"/>
  <c r="U276" i="33" s="1"/>
  <c r="U286" i="33" s="1"/>
  <c r="Z530" i="10"/>
  <c r="T342" i="33" s="1"/>
  <c r="T352" i="33" s="1"/>
  <c r="Z264" i="10"/>
  <c r="AA417" i="10"/>
  <c r="AA439" i="10"/>
  <c r="U113" i="33" s="1"/>
  <c r="U123" i="33" s="1"/>
  <c r="AA236" i="10"/>
  <c r="Z260" i="10"/>
  <c r="Z465" i="10"/>
  <c r="T177" i="33" s="1"/>
  <c r="T187" i="33" s="1"/>
  <c r="Z244" i="10"/>
  <c r="AA252" i="10"/>
  <c r="AA38" i="23" s="1"/>
  <c r="AA491" i="10"/>
  <c r="U243" i="33" s="1"/>
  <c r="U253" i="33" s="1"/>
  <c r="Z442" i="25"/>
  <c r="T130" i="33" s="1"/>
  <c r="Z264" i="25"/>
  <c r="Z530" i="25"/>
  <c r="T357" i="33" s="1"/>
  <c r="T367" i="33" s="1"/>
  <c r="AA465" i="10"/>
  <c r="U177" i="33" s="1"/>
  <c r="U187" i="33" s="1"/>
  <c r="AA244" i="10"/>
  <c r="S291" i="33"/>
  <c r="S301" i="33" s="1"/>
  <c r="Z448" i="25"/>
  <c r="T136" i="33" s="1"/>
  <c r="Z256" i="25"/>
  <c r="Z504" i="25"/>
  <c r="T291" i="33" s="1"/>
  <c r="T301" i="33" s="1"/>
  <c r="AA419" i="25"/>
  <c r="U69" i="33" s="1"/>
  <c r="AA244" i="25"/>
  <c r="AA465" i="25"/>
  <c r="U192" i="33" s="1"/>
  <c r="U202" i="33" s="1"/>
  <c r="Z252" i="10"/>
  <c r="Z491" i="10"/>
  <c r="T243" i="33" s="1"/>
  <c r="T253" i="33" s="1"/>
  <c r="Y22" i="23"/>
  <c r="Y34" i="23"/>
  <c r="Y42" i="23"/>
  <c r="Y18" i="23"/>
  <c r="Y46" i="23"/>
  <c r="AF73" i="1"/>
  <c r="AB7" i="24" s="1"/>
  <c r="AF71" i="1"/>
  <c r="AE72" i="1"/>
  <c r="AA1248" i="28"/>
  <c r="AA1252" i="28" s="1"/>
  <c r="AA1108" i="28"/>
  <c r="AA1112" i="28" s="1"/>
  <c r="AA1201" i="28"/>
  <c r="AA1205" i="28" s="1"/>
  <c r="AA1061" i="28"/>
  <c r="AA1065" i="28" s="1"/>
  <c r="Z1201" i="28"/>
  <c r="Z1061" i="28"/>
  <c r="Y1081" i="28"/>
  <c r="Y1077" i="28"/>
  <c r="Y1073" i="28"/>
  <c r="Y1069" i="28"/>
  <c r="Y1097" i="28"/>
  <c r="Y1101" i="28"/>
  <c r="Y1093" i="28"/>
  <c r="Y1089" i="28"/>
  <c r="Y1085" i="28"/>
  <c r="Y1217" i="28"/>
  <c r="Y1241" i="28"/>
  <c r="Y1209" i="28"/>
  <c r="Y1237" i="28"/>
  <c r="Y1213" i="28"/>
  <c r="Y1233" i="28"/>
  <c r="Y1229" i="28"/>
  <c r="Y1225" i="28"/>
  <c r="Y1221" i="28"/>
  <c r="Y1065" i="28"/>
  <c r="Y1205" i="28"/>
  <c r="Y1124" i="28"/>
  <c r="Y1120" i="28"/>
  <c r="Y1116" i="28"/>
  <c r="Y1132" i="28"/>
  <c r="Y1140" i="28"/>
  <c r="Y1148" i="28"/>
  <c r="Y1136" i="28"/>
  <c r="Y1144" i="28"/>
  <c r="Y1128" i="28"/>
  <c r="Z1248" i="28"/>
  <c r="Z1252" i="28" s="1"/>
  <c r="Z1108" i="28"/>
  <c r="Z1112" i="28" s="1"/>
  <c r="AP11" i="3"/>
  <c r="Y1260" i="28"/>
  <c r="Y1288" i="28"/>
  <c r="Y1284" i="28"/>
  <c r="Y1280" i="28"/>
  <c r="Y1264" i="28"/>
  <c r="Y1276" i="28"/>
  <c r="Y1272" i="28"/>
  <c r="Y1268" i="28"/>
  <c r="Y1256" i="28"/>
  <c r="AA419" i="10"/>
  <c r="AA260" i="10"/>
  <c r="AA418" i="10"/>
  <c r="AA240" i="10"/>
  <c r="Z418" i="10"/>
  <c r="Z240" i="10"/>
  <c r="AO13" i="3"/>
  <c r="AO15" i="3"/>
  <c r="S105" i="33"/>
  <c r="T155" i="33"/>
  <c r="U155" i="33"/>
  <c r="S27" i="33"/>
  <c r="S73" i="33"/>
  <c r="S41" i="33"/>
  <c r="Y972" i="28"/>
  <c r="V116" i="18"/>
  <c r="V120" i="18"/>
  <c r="V124" i="18"/>
  <c r="V128" i="18"/>
  <c r="V104" i="18"/>
  <c r="V88" i="18"/>
  <c r="V56" i="18"/>
  <c r="V92" i="18"/>
  <c r="V60" i="18"/>
  <c r="V108" i="18"/>
  <c r="V96" i="18"/>
  <c r="V64" i="18"/>
  <c r="V100" i="18"/>
  <c r="V68" i="18"/>
  <c r="V72" i="18"/>
  <c r="V76" i="18"/>
  <c r="V44" i="18"/>
  <c r="V80" i="18"/>
  <c r="V48" i="18"/>
  <c r="V40" i="18"/>
  <c r="V12" i="18"/>
  <c r="V16" i="18"/>
  <c r="V52" i="18"/>
  <c r="V28" i="18"/>
  <c r="V24" i="18"/>
  <c r="V112" i="18"/>
  <c r="V36" i="18"/>
  <c r="V20" i="18"/>
  <c r="V84" i="18"/>
  <c r="V32" i="18"/>
  <c r="W120" i="18"/>
  <c r="W124" i="18"/>
  <c r="W128" i="18"/>
  <c r="W104" i="18"/>
  <c r="W108" i="18"/>
  <c r="AC182" i="10" s="1"/>
  <c r="W92" i="18"/>
  <c r="W60" i="18"/>
  <c r="W96" i="18"/>
  <c r="W64" i="18"/>
  <c r="W100" i="18"/>
  <c r="W68" i="18"/>
  <c r="W72" i="18"/>
  <c r="W76" i="18"/>
  <c r="W44" i="18"/>
  <c r="W80" i="18"/>
  <c r="AC133" i="10" s="1"/>
  <c r="AC445" i="10" s="1"/>
  <c r="W119" i="33" s="1"/>
  <c r="W48" i="18"/>
  <c r="W112" i="18"/>
  <c r="W84" i="18"/>
  <c r="W52" i="18"/>
  <c r="W12" i="18"/>
  <c r="AC14" i="10" s="1"/>
  <c r="W116" i="18"/>
  <c r="AC196" i="28" s="1"/>
  <c r="W20" i="18"/>
  <c r="AC28" i="10" s="1"/>
  <c r="AC416" i="10" s="1"/>
  <c r="W52" i="33" s="1"/>
  <c r="W56" i="18"/>
  <c r="W16" i="18"/>
  <c r="W88" i="18"/>
  <c r="W28" i="18"/>
  <c r="AC42" i="10" s="1"/>
  <c r="W24" i="18"/>
  <c r="AC35" i="28" s="1"/>
  <c r="W32" i="18"/>
  <c r="AC49" i="28" s="1"/>
  <c r="W40" i="18"/>
  <c r="AC63" i="28" s="1"/>
  <c r="W36" i="18"/>
  <c r="AC56" i="28" s="1"/>
  <c r="AE94" i="23"/>
  <c r="AE53" i="23"/>
  <c r="AA428" i="25"/>
  <c r="U97" i="33" s="1"/>
  <c r="AA427" i="25"/>
  <c r="U96" i="33" s="1"/>
  <c r="AA232" i="25"/>
  <c r="AA426" i="25"/>
  <c r="U95" i="33" s="1"/>
  <c r="Z427" i="25"/>
  <c r="T96" i="33" s="1"/>
  <c r="Z428" i="25"/>
  <c r="T97" i="33" s="1"/>
  <c r="Z426" i="25"/>
  <c r="T95" i="33" s="1"/>
  <c r="Z232" i="25"/>
  <c r="Z427" i="10"/>
  <c r="T82" i="33" s="1"/>
  <c r="AA426" i="10"/>
  <c r="U81" i="33" s="1"/>
  <c r="Z428" i="10"/>
  <c r="T83" i="33" s="1"/>
  <c r="AA427" i="10"/>
  <c r="U82" i="33" s="1"/>
  <c r="Z426" i="10"/>
  <c r="AA428" i="10"/>
  <c r="U83" i="33" s="1"/>
  <c r="S81" i="33"/>
  <c r="S91" i="33" s="1"/>
  <c r="AB364" i="28"/>
  <c r="AB301" i="28"/>
  <c r="AB294" i="28"/>
  <c r="AC203" i="25"/>
  <c r="AC399" i="28"/>
  <c r="AC336" i="28"/>
  <c r="AC238" i="28"/>
  <c r="AB273" i="28"/>
  <c r="AB63" i="25"/>
  <c r="AC224" i="28"/>
  <c r="AC14" i="25"/>
  <c r="Y816" i="28"/>
  <c r="Y796" i="28"/>
  <c r="Y808" i="28"/>
  <c r="Y800" i="28"/>
  <c r="Y804" i="28"/>
  <c r="Y820" i="28"/>
  <c r="Y824" i="28"/>
  <c r="Y812" i="28"/>
  <c r="Y828" i="28"/>
  <c r="AB42" i="25"/>
  <c r="AB252" i="28"/>
  <c r="AB406" i="28"/>
  <c r="AB196" i="25"/>
  <c r="AB98" i="25"/>
  <c r="AB443" i="25" s="1"/>
  <c r="V131" i="33" s="1"/>
  <c r="AB308" i="28"/>
  <c r="AA400" i="10"/>
  <c r="U17" i="33" s="1"/>
  <c r="AA402" i="10"/>
  <c r="U19" i="33" s="1"/>
  <c r="AA401" i="10"/>
  <c r="U18" i="33" s="1"/>
  <c r="AA224" i="10"/>
  <c r="AB259" i="28"/>
  <c r="AB49" i="25"/>
  <c r="Y792" i="28"/>
  <c r="Y951" i="28"/>
  <c r="Y935" i="28"/>
  <c r="Y959" i="28"/>
  <c r="Y947" i="28"/>
  <c r="Y943" i="28"/>
  <c r="Y963" i="28"/>
  <c r="Y955" i="28"/>
  <c r="Y939" i="28"/>
  <c r="Y931" i="28"/>
  <c r="AE8" i="28"/>
  <c r="AE6" i="25"/>
  <c r="AE6" i="23"/>
  <c r="AA6" i="24"/>
  <c r="Y6" i="18"/>
  <c r="AE8" i="3"/>
  <c r="AE6" i="10"/>
  <c r="AB315" i="28"/>
  <c r="AB105" i="25"/>
  <c r="AB444" i="25" s="1"/>
  <c r="V132" i="33" s="1"/>
  <c r="AB350" i="28"/>
  <c r="AB140" i="25"/>
  <c r="AB454" i="25" s="1"/>
  <c r="V161" i="33" s="1"/>
  <c r="AB14" i="25"/>
  <c r="AB224" i="28"/>
  <c r="Y886" i="28"/>
  <c r="Y918" i="28"/>
  <c r="Y906" i="28"/>
  <c r="Y894" i="28"/>
  <c r="Y898" i="28"/>
  <c r="Y910" i="28"/>
  <c r="Y890" i="28"/>
  <c r="Y902" i="28"/>
  <c r="Y914" i="28"/>
  <c r="AA563" i="28"/>
  <c r="AA567" i="28" s="1"/>
  <c r="AA698" i="28"/>
  <c r="AA430" i="28"/>
  <c r="AA434" i="28" s="1"/>
  <c r="AA878" i="28"/>
  <c r="AA833" i="28"/>
  <c r="AA837" i="28" s="1"/>
  <c r="Z422" i="25"/>
  <c r="T72" i="33" s="1"/>
  <c r="Z416" i="25"/>
  <c r="T66" i="33" s="1"/>
  <c r="AA422" i="25"/>
  <c r="U72" i="33" s="1"/>
  <c r="AA416" i="25"/>
  <c r="U66" i="33" s="1"/>
  <c r="AB399" i="28"/>
  <c r="AB189" i="25"/>
  <c r="Y314" i="25"/>
  <c r="Y14" i="23"/>
  <c r="AD8" i="28"/>
  <c r="AD6" i="25"/>
  <c r="Z6" i="24"/>
  <c r="AD6" i="23"/>
  <c r="X6" i="18"/>
  <c r="AD8" i="3"/>
  <c r="AD6" i="10"/>
  <c r="AA415" i="25"/>
  <c r="U65" i="33" s="1"/>
  <c r="AA414" i="25"/>
  <c r="U64" i="33" s="1"/>
  <c r="AA413" i="25"/>
  <c r="U63" i="33" s="1"/>
  <c r="AA228" i="25"/>
  <c r="Y693" i="28"/>
  <c r="Y677" i="28"/>
  <c r="Y685" i="28"/>
  <c r="Y669" i="28"/>
  <c r="Y681" i="28"/>
  <c r="Y689" i="28"/>
  <c r="Y661" i="28"/>
  <c r="Y673" i="28"/>
  <c r="Y665" i="28"/>
  <c r="AB231" i="28"/>
  <c r="AB21" i="25"/>
  <c r="AB378" i="28"/>
  <c r="AB168" i="25"/>
  <c r="AB392" i="28"/>
  <c r="AB182" i="25"/>
  <c r="Y462" i="28"/>
  <c r="Y446" i="28"/>
  <c r="Y470" i="28"/>
  <c r="Y466" i="28"/>
  <c r="Y438" i="28"/>
  <c r="Y454" i="28"/>
  <c r="Y458" i="28"/>
  <c r="Y450" i="28"/>
  <c r="Y442" i="28"/>
  <c r="AA414" i="10"/>
  <c r="U50" i="33" s="1"/>
  <c r="AA415" i="10"/>
  <c r="U51" i="33" s="1"/>
  <c r="AA413" i="10"/>
  <c r="U49" i="33" s="1"/>
  <c r="AA228" i="10"/>
  <c r="AA788" i="28"/>
  <c r="AA792" i="28" s="1"/>
  <c r="AA608" i="28"/>
  <c r="AA612" i="28" s="1"/>
  <c r="AA923" i="28"/>
  <c r="AA927" i="28" s="1"/>
  <c r="AA968" i="28"/>
  <c r="AA520" i="28"/>
  <c r="AA524" i="28" s="1"/>
  <c r="AA743" i="28"/>
  <c r="AA475" i="28"/>
  <c r="AA479" i="28" s="1"/>
  <c r="AA653" i="28"/>
  <c r="AA657" i="28" s="1"/>
  <c r="Y783" i="28"/>
  <c r="Y767" i="28"/>
  <c r="Y779" i="28"/>
  <c r="Y751" i="28"/>
  <c r="Y763" i="28"/>
  <c r="Y759" i="28"/>
  <c r="Y775" i="28"/>
  <c r="Y771" i="28"/>
  <c r="Y755" i="28"/>
  <c r="Z413" i="25"/>
  <c r="T63" i="33" s="1"/>
  <c r="Z414" i="25"/>
  <c r="T64" i="33" s="1"/>
  <c r="Z228" i="25"/>
  <c r="Z415" i="25"/>
  <c r="T65" i="33" s="1"/>
  <c r="Z415" i="10"/>
  <c r="T51" i="33" s="1"/>
  <c r="Z414" i="10"/>
  <c r="T50" i="33" s="1"/>
  <c r="Z413" i="10"/>
  <c r="T49" i="33" s="1"/>
  <c r="Z228" i="10"/>
  <c r="Y706" i="28"/>
  <c r="Y714" i="28"/>
  <c r="Y734" i="28"/>
  <c r="Y730" i="28"/>
  <c r="Y738" i="28"/>
  <c r="Y722" i="28"/>
  <c r="Y710" i="28"/>
  <c r="Y726" i="28"/>
  <c r="Y718" i="28"/>
  <c r="Y342" i="10"/>
  <c r="Y322" i="10"/>
  <c r="Y330" i="10"/>
  <c r="Y350" i="10"/>
  <c r="Y326" i="10"/>
  <c r="Y346" i="10"/>
  <c r="Y334" i="10"/>
  <c r="Y318" i="10"/>
  <c r="Y338" i="10"/>
  <c r="Y314" i="10"/>
  <c r="AA400" i="25"/>
  <c r="U31" i="33" s="1"/>
  <c r="AA402" i="25"/>
  <c r="U33" i="33" s="1"/>
  <c r="AA401" i="25"/>
  <c r="U32" i="33" s="1"/>
  <c r="AA224" i="25"/>
  <c r="Z923" i="28"/>
  <c r="Z743" i="28"/>
  <c r="Z968" i="28"/>
  <c r="Z520" i="28"/>
  <c r="Z524" i="28" s="1"/>
  <c r="Z608" i="28"/>
  <c r="Z612" i="28" s="1"/>
  <c r="Z788" i="28"/>
  <c r="Z653" i="28"/>
  <c r="Z657" i="28" s="1"/>
  <c r="Z475" i="28"/>
  <c r="Z479" i="28" s="1"/>
  <c r="Y434" i="28"/>
  <c r="Y976" i="28"/>
  <c r="Y992" i="28"/>
  <c r="Y1004" i="28"/>
  <c r="Y1008" i="28"/>
  <c r="Y988" i="28"/>
  <c r="Y1000" i="28"/>
  <c r="Y996" i="28"/>
  <c r="Y984" i="28"/>
  <c r="Y980" i="28"/>
  <c r="AB245" i="28"/>
  <c r="AB35" i="25"/>
  <c r="Y579" i="28"/>
  <c r="Y591" i="28"/>
  <c r="Y587" i="28"/>
  <c r="Y599" i="28"/>
  <c r="Y575" i="28"/>
  <c r="Y583" i="28"/>
  <c r="Y595" i="28"/>
  <c r="Y571" i="28"/>
  <c r="Y603" i="28"/>
  <c r="S49" i="33"/>
  <c r="S59" i="33" s="1"/>
  <c r="AE5" i="23"/>
  <c r="AE7" i="3"/>
  <c r="AE7" i="28"/>
  <c r="AA5" i="24"/>
  <c r="Y5" i="18"/>
  <c r="AE5" i="25"/>
  <c r="AE5" i="10"/>
  <c r="Z400" i="25"/>
  <c r="T31" i="33" s="1"/>
  <c r="Z402" i="25"/>
  <c r="T33" i="33" s="1"/>
  <c r="Z401" i="25"/>
  <c r="T32" i="33" s="1"/>
  <c r="Z224" i="25"/>
  <c r="Y702" i="28"/>
  <c r="Y640" i="28"/>
  <c r="Y636" i="28"/>
  <c r="Y632" i="28"/>
  <c r="Y624" i="28"/>
  <c r="Y616" i="28"/>
  <c r="Y648" i="28"/>
  <c r="Y644" i="28"/>
  <c r="Y620" i="28"/>
  <c r="Y628" i="28"/>
  <c r="AB77" i="25"/>
  <c r="AB287" i="28"/>
  <c r="Y841" i="28"/>
  <c r="Y861" i="28"/>
  <c r="Y849" i="28"/>
  <c r="Y853" i="28"/>
  <c r="Y857" i="28"/>
  <c r="Y869" i="28"/>
  <c r="Y873" i="28"/>
  <c r="Y845" i="28"/>
  <c r="Y865" i="28"/>
  <c r="Z563" i="28"/>
  <c r="Z833" i="28"/>
  <c r="Z698" i="28"/>
  <c r="Z702" i="28" s="1"/>
  <c r="Z430" i="28"/>
  <c r="Z434" i="28" s="1"/>
  <c r="Z878" i="28"/>
  <c r="Z882" i="28" s="1"/>
  <c r="Y567" i="28"/>
  <c r="Y544" i="28"/>
  <c r="Y532" i="28"/>
  <c r="Y528" i="28"/>
  <c r="Y536" i="28"/>
  <c r="Y548" i="28"/>
  <c r="Y540" i="28"/>
  <c r="Y556" i="28"/>
  <c r="Y552" i="28"/>
  <c r="Y560" i="28"/>
  <c r="Y330" i="25"/>
  <c r="Y334" i="25"/>
  <c r="Y350" i="25"/>
  <c r="Y322" i="25"/>
  <c r="Y318" i="25"/>
  <c r="Y338" i="25"/>
  <c r="Y346" i="25"/>
  <c r="Y326" i="25"/>
  <c r="Y342" i="25"/>
  <c r="Y10" i="23"/>
  <c r="Z224" i="10"/>
  <c r="Z400" i="10"/>
  <c r="T17" i="33" s="1"/>
  <c r="Z402" i="10"/>
  <c r="T19" i="33" s="1"/>
  <c r="Z401" i="10"/>
  <c r="T18" i="33" s="1"/>
  <c r="Y837" i="28"/>
  <c r="Y499" i="28"/>
  <c r="Y495" i="28"/>
  <c r="Y483" i="28"/>
  <c r="Y511" i="28"/>
  <c r="Y507" i="28"/>
  <c r="Y491" i="28"/>
  <c r="Y515" i="28"/>
  <c r="Y487" i="28"/>
  <c r="Y503" i="28"/>
  <c r="Z340" i="33"/>
  <c r="Z274" i="33"/>
  <c r="Z208" i="33"/>
  <c r="Z322" i="33"/>
  <c r="Z256" i="33"/>
  <c r="Z190" i="33"/>
  <c r="Z307" i="33"/>
  <c r="Z241" i="33"/>
  <c r="Z175" i="33"/>
  <c r="Z355" i="33"/>
  <c r="Z289" i="33"/>
  <c r="Z223" i="33"/>
  <c r="Z93" i="33"/>
  <c r="Z157" i="33"/>
  <c r="Z61" i="33"/>
  <c r="Z143" i="33"/>
  <c r="Z79" i="33"/>
  <c r="Z125" i="33"/>
  <c r="Z47" i="33"/>
  <c r="Z111" i="33"/>
  <c r="Z29" i="33"/>
  <c r="Z15" i="33"/>
  <c r="AF4" i="25"/>
  <c r="AF6" i="28"/>
  <c r="AF4" i="23"/>
  <c r="A123" i="18"/>
  <c r="A203" i="28"/>
  <c r="A203" i="10"/>
  <c r="Z4" i="18"/>
  <c r="AB4" i="24"/>
  <c r="AF6" i="3"/>
  <c r="AF5" i="3" s="1"/>
  <c r="AF4" i="10"/>
  <c r="AG70" i="1"/>
  <c r="AF9" i="1"/>
  <c r="AB120" i="24" l="1" a="1"/>
  <c r="AB120" i="24" s="1"/>
  <c r="AB108" i="24" a="1"/>
  <c r="AB108" i="24" s="1"/>
  <c r="AB128" i="24" a="1"/>
  <c r="AB128" i="24" s="1"/>
  <c r="AB116" i="24" a="1"/>
  <c r="AB116" i="24" s="1"/>
  <c r="AB104" i="24" a="1"/>
  <c r="AB104" i="24" s="1"/>
  <c r="AB124" i="24" a="1"/>
  <c r="AB124" i="24" s="1"/>
  <c r="AB112" i="24" a="1"/>
  <c r="AB112" i="24" s="1"/>
  <c r="AB100" i="24" a="1"/>
  <c r="AB100" i="24" s="1"/>
  <c r="AB76" i="24" a="1"/>
  <c r="AB76" i="24" s="1"/>
  <c r="AB68" i="24" a="1"/>
  <c r="AB68" i="24" s="1"/>
  <c r="AB96" i="24" a="1"/>
  <c r="AB96" i="24" s="1"/>
  <c r="AB88" i="24" a="1"/>
  <c r="AB88" i="24" s="1"/>
  <c r="AB56" i="24" a="1"/>
  <c r="AB56" i="24" s="1"/>
  <c r="AB72" i="24" a="1"/>
  <c r="AB72" i="24" s="1"/>
  <c r="AB84" i="24" a="1"/>
  <c r="AB84" i="24" s="1"/>
  <c r="AB52" i="24" a="1"/>
  <c r="AB52" i="24" s="1"/>
  <c r="AB64" i="24" a="1"/>
  <c r="AB64" i="24" s="1"/>
  <c r="AB80" i="24" a="1"/>
  <c r="AB80" i="24" s="1"/>
  <c r="AB16" i="24" a="1"/>
  <c r="AB16" i="24" s="1"/>
  <c r="AB48" i="24" a="1"/>
  <c r="AB48" i="24" s="1"/>
  <c r="AB44" i="24" a="1"/>
  <c r="AB44" i="24" s="1"/>
  <c r="AB40" i="24" a="1"/>
  <c r="AB40" i="24" s="1"/>
  <c r="AB32" i="24" a="1"/>
  <c r="AB32" i="24" s="1"/>
  <c r="AB28" i="24" a="1"/>
  <c r="AB28" i="24" s="1"/>
  <c r="AB20" i="24" a="1"/>
  <c r="AB20" i="24" s="1"/>
  <c r="AB12" i="24" a="1"/>
  <c r="AB12" i="24" s="1"/>
  <c r="AB36" i="24" a="1"/>
  <c r="AB36" i="24" s="1"/>
  <c r="AB92" i="24" a="1"/>
  <c r="AB92" i="24" s="1"/>
  <c r="AB24" i="24" a="1"/>
  <c r="AB24" i="24" s="1"/>
  <c r="AB60" i="24" a="1"/>
  <c r="AB60" i="24" s="1"/>
  <c r="AA18" i="23"/>
  <c r="Z18" i="23"/>
  <c r="Z46" i="23"/>
  <c r="Z34" i="23"/>
  <c r="AA30" i="23"/>
  <c r="Z42" i="23"/>
  <c r="Z22" i="23"/>
  <c r="U137" i="33"/>
  <c r="T137" i="33"/>
  <c r="Z50" i="23"/>
  <c r="AB478" i="25"/>
  <c r="V225" i="33" s="1"/>
  <c r="V235" i="33" s="1"/>
  <c r="AB248" i="25"/>
  <c r="AA50" i="23"/>
  <c r="AB256" i="25"/>
  <c r="AB504" i="25"/>
  <c r="V291" i="33" s="1"/>
  <c r="V301" i="33" s="1"/>
  <c r="AB240" i="25"/>
  <c r="AB452" i="25"/>
  <c r="V159" i="33" s="1"/>
  <c r="AA22" i="23"/>
  <c r="AB417" i="25"/>
  <c r="V67" i="33" s="1"/>
  <c r="AB439" i="25"/>
  <c r="V127" i="33" s="1"/>
  <c r="AB236" i="25"/>
  <c r="AA42" i="23"/>
  <c r="Z38" i="23"/>
  <c r="AC417" i="10"/>
  <c r="AC236" i="10"/>
  <c r="AC439" i="10"/>
  <c r="W113" i="33" s="1"/>
  <c r="Z30" i="23"/>
  <c r="AA46" i="23"/>
  <c r="AA26" i="23"/>
  <c r="Z26" i="23"/>
  <c r="AG73" i="1"/>
  <c r="AC7" i="24" s="1"/>
  <c r="AG71" i="1"/>
  <c r="AF72" i="1"/>
  <c r="Z1085" i="28"/>
  <c r="Z1073" i="28"/>
  <c r="Z1069" i="28"/>
  <c r="Z1101" i="28"/>
  <c r="Z1081" i="28"/>
  <c r="Z1097" i="28"/>
  <c r="Z1093" i="28"/>
  <c r="Z1089" i="28"/>
  <c r="Z1077" i="28"/>
  <c r="AC1248" i="28"/>
  <c r="AC1108" i="28"/>
  <c r="Z1213" i="28"/>
  <c r="Z1209" i="28"/>
  <c r="Z1241" i="28"/>
  <c r="Z1233" i="28"/>
  <c r="Z1237" i="28"/>
  <c r="Z1229" i="28"/>
  <c r="Z1225" i="28"/>
  <c r="Z1221" i="28"/>
  <c r="Z1217" i="28"/>
  <c r="AQ11" i="3"/>
  <c r="AA1089" i="28"/>
  <c r="AA1085" i="28"/>
  <c r="AA1081" i="28"/>
  <c r="AA1077" i="28"/>
  <c r="AA1101" i="28"/>
  <c r="AA1073" i="28"/>
  <c r="AA1069" i="28"/>
  <c r="AA1097" i="28"/>
  <c r="AA1093" i="28"/>
  <c r="Z1124" i="28"/>
  <c r="Z1120" i="28"/>
  <c r="Z1148" i="28"/>
  <c r="Z1116" i="28"/>
  <c r="Z1144" i="28"/>
  <c r="Z1140" i="28"/>
  <c r="Z1136" i="28"/>
  <c r="Z1132" i="28"/>
  <c r="Z1128" i="28"/>
  <c r="AA1221" i="28"/>
  <c r="AA1217" i="28"/>
  <c r="AA1213" i="28"/>
  <c r="AA1241" i="28"/>
  <c r="AA1209" i="28"/>
  <c r="AA1237" i="28"/>
  <c r="AA1233" i="28"/>
  <c r="AA1229" i="28"/>
  <c r="AA1225" i="28"/>
  <c r="AB1248" i="28"/>
  <c r="AB1108" i="28"/>
  <c r="Z1272" i="28"/>
  <c r="Z1280" i="28"/>
  <c r="Z1260" i="28"/>
  <c r="Z1256" i="28"/>
  <c r="Z1284" i="28"/>
  <c r="Z1268" i="28"/>
  <c r="Z1276" i="28"/>
  <c r="Z1264" i="28"/>
  <c r="Z1288" i="28"/>
  <c r="Z1065" i="28"/>
  <c r="Z1205" i="28"/>
  <c r="AA1128" i="28"/>
  <c r="AA1124" i="28"/>
  <c r="AA1120" i="28"/>
  <c r="AA1116" i="28"/>
  <c r="AA1148" i="28"/>
  <c r="AA1144" i="28"/>
  <c r="AA1132" i="28"/>
  <c r="AA1140" i="28"/>
  <c r="AA1136" i="28"/>
  <c r="AA1268" i="28"/>
  <c r="AA1280" i="28"/>
  <c r="AA1284" i="28"/>
  <c r="AA1256" i="28"/>
  <c r="AA1272" i="28"/>
  <c r="AA1260" i="28"/>
  <c r="AA1276" i="28"/>
  <c r="AA1264" i="28"/>
  <c r="AA1288" i="28"/>
  <c r="AP15" i="3"/>
  <c r="AP13" i="3"/>
  <c r="U59" i="33"/>
  <c r="T105" i="33"/>
  <c r="U73" i="33"/>
  <c r="U105" i="33"/>
  <c r="U91" i="33"/>
  <c r="T73" i="33"/>
  <c r="T41" i="33"/>
  <c r="T59" i="33"/>
  <c r="U41" i="33"/>
  <c r="T27" i="33"/>
  <c r="U27" i="33"/>
  <c r="AA972" i="28"/>
  <c r="AC14" i="28"/>
  <c r="AC133" i="28"/>
  <c r="AC28" i="28"/>
  <c r="AC49" i="10"/>
  <c r="AC452" i="10" s="1"/>
  <c r="W145" i="33" s="1"/>
  <c r="AC35" i="10"/>
  <c r="AC232" i="10" s="1"/>
  <c r="AC42" i="28"/>
  <c r="AF94" i="23"/>
  <c r="AF53" i="23"/>
  <c r="AB154" i="25"/>
  <c r="AB456" i="25" s="1"/>
  <c r="V163" i="33" s="1"/>
  <c r="AC189" i="25"/>
  <c r="AB91" i="25"/>
  <c r="AC196" i="10"/>
  <c r="AC182" i="28"/>
  <c r="AC413" i="28"/>
  <c r="AC28" i="25"/>
  <c r="AC416" i="25" s="1"/>
  <c r="W66" i="33" s="1"/>
  <c r="AC126" i="25"/>
  <c r="AC56" i="10"/>
  <c r="AB427" i="25"/>
  <c r="V96" i="33" s="1"/>
  <c r="AB428" i="25"/>
  <c r="V97" i="33" s="1"/>
  <c r="T81" i="33"/>
  <c r="T91" i="33" s="1"/>
  <c r="AC428" i="10"/>
  <c r="W83" i="33" s="1"/>
  <c r="AA314" i="10"/>
  <c r="AC63" i="10"/>
  <c r="AB84" i="25"/>
  <c r="AC175" i="25"/>
  <c r="AC385" i="28"/>
  <c r="AB112" i="28"/>
  <c r="AB112" i="10"/>
  <c r="AB442" i="10" s="1"/>
  <c r="V116" i="33" s="1"/>
  <c r="AB49" i="28"/>
  <c r="AB49" i="10"/>
  <c r="AB452" i="10" s="1"/>
  <c r="V145" i="33" s="1"/>
  <c r="AC322" i="28"/>
  <c r="AC112" i="25"/>
  <c r="AC445" i="25" s="1"/>
  <c r="W133" i="33" s="1"/>
  <c r="AB182" i="28"/>
  <c r="AB182" i="10"/>
  <c r="AB21" i="28"/>
  <c r="AB21" i="10"/>
  <c r="AB161" i="28"/>
  <c r="AB161" i="10"/>
  <c r="AB98" i="28"/>
  <c r="AB98" i="10"/>
  <c r="AB440" i="10" s="1"/>
  <c r="V114" i="33" s="1"/>
  <c r="AC420" i="28"/>
  <c r="AC210" i="25"/>
  <c r="AC458" i="25" s="1"/>
  <c r="W165" i="33" s="1"/>
  <c r="Z603" i="28"/>
  <c r="Z591" i="28"/>
  <c r="Z595" i="28"/>
  <c r="Z575" i="28"/>
  <c r="Z583" i="28"/>
  <c r="Z599" i="28"/>
  <c r="Z579" i="28"/>
  <c r="Z587" i="28"/>
  <c r="Z571" i="28"/>
  <c r="AB427" i="28"/>
  <c r="AB217" i="25"/>
  <c r="AC84" i="28"/>
  <c r="AC84" i="10"/>
  <c r="Z779" i="28"/>
  <c r="Z767" i="28"/>
  <c r="Z763" i="28"/>
  <c r="Z751" i="28"/>
  <c r="Z775" i="28"/>
  <c r="Z783" i="28"/>
  <c r="Z759" i="28"/>
  <c r="Z771" i="28"/>
  <c r="Z755" i="28"/>
  <c r="AA548" i="28"/>
  <c r="AA560" i="28"/>
  <c r="AA556" i="28"/>
  <c r="AA544" i="28"/>
  <c r="AA540" i="28"/>
  <c r="AA528" i="28"/>
  <c r="AA532" i="28"/>
  <c r="AA536" i="28"/>
  <c r="AA552" i="28"/>
  <c r="AC203" i="28"/>
  <c r="AC203" i="10"/>
  <c r="AC161" i="25"/>
  <c r="AC457" i="25" s="1"/>
  <c r="W164" i="33" s="1"/>
  <c r="AC371" i="28"/>
  <c r="AA458" i="28"/>
  <c r="AA446" i="28"/>
  <c r="AA462" i="28"/>
  <c r="AA438" i="28"/>
  <c r="AA450" i="28"/>
  <c r="AA466" i="28"/>
  <c r="AA454" i="28"/>
  <c r="AA442" i="28"/>
  <c r="AA470" i="28"/>
  <c r="AC140" i="28"/>
  <c r="AC140" i="10"/>
  <c r="AC329" i="28"/>
  <c r="AC119" i="25"/>
  <c r="AC446" i="25" s="1"/>
  <c r="W134" i="33" s="1"/>
  <c r="Z869" i="28"/>
  <c r="Z845" i="28"/>
  <c r="Z849" i="28"/>
  <c r="Z865" i="28"/>
  <c r="Z841" i="28"/>
  <c r="Z861" i="28"/>
  <c r="Z853" i="28"/>
  <c r="Z857" i="28"/>
  <c r="Z873" i="28"/>
  <c r="AB385" i="28"/>
  <c r="AB175" i="25"/>
  <c r="AA886" i="28"/>
  <c r="AA890" i="28"/>
  <c r="AA910" i="28"/>
  <c r="AA902" i="28"/>
  <c r="AA906" i="28"/>
  <c r="AA918" i="28"/>
  <c r="AA894" i="28"/>
  <c r="AA898" i="28"/>
  <c r="AA914" i="28"/>
  <c r="AC266" i="28"/>
  <c r="AC56" i="25"/>
  <c r="AB217" i="28"/>
  <c r="AB217" i="10"/>
  <c r="AB84" i="28"/>
  <c r="AB84" i="10"/>
  <c r="AB119" i="28"/>
  <c r="AB119" i="10"/>
  <c r="AB443" i="10" s="1"/>
  <c r="V117" i="33" s="1"/>
  <c r="AB196" i="28"/>
  <c r="AB196" i="10"/>
  <c r="AC315" i="28"/>
  <c r="AC105" i="25"/>
  <c r="AC444" i="25" s="1"/>
  <c r="W132" i="33" s="1"/>
  <c r="AC406" i="28"/>
  <c r="AC196" i="25"/>
  <c r="AB329" i="28"/>
  <c r="AB119" i="25"/>
  <c r="AB446" i="25" s="1"/>
  <c r="V134" i="33" s="1"/>
  <c r="AC98" i="28"/>
  <c r="AC98" i="10"/>
  <c r="AC440" i="10" s="1"/>
  <c r="W114" i="33" s="1"/>
  <c r="Z939" i="28"/>
  <c r="Z955" i="28"/>
  <c r="Z963" i="28"/>
  <c r="Z951" i="28"/>
  <c r="Z931" i="28"/>
  <c r="Z935" i="28"/>
  <c r="Z959" i="28"/>
  <c r="Z947" i="28"/>
  <c r="Z943" i="28"/>
  <c r="AC364" i="28"/>
  <c r="AC154" i="25"/>
  <c r="AC456" i="25" s="1"/>
  <c r="W163" i="33" s="1"/>
  <c r="AA1004" i="28"/>
  <c r="AA1008" i="28"/>
  <c r="AA996" i="28"/>
  <c r="AA1000" i="28"/>
  <c r="AA976" i="28"/>
  <c r="AA984" i="28"/>
  <c r="AA980" i="28"/>
  <c r="AA992" i="28"/>
  <c r="AA988" i="28"/>
  <c r="AC217" i="28"/>
  <c r="AC217" i="10"/>
  <c r="AC378" i="28"/>
  <c r="AC168" i="25"/>
  <c r="AA702" i="28"/>
  <c r="AA706" i="28"/>
  <c r="AA734" i="28"/>
  <c r="AA714" i="28"/>
  <c r="AA718" i="28"/>
  <c r="AA738" i="28"/>
  <c r="AA726" i="28"/>
  <c r="AA710" i="28"/>
  <c r="AA730" i="28"/>
  <c r="AA722" i="28"/>
  <c r="AC154" i="28"/>
  <c r="AC154" i="10"/>
  <c r="AC454" i="10" s="1"/>
  <c r="W147" i="33" s="1"/>
  <c r="AC217" i="25"/>
  <c r="AC427" i="28"/>
  <c r="Z747" i="28"/>
  <c r="AC294" i="28"/>
  <c r="AC84" i="25"/>
  <c r="AB147" i="28"/>
  <c r="AB147" i="10"/>
  <c r="AB453" i="10" s="1"/>
  <c r="V146" i="33" s="1"/>
  <c r="AB70" i="28"/>
  <c r="AB70" i="10"/>
  <c r="AB189" i="28"/>
  <c r="AB189" i="10"/>
  <c r="AB91" i="28"/>
  <c r="AB91" i="10"/>
  <c r="AC147" i="28"/>
  <c r="AC147" i="10"/>
  <c r="AC453" i="10" s="1"/>
  <c r="W146" i="33" s="1"/>
  <c r="AC77" i="25"/>
  <c r="AC287" i="28"/>
  <c r="AF7" i="28"/>
  <c r="AF5" i="10"/>
  <c r="AF5" i="25"/>
  <c r="AF5" i="23"/>
  <c r="AB5" i="24"/>
  <c r="Z5" i="18"/>
  <c r="AF7" i="3"/>
  <c r="AB266" i="28"/>
  <c r="AB56" i="25"/>
  <c r="AC21" i="28"/>
  <c r="AC21" i="10"/>
  <c r="Z495" i="28"/>
  <c r="Z499" i="28"/>
  <c r="Z487" i="28"/>
  <c r="Z483" i="28"/>
  <c r="Z515" i="28"/>
  <c r="Z503" i="28"/>
  <c r="Z491" i="28"/>
  <c r="Z507" i="28"/>
  <c r="Z511" i="28"/>
  <c r="AA330" i="25"/>
  <c r="AA334" i="25"/>
  <c r="AA350" i="25"/>
  <c r="AA322" i="25"/>
  <c r="AA318" i="25"/>
  <c r="AA342" i="25"/>
  <c r="AA338" i="25"/>
  <c r="AA346" i="25"/>
  <c r="AA326" i="25"/>
  <c r="AA10" i="23"/>
  <c r="AC42" i="25"/>
  <c r="AC252" i="28"/>
  <c r="AA935" i="28"/>
  <c r="AA947" i="28"/>
  <c r="AA931" i="28"/>
  <c r="AA955" i="28"/>
  <c r="AA951" i="28"/>
  <c r="AA943" i="28"/>
  <c r="AA963" i="28"/>
  <c r="AA939" i="28"/>
  <c r="AA959" i="28"/>
  <c r="AC189" i="28"/>
  <c r="AC189" i="10"/>
  <c r="AC308" i="28"/>
  <c r="AC98" i="25"/>
  <c r="AC443" i="25" s="1"/>
  <c r="W131" i="33" s="1"/>
  <c r="AA579" i="28"/>
  <c r="AA575" i="28"/>
  <c r="AA571" i="28"/>
  <c r="AA595" i="28"/>
  <c r="AA583" i="28"/>
  <c r="AA599" i="28"/>
  <c r="AA603" i="28"/>
  <c r="AA591" i="28"/>
  <c r="AA587" i="28"/>
  <c r="AC168" i="28"/>
  <c r="AC168" i="10"/>
  <c r="AC21" i="25"/>
  <c r="AC231" i="28"/>
  <c r="AA334" i="10"/>
  <c r="AA350" i="10"/>
  <c r="AA330" i="10"/>
  <c r="AA346" i="10"/>
  <c r="AA318" i="10"/>
  <c r="AA338" i="10"/>
  <c r="AA342" i="10"/>
  <c r="AA326" i="10"/>
  <c r="AA322" i="10"/>
  <c r="AC119" i="28"/>
  <c r="AC119" i="10"/>
  <c r="AC443" i="10" s="1"/>
  <c r="W117" i="33" s="1"/>
  <c r="Z346" i="10"/>
  <c r="Z338" i="10"/>
  <c r="Z330" i="10"/>
  <c r="Z350" i="10"/>
  <c r="Z342" i="10"/>
  <c r="Z322" i="10"/>
  <c r="Z334" i="10"/>
  <c r="Z318" i="10"/>
  <c r="Z326" i="10"/>
  <c r="AB154" i="28"/>
  <c r="AB154" i="10"/>
  <c r="AB454" i="10" s="1"/>
  <c r="V147" i="33" s="1"/>
  <c r="AC357" i="28"/>
  <c r="AC147" i="25"/>
  <c r="AC455" i="25" s="1"/>
  <c r="W162" i="33" s="1"/>
  <c r="AB133" i="28"/>
  <c r="AB133" i="10"/>
  <c r="AB445" i="10" s="1"/>
  <c r="V119" i="33" s="1"/>
  <c r="AB175" i="28"/>
  <c r="AB175" i="10"/>
  <c r="AB77" i="28"/>
  <c r="AB77" i="10"/>
  <c r="AC161" i="28"/>
  <c r="AC161" i="10"/>
  <c r="AC343" i="28"/>
  <c r="AC133" i="25"/>
  <c r="AC453" i="25" s="1"/>
  <c r="W160" i="33" s="1"/>
  <c r="AB343" i="28"/>
  <c r="AB133" i="25"/>
  <c r="AB453" i="25" s="1"/>
  <c r="V160" i="33" s="1"/>
  <c r="AB371" i="28"/>
  <c r="AB161" i="25"/>
  <c r="AB457" i="25" s="1"/>
  <c r="V164" i="33" s="1"/>
  <c r="Z685" i="28"/>
  <c r="Z681" i="28"/>
  <c r="Z669" i="28"/>
  <c r="Z693" i="28"/>
  <c r="Z677" i="28"/>
  <c r="Z689" i="28"/>
  <c r="Z665" i="28"/>
  <c r="Z661" i="28"/>
  <c r="Z673" i="28"/>
  <c r="AA882" i="28"/>
  <c r="AC245" i="28"/>
  <c r="AC35" i="25"/>
  <c r="AA648" i="28"/>
  <c r="AA636" i="28"/>
  <c r="AA616" i="28"/>
  <c r="AA628" i="28"/>
  <c r="AA620" i="28"/>
  <c r="AA624" i="28"/>
  <c r="AA640" i="28"/>
  <c r="AA632" i="28"/>
  <c r="AA644" i="28"/>
  <c r="AB413" i="25"/>
  <c r="V63" i="33" s="1"/>
  <c r="AB415" i="25"/>
  <c r="V65" i="33" s="1"/>
  <c r="AC105" i="28"/>
  <c r="AC105" i="10"/>
  <c r="AC441" i="10" s="1"/>
  <c r="W115" i="33" s="1"/>
  <c r="AC77" i="28"/>
  <c r="AC77" i="10"/>
  <c r="AC402" i="25"/>
  <c r="W33" i="33" s="1"/>
  <c r="AC400" i="25"/>
  <c r="W31" i="33" s="1"/>
  <c r="AC224" i="25"/>
  <c r="AC401" i="25"/>
  <c r="W32" i="33" s="1"/>
  <c r="AB203" i="28"/>
  <c r="AB203" i="10"/>
  <c r="AC126" i="28"/>
  <c r="AC126" i="10"/>
  <c r="AC444" i="10" s="1"/>
  <c r="W118" i="33" s="1"/>
  <c r="AA783" i="28"/>
  <c r="AA763" i="28"/>
  <c r="AA759" i="28"/>
  <c r="AA775" i="28"/>
  <c r="AA779" i="28"/>
  <c r="AA771" i="28"/>
  <c r="AA755" i="28"/>
  <c r="AA767" i="28"/>
  <c r="AA751" i="28"/>
  <c r="AC350" i="28"/>
  <c r="AC140" i="25"/>
  <c r="AC454" i="25" s="1"/>
  <c r="W161" i="33" s="1"/>
  <c r="AE7" i="23"/>
  <c r="AE9" i="3"/>
  <c r="Y7" i="18"/>
  <c r="AE7" i="10"/>
  <c r="AE7" i="25"/>
  <c r="AE9" i="28"/>
  <c r="AB210" i="28"/>
  <c r="AB210" i="10"/>
  <c r="Z902" i="28"/>
  <c r="Z910" i="28"/>
  <c r="Z898" i="28"/>
  <c r="Z890" i="28"/>
  <c r="Z914" i="28"/>
  <c r="Z906" i="28"/>
  <c r="Z894" i="28"/>
  <c r="Z886" i="28"/>
  <c r="Z918" i="28"/>
  <c r="AC175" i="28"/>
  <c r="AC175" i="10"/>
  <c r="AC70" i="25"/>
  <c r="AC280" i="28"/>
  <c r="AB413" i="28"/>
  <c r="AB203" i="25"/>
  <c r="AB322" i="28"/>
  <c r="AB112" i="25"/>
  <c r="AB445" i="25" s="1"/>
  <c r="V133" i="33" s="1"/>
  <c r="Z837" i="28"/>
  <c r="AC400" i="10"/>
  <c r="W17" i="33" s="1"/>
  <c r="AC402" i="10"/>
  <c r="W19" i="33" s="1"/>
  <c r="AC401" i="10"/>
  <c r="W18" i="33" s="1"/>
  <c r="AC224" i="10"/>
  <c r="Z820" i="28"/>
  <c r="Z800" i="28"/>
  <c r="Z808" i="28"/>
  <c r="Z812" i="28"/>
  <c r="Z824" i="28"/>
  <c r="Z796" i="28"/>
  <c r="Z816" i="28"/>
  <c r="Z804" i="28"/>
  <c r="Z828" i="28"/>
  <c r="Z14" i="23"/>
  <c r="Z314" i="25"/>
  <c r="AA828" i="28"/>
  <c r="AA796" i="28"/>
  <c r="AA824" i="28"/>
  <c r="AA816" i="28"/>
  <c r="AA820" i="28"/>
  <c r="AA804" i="28"/>
  <c r="AA808" i="28"/>
  <c r="AA812" i="28"/>
  <c r="AA800" i="28"/>
  <c r="AA314" i="25"/>
  <c r="AA14" i="23"/>
  <c r="AB475" i="28"/>
  <c r="AB608" i="28"/>
  <c r="AB968" i="28"/>
  <c r="AB743" i="28"/>
  <c r="AB923" i="28"/>
  <c r="Z792" i="28"/>
  <c r="AC91" i="28"/>
  <c r="AC91" i="10"/>
  <c r="AC475" i="28"/>
  <c r="AC608" i="28"/>
  <c r="AC923" i="28"/>
  <c r="AC968" i="28"/>
  <c r="AC743" i="28"/>
  <c r="Z338" i="25"/>
  <c r="Z10" i="23"/>
  <c r="Z334" i="25"/>
  <c r="Z330" i="25"/>
  <c r="Z322" i="25"/>
  <c r="Z350" i="25"/>
  <c r="Z342" i="25"/>
  <c r="Z326" i="25"/>
  <c r="Z318" i="25"/>
  <c r="Z346" i="25"/>
  <c r="Z976" i="28"/>
  <c r="Z992" i="28"/>
  <c r="Z1004" i="28"/>
  <c r="Z1000" i="28"/>
  <c r="Z984" i="28"/>
  <c r="Z1008" i="28"/>
  <c r="Z996" i="28"/>
  <c r="Z988" i="28"/>
  <c r="Z980" i="28"/>
  <c r="AC273" i="28"/>
  <c r="AC63" i="25"/>
  <c r="AB28" i="28"/>
  <c r="AB28" i="10"/>
  <c r="AB416" i="10" s="1"/>
  <c r="V52" i="33" s="1"/>
  <c r="AB42" i="28"/>
  <c r="AB42" i="10"/>
  <c r="AB140" i="28"/>
  <c r="AB140" i="10"/>
  <c r="AB420" i="28"/>
  <c r="AB210" i="25"/>
  <c r="AB458" i="25" s="1"/>
  <c r="V165" i="33" s="1"/>
  <c r="Z470" i="28"/>
  <c r="Z446" i="28"/>
  <c r="Z438" i="28"/>
  <c r="Z462" i="28"/>
  <c r="Z454" i="28"/>
  <c r="Z466" i="28"/>
  <c r="Z458" i="28"/>
  <c r="Z450" i="28"/>
  <c r="Z442" i="28"/>
  <c r="AC112" i="28"/>
  <c r="AC112" i="10"/>
  <c r="AC442" i="10" s="1"/>
  <c r="W116" i="33" s="1"/>
  <c r="AB238" i="28"/>
  <c r="AB28" i="25"/>
  <c r="AB416" i="25" s="1"/>
  <c r="V66" i="33" s="1"/>
  <c r="AB336" i="28"/>
  <c r="AB126" i="25"/>
  <c r="AC182" i="25"/>
  <c r="AC392" i="28"/>
  <c r="Z632" i="28"/>
  <c r="Z624" i="28"/>
  <c r="Z616" i="28"/>
  <c r="Z636" i="28"/>
  <c r="Z648" i="28"/>
  <c r="Z620" i="28"/>
  <c r="Z644" i="28"/>
  <c r="Z640" i="28"/>
  <c r="Z628" i="28"/>
  <c r="Z314" i="10"/>
  <c r="AA689" i="28"/>
  <c r="AA673" i="28"/>
  <c r="AA669" i="28"/>
  <c r="AA681" i="28"/>
  <c r="AA685" i="28"/>
  <c r="AA665" i="28"/>
  <c r="AA677" i="28"/>
  <c r="AA661" i="28"/>
  <c r="AA693" i="28"/>
  <c r="AB400" i="25"/>
  <c r="V31" i="33" s="1"/>
  <c r="AB401" i="25"/>
  <c r="V32" i="33" s="1"/>
  <c r="AB402" i="25"/>
  <c r="V33" i="33" s="1"/>
  <c r="AB224" i="25"/>
  <c r="Z927" i="28"/>
  <c r="AC70" i="28"/>
  <c r="AC70" i="10"/>
  <c r="AB14" i="28"/>
  <c r="AB14" i="10"/>
  <c r="AB56" i="28"/>
  <c r="AB56" i="10"/>
  <c r="Y87" i="23"/>
  <c r="Y132" i="23" s="1"/>
  <c r="Y83" i="23"/>
  <c r="Y128" i="23" s="1"/>
  <c r="Y71" i="23"/>
  <c r="Y116" i="23" s="1"/>
  <c r="Y91" i="23"/>
  <c r="Y136" i="23" s="1"/>
  <c r="Y59" i="23"/>
  <c r="Y104" i="23" s="1"/>
  <c r="Y63" i="23"/>
  <c r="Y108" i="23" s="1"/>
  <c r="Y79" i="23"/>
  <c r="Y124" i="23" s="1"/>
  <c r="Y67" i="23"/>
  <c r="Y112" i="23" s="1"/>
  <c r="Y75" i="23"/>
  <c r="Y120" i="23" s="1"/>
  <c r="Y96" i="23"/>
  <c r="AB105" i="28"/>
  <c r="AB105" i="10"/>
  <c r="AB441" i="10" s="1"/>
  <c r="V115" i="33" s="1"/>
  <c r="AB126" i="28"/>
  <c r="AB126" i="10"/>
  <c r="AB444" i="10" s="1"/>
  <c r="V118" i="33" s="1"/>
  <c r="AB35" i="28"/>
  <c r="AB35" i="10"/>
  <c r="AB168" i="28"/>
  <c r="AB168" i="10"/>
  <c r="AB63" i="28"/>
  <c r="AB63" i="10"/>
  <c r="AC210" i="28"/>
  <c r="AC210" i="10"/>
  <c r="AC259" i="28"/>
  <c r="AC49" i="25"/>
  <c r="Z738" i="28"/>
  <c r="Z718" i="28"/>
  <c r="Z722" i="28"/>
  <c r="Z714" i="28"/>
  <c r="Z710" i="28"/>
  <c r="Z726" i="28"/>
  <c r="Z730" i="28"/>
  <c r="Z734" i="28"/>
  <c r="Z706" i="28"/>
  <c r="AB280" i="28"/>
  <c r="AB70" i="25"/>
  <c r="AB357" i="28"/>
  <c r="AB147" i="25"/>
  <c r="AB455" i="25" s="1"/>
  <c r="V162" i="33" s="1"/>
  <c r="Z567" i="28"/>
  <c r="AC301" i="28"/>
  <c r="AC91" i="25"/>
  <c r="Z556" i="28"/>
  <c r="Z548" i="28"/>
  <c r="Z552" i="28"/>
  <c r="Z532" i="28"/>
  <c r="Z560" i="28"/>
  <c r="Z540" i="28"/>
  <c r="Z544" i="28"/>
  <c r="Z528" i="28"/>
  <c r="Z536" i="28"/>
  <c r="AA747" i="28"/>
  <c r="AA499" i="28"/>
  <c r="AA507" i="28"/>
  <c r="AA495" i="28"/>
  <c r="AA511" i="28"/>
  <c r="AA491" i="28"/>
  <c r="AA487" i="28"/>
  <c r="AA515" i="28"/>
  <c r="AA483" i="28"/>
  <c r="AA503" i="28"/>
  <c r="X7" i="18"/>
  <c r="AD9" i="3"/>
  <c r="AD7" i="25"/>
  <c r="AD9" i="28"/>
  <c r="AD7" i="23"/>
  <c r="AD7" i="10"/>
  <c r="Y55" i="23"/>
  <c r="Y100" i="23" s="1"/>
  <c r="AA841" i="28"/>
  <c r="AA853" i="28"/>
  <c r="AA873" i="28"/>
  <c r="AA849" i="28"/>
  <c r="AA861" i="28"/>
  <c r="AA869" i="28"/>
  <c r="AA845" i="28"/>
  <c r="AA857" i="28"/>
  <c r="AA865" i="28"/>
  <c r="Z972" i="28"/>
  <c r="AA322" i="33"/>
  <c r="AA256" i="33"/>
  <c r="AA190" i="33"/>
  <c r="AA307" i="33"/>
  <c r="AA241" i="33"/>
  <c r="AA175" i="33"/>
  <c r="AA355" i="33"/>
  <c r="AA289" i="33"/>
  <c r="AA223" i="33"/>
  <c r="AA157" i="33"/>
  <c r="AA143" i="33"/>
  <c r="AA79" i="33"/>
  <c r="AA340" i="33"/>
  <c r="AA274" i="33"/>
  <c r="AA125" i="33"/>
  <c r="AA47" i="33"/>
  <c r="AA208" i="33"/>
  <c r="AA111" i="33"/>
  <c r="AA93" i="33"/>
  <c r="AA61" i="33"/>
  <c r="AA29" i="33"/>
  <c r="AA15" i="33"/>
  <c r="AG4" i="25"/>
  <c r="AG6" i="28"/>
  <c r="AG4" i="23"/>
  <c r="A127" i="18"/>
  <c r="A210" i="28"/>
  <c r="A210" i="10"/>
  <c r="AA4" i="18"/>
  <c r="AC4" i="24"/>
  <c r="AG6" i="3"/>
  <c r="AG5" i="3" s="1"/>
  <c r="AG4" i="10"/>
  <c r="AH70" i="1"/>
  <c r="AG9" i="1"/>
  <c r="AC124" i="24" l="1" a="1"/>
  <c r="AC124" i="24" s="1"/>
  <c r="AC112" i="24" a="1"/>
  <c r="AC112" i="24" s="1"/>
  <c r="AC120" i="24" a="1"/>
  <c r="AC120" i="24" s="1"/>
  <c r="AC108" i="24" a="1"/>
  <c r="AC108" i="24" s="1"/>
  <c r="AC128" i="24" a="1"/>
  <c r="AC128" i="24" s="1"/>
  <c r="AC116" i="24" a="1"/>
  <c r="AC116" i="24" s="1"/>
  <c r="AC104" i="24" a="1"/>
  <c r="AC104" i="24" s="1"/>
  <c r="AC80" i="24" a="1"/>
  <c r="AC80" i="24" s="1"/>
  <c r="AC92" i="24" a="1"/>
  <c r="AC92" i="24" s="1"/>
  <c r="AC60" i="24" a="1"/>
  <c r="AC60" i="24" s="1"/>
  <c r="AC100" i="24" a="1"/>
  <c r="AC100" i="24" s="1"/>
  <c r="AC76" i="24" a="1"/>
  <c r="AC76" i="24" s="1"/>
  <c r="AC68" i="24" a="1"/>
  <c r="AC68" i="24" s="1"/>
  <c r="AC96" i="24" a="1"/>
  <c r="AC96" i="24" s="1"/>
  <c r="AC88" i="24" a="1"/>
  <c r="AC88" i="24" s="1"/>
  <c r="AC56" i="24" a="1"/>
  <c r="AC56" i="24" s="1"/>
  <c r="AC72" i="24" a="1"/>
  <c r="AC72" i="24" s="1"/>
  <c r="AC84" i="24" a="1"/>
  <c r="AC84" i="24" s="1"/>
  <c r="AC52" i="24" a="1"/>
  <c r="AC52" i="24" s="1"/>
  <c r="AC48" i="24" a="1"/>
  <c r="AC48" i="24" s="1"/>
  <c r="AC64" i="24" a="1"/>
  <c r="AC64" i="24" s="1"/>
  <c r="AC16" i="24" a="1"/>
  <c r="AC16" i="24" s="1"/>
  <c r="AC44" i="24" a="1"/>
  <c r="AC44" i="24" s="1"/>
  <c r="AC40" i="24" a="1"/>
  <c r="AC40" i="24" s="1"/>
  <c r="AC32" i="24" a="1"/>
  <c r="AC32" i="24" s="1"/>
  <c r="AC28" i="24" a="1"/>
  <c r="AC28" i="24" s="1"/>
  <c r="AC20" i="24" a="1"/>
  <c r="AC20" i="24" s="1"/>
  <c r="AC12" i="24" a="1"/>
  <c r="AC12" i="24" s="1"/>
  <c r="AC36" i="24" a="1"/>
  <c r="AC36" i="24" s="1"/>
  <c r="AC24" i="24" a="1"/>
  <c r="AC24" i="24" s="1"/>
  <c r="AB426" i="25"/>
  <c r="V95" i="33" s="1"/>
  <c r="V105" i="33" s="1"/>
  <c r="AB232" i="25"/>
  <c r="AB318" i="25" s="1"/>
  <c r="AB1252" i="28"/>
  <c r="AB478" i="10"/>
  <c r="V210" i="33" s="1"/>
  <c r="V220" i="33" s="1"/>
  <c r="AB248" i="10"/>
  <c r="AB34" i="23" s="1"/>
  <c r="AC427" i="10"/>
  <c r="W82" i="33" s="1"/>
  <c r="AC252" i="10"/>
  <c r="AC338" i="10" s="1"/>
  <c r="AC491" i="10"/>
  <c r="W243" i="33" s="1"/>
  <c r="W253" i="33" s="1"/>
  <c r="AC417" i="25"/>
  <c r="W67" i="33" s="1"/>
  <c r="AC439" i="25"/>
  <c r="W127" i="33" s="1"/>
  <c r="AC236" i="25"/>
  <c r="AC22" i="23" s="1"/>
  <c r="AC448" i="25"/>
  <c r="W136" i="33" s="1"/>
  <c r="AC256" i="25"/>
  <c r="AC342" i="25" s="1"/>
  <c r="AC504" i="25"/>
  <c r="W291" i="33" s="1"/>
  <c r="W301" i="33" s="1"/>
  <c r="AB429" i="10"/>
  <c r="V84" i="33" s="1"/>
  <c r="AB517" i="10"/>
  <c r="V309" i="33" s="1"/>
  <c r="V319" i="33" s="1"/>
  <c r="AB447" i="25"/>
  <c r="V135" i="33" s="1"/>
  <c r="AB491" i="25"/>
  <c r="V258" i="33" s="1"/>
  <c r="V268" i="33" s="1"/>
  <c r="AB252" i="25"/>
  <c r="AB338" i="25" s="1"/>
  <c r="AC478" i="25"/>
  <c r="W225" i="33" s="1"/>
  <c r="W235" i="33" s="1"/>
  <c r="AC248" i="25"/>
  <c r="AC334" i="25" s="1"/>
  <c r="AB530" i="10"/>
  <c r="V342" i="33" s="1"/>
  <c r="V352" i="33" s="1"/>
  <c r="AB264" i="10"/>
  <c r="AC441" i="25"/>
  <c r="W129" i="33" s="1"/>
  <c r="AC260" i="25"/>
  <c r="AC346" i="25" s="1"/>
  <c r="AC517" i="25"/>
  <c r="W324" i="33" s="1"/>
  <c r="W334" i="33" s="1"/>
  <c r="AB442" i="25"/>
  <c r="V130" i="33" s="1"/>
  <c r="AB530" i="25"/>
  <c r="V357" i="33" s="1"/>
  <c r="V367" i="33" s="1"/>
  <c r="AB264" i="25"/>
  <c r="AB350" i="25" s="1"/>
  <c r="AC442" i="25"/>
  <c r="W130" i="33" s="1"/>
  <c r="AC264" i="25"/>
  <c r="AC350" i="25" s="1"/>
  <c r="AC530" i="25"/>
  <c r="W357" i="33" s="1"/>
  <c r="W367" i="33" s="1"/>
  <c r="AC452" i="25"/>
  <c r="W159" i="33" s="1"/>
  <c r="W169" i="33" s="1"/>
  <c r="AC240" i="25"/>
  <c r="AC326" i="25" s="1"/>
  <c r="AB465" i="10"/>
  <c r="V177" i="33" s="1"/>
  <c r="V187" i="33" s="1"/>
  <c r="AB244" i="10"/>
  <c r="AC256" i="10"/>
  <c r="AC342" i="10" s="1"/>
  <c r="AC504" i="10"/>
  <c r="W276" i="33" s="1"/>
  <c r="W286" i="33" s="1"/>
  <c r="AC419" i="25"/>
  <c r="W69" i="33" s="1"/>
  <c r="AC244" i="25"/>
  <c r="AC330" i="25" s="1"/>
  <c r="AC465" i="25"/>
  <c r="W192" i="33" s="1"/>
  <c r="W202" i="33" s="1"/>
  <c r="AB441" i="25"/>
  <c r="V129" i="33" s="1"/>
  <c r="AB260" i="25"/>
  <c r="AB346" i="25" s="1"/>
  <c r="AB517" i="25"/>
  <c r="V324" i="33" s="1"/>
  <c r="V334" i="33" s="1"/>
  <c r="AC264" i="10"/>
  <c r="AC350" i="10" s="1"/>
  <c r="AC530" i="10"/>
  <c r="W342" i="33" s="1"/>
  <c r="W352" i="33" s="1"/>
  <c r="AC447" i="25"/>
  <c r="W135" i="33" s="1"/>
  <c r="AC252" i="25"/>
  <c r="AC338" i="25" s="1"/>
  <c r="AC491" i="25"/>
  <c r="W258" i="33" s="1"/>
  <c r="W268" i="33" s="1"/>
  <c r="AC429" i="10"/>
  <c r="W84" i="33" s="1"/>
  <c r="AC517" i="10"/>
  <c r="W309" i="33" s="1"/>
  <c r="W319" i="33" s="1"/>
  <c r="AC426" i="10"/>
  <c r="W81" i="33" s="1"/>
  <c r="AC478" i="10"/>
  <c r="W210" i="33" s="1"/>
  <c r="W220" i="33" s="1"/>
  <c r="AC248" i="10"/>
  <c r="AC334" i="10" s="1"/>
  <c r="AC260" i="10"/>
  <c r="AC346" i="10" s="1"/>
  <c r="AC465" i="10"/>
  <c r="W177" i="33" s="1"/>
  <c r="W187" i="33" s="1"/>
  <c r="AC244" i="10"/>
  <c r="AC330" i="10" s="1"/>
  <c r="AB419" i="25"/>
  <c r="V69" i="33" s="1"/>
  <c r="AB465" i="25"/>
  <c r="V192" i="33" s="1"/>
  <c r="V202" i="33" s="1"/>
  <c r="AB244" i="25"/>
  <c r="AB330" i="25" s="1"/>
  <c r="AB417" i="10"/>
  <c r="AB236" i="10"/>
  <c r="AB22" i="23" s="1"/>
  <c r="AB439" i="10"/>
  <c r="V113" i="33" s="1"/>
  <c r="V123" i="33" s="1"/>
  <c r="AB256" i="10"/>
  <c r="AB42" i="23" s="1"/>
  <c r="AB504" i="10"/>
  <c r="V276" i="33" s="1"/>
  <c r="V286" i="33" s="1"/>
  <c r="AB252" i="10"/>
  <c r="AB491" i="10"/>
  <c r="V243" i="33" s="1"/>
  <c r="V253" i="33" s="1"/>
  <c r="AH73" i="1"/>
  <c r="AD7" i="24" s="1"/>
  <c r="AH71" i="1"/>
  <c r="AG72" i="1"/>
  <c r="AB1120" i="28"/>
  <c r="AB1148" i="28"/>
  <c r="AB1116" i="28"/>
  <c r="AB1144" i="28"/>
  <c r="AB1140" i="28"/>
  <c r="AB1136" i="28"/>
  <c r="AB1132" i="28"/>
  <c r="AB1128" i="28"/>
  <c r="AB1124" i="28"/>
  <c r="AB1288" i="28"/>
  <c r="AB1284" i="28"/>
  <c r="AB1260" i="28"/>
  <c r="AB1280" i="28"/>
  <c r="AB1256" i="28"/>
  <c r="AB1276" i="28"/>
  <c r="AB1272" i="28"/>
  <c r="AB1268" i="28"/>
  <c r="AB1264" i="28"/>
  <c r="AR11" i="3"/>
  <c r="AC1124" i="28"/>
  <c r="AC1148" i="28"/>
  <c r="AC1120" i="28"/>
  <c r="AC1144" i="28"/>
  <c r="AC1116" i="28"/>
  <c r="AC1140" i="28"/>
  <c r="AC1136" i="28"/>
  <c r="AC1132" i="28"/>
  <c r="AC1128" i="28"/>
  <c r="AC1256" i="28"/>
  <c r="AC1288" i="28"/>
  <c r="AC1284" i="28"/>
  <c r="AC1280" i="28"/>
  <c r="AC1260" i="28"/>
  <c r="AC1276" i="28"/>
  <c r="AC1272" i="28"/>
  <c r="AC1268" i="28"/>
  <c r="AC1264" i="28"/>
  <c r="AC1252" i="28"/>
  <c r="AC1112" i="28"/>
  <c r="AB1112" i="28"/>
  <c r="AC1201" i="28"/>
  <c r="AC1205" i="28" s="1"/>
  <c r="AC1061" i="28"/>
  <c r="AC1065" i="28" s="1"/>
  <c r="AB1201" i="28"/>
  <c r="AB1061" i="28"/>
  <c r="AC788" i="28"/>
  <c r="AC824" i="28" s="1"/>
  <c r="AC520" i="28"/>
  <c r="AC560" i="28" s="1"/>
  <c r="AC653" i="28"/>
  <c r="AC689" i="28" s="1"/>
  <c r="AC563" i="28"/>
  <c r="AC567" i="28" s="1"/>
  <c r="AC430" i="28"/>
  <c r="AC462" i="28" s="1"/>
  <c r="AC833" i="28"/>
  <c r="AC873" i="28" s="1"/>
  <c r="AC698" i="28"/>
  <c r="AC730" i="28" s="1"/>
  <c r="AC878" i="28"/>
  <c r="AC890" i="28" s="1"/>
  <c r="AB418" i="10"/>
  <c r="AB240" i="10"/>
  <c r="AB419" i="10"/>
  <c r="AB260" i="10"/>
  <c r="AC418" i="10"/>
  <c r="AC240" i="10"/>
  <c r="W155" i="33"/>
  <c r="AQ15" i="3"/>
  <c r="AQ13" i="3"/>
  <c r="AB653" i="28"/>
  <c r="AB677" i="28" s="1"/>
  <c r="V169" i="33"/>
  <c r="V155" i="33"/>
  <c r="W123" i="33"/>
  <c r="W41" i="33"/>
  <c r="V41" i="33"/>
  <c r="W27" i="33"/>
  <c r="X124" i="18"/>
  <c r="X128" i="18"/>
  <c r="X104" i="18"/>
  <c r="X108" i="18"/>
  <c r="X112" i="18"/>
  <c r="X116" i="18"/>
  <c r="X96" i="18"/>
  <c r="X64" i="18"/>
  <c r="X100" i="18"/>
  <c r="X68" i="18"/>
  <c r="X72" i="18"/>
  <c r="X76" i="18"/>
  <c r="X44" i="18"/>
  <c r="X80" i="18"/>
  <c r="X48" i="18"/>
  <c r="X120" i="18"/>
  <c r="X84" i="18"/>
  <c r="X52" i="18"/>
  <c r="X88" i="18"/>
  <c r="X56" i="18"/>
  <c r="X60" i="18"/>
  <c r="X92" i="18"/>
  <c r="X12" i="18"/>
  <c r="X28" i="18"/>
  <c r="X24" i="18"/>
  <c r="X36" i="18"/>
  <c r="X32" i="18"/>
  <c r="X16" i="18"/>
  <c r="X40" i="18"/>
  <c r="X20" i="18"/>
  <c r="Y128" i="18"/>
  <c r="AE217" i="10" s="1"/>
  <c r="Y104" i="18"/>
  <c r="AE175" i="28" s="1"/>
  <c r="Y108" i="18"/>
  <c r="AE182" i="10" s="1"/>
  <c r="Y112" i="18"/>
  <c r="AE189" i="28" s="1"/>
  <c r="Y116" i="18"/>
  <c r="AE196" i="28" s="1"/>
  <c r="Y120" i="18"/>
  <c r="AE203" i="28" s="1"/>
  <c r="Y100" i="18"/>
  <c r="AE168" i="28" s="1"/>
  <c r="Y68" i="18"/>
  <c r="AE112" i="10" s="1"/>
  <c r="AE442" i="10" s="1"/>
  <c r="Y116" i="33" s="1"/>
  <c r="Y72" i="18"/>
  <c r="AE119" i="28" s="1"/>
  <c r="Y76" i="18"/>
  <c r="AE126" i="28" s="1"/>
  <c r="Y44" i="18"/>
  <c r="AE70" i="28" s="1"/>
  <c r="Y124" i="18"/>
  <c r="AE210" i="28" s="1"/>
  <c r="Y80" i="18"/>
  <c r="AE133" i="10" s="1"/>
  <c r="AE445" i="10" s="1"/>
  <c r="Y119" i="33" s="1"/>
  <c r="Y48" i="18"/>
  <c r="AE77" i="28" s="1"/>
  <c r="Y84" i="18"/>
  <c r="AE140" i="28" s="1"/>
  <c r="Y52" i="18"/>
  <c r="AE84" i="28" s="1"/>
  <c r="Y88" i="18"/>
  <c r="AE147" i="28" s="1"/>
  <c r="Y56" i="18"/>
  <c r="AE91" i="28" s="1"/>
  <c r="Y92" i="18"/>
  <c r="AE154" i="28" s="1"/>
  <c r="Y60" i="18"/>
  <c r="AE98" i="10" s="1"/>
  <c r="AE440" i="10" s="1"/>
  <c r="Y114" i="33" s="1"/>
  <c r="Y96" i="18"/>
  <c r="AE161" i="28" s="1"/>
  <c r="Y28" i="18"/>
  <c r="AE42" i="28" s="1"/>
  <c r="Y24" i="18"/>
  <c r="AE35" i="28" s="1"/>
  <c r="Y12" i="18"/>
  <c r="AE14" i="10" s="1"/>
  <c r="Y20" i="18"/>
  <c r="AE28" i="28" s="1"/>
  <c r="Y32" i="18"/>
  <c r="AE49" i="28" s="1"/>
  <c r="Y40" i="18"/>
  <c r="AE63" i="28" s="1"/>
  <c r="Y64" i="18"/>
  <c r="AE105" i="28" s="1"/>
  <c r="Y36" i="18"/>
  <c r="AE56" i="28" s="1"/>
  <c r="Y16" i="18"/>
  <c r="AE21" i="10" s="1"/>
  <c r="AG94" i="23"/>
  <c r="AG53" i="23"/>
  <c r="AB414" i="25"/>
  <c r="V64" i="33" s="1"/>
  <c r="AA55" i="23"/>
  <c r="AC427" i="25"/>
  <c r="W96" i="33" s="1"/>
  <c r="AC428" i="25"/>
  <c r="W97" i="33" s="1"/>
  <c r="AC426" i="25"/>
  <c r="W95" i="33" s="1"/>
  <c r="AC232" i="25"/>
  <c r="AC18" i="23" s="1"/>
  <c r="AB426" i="10"/>
  <c r="V81" i="33" s="1"/>
  <c r="AB427" i="10"/>
  <c r="V82" i="33" s="1"/>
  <c r="AB428" i="10"/>
  <c r="V83" i="33" s="1"/>
  <c r="AB232" i="10"/>
  <c r="Z96" i="23"/>
  <c r="AA96" i="23" s="1"/>
  <c r="AB520" i="28"/>
  <c r="AB524" i="28" s="1"/>
  <c r="AE231" i="28"/>
  <c r="AE21" i="25"/>
  <c r="AG7" i="28"/>
  <c r="AA5" i="18"/>
  <c r="AG5" i="25"/>
  <c r="AG7" i="3"/>
  <c r="AG5" i="23"/>
  <c r="AC5" i="24"/>
  <c r="AG5" i="10"/>
  <c r="AE28" i="25"/>
  <c r="AE238" i="28"/>
  <c r="AE315" i="28"/>
  <c r="AE105" i="25"/>
  <c r="AE444" i="25" s="1"/>
  <c r="Y132" i="33" s="1"/>
  <c r="AE252" i="28"/>
  <c r="AE42" i="25"/>
  <c r="AE343" i="28"/>
  <c r="AE133" i="25"/>
  <c r="AE453" i="25" s="1"/>
  <c r="Y160" i="33" s="1"/>
  <c r="AB788" i="28"/>
  <c r="AB792" i="28" s="1"/>
  <c r="AF8" i="28"/>
  <c r="AB6" i="24"/>
  <c r="AF6" i="25"/>
  <c r="AF6" i="23"/>
  <c r="Z6" i="18"/>
  <c r="AF8" i="3"/>
  <c r="AF6" i="10"/>
  <c r="AE280" i="28"/>
  <c r="AE70" i="25"/>
  <c r="AE14" i="25"/>
  <c r="AE224" i="28"/>
  <c r="AE350" i="28"/>
  <c r="AE140" i="25"/>
  <c r="AE454" i="25" s="1"/>
  <c r="Y161" i="33" s="1"/>
  <c r="AE77" i="25"/>
  <c r="AE287" i="28"/>
  <c r="AE427" i="28"/>
  <c r="AE217" i="25"/>
  <c r="AC996" i="28"/>
  <c r="AC976" i="28"/>
  <c r="AC980" i="28"/>
  <c r="AC992" i="28"/>
  <c r="AC984" i="28"/>
  <c r="AC1008" i="28"/>
  <c r="AC1004" i="28"/>
  <c r="AC988" i="28"/>
  <c r="AC1000" i="28"/>
  <c r="AB927" i="28"/>
  <c r="AB951" i="28"/>
  <c r="AB963" i="28"/>
  <c r="AB939" i="28"/>
  <c r="AB935" i="28"/>
  <c r="AB959" i="28"/>
  <c r="AB947" i="28"/>
  <c r="AB955" i="28"/>
  <c r="AB931" i="28"/>
  <c r="AB943" i="28"/>
  <c r="Z55" i="23"/>
  <c r="Z100" i="23" s="1"/>
  <c r="AA83" i="23"/>
  <c r="AA87" i="23"/>
  <c r="AA91" i="23"/>
  <c r="AA75" i="23"/>
  <c r="AA63" i="23"/>
  <c r="AA79" i="23"/>
  <c r="AA67" i="23"/>
  <c r="AA71" i="23"/>
  <c r="AA59" i="23"/>
  <c r="AE84" i="25"/>
  <c r="AE294" i="28"/>
  <c r="AE336" i="28"/>
  <c r="AE126" i="25"/>
  <c r="AE273" i="28"/>
  <c r="AE63" i="25"/>
  <c r="AB322" i="25"/>
  <c r="AB334" i="25"/>
  <c r="AB342" i="25"/>
  <c r="AB326" i="25"/>
  <c r="AC959" i="28"/>
  <c r="AC939" i="28"/>
  <c r="AC935" i="28"/>
  <c r="AC955" i="28"/>
  <c r="AC963" i="28"/>
  <c r="AC947" i="28"/>
  <c r="AC931" i="28"/>
  <c r="AC943" i="28"/>
  <c r="AC951" i="28"/>
  <c r="AB747" i="28"/>
  <c r="AB767" i="28"/>
  <c r="AB771" i="28"/>
  <c r="AB755" i="28"/>
  <c r="AB751" i="28"/>
  <c r="AB779" i="28"/>
  <c r="AB783" i="28"/>
  <c r="AB759" i="28"/>
  <c r="AB775" i="28"/>
  <c r="AB763" i="28"/>
  <c r="AB612" i="28"/>
  <c r="AC10" i="23"/>
  <c r="AB414" i="10"/>
  <c r="V50" i="33" s="1"/>
  <c r="AB413" i="10"/>
  <c r="V49" i="33" s="1"/>
  <c r="AB228" i="10"/>
  <c r="AB415" i="10"/>
  <c r="V51" i="33" s="1"/>
  <c r="AE378" i="28"/>
  <c r="AE168" i="25"/>
  <c r="AE147" i="25"/>
  <c r="AE455" i="25" s="1"/>
  <c r="Y162" i="33" s="1"/>
  <c r="AE357" i="28"/>
  <c r="AE364" i="28"/>
  <c r="AE154" i="25"/>
  <c r="AE456" i="25" s="1"/>
  <c r="Y163" i="33" s="1"/>
  <c r="AE161" i="25"/>
  <c r="AE457" i="25" s="1"/>
  <c r="Y164" i="33" s="1"/>
  <c r="AE371" i="28"/>
  <c r="AE259" i="28"/>
  <c r="AE49" i="25"/>
  <c r="Z87" i="23"/>
  <c r="Z132" i="23" s="1"/>
  <c r="Z59" i="23"/>
  <c r="Z104" i="23" s="1"/>
  <c r="Z91" i="23"/>
  <c r="Z136" i="23" s="1"/>
  <c r="Z71" i="23"/>
  <c r="Z116" i="23" s="1"/>
  <c r="Z75" i="23"/>
  <c r="Z120" i="23" s="1"/>
  <c r="Z79" i="23"/>
  <c r="Z124" i="23" s="1"/>
  <c r="Z83" i="23"/>
  <c r="Z128" i="23" s="1"/>
  <c r="Z67" i="23"/>
  <c r="Z112" i="23" s="1"/>
  <c r="Z63" i="23"/>
  <c r="Z108" i="23" s="1"/>
  <c r="AC620" i="28"/>
  <c r="AC624" i="28"/>
  <c r="AC648" i="28"/>
  <c r="AC628" i="28"/>
  <c r="AC616" i="28"/>
  <c r="AC636" i="28"/>
  <c r="AC644" i="28"/>
  <c r="AC632" i="28"/>
  <c r="AC640" i="28"/>
  <c r="AB479" i="28"/>
  <c r="AC322" i="10"/>
  <c r="AC318" i="10"/>
  <c r="AB228" i="25"/>
  <c r="AE413" i="28"/>
  <c r="AE203" i="25"/>
  <c r="AE266" i="28"/>
  <c r="AE56" i="25"/>
  <c r="AE406" i="28"/>
  <c r="AE196" i="25"/>
  <c r="AE301" i="28"/>
  <c r="AE91" i="25"/>
  <c r="AC483" i="28"/>
  <c r="AC503" i="28"/>
  <c r="AC491" i="28"/>
  <c r="AC507" i="28"/>
  <c r="AC499" i="28"/>
  <c r="AC511" i="28"/>
  <c r="AC515" i="28"/>
  <c r="AC487" i="28"/>
  <c r="AC495" i="28"/>
  <c r="AB972" i="28"/>
  <c r="AB992" i="28"/>
  <c r="AB988" i="28"/>
  <c r="AB1008" i="28"/>
  <c r="AB984" i="28"/>
  <c r="AB996" i="28"/>
  <c r="AB1004" i="28"/>
  <c r="AB1000" i="28"/>
  <c r="AB976" i="28"/>
  <c r="AB980" i="28"/>
  <c r="AC413" i="10"/>
  <c r="W49" i="33" s="1"/>
  <c r="AC228" i="10"/>
  <c r="AC414" i="10"/>
  <c r="W50" i="33" s="1"/>
  <c r="AC415" i="10"/>
  <c r="W51" i="33" s="1"/>
  <c r="AE385" i="28"/>
  <c r="AE175" i="25"/>
  <c r="AE308" i="28"/>
  <c r="AE98" i="25"/>
  <c r="AE443" i="25" s="1"/>
  <c r="Y131" i="33" s="1"/>
  <c r="AE182" i="25"/>
  <c r="AE392" i="28"/>
  <c r="AE322" i="28"/>
  <c r="AE112" i="25"/>
  <c r="AE445" i="25" s="1"/>
  <c r="Y133" i="33" s="1"/>
  <c r="AB401" i="10"/>
  <c r="V18" i="33" s="1"/>
  <c r="AB402" i="10"/>
  <c r="V19" i="33" s="1"/>
  <c r="AB400" i="10"/>
  <c r="V17" i="33" s="1"/>
  <c r="AB224" i="10"/>
  <c r="AB616" i="28"/>
  <c r="AB624" i="28"/>
  <c r="AB640" i="28"/>
  <c r="AB644" i="28"/>
  <c r="AB636" i="28"/>
  <c r="AB628" i="28"/>
  <c r="AB648" i="28"/>
  <c r="AB632" i="28"/>
  <c r="AB620" i="28"/>
  <c r="AC972" i="28"/>
  <c r="AC612" i="28"/>
  <c r="AC747" i="28"/>
  <c r="AC927" i="28"/>
  <c r="AC479" i="28"/>
  <c r="AE210" i="25"/>
  <c r="AE458" i="25" s="1"/>
  <c r="Y165" i="33" s="1"/>
  <c r="AE420" i="28"/>
  <c r="AE119" i="25"/>
  <c r="AE446" i="25" s="1"/>
  <c r="Y134" i="33" s="1"/>
  <c r="AE329" i="28"/>
  <c r="AE35" i="25"/>
  <c r="AE245" i="28"/>
  <c r="AE399" i="28"/>
  <c r="AE189" i="25"/>
  <c r="AB833" i="28"/>
  <c r="AB698" i="28"/>
  <c r="AB430" i="28"/>
  <c r="AB563" i="28"/>
  <c r="AB878" i="28"/>
  <c r="AC771" i="28"/>
  <c r="AC755" i="28"/>
  <c r="AC767" i="28"/>
  <c r="AC751" i="28"/>
  <c r="AC759" i="28"/>
  <c r="AC763" i="28"/>
  <c r="AC783" i="28"/>
  <c r="AC775" i="28"/>
  <c r="AC779" i="28"/>
  <c r="AB515" i="28"/>
  <c r="AB495" i="28"/>
  <c r="AB483" i="28"/>
  <c r="AB511" i="28"/>
  <c r="AB503" i="28"/>
  <c r="AB487" i="28"/>
  <c r="AB499" i="28"/>
  <c r="AB491" i="28"/>
  <c r="AB507" i="28"/>
  <c r="AC414" i="25"/>
  <c r="W64" i="33" s="1"/>
  <c r="AC415" i="25"/>
  <c r="W65" i="33" s="1"/>
  <c r="AC228" i="25"/>
  <c r="AC413" i="25"/>
  <c r="W63" i="33" s="1"/>
  <c r="AB322" i="33"/>
  <c r="AB256" i="33"/>
  <c r="AB190" i="33"/>
  <c r="AB307" i="33"/>
  <c r="AB241" i="33"/>
  <c r="AB175" i="33"/>
  <c r="AB355" i="33"/>
  <c r="AB289" i="33"/>
  <c r="AB223" i="33"/>
  <c r="AB157" i="33"/>
  <c r="AB340" i="33"/>
  <c r="AB274" i="33"/>
  <c r="AB208" i="33"/>
  <c r="AB143" i="33"/>
  <c r="AB79" i="33"/>
  <c r="AB125" i="33"/>
  <c r="AB47" i="33"/>
  <c r="AB111" i="33"/>
  <c r="AB61" i="33"/>
  <c r="AB93" i="33"/>
  <c r="AB29" i="33"/>
  <c r="AB15" i="33"/>
  <c r="AH4" i="25"/>
  <c r="AH6" i="28"/>
  <c r="AH4" i="23"/>
  <c r="A217" i="28"/>
  <c r="A217" i="10"/>
  <c r="AB4" i="18"/>
  <c r="AD4" i="24"/>
  <c r="AH6" i="3"/>
  <c r="AH5" i="3" s="1"/>
  <c r="AH4" i="10"/>
  <c r="AI70" i="1"/>
  <c r="AH9" i="1"/>
  <c r="AD124" i="24" l="1" a="1"/>
  <c r="AD124" i="24" s="1"/>
  <c r="AD112" i="24" a="1"/>
  <c r="AD112" i="24" s="1"/>
  <c r="AD120" i="24" a="1"/>
  <c r="AD120" i="24" s="1"/>
  <c r="AD108" i="24" a="1"/>
  <c r="AD108" i="24" s="1"/>
  <c r="AD128" i="24" a="1"/>
  <c r="AD128" i="24" s="1"/>
  <c r="AD116" i="24" a="1"/>
  <c r="AD116" i="24" s="1"/>
  <c r="AD104" i="24" a="1"/>
  <c r="AD104" i="24" s="1"/>
  <c r="AD64" i="24" a="1"/>
  <c r="AD64" i="24" s="1"/>
  <c r="AD80" i="24" a="1"/>
  <c r="AD80" i="24" s="1"/>
  <c r="AD92" i="24" a="1"/>
  <c r="AD92" i="24" s="1"/>
  <c r="AD60" i="24" a="1"/>
  <c r="AD60" i="24" s="1"/>
  <c r="AD100" i="24" a="1"/>
  <c r="AD100" i="24" s="1"/>
  <c r="AD76" i="24" a="1"/>
  <c r="AD76" i="24" s="1"/>
  <c r="AD68" i="24" a="1"/>
  <c r="AD68" i="24" s="1"/>
  <c r="AD96" i="24" a="1"/>
  <c r="AD96" i="24" s="1"/>
  <c r="AD88" i="24" a="1"/>
  <c r="AD88" i="24" s="1"/>
  <c r="AD56" i="24" a="1"/>
  <c r="AD56" i="24" s="1"/>
  <c r="AD72" i="24" a="1"/>
  <c r="AD72" i="24" s="1"/>
  <c r="AD84" i="24" a="1"/>
  <c r="AD84" i="24" s="1"/>
  <c r="AD52" i="24" a="1"/>
  <c r="AD52" i="24" s="1"/>
  <c r="AD24" i="24" a="1"/>
  <c r="AD24" i="24" s="1"/>
  <c r="AD48" i="24" a="1"/>
  <c r="AD48" i="24" s="1"/>
  <c r="AD16" i="24" a="1"/>
  <c r="AD16" i="24" s="1"/>
  <c r="AD44" i="24" a="1"/>
  <c r="AD44" i="24" s="1"/>
  <c r="AD40" i="24" a="1"/>
  <c r="AD40" i="24" s="1"/>
  <c r="AD32" i="24" a="1"/>
  <c r="AD32" i="24" s="1"/>
  <c r="AD28" i="24" a="1"/>
  <c r="AD28" i="24" s="1"/>
  <c r="AD20" i="24" a="1"/>
  <c r="AD20" i="24" s="1"/>
  <c r="AD12" i="24" a="1"/>
  <c r="AD12" i="24" s="1"/>
  <c r="AD36" i="24" a="1"/>
  <c r="AD36" i="24" s="1"/>
  <c r="AE182" i="28"/>
  <c r="AB30" i="23"/>
  <c r="AC837" i="28"/>
  <c r="AC857" i="28"/>
  <c r="V73" i="33"/>
  <c r="AC38" i="23"/>
  <c r="AC79" i="23" s="1"/>
  <c r="W137" i="33"/>
  <c r="W91" i="33"/>
  <c r="V137" i="33"/>
  <c r="AC46" i="23"/>
  <c r="AC87" i="23" s="1"/>
  <c r="AB50" i="23"/>
  <c r="AC322" i="25"/>
  <c r="AB38" i="23"/>
  <c r="AE419" i="25"/>
  <c r="Y69" i="33" s="1"/>
  <c r="AE244" i="25"/>
  <c r="AE465" i="25"/>
  <c r="Y192" i="33" s="1"/>
  <c r="Y202" i="33" s="1"/>
  <c r="AE447" i="25"/>
  <c r="Y135" i="33" s="1"/>
  <c r="AE252" i="25"/>
  <c r="AE491" i="25"/>
  <c r="Y258" i="33" s="1"/>
  <c r="Y268" i="33" s="1"/>
  <c r="AE240" i="25"/>
  <c r="AE452" i="25"/>
  <c r="Y159" i="33" s="1"/>
  <c r="AC30" i="23"/>
  <c r="AC71" i="23" s="1"/>
  <c r="AE441" i="25"/>
  <c r="Y129" i="33" s="1"/>
  <c r="AE260" i="25"/>
  <c r="AE517" i="25"/>
  <c r="Y324" i="33" s="1"/>
  <c r="Y334" i="33" s="1"/>
  <c r="AC50" i="23"/>
  <c r="AC91" i="23" s="1"/>
  <c r="AE442" i="25"/>
  <c r="Y130" i="33" s="1"/>
  <c r="AE264" i="25"/>
  <c r="AE530" i="25"/>
  <c r="Y357" i="33" s="1"/>
  <c r="Y367" i="33" s="1"/>
  <c r="AE448" i="25"/>
  <c r="Y136" i="33" s="1"/>
  <c r="AE256" i="25"/>
  <c r="AE504" i="25"/>
  <c r="Y291" i="33" s="1"/>
  <c r="Y301" i="33" s="1"/>
  <c r="AE417" i="25"/>
  <c r="Y67" i="33" s="1"/>
  <c r="AE439" i="25"/>
  <c r="Y127" i="33" s="1"/>
  <c r="AE236" i="25"/>
  <c r="AC34" i="23"/>
  <c r="AC75" i="23" s="1"/>
  <c r="AC42" i="23"/>
  <c r="AC83" i="23" s="1"/>
  <c r="AE248" i="25"/>
  <c r="AE478" i="25"/>
  <c r="Y225" i="33" s="1"/>
  <c r="Y235" i="33" s="1"/>
  <c r="AB314" i="25"/>
  <c r="AB18" i="23"/>
  <c r="AB26" i="23"/>
  <c r="AC26" i="23"/>
  <c r="AC67" i="23" s="1"/>
  <c r="AB46" i="23"/>
  <c r="AC314" i="10"/>
  <c r="AB10" i="23"/>
  <c r="AB75" i="23" s="1"/>
  <c r="AI73" i="1"/>
  <c r="AE7" i="24" s="1"/>
  <c r="AI71" i="1"/>
  <c r="AH72" i="1"/>
  <c r="AC841" i="28"/>
  <c r="AC869" i="28"/>
  <c r="AC816" i="28"/>
  <c r="AB669" i="28"/>
  <c r="AE112" i="28"/>
  <c r="AB1085" i="28"/>
  <c r="AB1077" i="28"/>
  <c r="AB1081" i="28"/>
  <c r="AB1101" i="28"/>
  <c r="AB1073" i="28"/>
  <c r="AB1069" i="28"/>
  <c r="AB1097" i="28"/>
  <c r="AB1093" i="28"/>
  <c r="AB1089" i="28"/>
  <c r="AE1248" i="28"/>
  <c r="AE1108" i="28"/>
  <c r="AB1241" i="28"/>
  <c r="AB1225" i="28"/>
  <c r="AB1237" i="28"/>
  <c r="AB1209" i="28"/>
  <c r="AB1233" i="28"/>
  <c r="AB1229" i="28"/>
  <c r="AB1221" i="28"/>
  <c r="AB1213" i="28"/>
  <c r="AB1217" i="28"/>
  <c r="AS11" i="3"/>
  <c r="AC1085" i="28"/>
  <c r="AC1081" i="28"/>
  <c r="AC1077" i="28"/>
  <c r="AC1101" i="28"/>
  <c r="AC1073" i="28"/>
  <c r="AC1069" i="28"/>
  <c r="AC1097" i="28"/>
  <c r="AC1093" i="28"/>
  <c r="AC1089" i="28"/>
  <c r="AC1217" i="28"/>
  <c r="AC1241" i="28"/>
  <c r="AC1237" i="28"/>
  <c r="AC1233" i="28"/>
  <c r="AC1229" i="28"/>
  <c r="AC1221" i="28"/>
  <c r="AC1225" i="28"/>
  <c r="AC1209" i="28"/>
  <c r="AC1213" i="28"/>
  <c r="AB1065" i="28"/>
  <c r="AB1205" i="28"/>
  <c r="AC458" i="28"/>
  <c r="AC792" i="28"/>
  <c r="AC800" i="28"/>
  <c r="AC808" i="28"/>
  <c r="AC804" i="28"/>
  <c r="AC710" i="28"/>
  <c r="AC865" i="28"/>
  <c r="AC861" i="28"/>
  <c r="AC738" i="28"/>
  <c r="AC714" i="28"/>
  <c r="AC734" i="28"/>
  <c r="AC722" i="28"/>
  <c r="AC718" i="28"/>
  <c r="AC845" i="28"/>
  <c r="AC898" i="28"/>
  <c r="AC702" i="28"/>
  <c r="AC706" i="28"/>
  <c r="AC726" i="28"/>
  <c r="AC820" i="28"/>
  <c r="AC796" i="28"/>
  <c r="AC812" i="28"/>
  <c r="AC828" i="28"/>
  <c r="AC853" i="28"/>
  <c r="AC326" i="10"/>
  <c r="AC849" i="28"/>
  <c r="AE42" i="10"/>
  <c r="AE77" i="10"/>
  <c r="AE196" i="10"/>
  <c r="AE133" i="28"/>
  <c r="AC552" i="28"/>
  <c r="AC528" i="28"/>
  <c r="AC548" i="28"/>
  <c r="AC556" i="28"/>
  <c r="AC532" i="28"/>
  <c r="AC470" i="28"/>
  <c r="AC438" i="28"/>
  <c r="AC450" i="28"/>
  <c r="AC442" i="28"/>
  <c r="AC466" i="28"/>
  <c r="AC446" i="28"/>
  <c r="AC454" i="28"/>
  <c r="AC434" i="28"/>
  <c r="AC544" i="28"/>
  <c r="AC536" i="28"/>
  <c r="AC524" i="28"/>
  <c r="AC540" i="28"/>
  <c r="AB657" i="28"/>
  <c r="AC579" i="28"/>
  <c r="AC591" i="28"/>
  <c r="AC677" i="28"/>
  <c r="AC681" i="28"/>
  <c r="AC595" i="28"/>
  <c r="AC665" i="28"/>
  <c r="AC657" i="28"/>
  <c r="AC685" i="28"/>
  <c r="AC575" i="28"/>
  <c r="AC571" i="28"/>
  <c r="AC599" i="28"/>
  <c r="AC669" i="28"/>
  <c r="AC587" i="28"/>
  <c r="AC673" i="28"/>
  <c r="AC603" i="28"/>
  <c r="AC661" i="28"/>
  <c r="AC693" i="28"/>
  <c r="AC583" i="28"/>
  <c r="AB685" i="28"/>
  <c r="AB665" i="28"/>
  <c r="AB681" i="28"/>
  <c r="AC918" i="28"/>
  <c r="AC910" i="28"/>
  <c r="AC902" i="28"/>
  <c r="AC906" i="28"/>
  <c r="AC886" i="28"/>
  <c r="AE126" i="10"/>
  <c r="AE444" i="10" s="1"/>
  <c r="Y118" i="33" s="1"/>
  <c r="AC914" i="28"/>
  <c r="AC882" i="28"/>
  <c r="AC894" i="28"/>
  <c r="AB673" i="28"/>
  <c r="AB661" i="28"/>
  <c r="AB693" i="28"/>
  <c r="AB689" i="28"/>
  <c r="AE98" i="28"/>
  <c r="AE14" i="28"/>
  <c r="AR15" i="3"/>
  <c r="AR13" i="3"/>
  <c r="Y169" i="33"/>
  <c r="W73" i="33"/>
  <c r="W105" i="33"/>
  <c r="V91" i="33"/>
  <c r="V59" i="33"/>
  <c r="W59" i="33"/>
  <c r="V27" i="33"/>
  <c r="AE168" i="10"/>
  <c r="AE21" i="28"/>
  <c r="AE161" i="10"/>
  <c r="AE63" i="10"/>
  <c r="AE210" i="10"/>
  <c r="AE189" i="10"/>
  <c r="AH94" i="23"/>
  <c r="AH53" i="23"/>
  <c r="AE70" i="10"/>
  <c r="AE217" i="28"/>
  <c r="AA100" i="23"/>
  <c r="AE84" i="10"/>
  <c r="AE49" i="10"/>
  <c r="AE452" i="10" s="1"/>
  <c r="Y145" i="33" s="1"/>
  <c r="AA108" i="23"/>
  <c r="AE154" i="10"/>
  <c r="AE454" i="10" s="1"/>
  <c r="Y147" i="33" s="1"/>
  <c r="AE56" i="10"/>
  <c r="AC318" i="25"/>
  <c r="AA116" i="23"/>
  <c r="AE91" i="10"/>
  <c r="AE140" i="10"/>
  <c r="AE119" i="10"/>
  <c r="AE443" i="10" s="1"/>
  <c r="Y117" i="33" s="1"/>
  <c r="AA124" i="23"/>
  <c r="AE427" i="25"/>
  <c r="Y96" i="33" s="1"/>
  <c r="AE428" i="25"/>
  <c r="Y97" i="33" s="1"/>
  <c r="AE232" i="25"/>
  <c r="AE426" i="25"/>
  <c r="Y95" i="33" s="1"/>
  <c r="AA132" i="23"/>
  <c r="AA120" i="23"/>
  <c r="AB544" i="28"/>
  <c r="AA136" i="23"/>
  <c r="AE428" i="10"/>
  <c r="Y83" i="33" s="1"/>
  <c r="AE35" i="10"/>
  <c r="AB528" i="28"/>
  <c r="AB560" i="28"/>
  <c r="AB552" i="28"/>
  <c r="AB548" i="28"/>
  <c r="AB532" i="28"/>
  <c r="AB536" i="28"/>
  <c r="AB556" i="28"/>
  <c r="AB540" i="28"/>
  <c r="AE427" i="10"/>
  <c r="Y82" i="33" s="1"/>
  <c r="AE28" i="10"/>
  <c r="AE416" i="10" s="1"/>
  <c r="Y52" i="33" s="1"/>
  <c r="AA128" i="23"/>
  <c r="AE105" i="10"/>
  <c r="AE441" i="10" s="1"/>
  <c r="Y115" i="33" s="1"/>
  <c r="AA104" i="23"/>
  <c r="AE147" i="10"/>
  <c r="AE453" i="10" s="1"/>
  <c r="Y146" i="33" s="1"/>
  <c r="AE203" i="10"/>
  <c r="AA112" i="23"/>
  <c r="AE175" i="10"/>
  <c r="AD392" i="28"/>
  <c r="AD182" i="25"/>
  <c r="AB603" i="28"/>
  <c r="AB579" i="28"/>
  <c r="AB587" i="28"/>
  <c r="AB599" i="28"/>
  <c r="AB583" i="28"/>
  <c r="AB595" i="28"/>
  <c r="AB575" i="28"/>
  <c r="AB571" i="28"/>
  <c r="AB591" i="28"/>
  <c r="AH8" i="28"/>
  <c r="AH6" i="25"/>
  <c r="AH6" i="23"/>
  <c r="AD6" i="24"/>
  <c r="AB6" i="18"/>
  <c r="AH8" i="3"/>
  <c r="AH6" i="10"/>
  <c r="AD175" i="28"/>
  <c r="AD175" i="10"/>
  <c r="AD63" i="28"/>
  <c r="AD63" i="10"/>
  <c r="AD210" i="28"/>
  <c r="AD210" i="10"/>
  <c r="AD154" i="28"/>
  <c r="AD154" i="10"/>
  <c r="AD454" i="10" s="1"/>
  <c r="X147" i="33" s="1"/>
  <c r="AB470" i="28"/>
  <c r="AB438" i="28"/>
  <c r="AB466" i="28"/>
  <c r="AB462" i="28"/>
  <c r="AB450" i="28"/>
  <c r="AB454" i="28"/>
  <c r="AB442" i="28"/>
  <c r="AB458" i="28"/>
  <c r="AB446" i="28"/>
  <c r="AE400" i="10"/>
  <c r="Y17" i="33" s="1"/>
  <c r="AE402" i="10"/>
  <c r="Y19" i="33" s="1"/>
  <c r="AE224" i="10"/>
  <c r="AD364" i="28"/>
  <c r="AD154" i="25"/>
  <c r="AD456" i="25" s="1"/>
  <c r="X163" i="33" s="1"/>
  <c r="AD217" i="25"/>
  <c r="AD427" i="28"/>
  <c r="AD35" i="25"/>
  <c r="AD245" i="28"/>
  <c r="AG8" i="28"/>
  <c r="AG6" i="25"/>
  <c r="AG6" i="23"/>
  <c r="AC6" i="24"/>
  <c r="AA6" i="18"/>
  <c r="AG8" i="3"/>
  <c r="AG6" i="10"/>
  <c r="AD49" i="28"/>
  <c r="AD49" i="10"/>
  <c r="AD452" i="10" s="1"/>
  <c r="X145" i="33" s="1"/>
  <c r="AD161" i="28"/>
  <c r="AD161" i="10"/>
  <c r="AD14" i="28"/>
  <c r="AD14" i="10"/>
  <c r="AD182" i="28"/>
  <c r="AD182" i="10"/>
  <c r="AB5" i="18"/>
  <c r="AH7" i="3"/>
  <c r="AH5" i="10"/>
  <c r="AH7" i="28"/>
  <c r="AH5" i="25"/>
  <c r="AH5" i="23"/>
  <c r="AD5" i="24"/>
  <c r="AB914" i="28"/>
  <c r="AB894" i="28"/>
  <c r="AB898" i="28"/>
  <c r="AB890" i="28"/>
  <c r="AB886" i="28"/>
  <c r="AB918" i="28"/>
  <c r="AB906" i="28"/>
  <c r="AB902" i="28"/>
  <c r="AB910" i="28"/>
  <c r="AD266" i="28"/>
  <c r="AD56" i="25"/>
  <c r="AD294" i="28"/>
  <c r="AD84" i="25"/>
  <c r="AB702" i="28"/>
  <c r="AB718" i="28"/>
  <c r="AB714" i="28"/>
  <c r="AB722" i="28"/>
  <c r="AB706" i="28"/>
  <c r="AB734" i="28"/>
  <c r="AB726" i="28"/>
  <c r="AB730" i="28"/>
  <c r="AB710" i="28"/>
  <c r="AB738" i="28"/>
  <c r="AD98" i="25"/>
  <c r="AD443" i="25" s="1"/>
  <c r="X131" i="33" s="1"/>
  <c r="AD308" i="28"/>
  <c r="AD273" i="28"/>
  <c r="AD63" i="25"/>
  <c r="AD91" i="25"/>
  <c r="AD301" i="28"/>
  <c r="AD35" i="28"/>
  <c r="AD35" i="10"/>
  <c r="AD147" i="28"/>
  <c r="AD147" i="10"/>
  <c r="AD453" i="10" s="1"/>
  <c r="X146" i="33" s="1"/>
  <c r="AD42" i="28"/>
  <c r="AD42" i="10"/>
  <c r="AD119" i="25"/>
  <c r="AD446" i="25" s="1"/>
  <c r="X134" i="33" s="1"/>
  <c r="AD329" i="28"/>
  <c r="AC314" i="25"/>
  <c r="AC14" i="23"/>
  <c r="AC55" i="23" s="1"/>
  <c r="AB837" i="28"/>
  <c r="AB841" i="28"/>
  <c r="AB845" i="28"/>
  <c r="AB861" i="28"/>
  <c r="AB869" i="28"/>
  <c r="AB865" i="28"/>
  <c r="AB873" i="28"/>
  <c r="AB849" i="28"/>
  <c r="AB857" i="28"/>
  <c r="AB853" i="28"/>
  <c r="AD413" i="28"/>
  <c r="AD203" i="25"/>
  <c r="AD196" i="25"/>
  <c r="AD406" i="28"/>
  <c r="AD336" i="28"/>
  <c r="AD126" i="25"/>
  <c r="AD378" i="28"/>
  <c r="AD168" i="25"/>
  <c r="Z7" i="18"/>
  <c r="AF7" i="25"/>
  <c r="AF9" i="3"/>
  <c r="AF9" i="28"/>
  <c r="AF7" i="23"/>
  <c r="AF7" i="10"/>
  <c r="AB812" i="28"/>
  <c r="AB816" i="28"/>
  <c r="AB804" i="28"/>
  <c r="AB828" i="28"/>
  <c r="AB820" i="28"/>
  <c r="AB808" i="28"/>
  <c r="AB800" i="28"/>
  <c r="AB796" i="28"/>
  <c r="AB824" i="28"/>
  <c r="AD105" i="28"/>
  <c r="AD105" i="10"/>
  <c r="AD441" i="10" s="1"/>
  <c r="X115" i="33" s="1"/>
  <c r="AD133" i="28"/>
  <c r="AD133" i="10"/>
  <c r="AD445" i="10" s="1"/>
  <c r="X119" i="33" s="1"/>
  <c r="AD119" i="28"/>
  <c r="AD119" i="10"/>
  <c r="AD443" i="10" s="1"/>
  <c r="X117" i="33" s="1"/>
  <c r="AD56" i="28"/>
  <c r="AD56" i="10"/>
  <c r="AD112" i="25"/>
  <c r="AD445" i="25" s="1"/>
  <c r="X133" i="33" s="1"/>
  <c r="AD322" i="28"/>
  <c r="AD42" i="25"/>
  <c r="AD252" i="28"/>
  <c r="AD371" i="28"/>
  <c r="AD161" i="25"/>
  <c r="AD457" i="25" s="1"/>
  <c r="X164" i="33" s="1"/>
  <c r="AD357" i="28"/>
  <c r="AD147" i="25"/>
  <c r="AD455" i="25" s="1"/>
  <c r="X162" i="33" s="1"/>
  <c r="AB882" i="28"/>
  <c r="AB14" i="23"/>
  <c r="AB314" i="10"/>
  <c r="AE608" i="28"/>
  <c r="AE612" i="28" s="1"/>
  <c r="AE743" i="28"/>
  <c r="AE747" i="28" s="1"/>
  <c r="AE923" i="28"/>
  <c r="AE927" i="28" s="1"/>
  <c r="AE968" i="28"/>
  <c r="AE475" i="28"/>
  <c r="AE479" i="28" s="1"/>
  <c r="AD91" i="28"/>
  <c r="AD91" i="10"/>
  <c r="AD217" i="28"/>
  <c r="AD217" i="10"/>
  <c r="AD98" i="28"/>
  <c r="AD98" i="10"/>
  <c r="AD440" i="10" s="1"/>
  <c r="X114" i="33" s="1"/>
  <c r="AD105" i="25"/>
  <c r="AD444" i="25" s="1"/>
  <c r="X132" i="33" s="1"/>
  <c r="AD315" i="28"/>
  <c r="AD259" i="28"/>
  <c r="AD49" i="25"/>
  <c r="AD420" i="28"/>
  <c r="AD210" i="25"/>
  <c r="AD458" i="25" s="1"/>
  <c r="X165" i="33" s="1"/>
  <c r="AD70" i="25"/>
  <c r="AD280" i="28"/>
  <c r="AD343" i="28"/>
  <c r="AD133" i="25"/>
  <c r="AD453" i="25" s="1"/>
  <c r="X160" i="33" s="1"/>
  <c r="AB434" i="28"/>
  <c r="AE400" i="25"/>
  <c r="Y31" i="33" s="1"/>
  <c r="AE224" i="25"/>
  <c r="AE401" i="25"/>
  <c r="Y32" i="33" s="1"/>
  <c r="AE402" i="25"/>
  <c r="Y33" i="33" s="1"/>
  <c r="AE422" i="25"/>
  <c r="Y72" i="33" s="1"/>
  <c r="AE416" i="25"/>
  <c r="Y66" i="33" s="1"/>
  <c r="AD77" i="28"/>
  <c r="AD77" i="10"/>
  <c r="AD203" i="28"/>
  <c r="AD203" i="10"/>
  <c r="AD84" i="28"/>
  <c r="AD84" i="10"/>
  <c r="AE414" i="25"/>
  <c r="Y64" i="33" s="1"/>
  <c r="AE228" i="25"/>
  <c r="AE413" i="25"/>
  <c r="Y63" i="33" s="1"/>
  <c r="AE415" i="25"/>
  <c r="Y65" i="33" s="1"/>
  <c r="AD385" i="28"/>
  <c r="AD175" i="25"/>
  <c r="AD14" i="25"/>
  <c r="AD224" i="28"/>
  <c r="AD238" i="28"/>
  <c r="AD28" i="25"/>
  <c r="AB338" i="10"/>
  <c r="AB342" i="10"/>
  <c r="AB330" i="10"/>
  <c r="AB350" i="10"/>
  <c r="AB322" i="10"/>
  <c r="AB346" i="10"/>
  <c r="AB326" i="10"/>
  <c r="AB334" i="10"/>
  <c r="AB318" i="10"/>
  <c r="AD399" i="28"/>
  <c r="AD189" i="25"/>
  <c r="AD287" i="28"/>
  <c r="AD77" i="25"/>
  <c r="AD231" i="28"/>
  <c r="AD21" i="25"/>
  <c r="AD350" i="28"/>
  <c r="AD140" i="25"/>
  <c r="AD454" i="25" s="1"/>
  <c r="X161" i="33" s="1"/>
  <c r="AB567" i="28"/>
  <c r="AE415" i="10"/>
  <c r="Y51" i="33" s="1"/>
  <c r="AE413" i="10"/>
  <c r="Y49" i="33" s="1"/>
  <c r="AD168" i="28"/>
  <c r="AD168" i="10"/>
  <c r="AD189" i="28"/>
  <c r="AD189" i="10"/>
  <c r="AD126" i="28"/>
  <c r="AD126" i="10"/>
  <c r="AD444" i="10" s="1"/>
  <c r="X118" i="33" s="1"/>
  <c r="AD28" i="28"/>
  <c r="AD28" i="10"/>
  <c r="AD416" i="10" s="1"/>
  <c r="X52" i="33" s="1"/>
  <c r="AD70" i="28"/>
  <c r="AD70" i="10"/>
  <c r="AC59" i="23"/>
  <c r="AC63" i="23"/>
  <c r="AD21" i="28"/>
  <c r="AD21" i="10"/>
  <c r="AD112" i="28"/>
  <c r="AD112" i="10"/>
  <c r="AD442" i="10" s="1"/>
  <c r="X116" i="33" s="1"/>
  <c r="AD196" i="28"/>
  <c r="AD196" i="10"/>
  <c r="AD140" i="28"/>
  <c r="AD140" i="10"/>
  <c r="AC307" i="33"/>
  <c r="AC241" i="33"/>
  <c r="AC175" i="33"/>
  <c r="AC355" i="33"/>
  <c r="AC289" i="33"/>
  <c r="AC223" i="33"/>
  <c r="AC157" i="33"/>
  <c r="AC340" i="33"/>
  <c r="AC274" i="33"/>
  <c r="AC208" i="33"/>
  <c r="AC322" i="33"/>
  <c r="AC47" i="33"/>
  <c r="AC256" i="33"/>
  <c r="AC125" i="33"/>
  <c r="AC190" i="33"/>
  <c r="AC111" i="33"/>
  <c r="AC143" i="33"/>
  <c r="AC61" i="33"/>
  <c r="AC93" i="33"/>
  <c r="AC79" i="33"/>
  <c r="AC15" i="33"/>
  <c r="AC29" i="33"/>
  <c r="AI4" i="25"/>
  <c r="AI6" i="28"/>
  <c r="AI4" i="23"/>
  <c r="AC4" i="18"/>
  <c r="AE4" i="24"/>
  <c r="AI6" i="3"/>
  <c r="AI5" i="3" s="1"/>
  <c r="AI4" i="10"/>
  <c r="AJ70" i="1"/>
  <c r="AI9" i="1"/>
  <c r="AE124" i="24" l="1" a="1"/>
  <c r="AE124" i="24" s="1"/>
  <c r="AE112" i="24" a="1"/>
  <c r="AE112" i="24" s="1"/>
  <c r="AE120" i="24" a="1"/>
  <c r="AE120" i="24" s="1"/>
  <c r="AE108" i="24" a="1"/>
  <c r="AE108" i="24" s="1"/>
  <c r="AE116" i="24" a="1"/>
  <c r="AE116" i="24" s="1"/>
  <c r="AE104" i="24" a="1"/>
  <c r="AE104" i="24" s="1"/>
  <c r="AE128" i="24" a="1"/>
  <c r="AE128" i="24" s="1"/>
  <c r="AE80" i="24" a="1"/>
  <c r="AE80" i="24" s="1"/>
  <c r="AE64" i="24" a="1"/>
  <c r="AE64" i="24" s="1"/>
  <c r="AE60" i="24" a="1"/>
  <c r="AE60" i="24" s="1"/>
  <c r="AE100" i="24" a="1"/>
  <c r="AE100" i="24" s="1"/>
  <c r="AE92" i="24" a="1"/>
  <c r="AE92" i="24" s="1"/>
  <c r="AE76" i="24" a="1"/>
  <c r="AE76" i="24" s="1"/>
  <c r="AE68" i="24" a="1"/>
  <c r="AE68" i="24" s="1"/>
  <c r="AE96" i="24" a="1"/>
  <c r="AE96" i="24" s="1"/>
  <c r="AE88" i="24" a="1"/>
  <c r="AE88" i="24" s="1"/>
  <c r="AE56" i="24" a="1"/>
  <c r="AE56" i="24" s="1"/>
  <c r="AE72" i="24" a="1"/>
  <c r="AE72" i="24" s="1"/>
  <c r="AE24" i="24" a="1"/>
  <c r="AE24" i="24" s="1"/>
  <c r="AE48" i="24" a="1"/>
  <c r="AE48" i="24" s="1"/>
  <c r="AE40" i="24" a="1"/>
  <c r="AE40" i="24" s="1"/>
  <c r="AE32" i="24" a="1"/>
  <c r="AE32" i="24" s="1"/>
  <c r="AE16" i="24" a="1"/>
  <c r="AE16" i="24" s="1"/>
  <c r="AE52" i="24" a="1"/>
  <c r="AE52" i="24" s="1"/>
  <c r="AE44" i="24" a="1"/>
  <c r="AE44" i="24" s="1"/>
  <c r="AE28" i="24" a="1"/>
  <c r="AE28" i="24" s="1"/>
  <c r="AE12" i="24" a="1"/>
  <c r="AE12" i="24" s="1"/>
  <c r="AE84" i="24" a="1"/>
  <c r="AE84" i="24" s="1"/>
  <c r="AE36" i="24" a="1"/>
  <c r="AE36" i="24" s="1"/>
  <c r="AE20" i="24" a="1"/>
  <c r="AE20" i="24" s="1"/>
  <c r="AD232" i="10"/>
  <c r="AE232" i="10"/>
  <c r="AE318" i="10" s="1"/>
  <c r="Y137" i="33"/>
  <c r="AD256" i="10"/>
  <c r="AD504" i="10"/>
  <c r="X276" i="33" s="1"/>
  <c r="X286" i="33" s="1"/>
  <c r="AD252" i="10"/>
  <c r="AD491" i="10"/>
  <c r="X243" i="33" s="1"/>
  <c r="X253" i="33" s="1"/>
  <c r="AD429" i="10"/>
  <c r="X84" i="33" s="1"/>
  <c r="AD517" i="10"/>
  <c r="X309" i="33" s="1"/>
  <c r="X319" i="33" s="1"/>
  <c r="AD447" i="25"/>
  <c r="X135" i="33" s="1"/>
  <c r="AD252" i="25"/>
  <c r="AD491" i="25"/>
  <c r="X258" i="33" s="1"/>
  <c r="X268" i="33" s="1"/>
  <c r="AD441" i="25"/>
  <c r="X129" i="33" s="1"/>
  <c r="AD260" i="25"/>
  <c r="AD517" i="25"/>
  <c r="X324" i="33" s="1"/>
  <c r="X334" i="33" s="1"/>
  <c r="AE491" i="10"/>
  <c r="Y243" i="33" s="1"/>
  <c r="Y253" i="33" s="1"/>
  <c r="AE252" i="10"/>
  <c r="AE38" i="23" s="1"/>
  <c r="AD442" i="25"/>
  <c r="X130" i="33" s="1"/>
  <c r="AD530" i="25"/>
  <c r="X357" i="33" s="1"/>
  <c r="X367" i="33" s="1"/>
  <c r="AD264" i="25"/>
  <c r="AD478" i="10"/>
  <c r="X210" i="33" s="1"/>
  <c r="X220" i="33" s="1"/>
  <c r="AD248" i="10"/>
  <c r="AE260" i="10"/>
  <c r="AE46" i="23" s="1"/>
  <c r="AE465" i="10"/>
  <c r="Y177" i="33" s="1"/>
  <c r="Y187" i="33" s="1"/>
  <c r="AE244" i="10"/>
  <c r="AE30" i="23" s="1"/>
  <c r="AE256" i="10"/>
  <c r="AE42" i="23" s="1"/>
  <c r="AE504" i="10"/>
  <c r="Y276" i="33" s="1"/>
  <c r="Y286" i="33" s="1"/>
  <c r="AD448" i="25"/>
  <c r="X136" i="33" s="1"/>
  <c r="AD256" i="25"/>
  <c r="AD504" i="25"/>
  <c r="X291" i="33" s="1"/>
  <c r="X301" i="33" s="1"/>
  <c r="AD417" i="25"/>
  <c r="X67" i="33" s="1"/>
  <c r="AD439" i="25"/>
  <c r="X127" i="33" s="1"/>
  <c r="AD236" i="25"/>
  <c r="AD417" i="10"/>
  <c r="AD236" i="10"/>
  <c r="AD248" i="25"/>
  <c r="AD478" i="25"/>
  <c r="X225" i="33" s="1"/>
  <c r="X235" i="33" s="1"/>
  <c r="AD419" i="25"/>
  <c r="X69" i="33" s="1"/>
  <c r="AD244" i="25"/>
  <c r="AD465" i="25"/>
  <c r="X192" i="33" s="1"/>
  <c r="X202" i="33" s="1"/>
  <c r="AE417" i="10"/>
  <c r="AE236" i="10"/>
  <c r="AE22" i="23" s="1"/>
  <c r="AE439" i="10"/>
  <c r="Y113" i="33" s="1"/>
  <c r="Y123" i="33" s="1"/>
  <c r="AD240" i="25"/>
  <c r="AD452" i="25"/>
  <c r="X159" i="33" s="1"/>
  <c r="X169" i="33" s="1"/>
  <c r="AD530" i="10"/>
  <c r="X342" i="33" s="1"/>
  <c r="X352" i="33" s="1"/>
  <c r="AD264" i="10"/>
  <c r="AD465" i="10"/>
  <c r="X177" i="33" s="1"/>
  <c r="X187" i="33" s="1"/>
  <c r="AD244" i="10"/>
  <c r="AE429" i="10"/>
  <c r="Y84" i="33" s="1"/>
  <c r="AE517" i="10"/>
  <c r="Y309" i="33" s="1"/>
  <c r="Y319" i="33" s="1"/>
  <c r="AE478" i="10"/>
  <c r="Y210" i="33" s="1"/>
  <c r="Y220" i="33" s="1"/>
  <c r="AE248" i="10"/>
  <c r="AE34" i="23" s="1"/>
  <c r="AE530" i="10"/>
  <c r="Y342" i="33" s="1"/>
  <c r="Y352" i="33" s="1"/>
  <c r="AE264" i="10"/>
  <c r="AE50" i="23" s="1"/>
  <c r="AB67" i="23"/>
  <c r="AB112" i="23" s="1"/>
  <c r="AC112" i="23" s="1"/>
  <c r="AB83" i="23"/>
  <c r="AB128" i="23" s="1"/>
  <c r="AC128" i="23" s="1"/>
  <c r="AB55" i="23"/>
  <c r="AB100" i="23" s="1"/>
  <c r="AC100" i="23" s="1"/>
  <c r="AB71" i="23"/>
  <c r="AB116" i="23" s="1"/>
  <c r="AC116" i="23" s="1"/>
  <c r="AB63" i="23"/>
  <c r="AB108" i="23" s="1"/>
  <c r="AC108" i="23" s="1"/>
  <c r="AB91" i="23"/>
  <c r="AB136" i="23" s="1"/>
  <c r="AC136" i="23" s="1"/>
  <c r="AB96" i="23"/>
  <c r="AC96" i="23" s="1"/>
  <c r="AB79" i="23"/>
  <c r="AB124" i="23" s="1"/>
  <c r="AC124" i="23" s="1"/>
  <c r="AB87" i="23"/>
  <c r="AB132" i="23" s="1"/>
  <c r="AC132" i="23" s="1"/>
  <c r="AB59" i="23"/>
  <c r="AB104" i="23" s="1"/>
  <c r="AC104" i="23" s="1"/>
  <c r="AJ73" i="1"/>
  <c r="AF7" i="24" s="1"/>
  <c r="AJ71" i="1"/>
  <c r="AI72" i="1"/>
  <c r="AT11" i="3"/>
  <c r="AD1248" i="28"/>
  <c r="AD1252" i="28" s="1"/>
  <c r="AD1108" i="28"/>
  <c r="AD1112" i="28" s="1"/>
  <c r="AD1201" i="28"/>
  <c r="AD1061" i="28"/>
  <c r="AE1136" i="28"/>
  <c r="AE1116" i="28"/>
  <c r="AE1132" i="28"/>
  <c r="AE1148" i="28"/>
  <c r="AE1128" i="28"/>
  <c r="AE1144" i="28"/>
  <c r="AE1124" i="28"/>
  <c r="AE1140" i="28"/>
  <c r="AE1120" i="28"/>
  <c r="AE1280" i="28"/>
  <c r="AE1276" i="28"/>
  <c r="AE1272" i="28"/>
  <c r="AE1268" i="28"/>
  <c r="AE1264" i="28"/>
  <c r="AE1260" i="28"/>
  <c r="AE1288" i="28"/>
  <c r="AE1256" i="28"/>
  <c r="AE1284" i="28"/>
  <c r="AE1201" i="28"/>
  <c r="AE1205" i="28" s="1"/>
  <c r="AE1061" i="28"/>
  <c r="AE1065" i="28" s="1"/>
  <c r="AE1112" i="28"/>
  <c r="AE1252" i="28"/>
  <c r="AE401" i="10"/>
  <c r="Y18" i="33" s="1"/>
  <c r="Y27" i="33" s="1"/>
  <c r="AE698" i="28"/>
  <c r="AE702" i="28" s="1"/>
  <c r="AE430" i="28"/>
  <c r="AE434" i="28" s="1"/>
  <c r="AE878" i="28"/>
  <c r="AE894" i="28" s="1"/>
  <c r="AE833" i="28"/>
  <c r="AE869" i="28" s="1"/>
  <c r="AE653" i="28"/>
  <c r="AE657" i="28" s="1"/>
  <c r="AE563" i="28"/>
  <c r="AE591" i="28" s="1"/>
  <c r="AE520" i="28"/>
  <c r="AE524" i="28" s="1"/>
  <c r="AE788" i="28"/>
  <c r="AE792" i="28" s="1"/>
  <c r="AD418" i="10"/>
  <c r="AD240" i="10"/>
  <c r="AE418" i="10"/>
  <c r="AE240" i="10"/>
  <c r="AD419" i="10"/>
  <c r="AD260" i="10"/>
  <c r="AS13" i="3"/>
  <c r="AS15" i="3"/>
  <c r="Y155" i="33"/>
  <c r="Y105" i="33"/>
  <c r="X155" i="33"/>
  <c r="Y73" i="33"/>
  <c r="Y41" i="33"/>
  <c r="AE972" i="28"/>
  <c r="Z104" i="18"/>
  <c r="Z108" i="18"/>
  <c r="Z112" i="18"/>
  <c r="Z116" i="18"/>
  <c r="Z120" i="18"/>
  <c r="Z124" i="18"/>
  <c r="Z72" i="18"/>
  <c r="Z128" i="18"/>
  <c r="Z76" i="18"/>
  <c r="Z44" i="18"/>
  <c r="Z80" i="18"/>
  <c r="Z48" i="18"/>
  <c r="Z84" i="18"/>
  <c r="Z52" i="18"/>
  <c r="Z88" i="18"/>
  <c r="Z56" i="18"/>
  <c r="Z92" i="18"/>
  <c r="Z60" i="18"/>
  <c r="Z96" i="18"/>
  <c r="Z64" i="18"/>
  <c r="Z20" i="18"/>
  <c r="Z32" i="18"/>
  <c r="Z68" i="18"/>
  <c r="Z36" i="18"/>
  <c r="Z28" i="18"/>
  <c r="Z40" i="18"/>
  <c r="Z12" i="18"/>
  <c r="Z24" i="18"/>
  <c r="Z100" i="18"/>
  <c r="Z16" i="18"/>
  <c r="AI94" i="23"/>
  <c r="AI53" i="23"/>
  <c r="AE414" i="10"/>
  <c r="Y50" i="33" s="1"/>
  <c r="Y59" i="33" s="1"/>
  <c r="AE228" i="10"/>
  <c r="AE426" i="10"/>
  <c r="Y81" i="33" s="1"/>
  <c r="AB120" i="23"/>
  <c r="AC120" i="23" s="1"/>
  <c r="AD427" i="25"/>
  <c r="X96" i="33" s="1"/>
  <c r="AD428" i="25"/>
  <c r="X97" i="33" s="1"/>
  <c r="AD232" i="25"/>
  <c r="AD426" i="25"/>
  <c r="X95" i="33" s="1"/>
  <c r="AD428" i="10"/>
  <c r="X83" i="33" s="1"/>
  <c r="AD427" i="10"/>
  <c r="X82" i="33" s="1"/>
  <c r="AD426" i="10"/>
  <c r="AD415" i="25"/>
  <c r="X65" i="33" s="1"/>
  <c r="AD228" i="25"/>
  <c r="AD413" i="25"/>
  <c r="X63" i="33" s="1"/>
  <c r="AD414" i="25"/>
  <c r="X64" i="33" s="1"/>
  <c r="AE487" i="28"/>
  <c r="AE495" i="28"/>
  <c r="AE491" i="28"/>
  <c r="AE503" i="28"/>
  <c r="AE511" i="28"/>
  <c r="AE483" i="28"/>
  <c r="AE507" i="28"/>
  <c r="AE499" i="28"/>
  <c r="AE515" i="28"/>
  <c r="AE5" i="24"/>
  <c r="AC5" i="18"/>
  <c r="AI7" i="28"/>
  <c r="AI5" i="25"/>
  <c r="AI5" i="10"/>
  <c r="AI7" i="3"/>
  <c r="AI5" i="23"/>
  <c r="AD520" i="28"/>
  <c r="AD524" i="28" s="1"/>
  <c r="AD653" i="28"/>
  <c r="AD657" i="28" s="1"/>
  <c r="AD608" i="28"/>
  <c r="AD923" i="28"/>
  <c r="AD927" i="28" s="1"/>
  <c r="AD968" i="28"/>
  <c r="AD788" i="28"/>
  <c r="AD475" i="28"/>
  <c r="AD743" i="28"/>
  <c r="AE992" i="28"/>
  <c r="AE980" i="28"/>
  <c r="AE1008" i="28"/>
  <c r="AE996" i="28"/>
  <c r="AE1004" i="28"/>
  <c r="AE976" i="28"/>
  <c r="AE984" i="28"/>
  <c r="AE1000" i="28"/>
  <c r="AE988" i="28"/>
  <c r="AG7" i="25"/>
  <c r="AA7" i="18"/>
  <c r="AG9" i="28"/>
  <c r="AG7" i="10"/>
  <c r="AG9" i="3"/>
  <c r="AG7" i="23"/>
  <c r="AE334" i="25"/>
  <c r="AE318" i="25"/>
  <c r="AE326" i="25"/>
  <c r="AE322" i="25"/>
  <c r="AE338" i="25"/>
  <c r="AE330" i="25"/>
  <c r="AE342" i="25"/>
  <c r="AE350" i="25"/>
  <c r="AE346" i="25"/>
  <c r="AE10" i="23"/>
  <c r="AE951" i="28"/>
  <c r="AE931" i="28"/>
  <c r="AE943" i="28"/>
  <c r="AE939" i="28"/>
  <c r="AE963" i="28"/>
  <c r="AE935" i="28"/>
  <c r="AE955" i="28"/>
  <c r="AE959" i="28"/>
  <c r="AE947" i="28"/>
  <c r="AE783" i="28"/>
  <c r="AE779" i="28"/>
  <c r="AE751" i="28"/>
  <c r="AE759" i="28"/>
  <c r="AE755" i="28"/>
  <c r="AE775" i="28"/>
  <c r="AE767" i="28"/>
  <c r="AE771" i="28"/>
  <c r="AE763" i="28"/>
  <c r="AD400" i="10"/>
  <c r="X17" i="33" s="1"/>
  <c r="AD402" i="10"/>
  <c r="X19" i="33" s="1"/>
  <c r="AD401" i="10"/>
  <c r="X18" i="33" s="1"/>
  <c r="AD224" i="10"/>
  <c r="AD401" i="25"/>
  <c r="X32" i="33" s="1"/>
  <c r="AD402" i="25"/>
  <c r="X33" i="33" s="1"/>
  <c r="AD400" i="25"/>
  <c r="X31" i="33" s="1"/>
  <c r="AD224" i="25"/>
  <c r="AD439" i="10"/>
  <c r="AD414" i="10"/>
  <c r="X50" i="33" s="1"/>
  <c r="AD415" i="10"/>
  <c r="X51" i="33" s="1"/>
  <c r="AD413" i="10"/>
  <c r="X49" i="33" s="1"/>
  <c r="AD228" i="10"/>
  <c r="AD422" i="25"/>
  <c r="X72" i="33" s="1"/>
  <c r="AD416" i="25"/>
  <c r="X66" i="33" s="1"/>
  <c r="AE314" i="25"/>
  <c r="AE620" i="28"/>
  <c r="AE632" i="28"/>
  <c r="AE644" i="28"/>
  <c r="AE628" i="28"/>
  <c r="AE648" i="28"/>
  <c r="AE624" i="28"/>
  <c r="AE616" i="28"/>
  <c r="AE640" i="28"/>
  <c r="AE636" i="28"/>
  <c r="AD833" i="28"/>
  <c r="AD563" i="28"/>
  <c r="AD430" i="28"/>
  <c r="AD434" i="28" s="1"/>
  <c r="AD878" i="28"/>
  <c r="AD882" i="28" s="1"/>
  <c r="AD698" i="28"/>
  <c r="AH7" i="23"/>
  <c r="AB7" i="18"/>
  <c r="AH9" i="3"/>
  <c r="AH7" i="25"/>
  <c r="AH7" i="10"/>
  <c r="AH9" i="28"/>
  <c r="AD307" i="33"/>
  <c r="AD241" i="33"/>
  <c r="AD175" i="33"/>
  <c r="AD355" i="33"/>
  <c r="AD289" i="33"/>
  <c r="AD223" i="33"/>
  <c r="AD157" i="33"/>
  <c r="AD340" i="33"/>
  <c r="AD274" i="33"/>
  <c r="AD208" i="33"/>
  <c r="AD322" i="33"/>
  <c r="AD256" i="33"/>
  <c r="AD190" i="33"/>
  <c r="AD125" i="33"/>
  <c r="AD47" i="33"/>
  <c r="AD111" i="33"/>
  <c r="AD61" i="33"/>
  <c r="AD93" i="33"/>
  <c r="AD143" i="33"/>
  <c r="AD79" i="33"/>
  <c r="AD15" i="33"/>
  <c r="AD29" i="33"/>
  <c r="AJ4" i="25"/>
  <c r="AJ6" i="28"/>
  <c r="AJ4" i="23"/>
  <c r="AD4" i="18"/>
  <c r="AF4" i="24"/>
  <c r="AJ6" i="3"/>
  <c r="AJ5" i="3" s="1"/>
  <c r="AJ4" i="10"/>
  <c r="AK70" i="1"/>
  <c r="AJ9" i="1"/>
  <c r="AE18" i="23" l="1"/>
  <c r="AF128" i="24" a="1"/>
  <c r="AF128" i="24" s="1"/>
  <c r="AF112" i="24" a="1"/>
  <c r="AF112" i="24" s="1"/>
  <c r="AF124" i="24" a="1"/>
  <c r="AF124" i="24" s="1"/>
  <c r="AF120" i="24" a="1"/>
  <c r="AF120" i="24" s="1"/>
  <c r="AF108" i="24" a="1"/>
  <c r="AF108" i="24" s="1"/>
  <c r="AF116" i="24" a="1"/>
  <c r="AF116" i="24" s="1"/>
  <c r="AF104" i="24" a="1"/>
  <c r="AF104" i="24" s="1"/>
  <c r="AF84" i="24" a="1"/>
  <c r="AF84" i="24" s="1"/>
  <c r="AF52" i="24" a="1"/>
  <c r="AF52" i="24" s="1"/>
  <c r="AF80" i="24" a="1"/>
  <c r="AF80" i="24" s="1"/>
  <c r="AF64" i="24" a="1"/>
  <c r="AF64" i="24" s="1"/>
  <c r="AF60" i="24" a="1"/>
  <c r="AF60" i="24" s="1"/>
  <c r="AF92" i="24" a="1"/>
  <c r="AF92" i="24" s="1"/>
  <c r="AF76" i="24" a="1"/>
  <c r="AF76" i="24" s="1"/>
  <c r="AF100" i="24" a="1"/>
  <c r="AF100" i="24" s="1"/>
  <c r="AF96" i="24" a="1"/>
  <c r="AF96" i="24" s="1"/>
  <c r="AF88" i="24" a="1"/>
  <c r="AF88" i="24" s="1"/>
  <c r="AF68" i="24" a="1"/>
  <c r="AF68" i="24" s="1"/>
  <c r="AF56" i="24" a="1"/>
  <c r="AF56" i="24" s="1"/>
  <c r="AF44" i="24" a="1"/>
  <c r="AF44" i="24" s="1"/>
  <c r="AF36" i="24" a="1"/>
  <c r="AF36" i="24" s="1"/>
  <c r="AF20" i="24" a="1"/>
  <c r="AF20" i="24" s="1"/>
  <c r="AF28" i="24" a="1"/>
  <c r="AF28" i="24" s="1"/>
  <c r="AF24" i="24" a="1"/>
  <c r="AF24" i="24" s="1"/>
  <c r="AF72" i="24" a="1"/>
  <c r="AF72" i="24" s="1"/>
  <c r="AF48" i="24" a="1"/>
  <c r="AF48" i="24" s="1"/>
  <c r="AF12" i="24" a="1"/>
  <c r="AF12" i="24" s="1"/>
  <c r="AF40" i="24" a="1"/>
  <c r="AF40" i="24" s="1"/>
  <c r="AF16" i="24" a="1"/>
  <c r="AF16" i="24" s="1"/>
  <c r="AF32" i="24" a="1"/>
  <c r="AF32" i="24" s="1"/>
  <c r="AE350" i="10"/>
  <c r="AE322" i="10"/>
  <c r="AE334" i="10"/>
  <c r="AE902" i="28"/>
  <c r="AE342" i="10"/>
  <c r="AE346" i="10"/>
  <c r="AD42" i="23"/>
  <c r="Y91" i="33"/>
  <c r="AE710" i="28"/>
  <c r="AE330" i="10"/>
  <c r="AE714" i="28"/>
  <c r="AE338" i="10"/>
  <c r="AE738" i="28"/>
  <c r="AE726" i="28"/>
  <c r="X137" i="33"/>
  <c r="AD34" i="23"/>
  <c r="AD30" i="23"/>
  <c r="AD50" i="23"/>
  <c r="AD22" i="23"/>
  <c r="AD38" i="23"/>
  <c r="AD18" i="23"/>
  <c r="AE26" i="23"/>
  <c r="AE67" i="23" s="1"/>
  <c r="AD46" i="23"/>
  <c r="AE314" i="10"/>
  <c r="AD26" i="23"/>
  <c r="AK71" i="1"/>
  <c r="AK72" i="1" s="1"/>
  <c r="AK73" i="1"/>
  <c r="AG7" i="24" s="1"/>
  <c r="AJ72" i="1"/>
  <c r="AE466" i="28"/>
  <c r="AE442" i="28"/>
  <c r="AE918" i="28"/>
  <c r="AE458" i="28"/>
  <c r="AE914" i="28"/>
  <c r="AE470" i="28"/>
  <c r="AE462" i="28"/>
  <c r="AE898" i="28"/>
  <c r="AE446" i="28"/>
  <c r="AD1085" i="28"/>
  <c r="AD1081" i="28"/>
  <c r="AD1077" i="28"/>
  <c r="AD1101" i="28"/>
  <c r="AD1073" i="28"/>
  <c r="AD1069" i="28"/>
  <c r="AD1097" i="28"/>
  <c r="AD1093" i="28"/>
  <c r="AD1089" i="28"/>
  <c r="AD1213" i="28"/>
  <c r="AD1241" i="28"/>
  <c r="AD1237" i="28"/>
  <c r="AD1233" i="28"/>
  <c r="AD1229" i="28"/>
  <c r="AD1225" i="28"/>
  <c r="AD1221" i="28"/>
  <c r="AD1209" i="28"/>
  <c r="AD1217" i="28"/>
  <c r="AE1073" i="28"/>
  <c r="AE1101" i="28"/>
  <c r="AE1069" i="28"/>
  <c r="AE1097" i="28"/>
  <c r="AE1093" i="28"/>
  <c r="AE1089" i="28"/>
  <c r="AE1085" i="28"/>
  <c r="AE1081" i="28"/>
  <c r="AE1077" i="28"/>
  <c r="AD1124" i="28"/>
  <c r="AD1120" i="28"/>
  <c r="AD1148" i="28"/>
  <c r="AD1116" i="28"/>
  <c r="AD1144" i="28"/>
  <c r="AD1140" i="28"/>
  <c r="AD1132" i="28"/>
  <c r="AD1136" i="28"/>
  <c r="AD1128" i="28"/>
  <c r="AU11" i="3"/>
  <c r="AE1233" i="28"/>
  <c r="AE1229" i="28"/>
  <c r="AE1225" i="28"/>
  <c r="AE1221" i="28"/>
  <c r="AE1241" i="28"/>
  <c r="AE1209" i="28"/>
  <c r="AE1217" i="28"/>
  <c r="AE1213" i="28"/>
  <c r="AE1237" i="28"/>
  <c r="AD1256" i="28"/>
  <c r="AD1288" i="28"/>
  <c r="AD1260" i="28"/>
  <c r="AD1284" i="28"/>
  <c r="AD1280" i="28"/>
  <c r="AD1276" i="28"/>
  <c r="AD1272" i="28"/>
  <c r="AD1268" i="28"/>
  <c r="AD1264" i="28"/>
  <c r="AD1065" i="28"/>
  <c r="AD1205" i="28"/>
  <c r="AE882" i="28"/>
  <c r="AE734" i="28"/>
  <c r="AE865" i="28"/>
  <c r="AE722" i="28"/>
  <c r="AE906" i="28"/>
  <c r="AE886" i="28"/>
  <c r="AE845" i="28"/>
  <c r="AE706" i="28"/>
  <c r="AE857" i="28"/>
  <c r="AE718" i="28"/>
  <c r="AE861" i="28"/>
  <c r="AE730" i="28"/>
  <c r="AE849" i="28"/>
  <c r="AE841" i="28"/>
  <c r="AE837" i="28"/>
  <c r="AE681" i="28"/>
  <c r="AE693" i="28"/>
  <c r="AE677" i="28"/>
  <c r="AE571" i="28"/>
  <c r="AE873" i="28"/>
  <c r="AE669" i="28"/>
  <c r="AE853" i="28"/>
  <c r="AE665" i="28"/>
  <c r="AE536" i="28"/>
  <c r="AE548" i="28"/>
  <c r="AE689" i="28"/>
  <c r="AE685" i="28"/>
  <c r="AE599" i="28"/>
  <c r="AE910" i="28"/>
  <c r="AE438" i="28"/>
  <c r="AE454" i="28"/>
  <c r="AE673" i="28"/>
  <c r="AE583" i="28"/>
  <c r="AE890" i="28"/>
  <c r="AE450" i="28"/>
  <c r="AE661" i="28"/>
  <c r="X113" i="33"/>
  <c r="X123" i="33" s="1"/>
  <c r="AE812" i="28"/>
  <c r="AE828" i="28"/>
  <c r="AE816" i="28"/>
  <c r="AE796" i="28"/>
  <c r="AE804" i="28"/>
  <c r="AE800" i="28"/>
  <c r="AE808" i="28"/>
  <c r="AE820" i="28"/>
  <c r="AE824" i="28"/>
  <c r="AE544" i="28"/>
  <c r="AE603" i="28"/>
  <c r="AE532" i="28"/>
  <c r="AE575" i="28"/>
  <c r="AE567" i="28"/>
  <c r="AE540" i="28"/>
  <c r="AE579" i="28"/>
  <c r="AE556" i="28"/>
  <c r="AE560" i="28"/>
  <c r="AE587" i="28"/>
  <c r="AE528" i="28"/>
  <c r="AE595" i="28"/>
  <c r="AE552" i="28"/>
  <c r="AE326" i="10"/>
  <c r="AT15" i="3"/>
  <c r="AT13" i="3"/>
  <c r="X105" i="33"/>
  <c r="X41" i="33"/>
  <c r="X73" i="33"/>
  <c r="X59" i="33"/>
  <c r="X27" i="33"/>
  <c r="AD972" i="28"/>
  <c r="AB108" i="18"/>
  <c r="AH182" i="28" s="1"/>
  <c r="AB112" i="18"/>
  <c r="AB116" i="18"/>
  <c r="AH196" i="28" s="1"/>
  <c r="AB120" i="18"/>
  <c r="AB124" i="18"/>
  <c r="AB128" i="18"/>
  <c r="AB80" i="18"/>
  <c r="AH133" i="28" s="1"/>
  <c r="AB48" i="18"/>
  <c r="AB84" i="18"/>
  <c r="AH140" i="10" s="1"/>
  <c r="AB52" i="18"/>
  <c r="AB88" i="18"/>
  <c r="AB56" i="18"/>
  <c r="AH91" i="28" s="1"/>
  <c r="AB92" i="18"/>
  <c r="AH154" i="28" s="1"/>
  <c r="AB60" i="18"/>
  <c r="AB96" i="18"/>
  <c r="AB64" i="18"/>
  <c r="AH105" i="28" s="1"/>
  <c r="AB104" i="18"/>
  <c r="AB100" i="18"/>
  <c r="AB68" i="18"/>
  <c r="AB72" i="18"/>
  <c r="AB44" i="18"/>
  <c r="AB32" i="18"/>
  <c r="AB16" i="18"/>
  <c r="AB76" i="18"/>
  <c r="AB36" i="18"/>
  <c r="AB40" i="18"/>
  <c r="AH63" i="28" s="1"/>
  <c r="AB20" i="18"/>
  <c r="AB28" i="18"/>
  <c r="AB24" i="18"/>
  <c r="AB12" i="18"/>
  <c r="AH14" i="10" s="1"/>
  <c r="AA104" i="18"/>
  <c r="AA108" i="18"/>
  <c r="AA112" i="18"/>
  <c r="AA116" i="18"/>
  <c r="AA120" i="18"/>
  <c r="AA124" i="18"/>
  <c r="AA128" i="18"/>
  <c r="AA76" i="18"/>
  <c r="AA44" i="18"/>
  <c r="AA80" i="18"/>
  <c r="AA48" i="18"/>
  <c r="AA84" i="18"/>
  <c r="AA52" i="18"/>
  <c r="AA88" i="18"/>
  <c r="AA56" i="18"/>
  <c r="AA92" i="18"/>
  <c r="AA60" i="18"/>
  <c r="AA96" i="18"/>
  <c r="AA64" i="18"/>
  <c r="AA100" i="18"/>
  <c r="AA68" i="18"/>
  <c r="AA28" i="18"/>
  <c r="AA24" i="18"/>
  <c r="AA32" i="18"/>
  <c r="AA36" i="18"/>
  <c r="AA12" i="18"/>
  <c r="AA72" i="18"/>
  <c r="AA40" i="18"/>
  <c r="AA16" i="18"/>
  <c r="AA20" i="18"/>
  <c r="AE14" i="23"/>
  <c r="AE55" i="23" s="1"/>
  <c r="AJ94" i="23"/>
  <c r="AJ53" i="23"/>
  <c r="X81" i="33"/>
  <c r="X91" i="33" s="1"/>
  <c r="AH91" i="25"/>
  <c r="AH182" i="25"/>
  <c r="AD314" i="10"/>
  <c r="AH203" i="25"/>
  <c r="AH343" i="28"/>
  <c r="AH350" i="28"/>
  <c r="AH140" i="25"/>
  <c r="AH454" i="25" s="1"/>
  <c r="AB161" i="33" s="1"/>
  <c r="AD628" i="28"/>
  <c r="AD624" i="28"/>
  <c r="AD636" i="28"/>
  <c r="AD620" i="28"/>
  <c r="AD648" i="28"/>
  <c r="AD632" i="28"/>
  <c r="AD640" i="28"/>
  <c r="AD644" i="28"/>
  <c r="AD616" i="28"/>
  <c r="AD612" i="28"/>
  <c r="AF154" i="28"/>
  <c r="AF154" i="10"/>
  <c r="AF454" i="10" s="1"/>
  <c r="Z147" i="33" s="1"/>
  <c r="AF112" i="28"/>
  <c r="AF112" i="10"/>
  <c r="AF442" i="10" s="1"/>
  <c r="Z116" i="33" s="1"/>
  <c r="AF98" i="28"/>
  <c r="AF98" i="10"/>
  <c r="AF440" i="10" s="1"/>
  <c r="Z114" i="33" s="1"/>
  <c r="AD841" i="28"/>
  <c r="AD873" i="28"/>
  <c r="AD861" i="28"/>
  <c r="AD849" i="28"/>
  <c r="AD853" i="28"/>
  <c r="AD869" i="28"/>
  <c r="AD845" i="28"/>
  <c r="AD865" i="28"/>
  <c r="AD857" i="28"/>
  <c r="AD326" i="10"/>
  <c r="AD338" i="10"/>
  <c r="AD322" i="10"/>
  <c r="AD318" i="10"/>
  <c r="AD342" i="10"/>
  <c r="AD350" i="10"/>
  <c r="AD346" i="10"/>
  <c r="AD330" i="10"/>
  <c r="AD334" i="10"/>
  <c r="AF217" i="25"/>
  <c r="AF427" i="28"/>
  <c r="AF364" i="28"/>
  <c r="AF154" i="25"/>
  <c r="AF456" i="25" s="1"/>
  <c r="Z163" i="33" s="1"/>
  <c r="AF343" i="28"/>
  <c r="AF133" i="25"/>
  <c r="AF453" i="25" s="1"/>
  <c r="Z160" i="33" s="1"/>
  <c r="AF28" i="25"/>
  <c r="AF238" i="28"/>
  <c r="AD681" i="28"/>
  <c r="AD665" i="28"/>
  <c r="AD661" i="28"/>
  <c r="AD685" i="28"/>
  <c r="AD673" i="28"/>
  <c r="AD693" i="28"/>
  <c r="AD669" i="28"/>
  <c r="AD689" i="28"/>
  <c r="AD677" i="28"/>
  <c r="AF196" i="28"/>
  <c r="AF196" i="10"/>
  <c r="AF105" i="28"/>
  <c r="AF105" i="10"/>
  <c r="AF441" i="10" s="1"/>
  <c r="Z115" i="33" s="1"/>
  <c r="AF217" i="28"/>
  <c r="AF217" i="10"/>
  <c r="AF84" i="28"/>
  <c r="AF84" i="10"/>
  <c r="AF91" i="25"/>
  <c r="AF301" i="28"/>
  <c r="AD314" i="25"/>
  <c r="AD14" i="23"/>
  <c r="AD775" i="28"/>
  <c r="AD783" i="28"/>
  <c r="AD771" i="28"/>
  <c r="AD755" i="28"/>
  <c r="AD751" i="28"/>
  <c r="AD763" i="28"/>
  <c r="AD759" i="28"/>
  <c r="AD767" i="28"/>
  <c r="AD779" i="28"/>
  <c r="AF49" i="28"/>
  <c r="AF49" i="10"/>
  <c r="AF452" i="10" s="1"/>
  <c r="Z145" i="33" s="1"/>
  <c r="AF168" i="28"/>
  <c r="AF168" i="10"/>
  <c r="AF119" i="28"/>
  <c r="AF119" i="10"/>
  <c r="AF443" i="10" s="1"/>
  <c r="Z117" i="33" s="1"/>
  <c r="AF147" i="28"/>
  <c r="AF147" i="10"/>
  <c r="AF453" i="10" s="1"/>
  <c r="Z146" i="33" s="1"/>
  <c r="AF63" i="28"/>
  <c r="AF63" i="10"/>
  <c r="AF182" i="28"/>
  <c r="AF182" i="10"/>
  <c r="AF203" i="28"/>
  <c r="AF203" i="10"/>
  <c r="AF161" i="28"/>
  <c r="AF161" i="10"/>
  <c r="AF189" i="25"/>
  <c r="AF399" i="28"/>
  <c r="AF147" i="25"/>
  <c r="AF455" i="25" s="1"/>
  <c r="Z162" i="33" s="1"/>
  <c r="AF357" i="28"/>
  <c r="AF14" i="25"/>
  <c r="AF224" i="28"/>
  <c r="AF196" i="25"/>
  <c r="AF406" i="28"/>
  <c r="AF266" i="28"/>
  <c r="AF56" i="25"/>
  <c r="AF294" i="28"/>
  <c r="AF84" i="25"/>
  <c r="AI8" i="28"/>
  <c r="AI6" i="25"/>
  <c r="AI6" i="23"/>
  <c r="AE6" i="24"/>
  <c r="AC6" i="18"/>
  <c r="AI8" i="3"/>
  <c r="AI6" i="10"/>
  <c r="AD499" i="28"/>
  <c r="AD483" i="28"/>
  <c r="AD511" i="28"/>
  <c r="AD507" i="28"/>
  <c r="AD503" i="28"/>
  <c r="AD487" i="28"/>
  <c r="AD515" i="28"/>
  <c r="AD491" i="28"/>
  <c r="AD495" i="28"/>
  <c r="AD479" i="28"/>
  <c r="AJ8" i="28"/>
  <c r="AJ6" i="23"/>
  <c r="AF6" i="24"/>
  <c r="AJ6" i="25"/>
  <c r="AD6" i="18"/>
  <c r="AJ8" i="3"/>
  <c r="AJ6" i="10"/>
  <c r="AF126" i="28"/>
  <c r="AF126" i="10"/>
  <c r="AF444" i="10" s="1"/>
  <c r="Z118" i="33" s="1"/>
  <c r="AF28" i="28"/>
  <c r="AF28" i="10"/>
  <c r="AF416" i="10" s="1"/>
  <c r="Z52" i="33" s="1"/>
  <c r="AF21" i="28"/>
  <c r="AF21" i="10"/>
  <c r="AF189" i="28"/>
  <c r="AF189" i="10"/>
  <c r="AF308" i="28"/>
  <c r="AF98" i="25"/>
  <c r="AF443" i="25" s="1"/>
  <c r="Z131" i="33" s="1"/>
  <c r="AF42" i="25"/>
  <c r="AF252" i="28"/>
  <c r="AF322" i="28"/>
  <c r="AF112" i="25"/>
  <c r="AF445" i="25" s="1"/>
  <c r="Z133" i="33" s="1"/>
  <c r="AD702" i="28"/>
  <c r="AD726" i="28"/>
  <c r="AD718" i="28"/>
  <c r="AD706" i="28"/>
  <c r="AD734" i="28"/>
  <c r="AD730" i="28"/>
  <c r="AD714" i="28"/>
  <c r="AD722" i="28"/>
  <c r="AD738" i="28"/>
  <c r="AD710" i="28"/>
  <c r="AD334" i="25"/>
  <c r="AD342" i="25"/>
  <c r="AD346" i="25"/>
  <c r="AD350" i="25"/>
  <c r="AD318" i="25"/>
  <c r="AD326" i="25"/>
  <c r="AD338" i="25"/>
  <c r="AD330" i="25"/>
  <c r="AD10" i="23"/>
  <c r="AD322" i="25"/>
  <c r="AF371" i="28"/>
  <c r="AF161" i="25"/>
  <c r="AF457" i="25" s="1"/>
  <c r="Z164" i="33" s="1"/>
  <c r="AF287" i="28"/>
  <c r="AF77" i="25"/>
  <c r="AF175" i="25"/>
  <c r="AF385" i="28"/>
  <c r="AF378" i="28"/>
  <c r="AF168" i="25"/>
  <c r="AD828" i="28"/>
  <c r="AD812" i="28"/>
  <c r="AD820" i="28"/>
  <c r="AD808" i="28"/>
  <c r="AD804" i="28"/>
  <c r="AD796" i="28"/>
  <c r="AD800" i="28"/>
  <c r="AD824" i="28"/>
  <c r="AD816" i="28"/>
  <c r="AD792" i="28"/>
  <c r="AJ7" i="3"/>
  <c r="AJ7" i="28"/>
  <c r="AJ5" i="25"/>
  <c r="AJ5" i="23"/>
  <c r="AF5" i="24"/>
  <c r="AJ5" i="10"/>
  <c r="AD5" i="18"/>
  <c r="AF14" i="28"/>
  <c r="AF14" i="10"/>
  <c r="AF133" i="28"/>
  <c r="AF133" i="10"/>
  <c r="AF445" i="10" s="1"/>
  <c r="Z119" i="33" s="1"/>
  <c r="AF56" i="28"/>
  <c r="AF56" i="10"/>
  <c r="AF175" i="28"/>
  <c r="AF175" i="10"/>
  <c r="AD579" i="28"/>
  <c r="AD591" i="28"/>
  <c r="AD583" i="28"/>
  <c r="AD571" i="28"/>
  <c r="AD575" i="28"/>
  <c r="AD599" i="28"/>
  <c r="AD595" i="28"/>
  <c r="AD587" i="28"/>
  <c r="AD603" i="28"/>
  <c r="AF336" i="28"/>
  <c r="AF126" i="25"/>
  <c r="AF273" i="28"/>
  <c r="AF63" i="25"/>
  <c r="AF315" i="28"/>
  <c r="AF105" i="25"/>
  <c r="AF444" i="25" s="1"/>
  <c r="Z132" i="33" s="1"/>
  <c r="AD532" i="28"/>
  <c r="AD540" i="28"/>
  <c r="AD528" i="28"/>
  <c r="AD536" i="28"/>
  <c r="AD548" i="28"/>
  <c r="AD544" i="28"/>
  <c r="AD560" i="28"/>
  <c r="AD552" i="28"/>
  <c r="AD556" i="28"/>
  <c r="AD886" i="28"/>
  <c r="AD914" i="28"/>
  <c r="AD898" i="28"/>
  <c r="AD910" i="28"/>
  <c r="AD918" i="28"/>
  <c r="AD894" i="28"/>
  <c r="AD906" i="28"/>
  <c r="AD902" i="28"/>
  <c r="AD890" i="28"/>
  <c r="AF350" i="28"/>
  <c r="AF140" i="25"/>
  <c r="AF454" i="25" s="1"/>
  <c r="Z161" i="33" s="1"/>
  <c r="AF413" i="28"/>
  <c r="AF203" i="25"/>
  <c r="AF259" i="28"/>
  <c r="AF49" i="25"/>
  <c r="AF119" i="25"/>
  <c r="AF446" i="25" s="1"/>
  <c r="Z134" i="33" s="1"/>
  <c r="AF329" i="28"/>
  <c r="AE83" i="23"/>
  <c r="AE59" i="23"/>
  <c r="AE79" i="23"/>
  <c r="AE87" i="23"/>
  <c r="AE75" i="23"/>
  <c r="AE91" i="23"/>
  <c r="AE63" i="23"/>
  <c r="AE71" i="23"/>
  <c r="AD976" i="28"/>
  <c r="AD996" i="28"/>
  <c r="AD984" i="28"/>
  <c r="AD980" i="28"/>
  <c r="AD988" i="28"/>
  <c r="AD1008" i="28"/>
  <c r="AD992" i="28"/>
  <c r="AD1000" i="28"/>
  <c r="AD1004" i="28"/>
  <c r="AD747" i="28"/>
  <c r="AF91" i="28"/>
  <c r="AF91" i="10"/>
  <c r="AF210" i="28"/>
  <c r="AF210" i="10"/>
  <c r="AF70" i="28"/>
  <c r="AF70" i="10"/>
  <c r="AF35" i="28"/>
  <c r="AF35" i="10"/>
  <c r="AD837" i="28"/>
  <c r="AF70" i="25"/>
  <c r="AF280" i="28"/>
  <c r="AD446" i="28"/>
  <c r="AD466" i="28"/>
  <c r="AD462" i="28"/>
  <c r="AD458" i="28"/>
  <c r="AD454" i="28"/>
  <c r="AD470" i="28"/>
  <c r="AD442" i="28"/>
  <c r="AD438" i="28"/>
  <c r="AD450" i="28"/>
  <c r="AF231" i="28"/>
  <c r="AF21" i="25"/>
  <c r="AF392" i="28"/>
  <c r="AF182" i="25"/>
  <c r="AF210" i="25"/>
  <c r="AF458" i="25" s="1"/>
  <c r="Z165" i="33" s="1"/>
  <c r="AF420" i="28"/>
  <c r="AF245" i="28"/>
  <c r="AF35" i="25"/>
  <c r="AD959" i="28"/>
  <c r="AD935" i="28"/>
  <c r="AD955" i="28"/>
  <c r="AD947" i="28"/>
  <c r="AD931" i="28"/>
  <c r="AD943" i="28"/>
  <c r="AD951" i="28"/>
  <c r="AD939" i="28"/>
  <c r="AD963" i="28"/>
  <c r="AF77" i="28"/>
  <c r="AF77" i="10"/>
  <c r="AF42" i="28"/>
  <c r="AF42" i="10"/>
  <c r="AF140" i="28"/>
  <c r="AF140" i="10"/>
  <c r="AD567" i="28"/>
  <c r="AE355" i="33"/>
  <c r="AE289" i="33"/>
  <c r="AE223" i="33"/>
  <c r="AE157" i="33"/>
  <c r="AE340" i="33"/>
  <c r="AE274" i="33"/>
  <c r="AE208" i="33"/>
  <c r="AE322" i="33"/>
  <c r="AE256" i="33"/>
  <c r="AE190" i="33"/>
  <c r="AE175" i="33"/>
  <c r="AE111" i="33"/>
  <c r="AE241" i="33"/>
  <c r="AE61" i="33"/>
  <c r="AE93" i="33"/>
  <c r="AE125" i="33"/>
  <c r="AE143" i="33"/>
  <c r="AE79" i="33"/>
  <c r="AE307" i="33"/>
  <c r="AE47" i="33"/>
  <c r="AE15" i="33"/>
  <c r="AE29" i="33"/>
  <c r="AK4" i="25"/>
  <c r="AK6" i="28"/>
  <c r="AK4" i="23"/>
  <c r="AE4" i="18"/>
  <c r="AG4" i="24"/>
  <c r="AK6" i="3"/>
  <c r="AK5" i="3" s="1"/>
  <c r="AK4" i="10"/>
  <c r="AL70" i="1"/>
  <c r="AK9" i="1"/>
  <c r="AG116" i="24" l="1" a="1"/>
  <c r="AG116" i="24" s="1"/>
  <c r="AG104" i="24" a="1"/>
  <c r="AG104" i="24" s="1"/>
  <c r="AG128" i="24" a="1"/>
  <c r="AG128" i="24" s="1"/>
  <c r="AG124" i="24" a="1"/>
  <c r="AG124" i="24" s="1"/>
  <c r="AG112" i="24" a="1"/>
  <c r="AG112" i="24" s="1"/>
  <c r="AG120" i="24" a="1"/>
  <c r="AG120" i="24" s="1"/>
  <c r="AG108" i="24" a="1"/>
  <c r="AG108" i="24" s="1"/>
  <c r="AG100" i="24" a="1"/>
  <c r="AG100" i="24" s="1"/>
  <c r="AG96" i="24" a="1"/>
  <c r="AG96" i="24" s="1"/>
  <c r="AG88" i="24" a="1"/>
  <c r="AG88" i="24" s="1"/>
  <c r="AG68" i="24" a="1"/>
  <c r="AG68" i="24" s="1"/>
  <c r="AG56" i="24" a="1"/>
  <c r="AG56" i="24" s="1"/>
  <c r="AG72" i="24" a="1"/>
  <c r="AG72" i="24" s="1"/>
  <c r="AG84" i="24" a="1"/>
  <c r="AG84" i="24" s="1"/>
  <c r="AG52" i="24" a="1"/>
  <c r="AG52" i="24" s="1"/>
  <c r="AG80" i="24" a="1"/>
  <c r="AG80" i="24" s="1"/>
  <c r="AG64" i="24" a="1"/>
  <c r="AG64" i="24" s="1"/>
  <c r="AG60" i="24" a="1"/>
  <c r="AG60" i="24" s="1"/>
  <c r="AG76" i="24" a="1"/>
  <c r="AG76" i="24" s="1"/>
  <c r="AG40" i="24" a="1"/>
  <c r="AG40" i="24" s="1"/>
  <c r="AG16" i="24" a="1"/>
  <c r="AG16" i="24" s="1"/>
  <c r="AG32" i="24" a="1"/>
  <c r="AG32" i="24" s="1"/>
  <c r="AG28" i="24" a="1"/>
  <c r="AG28" i="24" s="1"/>
  <c r="AG12" i="24" a="1"/>
  <c r="AG12" i="24" s="1"/>
  <c r="AG44" i="24" a="1"/>
  <c r="AG44" i="24" s="1"/>
  <c r="AG36" i="24" a="1"/>
  <c r="AG36" i="24" s="1"/>
  <c r="AG20" i="24" a="1"/>
  <c r="AG20" i="24" s="1"/>
  <c r="AG24" i="24" a="1"/>
  <c r="AG24" i="24" s="1"/>
  <c r="AG92" i="24" a="1"/>
  <c r="AG92" i="24" s="1"/>
  <c r="AG48" i="24" a="1"/>
  <c r="AG48" i="24" s="1"/>
  <c r="AF232" i="10"/>
  <c r="AF417" i="25"/>
  <c r="Z67" i="33" s="1"/>
  <c r="AF439" i="25"/>
  <c r="Z127" i="33" s="1"/>
  <c r="AF236" i="25"/>
  <c r="AF240" i="25"/>
  <c r="AF452" i="25"/>
  <c r="Z159" i="33" s="1"/>
  <c r="Z169" i="33" s="1"/>
  <c r="AF447" i="25"/>
  <c r="Z135" i="33" s="1"/>
  <c r="AF252" i="25"/>
  <c r="AF491" i="25"/>
  <c r="Z258" i="33" s="1"/>
  <c r="Z268" i="33" s="1"/>
  <c r="AF530" i="10"/>
  <c r="Z342" i="33" s="1"/>
  <c r="Z352" i="33" s="1"/>
  <c r="AF264" i="10"/>
  <c r="AF465" i="10"/>
  <c r="Z177" i="33" s="1"/>
  <c r="Z187" i="33" s="1"/>
  <c r="AF244" i="10"/>
  <c r="AF417" i="10"/>
  <c r="AF439" i="10"/>
  <c r="Z113" i="33" s="1"/>
  <c r="Z123" i="33" s="1"/>
  <c r="AF236" i="10"/>
  <c r="AF248" i="25"/>
  <c r="AF478" i="25"/>
  <c r="Z225" i="33" s="1"/>
  <c r="Z235" i="33" s="1"/>
  <c r="AF441" i="25"/>
  <c r="Z129" i="33" s="1"/>
  <c r="AF260" i="25"/>
  <c r="AF517" i="25"/>
  <c r="Z324" i="33" s="1"/>
  <c r="Z334" i="33" s="1"/>
  <c r="AF442" i="25"/>
  <c r="Z130" i="33" s="1"/>
  <c r="AF264" i="25"/>
  <c r="AF530" i="25"/>
  <c r="Z357" i="33" s="1"/>
  <c r="Z367" i="33" s="1"/>
  <c r="AF429" i="10"/>
  <c r="Z84" i="33" s="1"/>
  <c r="AF517" i="10"/>
  <c r="Z309" i="33" s="1"/>
  <c r="Z319" i="33" s="1"/>
  <c r="AF448" i="25"/>
  <c r="Z136" i="33" s="1"/>
  <c r="AF256" i="25"/>
  <c r="AF504" i="25"/>
  <c r="Z291" i="33" s="1"/>
  <c r="Z301" i="33" s="1"/>
  <c r="AF419" i="25"/>
  <c r="Z69" i="33" s="1"/>
  <c r="AF244" i="25"/>
  <c r="AF465" i="25"/>
  <c r="Z192" i="33" s="1"/>
  <c r="Z202" i="33" s="1"/>
  <c r="AF478" i="10"/>
  <c r="Z210" i="33" s="1"/>
  <c r="Z220" i="33" s="1"/>
  <c r="AF248" i="10"/>
  <c r="AH442" i="25"/>
  <c r="AB130" i="33" s="1"/>
  <c r="AH264" i="25"/>
  <c r="AH530" i="25"/>
  <c r="AB357" i="33" s="1"/>
  <c r="AB367" i="33" s="1"/>
  <c r="AF256" i="10"/>
  <c r="AF504" i="10"/>
  <c r="Z276" i="33" s="1"/>
  <c r="Z286" i="33" s="1"/>
  <c r="AF252" i="10"/>
  <c r="AF491" i="10"/>
  <c r="Z243" i="33" s="1"/>
  <c r="Z253" i="33" s="1"/>
  <c r="AL73" i="1"/>
  <c r="AH7" i="24" s="1"/>
  <c r="AL71" i="1"/>
  <c r="AF1201" i="28"/>
  <c r="AF1205" i="28" s="1"/>
  <c r="AF1061" i="28"/>
  <c r="AF1065" i="28" s="1"/>
  <c r="AF1248" i="28"/>
  <c r="AF1108" i="28"/>
  <c r="AV11" i="3"/>
  <c r="AH196" i="10"/>
  <c r="Z155" i="33"/>
  <c r="AF419" i="10"/>
  <c r="AF260" i="10"/>
  <c r="AF418" i="10"/>
  <c r="AF240" i="10"/>
  <c r="AU13" i="3"/>
  <c r="AU15" i="3"/>
  <c r="AH413" i="28"/>
  <c r="AH133" i="10"/>
  <c r="AH445" i="10" s="1"/>
  <c r="AB119" i="33" s="1"/>
  <c r="AH91" i="10"/>
  <c r="AH140" i="28"/>
  <c r="AK94" i="23"/>
  <c r="AK53" i="23"/>
  <c r="AH154" i="10"/>
  <c r="AH454" i="10" s="1"/>
  <c r="AB147" i="33" s="1"/>
  <c r="AH301" i="28"/>
  <c r="AH63" i="10"/>
  <c r="AH14" i="28"/>
  <c r="AH392" i="28"/>
  <c r="AH182" i="10"/>
  <c r="AF428" i="25"/>
  <c r="Z97" i="33" s="1"/>
  <c r="AF427" i="25"/>
  <c r="Z96" i="33" s="1"/>
  <c r="AF232" i="25"/>
  <c r="AF426" i="25"/>
  <c r="Z95" i="33" s="1"/>
  <c r="AF427" i="10"/>
  <c r="Z82" i="33" s="1"/>
  <c r="AF426" i="10"/>
  <c r="Z81" i="33" s="1"/>
  <c r="AF428" i="10"/>
  <c r="Z83" i="33" s="1"/>
  <c r="AH133" i="25"/>
  <c r="AH453" i="25" s="1"/>
  <c r="AB160" i="33" s="1"/>
  <c r="AH105" i="10"/>
  <c r="AH441" i="10" s="1"/>
  <c r="AB115" i="33" s="1"/>
  <c r="AH266" i="28"/>
  <c r="AH56" i="25"/>
  <c r="AH154" i="25"/>
  <c r="AH456" i="25" s="1"/>
  <c r="AB163" i="33" s="1"/>
  <c r="AH364" i="28"/>
  <c r="AH399" i="28"/>
  <c r="AH189" i="25"/>
  <c r="AK8" i="28"/>
  <c r="AG6" i="24"/>
  <c r="AK6" i="23"/>
  <c r="AK6" i="25"/>
  <c r="AE6" i="18"/>
  <c r="AK8" i="3"/>
  <c r="AK6" i="10"/>
  <c r="AH14" i="25"/>
  <c r="AH224" i="28"/>
  <c r="AH168" i="28"/>
  <c r="AH168" i="10"/>
  <c r="AF563" i="28"/>
  <c r="AF567" i="28" s="1"/>
  <c r="AF833" i="28"/>
  <c r="AF837" i="28" s="1"/>
  <c r="AF878" i="28"/>
  <c r="AF882" i="28" s="1"/>
  <c r="AF430" i="28"/>
  <c r="AF434" i="28" s="1"/>
  <c r="AF698" i="28"/>
  <c r="AF702" i="28" s="1"/>
  <c r="AK7" i="28"/>
  <c r="AE5" i="18"/>
  <c r="AK5" i="25"/>
  <c r="AK7" i="3"/>
  <c r="AK5" i="23"/>
  <c r="AG5" i="24"/>
  <c r="AK5" i="10"/>
  <c r="AG217" i="28"/>
  <c r="AG217" i="10"/>
  <c r="AG21" i="28"/>
  <c r="AG21" i="10"/>
  <c r="AG133" i="28"/>
  <c r="AG133" i="10"/>
  <c r="AG445" i="10" s="1"/>
  <c r="AA119" i="33" s="1"/>
  <c r="AG63" i="28"/>
  <c r="AG63" i="10"/>
  <c r="AH126" i="28"/>
  <c r="AH126" i="10"/>
  <c r="AH444" i="10" s="1"/>
  <c r="AB118" i="33" s="1"/>
  <c r="AG259" i="28"/>
  <c r="AG49" i="25"/>
  <c r="AG238" i="28"/>
  <c r="AG28" i="25"/>
  <c r="AG416" i="25" s="1"/>
  <c r="AA66" i="33" s="1"/>
  <c r="AG378" i="28"/>
  <c r="AG168" i="25"/>
  <c r="AG364" i="28"/>
  <c r="AG154" i="25"/>
  <c r="AG456" i="25" s="1"/>
  <c r="AA163" i="33" s="1"/>
  <c r="AH371" i="28"/>
  <c r="AH161" i="25"/>
  <c r="AH457" i="25" s="1"/>
  <c r="AB164" i="33" s="1"/>
  <c r="AG196" i="28"/>
  <c r="AG196" i="10"/>
  <c r="AG189" i="28"/>
  <c r="AG189" i="10"/>
  <c r="AF401" i="25"/>
  <c r="Z32" i="33" s="1"/>
  <c r="AF402" i="25"/>
  <c r="Z33" i="33" s="1"/>
  <c r="AF224" i="25"/>
  <c r="AF400" i="25"/>
  <c r="Z31" i="33" s="1"/>
  <c r="AH42" i="25"/>
  <c r="AH252" i="28"/>
  <c r="AG112" i="25"/>
  <c r="AG445" i="25" s="1"/>
  <c r="AA133" i="33" s="1"/>
  <c r="AG322" i="28"/>
  <c r="AG14" i="28"/>
  <c r="AG14" i="10"/>
  <c r="AG28" i="28"/>
  <c r="AG28" i="10"/>
  <c r="AG416" i="10" s="1"/>
  <c r="AA52" i="33" s="1"/>
  <c r="AG427" i="28"/>
  <c r="AG217" i="25"/>
  <c r="AH385" i="28"/>
  <c r="AH175" i="25"/>
  <c r="AH42" i="28"/>
  <c r="AH42" i="10"/>
  <c r="AG161" i="28"/>
  <c r="AG161" i="10"/>
  <c r="AG35" i="28"/>
  <c r="AG35" i="10"/>
  <c r="AG56" i="28"/>
  <c r="AG56" i="10"/>
  <c r="AG147" i="28"/>
  <c r="AG147" i="10"/>
  <c r="AG453" i="10" s="1"/>
  <c r="AA146" i="33" s="1"/>
  <c r="AD83" i="23"/>
  <c r="AD128" i="23" s="1"/>
  <c r="AE128" i="23" s="1"/>
  <c r="AD79" i="23"/>
  <c r="AD124" i="23" s="1"/>
  <c r="AE124" i="23" s="1"/>
  <c r="AD67" i="23"/>
  <c r="AD112" i="23" s="1"/>
  <c r="AE112" i="23" s="1"/>
  <c r="AD71" i="23"/>
  <c r="AD116" i="23" s="1"/>
  <c r="AE116" i="23" s="1"/>
  <c r="AD91" i="23"/>
  <c r="AD136" i="23" s="1"/>
  <c r="AE136" i="23" s="1"/>
  <c r="AD63" i="23"/>
  <c r="AD108" i="23" s="1"/>
  <c r="AE108" i="23" s="1"/>
  <c r="AD87" i="23"/>
  <c r="AD132" i="23" s="1"/>
  <c r="AE132" i="23" s="1"/>
  <c r="AD75" i="23"/>
  <c r="AD120" i="23" s="1"/>
  <c r="AE120" i="23" s="1"/>
  <c r="AD59" i="23"/>
  <c r="AD104" i="23" s="1"/>
  <c r="AE104" i="23" s="1"/>
  <c r="AD96" i="23"/>
  <c r="AE96" i="23" s="1"/>
  <c r="AH203" i="28"/>
  <c r="AH203" i="10"/>
  <c r="AF608" i="28"/>
  <c r="AF612" i="28" s="1"/>
  <c r="AF653" i="28"/>
  <c r="AF657" i="28" s="1"/>
  <c r="AF968" i="28"/>
  <c r="AF923" i="28"/>
  <c r="AF927" i="28" s="1"/>
  <c r="AF743" i="28"/>
  <c r="AF747" i="28" s="1"/>
  <c r="AF788" i="28"/>
  <c r="AF792" i="28" s="1"/>
  <c r="AF475" i="28"/>
  <c r="AF520" i="28"/>
  <c r="AF524" i="28" s="1"/>
  <c r="AH210" i="25"/>
  <c r="AH458" i="25" s="1"/>
  <c r="AB165" i="33" s="1"/>
  <c r="AH420" i="28"/>
  <c r="AG35" i="25"/>
  <c r="AG245" i="28"/>
  <c r="AG350" i="28"/>
  <c r="AG140" i="25"/>
  <c r="AG454" i="25" s="1"/>
  <c r="AA161" i="33" s="1"/>
  <c r="AG385" i="28"/>
  <c r="AG175" i="25"/>
  <c r="AG42" i="25"/>
  <c r="AG252" i="28"/>
  <c r="AH77" i="25"/>
  <c r="AH287" i="28"/>
  <c r="AF422" i="25"/>
  <c r="Z72" i="33" s="1"/>
  <c r="AF416" i="25"/>
  <c r="Z66" i="33" s="1"/>
  <c r="AG49" i="28"/>
  <c r="AG49" i="10"/>
  <c r="AG452" i="10" s="1"/>
  <c r="AA145" i="33" s="1"/>
  <c r="AG315" i="28"/>
  <c r="AG105" i="25"/>
  <c r="AG444" i="25" s="1"/>
  <c r="AA132" i="33" s="1"/>
  <c r="AH161" i="28"/>
  <c r="AH161" i="10"/>
  <c r="AH294" i="28"/>
  <c r="AH84" i="25"/>
  <c r="AH63" i="25"/>
  <c r="AH273" i="28"/>
  <c r="AG126" i="28"/>
  <c r="AG126" i="10"/>
  <c r="AG444" i="10" s="1"/>
  <c r="AA118" i="33" s="1"/>
  <c r="AG308" i="28"/>
  <c r="AG98" i="25"/>
  <c r="AG443" i="25" s="1"/>
  <c r="AA131" i="33" s="1"/>
  <c r="AH217" i="28"/>
  <c r="AH217" i="10"/>
  <c r="AH322" i="28"/>
  <c r="AH112" i="25"/>
  <c r="AH445" i="25" s="1"/>
  <c r="AB133" i="33" s="1"/>
  <c r="AG154" i="28"/>
  <c r="AG154" i="10"/>
  <c r="AG454" i="10" s="1"/>
  <c r="AA147" i="33" s="1"/>
  <c r="AG112" i="28"/>
  <c r="AG112" i="10"/>
  <c r="AG442" i="10" s="1"/>
  <c r="AA116" i="33" s="1"/>
  <c r="AG98" i="28"/>
  <c r="AG98" i="10"/>
  <c r="AG440" i="10" s="1"/>
  <c r="AA114" i="33" s="1"/>
  <c r="AG182" i="28"/>
  <c r="AG182" i="10"/>
  <c r="AH35" i="25"/>
  <c r="AH245" i="28"/>
  <c r="AH259" i="28"/>
  <c r="AH49" i="25"/>
  <c r="AG14" i="25"/>
  <c r="AG224" i="28"/>
  <c r="AG371" i="28"/>
  <c r="AG161" i="25"/>
  <c r="AG457" i="25" s="1"/>
  <c r="AA164" i="33" s="1"/>
  <c r="AG336" i="28"/>
  <c r="AG126" i="25"/>
  <c r="AH49" i="28"/>
  <c r="AH49" i="10"/>
  <c r="AH452" i="10" s="1"/>
  <c r="AB145" i="33" s="1"/>
  <c r="AH70" i="28"/>
  <c r="AH70" i="10"/>
  <c r="AH378" i="28"/>
  <c r="AH168" i="25"/>
  <c r="AH238" i="28"/>
  <c r="AH28" i="25"/>
  <c r="AG210" i="28"/>
  <c r="AG210" i="10"/>
  <c r="AG42" i="28"/>
  <c r="AG42" i="10"/>
  <c r="AG84" i="28"/>
  <c r="AG84" i="10"/>
  <c r="AH189" i="28"/>
  <c r="AH189" i="10"/>
  <c r="AH336" i="28"/>
  <c r="AH126" i="25"/>
  <c r="AG70" i="25"/>
  <c r="AG280" i="28"/>
  <c r="AG84" i="25"/>
  <c r="AG294" i="28"/>
  <c r="AG343" i="28"/>
  <c r="AG133" i="25"/>
  <c r="AG453" i="25" s="1"/>
  <c r="AA160" i="33" s="1"/>
  <c r="AG266" i="28"/>
  <c r="AG56" i="25"/>
  <c r="AH84" i="28"/>
  <c r="AH84" i="10"/>
  <c r="AH77" i="28"/>
  <c r="AH77" i="10"/>
  <c r="AJ9" i="3"/>
  <c r="AD7" i="18"/>
  <c r="AJ7" i="25"/>
  <c r="AJ9" i="28"/>
  <c r="AJ7" i="23"/>
  <c r="AJ7" i="10"/>
  <c r="AG392" i="28"/>
  <c r="AG182" i="25"/>
  <c r="AG301" i="28"/>
  <c r="AG91" i="25"/>
  <c r="AH357" i="28"/>
  <c r="AH147" i="25"/>
  <c r="AH455" i="25" s="1"/>
  <c r="AB162" i="33" s="1"/>
  <c r="AG357" i="28"/>
  <c r="AG147" i="25"/>
  <c r="AG455" i="25" s="1"/>
  <c r="AA162" i="33" s="1"/>
  <c r="AH280" i="28"/>
  <c r="AH70" i="25"/>
  <c r="AH119" i="28"/>
  <c r="AH119" i="10"/>
  <c r="AH443" i="10" s="1"/>
  <c r="AB117" i="33" s="1"/>
  <c r="AH112" i="28"/>
  <c r="AH112" i="10"/>
  <c r="AH442" i="10" s="1"/>
  <c r="AB116" i="33" s="1"/>
  <c r="AH105" i="25"/>
  <c r="AH444" i="25" s="1"/>
  <c r="AB132" i="33" s="1"/>
  <c r="AH315" i="28"/>
  <c r="AH329" i="28"/>
  <c r="AH119" i="25"/>
  <c r="AH446" i="25" s="1"/>
  <c r="AB134" i="33" s="1"/>
  <c r="AG140" i="28"/>
  <c r="AG140" i="10"/>
  <c r="AG77" i="28"/>
  <c r="AG77" i="10"/>
  <c r="AG203" i="28"/>
  <c r="AG203" i="10"/>
  <c r="AH56" i="28"/>
  <c r="AH56" i="10"/>
  <c r="AF413" i="10"/>
  <c r="Z49" i="33" s="1"/>
  <c r="AF414" i="10"/>
  <c r="Z50" i="33" s="1"/>
  <c r="AF415" i="10"/>
  <c r="Z51" i="33" s="1"/>
  <c r="AF228" i="10"/>
  <c r="AH406" i="28"/>
  <c r="AH196" i="25"/>
  <c r="AG196" i="25"/>
  <c r="AG406" i="28"/>
  <c r="AG77" i="25"/>
  <c r="AG287" i="28"/>
  <c r="AG413" i="28"/>
  <c r="AG203" i="25"/>
  <c r="AG210" i="25"/>
  <c r="AG458" i="25" s="1"/>
  <c r="AA165" i="33" s="1"/>
  <c r="AG420" i="28"/>
  <c r="AH175" i="28"/>
  <c r="AH175" i="10"/>
  <c r="AH400" i="10"/>
  <c r="AB17" i="33" s="1"/>
  <c r="AH402" i="10"/>
  <c r="AB19" i="33" s="1"/>
  <c r="AH210" i="28"/>
  <c r="AH210" i="10"/>
  <c r="AG119" i="28"/>
  <c r="AG119" i="10"/>
  <c r="AG443" i="10" s="1"/>
  <c r="AA117" i="33" s="1"/>
  <c r="AH28" i="28"/>
  <c r="AH28" i="10"/>
  <c r="AH416" i="10" s="1"/>
  <c r="AB52" i="33" s="1"/>
  <c r="AH217" i="25"/>
  <c r="AH427" i="28"/>
  <c r="AG91" i="28"/>
  <c r="AG91" i="10"/>
  <c r="AI7" i="25"/>
  <c r="AI9" i="28"/>
  <c r="AI7" i="23"/>
  <c r="AI7" i="10"/>
  <c r="AC7" i="18"/>
  <c r="AI9" i="3"/>
  <c r="AH21" i="28"/>
  <c r="AH21" i="10"/>
  <c r="AF414" i="25"/>
  <c r="Z64" i="33" s="1"/>
  <c r="AF228" i="25"/>
  <c r="AF413" i="25"/>
  <c r="Z63" i="33" s="1"/>
  <c r="AF415" i="25"/>
  <c r="Z65" i="33" s="1"/>
  <c r="AH147" i="28"/>
  <c r="AH147" i="10"/>
  <c r="AH453" i="10" s="1"/>
  <c r="AB146" i="33" s="1"/>
  <c r="AH231" i="28"/>
  <c r="AH21" i="25"/>
  <c r="AF400" i="10"/>
  <c r="Z17" i="33" s="1"/>
  <c r="AF401" i="10"/>
  <c r="Z18" i="33" s="1"/>
  <c r="AF402" i="10"/>
  <c r="Z19" i="33" s="1"/>
  <c r="AF224" i="10"/>
  <c r="AG70" i="28"/>
  <c r="AG70" i="10"/>
  <c r="AG175" i="28"/>
  <c r="AG175" i="10"/>
  <c r="AG105" i="28"/>
  <c r="AG105" i="10"/>
  <c r="AG441" i="10" s="1"/>
  <c r="AA115" i="33" s="1"/>
  <c r="AG168" i="28"/>
  <c r="AG168" i="10"/>
  <c r="AH98" i="28"/>
  <c r="AH98" i="10"/>
  <c r="AH440" i="10" s="1"/>
  <c r="AB114" i="33" s="1"/>
  <c r="AH308" i="28"/>
  <c r="AH98" i="25"/>
  <c r="AH443" i="25" s="1"/>
  <c r="AB131" i="33" s="1"/>
  <c r="AG273" i="28"/>
  <c r="AG63" i="25"/>
  <c r="AG119" i="25"/>
  <c r="AG446" i="25" s="1"/>
  <c r="AA134" i="33" s="1"/>
  <c r="AG329" i="28"/>
  <c r="AG21" i="25"/>
  <c r="AG231" i="28"/>
  <c r="AG189" i="25"/>
  <c r="AG399" i="28"/>
  <c r="AD55" i="23"/>
  <c r="AD100" i="23" s="1"/>
  <c r="AE100" i="23" s="1"/>
  <c r="AH35" i="28"/>
  <c r="AH35" i="10"/>
  <c r="AF355" i="33"/>
  <c r="AF289" i="33"/>
  <c r="AF223" i="33"/>
  <c r="AF157" i="33"/>
  <c r="AF340" i="33"/>
  <c r="AF274" i="33"/>
  <c r="AF208" i="33"/>
  <c r="AF322" i="33"/>
  <c r="AF256" i="33"/>
  <c r="AF190" i="33"/>
  <c r="AF307" i="33"/>
  <c r="AF241" i="33"/>
  <c r="AF175" i="33"/>
  <c r="AF111" i="33"/>
  <c r="AF61" i="33"/>
  <c r="AF93" i="33"/>
  <c r="AF143" i="33"/>
  <c r="AF79" i="33"/>
  <c r="AF125" i="33"/>
  <c r="AF47" i="33"/>
  <c r="AF15" i="33"/>
  <c r="AF29" i="33"/>
  <c r="AL4" i="25"/>
  <c r="AL6" i="28"/>
  <c r="AL4" i="23"/>
  <c r="AF4" i="18"/>
  <c r="AH4" i="24"/>
  <c r="AL6" i="3"/>
  <c r="AL5" i="3" s="1"/>
  <c r="AL4" i="10"/>
  <c r="AM70" i="1"/>
  <c r="AL9" i="1"/>
  <c r="AH120" i="24" l="1" a="1"/>
  <c r="AH120" i="24" s="1"/>
  <c r="AH108" i="24" a="1"/>
  <c r="AH108" i="24" s="1"/>
  <c r="AH116" i="24" a="1"/>
  <c r="AH116" i="24" s="1"/>
  <c r="AH104" i="24" a="1"/>
  <c r="AH104" i="24" s="1"/>
  <c r="AH128" i="24" a="1"/>
  <c r="AH128" i="24" s="1"/>
  <c r="AH124" i="24" a="1"/>
  <c r="AH124" i="24" s="1"/>
  <c r="AH112" i="24" a="1"/>
  <c r="AH112" i="24" s="1"/>
  <c r="AH92" i="24" a="1"/>
  <c r="AH92" i="24" s="1"/>
  <c r="AH76" i="24" a="1"/>
  <c r="AH76" i="24" s="1"/>
  <c r="AH100" i="24" a="1"/>
  <c r="AH100" i="24" s="1"/>
  <c r="AH96" i="24" a="1"/>
  <c r="AH96" i="24" s="1"/>
  <c r="AH88" i="24" a="1"/>
  <c r="AH88" i="24" s="1"/>
  <c r="AH68" i="24" a="1"/>
  <c r="AH68" i="24" s="1"/>
  <c r="AH56" i="24" a="1"/>
  <c r="AH56" i="24" s="1"/>
  <c r="AH72" i="24" a="1"/>
  <c r="AH72" i="24" s="1"/>
  <c r="AH84" i="24" a="1"/>
  <c r="AH84" i="24" s="1"/>
  <c r="AH52" i="24" a="1"/>
  <c r="AH52" i="24" s="1"/>
  <c r="AH80" i="24" a="1"/>
  <c r="AH80" i="24" s="1"/>
  <c r="AH64" i="24" a="1"/>
  <c r="AH64" i="24" s="1"/>
  <c r="AH40" i="24" a="1"/>
  <c r="AH40" i="24" s="1"/>
  <c r="AH16" i="24" a="1"/>
  <c r="AH16" i="24" s="1"/>
  <c r="AH48" i="24" a="1"/>
  <c r="AH48" i="24" s="1"/>
  <c r="AH32" i="24" a="1"/>
  <c r="AH32" i="24" s="1"/>
  <c r="AH28" i="24" a="1"/>
  <c r="AH28" i="24" s="1"/>
  <c r="AH12" i="24" a="1"/>
  <c r="AH12" i="24" s="1"/>
  <c r="AH44" i="24" a="1"/>
  <c r="AH44" i="24" s="1"/>
  <c r="AH36" i="24" a="1"/>
  <c r="AH36" i="24" s="1"/>
  <c r="AH20" i="24" a="1"/>
  <c r="AH20" i="24" s="1"/>
  <c r="AH24" i="24" a="1"/>
  <c r="AH24" i="24" s="1"/>
  <c r="AH60" i="24" a="1"/>
  <c r="AH60" i="24" s="1"/>
  <c r="AH232" i="10"/>
  <c r="AF18" i="23"/>
  <c r="Z137" i="33"/>
  <c r="AF30" i="23"/>
  <c r="AF50" i="23"/>
  <c r="AF42" i="23"/>
  <c r="AH447" i="25"/>
  <c r="AB135" i="33" s="1"/>
  <c r="AH252" i="25"/>
  <c r="AH491" i="25"/>
  <c r="AB258" i="33" s="1"/>
  <c r="AB268" i="33" s="1"/>
  <c r="AH256" i="10"/>
  <c r="AH504" i="10"/>
  <c r="AB276" i="33" s="1"/>
  <c r="AB286" i="33" s="1"/>
  <c r="AG429" i="10"/>
  <c r="AA84" i="33" s="1"/>
  <c r="AG517" i="10"/>
  <c r="AA309" i="33" s="1"/>
  <c r="AA319" i="33" s="1"/>
  <c r="AF34" i="23"/>
  <c r="AG441" i="25"/>
  <c r="AA129" i="33" s="1"/>
  <c r="AG260" i="25"/>
  <c r="AG517" i="25"/>
  <c r="AA324" i="33" s="1"/>
  <c r="AA334" i="33" s="1"/>
  <c r="AH478" i="25"/>
  <c r="AB225" i="33" s="1"/>
  <c r="AB235" i="33" s="1"/>
  <c r="AH248" i="25"/>
  <c r="AH417" i="25"/>
  <c r="AB67" i="33" s="1"/>
  <c r="AH439" i="25"/>
  <c r="AB127" i="33" s="1"/>
  <c r="AH236" i="25"/>
  <c r="AH419" i="25"/>
  <c r="AB69" i="33" s="1"/>
  <c r="AH244" i="25"/>
  <c r="AH465" i="25"/>
  <c r="AB192" i="33" s="1"/>
  <c r="AB202" i="33" s="1"/>
  <c r="AF38" i="23"/>
  <c r="AG248" i="25"/>
  <c r="AG478" i="25"/>
  <c r="AA225" i="33" s="1"/>
  <c r="AA235" i="33" s="1"/>
  <c r="AG417" i="10"/>
  <c r="AG236" i="10"/>
  <c r="AH252" i="10"/>
  <c r="AH491" i="10"/>
  <c r="AB243" i="33" s="1"/>
  <c r="AB253" i="33" s="1"/>
  <c r="AH441" i="25"/>
  <c r="AB129" i="33" s="1"/>
  <c r="AH260" i="25"/>
  <c r="AH517" i="25"/>
  <c r="AB324" i="33" s="1"/>
  <c r="AB334" i="33" s="1"/>
  <c r="AG240" i="25"/>
  <c r="AG452" i="25"/>
  <c r="AA159" i="33" s="1"/>
  <c r="AA169" i="33" s="1"/>
  <c r="AH429" i="10"/>
  <c r="AB84" i="33" s="1"/>
  <c r="AH517" i="10"/>
  <c r="AB309" i="33" s="1"/>
  <c r="AB319" i="33" s="1"/>
  <c r="AG447" i="25"/>
  <c r="AA135" i="33" s="1"/>
  <c r="AG252" i="25"/>
  <c r="AG491" i="25"/>
  <c r="AA258" i="33" s="1"/>
  <c r="AA268" i="33" s="1"/>
  <c r="AG256" i="10"/>
  <c r="AG504" i="10"/>
  <c r="AA276" i="33" s="1"/>
  <c r="AA286" i="33" s="1"/>
  <c r="AG419" i="25"/>
  <c r="AA69" i="33" s="1"/>
  <c r="AG244" i="25"/>
  <c r="AG465" i="25"/>
  <c r="AA192" i="33" s="1"/>
  <c r="AA202" i="33" s="1"/>
  <c r="AH240" i="25"/>
  <c r="AH452" i="25"/>
  <c r="AB159" i="33" s="1"/>
  <c r="AB169" i="33" s="1"/>
  <c r="AH417" i="10"/>
  <c r="AH236" i="10"/>
  <c r="AH465" i="10"/>
  <c r="AB177" i="33" s="1"/>
  <c r="AB187" i="33" s="1"/>
  <c r="AH244" i="10"/>
  <c r="AG530" i="10"/>
  <c r="AA342" i="33" s="1"/>
  <c r="AA352" i="33" s="1"/>
  <c r="AG264" i="10"/>
  <c r="AH448" i="25"/>
  <c r="AB136" i="33" s="1"/>
  <c r="AH256" i="25"/>
  <c r="AH504" i="25"/>
  <c r="AB291" i="33" s="1"/>
  <c r="AB301" i="33" s="1"/>
  <c r="AH530" i="10"/>
  <c r="AB342" i="33" s="1"/>
  <c r="AB352" i="33" s="1"/>
  <c r="AH264" i="10"/>
  <c r="AH50" i="23" s="1"/>
  <c r="AF22" i="23"/>
  <c r="AG465" i="10"/>
  <c r="AA177" i="33" s="1"/>
  <c r="AA187" i="33" s="1"/>
  <c r="AG244" i="10"/>
  <c r="AG478" i="10"/>
  <c r="AA210" i="33" s="1"/>
  <c r="AA220" i="33" s="1"/>
  <c r="AG248" i="10"/>
  <c r="AG491" i="10"/>
  <c r="AA243" i="33" s="1"/>
  <c r="AA253" i="33" s="1"/>
  <c r="AG252" i="10"/>
  <c r="AG442" i="25"/>
  <c r="AA130" i="33" s="1"/>
  <c r="AG264" i="25"/>
  <c r="AG530" i="25"/>
  <c r="AA357" i="33" s="1"/>
  <c r="AA367" i="33" s="1"/>
  <c r="AG448" i="25"/>
  <c r="AA136" i="33" s="1"/>
  <c r="AG504" i="25"/>
  <c r="AA291" i="33" s="1"/>
  <c r="AA301" i="33" s="1"/>
  <c r="AG256" i="25"/>
  <c r="AG417" i="25"/>
  <c r="AA67" i="33" s="1"/>
  <c r="AG439" i="25"/>
  <c r="AA127" i="33" s="1"/>
  <c r="AG236" i="25"/>
  <c r="AH478" i="10"/>
  <c r="AB210" i="33" s="1"/>
  <c r="AB220" i="33" s="1"/>
  <c r="AH248" i="10"/>
  <c r="AF26" i="23"/>
  <c r="AF46" i="23"/>
  <c r="AM73" i="1"/>
  <c r="AI7" i="24" s="1"/>
  <c r="AM71" i="1"/>
  <c r="AL72" i="1"/>
  <c r="AH1201" i="28"/>
  <c r="AH1205" i="28" s="1"/>
  <c r="AH1061" i="28"/>
  <c r="AH1065" i="28" s="1"/>
  <c r="AF1140" i="28"/>
  <c r="AF1136" i="28"/>
  <c r="AF1132" i="28"/>
  <c r="AF1128" i="28"/>
  <c r="AF1124" i="28"/>
  <c r="AF1120" i="28"/>
  <c r="AF1148" i="28"/>
  <c r="AF1116" i="28"/>
  <c r="AF1144" i="28"/>
  <c r="AF1272" i="28"/>
  <c r="AF1268" i="28"/>
  <c r="AF1264" i="28"/>
  <c r="AF1256" i="28"/>
  <c r="AF1288" i="28"/>
  <c r="AF1260" i="28"/>
  <c r="AF1284" i="28"/>
  <c r="AF1280" i="28"/>
  <c r="AF1276" i="28"/>
  <c r="AG1248" i="28"/>
  <c r="AG1252" i="28" s="1"/>
  <c r="AG1108" i="28"/>
  <c r="AG1112" i="28" s="1"/>
  <c r="AF1097" i="28"/>
  <c r="AF1093" i="28"/>
  <c r="AF1089" i="28"/>
  <c r="AF1085" i="28"/>
  <c r="AF1081" i="28"/>
  <c r="AF1077" i="28"/>
  <c r="AF1073" i="28"/>
  <c r="AF1101" i="28"/>
  <c r="AF1069" i="28"/>
  <c r="AF1229" i="28"/>
  <c r="AF1225" i="28"/>
  <c r="AF1221" i="28"/>
  <c r="AF1217" i="28"/>
  <c r="AF1213" i="28"/>
  <c r="AF1241" i="28"/>
  <c r="AF1209" i="28"/>
  <c r="AF1237" i="28"/>
  <c r="AF1233" i="28"/>
  <c r="AG1201" i="28"/>
  <c r="AG1061" i="28"/>
  <c r="AH1248" i="28"/>
  <c r="AH1252" i="28" s="1"/>
  <c r="AH1108" i="28"/>
  <c r="AH1112" i="28" s="1"/>
  <c r="AF1112" i="28"/>
  <c r="AW11" i="3"/>
  <c r="AF1252" i="28"/>
  <c r="AH224" i="10"/>
  <c r="AH401" i="10"/>
  <c r="AB18" i="33" s="1"/>
  <c r="AB27" i="33" s="1"/>
  <c r="AG419" i="10"/>
  <c r="AG260" i="10"/>
  <c r="AG418" i="10"/>
  <c r="AG240" i="10"/>
  <c r="AH419" i="10"/>
  <c r="AH260" i="10"/>
  <c r="AH418" i="10"/>
  <c r="AH240" i="10"/>
  <c r="AV13" i="3"/>
  <c r="AV15" i="3"/>
  <c r="AH430" i="28"/>
  <c r="AH442" i="28" s="1"/>
  <c r="Z41" i="33"/>
  <c r="Z105" i="33"/>
  <c r="AB155" i="33"/>
  <c r="AA155" i="33"/>
  <c r="Z91" i="33"/>
  <c r="Z73" i="33"/>
  <c r="Z59" i="33"/>
  <c r="Z27" i="33"/>
  <c r="AH878" i="28"/>
  <c r="AH906" i="28" s="1"/>
  <c r="AH833" i="28"/>
  <c r="AH853" i="28" s="1"/>
  <c r="AC112" i="18"/>
  <c r="AC116" i="18"/>
  <c r="AC120" i="18"/>
  <c r="AC124" i="18"/>
  <c r="AC128" i="18"/>
  <c r="AI217" i="28" s="1"/>
  <c r="AC84" i="18"/>
  <c r="AI140" i="28" s="1"/>
  <c r="AC52" i="18"/>
  <c r="AC108" i="18"/>
  <c r="AC88" i="18"/>
  <c r="AC56" i="18"/>
  <c r="AC92" i="18"/>
  <c r="AC60" i="18"/>
  <c r="AC96" i="18"/>
  <c r="AC64" i="18"/>
  <c r="AI105" i="28" s="1"/>
  <c r="AC104" i="18"/>
  <c r="AI175" i="28" s="1"/>
  <c r="AC100" i="18"/>
  <c r="AC68" i="18"/>
  <c r="AC72" i="18"/>
  <c r="AI119" i="28" s="1"/>
  <c r="AC76" i="18"/>
  <c r="AI126" i="28" s="1"/>
  <c r="AC44" i="18"/>
  <c r="AI70" i="10" s="1"/>
  <c r="AC36" i="18"/>
  <c r="AC40" i="18"/>
  <c r="AC80" i="18"/>
  <c r="AC16" i="18"/>
  <c r="AC20" i="18"/>
  <c r="AC32" i="18"/>
  <c r="AC12" i="18"/>
  <c r="AC48" i="18"/>
  <c r="AI77" i="28" s="1"/>
  <c r="AC28" i="18"/>
  <c r="AC24" i="18"/>
  <c r="AH698" i="28"/>
  <c r="AH722" i="28" s="1"/>
  <c r="AD116" i="18"/>
  <c r="AD120" i="18"/>
  <c r="AJ203" i="10" s="1"/>
  <c r="AD124" i="18"/>
  <c r="AD128" i="18"/>
  <c r="AJ217" i="28" s="1"/>
  <c r="AD104" i="18"/>
  <c r="AD108" i="18"/>
  <c r="AJ182" i="28" s="1"/>
  <c r="AD88" i="18"/>
  <c r="AJ147" i="10" s="1"/>
  <c r="AJ453" i="10" s="1"/>
  <c r="AD146" i="33" s="1"/>
  <c r="AD56" i="18"/>
  <c r="AD92" i="18"/>
  <c r="AD60" i="18"/>
  <c r="AD96" i="18"/>
  <c r="AD64" i="18"/>
  <c r="AD100" i="18"/>
  <c r="AD68" i="18"/>
  <c r="AJ112" i="28" s="1"/>
  <c r="AD72" i="18"/>
  <c r="AD112" i="18"/>
  <c r="AD76" i="18"/>
  <c r="AD44" i="18"/>
  <c r="AD80" i="18"/>
  <c r="AJ133" i="28" s="1"/>
  <c r="AD48" i="18"/>
  <c r="AD40" i="18"/>
  <c r="AD12" i="18"/>
  <c r="AD16" i="18"/>
  <c r="AD36" i="18"/>
  <c r="AJ56" i="28" s="1"/>
  <c r="AD52" i="18"/>
  <c r="AD20" i="18"/>
  <c r="AJ28" i="28" s="1"/>
  <c r="AD84" i="18"/>
  <c r="AD28" i="18"/>
  <c r="AJ42" i="28" s="1"/>
  <c r="AD24" i="18"/>
  <c r="AD32" i="18"/>
  <c r="AH563" i="28"/>
  <c r="AH571" i="28" s="1"/>
  <c r="AL94" i="23"/>
  <c r="AL53" i="23"/>
  <c r="AG427" i="10"/>
  <c r="AA82" i="33" s="1"/>
  <c r="AG426" i="10"/>
  <c r="AA81" i="33" s="1"/>
  <c r="AH427" i="25"/>
  <c r="AB96" i="33" s="1"/>
  <c r="AH428" i="25"/>
  <c r="AB97" i="33" s="1"/>
  <c r="AH232" i="25"/>
  <c r="AH18" i="23" s="1"/>
  <c r="AH426" i="25"/>
  <c r="AB95" i="33" s="1"/>
  <c r="AG427" i="25"/>
  <c r="AA96" i="33" s="1"/>
  <c r="AG428" i="25"/>
  <c r="AA97" i="33" s="1"/>
  <c r="AG426" i="25"/>
  <c r="AA95" i="33" s="1"/>
  <c r="AG232" i="25"/>
  <c r="AG232" i="10"/>
  <c r="AG428" i="10"/>
  <c r="AA83" i="33" s="1"/>
  <c r="AH427" i="10"/>
  <c r="AB82" i="33" s="1"/>
  <c r="AH428" i="10"/>
  <c r="AB83" i="33" s="1"/>
  <c r="AH426" i="10"/>
  <c r="AJ49" i="25"/>
  <c r="AJ259" i="28"/>
  <c r="AF996" i="28"/>
  <c r="AF976" i="28"/>
  <c r="AF1000" i="28"/>
  <c r="AF980" i="28"/>
  <c r="AF1008" i="28"/>
  <c r="AF984" i="28"/>
  <c r="AF992" i="28"/>
  <c r="AF988" i="28"/>
  <c r="AF1004" i="28"/>
  <c r="AF665" i="28"/>
  <c r="AF681" i="28"/>
  <c r="AF685" i="28"/>
  <c r="AF661" i="28"/>
  <c r="AF689" i="28"/>
  <c r="AF669" i="28"/>
  <c r="AF673" i="28"/>
  <c r="AF693" i="28"/>
  <c r="AF677" i="28"/>
  <c r="AL7" i="28"/>
  <c r="AL5" i="23"/>
  <c r="AH5" i="24"/>
  <c r="AF5" i="18"/>
  <c r="AL5" i="25"/>
  <c r="AL5" i="10"/>
  <c r="AL7" i="3"/>
  <c r="AH923" i="28"/>
  <c r="AH927" i="28" s="1"/>
  <c r="AH520" i="28"/>
  <c r="AH524" i="28" s="1"/>
  <c r="AH968" i="28"/>
  <c r="AH608" i="28"/>
  <c r="AH612" i="28" s="1"/>
  <c r="AH743" i="28"/>
  <c r="AH747" i="28" s="1"/>
  <c r="AH475" i="28"/>
  <c r="AH788" i="28"/>
  <c r="AH792" i="28" s="1"/>
  <c r="AH653" i="28"/>
  <c r="AK7" i="25"/>
  <c r="AK9" i="28"/>
  <c r="AK7" i="23"/>
  <c r="AE7" i="18"/>
  <c r="AK7" i="10"/>
  <c r="AK9" i="3"/>
  <c r="AF314" i="10"/>
  <c r="AG608" i="28"/>
  <c r="AG653" i="28"/>
  <c r="AG657" i="28" s="1"/>
  <c r="AG968" i="28"/>
  <c r="AG520" i="28"/>
  <c r="AG524" i="28" s="1"/>
  <c r="AG743" i="28"/>
  <c r="AG747" i="28" s="1"/>
  <c r="AG788" i="28"/>
  <c r="AG792" i="28" s="1"/>
  <c r="AG475" i="28"/>
  <c r="AG923" i="28"/>
  <c r="AF628" i="28"/>
  <c r="AF624" i="28"/>
  <c r="AF632" i="28"/>
  <c r="AF640" i="28"/>
  <c r="AF636" i="28"/>
  <c r="AF644" i="28"/>
  <c r="AF620" i="28"/>
  <c r="AF648" i="28"/>
  <c r="AF616" i="28"/>
  <c r="AF706" i="28"/>
  <c r="AF730" i="28"/>
  <c r="AF734" i="28"/>
  <c r="AF738" i="28"/>
  <c r="AF710" i="28"/>
  <c r="AF722" i="28"/>
  <c r="AF726" i="28"/>
  <c r="AF714" i="28"/>
  <c r="AF718" i="28"/>
  <c r="AH400" i="25"/>
  <c r="AB31" i="33" s="1"/>
  <c r="AH402" i="25"/>
  <c r="AB33" i="33" s="1"/>
  <c r="AH401" i="25"/>
  <c r="AB32" i="33" s="1"/>
  <c r="AH224" i="25"/>
  <c r="AF14" i="23"/>
  <c r="AF314" i="25"/>
  <c r="AH414" i="25"/>
  <c r="AB64" i="33" s="1"/>
  <c r="AH415" i="25"/>
  <c r="AB65" i="33" s="1"/>
  <c r="AH413" i="25"/>
  <c r="AB63" i="33" s="1"/>
  <c r="AH228" i="25"/>
  <c r="AH439" i="10"/>
  <c r="AB113" i="33" s="1"/>
  <c r="AB123" i="33" s="1"/>
  <c r="AH415" i="10"/>
  <c r="AB51" i="33" s="1"/>
  <c r="AH413" i="10"/>
  <c r="AB49" i="33" s="1"/>
  <c r="AH228" i="10"/>
  <c r="AH414" i="10"/>
  <c r="AB50" i="33" s="1"/>
  <c r="AG402" i="25"/>
  <c r="AA33" i="33" s="1"/>
  <c r="AG400" i="25"/>
  <c r="AA31" i="33" s="1"/>
  <c r="AG224" i="25"/>
  <c r="AG401" i="25"/>
  <c r="AA32" i="33" s="1"/>
  <c r="AF528" i="28"/>
  <c r="AF544" i="28"/>
  <c r="AF560" i="28"/>
  <c r="AF540" i="28"/>
  <c r="AF556" i="28"/>
  <c r="AF536" i="28"/>
  <c r="AF532" i="28"/>
  <c r="AF552" i="28"/>
  <c r="AF548" i="28"/>
  <c r="AF450" i="28"/>
  <c r="AF466" i="28"/>
  <c r="AF458" i="28"/>
  <c r="AF438" i="28"/>
  <c r="AF446" i="28"/>
  <c r="AF442" i="28"/>
  <c r="AF462" i="28"/>
  <c r="AF470" i="28"/>
  <c r="AF454" i="28"/>
  <c r="AF483" i="28"/>
  <c r="AF499" i="28"/>
  <c r="AF503" i="28"/>
  <c r="AF491" i="28"/>
  <c r="AF511" i="28"/>
  <c r="AF487" i="28"/>
  <c r="AF515" i="28"/>
  <c r="AF495" i="28"/>
  <c r="AF507" i="28"/>
  <c r="AF334" i="25"/>
  <c r="AF330" i="25"/>
  <c r="AF338" i="25"/>
  <c r="AF318" i="25"/>
  <c r="AF326" i="25"/>
  <c r="AF350" i="25"/>
  <c r="AF346" i="25"/>
  <c r="AF342" i="25"/>
  <c r="AF322" i="25"/>
  <c r="AF10" i="23"/>
  <c r="AF96" i="23" s="1"/>
  <c r="AF886" i="28"/>
  <c r="AF902" i="28"/>
  <c r="AF914" i="28"/>
  <c r="AF894" i="28"/>
  <c r="AF910" i="28"/>
  <c r="AF918" i="28"/>
  <c r="AF906" i="28"/>
  <c r="AF890" i="28"/>
  <c r="AF898" i="28"/>
  <c r="AG228" i="25"/>
  <c r="AG415" i="25"/>
  <c r="AA65" i="33" s="1"/>
  <c r="AG414" i="25"/>
  <c r="AA64" i="33" s="1"/>
  <c r="AG413" i="25"/>
  <c r="AA63" i="33" s="1"/>
  <c r="AF796" i="28"/>
  <c r="AF804" i="28"/>
  <c r="AF824" i="28"/>
  <c r="AF808" i="28"/>
  <c r="AF820" i="28"/>
  <c r="AF812" i="28"/>
  <c r="AF828" i="28"/>
  <c r="AF816" i="28"/>
  <c r="AF800" i="28"/>
  <c r="AG224" i="10"/>
  <c r="AG400" i="10"/>
  <c r="AA17" i="33" s="1"/>
  <c r="AG401" i="10"/>
  <c r="AA18" i="33" s="1"/>
  <c r="AG402" i="10"/>
  <c r="AA19" i="33" s="1"/>
  <c r="AF841" i="28"/>
  <c r="AF873" i="28"/>
  <c r="AF861" i="28"/>
  <c r="AF869" i="28"/>
  <c r="AF849" i="28"/>
  <c r="AF857" i="28"/>
  <c r="AF845" i="28"/>
  <c r="AF865" i="28"/>
  <c r="AF853" i="28"/>
  <c r="AF350" i="10"/>
  <c r="AF318" i="10"/>
  <c r="AF338" i="10"/>
  <c r="AF330" i="10"/>
  <c r="AF326" i="10"/>
  <c r="AF322" i="10"/>
  <c r="AF342" i="10"/>
  <c r="AF334" i="10"/>
  <c r="AF346" i="10"/>
  <c r="AL8" i="28"/>
  <c r="AL6" i="25"/>
  <c r="AH6" i="24"/>
  <c r="AL6" i="23"/>
  <c r="AF6" i="18"/>
  <c r="AL8" i="3"/>
  <c r="AL6" i="10"/>
  <c r="AF972" i="28"/>
  <c r="AH422" i="25"/>
  <c r="AB72" i="33" s="1"/>
  <c r="AH416" i="25"/>
  <c r="AB66" i="33" s="1"/>
  <c r="AF783" i="28"/>
  <c r="AF771" i="28"/>
  <c r="AF775" i="28"/>
  <c r="AF755" i="28"/>
  <c r="AF767" i="28"/>
  <c r="AF763" i="28"/>
  <c r="AF759" i="28"/>
  <c r="AF751" i="28"/>
  <c r="AF779" i="28"/>
  <c r="AG430" i="28"/>
  <c r="AG833" i="28"/>
  <c r="AG837" i="28" s="1"/>
  <c r="AG698" i="28"/>
  <c r="AG702" i="28" s="1"/>
  <c r="AG563" i="28"/>
  <c r="AG567" i="28" s="1"/>
  <c r="AG878" i="28"/>
  <c r="AG882" i="28" s="1"/>
  <c r="AG439" i="10"/>
  <c r="AG415" i="10"/>
  <c r="AA51" i="33" s="1"/>
  <c r="AG413" i="10"/>
  <c r="AA49" i="33" s="1"/>
  <c r="AG414" i="10"/>
  <c r="AA50" i="33" s="1"/>
  <c r="AG228" i="10"/>
  <c r="AF603" i="28"/>
  <c r="AF583" i="28"/>
  <c r="AF591" i="28"/>
  <c r="AF587" i="28"/>
  <c r="AF579" i="28"/>
  <c r="AF571" i="28"/>
  <c r="AF575" i="28"/>
  <c r="AF599" i="28"/>
  <c r="AF595" i="28"/>
  <c r="AF479" i="28"/>
  <c r="AF943" i="28"/>
  <c r="AF963" i="28"/>
  <c r="AF939" i="28"/>
  <c r="AF959" i="28"/>
  <c r="AF935" i="28"/>
  <c r="AF947" i="28"/>
  <c r="AF931" i="28"/>
  <c r="AF955" i="28"/>
  <c r="AF951" i="28"/>
  <c r="AG340" i="33"/>
  <c r="AG274" i="33"/>
  <c r="AG208" i="33"/>
  <c r="AG322" i="33"/>
  <c r="AG256" i="33"/>
  <c r="AG190" i="33"/>
  <c r="AG307" i="33"/>
  <c r="AG241" i="33"/>
  <c r="AG175" i="33"/>
  <c r="AG61" i="33"/>
  <c r="AG93" i="33"/>
  <c r="AG47" i="33"/>
  <c r="AG355" i="33"/>
  <c r="AG143" i="33"/>
  <c r="AG79" i="33"/>
  <c r="AG111" i="33"/>
  <c r="AG289" i="33"/>
  <c r="AG223" i="33"/>
  <c r="AG125" i="33"/>
  <c r="AG157" i="33"/>
  <c r="AG29" i="33"/>
  <c r="AG15" i="33"/>
  <c r="AM4" i="25"/>
  <c r="AM6" i="28"/>
  <c r="AM4" i="23"/>
  <c r="AG4" i="18"/>
  <c r="AI4" i="24"/>
  <c r="AM6" i="3"/>
  <c r="AM5" i="3" s="1"/>
  <c r="AM4" i="10"/>
  <c r="AN70" i="1"/>
  <c r="AM9" i="1"/>
  <c r="AI120" i="24" l="1" a="1"/>
  <c r="AI120" i="24" s="1"/>
  <c r="AI108" i="24" a="1"/>
  <c r="AI108" i="24" s="1"/>
  <c r="AI116" i="24" a="1"/>
  <c r="AI116" i="24" s="1"/>
  <c r="AI104" i="24" a="1"/>
  <c r="AI104" i="24" s="1"/>
  <c r="AI128" i="24" a="1"/>
  <c r="AI128" i="24" s="1"/>
  <c r="AI124" i="24" a="1"/>
  <c r="AI124" i="24" s="1"/>
  <c r="AI112" i="24" a="1"/>
  <c r="AI112" i="24" s="1"/>
  <c r="AI64" i="24" a="1"/>
  <c r="AI64" i="24" s="1"/>
  <c r="AI60" i="24" a="1"/>
  <c r="AI60" i="24" s="1"/>
  <c r="AI76" i="24" a="1"/>
  <c r="AI76" i="24" s="1"/>
  <c r="AI100" i="24" a="1"/>
  <c r="AI100" i="24" s="1"/>
  <c r="AI96" i="24" a="1"/>
  <c r="AI96" i="24" s="1"/>
  <c r="AI92" i="24" a="1"/>
  <c r="AI92" i="24" s="1"/>
  <c r="AI88" i="24" a="1"/>
  <c r="AI88" i="24" s="1"/>
  <c r="AI68" i="24" a="1"/>
  <c r="AI68" i="24" s="1"/>
  <c r="AI56" i="24" a="1"/>
  <c r="AI56" i="24" s="1"/>
  <c r="AI72" i="24" a="1"/>
  <c r="AI72" i="24" s="1"/>
  <c r="AI84" i="24" a="1"/>
  <c r="AI84" i="24" s="1"/>
  <c r="AI52" i="24" a="1"/>
  <c r="AI52" i="24" s="1"/>
  <c r="AI48" i="24" a="1"/>
  <c r="AI48" i="24" s="1"/>
  <c r="AI40" i="24" a="1"/>
  <c r="AI40" i="24" s="1"/>
  <c r="AI32" i="24" a="1"/>
  <c r="AI32" i="24" s="1"/>
  <c r="AI28" i="24" a="1"/>
  <c r="AI28" i="24" s="1"/>
  <c r="AI16" i="24" a="1"/>
  <c r="AI16" i="24" s="1"/>
  <c r="AI12" i="24" a="1"/>
  <c r="AI12" i="24" s="1"/>
  <c r="AI80" i="24" a="1"/>
  <c r="AI80" i="24" s="1"/>
  <c r="AI36" i="24" a="1"/>
  <c r="AI36" i="24" s="1"/>
  <c r="AI44" i="24" a="1"/>
  <c r="AI44" i="24" s="1"/>
  <c r="AI24" i="24" a="1"/>
  <c r="AI24" i="24" s="1"/>
  <c r="AI20" i="24" a="1"/>
  <c r="AI20" i="24" s="1"/>
  <c r="AG42" i="23"/>
  <c r="AG22" i="23"/>
  <c r="AG50" i="23"/>
  <c r="AA137" i="33"/>
  <c r="AB137" i="33"/>
  <c r="AH42" i="23"/>
  <c r="AI252" i="10"/>
  <c r="AI491" i="10"/>
  <c r="AC243" i="33" s="1"/>
  <c r="AC253" i="33" s="1"/>
  <c r="AG30" i="23"/>
  <c r="AH22" i="23"/>
  <c r="AG34" i="23"/>
  <c r="AH34" i="23"/>
  <c r="AG38" i="23"/>
  <c r="AJ240" i="25"/>
  <c r="AJ452" i="25"/>
  <c r="AD159" i="33" s="1"/>
  <c r="AH30" i="23"/>
  <c r="AH38" i="23"/>
  <c r="AH46" i="23"/>
  <c r="AG26" i="23"/>
  <c r="AH26" i="23"/>
  <c r="AG46" i="23"/>
  <c r="AH330" i="10"/>
  <c r="AN73" i="1"/>
  <c r="AJ7" i="24" s="1"/>
  <c r="AN71" i="1"/>
  <c r="AM72" i="1"/>
  <c r="AG1229" i="28"/>
  <c r="AG1225" i="28"/>
  <c r="AG1221" i="28"/>
  <c r="AG1217" i="28"/>
  <c r="AG1213" i="28"/>
  <c r="AG1233" i="28"/>
  <c r="AG1241" i="28"/>
  <c r="AG1209" i="28"/>
  <c r="AG1237" i="28"/>
  <c r="AG1205" i="28"/>
  <c r="AX11" i="3"/>
  <c r="AG1136" i="28"/>
  <c r="AG1132" i="28"/>
  <c r="AG1144" i="28"/>
  <c r="AG1128" i="28"/>
  <c r="AG1140" i="28"/>
  <c r="AG1124" i="28"/>
  <c r="AG1148" i="28"/>
  <c r="AG1120" i="28"/>
  <c r="AG1116" i="28"/>
  <c r="AG1276" i="28"/>
  <c r="AG1272" i="28"/>
  <c r="AG1280" i="28"/>
  <c r="AG1268" i="28"/>
  <c r="AG1264" i="28"/>
  <c r="AG1256" i="28"/>
  <c r="AG1288" i="28"/>
  <c r="AG1260" i="28"/>
  <c r="AG1284" i="28"/>
  <c r="AH1132" i="28"/>
  <c r="AH1128" i="28"/>
  <c r="AH1148" i="28"/>
  <c r="AH1144" i="28"/>
  <c r="AH1124" i="28"/>
  <c r="AH1116" i="28"/>
  <c r="AH1120" i="28"/>
  <c r="AH1140" i="28"/>
  <c r="AH1136" i="28"/>
  <c r="AH1260" i="28"/>
  <c r="AH1268" i="28"/>
  <c r="AH1264" i="28"/>
  <c r="AH1280" i="28"/>
  <c r="AH1276" i="28"/>
  <c r="AH1256" i="28"/>
  <c r="AH1272" i="28"/>
  <c r="AH1284" i="28"/>
  <c r="AH1288" i="28"/>
  <c r="AH1089" i="28"/>
  <c r="AH1077" i="28"/>
  <c r="AH1085" i="28"/>
  <c r="AH1101" i="28"/>
  <c r="AH1073" i="28"/>
  <c r="AH1081" i="28"/>
  <c r="AH1069" i="28"/>
  <c r="AH1097" i="28"/>
  <c r="AH1093" i="28"/>
  <c r="AG1101" i="28"/>
  <c r="AG1069" i="28"/>
  <c r="AG1097" i="28"/>
  <c r="AG1093" i="28"/>
  <c r="AG1089" i="28"/>
  <c r="AG1085" i="28"/>
  <c r="AG1081" i="28"/>
  <c r="AG1073" i="28"/>
  <c r="AG1077" i="28"/>
  <c r="AG1065" i="28"/>
  <c r="AH1237" i="28"/>
  <c r="AH1217" i="28"/>
  <c r="AH1213" i="28"/>
  <c r="AH1233" i="28"/>
  <c r="AH1229" i="28"/>
  <c r="AH1209" i="28"/>
  <c r="AH1225" i="28"/>
  <c r="AH1241" i="28"/>
  <c r="AH1221" i="28"/>
  <c r="AJ203" i="28"/>
  <c r="AH322" i="10"/>
  <c r="AH350" i="10"/>
  <c r="AH314" i="10"/>
  <c r="AH338" i="10"/>
  <c r="AH334" i="10"/>
  <c r="AH342" i="10"/>
  <c r="AH318" i="10"/>
  <c r="AJ217" i="10"/>
  <c r="AH346" i="10"/>
  <c r="AH845" i="28"/>
  <c r="AH326" i="10"/>
  <c r="AH730" i="28"/>
  <c r="AH898" i="28"/>
  <c r="AA113" i="33"/>
  <c r="AA123" i="33" s="1"/>
  <c r="AH438" i="28"/>
  <c r="AH706" i="28"/>
  <c r="AH910" i="28"/>
  <c r="AH902" i="28"/>
  <c r="AH726" i="28"/>
  <c r="AH890" i="28"/>
  <c r="AH702" i="28"/>
  <c r="AH710" i="28"/>
  <c r="AI175" i="10"/>
  <c r="AH894" i="28"/>
  <c r="AH882" i="28"/>
  <c r="AH738" i="28"/>
  <c r="AH918" i="28"/>
  <c r="AH714" i="28"/>
  <c r="AH886" i="28"/>
  <c r="AH734" i="28"/>
  <c r="AH718" i="28"/>
  <c r="AH914" i="28"/>
  <c r="AH599" i="28"/>
  <c r="AH603" i="28"/>
  <c r="AH595" i="28"/>
  <c r="AH579" i="28"/>
  <c r="AH575" i="28"/>
  <c r="AH567" i="28"/>
  <c r="AH591" i="28"/>
  <c r="AH587" i="28"/>
  <c r="AH583" i="28"/>
  <c r="AH861" i="28"/>
  <c r="AH470" i="28"/>
  <c r="AH446" i="28"/>
  <c r="AH434" i="28"/>
  <c r="AH841" i="28"/>
  <c r="AH462" i="28"/>
  <c r="AH865" i="28"/>
  <c r="AH458" i="28"/>
  <c r="AH849" i="28"/>
  <c r="AH873" i="28"/>
  <c r="AH450" i="28"/>
  <c r="AH857" i="28"/>
  <c r="AH454" i="28"/>
  <c r="AH869" i="28"/>
  <c r="AH466" i="28"/>
  <c r="AW13" i="3"/>
  <c r="AH837" i="28"/>
  <c r="AW15" i="3"/>
  <c r="AA91" i="33"/>
  <c r="AB41" i="33"/>
  <c r="AA41" i="33"/>
  <c r="AA105" i="33"/>
  <c r="AB105" i="33"/>
  <c r="AB59" i="33"/>
  <c r="AA27" i="33"/>
  <c r="AA73" i="33"/>
  <c r="AB73" i="33"/>
  <c r="AA59" i="33"/>
  <c r="AG972" i="28"/>
  <c r="AH972" i="28"/>
  <c r="AI105" i="10"/>
  <c r="AI441" i="10" s="1"/>
  <c r="AC115" i="33" s="1"/>
  <c r="AE120" i="18"/>
  <c r="AE124" i="18"/>
  <c r="AK210" i="10" s="1"/>
  <c r="AE128" i="18"/>
  <c r="AE104" i="18"/>
  <c r="AE108" i="18"/>
  <c r="AK182" i="28" s="1"/>
  <c r="AE92" i="18"/>
  <c r="AE60" i="18"/>
  <c r="AE96" i="18"/>
  <c r="AE64" i="18"/>
  <c r="AE100" i="18"/>
  <c r="AE68" i="18"/>
  <c r="AE72" i="18"/>
  <c r="AE112" i="18"/>
  <c r="AE76" i="18"/>
  <c r="AE44" i="18"/>
  <c r="AE80" i="18"/>
  <c r="AE48" i="18"/>
  <c r="AE116" i="18"/>
  <c r="AK196" i="28" s="1"/>
  <c r="AE84" i="18"/>
  <c r="AE52" i="18"/>
  <c r="AE56" i="18"/>
  <c r="AE32" i="18"/>
  <c r="AK49" i="28" s="1"/>
  <c r="AE40" i="18"/>
  <c r="AK63" i="28" s="1"/>
  <c r="AE88" i="18"/>
  <c r="AK147" i="28" s="1"/>
  <c r="AE16" i="18"/>
  <c r="AE12" i="18"/>
  <c r="AK14" i="28" s="1"/>
  <c r="AE28" i="18"/>
  <c r="AE24" i="18"/>
  <c r="AE20" i="18"/>
  <c r="AK28" i="28" s="1"/>
  <c r="AE36" i="18"/>
  <c r="AI140" i="10"/>
  <c r="AJ147" i="28"/>
  <c r="AM94" i="23"/>
  <c r="AM53" i="23"/>
  <c r="AJ28" i="10"/>
  <c r="AJ416" i="10" s="1"/>
  <c r="AD52" i="33" s="1"/>
  <c r="AI77" i="10"/>
  <c r="AI35" i="10"/>
  <c r="AI35" i="28"/>
  <c r="AJ182" i="10"/>
  <c r="AI217" i="10"/>
  <c r="AI70" i="28"/>
  <c r="AJ42" i="10"/>
  <c r="AI126" i="10"/>
  <c r="AI444" i="10" s="1"/>
  <c r="AC118" i="33" s="1"/>
  <c r="AJ133" i="10"/>
  <c r="AJ445" i="10" s="1"/>
  <c r="AD119" i="33" s="1"/>
  <c r="AJ112" i="10"/>
  <c r="AJ442" i="10" s="1"/>
  <c r="AD116" i="33" s="1"/>
  <c r="AJ56" i="10"/>
  <c r="AG18" i="23"/>
  <c r="AI428" i="10"/>
  <c r="AC83" i="33" s="1"/>
  <c r="AB81" i="33"/>
  <c r="AB91" i="33" s="1"/>
  <c r="AK14" i="25"/>
  <c r="AK336" i="28"/>
  <c r="AK245" i="28"/>
  <c r="AK161" i="25"/>
  <c r="AK457" i="25" s="1"/>
  <c r="AE164" i="33" s="1"/>
  <c r="AK238" i="28"/>
  <c r="AK112" i="25"/>
  <c r="AK445" i="25" s="1"/>
  <c r="AE133" i="33" s="1"/>
  <c r="AK280" i="28"/>
  <c r="AI119" i="10"/>
  <c r="AI443" i="10" s="1"/>
  <c r="AC117" i="33" s="1"/>
  <c r="AK273" i="28"/>
  <c r="AK154" i="25"/>
  <c r="AK456" i="25" s="1"/>
  <c r="AE163" i="33" s="1"/>
  <c r="AK42" i="25"/>
  <c r="AK406" i="28"/>
  <c r="AK49" i="25"/>
  <c r="AK420" i="28"/>
  <c r="AK301" i="28"/>
  <c r="AK399" i="28"/>
  <c r="AK98" i="25"/>
  <c r="AK443" i="25" s="1"/>
  <c r="AE131" i="33" s="1"/>
  <c r="AK357" i="28"/>
  <c r="AK413" i="28"/>
  <c r="AI168" i="25"/>
  <c r="AI378" i="28"/>
  <c r="AI70" i="25"/>
  <c r="AI280" i="28"/>
  <c r="AG853" i="28"/>
  <c r="AG861" i="28"/>
  <c r="AG869" i="28"/>
  <c r="AG841" i="28"/>
  <c r="AG857" i="28"/>
  <c r="AG865" i="28"/>
  <c r="AG873" i="28"/>
  <c r="AG845" i="28"/>
  <c r="AG849" i="28"/>
  <c r="AL7" i="25"/>
  <c r="AL9" i="3"/>
  <c r="AL9" i="28"/>
  <c r="AF7" i="18"/>
  <c r="AL7" i="23"/>
  <c r="AL7" i="10"/>
  <c r="AJ196" i="28"/>
  <c r="AJ196" i="10"/>
  <c r="AM7" i="28"/>
  <c r="AI5" i="24"/>
  <c r="AM5" i="25"/>
  <c r="AM5" i="23"/>
  <c r="AG5" i="18"/>
  <c r="AM5" i="10"/>
  <c r="AM7" i="3"/>
  <c r="AG434" i="28"/>
  <c r="AG466" i="28"/>
  <c r="AG458" i="28"/>
  <c r="AG438" i="28"/>
  <c r="AG442" i="28"/>
  <c r="AG462" i="28"/>
  <c r="AG454" i="28"/>
  <c r="AG446" i="28"/>
  <c r="AG450" i="28"/>
  <c r="AG470" i="28"/>
  <c r="AG959" i="28"/>
  <c r="AG931" i="28"/>
  <c r="AG955" i="28"/>
  <c r="AG947" i="28"/>
  <c r="AG963" i="28"/>
  <c r="AG951" i="28"/>
  <c r="AG943" i="28"/>
  <c r="AG939" i="28"/>
  <c r="AG935" i="28"/>
  <c r="AI21" i="25"/>
  <c r="AI231" i="28"/>
  <c r="AI196" i="28"/>
  <c r="AI196" i="10"/>
  <c r="AJ42" i="25"/>
  <c r="AJ252" i="28"/>
  <c r="AJ189" i="28"/>
  <c r="AJ189" i="10"/>
  <c r="AJ154" i="28"/>
  <c r="AJ154" i="10"/>
  <c r="AJ454" i="10" s="1"/>
  <c r="AD147" i="33" s="1"/>
  <c r="AJ329" i="28"/>
  <c r="AJ119" i="25"/>
  <c r="AJ446" i="25" s="1"/>
  <c r="AD134" i="33" s="1"/>
  <c r="AJ70" i="28"/>
  <c r="AJ70" i="10"/>
  <c r="AG824" i="28"/>
  <c r="AG800" i="28"/>
  <c r="AG828" i="28"/>
  <c r="AG804" i="28"/>
  <c r="AG812" i="28"/>
  <c r="AG820" i="28"/>
  <c r="AG816" i="28"/>
  <c r="AG808" i="28"/>
  <c r="AG796" i="28"/>
  <c r="AH495" i="28"/>
  <c r="AH515" i="28"/>
  <c r="AH483" i="28"/>
  <c r="AH499" i="28"/>
  <c r="AH503" i="28"/>
  <c r="AH487" i="28"/>
  <c r="AH507" i="28"/>
  <c r="AH491" i="28"/>
  <c r="AH511" i="28"/>
  <c r="AI49" i="25"/>
  <c r="AI259" i="28"/>
  <c r="AH935" i="28"/>
  <c r="AH963" i="28"/>
  <c r="AH959" i="28"/>
  <c r="AH947" i="28"/>
  <c r="AH955" i="28"/>
  <c r="AH931" i="28"/>
  <c r="AH951" i="28"/>
  <c r="AH943" i="28"/>
  <c r="AH939" i="28"/>
  <c r="AJ315" i="28"/>
  <c r="AJ105" i="25"/>
  <c r="AJ444" i="25" s="1"/>
  <c r="AD132" i="33" s="1"/>
  <c r="AI147" i="25"/>
  <c r="AI455" i="25" s="1"/>
  <c r="AC162" i="33" s="1"/>
  <c r="AI357" i="28"/>
  <c r="AI147" i="28"/>
  <c r="AI147" i="10"/>
  <c r="AI453" i="10" s="1"/>
  <c r="AC146" i="33" s="1"/>
  <c r="AJ308" i="28"/>
  <c r="AJ98" i="25"/>
  <c r="AJ443" i="25" s="1"/>
  <c r="AD131" i="33" s="1"/>
  <c r="AH685" i="28"/>
  <c r="AH673" i="28"/>
  <c r="AH669" i="28"/>
  <c r="AH693" i="28"/>
  <c r="AH681" i="28"/>
  <c r="AH689" i="28"/>
  <c r="AH665" i="28"/>
  <c r="AH677" i="28"/>
  <c r="AH661" i="28"/>
  <c r="AI252" i="28"/>
  <c r="AI42" i="25"/>
  <c r="AI91" i="28"/>
  <c r="AI91" i="10"/>
  <c r="AI392" i="28"/>
  <c r="AI182" i="25"/>
  <c r="AI14" i="25"/>
  <c r="AI224" i="28"/>
  <c r="AI308" i="28"/>
  <c r="AI98" i="25"/>
  <c r="AI443" i="25" s="1"/>
  <c r="AC131" i="33" s="1"/>
  <c r="AJ301" i="28"/>
  <c r="AJ91" i="25"/>
  <c r="AI49" i="28"/>
  <c r="AI49" i="10"/>
  <c r="AI452" i="10" s="1"/>
  <c r="AC145" i="33" s="1"/>
  <c r="AJ91" i="28"/>
  <c r="AJ91" i="10"/>
  <c r="AI133" i="28"/>
  <c r="AI133" i="10"/>
  <c r="AI445" i="10" s="1"/>
  <c r="AC119" i="33" s="1"/>
  <c r="AI42" i="28"/>
  <c r="AI42" i="10"/>
  <c r="AI427" i="10" s="1"/>
  <c r="AC82" i="33" s="1"/>
  <c r="AJ133" i="25"/>
  <c r="AJ453" i="25" s="1"/>
  <c r="AD160" i="33" s="1"/>
  <c r="AJ343" i="28"/>
  <c r="AJ63" i="28"/>
  <c r="AJ63" i="10"/>
  <c r="AJ280" i="28"/>
  <c r="AJ70" i="25"/>
  <c r="AK196" i="25"/>
  <c r="AJ168" i="28"/>
  <c r="AJ168" i="10"/>
  <c r="AI21" i="28"/>
  <c r="AI21" i="10"/>
  <c r="AF55" i="23"/>
  <c r="AF100" i="23" s="1"/>
  <c r="AJ245" i="28"/>
  <c r="AJ35" i="25"/>
  <c r="AJ84" i="28"/>
  <c r="AJ84" i="10"/>
  <c r="AG759" i="28"/>
  <c r="AG779" i="28"/>
  <c r="AG755" i="28"/>
  <c r="AG775" i="28"/>
  <c r="AG783" i="28"/>
  <c r="AG767" i="28"/>
  <c r="AG763" i="28"/>
  <c r="AG771" i="28"/>
  <c r="AG751" i="28"/>
  <c r="AH783" i="28"/>
  <c r="AH775" i="28"/>
  <c r="AH779" i="28"/>
  <c r="AH767" i="28"/>
  <c r="AH763" i="28"/>
  <c r="AH751" i="28"/>
  <c r="AH759" i="28"/>
  <c r="AH771" i="28"/>
  <c r="AH755" i="28"/>
  <c r="AI238" i="28"/>
  <c r="AI28" i="25"/>
  <c r="AI422" i="25" s="1"/>
  <c r="AC72" i="33" s="1"/>
  <c r="AI98" i="28"/>
  <c r="AI98" i="10"/>
  <c r="AI440" i="10" s="1"/>
  <c r="AC114" i="33" s="1"/>
  <c r="AJ77" i="25"/>
  <c r="AJ287" i="28"/>
  <c r="AK175" i="25"/>
  <c r="AK385" i="28"/>
  <c r="AK231" i="28"/>
  <c r="AK21" i="25"/>
  <c r="AK329" i="28"/>
  <c r="AK119" i="25"/>
  <c r="AK446" i="25" s="1"/>
  <c r="AE134" i="33" s="1"/>
  <c r="AG616" i="28"/>
  <c r="AG628" i="28"/>
  <c r="AG648" i="28"/>
  <c r="AG632" i="28"/>
  <c r="AG636" i="28"/>
  <c r="AG640" i="28"/>
  <c r="AG644" i="28"/>
  <c r="AG620" i="28"/>
  <c r="AG624" i="28"/>
  <c r="AI329" i="28"/>
  <c r="AI119" i="25"/>
  <c r="AI446" i="25" s="1"/>
  <c r="AC134" i="33" s="1"/>
  <c r="AJ238" i="28"/>
  <c r="AJ28" i="25"/>
  <c r="AJ416" i="25" s="1"/>
  <c r="AD66" i="33" s="1"/>
  <c r="AJ210" i="28"/>
  <c r="AJ210" i="10"/>
  <c r="AG346" i="25"/>
  <c r="AG350" i="25"/>
  <c r="AG318" i="25"/>
  <c r="AG326" i="25"/>
  <c r="AG330" i="25"/>
  <c r="AG322" i="25"/>
  <c r="AG342" i="25"/>
  <c r="AG338" i="25"/>
  <c r="AG10" i="23"/>
  <c r="AG334" i="25"/>
  <c r="AJ350" i="28"/>
  <c r="AJ140" i="25"/>
  <c r="AJ454" i="25" s="1"/>
  <c r="AD161" i="33" s="1"/>
  <c r="AJ294" i="28"/>
  <c r="AJ84" i="25"/>
  <c r="AJ140" i="28"/>
  <c r="AJ140" i="10"/>
  <c r="AJ203" i="25"/>
  <c r="AJ413" i="28"/>
  <c r="AG499" i="28"/>
  <c r="AG483" i="28"/>
  <c r="AG495" i="28"/>
  <c r="AG487" i="28"/>
  <c r="AG515" i="28"/>
  <c r="AG503" i="28"/>
  <c r="AG507" i="28"/>
  <c r="AG511" i="28"/>
  <c r="AG491" i="28"/>
  <c r="AH800" i="28"/>
  <c r="AH812" i="28"/>
  <c r="AH804" i="28"/>
  <c r="AH808" i="28"/>
  <c r="AH828" i="28"/>
  <c r="AH816" i="28"/>
  <c r="AH820" i="28"/>
  <c r="AH824" i="28"/>
  <c r="AH796" i="28"/>
  <c r="AI189" i="28"/>
  <c r="AI189" i="10"/>
  <c r="AI287" i="28"/>
  <c r="AI77" i="25"/>
  <c r="AI315" i="28"/>
  <c r="AI105" i="25"/>
  <c r="AI444" i="25" s="1"/>
  <c r="AC132" i="33" s="1"/>
  <c r="AJ364" i="28"/>
  <c r="AJ154" i="25"/>
  <c r="AJ456" i="25" s="1"/>
  <c r="AD163" i="33" s="1"/>
  <c r="AJ406" i="28"/>
  <c r="AJ196" i="25"/>
  <c r="AJ77" i="28"/>
  <c r="AJ77" i="10"/>
  <c r="AI56" i="28"/>
  <c r="AI56" i="10"/>
  <c r="AJ49" i="28"/>
  <c r="AJ49" i="10"/>
  <c r="AJ452" i="10" s="1"/>
  <c r="AD145" i="33" s="1"/>
  <c r="AJ399" i="28"/>
  <c r="AJ189" i="25"/>
  <c r="AI203" i="28"/>
  <c r="AI203" i="10"/>
  <c r="AJ98" i="28"/>
  <c r="AJ98" i="10"/>
  <c r="AJ440" i="10" s="1"/>
  <c r="AD114" i="33" s="1"/>
  <c r="AG927" i="28"/>
  <c r="AI322" i="28"/>
  <c r="AI112" i="25"/>
  <c r="AI445" i="25" s="1"/>
  <c r="AC133" i="33" s="1"/>
  <c r="AJ147" i="25"/>
  <c r="AJ455" i="25" s="1"/>
  <c r="AD162" i="33" s="1"/>
  <c r="AJ357" i="28"/>
  <c r="AG886" i="28"/>
  <c r="AG902" i="28"/>
  <c r="AG890" i="28"/>
  <c r="AG914" i="28"/>
  <c r="AG918" i="28"/>
  <c r="AG906" i="28"/>
  <c r="AG898" i="28"/>
  <c r="AG910" i="28"/>
  <c r="AG894" i="28"/>
  <c r="AI112" i="28"/>
  <c r="AI112" i="10"/>
  <c r="AI442" i="10" s="1"/>
  <c r="AC116" i="33" s="1"/>
  <c r="AI28" i="28"/>
  <c r="AI28" i="10"/>
  <c r="AI416" i="10" s="1"/>
  <c r="AC52" i="33" s="1"/>
  <c r="AG314" i="25"/>
  <c r="AG14" i="23"/>
  <c r="AK392" i="28"/>
  <c r="AK182" i="25"/>
  <c r="AK287" i="28"/>
  <c r="AK77" i="25"/>
  <c r="AJ105" i="28"/>
  <c r="AJ105" i="10"/>
  <c r="AJ441" i="10" s="1"/>
  <c r="AD115" i="33" s="1"/>
  <c r="AH657" i="28"/>
  <c r="AH314" i="25"/>
  <c r="AH14" i="23"/>
  <c r="AJ266" i="28"/>
  <c r="AJ56" i="25"/>
  <c r="AH342" i="25"/>
  <c r="AH338" i="25"/>
  <c r="AH346" i="25"/>
  <c r="AH334" i="25"/>
  <c r="AH350" i="25"/>
  <c r="AH318" i="25"/>
  <c r="AH330" i="25"/>
  <c r="AH10" i="23"/>
  <c r="AH322" i="25"/>
  <c r="AH326" i="25"/>
  <c r="AJ21" i="28"/>
  <c r="AJ21" i="10"/>
  <c r="AG528" i="28"/>
  <c r="AG560" i="28"/>
  <c r="AG536" i="28"/>
  <c r="AG544" i="28"/>
  <c r="AG556" i="28"/>
  <c r="AG532" i="28"/>
  <c r="AG540" i="28"/>
  <c r="AG552" i="28"/>
  <c r="AG548" i="28"/>
  <c r="AH620" i="28"/>
  <c r="AH628" i="28"/>
  <c r="AH632" i="28"/>
  <c r="AH636" i="28"/>
  <c r="AH624" i="28"/>
  <c r="AH640" i="28"/>
  <c r="AH616" i="28"/>
  <c r="AH648" i="28"/>
  <c r="AH644" i="28"/>
  <c r="AI63" i="28"/>
  <c r="AI63" i="10"/>
  <c r="AJ385" i="28"/>
  <c r="AJ175" i="25"/>
  <c r="AI399" i="28"/>
  <c r="AI189" i="25"/>
  <c r="AI84" i="25"/>
  <c r="AI294" i="28"/>
  <c r="AG350" i="10"/>
  <c r="AG322" i="10"/>
  <c r="AG334" i="10"/>
  <c r="AG346" i="10"/>
  <c r="AG338" i="10"/>
  <c r="AG330" i="10"/>
  <c r="AG318" i="10"/>
  <c r="AG342" i="10"/>
  <c r="AG326" i="10"/>
  <c r="AI154" i="28"/>
  <c r="AI154" i="10"/>
  <c r="AI454" i="10" s="1"/>
  <c r="AC147" i="33" s="1"/>
  <c r="AI84" i="28"/>
  <c r="AI84" i="10"/>
  <c r="AI343" i="28"/>
  <c r="AI133" i="25"/>
  <c r="AI453" i="25" s="1"/>
  <c r="AC160" i="33" s="1"/>
  <c r="AI413" i="28"/>
  <c r="AI203" i="25"/>
  <c r="AJ273" i="28"/>
  <c r="AJ63" i="25"/>
  <c r="AJ126" i="28"/>
  <c r="AJ126" i="10"/>
  <c r="AJ444" i="10" s="1"/>
  <c r="AD118" i="33" s="1"/>
  <c r="AJ119" i="28"/>
  <c r="AJ119" i="10"/>
  <c r="AJ443" i="10" s="1"/>
  <c r="AD117" i="33" s="1"/>
  <c r="AI336" i="28"/>
  <c r="AI126" i="25"/>
  <c r="AJ161" i="28"/>
  <c r="AJ161" i="10"/>
  <c r="AI63" i="25"/>
  <c r="AI273" i="28"/>
  <c r="AI350" i="28"/>
  <c r="AI140" i="25"/>
  <c r="AI454" i="25" s="1"/>
  <c r="AC161" i="33" s="1"/>
  <c r="AI427" i="28"/>
  <c r="AI217" i="25"/>
  <c r="AI440" i="25" s="1"/>
  <c r="AC128" i="33" s="1"/>
  <c r="AJ161" i="25"/>
  <c r="AJ457" i="25" s="1"/>
  <c r="AD164" i="33" s="1"/>
  <c r="AJ371" i="28"/>
  <c r="AJ14" i="10"/>
  <c r="AJ14" i="28"/>
  <c r="AG479" i="28"/>
  <c r="AI301" i="28"/>
  <c r="AI91" i="25"/>
  <c r="AI420" i="28"/>
  <c r="AI210" i="25"/>
  <c r="AI458" i="25" s="1"/>
  <c r="AC165" i="33" s="1"/>
  <c r="AI245" i="28"/>
  <c r="AI35" i="25"/>
  <c r="AI364" i="28"/>
  <c r="AI154" i="25"/>
  <c r="AI456" i="25" s="1"/>
  <c r="AC163" i="33" s="1"/>
  <c r="AG579" i="28"/>
  <c r="AG591" i="28"/>
  <c r="AG587" i="28"/>
  <c r="AG583" i="28"/>
  <c r="AG603" i="28"/>
  <c r="AG571" i="28"/>
  <c r="AG595" i="28"/>
  <c r="AG575" i="28"/>
  <c r="AG599" i="28"/>
  <c r="AI161" i="28"/>
  <c r="AI161" i="10"/>
  <c r="AI182" i="28"/>
  <c r="AI182" i="10"/>
  <c r="AJ336" i="28"/>
  <c r="AJ126" i="25"/>
  <c r="AF75" i="23"/>
  <c r="AF120" i="23" s="1"/>
  <c r="AF63" i="23"/>
  <c r="AF108" i="23" s="1"/>
  <c r="AF71" i="23"/>
  <c r="AF116" i="23" s="1"/>
  <c r="AF59" i="23"/>
  <c r="AF104" i="23" s="1"/>
  <c r="AF67" i="23"/>
  <c r="AF112" i="23" s="1"/>
  <c r="AF83" i="23"/>
  <c r="AF128" i="23" s="1"/>
  <c r="AF79" i="23"/>
  <c r="AF124" i="23" s="1"/>
  <c r="AF91" i="23"/>
  <c r="AF136" i="23" s="1"/>
  <c r="AF87" i="23"/>
  <c r="AF132" i="23" s="1"/>
  <c r="AK84" i="25"/>
  <c r="AK294" i="28"/>
  <c r="AK266" i="28"/>
  <c r="AK56" i="25"/>
  <c r="AH479" i="28"/>
  <c r="AG1008" i="28"/>
  <c r="AG996" i="28"/>
  <c r="AG984" i="28"/>
  <c r="AG1004" i="28"/>
  <c r="AG980" i="28"/>
  <c r="AG988" i="28"/>
  <c r="AG992" i="28"/>
  <c r="AG976" i="28"/>
  <c r="AG1000" i="28"/>
  <c r="AJ14" i="25"/>
  <c r="AJ224" i="28"/>
  <c r="AH980" i="28"/>
  <c r="AH1004" i="28"/>
  <c r="AH988" i="28"/>
  <c r="AH992" i="28"/>
  <c r="AH1000" i="28"/>
  <c r="AH984" i="28"/>
  <c r="AH1008" i="28"/>
  <c r="AH976" i="28"/>
  <c r="AH996" i="28"/>
  <c r="AJ322" i="28"/>
  <c r="AJ112" i="25"/>
  <c r="AJ445" i="25" s="1"/>
  <c r="AD133" i="33" s="1"/>
  <c r="AK350" i="28"/>
  <c r="AK140" i="25"/>
  <c r="AK454" i="25" s="1"/>
  <c r="AE161" i="33" s="1"/>
  <c r="AJ168" i="25"/>
  <c r="AJ378" i="28"/>
  <c r="AI14" i="28"/>
  <c r="AI14" i="10"/>
  <c r="AJ420" i="28"/>
  <c r="AJ210" i="25"/>
  <c r="AJ458" i="25" s="1"/>
  <c r="AD165" i="33" s="1"/>
  <c r="AJ35" i="28"/>
  <c r="AJ35" i="10"/>
  <c r="AJ175" i="28"/>
  <c r="AJ175" i="10"/>
  <c r="AJ231" i="28"/>
  <c r="AJ21" i="25"/>
  <c r="AG612" i="28"/>
  <c r="AI371" i="28"/>
  <c r="AI161" i="25"/>
  <c r="AI457" i="25" s="1"/>
  <c r="AC164" i="33" s="1"/>
  <c r="AI406" i="28"/>
  <c r="AI196" i="25"/>
  <c r="AI385" i="28"/>
  <c r="AI175" i="25"/>
  <c r="AI266" i="28"/>
  <c r="AI56" i="25"/>
  <c r="AG314" i="10"/>
  <c r="AG706" i="28"/>
  <c r="AG734" i="28"/>
  <c r="AG738" i="28"/>
  <c r="AG726" i="28"/>
  <c r="AG722" i="28"/>
  <c r="AG730" i="28"/>
  <c r="AG710" i="28"/>
  <c r="AG718" i="28"/>
  <c r="AG714" i="28"/>
  <c r="AI168" i="28"/>
  <c r="AI168" i="10"/>
  <c r="AI210" i="28"/>
  <c r="AI210" i="10"/>
  <c r="AJ427" i="28"/>
  <c r="AJ217" i="25"/>
  <c r="AK427" i="28"/>
  <c r="AK217" i="25"/>
  <c r="AK105" i="25"/>
  <c r="AK444" i="25" s="1"/>
  <c r="AE132" i="33" s="1"/>
  <c r="AK315" i="28"/>
  <c r="AK378" i="28"/>
  <c r="AK168" i="25"/>
  <c r="AK343" i="28"/>
  <c r="AK133" i="25"/>
  <c r="AK453" i="25" s="1"/>
  <c r="AE160" i="33" s="1"/>
  <c r="AG689" i="28"/>
  <c r="AG669" i="28"/>
  <c r="AG685" i="28"/>
  <c r="AG677" i="28"/>
  <c r="AG665" i="28"/>
  <c r="AG681" i="28"/>
  <c r="AG693" i="28"/>
  <c r="AG673" i="28"/>
  <c r="AG661" i="28"/>
  <c r="AJ182" i="25"/>
  <c r="AJ392" i="28"/>
  <c r="AH528" i="28"/>
  <c r="AH540" i="28"/>
  <c r="AH532" i="28"/>
  <c r="AH560" i="28"/>
  <c r="AH536" i="28"/>
  <c r="AH556" i="28"/>
  <c r="AH552" i="28"/>
  <c r="AH548" i="28"/>
  <c r="AH544" i="28"/>
  <c r="AH340" i="33"/>
  <c r="AH274" i="33"/>
  <c r="AH208" i="33"/>
  <c r="AH322" i="33"/>
  <c r="AH256" i="33"/>
  <c r="AH190" i="33"/>
  <c r="AH307" i="33"/>
  <c r="AH241" i="33"/>
  <c r="AH175" i="33"/>
  <c r="AH355" i="33"/>
  <c r="AH289" i="33"/>
  <c r="AH223" i="33"/>
  <c r="AH157" i="33"/>
  <c r="AH93" i="33"/>
  <c r="AH143" i="33"/>
  <c r="AH79" i="33"/>
  <c r="AH61" i="33"/>
  <c r="AH125" i="33"/>
  <c r="AH47" i="33"/>
  <c r="AH111" i="33"/>
  <c r="AH15" i="33"/>
  <c r="AH29" i="33"/>
  <c r="AN4" i="25"/>
  <c r="AN6" i="28"/>
  <c r="AN4" i="23"/>
  <c r="AH4" i="18"/>
  <c r="AJ4" i="24"/>
  <c r="AN6" i="3"/>
  <c r="AN5" i="3" s="1"/>
  <c r="AN4" i="10"/>
  <c r="AO70" i="1"/>
  <c r="AN9" i="1"/>
  <c r="AJ112" i="24" l="1" a="1"/>
  <c r="AJ112" i="24" s="1"/>
  <c r="AJ124" i="24" a="1"/>
  <c r="AJ124" i="24" s="1"/>
  <c r="AJ120" i="24" a="1"/>
  <c r="AJ120" i="24" s="1"/>
  <c r="AJ108" i="24" a="1"/>
  <c r="AJ108" i="24" s="1"/>
  <c r="AJ116" i="24" a="1"/>
  <c r="AJ116" i="24" s="1"/>
  <c r="AJ104" i="24" a="1"/>
  <c r="AJ104" i="24" s="1"/>
  <c r="AJ128" i="24" a="1"/>
  <c r="AJ128" i="24" s="1"/>
  <c r="AJ80" i="24" a="1"/>
  <c r="AJ80" i="24" s="1"/>
  <c r="AJ64" i="24" a="1"/>
  <c r="AJ64" i="24" s="1"/>
  <c r="AJ60" i="24" a="1"/>
  <c r="AJ60" i="24" s="1"/>
  <c r="AJ76" i="24" a="1"/>
  <c r="AJ76" i="24" s="1"/>
  <c r="AJ96" i="24" a="1"/>
  <c r="AJ96" i="24" s="1"/>
  <c r="AJ92" i="24" a="1"/>
  <c r="AJ92" i="24" s="1"/>
  <c r="AJ88" i="24" a="1"/>
  <c r="AJ88" i="24" s="1"/>
  <c r="AJ56" i="24" a="1"/>
  <c r="AJ56" i="24" s="1"/>
  <c r="AJ100" i="24" a="1"/>
  <c r="AJ100" i="24" s="1"/>
  <c r="AJ72" i="24" a="1"/>
  <c r="AJ72" i="24" s="1"/>
  <c r="AJ68" i="24" a="1"/>
  <c r="AJ68" i="24" s="1"/>
  <c r="AJ84" i="24" a="1"/>
  <c r="AJ84" i="24" s="1"/>
  <c r="AJ52" i="24" a="1"/>
  <c r="AJ52" i="24" s="1"/>
  <c r="AJ48" i="24" a="1"/>
  <c r="AJ48" i="24" s="1"/>
  <c r="AJ40" i="24" a="1"/>
  <c r="AJ40" i="24" s="1"/>
  <c r="AJ28" i="24" a="1"/>
  <c r="AJ28" i="24" s="1"/>
  <c r="AJ16" i="24" a="1"/>
  <c r="AJ16" i="24" s="1"/>
  <c r="AJ12" i="24" a="1"/>
  <c r="AJ12" i="24" s="1"/>
  <c r="AJ44" i="24" a="1"/>
  <c r="AJ44" i="24" s="1"/>
  <c r="AJ36" i="24" a="1"/>
  <c r="AJ36" i="24" s="1"/>
  <c r="AJ32" i="24" a="1"/>
  <c r="AJ32" i="24" s="1"/>
  <c r="AJ24" i="24" a="1"/>
  <c r="AJ24" i="24" s="1"/>
  <c r="AJ20" i="24" a="1"/>
  <c r="AJ20" i="24" s="1"/>
  <c r="AI232" i="10"/>
  <c r="AK182" i="10"/>
  <c r="AJ419" i="25"/>
  <c r="AD69" i="33" s="1"/>
  <c r="AJ244" i="25"/>
  <c r="AJ465" i="25"/>
  <c r="AD192" i="33" s="1"/>
  <c r="AD202" i="33" s="1"/>
  <c r="AJ447" i="25"/>
  <c r="AD135" i="33" s="1"/>
  <c r="AJ252" i="25"/>
  <c r="AJ491" i="25"/>
  <c r="AD258" i="33" s="1"/>
  <c r="AD268" i="33" s="1"/>
  <c r="AI417" i="25"/>
  <c r="AC67" i="33" s="1"/>
  <c r="AI439" i="25"/>
  <c r="AC127" i="33" s="1"/>
  <c r="AI236" i="25"/>
  <c r="AJ252" i="10"/>
  <c r="AJ491" i="10"/>
  <c r="AD243" i="33" s="1"/>
  <c r="AD253" i="33" s="1"/>
  <c r="AJ417" i="10"/>
  <c r="AJ236" i="10"/>
  <c r="AI426" i="10"/>
  <c r="AC81" i="33" s="1"/>
  <c r="AI478" i="10"/>
  <c r="AC210" i="33" s="1"/>
  <c r="AC220" i="33" s="1"/>
  <c r="AI248" i="10"/>
  <c r="AI419" i="25"/>
  <c r="AC69" i="33" s="1"/>
  <c r="AI244" i="25"/>
  <c r="AI465" i="25"/>
  <c r="AC192" i="33" s="1"/>
  <c r="AC202" i="33" s="1"/>
  <c r="AI442" i="25"/>
  <c r="AC130" i="33" s="1"/>
  <c r="AI530" i="25"/>
  <c r="AC357" i="33" s="1"/>
  <c r="AC367" i="33" s="1"/>
  <c r="AI264" i="25"/>
  <c r="AJ256" i="10"/>
  <c r="AJ504" i="10"/>
  <c r="AD276" i="33" s="1"/>
  <c r="AD286" i="33" s="1"/>
  <c r="AI448" i="25"/>
  <c r="AC136" i="33" s="1"/>
  <c r="AI256" i="25"/>
  <c r="AI504" i="25"/>
  <c r="AC291" i="33" s="1"/>
  <c r="AC301" i="33" s="1"/>
  <c r="AJ417" i="25"/>
  <c r="AD67" i="33" s="1"/>
  <c r="AJ236" i="25"/>
  <c r="AJ22" i="23" s="1"/>
  <c r="AJ439" i="25"/>
  <c r="AD127" i="33" s="1"/>
  <c r="AK441" i="25"/>
  <c r="AE129" i="33" s="1"/>
  <c r="AK260" i="25"/>
  <c r="AK517" i="25"/>
  <c r="AE324" i="33" s="1"/>
  <c r="AE334" i="33" s="1"/>
  <c r="AI441" i="25"/>
  <c r="AC129" i="33" s="1"/>
  <c r="AI260" i="25"/>
  <c r="AI517" i="25"/>
  <c r="AC324" i="33" s="1"/>
  <c r="AC334" i="33" s="1"/>
  <c r="AJ478" i="10"/>
  <c r="AD210" i="33" s="1"/>
  <c r="AD220" i="33" s="1"/>
  <c r="AJ248" i="10"/>
  <c r="AJ530" i="10"/>
  <c r="AD342" i="33" s="1"/>
  <c r="AD352" i="33" s="1"/>
  <c r="AJ264" i="10"/>
  <c r="AI447" i="25"/>
  <c r="AC135" i="33" s="1"/>
  <c r="AI252" i="25"/>
  <c r="AI38" i="23" s="1"/>
  <c r="AI491" i="25"/>
  <c r="AC258" i="33" s="1"/>
  <c r="AC268" i="33" s="1"/>
  <c r="AJ441" i="25"/>
  <c r="AD129" i="33" s="1"/>
  <c r="AJ260" i="25"/>
  <c r="AJ517" i="25"/>
  <c r="AD324" i="33" s="1"/>
  <c r="AD334" i="33" s="1"/>
  <c r="AK240" i="25"/>
  <c r="AK452" i="25"/>
  <c r="AE159" i="33" s="1"/>
  <c r="AI465" i="10"/>
  <c r="AC177" i="33" s="1"/>
  <c r="AC187" i="33" s="1"/>
  <c r="AI244" i="10"/>
  <c r="AI429" i="10"/>
  <c r="AC84" i="33" s="1"/>
  <c r="AI517" i="10"/>
  <c r="AC309" i="33" s="1"/>
  <c r="AC319" i="33" s="1"/>
  <c r="AD155" i="33"/>
  <c r="AJ465" i="10"/>
  <c r="AD177" i="33" s="1"/>
  <c r="AD187" i="33" s="1"/>
  <c r="AJ244" i="10"/>
  <c r="AK419" i="25"/>
  <c r="AE69" i="33" s="1"/>
  <c r="AK244" i="25"/>
  <c r="AK465" i="25"/>
  <c r="AE192" i="33" s="1"/>
  <c r="AE202" i="33" s="1"/>
  <c r="AJ448" i="25"/>
  <c r="AD136" i="33" s="1"/>
  <c r="AJ504" i="25"/>
  <c r="AD291" i="33" s="1"/>
  <c r="AD301" i="33" s="1"/>
  <c r="AJ256" i="25"/>
  <c r="AI248" i="25"/>
  <c r="AI478" i="25"/>
  <c r="AC225" i="33" s="1"/>
  <c r="AC235" i="33" s="1"/>
  <c r="AI240" i="25"/>
  <c r="AI452" i="25"/>
  <c r="AC159" i="33" s="1"/>
  <c r="AC169" i="33" s="1"/>
  <c r="AK417" i="25"/>
  <c r="AE67" i="33" s="1"/>
  <c r="AK439" i="25"/>
  <c r="AE127" i="33" s="1"/>
  <c r="AK236" i="25"/>
  <c r="AK448" i="25"/>
  <c r="AE136" i="33" s="1"/>
  <c r="AK256" i="25"/>
  <c r="AK504" i="25"/>
  <c r="AE291" i="33" s="1"/>
  <c r="AE301" i="33" s="1"/>
  <c r="AJ248" i="25"/>
  <c r="AJ478" i="25"/>
  <c r="AD225" i="33" s="1"/>
  <c r="AD235" i="33" s="1"/>
  <c r="AJ429" i="10"/>
  <c r="AD84" i="33" s="1"/>
  <c r="AJ517" i="10"/>
  <c r="AD309" i="33" s="1"/>
  <c r="AD319" i="33" s="1"/>
  <c r="AI417" i="10"/>
  <c r="AI439" i="10"/>
  <c r="AC113" i="33" s="1"/>
  <c r="AC123" i="33" s="1"/>
  <c r="AI236" i="10"/>
  <c r="AJ442" i="25"/>
  <c r="AD130" i="33" s="1"/>
  <c r="AJ264" i="25"/>
  <c r="AJ530" i="25"/>
  <c r="AD357" i="33" s="1"/>
  <c r="AD367" i="33" s="1"/>
  <c r="AI530" i="10"/>
  <c r="AC342" i="33" s="1"/>
  <c r="AC352" i="33" s="1"/>
  <c r="AI264" i="10"/>
  <c r="AI256" i="10"/>
  <c r="AI504" i="10"/>
  <c r="AC276" i="33" s="1"/>
  <c r="AC286" i="33" s="1"/>
  <c r="AO71" i="1"/>
  <c r="AO72" i="1" s="1"/>
  <c r="AN72" i="1"/>
  <c r="AN8" i="3" s="1"/>
  <c r="AO73" i="1"/>
  <c r="AK7" i="24" s="1"/>
  <c r="AI1201" i="28"/>
  <c r="AI1205" i="28" s="1"/>
  <c r="AI1061" i="28"/>
  <c r="AI1065" i="28" s="1"/>
  <c r="AJ1248" i="28"/>
  <c r="AJ1108" i="28"/>
  <c r="AI1248" i="28"/>
  <c r="AI1252" i="28" s="1"/>
  <c r="AI1108" i="28"/>
  <c r="AI1112" i="28" s="1"/>
  <c r="AJ1201" i="28"/>
  <c r="AJ1205" i="28" s="1"/>
  <c r="AJ1061" i="28"/>
  <c r="AJ1065" i="28" s="1"/>
  <c r="AK1201" i="28"/>
  <c r="AK1061" i="28"/>
  <c r="AY11" i="3"/>
  <c r="AK210" i="28"/>
  <c r="AK28" i="10"/>
  <c r="AK416" i="10" s="1"/>
  <c r="AE52" i="33" s="1"/>
  <c r="AK49" i="10"/>
  <c r="AK452" i="10" s="1"/>
  <c r="AE145" i="33" s="1"/>
  <c r="AJ419" i="10"/>
  <c r="AJ260" i="10"/>
  <c r="AK418" i="10"/>
  <c r="AJ418" i="10"/>
  <c r="AJ240" i="10"/>
  <c r="AI418" i="10"/>
  <c r="AI240" i="10"/>
  <c r="AI419" i="10"/>
  <c r="AI260" i="10"/>
  <c r="AX15" i="3"/>
  <c r="AK14" i="10"/>
  <c r="AK400" i="10" s="1"/>
  <c r="AE17" i="33" s="1"/>
  <c r="AK196" i="10"/>
  <c r="AX13" i="3"/>
  <c r="AD169" i="33"/>
  <c r="AC155" i="33"/>
  <c r="AK63" i="10"/>
  <c r="AF124" i="18"/>
  <c r="AL210" i="28" s="1"/>
  <c r="AF128" i="18"/>
  <c r="AL217" i="28" s="1"/>
  <c r="AF104" i="18"/>
  <c r="AL175" i="28" s="1"/>
  <c r="AF108" i="18"/>
  <c r="AL182" i="28" s="1"/>
  <c r="AF112" i="18"/>
  <c r="AL189" i="10" s="1"/>
  <c r="AF116" i="18"/>
  <c r="AL196" i="28" s="1"/>
  <c r="AF96" i="18"/>
  <c r="AL161" i="28" s="1"/>
  <c r="AF64" i="18"/>
  <c r="AL105" i="28" s="1"/>
  <c r="AF100" i="18"/>
  <c r="AL168" i="28" s="1"/>
  <c r="AF68" i="18"/>
  <c r="AL112" i="28" s="1"/>
  <c r="AF72" i="18"/>
  <c r="AL119" i="28" s="1"/>
  <c r="AF76" i="18"/>
  <c r="AL126" i="28" s="1"/>
  <c r="AF44" i="18"/>
  <c r="AL70" i="28" s="1"/>
  <c r="AF120" i="18"/>
  <c r="AL203" i="28" s="1"/>
  <c r="AF80" i="18"/>
  <c r="AL133" i="28" s="1"/>
  <c r="AF48" i="18"/>
  <c r="AL77" i="10" s="1"/>
  <c r="AF84" i="18"/>
  <c r="AL140" i="10" s="1"/>
  <c r="AF52" i="18"/>
  <c r="AL84" i="28" s="1"/>
  <c r="AF88" i="18"/>
  <c r="AL147" i="10" s="1"/>
  <c r="AL453" i="10" s="1"/>
  <c r="AF146" i="33" s="1"/>
  <c r="AF56" i="18"/>
  <c r="AL91" i="28" s="1"/>
  <c r="AF60" i="18"/>
  <c r="AL98" i="10" s="1"/>
  <c r="AL440" i="10" s="1"/>
  <c r="AF114" i="33" s="1"/>
  <c r="AF92" i="18"/>
  <c r="AL154" i="28" s="1"/>
  <c r="AF12" i="18"/>
  <c r="AL14" i="28" s="1"/>
  <c r="AF36" i="18"/>
  <c r="AL56" i="28" s="1"/>
  <c r="AF28" i="18"/>
  <c r="AL42" i="28" s="1"/>
  <c r="AF24" i="18"/>
  <c r="AL35" i="28" s="1"/>
  <c r="AF32" i="18"/>
  <c r="AL49" i="10" s="1"/>
  <c r="AL452" i="10" s="1"/>
  <c r="AF145" i="33" s="1"/>
  <c r="AF16" i="18"/>
  <c r="AL21" i="28" s="1"/>
  <c r="AF40" i="18"/>
  <c r="AL63" i="10" s="1"/>
  <c r="AF20" i="18"/>
  <c r="AL28" i="28" s="1"/>
  <c r="AK28" i="25"/>
  <c r="AK414" i="25" s="1"/>
  <c r="AE64" i="33" s="1"/>
  <c r="AK259" i="28"/>
  <c r="AK364" i="28"/>
  <c r="AK252" i="28"/>
  <c r="AK224" i="28"/>
  <c r="AK520" i="28" s="1"/>
  <c r="AN94" i="23"/>
  <c r="AN53" i="23"/>
  <c r="AK126" i="25"/>
  <c r="AK371" i="28"/>
  <c r="AK147" i="25"/>
  <c r="AK455" i="25" s="1"/>
  <c r="AE162" i="33" s="1"/>
  <c r="AK147" i="10"/>
  <c r="AK453" i="10" s="1"/>
  <c r="AE146" i="33" s="1"/>
  <c r="AK70" i="25"/>
  <c r="AK308" i="28"/>
  <c r="AK63" i="25"/>
  <c r="AK91" i="25"/>
  <c r="AK35" i="25"/>
  <c r="AK427" i="25" s="1"/>
  <c r="AE96" i="33" s="1"/>
  <c r="AJ428" i="25"/>
  <c r="AD97" i="33" s="1"/>
  <c r="AJ427" i="25"/>
  <c r="AD96" i="33" s="1"/>
  <c r="AJ232" i="25"/>
  <c r="AJ426" i="25"/>
  <c r="AD95" i="33" s="1"/>
  <c r="AI428" i="25"/>
  <c r="AC97" i="33" s="1"/>
  <c r="AI427" i="25"/>
  <c r="AC96" i="33" s="1"/>
  <c r="AI232" i="25"/>
  <c r="AI18" i="23" s="1"/>
  <c r="AI426" i="25"/>
  <c r="AC95" i="33" s="1"/>
  <c r="AJ427" i="10"/>
  <c r="AD82" i="33" s="1"/>
  <c r="AJ426" i="10"/>
  <c r="AJ232" i="10"/>
  <c r="AJ428" i="10"/>
  <c r="AD83" i="33" s="1"/>
  <c r="AI416" i="25"/>
  <c r="AC66" i="33" s="1"/>
  <c r="AK189" i="25"/>
  <c r="AK210" i="25"/>
  <c r="AK458" i="25" s="1"/>
  <c r="AE165" i="33" s="1"/>
  <c r="AK203" i="25"/>
  <c r="AK322" i="28"/>
  <c r="AL371" i="28"/>
  <c r="AL161" i="25"/>
  <c r="AL457" i="25" s="1"/>
  <c r="AF164" i="33" s="1"/>
  <c r="AL77" i="25"/>
  <c r="AL287" i="28"/>
  <c r="AL322" i="28"/>
  <c r="AL112" i="25"/>
  <c r="AL445" i="25" s="1"/>
  <c r="AF133" i="33" s="1"/>
  <c r="AG83" i="23"/>
  <c r="AG128" i="23" s="1"/>
  <c r="AG79" i="23"/>
  <c r="AG124" i="23" s="1"/>
  <c r="AG91" i="23"/>
  <c r="AG136" i="23" s="1"/>
  <c r="AG59" i="23"/>
  <c r="AG104" i="23" s="1"/>
  <c r="AG87" i="23"/>
  <c r="AG132" i="23" s="1"/>
  <c r="AG63" i="23"/>
  <c r="AG108" i="23" s="1"/>
  <c r="AG71" i="23"/>
  <c r="AG116" i="23" s="1"/>
  <c r="AG75" i="23"/>
  <c r="AG120" i="23" s="1"/>
  <c r="AG67" i="23"/>
  <c r="AG112" i="23" s="1"/>
  <c r="AM8" i="28"/>
  <c r="AM6" i="25"/>
  <c r="AM6" i="23"/>
  <c r="AI6" i="24"/>
  <c r="AG6" i="18"/>
  <c r="AM8" i="3"/>
  <c r="AM6" i="10"/>
  <c r="AL259" i="28"/>
  <c r="AL49" i="25"/>
  <c r="AI878" i="28"/>
  <c r="AI563" i="28"/>
  <c r="AI567" i="28" s="1"/>
  <c r="AI833" i="28"/>
  <c r="AI837" i="28" s="1"/>
  <c r="AI430" i="28"/>
  <c r="AI698" i="28"/>
  <c r="AJ563" i="28"/>
  <c r="AJ430" i="28"/>
  <c r="AJ833" i="28"/>
  <c r="AJ837" i="28" s="1"/>
  <c r="AJ698" i="28"/>
  <c r="AJ702" i="28" s="1"/>
  <c r="AJ878" i="28"/>
  <c r="AJ882" i="28" s="1"/>
  <c r="AK42" i="28"/>
  <c r="AK42" i="10"/>
  <c r="AL21" i="25"/>
  <c r="AL231" i="28"/>
  <c r="AL350" i="28"/>
  <c r="AL140" i="25"/>
  <c r="AL454" i="25" s="1"/>
  <c r="AF161" i="33" s="1"/>
  <c r="AL42" i="25"/>
  <c r="AL252" i="28"/>
  <c r="AL392" i="28"/>
  <c r="AL182" i="25"/>
  <c r="AK105" i="28"/>
  <c r="AK105" i="10"/>
  <c r="AK441" i="10" s="1"/>
  <c r="AE115" i="33" s="1"/>
  <c r="AK402" i="10"/>
  <c r="AE19" i="33" s="1"/>
  <c r="AK401" i="10"/>
  <c r="AE18" i="33" s="1"/>
  <c r="AL203" i="25"/>
  <c r="AL413" i="28"/>
  <c r="AK833" i="28"/>
  <c r="AK563" i="28"/>
  <c r="AK430" i="28"/>
  <c r="AK698" i="28"/>
  <c r="AK878" i="28"/>
  <c r="AL266" i="28"/>
  <c r="AL56" i="25"/>
  <c r="AG96" i="23"/>
  <c r="AH96" i="23" s="1"/>
  <c r="AJ400" i="10"/>
  <c r="AD17" i="33" s="1"/>
  <c r="AJ401" i="10"/>
  <c r="AD18" i="33" s="1"/>
  <c r="AJ402" i="10"/>
  <c r="AD19" i="33" s="1"/>
  <c r="AJ224" i="10"/>
  <c r="AK56" i="28"/>
  <c r="AK56" i="10"/>
  <c r="AL126" i="25"/>
  <c r="AL336" i="28"/>
  <c r="AL308" i="28"/>
  <c r="AL98" i="25"/>
  <c r="AL443" i="25" s="1"/>
  <c r="AF131" i="33" s="1"/>
  <c r="AL245" i="28"/>
  <c r="AL35" i="25"/>
  <c r="AL119" i="25"/>
  <c r="AL446" i="25" s="1"/>
  <c r="AF134" i="33" s="1"/>
  <c r="AL329" i="28"/>
  <c r="AG55" i="23"/>
  <c r="AG100" i="23" s="1"/>
  <c r="AK21" i="28"/>
  <c r="AK21" i="10"/>
  <c r="AK35" i="28"/>
  <c r="AK35" i="10"/>
  <c r="AL378" i="28"/>
  <c r="AL168" i="25"/>
  <c r="AL280" i="28"/>
  <c r="AL70" i="25"/>
  <c r="AL189" i="25"/>
  <c r="AL399" i="28"/>
  <c r="AH87" i="23"/>
  <c r="AH71" i="23"/>
  <c r="AH59" i="23"/>
  <c r="AH67" i="23"/>
  <c r="AH63" i="23"/>
  <c r="AH83" i="23"/>
  <c r="AH79" i="23"/>
  <c r="AH91" i="23"/>
  <c r="AH75" i="23"/>
  <c r="AK203" i="28"/>
  <c r="AK203" i="10"/>
  <c r="AK421" i="25"/>
  <c r="AE71" i="33" s="1"/>
  <c r="AK415" i="25"/>
  <c r="AE65" i="33" s="1"/>
  <c r="AK413" i="25"/>
  <c r="AE63" i="33" s="1"/>
  <c r="AK140" i="28"/>
  <c r="AK140" i="10"/>
  <c r="AL273" i="28"/>
  <c r="AL63" i="25"/>
  <c r="AK161" i="28"/>
  <c r="AK161" i="10"/>
  <c r="AL294" i="28"/>
  <c r="AL84" i="25"/>
  <c r="AK175" i="28"/>
  <c r="AK175" i="10"/>
  <c r="AJ224" i="25"/>
  <c r="AJ400" i="25"/>
  <c r="AD31" i="33" s="1"/>
  <c r="AJ402" i="25"/>
  <c r="AD33" i="33" s="1"/>
  <c r="AJ401" i="25"/>
  <c r="AD32" i="33" s="1"/>
  <c r="AK126" i="28"/>
  <c r="AK126" i="10"/>
  <c r="AK444" i="10" s="1"/>
  <c r="AE118" i="33" s="1"/>
  <c r="AL357" i="28"/>
  <c r="AL147" i="25"/>
  <c r="AL455" i="25" s="1"/>
  <c r="AF162" i="33" s="1"/>
  <c r="AL315" i="28"/>
  <c r="AL105" i="25"/>
  <c r="AL444" i="25" s="1"/>
  <c r="AF132" i="33" s="1"/>
  <c r="AL196" i="25"/>
  <c r="AL406" i="28"/>
  <c r="AL238" i="28"/>
  <c r="AL28" i="25"/>
  <c r="AL416" i="25" s="1"/>
  <c r="AF66" i="33" s="1"/>
  <c r="AK189" i="28"/>
  <c r="AK189" i="10"/>
  <c r="AI608" i="28"/>
  <c r="AI612" i="28" s="1"/>
  <c r="AI743" i="28"/>
  <c r="AI747" i="28" s="1"/>
  <c r="AI923" i="28"/>
  <c r="AI927" i="28" s="1"/>
  <c r="AI968" i="28"/>
  <c r="AI653" i="28"/>
  <c r="AI788" i="28"/>
  <c r="AI792" i="28" s="1"/>
  <c r="AI475" i="28"/>
  <c r="AI479" i="28" s="1"/>
  <c r="AI520" i="28"/>
  <c r="AI524" i="28" s="1"/>
  <c r="AK119" i="28"/>
  <c r="AK119" i="10"/>
  <c r="AK443" i="10" s="1"/>
  <c r="AE117" i="33" s="1"/>
  <c r="AJ439" i="10"/>
  <c r="AJ415" i="10"/>
  <c r="AD51" i="33" s="1"/>
  <c r="AJ413" i="10"/>
  <c r="AD49" i="33" s="1"/>
  <c r="AJ414" i="10"/>
  <c r="AD50" i="33" s="1"/>
  <c r="AJ228" i="10"/>
  <c r="AI400" i="10"/>
  <c r="AC17" i="33" s="1"/>
  <c r="AI402" i="10"/>
  <c r="AC19" i="33" s="1"/>
  <c r="AI401" i="10"/>
  <c r="AC18" i="33" s="1"/>
  <c r="AI224" i="10"/>
  <c r="AL154" i="25"/>
  <c r="AL456" i="25" s="1"/>
  <c r="AF163" i="33" s="1"/>
  <c r="AL364" i="28"/>
  <c r="AK401" i="25"/>
  <c r="AE32" i="33" s="1"/>
  <c r="AK400" i="25"/>
  <c r="AE31" i="33" s="1"/>
  <c r="AK402" i="25"/>
  <c r="AE33" i="33" s="1"/>
  <c r="AK224" i="25"/>
  <c r="AK133" i="28"/>
  <c r="AK133" i="10"/>
  <c r="AK445" i="10" s="1"/>
  <c r="AE119" i="33" s="1"/>
  <c r="AJ421" i="25"/>
  <c r="AD71" i="33" s="1"/>
  <c r="AJ413" i="25"/>
  <c r="AD63" i="33" s="1"/>
  <c r="AJ415" i="25"/>
  <c r="AD65" i="33" s="1"/>
  <c r="AJ414" i="25"/>
  <c r="AD64" i="33" s="1"/>
  <c r="AJ228" i="25"/>
  <c r="AK77" i="28"/>
  <c r="AK77" i="10"/>
  <c r="AK217" i="28"/>
  <c r="AK217" i="10"/>
  <c r="AN6" i="23"/>
  <c r="AH6" i="18"/>
  <c r="AL175" i="25"/>
  <c r="AL385" i="28"/>
  <c r="AL420" i="28"/>
  <c r="AL210" i="25"/>
  <c r="AL458" i="25" s="1"/>
  <c r="AF165" i="33" s="1"/>
  <c r="AL133" i="25"/>
  <c r="AL453" i="25" s="1"/>
  <c r="AF160" i="33" s="1"/>
  <c r="AL343" i="28"/>
  <c r="AH55" i="23"/>
  <c r="AK70" i="28"/>
  <c r="AK70" i="10"/>
  <c r="AI402" i="25"/>
  <c r="AC33" i="33" s="1"/>
  <c r="AI401" i="25"/>
  <c r="AC32" i="33" s="1"/>
  <c r="AI224" i="25"/>
  <c r="AI400" i="25"/>
  <c r="AC31" i="33" s="1"/>
  <c r="AK84" i="28"/>
  <c r="AK84" i="10"/>
  <c r="AK112" i="28"/>
  <c r="AK112" i="10"/>
  <c r="AK442" i="10" s="1"/>
  <c r="AE116" i="33" s="1"/>
  <c r="AK154" i="28"/>
  <c r="AK154" i="10"/>
  <c r="AK454" i="10" s="1"/>
  <c r="AE147" i="33" s="1"/>
  <c r="AK422" i="25"/>
  <c r="AE72" i="33" s="1"/>
  <c r="AK416" i="25"/>
  <c r="AE66" i="33" s="1"/>
  <c r="AI415" i="25"/>
  <c r="AC65" i="33" s="1"/>
  <c r="AI414" i="25"/>
  <c r="AC64" i="33" s="1"/>
  <c r="AI413" i="25"/>
  <c r="AC63" i="33" s="1"/>
  <c r="AI228" i="25"/>
  <c r="AK168" i="28"/>
  <c r="AK168" i="10"/>
  <c r="AJ608" i="28"/>
  <c r="AJ968" i="28"/>
  <c r="AJ923" i="28"/>
  <c r="AJ927" i="28" s="1"/>
  <c r="AJ520" i="28"/>
  <c r="AJ524" i="28" s="1"/>
  <c r="AJ743" i="28"/>
  <c r="AJ747" i="28" s="1"/>
  <c r="AJ475" i="28"/>
  <c r="AJ788" i="28"/>
  <c r="AJ792" i="28" s="1"/>
  <c r="AJ653" i="28"/>
  <c r="AJ657" i="28" s="1"/>
  <c r="AK91" i="28"/>
  <c r="AK91" i="10"/>
  <c r="AL14" i="25"/>
  <c r="AL224" i="28"/>
  <c r="AL427" i="28"/>
  <c r="AL217" i="25"/>
  <c r="AL301" i="28"/>
  <c r="AL91" i="25"/>
  <c r="AI415" i="10"/>
  <c r="AC51" i="33" s="1"/>
  <c r="AI413" i="10"/>
  <c r="AC49" i="33" s="1"/>
  <c r="AI414" i="10"/>
  <c r="AC50" i="33" s="1"/>
  <c r="AI228" i="10"/>
  <c r="AK98" i="28"/>
  <c r="AK98" i="10"/>
  <c r="AK440" i="10" s="1"/>
  <c r="AE114" i="33" s="1"/>
  <c r="AJ5" i="24"/>
  <c r="AN5" i="10"/>
  <c r="AH5" i="18"/>
  <c r="AN7" i="3"/>
  <c r="AN7" i="28"/>
  <c r="AN5" i="25"/>
  <c r="AN5" i="23"/>
  <c r="AI322" i="33"/>
  <c r="AI256" i="33"/>
  <c r="AI190" i="33"/>
  <c r="AI307" i="33"/>
  <c r="AI241" i="33"/>
  <c r="AI175" i="33"/>
  <c r="AI355" i="33"/>
  <c r="AI289" i="33"/>
  <c r="AI223" i="33"/>
  <c r="AI157" i="33"/>
  <c r="AI340" i="33"/>
  <c r="AI143" i="33"/>
  <c r="AI79" i="33"/>
  <c r="AI274" i="33"/>
  <c r="AI47" i="33"/>
  <c r="AI208" i="33"/>
  <c r="AI125" i="33"/>
  <c r="AI93" i="33"/>
  <c r="AI111" i="33"/>
  <c r="AI61" i="33"/>
  <c r="AI29" i="33"/>
  <c r="AI15" i="33"/>
  <c r="AO4" i="25"/>
  <c r="AO6" i="28"/>
  <c r="AO4" i="23"/>
  <c r="AI4" i="18"/>
  <c r="AK4" i="24"/>
  <c r="AO6" i="3"/>
  <c r="AO5" i="3" s="1"/>
  <c r="AO4" i="10"/>
  <c r="AP70" i="1"/>
  <c r="AO9" i="1"/>
  <c r="AK128" i="24" l="1" a="1"/>
  <c r="AK128" i="24" s="1"/>
  <c r="AK124" i="24" a="1"/>
  <c r="AK124" i="24" s="1"/>
  <c r="AK112" i="24" a="1"/>
  <c r="AK112" i="24" s="1"/>
  <c r="AK120" i="24" a="1"/>
  <c r="AK120" i="24" s="1"/>
  <c r="AK108" i="24" a="1"/>
  <c r="AK108" i="24" s="1"/>
  <c r="AK116" i="24" a="1"/>
  <c r="AK116" i="24" s="1"/>
  <c r="AK104" i="24" a="1"/>
  <c r="AK104" i="24" s="1"/>
  <c r="AK80" i="24" a="1"/>
  <c r="AK80" i="24" s="1"/>
  <c r="AK64" i="24" a="1"/>
  <c r="AK64" i="24" s="1"/>
  <c r="AK60" i="24" a="1"/>
  <c r="AK60" i="24" s="1"/>
  <c r="AK76" i="24" a="1"/>
  <c r="AK76" i="24" s="1"/>
  <c r="AK96" i="24" a="1"/>
  <c r="AK96" i="24" s="1"/>
  <c r="AK92" i="24" a="1"/>
  <c r="AK92" i="24" s="1"/>
  <c r="AK88" i="24" a="1"/>
  <c r="AK88" i="24" s="1"/>
  <c r="AK56" i="24" a="1"/>
  <c r="AK56" i="24" s="1"/>
  <c r="AK100" i="24" a="1"/>
  <c r="AK100" i="24" s="1"/>
  <c r="AK72" i="24" a="1"/>
  <c r="AK72" i="24" s="1"/>
  <c r="AK68" i="24" a="1"/>
  <c r="AK68" i="24" s="1"/>
  <c r="AK84" i="24" a="1"/>
  <c r="AK84" i="24" s="1"/>
  <c r="AK24" i="24" a="1"/>
  <c r="AK24" i="24" s="1"/>
  <c r="AK20" i="24" a="1"/>
  <c r="AK20" i="24" s="1"/>
  <c r="AK44" i="24" a="1"/>
  <c r="AK44" i="24" s="1"/>
  <c r="AK48" i="24" a="1"/>
  <c r="AK48" i="24" s="1"/>
  <c r="AK36" i="24" a="1"/>
  <c r="AK36" i="24" s="1"/>
  <c r="AK52" i="24" a="1"/>
  <c r="AK52" i="24" s="1"/>
  <c r="AK32" i="24" a="1"/>
  <c r="AK32" i="24" s="1"/>
  <c r="AK40" i="24" a="1"/>
  <c r="AK40" i="24" s="1"/>
  <c r="AK28" i="24" a="1"/>
  <c r="AK28" i="24" s="1"/>
  <c r="AK16" i="24" a="1"/>
  <c r="AK16" i="24" s="1"/>
  <c r="AK12" i="24" a="1"/>
  <c r="AK12" i="24" s="1"/>
  <c r="AK232" i="10"/>
  <c r="AL140" i="28"/>
  <c r="AJ34" i="23"/>
  <c r="AD137" i="33"/>
  <c r="AC91" i="33"/>
  <c r="AJ50" i="23"/>
  <c r="AJ6" i="24"/>
  <c r="AN6" i="25"/>
  <c r="AN8" i="28"/>
  <c r="AN6" i="10"/>
  <c r="AJ42" i="23"/>
  <c r="AC137" i="33"/>
  <c r="AK240" i="10"/>
  <c r="AK26" i="23" s="1"/>
  <c r="AL448" i="25"/>
  <c r="AF136" i="33" s="1"/>
  <c r="AL256" i="25"/>
  <c r="AL504" i="25"/>
  <c r="AF291" i="33" s="1"/>
  <c r="AF301" i="33" s="1"/>
  <c r="AK530" i="10"/>
  <c r="AE342" i="33" s="1"/>
  <c r="AE352" i="33" s="1"/>
  <c r="AK264" i="10"/>
  <c r="AK447" i="25"/>
  <c r="AE135" i="33" s="1"/>
  <c r="AK252" i="25"/>
  <c r="AK338" i="25" s="1"/>
  <c r="AK491" i="25"/>
  <c r="AE258" i="33" s="1"/>
  <c r="AE268" i="33" s="1"/>
  <c r="AL256" i="10"/>
  <c r="AL504" i="10"/>
  <c r="AF276" i="33" s="1"/>
  <c r="AF286" i="33" s="1"/>
  <c r="AK478" i="10"/>
  <c r="AE210" i="33" s="1"/>
  <c r="AE220" i="33" s="1"/>
  <c r="AK248" i="10"/>
  <c r="AI34" i="23"/>
  <c r="AI50" i="23"/>
  <c r="AK417" i="10"/>
  <c r="AK236" i="10"/>
  <c r="AK22" i="23" s="1"/>
  <c r="AK248" i="25"/>
  <c r="AK334" i="25" s="1"/>
  <c r="AK478" i="25"/>
  <c r="AE225" i="33" s="1"/>
  <c r="AE235" i="33" s="1"/>
  <c r="AL441" i="25"/>
  <c r="AF129" i="33" s="1"/>
  <c r="AL260" i="25"/>
  <c r="AL517" i="25"/>
  <c r="AF324" i="33" s="1"/>
  <c r="AF334" i="33" s="1"/>
  <c r="AL447" i="25"/>
  <c r="AF135" i="33" s="1"/>
  <c r="AL252" i="25"/>
  <c r="AL491" i="25"/>
  <c r="AF258" i="33" s="1"/>
  <c r="AF268" i="33" s="1"/>
  <c r="AL419" i="25"/>
  <c r="AF69" i="33" s="1"/>
  <c r="AL465" i="25"/>
  <c r="AF192" i="33" s="1"/>
  <c r="AF202" i="33" s="1"/>
  <c r="AL244" i="25"/>
  <c r="AL417" i="25"/>
  <c r="AF67" i="33" s="1"/>
  <c r="AL439" i="25"/>
  <c r="AF127" i="33" s="1"/>
  <c r="AL236" i="25"/>
  <c r="AJ38" i="23"/>
  <c r="AK465" i="10"/>
  <c r="AE177" i="33" s="1"/>
  <c r="AE187" i="33" s="1"/>
  <c r="AK244" i="10"/>
  <c r="AK30" i="23" s="1"/>
  <c r="AL240" i="25"/>
  <c r="AL452" i="25"/>
  <c r="AF159" i="33" s="1"/>
  <c r="AF169" i="33" s="1"/>
  <c r="AL442" i="25"/>
  <c r="AF130" i="33" s="1"/>
  <c r="AL264" i="25"/>
  <c r="AL530" i="25"/>
  <c r="AF357" i="33" s="1"/>
  <c r="AF367" i="33" s="1"/>
  <c r="AK427" i="10"/>
  <c r="AE82" i="33" s="1"/>
  <c r="AK491" i="10"/>
  <c r="AE243" i="33" s="1"/>
  <c r="AE253" i="33" s="1"/>
  <c r="AK252" i="10"/>
  <c r="AL478" i="10"/>
  <c r="AF210" i="33" s="1"/>
  <c r="AF220" i="33" s="1"/>
  <c r="AL248" i="10"/>
  <c r="AI42" i="23"/>
  <c r="AI30" i="23"/>
  <c r="AJ30" i="23"/>
  <c r="AK429" i="10"/>
  <c r="AE84" i="33" s="1"/>
  <c r="AK517" i="10"/>
  <c r="AE309" i="33" s="1"/>
  <c r="AE319" i="33" s="1"/>
  <c r="AK428" i="10"/>
  <c r="AE83" i="33" s="1"/>
  <c r="AK256" i="10"/>
  <c r="AK42" i="23" s="1"/>
  <c r="AK504" i="10"/>
  <c r="AE276" i="33" s="1"/>
  <c r="AE286" i="33" s="1"/>
  <c r="AL248" i="25"/>
  <c r="AL478" i="25"/>
  <c r="AF225" i="33" s="1"/>
  <c r="AF235" i="33" s="1"/>
  <c r="AK442" i="25"/>
  <c r="AE130" i="33" s="1"/>
  <c r="AK264" i="25"/>
  <c r="AK530" i="25"/>
  <c r="AE357" i="33" s="1"/>
  <c r="AE367" i="33" s="1"/>
  <c r="AI22" i="23"/>
  <c r="AI46" i="23"/>
  <c r="AI26" i="23"/>
  <c r="AJ46" i="23"/>
  <c r="AJ26" i="23"/>
  <c r="AP73" i="1"/>
  <c r="AL7" i="24" s="1"/>
  <c r="AP71" i="1"/>
  <c r="AL1201" i="28"/>
  <c r="AL1205" i="28" s="1"/>
  <c r="AL1061" i="28"/>
  <c r="AL1065" i="28" s="1"/>
  <c r="AI1120" i="28"/>
  <c r="AI1132" i="28"/>
  <c r="AI1148" i="28"/>
  <c r="AI1116" i="28"/>
  <c r="AI1144" i="28"/>
  <c r="AI1140" i="28"/>
  <c r="AI1136" i="28"/>
  <c r="AI1124" i="28"/>
  <c r="AI1128" i="28"/>
  <c r="AI1260" i="28"/>
  <c r="AI1284" i="28"/>
  <c r="AI1288" i="28"/>
  <c r="AI1264" i="28"/>
  <c r="AI1256" i="28"/>
  <c r="AI1268" i="28"/>
  <c r="AI1280" i="28"/>
  <c r="AI1276" i="28"/>
  <c r="AI1272" i="28"/>
  <c r="AJ1136" i="28"/>
  <c r="AJ1132" i="28"/>
  <c r="AJ1128" i="28"/>
  <c r="AJ1124" i="28"/>
  <c r="AJ1148" i="28"/>
  <c r="AJ1120" i="28"/>
  <c r="AJ1144" i="28"/>
  <c r="AJ1116" i="28"/>
  <c r="AJ1140" i="28"/>
  <c r="AZ11" i="3"/>
  <c r="AJ1272" i="28"/>
  <c r="AJ1268" i="28"/>
  <c r="AJ1264" i="28"/>
  <c r="AJ1288" i="28"/>
  <c r="AJ1284" i="28"/>
  <c r="AJ1256" i="28"/>
  <c r="AJ1280" i="28"/>
  <c r="AJ1260" i="28"/>
  <c r="AJ1276" i="28"/>
  <c r="AK1069" i="28"/>
  <c r="AK1097" i="28"/>
  <c r="AK1093" i="28"/>
  <c r="AK1089" i="28"/>
  <c r="AK1085" i="28"/>
  <c r="AK1081" i="28"/>
  <c r="AK1077" i="28"/>
  <c r="AK1101" i="28"/>
  <c r="AK1073" i="28"/>
  <c r="AI1077" i="28"/>
  <c r="AI1073" i="28"/>
  <c r="AI1089" i="28"/>
  <c r="AI1081" i="28"/>
  <c r="AI1101" i="28"/>
  <c r="AI1069" i="28"/>
  <c r="AI1097" i="28"/>
  <c r="AI1093" i="28"/>
  <c r="AI1085" i="28"/>
  <c r="AK1229" i="28"/>
  <c r="AK1225" i="28"/>
  <c r="AK1213" i="28"/>
  <c r="AK1217" i="28"/>
  <c r="AK1209" i="28"/>
  <c r="AK1221" i="28"/>
  <c r="AK1241" i="28"/>
  <c r="AK1233" i="28"/>
  <c r="AK1237" i="28"/>
  <c r="AI1209" i="28"/>
  <c r="AI1241" i="28"/>
  <c r="AI1221" i="28"/>
  <c r="AI1237" i="28"/>
  <c r="AI1229" i="28"/>
  <c r="AI1213" i="28"/>
  <c r="AI1233" i="28"/>
  <c r="AI1225" i="28"/>
  <c r="AI1217" i="28"/>
  <c r="AL1248" i="28"/>
  <c r="AL1252" i="28" s="1"/>
  <c r="AL1108" i="28"/>
  <c r="AL1112" i="28" s="1"/>
  <c r="AK1205" i="28"/>
  <c r="AK1065" i="28"/>
  <c r="AK1248" i="28"/>
  <c r="AK1108" i="28"/>
  <c r="AJ1097" i="28"/>
  <c r="AJ1093" i="28"/>
  <c r="AJ1089" i="28"/>
  <c r="AJ1085" i="28"/>
  <c r="AJ1081" i="28"/>
  <c r="AJ1077" i="28"/>
  <c r="AJ1073" i="28"/>
  <c r="AJ1101" i="28"/>
  <c r="AJ1069" i="28"/>
  <c r="AJ1112" i="28"/>
  <c r="AJ1229" i="28"/>
  <c r="AJ1217" i="28"/>
  <c r="AJ1213" i="28"/>
  <c r="AJ1209" i="28"/>
  <c r="AJ1241" i="28"/>
  <c r="AJ1221" i="28"/>
  <c r="AJ1237" i="28"/>
  <c r="AJ1225" i="28"/>
  <c r="AJ1233" i="28"/>
  <c r="AJ1252" i="28"/>
  <c r="AK923" i="28"/>
  <c r="AK927" i="28" s="1"/>
  <c r="AL147" i="28"/>
  <c r="AL42" i="10"/>
  <c r="AK224" i="10"/>
  <c r="AL84" i="10"/>
  <c r="AL91" i="10"/>
  <c r="AD113" i="33"/>
  <c r="AD123" i="33" s="1"/>
  <c r="AK228" i="25"/>
  <c r="AK314" i="25" s="1"/>
  <c r="AL98" i="28"/>
  <c r="AK419" i="10"/>
  <c r="AK260" i="10"/>
  <c r="AL418" i="10"/>
  <c r="AL240" i="10"/>
  <c r="AY13" i="3"/>
  <c r="AY15" i="3"/>
  <c r="AK788" i="28"/>
  <c r="AK808" i="28" s="1"/>
  <c r="AE169" i="33"/>
  <c r="AE155" i="33"/>
  <c r="AD105" i="33"/>
  <c r="AC105" i="33"/>
  <c r="AD73" i="33"/>
  <c r="AD59" i="33"/>
  <c r="AE73" i="33"/>
  <c r="AC73" i="33"/>
  <c r="AC59" i="33"/>
  <c r="AC41" i="33"/>
  <c r="AD41" i="33"/>
  <c r="AE41" i="33"/>
  <c r="AE27" i="33"/>
  <c r="AD27" i="33"/>
  <c r="AC27" i="33"/>
  <c r="AK475" i="28"/>
  <c r="AK479" i="28" s="1"/>
  <c r="AK653" i="28"/>
  <c r="AK661" i="28" s="1"/>
  <c r="AK743" i="28"/>
  <c r="AK779" i="28" s="1"/>
  <c r="AK968" i="28"/>
  <c r="AK972" i="28" s="1"/>
  <c r="AK608" i="28"/>
  <c r="AK612" i="28" s="1"/>
  <c r="AJ972" i="28"/>
  <c r="AL112" i="10"/>
  <c r="AL442" i="10" s="1"/>
  <c r="AF116" i="33" s="1"/>
  <c r="AL161" i="10"/>
  <c r="AL203" i="10"/>
  <c r="AL63" i="28"/>
  <c r="AL56" i="10"/>
  <c r="AL154" i="10"/>
  <c r="AL454" i="10" s="1"/>
  <c r="AF147" i="33" s="1"/>
  <c r="AF155" i="33" s="1"/>
  <c r="AL189" i="28"/>
  <c r="AL133" i="10"/>
  <c r="AL445" i="10" s="1"/>
  <c r="AF119" i="33" s="1"/>
  <c r="AL217" i="10"/>
  <c r="AL49" i="28"/>
  <c r="AL28" i="10"/>
  <c r="AL416" i="10" s="1"/>
  <c r="AF52" i="33" s="1"/>
  <c r="AL70" i="10"/>
  <c r="AL196" i="10"/>
  <c r="AL35" i="10"/>
  <c r="AL77" i="28"/>
  <c r="AL21" i="10"/>
  <c r="AL413" i="10" s="1"/>
  <c r="AF49" i="33" s="1"/>
  <c r="AL210" i="10"/>
  <c r="AL168" i="10"/>
  <c r="AL119" i="10"/>
  <c r="AL443" i="10" s="1"/>
  <c r="AF117" i="33" s="1"/>
  <c r="AL105" i="10"/>
  <c r="AL441" i="10" s="1"/>
  <c r="AF115" i="33" s="1"/>
  <c r="AL14" i="10"/>
  <c r="AL400" i="10" s="1"/>
  <c r="AF17" i="33" s="1"/>
  <c r="AO94" i="23"/>
  <c r="AO53" i="23"/>
  <c r="AJ18" i="23"/>
  <c r="AL175" i="10"/>
  <c r="AL126" i="10"/>
  <c r="AL444" i="10" s="1"/>
  <c r="AF118" i="33" s="1"/>
  <c r="AL182" i="10"/>
  <c r="AK426" i="25"/>
  <c r="AE95" i="33" s="1"/>
  <c r="AI314" i="10"/>
  <c r="AK232" i="25"/>
  <c r="AK428" i="25"/>
  <c r="AE97" i="33" s="1"/>
  <c r="AD81" i="33"/>
  <c r="AD91" i="33" s="1"/>
  <c r="AL428" i="25"/>
  <c r="AF97" i="33" s="1"/>
  <c r="AL427" i="25"/>
  <c r="AF96" i="33" s="1"/>
  <c r="AL232" i="25"/>
  <c r="AL426" i="25"/>
  <c r="AF95" i="33" s="1"/>
  <c r="AH112" i="23"/>
  <c r="AL427" i="10"/>
  <c r="AF82" i="33" s="1"/>
  <c r="AL428" i="10"/>
  <c r="AF83" i="33" s="1"/>
  <c r="AK426" i="10"/>
  <c r="AJ314" i="10"/>
  <c r="AH132" i="23"/>
  <c r="AH108" i="23"/>
  <c r="AH116" i="23"/>
  <c r="AH100" i="23"/>
  <c r="AH104" i="23"/>
  <c r="AH128" i="23"/>
  <c r="AH120" i="23"/>
  <c r="AO8" i="28"/>
  <c r="AO6" i="25"/>
  <c r="AO6" i="23"/>
  <c r="AK6" i="24"/>
  <c r="AI6" i="18"/>
  <c r="AO8" i="3"/>
  <c r="AO6" i="10"/>
  <c r="AK330" i="25"/>
  <c r="AK322" i="25"/>
  <c r="AK346" i="25"/>
  <c r="AK342" i="25"/>
  <c r="AK326" i="25"/>
  <c r="AK837" i="28"/>
  <c r="AK882" i="28"/>
  <c r="AK567" i="28"/>
  <c r="AK434" i="28"/>
  <c r="AK702" i="28"/>
  <c r="AK710" i="28"/>
  <c r="AK726" i="28"/>
  <c r="AK706" i="28"/>
  <c r="AK722" i="28"/>
  <c r="AK738" i="28"/>
  <c r="AK734" i="28"/>
  <c r="AK714" i="28"/>
  <c r="AK718" i="28"/>
  <c r="AK730" i="28"/>
  <c r="AJ599" i="28"/>
  <c r="AJ583" i="28"/>
  <c r="AJ579" i="28"/>
  <c r="AJ587" i="28"/>
  <c r="AJ603" i="28"/>
  <c r="AJ571" i="28"/>
  <c r="AJ595" i="28"/>
  <c r="AJ591" i="28"/>
  <c r="AJ575" i="28"/>
  <c r="AJ808" i="28"/>
  <c r="AJ796" i="28"/>
  <c r="AJ816" i="28"/>
  <c r="AJ820" i="28"/>
  <c r="AJ812" i="28"/>
  <c r="AJ824" i="28"/>
  <c r="AJ804" i="28"/>
  <c r="AJ828" i="28"/>
  <c r="AJ800" i="28"/>
  <c r="AJ314" i="25"/>
  <c r="AJ14" i="23"/>
  <c r="AI350" i="10"/>
  <c r="AI338" i="10"/>
  <c r="AI346" i="10"/>
  <c r="AI326" i="10"/>
  <c r="AI322" i="10"/>
  <c r="AI334" i="10"/>
  <c r="AI342" i="10"/>
  <c r="AI330" i="10"/>
  <c r="AI318" i="10"/>
  <c r="AI939" i="28"/>
  <c r="AI935" i="28"/>
  <c r="AI963" i="28"/>
  <c r="AI931" i="28"/>
  <c r="AI959" i="28"/>
  <c r="AI955" i="28"/>
  <c r="AI951" i="28"/>
  <c r="AI947" i="28"/>
  <c r="AI943" i="28"/>
  <c r="AK450" i="28"/>
  <c r="AK462" i="28"/>
  <c r="AK454" i="28"/>
  <c r="AK442" i="28"/>
  <c r="AK438" i="28"/>
  <c r="AK470" i="28"/>
  <c r="AK466" i="28"/>
  <c r="AK446" i="28"/>
  <c r="AK458" i="28"/>
  <c r="AL415" i="25"/>
  <c r="AF65" i="33" s="1"/>
  <c r="AL414" i="25"/>
  <c r="AF64" i="33" s="1"/>
  <c r="AL413" i="25"/>
  <c r="AF63" i="33" s="1"/>
  <c r="AL228" i="25"/>
  <c r="AH124" i="23"/>
  <c r="AI669" i="28"/>
  <c r="AI673" i="28"/>
  <c r="AI689" i="28"/>
  <c r="AI665" i="28"/>
  <c r="AI685" i="28"/>
  <c r="AI661" i="28"/>
  <c r="AI681" i="28"/>
  <c r="AI677" i="28"/>
  <c r="AI693" i="28"/>
  <c r="AL475" i="28"/>
  <c r="AL608" i="28"/>
  <c r="AL612" i="28" s="1"/>
  <c r="AL743" i="28"/>
  <c r="AL923" i="28"/>
  <c r="AL968" i="28"/>
  <c r="AL788" i="28"/>
  <c r="AL653" i="28"/>
  <c r="AL657" i="28" s="1"/>
  <c r="AL520" i="28"/>
  <c r="AI775" i="28"/>
  <c r="AI783" i="28"/>
  <c r="AI767" i="28"/>
  <c r="AI751" i="28"/>
  <c r="AI779" i="28"/>
  <c r="AI763" i="28"/>
  <c r="AI759" i="28"/>
  <c r="AI771" i="28"/>
  <c r="AI755" i="28"/>
  <c r="AK552" i="28"/>
  <c r="AK528" i="28"/>
  <c r="AK560" i="28"/>
  <c r="AK532" i="28"/>
  <c r="AK536" i="28"/>
  <c r="AK556" i="28"/>
  <c r="AK548" i="28"/>
  <c r="AK544" i="28"/>
  <c r="AK540" i="28"/>
  <c r="AK591" i="28"/>
  <c r="AK583" i="28"/>
  <c r="AK571" i="28"/>
  <c r="AK587" i="28"/>
  <c r="AK599" i="28"/>
  <c r="AK595" i="28"/>
  <c r="AK579" i="28"/>
  <c r="AK575" i="28"/>
  <c r="AK603" i="28"/>
  <c r="AI702" i="28"/>
  <c r="AI706" i="28"/>
  <c r="AI738" i="28"/>
  <c r="AI734" i="28"/>
  <c r="AI726" i="28"/>
  <c r="AI710" i="28"/>
  <c r="AI714" i="28"/>
  <c r="AI722" i="28"/>
  <c r="AI730" i="28"/>
  <c r="AI718" i="28"/>
  <c r="AI314" i="25"/>
  <c r="AI14" i="23"/>
  <c r="AK439" i="10"/>
  <c r="AE113" i="33" s="1"/>
  <c r="AE123" i="33" s="1"/>
  <c r="AK415" i="10"/>
  <c r="AE51" i="33" s="1"/>
  <c r="AK414" i="10"/>
  <c r="AE50" i="33" s="1"/>
  <c r="AK413" i="10"/>
  <c r="AE49" i="33" s="1"/>
  <c r="AK228" i="10"/>
  <c r="AJ446" i="28"/>
  <c r="AJ454" i="28"/>
  <c r="AJ470" i="28"/>
  <c r="AJ458" i="28"/>
  <c r="AJ438" i="28"/>
  <c r="AJ462" i="28"/>
  <c r="AJ466" i="28"/>
  <c r="AJ450" i="28"/>
  <c r="AJ442" i="28"/>
  <c r="AJ665" i="28"/>
  <c r="AJ677" i="28"/>
  <c r="AJ689" i="28"/>
  <c r="AJ661" i="28"/>
  <c r="AJ693" i="28"/>
  <c r="AJ685" i="28"/>
  <c r="AJ681" i="28"/>
  <c r="AJ673" i="28"/>
  <c r="AJ669" i="28"/>
  <c r="AJ515" i="28"/>
  <c r="AJ487" i="28"/>
  <c r="AJ499" i="28"/>
  <c r="AJ495" i="28"/>
  <c r="AJ491" i="28"/>
  <c r="AJ511" i="28"/>
  <c r="AJ503" i="28"/>
  <c r="AJ507" i="28"/>
  <c r="AJ483" i="28"/>
  <c r="AL400" i="25"/>
  <c r="AF31" i="33" s="1"/>
  <c r="AL224" i="25"/>
  <c r="AL401" i="25"/>
  <c r="AF32" i="33" s="1"/>
  <c r="AL402" i="25"/>
  <c r="AF33" i="33" s="1"/>
  <c r="AJ779" i="28"/>
  <c r="AJ775" i="28"/>
  <c r="AJ767" i="28"/>
  <c r="AJ783" i="28"/>
  <c r="AJ759" i="28"/>
  <c r="AJ763" i="28"/>
  <c r="AJ771" i="28"/>
  <c r="AJ755" i="28"/>
  <c r="AJ751" i="28"/>
  <c r="AJ434" i="28"/>
  <c r="AI620" i="28"/>
  <c r="AI644" i="28"/>
  <c r="AI616" i="28"/>
  <c r="AI648" i="28"/>
  <c r="AI628" i="28"/>
  <c r="AI624" i="28"/>
  <c r="AI640" i="28"/>
  <c r="AI636" i="28"/>
  <c r="AI632" i="28"/>
  <c r="AK841" i="28"/>
  <c r="AK857" i="28"/>
  <c r="AK853" i="28"/>
  <c r="AK845" i="28"/>
  <c r="AK865" i="28"/>
  <c r="AK849" i="28"/>
  <c r="AK861" i="28"/>
  <c r="AK869" i="28"/>
  <c r="AK873" i="28"/>
  <c r="AI434" i="28"/>
  <c r="AI438" i="28"/>
  <c r="AI450" i="28"/>
  <c r="AI458" i="28"/>
  <c r="AI442" i="28"/>
  <c r="AI462" i="28"/>
  <c r="AI470" i="28"/>
  <c r="AI466" i="28"/>
  <c r="AI446" i="28"/>
  <c r="AI454" i="28"/>
  <c r="AM9" i="3"/>
  <c r="AM7" i="25"/>
  <c r="AM9" i="28"/>
  <c r="AM7" i="23"/>
  <c r="AG7" i="18"/>
  <c r="AM7" i="10"/>
  <c r="AL415" i="10"/>
  <c r="AF51" i="33" s="1"/>
  <c r="AI334" i="25"/>
  <c r="AI318" i="25"/>
  <c r="AI326" i="25"/>
  <c r="AI322" i="25"/>
  <c r="AI346" i="25"/>
  <c r="AI330" i="25"/>
  <c r="AI338" i="25"/>
  <c r="AI350" i="25"/>
  <c r="AI342" i="25"/>
  <c r="AI10" i="23"/>
  <c r="AI96" i="23" s="1"/>
  <c r="AJ540" i="28"/>
  <c r="AJ536" i="28"/>
  <c r="AJ556" i="28"/>
  <c r="AJ548" i="28"/>
  <c r="AJ532" i="28"/>
  <c r="AJ552" i="28"/>
  <c r="AJ544" i="28"/>
  <c r="AJ528" i="28"/>
  <c r="AJ560" i="28"/>
  <c r="AN7" i="23"/>
  <c r="AN9" i="28"/>
  <c r="AN9" i="3"/>
  <c r="AH7" i="18"/>
  <c r="AN7" i="10"/>
  <c r="AN7" i="25"/>
  <c r="AI552" i="28"/>
  <c r="AI540" i="28"/>
  <c r="AI560" i="28"/>
  <c r="AI556" i="28"/>
  <c r="AI532" i="28"/>
  <c r="AI544" i="28"/>
  <c r="AI548" i="28"/>
  <c r="AI536" i="28"/>
  <c r="AI528" i="28"/>
  <c r="AJ334" i="25"/>
  <c r="AJ346" i="25"/>
  <c r="AJ322" i="25"/>
  <c r="AJ338" i="25"/>
  <c r="AJ326" i="25"/>
  <c r="AJ318" i="25"/>
  <c r="AJ350" i="25"/>
  <c r="AJ330" i="25"/>
  <c r="AJ10" i="23"/>
  <c r="AJ342" i="25"/>
  <c r="AJ330" i="10"/>
  <c r="AJ326" i="10"/>
  <c r="AJ334" i="10"/>
  <c r="AJ318" i="10"/>
  <c r="AJ350" i="10"/>
  <c r="AJ338" i="10"/>
  <c r="AJ322" i="10"/>
  <c r="AJ342" i="10"/>
  <c r="AJ346" i="10"/>
  <c r="AJ902" i="28"/>
  <c r="AJ890" i="28"/>
  <c r="AJ918" i="28"/>
  <c r="AJ886" i="28"/>
  <c r="AJ914" i="28"/>
  <c r="AJ906" i="28"/>
  <c r="AJ910" i="28"/>
  <c r="AJ898" i="28"/>
  <c r="AJ894" i="28"/>
  <c r="AI841" i="28"/>
  <c r="AI865" i="28"/>
  <c r="AI849" i="28"/>
  <c r="AI873" i="28"/>
  <c r="AI857" i="28"/>
  <c r="AI853" i="28"/>
  <c r="AI869" i="28"/>
  <c r="AI861" i="28"/>
  <c r="AI845" i="28"/>
  <c r="AK886" i="28"/>
  <c r="AK898" i="28"/>
  <c r="AK910" i="28"/>
  <c r="AK914" i="28"/>
  <c r="AK890" i="28"/>
  <c r="AK906" i="28"/>
  <c r="AK902" i="28"/>
  <c r="AK918" i="28"/>
  <c r="AK894" i="28"/>
  <c r="AI988" i="28"/>
  <c r="AI1000" i="28"/>
  <c r="AI984" i="28"/>
  <c r="AI976" i="28"/>
  <c r="AI1008" i="28"/>
  <c r="AI1004" i="28"/>
  <c r="AI996" i="28"/>
  <c r="AI980" i="28"/>
  <c r="AI992" i="28"/>
  <c r="AI657" i="28"/>
  <c r="AJ479" i="28"/>
  <c r="AJ951" i="28"/>
  <c r="AJ943" i="28"/>
  <c r="AJ939" i="28"/>
  <c r="AJ935" i="28"/>
  <c r="AJ931" i="28"/>
  <c r="AJ963" i="28"/>
  <c r="AJ947" i="28"/>
  <c r="AJ959" i="28"/>
  <c r="AJ955" i="28"/>
  <c r="AI495" i="28"/>
  <c r="AI491" i="28"/>
  <c r="AI499" i="28"/>
  <c r="AI483" i="28"/>
  <c r="AI515" i="28"/>
  <c r="AI507" i="28"/>
  <c r="AI503" i="28"/>
  <c r="AI487" i="28"/>
  <c r="AI511" i="28"/>
  <c r="AJ738" i="28"/>
  <c r="AJ718" i="28"/>
  <c r="AJ730" i="28"/>
  <c r="AJ710" i="28"/>
  <c r="AJ722" i="28"/>
  <c r="AJ714" i="28"/>
  <c r="AJ734" i="28"/>
  <c r="AJ706" i="28"/>
  <c r="AJ726" i="28"/>
  <c r="AI587" i="28"/>
  <c r="AI575" i="28"/>
  <c r="AI583" i="28"/>
  <c r="AI571" i="28"/>
  <c r="AI603" i="28"/>
  <c r="AI591" i="28"/>
  <c r="AI599" i="28"/>
  <c r="AI595" i="28"/>
  <c r="AI579" i="28"/>
  <c r="AL402" i="10"/>
  <c r="AF19" i="33" s="1"/>
  <c r="AK5" i="24"/>
  <c r="AO7" i="3"/>
  <c r="AO5" i="10"/>
  <c r="AO7" i="28"/>
  <c r="AO5" i="23"/>
  <c r="AO5" i="25"/>
  <c r="AI5" i="18"/>
  <c r="AJ628" i="28"/>
  <c r="AJ648" i="28"/>
  <c r="AJ644" i="28"/>
  <c r="AJ636" i="28"/>
  <c r="AJ616" i="28"/>
  <c r="AJ632" i="28"/>
  <c r="AJ620" i="28"/>
  <c r="AJ640" i="28"/>
  <c r="AJ624" i="28"/>
  <c r="AH136" i="23"/>
  <c r="AI972" i="28"/>
  <c r="AJ612" i="28"/>
  <c r="AJ988" i="28"/>
  <c r="AJ976" i="28"/>
  <c r="AJ980" i="28"/>
  <c r="AJ1000" i="28"/>
  <c r="AJ992" i="28"/>
  <c r="AJ984" i="28"/>
  <c r="AJ1008" i="28"/>
  <c r="AJ996" i="28"/>
  <c r="AJ1004" i="28"/>
  <c r="AJ567" i="28"/>
  <c r="AI812" i="28"/>
  <c r="AI824" i="28"/>
  <c r="AI828" i="28"/>
  <c r="AI796" i="28"/>
  <c r="AI816" i="28"/>
  <c r="AI804" i="28"/>
  <c r="AI820" i="28"/>
  <c r="AI800" i="28"/>
  <c r="AI808" i="28"/>
  <c r="AK524" i="28"/>
  <c r="AJ861" i="28"/>
  <c r="AJ857" i="28"/>
  <c r="AJ873" i="28"/>
  <c r="AJ865" i="28"/>
  <c r="AJ853" i="28"/>
  <c r="AJ869" i="28"/>
  <c r="AJ845" i="28"/>
  <c r="AJ849" i="28"/>
  <c r="AJ841" i="28"/>
  <c r="AI882" i="28"/>
  <c r="AI886" i="28"/>
  <c r="AI890" i="28"/>
  <c r="AI918" i="28"/>
  <c r="AI910" i="28"/>
  <c r="AI902" i="28"/>
  <c r="AI914" i="28"/>
  <c r="AI906" i="28"/>
  <c r="AI898" i="28"/>
  <c r="AI894" i="28"/>
  <c r="AL563" i="28"/>
  <c r="AL567" i="28" s="1"/>
  <c r="AL430" i="28"/>
  <c r="AL434" i="28" s="1"/>
  <c r="AL833" i="28"/>
  <c r="AL698" i="28"/>
  <c r="AL878" i="28"/>
  <c r="AJ322" i="33"/>
  <c r="AJ256" i="33"/>
  <c r="AJ190" i="33"/>
  <c r="AJ307" i="33"/>
  <c r="AJ241" i="33"/>
  <c r="AJ175" i="33"/>
  <c r="AJ355" i="33"/>
  <c r="AJ289" i="33"/>
  <c r="AJ223" i="33"/>
  <c r="AJ157" i="33"/>
  <c r="AJ340" i="33"/>
  <c r="AJ274" i="33"/>
  <c r="AJ208" i="33"/>
  <c r="AJ143" i="33"/>
  <c r="AJ79" i="33"/>
  <c r="AJ125" i="33"/>
  <c r="AJ47" i="33"/>
  <c r="AJ111" i="33"/>
  <c r="AJ61" i="33"/>
  <c r="AJ93" i="33"/>
  <c r="AJ15" i="33"/>
  <c r="AJ29" i="33"/>
  <c r="AP4" i="25"/>
  <c r="AP6" i="28"/>
  <c r="AP4" i="23"/>
  <c r="AJ4" i="18"/>
  <c r="AL4" i="24"/>
  <c r="AP6" i="3"/>
  <c r="AP5" i="3" s="1"/>
  <c r="AP4" i="10"/>
  <c r="AQ70" i="1"/>
  <c r="AP9" i="1"/>
  <c r="AL426" i="10" l="1"/>
  <c r="AF81" i="33" s="1"/>
  <c r="AL232" i="10"/>
  <c r="AL128" i="24" a="1"/>
  <c r="AL128" i="24" s="1"/>
  <c r="AL124" i="24" a="1"/>
  <c r="AL124" i="24" s="1"/>
  <c r="AL112" i="24" a="1"/>
  <c r="AL112" i="24" s="1"/>
  <c r="AL120" i="24" a="1"/>
  <c r="AL120" i="24" s="1"/>
  <c r="AL108" i="24" a="1"/>
  <c r="AL108" i="24" s="1"/>
  <c r="AL116" i="24" a="1"/>
  <c r="AL116" i="24" s="1"/>
  <c r="AL104" i="24" a="1"/>
  <c r="AL104" i="24" s="1"/>
  <c r="AL84" i="24" a="1"/>
  <c r="AL84" i="24" s="1"/>
  <c r="AL52" i="24" a="1"/>
  <c r="AL52" i="24" s="1"/>
  <c r="AL80" i="24" a="1"/>
  <c r="AL80" i="24" s="1"/>
  <c r="AL64" i="24" a="1"/>
  <c r="AL64" i="24" s="1"/>
  <c r="AL60" i="24" a="1"/>
  <c r="AL60" i="24" s="1"/>
  <c r="AL76" i="24" a="1"/>
  <c r="AL76" i="24" s="1"/>
  <c r="AL96" i="24" a="1"/>
  <c r="AL96" i="24" s="1"/>
  <c r="AL92" i="24" a="1"/>
  <c r="AL92" i="24" s="1"/>
  <c r="AL88" i="24" a="1"/>
  <c r="AL88" i="24" s="1"/>
  <c r="AL56" i="24" a="1"/>
  <c r="AL56" i="24" s="1"/>
  <c r="AL36" i="24" a="1"/>
  <c r="AL36" i="24" s="1"/>
  <c r="AL32" i="24" a="1"/>
  <c r="AL32" i="24" s="1"/>
  <c r="AL24" i="24" a="1"/>
  <c r="AL24" i="24" s="1"/>
  <c r="AL20" i="24" a="1"/>
  <c r="AL20" i="24" s="1"/>
  <c r="AL68" i="24" a="1"/>
  <c r="AL68" i="24" s="1"/>
  <c r="AL44" i="24" a="1"/>
  <c r="AL44" i="24" s="1"/>
  <c r="AL12" i="24" a="1"/>
  <c r="AL12" i="24" s="1"/>
  <c r="AL100" i="24" a="1"/>
  <c r="AL100" i="24" s="1"/>
  <c r="AL48" i="24" a="1"/>
  <c r="AL48" i="24" s="1"/>
  <c r="AL72" i="24" a="1"/>
  <c r="AL72" i="24" s="1"/>
  <c r="AL28" i="24" a="1"/>
  <c r="AL28" i="24" s="1"/>
  <c r="AL40" i="24" a="1"/>
  <c r="AL40" i="24" s="1"/>
  <c r="AL16" i="24" a="1"/>
  <c r="AL16" i="24" s="1"/>
  <c r="AK18" i="23"/>
  <c r="AK342" i="10"/>
  <c r="AK50" i="23"/>
  <c r="AE137" i="33"/>
  <c r="AF137" i="33"/>
  <c r="AK657" i="28"/>
  <c r="AK350" i="25"/>
  <c r="AK34" i="23"/>
  <c r="AL429" i="10"/>
  <c r="AF84" i="33" s="1"/>
  <c r="AF91" i="33" s="1"/>
  <c r="AL517" i="10"/>
  <c r="AF309" i="33" s="1"/>
  <c r="AF319" i="33" s="1"/>
  <c r="AL260" i="10"/>
  <c r="AL46" i="23" s="1"/>
  <c r="AL465" i="10"/>
  <c r="AF177" i="33" s="1"/>
  <c r="AF187" i="33" s="1"/>
  <c r="AL244" i="10"/>
  <c r="AL30" i="23" s="1"/>
  <c r="AL417" i="10"/>
  <c r="AL439" i="10"/>
  <c r="AF113" i="33" s="1"/>
  <c r="AF123" i="33" s="1"/>
  <c r="AL236" i="10"/>
  <c r="AL22" i="23" s="1"/>
  <c r="AL252" i="10"/>
  <c r="AL38" i="23" s="1"/>
  <c r="AL491" i="10"/>
  <c r="AF243" i="33" s="1"/>
  <c r="AF253" i="33" s="1"/>
  <c r="AL34" i="23"/>
  <c r="AL264" i="10"/>
  <c r="AL50" i="23" s="1"/>
  <c r="AL530" i="10"/>
  <c r="AF342" i="33" s="1"/>
  <c r="AF352" i="33" s="1"/>
  <c r="AK38" i="23"/>
  <c r="AL42" i="23"/>
  <c r="AK10" i="23"/>
  <c r="AK71" i="23" s="1"/>
  <c r="AK46" i="23"/>
  <c r="AK338" i="10"/>
  <c r="AL26" i="23"/>
  <c r="AQ73" i="1"/>
  <c r="AM7" i="24" s="1"/>
  <c r="AQ71" i="1"/>
  <c r="AP72" i="1"/>
  <c r="AP6" i="25" s="1"/>
  <c r="AK939" i="28"/>
  <c r="AK951" i="28"/>
  <c r="AK943" i="28"/>
  <c r="AK959" i="28"/>
  <c r="AK947" i="28"/>
  <c r="AK931" i="28"/>
  <c r="AK935" i="28"/>
  <c r="AK955" i="28"/>
  <c r="AL414" i="10"/>
  <c r="AF50" i="33" s="1"/>
  <c r="AF59" i="33" s="1"/>
  <c r="AK963" i="28"/>
  <c r="AK1276" i="28"/>
  <c r="AK1272" i="28"/>
  <c r="AK1268" i="28"/>
  <c r="AK1256" i="28"/>
  <c r="AK1264" i="28"/>
  <c r="AK1260" i="28"/>
  <c r="AK1288" i="28"/>
  <c r="AK1284" i="28"/>
  <c r="AK1280" i="28"/>
  <c r="AK1252" i="28"/>
  <c r="AL1128" i="28"/>
  <c r="AL1124" i="28"/>
  <c r="AL1120" i="28"/>
  <c r="AL1116" i="28"/>
  <c r="AL1148" i="28"/>
  <c r="AL1144" i="28"/>
  <c r="AL1140" i="28"/>
  <c r="AL1132" i="28"/>
  <c r="AL1136" i="28"/>
  <c r="AL1268" i="28"/>
  <c r="AL1264" i="28"/>
  <c r="AL1256" i="28"/>
  <c r="AL1288" i="28"/>
  <c r="AL1284" i="28"/>
  <c r="AL1260" i="28"/>
  <c r="AL1280" i="28"/>
  <c r="AL1276" i="28"/>
  <c r="AL1272" i="28"/>
  <c r="BA11" i="3"/>
  <c r="AL1093" i="28"/>
  <c r="AL1089" i="28"/>
  <c r="AL1085" i="28"/>
  <c r="AL1081" i="28"/>
  <c r="AL1101" i="28"/>
  <c r="AL1077" i="28"/>
  <c r="AL1073" i="28"/>
  <c r="AL1069" i="28"/>
  <c r="AL1097" i="28"/>
  <c r="AK1136" i="28"/>
  <c r="AK1132" i="28"/>
  <c r="AK1128" i="28"/>
  <c r="AK1124" i="28"/>
  <c r="AK1148" i="28"/>
  <c r="AK1120" i="28"/>
  <c r="AK1144" i="28"/>
  <c r="AK1116" i="28"/>
  <c r="AK1140" i="28"/>
  <c r="AK1112" i="28"/>
  <c r="AL1221" i="28"/>
  <c r="AL1217" i="28"/>
  <c r="AL1213" i="28"/>
  <c r="AL1237" i="28"/>
  <c r="AL1233" i="28"/>
  <c r="AL1241" i="28"/>
  <c r="AL1209" i="28"/>
  <c r="AL1229" i="28"/>
  <c r="AL1225" i="28"/>
  <c r="AK636" i="28"/>
  <c r="AL401" i="10"/>
  <c r="AF18" i="33" s="1"/>
  <c r="AF27" i="33" s="1"/>
  <c r="AK318" i="10"/>
  <c r="AK330" i="10"/>
  <c r="AK350" i="10"/>
  <c r="AK322" i="10"/>
  <c r="AK326" i="10"/>
  <c r="AK334" i="10"/>
  <c r="AK314" i="10"/>
  <c r="AK689" i="28"/>
  <c r="AK693" i="28"/>
  <c r="AK669" i="28"/>
  <c r="AK665" i="28"/>
  <c r="AK673" i="28"/>
  <c r="AK681" i="28"/>
  <c r="AK677" i="28"/>
  <c r="AK685" i="28"/>
  <c r="AK800" i="28"/>
  <c r="AK620" i="28"/>
  <c r="AK792" i="28"/>
  <c r="AK1004" i="28"/>
  <c r="AK346" i="10"/>
  <c r="AK755" i="28"/>
  <c r="AK996" i="28"/>
  <c r="AK980" i="28"/>
  <c r="AK812" i="28"/>
  <c r="AK1008" i="28"/>
  <c r="AK804" i="28"/>
  <c r="AK976" i="28"/>
  <c r="AK824" i="28"/>
  <c r="AK984" i="28"/>
  <c r="AK828" i="28"/>
  <c r="AK988" i="28"/>
  <c r="AK816" i="28"/>
  <c r="AK992" i="28"/>
  <c r="AK796" i="28"/>
  <c r="AK1000" i="28"/>
  <c r="AK820" i="28"/>
  <c r="AK644" i="28"/>
  <c r="AK628" i="28"/>
  <c r="AK648" i="28"/>
  <c r="AK616" i="28"/>
  <c r="AK640" i="28"/>
  <c r="AK624" i="28"/>
  <c r="AK632" i="28"/>
  <c r="AK499" i="28"/>
  <c r="AL224" i="10"/>
  <c r="AK759" i="28"/>
  <c r="AK771" i="28"/>
  <c r="AK747" i="28"/>
  <c r="AK775" i="28"/>
  <c r="AK763" i="28"/>
  <c r="AK767" i="28"/>
  <c r="AK751" i="28"/>
  <c r="AZ15" i="3"/>
  <c r="AZ13" i="3"/>
  <c r="AK783" i="28"/>
  <c r="AK491" i="28"/>
  <c r="AK495" i="28"/>
  <c r="AK511" i="28"/>
  <c r="AK503" i="28"/>
  <c r="AK487" i="28"/>
  <c r="AK515" i="28"/>
  <c r="AK507" i="28"/>
  <c r="AK483" i="28"/>
  <c r="AF105" i="33"/>
  <c r="AF73" i="33"/>
  <c r="AE59" i="33"/>
  <c r="AE105" i="33"/>
  <c r="AF41" i="33"/>
  <c r="AG128" i="18"/>
  <c r="AG104" i="18"/>
  <c r="AG108" i="18"/>
  <c r="AG112" i="18"/>
  <c r="AG116" i="18"/>
  <c r="AG120" i="18"/>
  <c r="AG100" i="18"/>
  <c r="AG68" i="18"/>
  <c r="AG72" i="18"/>
  <c r="AG124" i="18"/>
  <c r="AG76" i="18"/>
  <c r="AG44" i="18"/>
  <c r="AG80" i="18"/>
  <c r="AG48" i="18"/>
  <c r="AG84" i="18"/>
  <c r="AG52" i="18"/>
  <c r="AG88" i="18"/>
  <c r="AG56" i="18"/>
  <c r="AG92" i="18"/>
  <c r="AG60" i="18"/>
  <c r="AG28" i="18"/>
  <c r="AG24" i="18"/>
  <c r="AG96" i="18"/>
  <c r="AG32" i="18"/>
  <c r="AG12" i="18"/>
  <c r="AG16" i="18"/>
  <c r="AG20" i="18"/>
  <c r="AG36" i="18"/>
  <c r="AG40" i="18"/>
  <c r="AG64" i="18"/>
  <c r="AH104" i="18"/>
  <c r="AN175" i="28" s="1"/>
  <c r="AH108" i="18"/>
  <c r="AH112" i="18"/>
  <c r="AN189" i="28" s="1"/>
  <c r="AH116" i="18"/>
  <c r="AN196" i="28" s="1"/>
  <c r="AH120" i="18"/>
  <c r="AN203" i="28" s="1"/>
  <c r="AH124" i="18"/>
  <c r="AN210" i="28" s="1"/>
  <c r="AH128" i="18"/>
  <c r="AN217" i="28" s="1"/>
  <c r="AH72" i="18"/>
  <c r="AH76" i="18"/>
  <c r="AH44" i="18"/>
  <c r="AN70" i="10" s="1"/>
  <c r="AH80" i="18"/>
  <c r="AH48" i="18"/>
  <c r="AN77" i="28" s="1"/>
  <c r="AH84" i="18"/>
  <c r="AN140" i="28" s="1"/>
  <c r="AH52" i="18"/>
  <c r="AN84" i="28" s="1"/>
  <c r="AH88" i="18"/>
  <c r="AN147" i="28" s="1"/>
  <c r="AH56" i="18"/>
  <c r="AH92" i="18"/>
  <c r="AN154" i="28" s="1"/>
  <c r="AH60" i="18"/>
  <c r="AH96" i="18"/>
  <c r="AN161" i="28" s="1"/>
  <c r="AH64" i="18"/>
  <c r="AH20" i="18"/>
  <c r="AN28" i="28" s="1"/>
  <c r="AH32" i="18"/>
  <c r="AN49" i="10" s="1"/>
  <c r="AN452" i="10" s="1"/>
  <c r="AH145" i="33" s="1"/>
  <c r="AH36" i="18"/>
  <c r="AN56" i="28" s="1"/>
  <c r="AH68" i="18"/>
  <c r="AH40" i="18"/>
  <c r="AN63" i="28" s="1"/>
  <c r="AH12" i="18"/>
  <c r="AN14" i="28" s="1"/>
  <c r="AH100" i="18"/>
  <c r="AH28" i="18"/>
  <c r="AH24" i="18"/>
  <c r="AN35" i="28" s="1"/>
  <c r="AH16" i="18"/>
  <c r="AN21" i="10" s="1"/>
  <c r="AL228" i="10"/>
  <c r="AK318" i="25"/>
  <c r="AP94" i="23"/>
  <c r="AP53" i="23"/>
  <c r="AL18" i="23"/>
  <c r="AJ96" i="23"/>
  <c r="AE81" i="33"/>
  <c r="AE91" i="33" s="1"/>
  <c r="AM343" i="28"/>
  <c r="AM63" i="25"/>
  <c r="AM315" i="28"/>
  <c r="AM189" i="25"/>
  <c r="AM203" i="25"/>
  <c r="AM280" i="28"/>
  <c r="AM14" i="25"/>
  <c r="AM350" i="28"/>
  <c r="AM21" i="25"/>
  <c r="AM364" i="28"/>
  <c r="AM245" i="28"/>
  <c r="AM42" i="25"/>
  <c r="AM238" i="28"/>
  <c r="AM112" i="25"/>
  <c r="AM445" i="25" s="1"/>
  <c r="AG133" i="33" s="1"/>
  <c r="AM392" i="28"/>
  <c r="AM119" i="25"/>
  <c r="AM446" i="25" s="1"/>
  <c r="AG134" i="33" s="1"/>
  <c r="AM420" i="28"/>
  <c r="AM301" i="28"/>
  <c r="AM259" i="28"/>
  <c r="AM49" i="25"/>
  <c r="AP8" i="28"/>
  <c r="AN238" i="28"/>
  <c r="AN28" i="25"/>
  <c r="AN416" i="25" s="1"/>
  <c r="AH66" i="33" s="1"/>
  <c r="AN392" i="28"/>
  <c r="AN182" i="25"/>
  <c r="AL882" i="28"/>
  <c r="AL886" i="28"/>
  <c r="AL910" i="28"/>
  <c r="AL918" i="28"/>
  <c r="AL894" i="28"/>
  <c r="AL902" i="28"/>
  <c r="AL890" i="28"/>
  <c r="AL906" i="28"/>
  <c r="AL914" i="28"/>
  <c r="AL898" i="28"/>
  <c r="AN259" i="28"/>
  <c r="AN49" i="25"/>
  <c r="AN399" i="28"/>
  <c r="AN189" i="25"/>
  <c r="AL980" i="28"/>
  <c r="AL1004" i="28"/>
  <c r="AL1008" i="28"/>
  <c r="AL996" i="28"/>
  <c r="AL992" i="28"/>
  <c r="AL976" i="28"/>
  <c r="AL1000" i="28"/>
  <c r="AL988" i="28"/>
  <c r="AL984" i="28"/>
  <c r="AN98" i="25"/>
  <c r="AN443" i="25" s="1"/>
  <c r="AH131" i="33" s="1"/>
  <c r="AN308" i="28"/>
  <c r="AN217" i="25"/>
  <c r="AN427" i="28"/>
  <c r="AN336" i="28"/>
  <c r="AN126" i="25"/>
  <c r="AN63" i="25"/>
  <c r="AN273" i="28"/>
  <c r="AL947" i="28"/>
  <c r="AL931" i="28"/>
  <c r="AL959" i="28"/>
  <c r="AL943" i="28"/>
  <c r="AL955" i="28"/>
  <c r="AL951" i="28"/>
  <c r="AL939" i="28"/>
  <c r="AL963" i="28"/>
  <c r="AL935" i="28"/>
  <c r="AL972" i="28"/>
  <c r="AL314" i="25"/>
  <c r="AN42" i="25"/>
  <c r="AN252" i="28"/>
  <c r="AL845" i="28"/>
  <c r="AL861" i="28"/>
  <c r="AL857" i="28"/>
  <c r="AL849" i="28"/>
  <c r="AL873" i="28"/>
  <c r="AL869" i="28"/>
  <c r="AL841" i="28"/>
  <c r="AL865" i="28"/>
  <c r="AL853" i="28"/>
  <c r="AN329" i="28"/>
  <c r="AN119" i="25"/>
  <c r="AN446" i="25" s="1"/>
  <c r="AH134" i="33" s="1"/>
  <c r="AN280" i="28"/>
  <c r="AN70" i="25"/>
  <c r="AN413" i="28"/>
  <c r="AN203" i="25"/>
  <c r="AI55" i="23"/>
  <c r="AI100" i="23" s="1"/>
  <c r="AL755" i="28"/>
  <c r="AL783" i="28"/>
  <c r="AL775" i="28"/>
  <c r="AL767" i="28"/>
  <c r="AL751" i="28"/>
  <c r="AL763" i="28"/>
  <c r="AL779" i="28"/>
  <c r="AL759" i="28"/>
  <c r="AL771" i="28"/>
  <c r="AL747" i="28"/>
  <c r="AL338" i="25"/>
  <c r="AL326" i="25"/>
  <c r="AL330" i="25"/>
  <c r="AL342" i="25"/>
  <c r="AL346" i="25"/>
  <c r="AL350" i="25"/>
  <c r="AL334" i="25"/>
  <c r="AL322" i="25"/>
  <c r="AL318" i="25"/>
  <c r="AL812" i="28"/>
  <c r="AL828" i="28"/>
  <c r="AL816" i="28"/>
  <c r="AL824" i="28"/>
  <c r="AL808" i="28"/>
  <c r="AL804" i="28"/>
  <c r="AL800" i="28"/>
  <c r="AL820" i="28"/>
  <c r="AL796" i="28"/>
  <c r="AN406" i="28"/>
  <c r="AN196" i="25"/>
  <c r="AM91" i="25"/>
  <c r="AL706" i="28"/>
  <c r="AL718" i="28"/>
  <c r="AL738" i="28"/>
  <c r="AL730" i="28"/>
  <c r="AL722" i="28"/>
  <c r="AL734" i="28"/>
  <c r="AL726" i="28"/>
  <c r="AL714" i="28"/>
  <c r="AL710" i="28"/>
  <c r="AL466" i="28"/>
  <c r="AL438" i="28"/>
  <c r="AL446" i="28"/>
  <c r="AL470" i="28"/>
  <c r="AL450" i="28"/>
  <c r="AL458" i="28"/>
  <c r="AL454" i="28"/>
  <c r="AL462" i="28"/>
  <c r="AL442" i="28"/>
  <c r="AN364" i="28"/>
  <c r="AN154" i="25"/>
  <c r="AN456" i="25" s="1"/>
  <c r="AH163" i="33" s="1"/>
  <c r="AN56" i="25"/>
  <c r="AN266" i="28"/>
  <c r="AN147" i="25"/>
  <c r="AN455" i="25" s="1"/>
  <c r="AH162" i="33" s="1"/>
  <c r="AN357" i="28"/>
  <c r="AL648" i="28"/>
  <c r="AL616" i="28"/>
  <c r="AL636" i="28"/>
  <c r="AL632" i="28"/>
  <c r="AL640" i="28"/>
  <c r="AL644" i="28"/>
  <c r="AL628" i="28"/>
  <c r="AL620" i="28"/>
  <c r="AL624" i="28"/>
  <c r="AL792" i="28"/>
  <c r="AN175" i="25"/>
  <c r="AN385" i="28"/>
  <c r="AL579" i="28"/>
  <c r="AL595" i="28"/>
  <c r="AL571" i="28"/>
  <c r="AL603" i="28"/>
  <c r="AL587" i="28"/>
  <c r="AL599" i="28"/>
  <c r="AL591" i="28"/>
  <c r="AL575" i="28"/>
  <c r="AL583" i="28"/>
  <c r="AN231" i="28"/>
  <c r="AN21" i="25"/>
  <c r="AN350" i="28"/>
  <c r="AN140" i="25"/>
  <c r="AN454" i="25" s="1"/>
  <c r="AH161" i="33" s="1"/>
  <c r="AN14" i="25"/>
  <c r="AN224" i="28"/>
  <c r="AN343" i="28"/>
  <c r="AN133" i="25"/>
  <c r="AN453" i="25" s="1"/>
  <c r="AH160" i="33" s="1"/>
  <c r="AM273" i="28"/>
  <c r="AL837" i="28"/>
  <c r="AI59" i="23"/>
  <c r="AI104" i="23" s="1"/>
  <c r="AI63" i="23"/>
  <c r="AI108" i="23" s="1"/>
  <c r="AI79" i="23"/>
  <c r="AI124" i="23" s="1"/>
  <c r="AI75" i="23"/>
  <c r="AI120" i="23" s="1"/>
  <c r="AI83" i="23"/>
  <c r="AI128" i="23" s="1"/>
  <c r="AI87" i="23"/>
  <c r="AI132" i="23" s="1"/>
  <c r="AI71" i="23"/>
  <c r="AI116" i="23" s="1"/>
  <c r="AI67" i="23"/>
  <c r="AI112" i="23" s="1"/>
  <c r="AI91" i="23"/>
  <c r="AI136" i="23" s="1"/>
  <c r="AL483" i="28"/>
  <c r="AL515" i="28"/>
  <c r="AL499" i="28"/>
  <c r="AL487" i="28"/>
  <c r="AL495" i="28"/>
  <c r="AL491" i="28"/>
  <c r="AL511" i="28"/>
  <c r="AL503" i="28"/>
  <c r="AL507" i="28"/>
  <c r="AL927" i="28"/>
  <c r="AP7" i="28"/>
  <c r="AP7" i="3"/>
  <c r="AP5" i="25"/>
  <c r="AP5" i="10"/>
  <c r="AP5" i="23"/>
  <c r="AL5" i="24"/>
  <c r="AJ5" i="18"/>
  <c r="AN301" i="28"/>
  <c r="AN91" i="25"/>
  <c r="AJ63" i="23"/>
  <c r="AJ71" i="23"/>
  <c r="AJ75" i="23"/>
  <c r="AJ59" i="23"/>
  <c r="AJ87" i="23"/>
  <c r="AJ67" i="23"/>
  <c r="AJ79" i="23"/>
  <c r="AJ83" i="23"/>
  <c r="AJ91" i="23"/>
  <c r="AL548" i="28"/>
  <c r="AL532" i="28"/>
  <c r="AL560" i="28"/>
  <c r="AL528" i="28"/>
  <c r="AL556" i="28"/>
  <c r="AL540" i="28"/>
  <c r="AL536" i="28"/>
  <c r="AL552" i="28"/>
  <c r="AL544" i="28"/>
  <c r="AJ55" i="23"/>
  <c r="AL524" i="28"/>
  <c r="AI7" i="18"/>
  <c r="AO7" i="25"/>
  <c r="AO9" i="3"/>
  <c r="AO9" i="28"/>
  <c r="AO7" i="23"/>
  <c r="AO7" i="10"/>
  <c r="AN105" i="25"/>
  <c r="AN444" i="25" s="1"/>
  <c r="AH132" i="33" s="1"/>
  <c r="AN315" i="28"/>
  <c r="AN371" i="28"/>
  <c r="AN161" i="25"/>
  <c r="AN457" i="25" s="1"/>
  <c r="AH164" i="33" s="1"/>
  <c r="AN294" i="28"/>
  <c r="AN84" i="25"/>
  <c r="AN210" i="25"/>
  <c r="AN458" i="25" s="1"/>
  <c r="AH165" i="33" s="1"/>
  <c r="AN420" i="28"/>
  <c r="AN287" i="28"/>
  <c r="AN77" i="25"/>
  <c r="AN378" i="28"/>
  <c r="AN168" i="25"/>
  <c r="AN322" i="28"/>
  <c r="AN112" i="25"/>
  <c r="AN445" i="25" s="1"/>
  <c r="AH133" i="33" s="1"/>
  <c r="AN245" i="28"/>
  <c r="AN35" i="25"/>
  <c r="AL702" i="28"/>
  <c r="AL693" i="28"/>
  <c r="AL665" i="28"/>
  <c r="AL685" i="28"/>
  <c r="AL673" i="28"/>
  <c r="AL689" i="28"/>
  <c r="AL677" i="28"/>
  <c r="AL661" i="28"/>
  <c r="AL669" i="28"/>
  <c r="AL681" i="28"/>
  <c r="AK14" i="23"/>
  <c r="AL479" i="28"/>
  <c r="AK307" i="33"/>
  <c r="AK241" i="33"/>
  <c r="AK175" i="33"/>
  <c r="AK355" i="33"/>
  <c r="AK289" i="33"/>
  <c r="AK223" i="33"/>
  <c r="AK157" i="33"/>
  <c r="AK340" i="33"/>
  <c r="AK274" i="33"/>
  <c r="AK208" i="33"/>
  <c r="AK256" i="33"/>
  <c r="AK190" i="33"/>
  <c r="AK125" i="33"/>
  <c r="AK47" i="33"/>
  <c r="AK79" i="33"/>
  <c r="AK111" i="33"/>
  <c r="AK322" i="33"/>
  <c r="AK61" i="33"/>
  <c r="AK93" i="33"/>
  <c r="AK143" i="33"/>
  <c r="AK15" i="33"/>
  <c r="AK29" i="33"/>
  <c r="AQ4" i="25"/>
  <c r="AQ6" i="28"/>
  <c r="AQ4" i="23"/>
  <c r="AK4" i="18"/>
  <c r="AM4" i="24"/>
  <c r="AQ6" i="3"/>
  <c r="AQ5" i="3" s="1"/>
  <c r="AQ4" i="10"/>
  <c r="AR70" i="1"/>
  <c r="AQ9" i="1"/>
  <c r="AM116" i="24" l="1" a="1"/>
  <c r="AM116" i="24" s="1"/>
  <c r="AM104" i="24" a="1"/>
  <c r="AM104" i="24" s="1"/>
  <c r="AM128" i="24" a="1"/>
  <c r="AM128" i="24" s="1"/>
  <c r="AM124" i="24" a="1"/>
  <c r="AM124" i="24" s="1"/>
  <c r="AM112" i="24" a="1"/>
  <c r="AM112" i="24" s="1"/>
  <c r="AM120" i="24" a="1"/>
  <c r="AM120" i="24" s="1"/>
  <c r="AM108" i="24" a="1"/>
  <c r="AM108" i="24" s="1"/>
  <c r="AM100" i="24" a="1"/>
  <c r="AM100" i="24" s="1"/>
  <c r="AM92" i="24" a="1"/>
  <c r="AM92" i="24" s="1"/>
  <c r="AM72" i="24" a="1"/>
  <c r="AM72" i="24" s="1"/>
  <c r="AM68" i="24" a="1"/>
  <c r="AM68" i="24" s="1"/>
  <c r="AM84" i="24" a="1"/>
  <c r="AM84" i="24" s="1"/>
  <c r="AM52" i="24" a="1"/>
  <c r="AM52" i="24" s="1"/>
  <c r="AM80" i="24" a="1"/>
  <c r="AM80" i="24" s="1"/>
  <c r="AM60" i="24" a="1"/>
  <c r="AM60" i="24" s="1"/>
  <c r="AM76" i="24" a="1"/>
  <c r="AM76" i="24" s="1"/>
  <c r="AM64" i="24" a="1"/>
  <c r="AM64" i="24" s="1"/>
  <c r="AM28" i="24" a="1"/>
  <c r="AM28" i="24" s="1"/>
  <c r="AM12" i="24" a="1"/>
  <c r="AM12" i="24" s="1"/>
  <c r="AM96" i="24" a="1"/>
  <c r="AM96" i="24" s="1"/>
  <c r="AM36" i="24" a="1"/>
  <c r="AM36" i="24" s="1"/>
  <c r="AM32" i="24" a="1"/>
  <c r="AM32" i="24" s="1"/>
  <c r="AM16" i="24" a="1"/>
  <c r="AM16" i="24" s="1"/>
  <c r="AM24" i="24" a="1"/>
  <c r="AM24" i="24" s="1"/>
  <c r="AM56" i="24" a="1"/>
  <c r="AM56" i="24" s="1"/>
  <c r="AM20" i="24" a="1"/>
  <c r="AM20" i="24" s="1"/>
  <c r="AM40" i="24" a="1"/>
  <c r="AM40" i="24" s="1"/>
  <c r="AM88" i="24" a="1"/>
  <c r="AM88" i="24" s="1"/>
  <c r="AM44" i="24" a="1"/>
  <c r="AM44" i="24" s="1"/>
  <c r="AM48" i="24" a="1"/>
  <c r="AM48" i="24" s="1"/>
  <c r="AK96" i="23"/>
  <c r="AK55" i="23"/>
  <c r="AK91" i="23"/>
  <c r="AP6" i="10"/>
  <c r="AP8" i="3"/>
  <c r="AJ6" i="18"/>
  <c r="AL6" i="24"/>
  <c r="AP6" i="23"/>
  <c r="AK83" i="23"/>
  <c r="AK75" i="23"/>
  <c r="AK87" i="23"/>
  <c r="AK67" i="23"/>
  <c r="AK63" i="23"/>
  <c r="AK59" i="23"/>
  <c r="AK79" i="23"/>
  <c r="AN49" i="28"/>
  <c r="AN447" i="25"/>
  <c r="AH135" i="33" s="1"/>
  <c r="AN252" i="25"/>
  <c r="AN491" i="25"/>
  <c r="AH258" i="33" s="1"/>
  <c r="AH268" i="33" s="1"/>
  <c r="AN441" i="25"/>
  <c r="AH129" i="33" s="1"/>
  <c r="AN260" i="25"/>
  <c r="AN517" i="25"/>
  <c r="AH324" i="33" s="1"/>
  <c r="AH334" i="33" s="1"/>
  <c r="AN419" i="25"/>
  <c r="AH69" i="33" s="1"/>
  <c r="AN465" i="25"/>
  <c r="AH192" i="33" s="1"/>
  <c r="AH202" i="33" s="1"/>
  <c r="AN244" i="25"/>
  <c r="AN442" i="25"/>
  <c r="AH130" i="33" s="1"/>
  <c r="AN264" i="25"/>
  <c r="AN530" i="25"/>
  <c r="AH357" i="33" s="1"/>
  <c r="AH367" i="33" s="1"/>
  <c r="AN248" i="25"/>
  <c r="AN478" i="25"/>
  <c r="AH225" i="33" s="1"/>
  <c r="AH235" i="33" s="1"/>
  <c r="AN491" i="10"/>
  <c r="AH243" i="33" s="1"/>
  <c r="AH253" i="33" s="1"/>
  <c r="AN252" i="10"/>
  <c r="AM240" i="25"/>
  <c r="AM452" i="25"/>
  <c r="AG159" i="33" s="1"/>
  <c r="AM417" i="25"/>
  <c r="AG67" i="33" s="1"/>
  <c r="AM439" i="25"/>
  <c r="AG127" i="33" s="1"/>
  <c r="AM236" i="25"/>
  <c r="AN240" i="25"/>
  <c r="AN452" i="25"/>
  <c r="AH159" i="33" s="1"/>
  <c r="AH169" i="33" s="1"/>
  <c r="AN448" i="25"/>
  <c r="AH136" i="33" s="1"/>
  <c r="AN256" i="25"/>
  <c r="AN504" i="25"/>
  <c r="AH291" i="33" s="1"/>
  <c r="AH301" i="33" s="1"/>
  <c r="AM442" i="25"/>
  <c r="AG130" i="33" s="1"/>
  <c r="AM530" i="25"/>
  <c r="AG357" i="33" s="1"/>
  <c r="AG367" i="33" s="1"/>
  <c r="AM264" i="25"/>
  <c r="AN417" i="25"/>
  <c r="AH67" i="33" s="1"/>
  <c r="AN439" i="25"/>
  <c r="AH127" i="33" s="1"/>
  <c r="AN236" i="25"/>
  <c r="AM248" i="25"/>
  <c r="AM478" i="25"/>
  <c r="AG225" i="33" s="1"/>
  <c r="AG235" i="33" s="1"/>
  <c r="AL318" i="10"/>
  <c r="AL14" i="23"/>
  <c r="AN210" i="10"/>
  <c r="AR71" i="1"/>
  <c r="AR72" i="1" s="1"/>
  <c r="AQ72" i="1"/>
  <c r="AR73" i="1"/>
  <c r="AN7" i="24" s="1"/>
  <c r="AN1248" i="28"/>
  <c r="AN1108" i="28"/>
  <c r="AN1201" i="28"/>
  <c r="AN1061" i="28"/>
  <c r="BB11" i="3"/>
  <c r="AL326" i="10"/>
  <c r="AL314" i="10"/>
  <c r="AL350" i="10"/>
  <c r="AL322" i="10"/>
  <c r="AL330" i="10"/>
  <c r="AL10" i="23"/>
  <c r="AL91" i="23" s="1"/>
  <c r="AL338" i="10"/>
  <c r="AL334" i="10"/>
  <c r="AL342" i="10"/>
  <c r="AL346" i="10"/>
  <c r="AN418" i="10"/>
  <c r="AN240" i="10"/>
  <c r="BA13" i="3"/>
  <c r="BA15" i="3"/>
  <c r="AN189" i="10"/>
  <c r="AI104" i="18"/>
  <c r="AO175" i="28" s="1"/>
  <c r="AI108" i="18"/>
  <c r="AI112" i="18"/>
  <c r="AO189" i="28" s="1"/>
  <c r="AI116" i="18"/>
  <c r="AI120" i="18"/>
  <c r="AO203" i="28" s="1"/>
  <c r="AI124" i="18"/>
  <c r="AI128" i="18"/>
  <c r="AO217" i="28" s="1"/>
  <c r="AI76" i="18"/>
  <c r="AI44" i="18"/>
  <c r="AO70" i="10" s="1"/>
  <c r="AI80" i="18"/>
  <c r="AI48" i="18"/>
  <c r="AO77" i="28" s="1"/>
  <c r="AI84" i="18"/>
  <c r="AO140" i="28" s="1"/>
  <c r="AI52" i="18"/>
  <c r="AI88" i="18"/>
  <c r="AI56" i="18"/>
  <c r="AO91" i="28" s="1"/>
  <c r="AI92" i="18"/>
  <c r="AI60" i="18"/>
  <c r="AI96" i="18"/>
  <c r="AI64" i="18"/>
  <c r="AI100" i="18"/>
  <c r="AI68" i="18"/>
  <c r="AI28" i="18"/>
  <c r="AI24" i="18"/>
  <c r="AI32" i="18"/>
  <c r="AO49" i="28" s="1"/>
  <c r="AI72" i="18"/>
  <c r="AI36" i="18"/>
  <c r="AI40" i="18"/>
  <c r="AO63" i="28" s="1"/>
  <c r="AI12" i="18"/>
  <c r="AO14" i="28" s="1"/>
  <c r="AI16" i="18"/>
  <c r="AI20" i="18"/>
  <c r="AO28" i="28" s="1"/>
  <c r="AM140" i="25"/>
  <c r="AM454" i="25" s="1"/>
  <c r="AG161" i="33" s="1"/>
  <c r="AN56" i="10"/>
  <c r="AN77" i="10"/>
  <c r="AM70" i="25"/>
  <c r="AM28" i="25"/>
  <c r="AM416" i="25" s="1"/>
  <c r="AG66" i="33" s="1"/>
  <c r="AM224" i="28"/>
  <c r="AM322" i="28"/>
  <c r="AM413" i="28"/>
  <c r="AM399" i="28"/>
  <c r="AM210" i="25"/>
  <c r="AM458" i="25" s="1"/>
  <c r="AG165" i="33" s="1"/>
  <c r="AN175" i="10"/>
  <c r="AN70" i="28"/>
  <c r="AN147" i="10"/>
  <c r="AN453" i="10" s="1"/>
  <c r="AH146" i="33" s="1"/>
  <c r="AQ94" i="23"/>
  <c r="AQ53" i="23"/>
  <c r="AM329" i="28"/>
  <c r="AM231" i="28"/>
  <c r="AM133" i="25"/>
  <c r="AM453" i="25" s="1"/>
  <c r="AG160" i="33" s="1"/>
  <c r="AN84" i="10"/>
  <c r="AN21" i="28"/>
  <c r="AM105" i="25"/>
  <c r="AM444" i="25" s="1"/>
  <c r="AG132" i="33" s="1"/>
  <c r="AM35" i="25"/>
  <c r="AN14" i="10"/>
  <c r="AN140" i="10"/>
  <c r="AN154" i="10"/>
  <c r="AN454" i="10" s="1"/>
  <c r="AH147" i="33" s="1"/>
  <c r="AN28" i="10"/>
  <c r="AN416" i="10" s="1"/>
  <c r="AH52" i="33" s="1"/>
  <c r="AN203" i="10"/>
  <c r="AM252" i="28"/>
  <c r="AM427" i="25"/>
  <c r="AG96" i="33" s="1"/>
  <c r="AM428" i="25"/>
  <c r="AG97" i="33" s="1"/>
  <c r="AN428" i="25"/>
  <c r="AH97" i="33" s="1"/>
  <c r="AN427" i="25"/>
  <c r="AH96" i="33" s="1"/>
  <c r="AN426" i="25"/>
  <c r="AH95" i="33" s="1"/>
  <c r="AN232" i="25"/>
  <c r="AN35" i="10"/>
  <c r="AN428" i="10"/>
  <c r="AH83" i="33" s="1"/>
  <c r="AO70" i="25"/>
  <c r="AJ136" i="23"/>
  <c r="AO266" i="28"/>
  <c r="AN196" i="10"/>
  <c r="AN217" i="10"/>
  <c r="AO105" i="25"/>
  <c r="AO444" i="25" s="1"/>
  <c r="AI132" i="33" s="1"/>
  <c r="AO224" i="28"/>
  <c r="AM154" i="25"/>
  <c r="AM456" i="25" s="1"/>
  <c r="AG163" i="33" s="1"/>
  <c r="AO287" i="28"/>
  <c r="AO175" i="25"/>
  <c r="AO84" i="25"/>
  <c r="AO259" i="28"/>
  <c r="AO364" i="28"/>
  <c r="AN63" i="10"/>
  <c r="AO406" i="28"/>
  <c r="AO161" i="25"/>
  <c r="AO457" i="25" s="1"/>
  <c r="AI164" i="33" s="1"/>
  <c r="AO273" i="28"/>
  <c r="AO189" i="25"/>
  <c r="AO427" i="28"/>
  <c r="AN161" i="10"/>
  <c r="AO35" i="25"/>
  <c r="AO308" i="28"/>
  <c r="AJ124" i="23"/>
  <c r="AM182" i="25"/>
  <c r="AO329" i="28"/>
  <c r="AO350" i="28"/>
  <c r="AO126" i="25"/>
  <c r="AJ100" i="23"/>
  <c r="AJ104" i="23"/>
  <c r="AO252" i="28"/>
  <c r="AO231" i="28"/>
  <c r="AO420" i="28"/>
  <c r="AJ112" i="23"/>
  <c r="AO182" i="25"/>
  <c r="AO28" i="25"/>
  <c r="AO416" i="25" s="1"/>
  <c r="AI66" i="33" s="1"/>
  <c r="AO133" i="25"/>
  <c r="AO453" i="25" s="1"/>
  <c r="AI160" i="33" s="1"/>
  <c r="AO378" i="28"/>
  <c r="AO413" i="28"/>
  <c r="AO203" i="25"/>
  <c r="AN653" i="28"/>
  <c r="AN608" i="28"/>
  <c r="AN475" i="28"/>
  <c r="AN479" i="28" s="1"/>
  <c r="AN923" i="28"/>
  <c r="AN927" i="28" s="1"/>
  <c r="AN743" i="28"/>
  <c r="AN747" i="28" s="1"/>
  <c r="AN788" i="28"/>
  <c r="AN520" i="28"/>
  <c r="AN968" i="28"/>
  <c r="AM49" i="28"/>
  <c r="AM49" i="10"/>
  <c r="AM452" i="10" s="1"/>
  <c r="AG145" i="33" s="1"/>
  <c r="AM56" i="28"/>
  <c r="AM56" i="10"/>
  <c r="AN133" i="28"/>
  <c r="AN133" i="10"/>
  <c r="AN445" i="10" s="1"/>
  <c r="AH119" i="33" s="1"/>
  <c r="AM42" i="28"/>
  <c r="AM42" i="10"/>
  <c r="AN126" i="28"/>
  <c r="AN126" i="10"/>
  <c r="AN444" i="10" s="1"/>
  <c r="AH118" i="33" s="1"/>
  <c r="AM161" i="25"/>
  <c r="AM457" i="25" s="1"/>
  <c r="AG164" i="33" s="1"/>
  <c r="AM371" i="28"/>
  <c r="AN182" i="28"/>
  <c r="AN182" i="10"/>
  <c r="AM168" i="28"/>
  <c r="AM168" i="10"/>
  <c r="AM126" i="28"/>
  <c r="AM126" i="10"/>
  <c r="AM444" i="10" s="1"/>
  <c r="AG118" i="33" s="1"/>
  <c r="AM28" i="28"/>
  <c r="AM28" i="10"/>
  <c r="AM416" i="10" s="1"/>
  <c r="AG52" i="33" s="1"/>
  <c r="AM217" i="28"/>
  <c r="AM217" i="10"/>
  <c r="AJ116" i="23"/>
  <c r="AK116" i="23" s="1"/>
  <c r="AM406" i="28"/>
  <c r="AM196" i="25"/>
  <c r="AN413" i="10"/>
  <c r="AH49" i="33" s="1"/>
  <c r="AN415" i="10"/>
  <c r="AH51" i="33" s="1"/>
  <c r="AM133" i="28"/>
  <c r="AM133" i="10"/>
  <c r="AM445" i="10" s="1"/>
  <c r="AG119" i="33" s="1"/>
  <c r="AM14" i="28"/>
  <c r="AM14" i="10"/>
  <c r="AM119" i="28"/>
  <c r="AM119" i="10"/>
  <c r="AM443" i="10" s="1"/>
  <c r="AG117" i="33" s="1"/>
  <c r="AM175" i="28"/>
  <c r="AM175" i="10"/>
  <c r="AJ132" i="23"/>
  <c r="AM266" i="28"/>
  <c r="AM56" i="25"/>
  <c r="AN168" i="28"/>
  <c r="AN168" i="10"/>
  <c r="AN91" i="28"/>
  <c r="AN91" i="10"/>
  <c r="AM401" i="25"/>
  <c r="AG32" i="33" s="1"/>
  <c r="AM402" i="25"/>
  <c r="AG33" i="33" s="1"/>
  <c r="AM400" i="25"/>
  <c r="AG31" i="33" s="1"/>
  <c r="AM224" i="25"/>
  <c r="AM182" i="28"/>
  <c r="AM182" i="10"/>
  <c r="AM196" i="28"/>
  <c r="AM196" i="10"/>
  <c r="AM189" i="28"/>
  <c r="AM189" i="10"/>
  <c r="AM161" i="28"/>
  <c r="AM161" i="10"/>
  <c r="AJ128" i="23"/>
  <c r="AN228" i="25"/>
  <c r="AN414" i="25"/>
  <c r="AH64" i="33" s="1"/>
  <c r="AN415" i="25"/>
  <c r="AH65" i="33" s="1"/>
  <c r="AN413" i="25"/>
  <c r="AH63" i="33" s="1"/>
  <c r="AM336" i="28"/>
  <c r="AM126" i="25"/>
  <c r="AN105" i="28"/>
  <c r="AN105" i="10"/>
  <c r="AN441" i="10" s="1"/>
  <c r="AH115" i="33" s="1"/>
  <c r="AM415" i="25"/>
  <c r="AG65" i="33" s="1"/>
  <c r="AM413" i="25"/>
  <c r="AG63" i="33" s="1"/>
  <c r="AM294" i="28"/>
  <c r="AM84" i="25"/>
  <c r="AM427" i="28"/>
  <c r="AM217" i="25"/>
  <c r="AQ7" i="28"/>
  <c r="AK5" i="18"/>
  <c r="AQ5" i="25"/>
  <c r="AQ7" i="3"/>
  <c r="AQ5" i="23"/>
  <c r="AM5" i="24"/>
  <c r="AQ5" i="10"/>
  <c r="AM77" i="28"/>
  <c r="AM77" i="10"/>
  <c r="AM112" i="28"/>
  <c r="AM112" i="10"/>
  <c r="AM442" i="10" s="1"/>
  <c r="AG116" i="33" s="1"/>
  <c r="AM35" i="28"/>
  <c r="AM35" i="10"/>
  <c r="AM21" i="28"/>
  <c r="AM21" i="10"/>
  <c r="AJ120" i="23"/>
  <c r="AM378" i="28"/>
  <c r="AM168" i="25"/>
  <c r="AN119" i="28"/>
  <c r="AN119" i="10"/>
  <c r="AN443" i="10" s="1"/>
  <c r="AH117" i="33" s="1"/>
  <c r="AN401" i="10"/>
  <c r="AH18" i="33" s="1"/>
  <c r="AN402" i="10"/>
  <c r="AH19" i="33" s="1"/>
  <c r="AN42" i="28"/>
  <c r="AN42" i="10"/>
  <c r="AN427" i="10" s="1"/>
  <c r="AH82" i="33" s="1"/>
  <c r="AM105" i="28"/>
  <c r="AM105" i="10"/>
  <c r="AM441" i="10" s="1"/>
  <c r="AG115" i="33" s="1"/>
  <c r="AM308" i="28"/>
  <c r="AM98" i="25"/>
  <c r="AM443" i="25" s="1"/>
  <c r="AG131" i="33" s="1"/>
  <c r="AM147" i="28"/>
  <c r="AM147" i="10"/>
  <c r="AM453" i="10" s="1"/>
  <c r="AG146" i="33" s="1"/>
  <c r="AO238" i="28"/>
  <c r="AN98" i="28"/>
  <c r="AN98" i="10"/>
  <c r="AN440" i="10" s="1"/>
  <c r="AH114" i="33" s="1"/>
  <c r="AM154" i="28"/>
  <c r="AM154" i="10"/>
  <c r="AM454" i="10" s="1"/>
  <c r="AG147" i="33" s="1"/>
  <c r="AM98" i="28"/>
  <c r="AM98" i="10"/>
  <c r="AM440" i="10" s="1"/>
  <c r="AG114" i="33" s="1"/>
  <c r="AM91" i="28"/>
  <c r="AM91" i="10"/>
  <c r="AM63" i="28"/>
  <c r="AM63" i="10"/>
  <c r="AM77" i="25"/>
  <c r="AM287" i="28"/>
  <c r="AM357" i="28"/>
  <c r="AM147" i="25"/>
  <c r="AM455" i="25" s="1"/>
  <c r="AG162" i="33" s="1"/>
  <c r="AN833" i="28"/>
  <c r="AN878" i="28"/>
  <c r="AN698" i="28"/>
  <c r="AN430" i="28"/>
  <c r="AN563" i="28"/>
  <c r="AP9" i="28"/>
  <c r="AP7" i="23"/>
  <c r="AP9" i="3"/>
  <c r="AP7" i="10"/>
  <c r="AJ7" i="18"/>
  <c r="AP7" i="25"/>
  <c r="AM210" i="28"/>
  <c r="AM210" i="10"/>
  <c r="AM70" i="28"/>
  <c r="AM70" i="10"/>
  <c r="AM385" i="28"/>
  <c r="AM175" i="25"/>
  <c r="AN224" i="25"/>
  <c r="AN401" i="25"/>
  <c r="AH32" i="33" s="1"/>
  <c r="AN402" i="25"/>
  <c r="AH33" i="33" s="1"/>
  <c r="AN400" i="25"/>
  <c r="AH31" i="33" s="1"/>
  <c r="AN112" i="28"/>
  <c r="AN112" i="10"/>
  <c r="AN442" i="10" s="1"/>
  <c r="AH116" i="33" s="1"/>
  <c r="AM140" i="28"/>
  <c r="AM140" i="10"/>
  <c r="AM203" i="28"/>
  <c r="AM203" i="10"/>
  <c r="AM84" i="28"/>
  <c r="AM84" i="10"/>
  <c r="AJ108" i="23"/>
  <c r="AL307" i="33"/>
  <c r="AL241" i="33"/>
  <c r="AL175" i="33"/>
  <c r="AL355" i="33"/>
  <c r="AL289" i="33"/>
  <c r="AL223" i="33"/>
  <c r="AL157" i="33"/>
  <c r="AL340" i="33"/>
  <c r="AL274" i="33"/>
  <c r="AL208" i="33"/>
  <c r="AL322" i="33"/>
  <c r="AL256" i="33"/>
  <c r="AL190" i="33"/>
  <c r="AL125" i="33"/>
  <c r="AL47" i="33"/>
  <c r="AL111" i="33"/>
  <c r="AL61" i="33"/>
  <c r="AL93" i="33"/>
  <c r="AL143" i="33"/>
  <c r="AL79" i="33"/>
  <c r="AL15" i="33"/>
  <c r="AL29" i="33"/>
  <c r="AR4" i="25"/>
  <c r="AR6" i="28"/>
  <c r="AR4" i="23"/>
  <c r="AL4" i="18"/>
  <c r="AN4" i="24"/>
  <c r="AR6" i="3"/>
  <c r="AR5" i="3" s="1"/>
  <c r="AR4" i="10"/>
  <c r="AS70" i="1"/>
  <c r="AR9" i="1"/>
  <c r="AM426" i="25" l="1"/>
  <c r="AG95" i="33" s="1"/>
  <c r="AN116" i="24" a="1"/>
  <c r="AN116" i="24" s="1"/>
  <c r="AN104" i="24" a="1"/>
  <c r="AN104" i="24" s="1"/>
  <c r="AN128" i="24" a="1"/>
  <c r="AN128" i="24" s="1"/>
  <c r="AN112" i="24" a="1"/>
  <c r="AN112" i="24" s="1"/>
  <c r="AN124" i="24" a="1"/>
  <c r="AN124" i="24" s="1"/>
  <c r="AN120" i="24" a="1"/>
  <c r="AN120" i="24" s="1"/>
  <c r="AN108" i="24" a="1"/>
  <c r="AN108" i="24" s="1"/>
  <c r="AN96" i="24" a="1"/>
  <c r="AN96" i="24" s="1"/>
  <c r="AN88" i="24" a="1"/>
  <c r="AN88" i="24" s="1"/>
  <c r="AN56" i="24" a="1"/>
  <c r="AN56" i="24" s="1"/>
  <c r="AN92" i="24" a="1"/>
  <c r="AN92" i="24" s="1"/>
  <c r="AN72" i="24" a="1"/>
  <c r="AN72" i="24" s="1"/>
  <c r="AN100" i="24" a="1"/>
  <c r="AN100" i="24" s="1"/>
  <c r="AN84" i="24" a="1"/>
  <c r="AN84" i="24" s="1"/>
  <c r="AN68" i="24" a="1"/>
  <c r="AN68" i="24" s="1"/>
  <c r="AN52" i="24" a="1"/>
  <c r="AN52" i="24" s="1"/>
  <c r="AN80" i="24" a="1"/>
  <c r="AN80" i="24" s="1"/>
  <c r="AN60" i="24" a="1"/>
  <c r="AN60" i="24" s="1"/>
  <c r="AN40" i="24" a="1"/>
  <c r="AN40" i="24" s="1"/>
  <c r="AN76" i="24" a="1"/>
  <c r="AN76" i="24" s="1"/>
  <c r="AN64" i="24" a="1"/>
  <c r="AN64" i="24" s="1"/>
  <c r="AN28" i="24" a="1"/>
  <c r="AN28" i="24" s="1"/>
  <c r="AN12" i="24" a="1"/>
  <c r="AN12" i="24" s="1"/>
  <c r="AN36" i="24" a="1"/>
  <c r="AN36" i="24" s="1"/>
  <c r="AN16" i="24" a="1"/>
  <c r="AN16" i="24" s="1"/>
  <c r="AN32" i="24" a="1"/>
  <c r="AN32" i="24" s="1"/>
  <c r="AN24" i="24" a="1"/>
  <c r="AN24" i="24" s="1"/>
  <c r="AN20" i="24" a="1"/>
  <c r="AN20" i="24" s="1"/>
  <c r="AN48" i="24" a="1"/>
  <c r="AN48" i="24" s="1"/>
  <c r="AN44" i="24" a="1"/>
  <c r="AN44" i="24" s="1"/>
  <c r="AN232" i="10"/>
  <c r="AN18" i="23" s="1"/>
  <c r="AK100" i="23"/>
  <c r="AK128" i="23"/>
  <c r="AK124" i="23"/>
  <c r="AK136" i="23"/>
  <c r="AL136" i="23" s="1"/>
  <c r="AK112" i="23"/>
  <c r="AK108" i="23"/>
  <c r="AK104" i="23"/>
  <c r="AK120" i="23"/>
  <c r="AK132" i="23"/>
  <c r="AH137" i="33"/>
  <c r="AM429" i="10"/>
  <c r="AG84" i="33" s="1"/>
  <c r="AM517" i="10"/>
  <c r="AG309" i="33" s="1"/>
  <c r="AG319" i="33" s="1"/>
  <c r="AM448" i="25"/>
  <c r="AG136" i="33" s="1"/>
  <c r="AM256" i="25"/>
  <c r="AM342" i="25" s="1"/>
  <c r="AM504" i="25"/>
  <c r="AG291" i="33" s="1"/>
  <c r="AG301" i="33" s="1"/>
  <c r="AM417" i="10"/>
  <c r="AM236" i="10"/>
  <c r="AM22" i="23" s="1"/>
  <c r="AM439" i="10"/>
  <c r="AG113" i="33" s="1"/>
  <c r="AG123" i="33" s="1"/>
  <c r="AM447" i="25"/>
  <c r="AG135" i="33" s="1"/>
  <c r="AM491" i="25"/>
  <c r="AG258" i="33" s="1"/>
  <c r="AG268" i="33" s="1"/>
  <c r="AM252" i="25"/>
  <c r="AM338" i="25" s="1"/>
  <c r="AM419" i="25"/>
  <c r="AG69" i="33" s="1"/>
  <c r="AM244" i="25"/>
  <c r="AM330" i="25" s="1"/>
  <c r="AM465" i="25"/>
  <c r="AG192" i="33" s="1"/>
  <c r="AG202" i="33" s="1"/>
  <c r="AN478" i="10"/>
  <c r="AH210" i="33" s="1"/>
  <c r="AH220" i="33" s="1"/>
  <c r="AN248" i="10"/>
  <c r="AN34" i="23" s="1"/>
  <c r="AN429" i="10"/>
  <c r="AH84" i="33" s="1"/>
  <c r="AN517" i="10"/>
  <c r="AH309" i="33" s="1"/>
  <c r="AH319" i="33" s="1"/>
  <c r="AN256" i="10"/>
  <c r="AN42" i="23" s="1"/>
  <c r="AN504" i="10"/>
  <c r="AH276" i="33" s="1"/>
  <c r="AH286" i="33" s="1"/>
  <c r="AO252" i="10"/>
  <c r="AO491" i="10"/>
  <c r="AI243" i="33" s="1"/>
  <c r="AI253" i="33" s="1"/>
  <c r="AN417" i="10"/>
  <c r="AN236" i="10"/>
  <c r="AN22" i="23" s="1"/>
  <c r="AN465" i="10"/>
  <c r="AH177" i="33" s="1"/>
  <c r="AH187" i="33" s="1"/>
  <c r="AN244" i="10"/>
  <c r="AN30" i="23" s="1"/>
  <c r="AM264" i="10"/>
  <c r="AM50" i="23" s="1"/>
  <c r="AM530" i="10"/>
  <c r="AG342" i="33" s="1"/>
  <c r="AG352" i="33" s="1"/>
  <c r="AM256" i="10"/>
  <c r="AM504" i="10"/>
  <c r="AG276" i="33" s="1"/>
  <c r="AG286" i="33" s="1"/>
  <c r="AM441" i="25"/>
  <c r="AG129" i="33" s="1"/>
  <c r="AM260" i="25"/>
  <c r="AM346" i="25" s="1"/>
  <c r="AM517" i="25"/>
  <c r="AG324" i="33" s="1"/>
  <c r="AG334" i="33" s="1"/>
  <c r="AM465" i="10"/>
  <c r="AG177" i="33" s="1"/>
  <c r="AG187" i="33" s="1"/>
  <c r="AM244" i="10"/>
  <c r="AO441" i="25"/>
  <c r="AI129" i="33" s="1"/>
  <c r="AO260" i="25"/>
  <c r="AO517" i="25"/>
  <c r="AI324" i="33" s="1"/>
  <c r="AI334" i="33" s="1"/>
  <c r="AN38" i="23"/>
  <c r="AN264" i="10"/>
  <c r="AN50" i="23" s="1"/>
  <c r="AN530" i="10"/>
  <c r="AH342" i="33" s="1"/>
  <c r="AH352" i="33" s="1"/>
  <c r="AM478" i="10"/>
  <c r="AG210" i="33" s="1"/>
  <c r="AG220" i="33" s="1"/>
  <c r="AM248" i="10"/>
  <c r="AM34" i="23" s="1"/>
  <c r="AM427" i="10"/>
  <c r="AG82" i="33" s="1"/>
  <c r="AM491" i="10"/>
  <c r="AG243" i="33" s="1"/>
  <c r="AG253" i="33" s="1"/>
  <c r="AM252" i="10"/>
  <c r="AN439" i="10"/>
  <c r="AH113" i="33" s="1"/>
  <c r="AH123" i="33" s="1"/>
  <c r="AO447" i="25"/>
  <c r="AI135" i="33" s="1"/>
  <c r="AO252" i="25"/>
  <c r="AO491" i="25"/>
  <c r="AI258" i="33" s="1"/>
  <c r="AI268" i="33" s="1"/>
  <c r="AN26" i="23"/>
  <c r="AS73" i="1"/>
  <c r="AO7" i="24" s="1"/>
  <c r="AS71" i="1"/>
  <c r="BC11" i="3"/>
  <c r="AM968" i="28"/>
  <c r="AM992" i="28" s="1"/>
  <c r="AM1248" i="28"/>
  <c r="AM1252" i="28" s="1"/>
  <c r="AM1108" i="28"/>
  <c r="AM1112" i="28" s="1"/>
  <c r="AO1201" i="28"/>
  <c r="AO1061" i="28"/>
  <c r="AN1085" i="28"/>
  <c r="AN1081" i="28"/>
  <c r="AN1077" i="28"/>
  <c r="AN1073" i="28"/>
  <c r="AN1101" i="28"/>
  <c r="AN1069" i="28"/>
  <c r="AN1097" i="28"/>
  <c r="AN1093" i="28"/>
  <c r="AN1089" i="28"/>
  <c r="AN1217" i="28"/>
  <c r="AN1213" i="28"/>
  <c r="AN1241" i="28"/>
  <c r="AN1209" i="28"/>
  <c r="AN1237" i="28"/>
  <c r="AN1233" i="28"/>
  <c r="AN1229" i="28"/>
  <c r="AN1225" i="28"/>
  <c r="AN1221" i="28"/>
  <c r="AO1248" i="28"/>
  <c r="AO1108" i="28"/>
  <c r="AO1112" i="28" s="1"/>
  <c r="AN1205" i="28"/>
  <c r="AN1065" i="28"/>
  <c r="AN1128" i="28"/>
  <c r="AN1124" i="28"/>
  <c r="AN1120" i="28"/>
  <c r="AN1148" i="28"/>
  <c r="AN1116" i="28"/>
  <c r="AN1144" i="28"/>
  <c r="AN1140" i="28"/>
  <c r="AN1136" i="28"/>
  <c r="AN1132" i="28"/>
  <c r="AM1201" i="28"/>
  <c r="AM1205" i="28" s="1"/>
  <c r="AM1061" i="28"/>
  <c r="AM1065" i="28" s="1"/>
  <c r="AN1256" i="28"/>
  <c r="AN1288" i="28"/>
  <c r="AN1260" i="28"/>
  <c r="AN1284" i="28"/>
  <c r="AN1280" i="28"/>
  <c r="AN1276" i="28"/>
  <c r="AN1272" i="28"/>
  <c r="AN1268" i="28"/>
  <c r="AN1264" i="28"/>
  <c r="AN1112" i="28"/>
  <c r="AN1252" i="28"/>
  <c r="AM923" i="28"/>
  <c r="AM927" i="28" s="1"/>
  <c r="AL79" i="23"/>
  <c r="AL124" i="23" s="1"/>
  <c r="AL87" i="23"/>
  <c r="AL55" i="23"/>
  <c r="AL63" i="23"/>
  <c r="AN224" i="10"/>
  <c r="AL67" i="23"/>
  <c r="AL75" i="23"/>
  <c r="AL71" i="23"/>
  <c r="AL116" i="23" s="1"/>
  <c r="AL96" i="23"/>
  <c r="AL59" i="23"/>
  <c r="AL83" i="23"/>
  <c r="AM419" i="10"/>
  <c r="AM260" i="10"/>
  <c r="AM418" i="10"/>
  <c r="AM240" i="10"/>
  <c r="AN419" i="10"/>
  <c r="AN260" i="10"/>
  <c r="AM608" i="28"/>
  <c r="AM644" i="28" s="1"/>
  <c r="BB13" i="3"/>
  <c r="AN792" i="28"/>
  <c r="AM475" i="28"/>
  <c r="AM479" i="28" s="1"/>
  <c r="BB15" i="3"/>
  <c r="AN837" i="28"/>
  <c r="AM743" i="28"/>
  <c r="AM771" i="28" s="1"/>
  <c r="AH41" i="33"/>
  <c r="AM414" i="25"/>
  <c r="AG64" i="33" s="1"/>
  <c r="AM228" i="25"/>
  <c r="AM314" i="25" s="1"/>
  <c r="AN657" i="28"/>
  <c r="AN567" i="28"/>
  <c r="AN882" i="28"/>
  <c r="AM653" i="28"/>
  <c r="AM689" i="28" s="1"/>
  <c r="AN524" i="28"/>
  <c r="AG41" i="33"/>
  <c r="AG169" i="33"/>
  <c r="AG155" i="33"/>
  <c r="AH155" i="33"/>
  <c r="AH105" i="33"/>
  <c r="AG105" i="33"/>
  <c r="AH73" i="33"/>
  <c r="AN972" i="28"/>
  <c r="AN228" i="10"/>
  <c r="AN414" i="10"/>
  <c r="AH50" i="33" s="1"/>
  <c r="AH59" i="33" s="1"/>
  <c r="AJ108" i="18"/>
  <c r="AJ112" i="18"/>
  <c r="AJ116" i="18"/>
  <c r="AP196" i="28" s="1"/>
  <c r="AJ120" i="18"/>
  <c r="AJ124" i="18"/>
  <c r="AJ128" i="18"/>
  <c r="AP217" i="28" s="1"/>
  <c r="AJ80" i="18"/>
  <c r="AJ48" i="18"/>
  <c r="AP77" i="28" s="1"/>
  <c r="AJ84" i="18"/>
  <c r="AJ52" i="18"/>
  <c r="AP84" i="28" s="1"/>
  <c r="AJ88" i="18"/>
  <c r="AP147" i="28" s="1"/>
  <c r="AJ56" i="18"/>
  <c r="AJ104" i="18"/>
  <c r="AJ92" i="18"/>
  <c r="AJ60" i="18"/>
  <c r="AJ96" i="18"/>
  <c r="AJ64" i="18"/>
  <c r="AJ100" i="18"/>
  <c r="AJ68" i="18"/>
  <c r="AJ72" i="18"/>
  <c r="AJ76" i="18"/>
  <c r="AP126" i="28" s="1"/>
  <c r="AJ32" i="18"/>
  <c r="AJ16" i="18"/>
  <c r="AJ36" i="18"/>
  <c r="AJ40" i="18"/>
  <c r="AP63" i="28" s="1"/>
  <c r="AJ20" i="18"/>
  <c r="AJ44" i="18"/>
  <c r="AJ28" i="18"/>
  <c r="AP42" i="28" s="1"/>
  <c r="AJ24" i="18"/>
  <c r="AJ12" i="18"/>
  <c r="AO42" i="25"/>
  <c r="AO232" i="25" s="1"/>
  <c r="AO385" i="28"/>
  <c r="AO168" i="25"/>
  <c r="AO98" i="25"/>
  <c r="AO443" i="25" s="1"/>
  <c r="AI131" i="33" s="1"/>
  <c r="AO315" i="28"/>
  <c r="AO399" i="28"/>
  <c r="AO119" i="25"/>
  <c r="AO446" i="25" s="1"/>
  <c r="AI134" i="33" s="1"/>
  <c r="AO343" i="28"/>
  <c r="AO280" i="28"/>
  <c r="AO154" i="25"/>
  <c r="AO456" i="25" s="1"/>
  <c r="AI163" i="33" s="1"/>
  <c r="AO140" i="10"/>
  <c r="AO189" i="10"/>
  <c r="AO91" i="10"/>
  <c r="AR94" i="23"/>
  <c r="AR53" i="23"/>
  <c r="AM232" i="25"/>
  <c r="AM318" i="25" s="1"/>
  <c r="AN400" i="10"/>
  <c r="AH17" i="33" s="1"/>
  <c r="AH27" i="33" s="1"/>
  <c r="AM520" i="28"/>
  <c r="AM544" i="28" s="1"/>
  <c r="AO245" i="28"/>
  <c r="AO203" i="10"/>
  <c r="AO217" i="10"/>
  <c r="AN426" i="10"/>
  <c r="AH81" i="33" s="1"/>
  <c r="AM788" i="28"/>
  <c r="AM816" i="28" s="1"/>
  <c r="AO63" i="25"/>
  <c r="AO77" i="25"/>
  <c r="AO63" i="10"/>
  <c r="AO14" i="10"/>
  <c r="AO175" i="10"/>
  <c r="AO217" i="25"/>
  <c r="AO196" i="25"/>
  <c r="AO392" i="28"/>
  <c r="AO21" i="25"/>
  <c r="AO228" i="25" s="1"/>
  <c r="AO28" i="10"/>
  <c r="AO416" i="10" s="1"/>
  <c r="AI52" i="33" s="1"/>
  <c r="AO70" i="28"/>
  <c r="AO49" i="10"/>
  <c r="AO452" i="10" s="1"/>
  <c r="AI145" i="33" s="1"/>
  <c r="AM426" i="10"/>
  <c r="AO371" i="28"/>
  <c r="AO49" i="25"/>
  <c r="AO336" i="28"/>
  <c r="AO210" i="25"/>
  <c r="AO458" i="25" s="1"/>
  <c r="AI165" i="33" s="1"/>
  <c r="AO14" i="25"/>
  <c r="AO224" i="25" s="1"/>
  <c r="AO294" i="28"/>
  <c r="AO56" i="25"/>
  <c r="AO427" i="25"/>
  <c r="AI96" i="33" s="1"/>
  <c r="AO428" i="25"/>
  <c r="AI97" i="33" s="1"/>
  <c r="AO426" i="25"/>
  <c r="AI95" i="33" s="1"/>
  <c r="AM428" i="10"/>
  <c r="AG83" i="33" s="1"/>
  <c r="AM232" i="10"/>
  <c r="AP385" i="28"/>
  <c r="AP322" i="28"/>
  <c r="AP238" i="28"/>
  <c r="AP49" i="25"/>
  <c r="AP308" i="28"/>
  <c r="AO77" i="10"/>
  <c r="AO140" i="25"/>
  <c r="AO454" i="25" s="1"/>
  <c r="AI161" i="33" s="1"/>
  <c r="AP224" i="28"/>
  <c r="AP42" i="25"/>
  <c r="AP315" i="28"/>
  <c r="AP350" i="28"/>
  <c r="AP427" i="28"/>
  <c r="AP329" i="28"/>
  <c r="AR8" i="28"/>
  <c r="AR6" i="23"/>
  <c r="AN6" i="24"/>
  <c r="AR6" i="25"/>
  <c r="AL6" i="18"/>
  <c r="AR8" i="3"/>
  <c r="AR6" i="10"/>
  <c r="AP399" i="28"/>
  <c r="AP189" i="25"/>
  <c r="AO35" i="28"/>
  <c r="AO35" i="10"/>
  <c r="AO161" i="28"/>
  <c r="AO161" i="10"/>
  <c r="AO608" i="28"/>
  <c r="AO612" i="28" s="1"/>
  <c r="AO653" i="28"/>
  <c r="AO923" i="28"/>
  <c r="AO927" i="28" s="1"/>
  <c r="AO788" i="28"/>
  <c r="AO743" i="28"/>
  <c r="AO747" i="28" s="1"/>
  <c r="AO968" i="28"/>
  <c r="AO475" i="28"/>
  <c r="AO520" i="28"/>
  <c r="AO168" i="28"/>
  <c r="AO168" i="10"/>
  <c r="AN1004" i="28"/>
  <c r="AN988" i="28"/>
  <c r="AN996" i="28"/>
  <c r="AN984" i="28"/>
  <c r="AN980" i="28"/>
  <c r="AN976" i="28"/>
  <c r="AN1008" i="28"/>
  <c r="AN992" i="28"/>
  <c r="AN1000" i="28"/>
  <c r="AN470" i="28"/>
  <c r="AN438" i="28"/>
  <c r="AN462" i="28"/>
  <c r="AN450" i="28"/>
  <c r="AN458" i="28"/>
  <c r="AN454" i="28"/>
  <c r="AN446" i="28"/>
  <c r="AN442" i="28"/>
  <c r="AN466" i="28"/>
  <c r="AM413" i="10"/>
  <c r="AG49" i="33" s="1"/>
  <c r="AM414" i="10"/>
  <c r="AG50" i="33" s="1"/>
  <c r="AM415" i="10"/>
  <c r="AG51" i="33" s="1"/>
  <c r="AM228" i="10"/>
  <c r="AO210" i="28"/>
  <c r="AO210" i="10"/>
  <c r="AO119" i="28"/>
  <c r="AO119" i="10"/>
  <c r="AO443" i="10" s="1"/>
  <c r="AI117" i="33" s="1"/>
  <c r="AN894" i="28"/>
  <c r="AN914" i="28"/>
  <c r="AN902" i="28"/>
  <c r="AN906" i="28"/>
  <c r="AN910" i="28"/>
  <c r="AN890" i="28"/>
  <c r="AN886" i="28"/>
  <c r="AN918" i="28"/>
  <c r="AN898" i="28"/>
  <c r="AO196" i="28"/>
  <c r="AO196" i="10"/>
  <c r="AO401" i="25"/>
  <c r="AI32" i="33" s="1"/>
  <c r="AO402" i="25"/>
  <c r="AI33" i="33" s="1"/>
  <c r="AO98" i="28"/>
  <c r="AO98" i="10"/>
  <c r="AO440" i="10" s="1"/>
  <c r="AI114" i="33" s="1"/>
  <c r="AO322" i="28"/>
  <c r="AO112" i="25"/>
  <c r="AO445" i="25" s="1"/>
  <c r="AI133" i="33" s="1"/>
  <c r="AN544" i="28"/>
  <c r="AN528" i="28"/>
  <c r="AN556" i="28"/>
  <c r="AN536" i="28"/>
  <c r="AN552" i="28"/>
  <c r="AN548" i="28"/>
  <c r="AN532" i="28"/>
  <c r="AN560" i="28"/>
  <c r="AN540" i="28"/>
  <c r="AN5" i="24"/>
  <c r="AR7" i="28"/>
  <c r="AL5" i="18"/>
  <c r="AR5" i="25"/>
  <c r="AR7" i="3"/>
  <c r="AR5" i="23"/>
  <c r="AR5" i="10"/>
  <c r="AO105" i="28"/>
  <c r="AO105" i="10"/>
  <c r="AO441" i="10" s="1"/>
  <c r="AI115" i="33" s="1"/>
  <c r="AQ8" i="28"/>
  <c r="AQ6" i="25"/>
  <c r="AQ6" i="23"/>
  <c r="AM6" i="24"/>
  <c r="AK6" i="18"/>
  <c r="AQ8" i="3"/>
  <c r="AQ6" i="10"/>
  <c r="AO42" i="28"/>
  <c r="AO42" i="10"/>
  <c r="AN841" i="28"/>
  <c r="AN869" i="28"/>
  <c r="AN873" i="28"/>
  <c r="AN857" i="28"/>
  <c r="AN845" i="28"/>
  <c r="AN865" i="28"/>
  <c r="AN861" i="28"/>
  <c r="AN849" i="28"/>
  <c r="AN853" i="28"/>
  <c r="AO154" i="28"/>
  <c r="AO154" i="10"/>
  <c r="AO454" i="10" s="1"/>
  <c r="AI147" i="33" s="1"/>
  <c r="AN314" i="25"/>
  <c r="AO421" i="25"/>
  <c r="AI71" i="33" s="1"/>
  <c r="AO415" i="25"/>
  <c r="AI65" i="33" s="1"/>
  <c r="AO414" i="25"/>
  <c r="AI64" i="33" s="1"/>
  <c r="AO112" i="28"/>
  <c r="AO112" i="10"/>
  <c r="AO442" i="10" s="1"/>
  <c r="AI116" i="33" s="1"/>
  <c r="AO147" i="25"/>
  <c r="AO455" i="25" s="1"/>
  <c r="AI162" i="33" s="1"/>
  <c r="AO357" i="28"/>
  <c r="AN828" i="28"/>
  <c r="AN824" i="28"/>
  <c r="AN820" i="28"/>
  <c r="AN808" i="28"/>
  <c r="AN812" i="28"/>
  <c r="AN796" i="28"/>
  <c r="AN816" i="28"/>
  <c r="AN804" i="28"/>
  <c r="AN800" i="28"/>
  <c r="AN334" i="25"/>
  <c r="AN326" i="25"/>
  <c r="AN350" i="25"/>
  <c r="AN338" i="25"/>
  <c r="AN322" i="25"/>
  <c r="AN342" i="25"/>
  <c r="AN346" i="25"/>
  <c r="AN318" i="25"/>
  <c r="AN330" i="25"/>
  <c r="AO21" i="28"/>
  <c r="AO21" i="10"/>
  <c r="AO402" i="10"/>
  <c r="AI19" i="33" s="1"/>
  <c r="AM326" i="25"/>
  <c r="AM322" i="25"/>
  <c r="AM334" i="25"/>
  <c r="AM350" i="25"/>
  <c r="AO563" i="28"/>
  <c r="AO878" i="28"/>
  <c r="AO833" i="28"/>
  <c r="AO698" i="28"/>
  <c r="AO430" i="28"/>
  <c r="AP392" i="28"/>
  <c r="AP182" i="25"/>
  <c r="AN706" i="28"/>
  <c r="AN718" i="28"/>
  <c r="AN714" i="28"/>
  <c r="AN726" i="28"/>
  <c r="AN710" i="28"/>
  <c r="AN722" i="28"/>
  <c r="AN730" i="28"/>
  <c r="AN738" i="28"/>
  <c r="AN734" i="28"/>
  <c r="AN434" i="28"/>
  <c r="AO126" i="28"/>
  <c r="AO126" i="10"/>
  <c r="AO444" i="10" s="1"/>
  <c r="AI118" i="33" s="1"/>
  <c r="AO301" i="28"/>
  <c r="AO91" i="25"/>
  <c r="AO84" i="28"/>
  <c r="AO84" i="10"/>
  <c r="AN751" i="28"/>
  <c r="AN763" i="28"/>
  <c r="AN759" i="28"/>
  <c r="AN783" i="28"/>
  <c r="AN755" i="28"/>
  <c r="AN779" i="28"/>
  <c r="AN775" i="28"/>
  <c r="AN771" i="28"/>
  <c r="AN767" i="28"/>
  <c r="AP84" i="25"/>
  <c r="AP294" i="28"/>
  <c r="AO182" i="28"/>
  <c r="AO182" i="10"/>
  <c r="AM400" i="10"/>
  <c r="AG17" i="33" s="1"/>
  <c r="AM402" i="10"/>
  <c r="AG19" i="33" s="1"/>
  <c r="AM401" i="10"/>
  <c r="AG18" i="33" s="1"/>
  <c r="AM224" i="10"/>
  <c r="AN963" i="28"/>
  <c r="AN951" i="28"/>
  <c r="AN959" i="28"/>
  <c r="AN935" i="28"/>
  <c r="AN947" i="28"/>
  <c r="AN931" i="28"/>
  <c r="AN943" i="28"/>
  <c r="AN955" i="28"/>
  <c r="AN939" i="28"/>
  <c r="AN579" i="28"/>
  <c r="AN575" i="28"/>
  <c r="AN599" i="28"/>
  <c r="AN571" i="28"/>
  <c r="AN595" i="28"/>
  <c r="AN603" i="28"/>
  <c r="AN591" i="28"/>
  <c r="AN587" i="28"/>
  <c r="AN583" i="28"/>
  <c r="AO147" i="28"/>
  <c r="AO147" i="10"/>
  <c r="AO453" i="10" s="1"/>
  <c r="AI146" i="33" s="1"/>
  <c r="AN644" i="28"/>
  <c r="AN640" i="28"/>
  <c r="AN632" i="28"/>
  <c r="AN620" i="28"/>
  <c r="AN616" i="28"/>
  <c r="AN624" i="28"/>
  <c r="AN628" i="28"/>
  <c r="AN636" i="28"/>
  <c r="AN648" i="28"/>
  <c r="AN689" i="28"/>
  <c r="AN669" i="28"/>
  <c r="AN681" i="28"/>
  <c r="AN665" i="28"/>
  <c r="AN677" i="28"/>
  <c r="AN673" i="28"/>
  <c r="AN661" i="28"/>
  <c r="AN685" i="28"/>
  <c r="AN693" i="28"/>
  <c r="AO56" i="28"/>
  <c r="AO56" i="10"/>
  <c r="AN612" i="28"/>
  <c r="AO133" i="28"/>
  <c r="AO133" i="10"/>
  <c r="AO445" i="10" s="1"/>
  <c r="AI119" i="33" s="1"/>
  <c r="AN702" i="28"/>
  <c r="AM563" i="28"/>
  <c r="AM567" i="28" s="1"/>
  <c r="AM430" i="28"/>
  <c r="AM434" i="28" s="1"/>
  <c r="AM878" i="28"/>
  <c r="AM882" i="28" s="1"/>
  <c r="AM698" i="28"/>
  <c r="AM702" i="28" s="1"/>
  <c r="AM833" i="28"/>
  <c r="AN499" i="28"/>
  <c r="AN507" i="28"/>
  <c r="AN491" i="28"/>
  <c r="AN511" i="28"/>
  <c r="AN483" i="28"/>
  <c r="AN515" i="28"/>
  <c r="AN487" i="28"/>
  <c r="AN495" i="28"/>
  <c r="AN503" i="28"/>
  <c r="AM355" i="33"/>
  <c r="AM289" i="33"/>
  <c r="AM223" i="33"/>
  <c r="AM157" i="33"/>
  <c r="AM340" i="33"/>
  <c r="AM274" i="33"/>
  <c r="AM208" i="33"/>
  <c r="AM322" i="33"/>
  <c r="AM256" i="33"/>
  <c r="AM190" i="33"/>
  <c r="AM175" i="33"/>
  <c r="AM125" i="33"/>
  <c r="AM111" i="33"/>
  <c r="AM61" i="33"/>
  <c r="AM93" i="33"/>
  <c r="AM79" i="33"/>
  <c r="AM47" i="33"/>
  <c r="AM307" i="33"/>
  <c r="AM143" i="33"/>
  <c r="AM241" i="33"/>
  <c r="AM15" i="33"/>
  <c r="AM29" i="33"/>
  <c r="AS4" i="25"/>
  <c r="AS6" i="28"/>
  <c r="AS4" i="23"/>
  <c r="AM4" i="18"/>
  <c r="AO4" i="24"/>
  <c r="AS6" i="3"/>
  <c r="AS5" i="3" s="1"/>
  <c r="AS4" i="10"/>
  <c r="AT70" i="1"/>
  <c r="AS9" i="1"/>
  <c r="AO120" i="24" l="1" a="1"/>
  <c r="AO120" i="24" s="1"/>
  <c r="AO108" i="24" a="1"/>
  <c r="AO108" i="24" s="1"/>
  <c r="AO116" i="24" a="1"/>
  <c r="AO116" i="24" s="1"/>
  <c r="AO104" i="24" a="1"/>
  <c r="AO104" i="24" s="1"/>
  <c r="AO128" i="24" a="1"/>
  <c r="AO128" i="24" s="1"/>
  <c r="AO124" i="24" a="1"/>
  <c r="AO124" i="24" s="1"/>
  <c r="AO112" i="24" a="1"/>
  <c r="AO112" i="24" s="1"/>
  <c r="AO60" i="24" a="1"/>
  <c r="AO60" i="24" s="1"/>
  <c r="AO76" i="24" a="1"/>
  <c r="AO76" i="24" s="1"/>
  <c r="AO64" i="24" a="1"/>
  <c r="AO64" i="24" s="1"/>
  <c r="AO96" i="24" a="1"/>
  <c r="AO96" i="24" s="1"/>
  <c r="AO88" i="24" a="1"/>
  <c r="AO88" i="24" s="1"/>
  <c r="AO56" i="24" a="1"/>
  <c r="AO56" i="24" s="1"/>
  <c r="AO92" i="24" a="1"/>
  <c r="AO92" i="24" s="1"/>
  <c r="AO72" i="24" a="1"/>
  <c r="AO72" i="24" s="1"/>
  <c r="AO100" i="24" a="1"/>
  <c r="AO100" i="24" s="1"/>
  <c r="AO84" i="24" a="1"/>
  <c r="AO84" i="24" s="1"/>
  <c r="AO68" i="24" a="1"/>
  <c r="AO68" i="24" s="1"/>
  <c r="AO52" i="24" a="1"/>
  <c r="AO52" i="24" s="1"/>
  <c r="AO48" i="24" a="1"/>
  <c r="AO48" i="24" s="1"/>
  <c r="AO44" i="24" a="1"/>
  <c r="AO44" i="24" s="1"/>
  <c r="AO40" i="24" a="1"/>
  <c r="AO40" i="24" s="1"/>
  <c r="AO28" i="24" a="1"/>
  <c r="AO28" i="24" s="1"/>
  <c r="AO12" i="24" a="1"/>
  <c r="AO12" i="24" s="1"/>
  <c r="AO36" i="24" a="1"/>
  <c r="AO36" i="24" s="1"/>
  <c r="AO16" i="24" a="1"/>
  <c r="AO16" i="24" s="1"/>
  <c r="AO80" i="24" a="1"/>
  <c r="AO80" i="24" s="1"/>
  <c r="AO32" i="24" a="1"/>
  <c r="AO32" i="24" s="1"/>
  <c r="AO24" i="24" a="1"/>
  <c r="AO24" i="24" s="1"/>
  <c r="AO20" i="24" a="1"/>
  <c r="AO20" i="24" s="1"/>
  <c r="AO232" i="10"/>
  <c r="AO18" i="23" s="1"/>
  <c r="AL100" i="23"/>
  <c r="AM980" i="28"/>
  <c r="AM1004" i="28"/>
  <c r="AM976" i="28"/>
  <c r="AM988" i="28"/>
  <c r="AM1000" i="28"/>
  <c r="AM972" i="28"/>
  <c r="AM1008" i="28"/>
  <c r="AM996" i="28"/>
  <c r="AM984" i="28"/>
  <c r="AL128" i="23"/>
  <c r="AG137" i="33"/>
  <c r="AL112" i="23"/>
  <c r="AL104" i="23"/>
  <c r="AL108" i="23"/>
  <c r="AO38" i="23"/>
  <c r="AL120" i="23"/>
  <c r="AM483" i="28"/>
  <c r="AL132" i="23"/>
  <c r="AH91" i="33"/>
  <c r="AM951" i="28"/>
  <c r="AM959" i="28"/>
  <c r="AG73" i="33"/>
  <c r="AO417" i="10"/>
  <c r="AO236" i="10"/>
  <c r="AO439" i="10"/>
  <c r="AI113" i="33" s="1"/>
  <c r="AI123" i="33" s="1"/>
  <c r="AO530" i="10"/>
  <c r="AI342" i="33" s="1"/>
  <c r="AI352" i="33" s="1"/>
  <c r="AO264" i="10"/>
  <c r="AO240" i="25"/>
  <c r="AO326" i="25" s="1"/>
  <c r="AO452" i="25"/>
  <c r="AI159" i="33" s="1"/>
  <c r="AI169" i="33" s="1"/>
  <c r="AO442" i="25"/>
  <c r="AI130" i="33" s="1"/>
  <c r="AO530" i="25"/>
  <c r="AI357" i="33" s="1"/>
  <c r="AI367" i="33" s="1"/>
  <c r="AO264" i="25"/>
  <c r="AO350" i="25" s="1"/>
  <c r="AP417" i="25"/>
  <c r="AJ67" i="33" s="1"/>
  <c r="AP236" i="25"/>
  <c r="AP439" i="25"/>
  <c r="AJ127" i="33" s="1"/>
  <c r="AO419" i="25"/>
  <c r="AI69" i="33" s="1"/>
  <c r="AO465" i="25"/>
  <c r="AI192" i="33" s="1"/>
  <c r="AI202" i="33" s="1"/>
  <c r="AO244" i="25"/>
  <c r="AM30" i="23"/>
  <c r="AO429" i="10"/>
  <c r="AI84" i="33" s="1"/>
  <c r="AO517" i="10"/>
  <c r="AI309" i="33" s="1"/>
  <c r="AI319" i="33" s="1"/>
  <c r="AO478" i="10"/>
  <c r="AI210" i="33" s="1"/>
  <c r="AI220" i="33" s="1"/>
  <c r="AO248" i="10"/>
  <c r="AM42" i="23"/>
  <c r="AO256" i="10"/>
  <c r="AO504" i="10"/>
  <c r="AI276" i="33" s="1"/>
  <c r="AI286" i="33" s="1"/>
  <c r="AO448" i="25"/>
  <c r="AI136" i="33" s="1"/>
  <c r="AO256" i="25"/>
  <c r="AO342" i="25" s="1"/>
  <c r="AO504" i="25"/>
  <c r="AI291" i="33" s="1"/>
  <c r="AI301" i="33" s="1"/>
  <c r="AO417" i="25"/>
  <c r="AI67" i="33" s="1"/>
  <c r="AO439" i="25"/>
  <c r="AI127" i="33" s="1"/>
  <c r="AO236" i="25"/>
  <c r="AO322" i="25" s="1"/>
  <c r="AM38" i="23"/>
  <c r="AO465" i="10"/>
  <c r="AI177" i="33" s="1"/>
  <c r="AI187" i="33" s="1"/>
  <c r="AO244" i="10"/>
  <c r="AP441" i="25"/>
  <c r="AJ129" i="33" s="1"/>
  <c r="AP260" i="25"/>
  <c r="AP517" i="25"/>
  <c r="AJ324" i="33" s="1"/>
  <c r="AJ334" i="33" s="1"/>
  <c r="AO478" i="25"/>
  <c r="AI225" i="33" s="1"/>
  <c r="AI235" i="33" s="1"/>
  <c r="AO248" i="25"/>
  <c r="AO334" i="25" s="1"/>
  <c r="AP240" i="25"/>
  <c r="AP452" i="25"/>
  <c r="AJ159" i="33" s="1"/>
  <c r="AM955" i="28"/>
  <c r="AM939" i="28"/>
  <c r="AM931" i="28"/>
  <c r="AM947" i="28"/>
  <c r="AM943" i="28"/>
  <c r="AM759" i="28"/>
  <c r="AM935" i="28"/>
  <c r="AM963" i="28"/>
  <c r="AM26" i="23"/>
  <c r="AM46" i="23"/>
  <c r="AN46" i="23"/>
  <c r="AT73" i="1"/>
  <c r="AP7" i="24" s="1"/>
  <c r="AT71" i="1"/>
  <c r="AS72" i="1"/>
  <c r="AM648" i="28"/>
  <c r="AM612" i="28"/>
  <c r="AO413" i="25"/>
  <c r="AI63" i="33" s="1"/>
  <c r="AM616" i="28"/>
  <c r="AM636" i="28"/>
  <c r="AM499" i="28"/>
  <c r="AM491" i="28"/>
  <c r="AO1136" i="28"/>
  <c r="AO1148" i="28"/>
  <c r="AO1144" i="28"/>
  <c r="AO1132" i="28"/>
  <c r="AO1140" i="28"/>
  <c r="AO1128" i="28"/>
  <c r="AO1124" i="28"/>
  <c r="AO1120" i="28"/>
  <c r="AO1116" i="28"/>
  <c r="AM1148" i="28"/>
  <c r="AM1128" i="28"/>
  <c r="AM1144" i="28"/>
  <c r="AM1124" i="28"/>
  <c r="AM1140" i="28"/>
  <c r="AM1120" i="28"/>
  <c r="AM1136" i="28"/>
  <c r="AM1116" i="28"/>
  <c r="AM1132" i="28"/>
  <c r="AO1280" i="28"/>
  <c r="AO1264" i="28"/>
  <c r="AO1276" i="28"/>
  <c r="AO1272" i="28"/>
  <c r="AO1268" i="28"/>
  <c r="AO1256" i="28"/>
  <c r="AO1260" i="28"/>
  <c r="AO1288" i="28"/>
  <c r="AO1284" i="28"/>
  <c r="AM1260" i="28"/>
  <c r="AM1288" i="28"/>
  <c r="AM1256" i="28"/>
  <c r="AM1284" i="28"/>
  <c r="AM1280" i="28"/>
  <c r="AM1276" i="28"/>
  <c r="AM1272" i="28"/>
  <c r="AM1268" i="28"/>
  <c r="AM1264" i="28"/>
  <c r="AO1205" i="28"/>
  <c r="AO1065" i="28"/>
  <c r="AM1085" i="28"/>
  <c r="AM1081" i="28"/>
  <c r="AM1077" i="28"/>
  <c r="AM1073" i="28"/>
  <c r="AM1101" i="28"/>
  <c r="AM1069" i="28"/>
  <c r="AM1097" i="28"/>
  <c r="AM1093" i="28"/>
  <c r="AM1089" i="28"/>
  <c r="AO1252" i="28"/>
  <c r="AM1237" i="28"/>
  <c r="AM1241" i="28"/>
  <c r="AM1229" i="28"/>
  <c r="AM1225" i="28"/>
  <c r="AM1213" i="28"/>
  <c r="AM1233" i="28"/>
  <c r="AM1217" i="28"/>
  <c r="AM1221" i="28"/>
  <c r="AM1209" i="28"/>
  <c r="AO1073" i="28"/>
  <c r="AO1101" i="28"/>
  <c r="AO1069" i="28"/>
  <c r="AO1097" i="28"/>
  <c r="AO1093" i="28"/>
  <c r="AO1089" i="28"/>
  <c r="AO1085" i="28"/>
  <c r="AO1081" i="28"/>
  <c r="AO1077" i="28"/>
  <c r="AP1248" i="28"/>
  <c r="AP1108" i="28"/>
  <c r="AO1229" i="28"/>
  <c r="AO1225" i="28"/>
  <c r="AO1221" i="28"/>
  <c r="AO1217" i="28"/>
  <c r="AO1213" i="28"/>
  <c r="AO1241" i="28"/>
  <c r="AO1233" i="28"/>
  <c r="AO1237" i="28"/>
  <c r="AO1209" i="28"/>
  <c r="BD11" i="3"/>
  <c r="AM632" i="28"/>
  <c r="AM640" i="28"/>
  <c r="AM628" i="28"/>
  <c r="AM624" i="28"/>
  <c r="AM507" i="28"/>
  <c r="AM503" i="28"/>
  <c r="AM515" i="28"/>
  <c r="AM511" i="28"/>
  <c r="AM487" i="28"/>
  <c r="AM495" i="28"/>
  <c r="AN346" i="10"/>
  <c r="AN10" i="23"/>
  <c r="AN83" i="23" s="1"/>
  <c r="AN330" i="10"/>
  <c r="AN318" i="10"/>
  <c r="AN342" i="10"/>
  <c r="AO401" i="10"/>
  <c r="AI18" i="33" s="1"/>
  <c r="AN338" i="10"/>
  <c r="AN350" i="10"/>
  <c r="AN322" i="10"/>
  <c r="AN334" i="10"/>
  <c r="AN314" i="10"/>
  <c r="AN326" i="10"/>
  <c r="AM681" i="28"/>
  <c r="AO224" i="10"/>
  <c r="AM665" i="28"/>
  <c r="AM669" i="28"/>
  <c r="AM673" i="28"/>
  <c r="AM685" i="28"/>
  <c r="AM661" i="28"/>
  <c r="AM693" i="28"/>
  <c r="AM657" i="28"/>
  <c r="AM677" i="28"/>
  <c r="AI155" i="33"/>
  <c r="AO400" i="25"/>
  <c r="AI31" i="33" s="1"/>
  <c r="AI41" i="33" s="1"/>
  <c r="AO400" i="10"/>
  <c r="AI17" i="33" s="1"/>
  <c r="AM620" i="28"/>
  <c r="AM14" i="23"/>
  <c r="AM763" i="28"/>
  <c r="AM751" i="28"/>
  <c r="AM767" i="28"/>
  <c r="AM779" i="28"/>
  <c r="AM755" i="28"/>
  <c r="AM783" i="28"/>
  <c r="AM747" i="28"/>
  <c r="AM775" i="28"/>
  <c r="AO418" i="10"/>
  <c r="AO240" i="10"/>
  <c r="AO419" i="10"/>
  <c r="AO260" i="10"/>
  <c r="AN14" i="23"/>
  <c r="BC15" i="3"/>
  <c r="BC13" i="3"/>
  <c r="AP196" i="10"/>
  <c r="AI105" i="33"/>
  <c r="AG27" i="33"/>
  <c r="AG59" i="33"/>
  <c r="AP119" i="25"/>
  <c r="AP446" i="25" s="1"/>
  <c r="AJ134" i="33" s="1"/>
  <c r="AP140" i="25"/>
  <c r="AP454" i="25" s="1"/>
  <c r="AJ161" i="33" s="1"/>
  <c r="AP112" i="25"/>
  <c r="AP445" i="25" s="1"/>
  <c r="AJ133" i="33" s="1"/>
  <c r="AP28" i="25"/>
  <c r="AP416" i="25" s="1"/>
  <c r="AJ66" i="33" s="1"/>
  <c r="AP217" i="25"/>
  <c r="AM18" i="23"/>
  <c r="AM548" i="28"/>
  <c r="AP42" i="10"/>
  <c r="AS94" i="23"/>
  <c r="AS53" i="23"/>
  <c r="AM524" i="28"/>
  <c r="AM804" i="28"/>
  <c r="AM820" i="28"/>
  <c r="AM824" i="28"/>
  <c r="AM812" i="28"/>
  <c r="AM808" i="28"/>
  <c r="AM536" i="28"/>
  <c r="AM540" i="28"/>
  <c r="AM560" i="28"/>
  <c r="AM528" i="28"/>
  <c r="AM556" i="28"/>
  <c r="AM552" i="28"/>
  <c r="AM532" i="28"/>
  <c r="AO524" i="28"/>
  <c r="AP217" i="10"/>
  <c r="AP175" i="25"/>
  <c r="AM792" i="28"/>
  <c r="AP98" i="25"/>
  <c r="AP443" i="25" s="1"/>
  <c r="AJ131" i="33" s="1"/>
  <c r="AM828" i="28"/>
  <c r="AM800" i="28"/>
  <c r="AM796" i="28"/>
  <c r="AP252" i="28"/>
  <c r="AP259" i="28"/>
  <c r="AP77" i="10"/>
  <c r="AP147" i="10"/>
  <c r="AP453" i="10" s="1"/>
  <c r="AJ146" i="33" s="1"/>
  <c r="AP63" i="10"/>
  <c r="AG81" i="33"/>
  <c r="AG91" i="33" s="1"/>
  <c r="AP14" i="25"/>
  <c r="AP224" i="25" s="1"/>
  <c r="AO792" i="28"/>
  <c r="AO657" i="28"/>
  <c r="AO426" i="10"/>
  <c r="AO428" i="10"/>
  <c r="AI83" i="33" s="1"/>
  <c r="AO427" i="10"/>
  <c r="AI82" i="33" s="1"/>
  <c r="AP126" i="10"/>
  <c r="AP444" i="10" s="1"/>
  <c r="AJ118" i="33" s="1"/>
  <c r="AP105" i="25"/>
  <c r="AP444" i="25" s="1"/>
  <c r="AJ132" i="33" s="1"/>
  <c r="AP84" i="10"/>
  <c r="AP91" i="28"/>
  <c r="AP91" i="10"/>
  <c r="AO845" i="28"/>
  <c r="AO853" i="28"/>
  <c r="AO873" i="28"/>
  <c r="AO869" i="28"/>
  <c r="AO865" i="28"/>
  <c r="AO861" i="28"/>
  <c r="AO857" i="28"/>
  <c r="AO849" i="28"/>
  <c r="AO841" i="28"/>
  <c r="AP112" i="28"/>
  <c r="AP112" i="10"/>
  <c r="AP442" i="10" s="1"/>
  <c r="AJ116" i="33" s="1"/>
  <c r="AQ7" i="25"/>
  <c r="AQ9" i="28"/>
  <c r="AQ7" i="23"/>
  <c r="AK7" i="18"/>
  <c r="AQ7" i="10"/>
  <c r="AQ9" i="3"/>
  <c r="AP182" i="28"/>
  <c r="AP182" i="10"/>
  <c r="AO808" i="28"/>
  <c r="AO824" i="28"/>
  <c r="AO796" i="28"/>
  <c r="AO828" i="28"/>
  <c r="AO820" i="28"/>
  <c r="AO804" i="28"/>
  <c r="AO812" i="28"/>
  <c r="AO800" i="28"/>
  <c r="AO816" i="28"/>
  <c r="AP126" i="25"/>
  <c r="AP336" i="28"/>
  <c r="AP140" i="28"/>
  <c r="AP140" i="10"/>
  <c r="AP70" i="28"/>
  <c r="AP70" i="10"/>
  <c r="AP287" i="28"/>
  <c r="AP77" i="25"/>
  <c r="AP35" i="28"/>
  <c r="AP35" i="10"/>
  <c r="AO988" i="28"/>
  <c r="AO980" i="28"/>
  <c r="AO996" i="28"/>
  <c r="AO976" i="28"/>
  <c r="AO1008" i="28"/>
  <c r="AO1000" i="28"/>
  <c r="AO1004" i="28"/>
  <c r="AO992" i="28"/>
  <c r="AO984" i="28"/>
  <c r="AM334" i="10"/>
  <c r="AM330" i="10"/>
  <c r="AM346" i="10"/>
  <c r="AM322" i="10"/>
  <c r="AM318" i="10"/>
  <c r="AM350" i="10"/>
  <c r="AM338" i="10"/>
  <c r="AM342" i="10"/>
  <c r="AM326" i="10"/>
  <c r="AP154" i="28"/>
  <c r="AP154" i="10"/>
  <c r="AP454" i="10" s="1"/>
  <c r="AJ147" i="33" s="1"/>
  <c r="AP154" i="25"/>
  <c r="AP456" i="25" s="1"/>
  <c r="AJ163" i="33" s="1"/>
  <c r="AP364" i="28"/>
  <c r="AP168" i="28"/>
  <c r="AP168" i="10"/>
  <c r="AP301" i="28"/>
  <c r="AP91" i="25"/>
  <c r="AO972" i="28"/>
  <c r="AP21" i="28"/>
  <c r="AP21" i="10"/>
  <c r="AP98" i="28"/>
  <c r="AP98" i="10"/>
  <c r="AP440" i="10" s="1"/>
  <c r="AJ114" i="33" s="1"/>
  <c r="AO890" i="28"/>
  <c r="AO886" i="28"/>
  <c r="AO918" i="28"/>
  <c r="AO902" i="28"/>
  <c r="AO914" i="28"/>
  <c r="AO898" i="28"/>
  <c r="AO906" i="28"/>
  <c r="AO894" i="28"/>
  <c r="AO910" i="28"/>
  <c r="AP28" i="28"/>
  <c r="AP28" i="10"/>
  <c r="AP416" i="10" s="1"/>
  <c r="AJ52" i="33" s="1"/>
  <c r="AO963" i="28"/>
  <c r="AO939" i="28"/>
  <c r="AO947" i="28"/>
  <c r="AO951" i="28"/>
  <c r="AO935" i="28"/>
  <c r="AO959" i="28"/>
  <c r="AO955" i="28"/>
  <c r="AO931" i="28"/>
  <c r="AO943" i="28"/>
  <c r="AM579" i="28"/>
  <c r="AM583" i="28"/>
  <c r="AM591" i="28"/>
  <c r="AM571" i="28"/>
  <c r="AM595" i="28"/>
  <c r="AM587" i="28"/>
  <c r="AM603" i="28"/>
  <c r="AM599" i="28"/>
  <c r="AM575" i="28"/>
  <c r="AS8" i="28"/>
  <c r="AO6" i="24"/>
  <c r="AS6" i="25"/>
  <c r="AS6" i="23"/>
  <c r="AM6" i="18"/>
  <c r="AS8" i="3"/>
  <c r="AS6" i="10"/>
  <c r="AP210" i="28"/>
  <c r="AP210" i="10"/>
  <c r="AM837" i="28"/>
  <c r="AM841" i="28"/>
  <c r="AM845" i="28"/>
  <c r="AM869" i="28"/>
  <c r="AM857" i="28"/>
  <c r="AM861" i="28"/>
  <c r="AM873" i="28"/>
  <c r="AM849" i="28"/>
  <c r="AM865" i="28"/>
  <c r="AM853" i="28"/>
  <c r="AP203" i="28"/>
  <c r="AP203" i="10"/>
  <c r="AP357" i="28"/>
  <c r="AP147" i="25"/>
  <c r="AP455" i="25" s="1"/>
  <c r="AJ162" i="33" s="1"/>
  <c r="AP133" i="28"/>
  <c r="AP133" i="10"/>
  <c r="AP445" i="10" s="1"/>
  <c r="AJ119" i="33" s="1"/>
  <c r="AO571" i="28"/>
  <c r="AO575" i="28"/>
  <c r="AO599" i="28"/>
  <c r="AO579" i="28"/>
  <c r="AO595" i="28"/>
  <c r="AO587" i="28"/>
  <c r="AO583" i="28"/>
  <c r="AO591" i="28"/>
  <c r="AO603" i="28"/>
  <c r="AO414" i="10"/>
  <c r="AI50" i="33" s="1"/>
  <c r="AO415" i="10"/>
  <c r="AI51" i="33" s="1"/>
  <c r="AO413" i="10"/>
  <c r="AI49" i="33" s="1"/>
  <c r="AO228" i="10"/>
  <c r="AO5" i="24"/>
  <c r="AS7" i="3"/>
  <c r="AS7" i="28"/>
  <c r="AS5" i="25"/>
  <c r="AM5" i="18"/>
  <c r="AS5" i="10"/>
  <c r="AS5" i="23"/>
  <c r="AM314" i="10"/>
  <c r="AO685" i="28"/>
  <c r="AO693" i="28"/>
  <c r="AO669" i="28"/>
  <c r="AO681" i="28"/>
  <c r="AO665" i="28"/>
  <c r="AO673" i="28"/>
  <c r="AO689" i="28"/>
  <c r="AO677" i="28"/>
  <c r="AO661" i="28"/>
  <c r="AP608" i="28"/>
  <c r="AP743" i="28"/>
  <c r="AP923" i="28"/>
  <c r="AP968" i="28"/>
  <c r="AP475" i="28"/>
  <c r="AP189" i="28"/>
  <c r="AP189" i="10"/>
  <c r="AP35" i="25"/>
  <c r="AP245" i="28"/>
  <c r="AO346" i="25"/>
  <c r="AO318" i="25"/>
  <c r="AO338" i="25"/>
  <c r="AP343" i="28"/>
  <c r="AP133" i="25"/>
  <c r="AP453" i="25" s="1"/>
  <c r="AJ160" i="33" s="1"/>
  <c r="AO779" i="28"/>
  <c r="AO783" i="28"/>
  <c r="AO767" i="28"/>
  <c r="AO759" i="28"/>
  <c r="AO775" i="28"/>
  <c r="AO751" i="28"/>
  <c r="AO771" i="28"/>
  <c r="AO763" i="28"/>
  <c r="AO755" i="28"/>
  <c r="AP413" i="28"/>
  <c r="AP203" i="25"/>
  <c r="AO567" i="28"/>
  <c r="AO837" i="28"/>
  <c r="AO882" i="28"/>
  <c r="AO702" i="28"/>
  <c r="AO434" i="28"/>
  <c r="AO620" i="28"/>
  <c r="AO644" i="28"/>
  <c r="AO648" i="28"/>
  <c r="AO636" i="28"/>
  <c r="AO632" i="28"/>
  <c r="AO624" i="28"/>
  <c r="AO640" i="28"/>
  <c r="AO616" i="28"/>
  <c r="AO628" i="28"/>
  <c r="AP402" i="25"/>
  <c r="AJ33" i="33" s="1"/>
  <c r="AP401" i="25"/>
  <c r="AJ32" i="33" s="1"/>
  <c r="AP231" i="28"/>
  <c r="AP21" i="25"/>
  <c r="AO730" i="28"/>
  <c r="AO718" i="28"/>
  <c r="AO706" i="28"/>
  <c r="AO722" i="28"/>
  <c r="AO714" i="28"/>
  <c r="AO738" i="28"/>
  <c r="AO710" i="28"/>
  <c r="AO734" i="28"/>
  <c r="AO726" i="28"/>
  <c r="AP56" i="28"/>
  <c r="AP56" i="10"/>
  <c r="AP49" i="28"/>
  <c r="AP49" i="10"/>
  <c r="AP452" i="10" s="1"/>
  <c r="AJ145" i="33" s="1"/>
  <c r="AP378" i="28"/>
  <c r="AP168" i="25"/>
  <c r="AP161" i="28"/>
  <c r="AP161" i="10"/>
  <c r="AM886" i="28"/>
  <c r="AM906" i="28"/>
  <c r="AM898" i="28"/>
  <c r="AM918" i="28"/>
  <c r="AM902" i="28"/>
  <c r="AM910" i="28"/>
  <c r="AM890" i="28"/>
  <c r="AM914" i="28"/>
  <c r="AM894" i="28"/>
  <c r="AP175" i="28"/>
  <c r="AP175" i="10"/>
  <c r="AP273" i="28"/>
  <c r="AP63" i="25"/>
  <c r="AP56" i="25"/>
  <c r="AP266" i="28"/>
  <c r="AO548" i="28"/>
  <c r="AO552" i="28"/>
  <c r="AO532" i="28"/>
  <c r="AO560" i="28"/>
  <c r="AO540" i="28"/>
  <c r="AO544" i="28"/>
  <c r="AO528" i="28"/>
  <c r="AO536" i="28"/>
  <c r="AO556" i="28"/>
  <c r="AO446" i="28"/>
  <c r="AO442" i="28"/>
  <c r="AO470" i="28"/>
  <c r="AO454" i="28"/>
  <c r="AO466" i="28"/>
  <c r="AO450" i="28"/>
  <c r="AO458" i="28"/>
  <c r="AO462" i="28"/>
  <c r="AO438" i="28"/>
  <c r="AP210" i="25"/>
  <c r="AP458" i="25" s="1"/>
  <c r="AJ165" i="33" s="1"/>
  <c r="AP420" i="28"/>
  <c r="AM706" i="28"/>
  <c r="AM718" i="28"/>
  <c r="AM730" i="28"/>
  <c r="AM710" i="28"/>
  <c r="AM726" i="28"/>
  <c r="AM722" i="28"/>
  <c r="AM738" i="28"/>
  <c r="AM734" i="28"/>
  <c r="AM714" i="28"/>
  <c r="AM446" i="28"/>
  <c r="AM438" i="28"/>
  <c r="AM454" i="28"/>
  <c r="AM462" i="28"/>
  <c r="AM450" i="28"/>
  <c r="AM458" i="28"/>
  <c r="AM470" i="28"/>
  <c r="AM442" i="28"/>
  <c r="AM466" i="28"/>
  <c r="AP14" i="28"/>
  <c r="AP14" i="10"/>
  <c r="AP105" i="28"/>
  <c r="AP105" i="10"/>
  <c r="AP441" i="10" s="1"/>
  <c r="AJ115" i="33" s="1"/>
  <c r="AP371" i="28"/>
  <c r="AP161" i="25"/>
  <c r="AP457" i="25" s="1"/>
  <c r="AJ164" i="33" s="1"/>
  <c r="AM10" i="23"/>
  <c r="AO314" i="25"/>
  <c r="AP119" i="28"/>
  <c r="AP119" i="10"/>
  <c r="AP443" i="10" s="1"/>
  <c r="AJ117" i="33" s="1"/>
  <c r="AP196" i="25"/>
  <c r="AP406" i="28"/>
  <c r="AP280" i="28"/>
  <c r="AP70" i="25"/>
  <c r="AO479" i="28"/>
  <c r="AO483" i="28"/>
  <c r="AO495" i="28"/>
  <c r="AO487" i="28"/>
  <c r="AO503" i="28"/>
  <c r="AO511" i="28"/>
  <c r="AO507" i="28"/>
  <c r="AO491" i="28"/>
  <c r="AO499" i="28"/>
  <c r="AO515" i="28"/>
  <c r="AL7" i="18"/>
  <c r="AR7" i="25"/>
  <c r="AR9" i="28"/>
  <c r="AR9" i="3"/>
  <c r="AR7" i="23"/>
  <c r="AR7" i="10"/>
  <c r="AN355" i="33"/>
  <c r="AN289" i="33"/>
  <c r="AN223" i="33"/>
  <c r="AN157" i="33"/>
  <c r="AN340" i="33"/>
  <c r="AN274" i="33"/>
  <c r="AN208" i="33"/>
  <c r="AN322" i="33"/>
  <c r="AN256" i="33"/>
  <c r="AN190" i="33"/>
  <c r="AN307" i="33"/>
  <c r="AN241" i="33"/>
  <c r="AN175" i="33"/>
  <c r="AN111" i="33"/>
  <c r="AN61" i="33"/>
  <c r="AN93" i="33"/>
  <c r="AN143" i="33"/>
  <c r="AN79" i="33"/>
  <c r="AN125" i="33"/>
  <c r="AN47" i="33"/>
  <c r="AN15" i="33"/>
  <c r="AN29" i="33"/>
  <c r="AT4" i="25"/>
  <c r="AT6" i="28"/>
  <c r="AT4" i="23"/>
  <c r="AN4" i="18"/>
  <c r="AP4" i="24"/>
  <c r="AT6" i="3"/>
  <c r="AT5" i="3" s="1"/>
  <c r="AT4" i="10"/>
  <c r="AU70" i="1"/>
  <c r="AT9" i="1"/>
  <c r="AP124" i="24" l="1" a="1"/>
  <c r="AP124" i="24" s="1"/>
  <c r="AP112" i="24" a="1"/>
  <c r="AP112" i="24" s="1"/>
  <c r="AP120" i="24" a="1"/>
  <c r="AP120" i="24" s="1"/>
  <c r="AP108" i="24" a="1"/>
  <c r="AP108" i="24" s="1"/>
  <c r="AP116" i="24" a="1"/>
  <c r="AP116" i="24" s="1"/>
  <c r="AP104" i="24" a="1"/>
  <c r="AP104" i="24" s="1"/>
  <c r="AP128" i="24" a="1"/>
  <c r="AP128" i="24" s="1"/>
  <c r="AP80" i="24" a="1"/>
  <c r="AP80" i="24" s="1"/>
  <c r="AP60" i="24" a="1"/>
  <c r="AP60" i="24" s="1"/>
  <c r="AP76" i="24" a="1"/>
  <c r="AP76" i="24" s="1"/>
  <c r="AP64" i="24" a="1"/>
  <c r="AP64" i="24" s="1"/>
  <c r="AP96" i="24" a="1"/>
  <c r="AP96" i="24" s="1"/>
  <c r="AP88" i="24" a="1"/>
  <c r="AP88" i="24" s="1"/>
  <c r="AP56" i="24" a="1"/>
  <c r="AP56" i="24" s="1"/>
  <c r="AP92" i="24" a="1"/>
  <c r="AP92" i="24" s="1"/>
  <c r="AP72" i="24" a="1"/>
  <c r="AP72" i="24" s="1"/>
  <c r="AP100" i="24" a="1"/>
  <c r="AP100" i="24" s="1"/>
  <c r="AP84" i="24" a="1"/>
  <c r="AP84" i="24" s="1"/>
  <c r="AP68" i="24" a="1"/>
  <c r="AP68" i="24" s="1"/>
  <c r="AP52" i="24" a="1"/>
  <c r="AP52" i="24" s="1"/>
  <c r="AP20" i="24" a="1"/>
  <c r="AP20" i="24" s="1"/>
  <c r="AP48" i="24" a="1"/>
  <c r="AP48" i="24" s="1"/>
  <c r="AP44" i="24" a="1"/>
  <c r="AP44" i="24" s="1"/>
  <c r="AP40" i="24" a="1"/>
  <c r="AP40" i="24" s="1"/>
  <c r="AP28" i="24" a="1"/>
  <c r="AP28" i="24" s="1"/>
  <c r="AP12" i="24" a="1"/>
  <c r="AP12" i="24" s="1"/>
  <c r="AP36" i="24" a="1"/>
  <c r="AP36" i="24" s="1"/>
  <c r="AP16" i="24" a="1"/>
  <c r="AP16" i="24" s="1"/>
  <c r="AP32" i="24" a="1"/>
  <c r="AP32" i="24" s="1"/>
  <c r="AP24" i="24" a="1"/>
  <c r="AP24" i="24" s="1"/>
  <c r="AP232" i="10"/>
  <c r="AI73" i="33"/>
  <c r="AN59" i="23"/>
  <c r="AO30" i="23"/>
  <c r="AO34" i="23"/>
  <c r="AO22" i="23"/>
  <c r="AO42" i="23"/>
  <c r="AO50" i="23"/>
  <c r="AI137" i="33"/>
  <c r="AP252" i="10"/>
  <c r="AP491" i="10"/>
  <c r="AJ243" i="33" s="1"/>
  <c r="AJ253" i="33" s="1"/>
  <c r="AP419" i="25"/>
  <c r="AJ69" i="33" s="1"/>
  <c r="AP244" i="25"/>
  <c r="AP330" i="25" s="1"/>
  <c r="AP465" i="25"/>
  <c r="AJ192" i="33" s="1"/>
  <c r="AJ202" i="33" s="1"/>
  <c r="AO330" i="25"/>
  <c r="AP256" i="10"/>
  <c r="AP504" i="10"/>
  <c r="AJ276" i="33" s="1"/>
  <c r="AJ286" i="33" s="1"/>
  <c r="AP248" i="25"/>
  <c r="AP334" i="25" s="1"/>
  <c r="AP478" i="25"/>
  <c r="AJ225" i="33" s="1"/>
  <c r="AJ235" i="33" s="1"/>
  <c r="AP442" i="25"/>
  <c r="AJ130" i="33" s="1"/>
  <c r="AP264" i="25"/>
  <c r="AP350" i="25" s="1"/>
  <c r="AP530" i="25"/>
  <c r="AJ357" i="33" s="1"/>
  <c r="AJ367" i="33" s="1"/>
  <c r="AP264" i="10"/>
  <c r="AP530" i="10"/>
  <c r="AJ342" i="33" s="1"/>
  <c r="AJ352" i="33" s="1"/>
  <c r="AP478" i="10"/>
  <c r="AJ210" i="33" s="1"/>
  <c r="AJ220" i="33" s="1"/>
  <c r="AP248" i="10"/>
  <c r="AP447" i="25"/>
  <c r="AJ135" i="33" s="1"/>
  <c r="AP252" i="25"/>
  <c r="AP338" i="25" s="1"/>
  <c r="AP491" i="25"/>
  <c r="AJ258" i="33" s="1"/>
  <c r="AJ268" i="33" s="1"/>
  <c r="AP417" i="10"/>
  <c r="AP439" i="10"/>
  <c r="AJ113" i="33" s="1"/>
  <c r="AJ123" i="33" s="1"/>
  <c r="AP236" i="10"/>
  <c r="AP22" i="23" s="1"/>
  <c r="AP429" i="10"/>
  <c r="AJ84" i="33" s="1"/>
  <c r="AP517" i="10"/>
  <c r="AJ309" i="33" s="1"/>
  <c r="AJ319" i="33" s="1"/>
  <c r="AP465" i="10"/>
  <c r="AJ177" i="33" s="1"/>
  <c r="AJ187" i="33" s="1"/>
  <c r="AP244" i="10"/>
  <c r="AP256" i="25"/>
  <c r="AP342" i="25" s="1"/>
  <c r="AP504" i="25"/>
  <c r="AJ291" i="33" s="1"/>
  <c r="AJ301" i="33" s="1"/>
  <c r="AN79" i="23"/>
  <c r="AN91" i="23"/>
  <c r="AN71" i="23"/>
  <c r="AN75" i="23"/>
  <c r="AN63" i="23"/>
  <c r="AN67" i="23"/>
  <c r="AO26" i="23"/>
  <c r="AO46" i="23"/>
  <c r="AO350" i="10"/>
  <c r="AN87" i="23"/>
  <c r="AU71" i="1"/>
  <c r="AU72" i="1" s="1"/>
  <c r="AT72" i="1"/>
  <c r="AT6" i="25" s="1"/>
  <c r="AU73" i="1"/>
  <c r="AQ7" i="24" s="1"/>
  <c r="AM55" i="23"/>
  <c r="AM100" i="23" s="1"/>
  <c r="AO338" i="10"/>
  <c r="AN55" i="23"/>
  <c r="BE11" i="3"/>
  <c r="AP1120" i="28"/>
  <c r="AP1148" i="28"/>
  <c r="AP1116" i="28"/>
  <c r="AP1144" i="28"/>
  <c r="AP1140" i="28"/>
  <c r="AP1136" i="28"/>
  <c r="AP1132" i="28"/>
  <c r="AP1128" i="28"/>
  <c r="AP1124" i="28"/>
  <c r="AP1268" i="28"/>
  <c r="AP1276" i="28"/>
  <c r="AP1256" i="28"/>
  <c r="AP1280" i="28"/>
  <c r="AP1260" i="28"/>
  <c r="AP1272" i="28"/>
  <c r="AP1288" i="28"/>
  <c r="AP1284" i="28"/>
  <c r="AP1264" i="28"/>
  <c r="AP1201" i="28"/>
  <c r="AP1205" i="28" s="1"/>
  <c r="AP1061" i="28"/>
  <c r="AP1065" i="28" s="1"/>
  <c r="AP1252" i="28"/>
  <c r="AP1112" i="28"/>
  <c r="AO346" i="10"/>
  <c r="AI27" i="33"/>
  <c r="AO330" i="10"/>
  <c r="AO342" i="10"/>
  <c r="AO318" i="10"/>
  <c r="AO314" i="10"/>
  <c r="AO322" i="10"/>
  <c r="AO10" i="23"/>
  <c r="AO67" i="23" s="1"/>
  <c r="AO334" i="10"/>
  <c r="AO326" i="10"/>
  <c r="AP400" i="25"/>
  <c r="AJ31" i="33" s="1"/>
  <c r="AJ41" i="33" s="1"/>
  <c r="AP418" i="10"/>
  <c r="AP240" i="10"/>
  <c r="AP419" i="10"/>
  <c r="AP260" i="10"/>
  <c r="BD13" i="3"/>
  <c r="BD15" i="3"/>
  <c r="AP520" i="28"/>
  <c r="AP524" i="28" s="1"/>
  <c r="AJ169" i="33"/>
  <c r="AJ155" i="33"/>
  <c r="AI59" i="33"/>
  <c r="AK112" i="18"/>
  <c r="AK116" i="18"/>
  <c r="AK120" i="18"/>
  <c r="AK124" i="18"/>
  <c r="AK128" i="18"/>
  <c r="AK84" i="18"/>
  <c r="AK52" i="18"/>
  <c r="AK88" i="18"/>
  <c r="AK56" i="18"/>
  <c r="AK104" i="18"/>
  <c r="AK92" i="18"/>
  <c r="AK60" i="18"/>
  <c r="AK96" i="18"/>
  <c r="AK64" i="18"/>
  <c r="AK100" i="18"/>
  <c r="AK68" i="18"/>
  <c r="AK72" i="18"/>
  <c r="AK76" i="18"/>
  <c r="AK44" i="18"/>
  <c r="AK36" i="18"/>
  <c r="AK40" i="18"/>
  <c r="AK20" i="18"/>
  <c r="AK108" i="18"/>
  <c r="AK12" i="18"/>
  <c r="AK48" i="18"/>
  <c r="AK32" i="18"/>
  <c r="AK16" i="18"/>
  <c r="AK80" i="18"/>
  <c r="AK28" i="18"/>
  <c r="AK24" i="18"/>
  <c r="AL116" i="18"/>
  <c r="AL120" i="18"/>
  <c r="AL124" i="18"/>
  <c r="AL128" i="18"/>
  <c r="AL104" i="18"/>
  <c r="AL88" i="18"/>
  <c r="AL56" i="18"/>
  <c r="AR91" i="28" s="1"/>
  <c r="AL92" i="18"/>
  <c r="AL60" i="18"/>
  <c r="AL96" i="18"/>
  <c r="AL64" i="18"/>
  <c r="AL112" i="18"/>
  <c r="AL100" i="18"/>
  <c r="AL68" i="18"/>
  <c r="AL72" i="18"/>
  <c r="AL76" i="18"/>
  <c r="AR126" i="10" s="1"/>
  <c r="AR444" i="10" s="1"/>
  <c r="AL118" i="33" s="1"/>
  <c r="AL44" i="18"/>
  <c r="AL108" i="18"/>
  <c r="AL80" i="18"/>
  <c r="AL48" i="18"/>
  <c r="AR77" i="28" s="1"/>
  <c r="AL40" i="18"/>
  <c r="AR63" i="28" s="1"/>
  <c r="AL12" i="18"/>
  <c r="AL16" i="18"/>
  <c r="AL52" i="18"/>
  <c r="AL28" i="18"/>
  <c r="AL24" i="18"/>
  <c r="AR35" i="10" s="1"/>
  <c r="AL84" i="18"/>
  <c r="AL20" i="18"/>
  <c r="AL36" i="18"/>
  <c r="AL32" i="18"/>
  <c r="AR49" i="10" s="1"/>
  <c r="AR452" i="10" s="1"/>
  <c r="AL145" i="33" s="1"/>
  <c r="AT94" i="23"/>
  <c r="AT53" i="23"/>
  <c r="AR196" i="28"/>
  <c r="AO14" i="23"/>
  <c r="AP427" i="25"/>
  <c r="AJ96" i="33" s="1"/>
  <c r="AP428" i="25"/>
  <c r="AJ97" i="33" s="1"/>
  <c r="AP232" i="25"/>
  <c r="AP426" i="25"/>
  <c r="AJ95" i="33" s="1"/>
  <c r="AP427" i="10"/>
  <c r="AJ82" i="33" s="1"/>
  <c r="AI81" i="33"/>
  <c r="AI91" i="33" s="1"/>
  <c r="AP428" i="10"/>
  <c r="AJ83" i="33" s="1"/>
  <c r="AP426" i="10"/>
  <c r="AP788" i="28"/>
  <c r="AP812" i="28" s="1"/>
  <c r="AR329" i="28"/>
  <c r="AR315" i="28"/>
  <c r="AR56" i="25"/>
  <c r="AR350" i="28"/>
  <c r="AR168" i="25"/>
  <c r="AR392" i="28"/>
  <c r="AR259" i="28"/>
  <c r="AR49" i="25"/>
  <c r="AQ336" i="28"/>
  <c r="AQ126" i="25"/>
  <c r="AP1004" i="28"/>
  <c r="AP980" i="28"/>
  <c r="AP988" i="28"/>
  <c r="AP996" i="28"/>
  <c r="AP1000" i="28"/>
  <c r="AP984" i="28"/>
  <c r="AP1008" i="28"/>
  <c r="AP976" i="28"/>
  <c r="AP992" i="28"/>
  <c r="AQ42" i="25"/>
  <c r="AQ252" i="28"/>
  <c r="AQ238" i="28"/>
  <c r="AQ28" i="25"/>
  <c r="AP421" i="25"/>
  <c r="AJ71" i="33" s="1"/>
  <c r="AP413" i="25"/>
  <c r="AJ63" i="33" s="1"/>
  <c r="AP414" i="25"/>
  <c r="AJ64" i="33" s="1"/>
  <c r="AP415" i="25"/>
  <c r="AJ65" i="33" s="1"/>
  <c r="AP228" i="25"/>
  <c r="AQ399" i="28"/>
  <c r="AQ189" i="25"/>
  <c r="AQ273" i="28"/>
  <c r="AQ63" i="25"/>
  <c r="AQ147" i="25"/>
  <c r="AQ455" i="25" s="1"/>
  <c r="AK162" i="33" s="1"/>
  <c r="AQ357" i="28"/>
  <c r="AQ231" i="28"/>
  <c r="AQ21" i="25"/>
  <c r="AP400" i="10"/>
  <c r="AJ17" i="33" s="1"/>
  <c r="AP401" i="10"/>
  <c r="AJ18" i="33" s="1"/>
  <c r="AP402" i="10"/>
  <c r="AJ19" i="33" s="1"/>
  <c r="AP224" i="10"/>
  <c r="AQ112" i="25"/>
  <c r="AQ445" i="25" s="1"/>
  <c r="AK133" i="33" s="1"/>
  <c r="AQ322" i="28"/>
  <c r="AP955" i="28"/>
  <c r="AP931" i="28"/>
  <c r="AP943" i="28"/>
  <c r="AP963" i="28"/>
  <c r="AP939" i="28"/>
  <c r="AP951" i="28"/>
  <c r="AP935" i="28"/>
  <c r="AP959" i="28"/>
  <c r="AP947" i="28"/>
  <c r="AQ161" i="25"/>
  <c r="AQ457" i="25" s="1"/>
  <c r="AK164" i="33" s="1"/>
  <c r="AQ371" i="28"/>
  <c r="AT5" i="25"/>
  <c r="AN5" i="18"/>
  <c r="AT7" i="3"/>
  <c r="AT7" i="28"/>
  <c r="AT5" i="23"/>
  <c r="AP5" i="24"/>
  <c r="AT5" i="10"/>
  <c r="AS7" i="25"/>
  <c r="AM7" i="18"/>
  <c r="AS7" i="23"/>
  <c r="AS9" i="3"/>
  <c r="AS7" i="10"/>
  <c r="AS9" i="28"/>
  <c r="AP413" i="10"/>
  <c r="AJ49" i="33" s="1"/>
  <c r="AP414" i="10"/>
  <c r="AJ50" i="33" s="1"/>
  <c r="AP415" i="10"/>
  <c r="AJ51" i="33" s="1"/>
  <c r="AP228" i="10"/>
  <c r="AP479" i="28"/>
  <c r="AP612" i="28"/>
  <c r="AP747" i="28"/>
  <c r="AP927" i="28"/>
  <c r="AP972" i="28"/>
  <c r="AQ196" i="25"/>
  <c r="AQ406" i="28"/>
  <c r="AM79" i="23"/>
  <c r="AM124" i="23" s="1"/>
  <c r="AM71" i="23"/>
  <c r="AM116" i="23" s="1"/>
  <c r="AM75" i="23"/>
  <c r="AM120" i="23" s="1"/>
  <c r="AM91" i="23"/>
  <c r="AM136" i="23" s="1"/>
  <c r="AM83" i="23"/>
  <c r="AM128" i="23" s="1"/>
  <c r="AN128" i="23" s="1"/>
  <c r="AM59" i="23"/>
  <c r="AM104" i="23" s="1"/>
  <c r="AM63" i="23"/>
  <c r="AM108" i="23" s="1"/>
  <c r="AM87" i="23"/>
  <c r="AM132" i="23" s="1"/>
  <c r="AM67" i="23"/>
  <c r="AM112" i="23" s="1"/>
  <c r="AM96" i="23"/>
  <c r="AN96" i="23" s="1"/>
  <c r="AP563" i="28"/>
  <c r="AP567" i="28" s="1"/>
  <c r="AP833" i="28"/>
  <c r="AP878" i="28"/>
  <c r="AP698" i="28"/>
  <c r="AP702" i="28" s="1"/>
  <c r="AP430" i="28"/>
  <c r="AP434" i="28" s="1"/>
  <c r="AQ14" i="25"/>
  <c r="AQ224" i="28"/>
  <c r="AP759" i="28"/>
  <c r="AP755" i="28"/>
  <c r="AP771" i="28"/>
  <c r="AP767" i="28"/>
  <c r="AP779" i="28"/>
  <c r="AP751" i="28"/>
  <c r="AP783" i="28"/>
  <c r="AP775" i="28"/>
  <c r="AP763" i="28"/>
  <c r="AQ427" i="28"/>
  <c r="AQ217" i="25"/>
  <c r="AQ154" i="25"/>
  <c r="AQ456" i="25" s="1"/>
  <c r="AK163" i="33" s="1"/>
  <c r="AQ364" i="28"/>
  <c r="AP653" i="28"/>
  <c r="AQ266" i="28"/>
  <c r="AQ56" i="25"/>
  <c r="AT8" i="28"/>
  <c r="AQ245" i="28"/>
  <c r="AQ35" i="25"/>
  <c r="AP346" i="25"/>
  <c r="AP322" i="25"/>
  <c r="AP326" i="25"/>
  <c r="AP628" i="28"/>
  <c r="AP648" i="28"/>
  <c r="AP644" i="28"/>
  <c r="AP640" i="28"/>
  <c r="AP616" i="28"/>
  <c r="AP620" i="28"/>
  <c r="AP624" i="28"/>
  <c r="AP632" i="28"/>
  <c r="AP636" i="28"/>
  <c r="AQ259" i="28"/>
  <c r="AQ49" i="25"/>
  <c r="AP483" i="28"/>
  <c r="AP487" i="28"/>
  <c r="AP495" i="28"/>
  <c r="AP499" i="28"/>
  <c r="AP515" i="28"/>
  <c r="AP507" i="28"/>
  <c r="AP491" i="28"/>
  <c r="AP503" i="28"/>
  <c r="AP511" i="28"/>
  <c r="AQ315" i="28"/>
  <c r="AQ105" i="25"/>
  <c r="AQ444" i="25" s="1"/>
  <c r="AK132" i="33" s="1"/>
  <c r="AO340" i="33"/>
  <c r="AO274" i="33"/>
  <c r="AO208" i="33"/>
  <c r="AO322" i="33"/>
  <c r="AO256" i="33"/>
  <c r="AO190" i="33"/>
  <c r="AO307" i="33"/>
  <c r="AO241" i="33"/>
  <c r="AO175" i="33"/>
  <c r="AO61" i="33"/>
  <c r="AO93" i="33"/>
  <c r="AO355" i="33"/>
  <c r="AO289" i="33"/>
  <c r="AO143" i="33"/>
  <c r="AO79" i="33"/>
  <c r="AO223" i="33"/>
  <c r="AO157" i="33"/>
  <c r="AO125" i="33"/>
  <c r="AO47" i="33"/>
  <c r="AO111" i="33"/>
  <c r="AO15" i="33"/>
  <c r="AO29" i="33"/>
  <c r="AU4" i="25"/>
  <c r="AU6" i="28"/>
  <c r="AU4" i="23"/>
  <c r="AO4" i="18"/>
  <c r="AQ4" i="24"/>
  <c r="AU6" i="3"/>
  <c r="AU5" i="3" s="1"/>
  <c r="AU4" i="10"/>
  <c r="AV70" i="1"/>
  <c r="AU9" i="1"/>
  <c r="AQ128" i="24" l="1" a="1"/>
  <c r="AQ128" i="24" s="1"/>
  <c r="AQ124" i="24" a="1"/>
  <c r="AQ124" i="24" s="1"/>
  <c r="AQ112" i="24" a="1"/>
  <c r="AQ112" i="24" s="1"/>
  <c r="AQ120" i="24" a="1"/>
  <c r="AQ120" i="24" s="1"/>
  <c r="AQ108" i="24" a="1"/>
  <c r="AQ108" i="24" s="1"/>
  <c r="AQ116" i="24" a="1"/>
  <c r="AQ116" i="24" s="1"/>
  <c r="AQ104" i="24" a="1"/>
  <c r="AQ104" i="24" s="1"/>
  <c r="AQ80" i="24" a="1"/>
  <c r="AQ80" i="24" s="1"/>
  <c r="AQ60" i="24" a="1"/>
  <c r="AQ60" i="24" s="1"/>
  <c r="AQ76" i="24" a="1"/>
  <c r="AQ76" i="24" s="1"/>
  <c r="AQ96" i="24" a="1"/>
  <c r="AQ96" i="24" s="1"/>
  <c r="AQ88" i="24" a="1"/>
  <c r="AQ88" i="24" s="1"/>
  <c r="AQ64" i="24" a="1"/>
  <c r="AQ64" i="24" s="1"/>
  <c r="AQ56" i="24" a="1"/>
  <c r="AQ56" i="24" s="1"/>
  <c r="AQ72" i="24" a="1"/>
  <c r="AQ72" i="24" s="1"/>
  <c r="AQ100" i="24" a="1"/>
  <c r="AQ100" i="24" s="1"/>
  <c r="AQ92" i="24" a="1"/>
  <c r="AQ92" i="24" s="1"/>
  <c r="AQ84" i="24" a="1"/>
  <c r="AQ84" i="24" s="1"/>
  <c r="AQ68" i="24" a="1"/>
  <c r="AQ68" i="24" s="1"/>
  <c r="AQ52" i="24" a="1"/>
  <c r="AQ52" i="24" s="1"/>
  <c r="AQ32" i="24" a="1"/>
  <c r="AQ32" i="24" s="1"/>
  <c r="AQ20" i="24" a="1"/>
  <c r="AQ20" i="24" s="1"/>
  <c r="AQ48" i="24" a="1"/>
  <c r="AQ48" i="24" s="1"/>
  <c r="AQ44" i="24" a="1"/>
  <c r="AQ44" i="24" s="1"/>
  <c r="AQ40" i="24" a="1"/>
  <c r="AQ40" i="24" s="1"/>
  <c r="AQ16" i="24" a="1"/>
  <c r="AQ16" i="24" s="1"/>
  <c r="AQ28" i="24" a="1"/>
  <c r="AQ28" i="24" s="1"/>
  <c r="AQ12" i="24" a="1"/>
  <c r="AQ12" i="24" s="1"/>
  <c r="AQ24" i="24" a="1"/>
  <c r="AQ24" i="24" s="1"/>
  <c r="AQ36" i="24" a="1"/>
  <c r="AQ36" i="24" s="1"/>
  <c r="AP18" i="23"/>
  <c r="AT6" i="10"/>
  <c r="AN6" i="18"/>
  <c r="AP6" i="24"/>
  <c r="AT8" i="3"/>
  <c r="AT6" i="23"/>
  <c r="AN116" i="23"/>
  <c r="AN104" i="23"/>
  <c r="AJ137" i="33"/>
  <c r="AN124" i="23"/>
  <c r="AN120" i="23"/>
  <c r="AN108" i="23"/>
  <c r="AP38" i="23"/>
  <c r="AP50" i="23"/>
  <c r="AP42" i="23"/>
  <c r="AR419" i="25"/>
  <c r="AL69" i="33" s="1"/>
  <c r="AR465" i="25"/>
  <c r="AL192" i="33" s="1"/>
  <c r="AL202" i="33" s="1"/>
  <c r="AR244" i="25"/>
  <c r="AQ452" i="25"/>
  <c r="AK159" i="33" s="1"/>
  <c r="AQ240" i="25"/>
  <c r="AQ417" i="25"/>
  <c r="AK67" i="33" s="1"/>
  <c r="AQ439" i="25"/>
  <c r="AK127" i="33" s="1"/>
  <c r="AQ236" i="25"/>
  <c r="AN136" i="23"/>
  <c r="AQ248" i="25"/>
  <c r="AQ478" i="25"/>
  <c r="AK225" i="33" s="1"/>
  <c r="AK235" i="33" s="1"/>
  <c r="AR240" i="25"/>
  <c r="AR452" i="25"/>
  <c r="AL159" i="33" s="1"/>
  <c r="AP30" i="23"/>
  <c r="AQ419" i="25"/>
  <c r="AK69" i="33" s="1"/>
  <c r="AQ244" i="25"/>
  <c r="AQ465" i="25"/>
  <c r="AK192" i="33" s="1"/>
  <c r="AK202" i="33" s="1"/>
  <c r="AP34" i="23"/>
  <c r="AN112" i="23"/>
  <c r="AO112" i="23" s="1"/>
  <c r="AN132" i="23"/>
  <c r="AP46" i="23"/>
  <c r="AP26" i="23"/>
  <c r="AP540" i="28"/>
  <c r="AP532" i="28"/>
  <c r="AV73" i="1"/>
  <c r="AR7" i="24" s="1"/>
  <c r="AV71" i="1"/>
  <c r="AN100" i="23"/>
  <c r="AP1233" i="28"/>
  <c r="AP1229" i="28"/>
  <c r="AP1225" i="28"/>
  <c r="AP1221" i="28"/>
  <c r="AP1241" i="28"/>
  <c r="AP1217" i="28"/>
  <c r="AP1237" i="28"/>
  <c r="AP1213" i="28"/>
  <c r="AP1209" i="28"/>
  <c r="AQ1248" i="28"/>
  <c r="AQ1108" i="28"/>
  <c r="AP1077" i="28"/>
  <c r="AP1081" i="28"/>
  <c r="AP1101" i="28"/>
  <c r="AP1069" i="28"/>
  <c r="AP1097" i="28"/>
  <c r="AP1093" i="28"/>
  <c r="AP1089" i="28"/>
  <c r="AP1085" i="28"/>
  <c r="AP1073" i="28"/>
  <c r="BF11" i="3"/>
  <c r="AO91" i="23"/>
  <c r="AO71" i="23"/>
  <c r="AO59" i="23"/>
  <c r="AO63" i="23"/>
  <c r="AO79" i="23"/>
  <c r="AO83" i="23"/>
  <c r="AO128" i="23" s="1"/>
  <c r="AO75" i="23"/>
  <c r="AO87" i="23"/>
  <c r="AO96" i="23"/>
  <c r="AO55" i="23"/>
  <c r="AP552" i="28"/>
  <c r="AR63" i="10"/>
  <c r="AP560" i="28"/>
  <c r="AP556" i="28"/>
  <c r="AP548" i="28"/>
  <c r="AP544" i="28"/>
  <c r="AP536" i="28"/>
  <c r="AP528" i="28"/>
  <c r="AR418" i="10"/>
  <c r="AR240" i="10"/>
  <c r="BE15" i="3"/>
  <c r="BE13" i="3"/>
  <c r="AJ105" i="33"/>
  <c r="AJ73" i="33"/>
  <c r="AJ59" i="33"/>
  <c r="AJ27" i="33"/>
  <c r="AM120" i="18"/>
  <c r="AM124" i="18"/>
  <c r="AM128" i="18"/>
  <c r="AM104" i="18"/>
  <c r="AM108" i="18"/>
  <c r="AM92" i="18"/>
  <c r="AM60" i="18"/>
  <c r="AS98" i="28" s="1"/>
  <c r="AM96" i="18"/>
  <c r="AM64" i="18"/>
  <c r="AS105" i="10" s="1"/>
  <c r="AS441" i="10" s="1"/>
  <c r="AM115" i="33" s="1"/>
  <c r="AM112" i="18"/>
  <c r="AM100" i="18"/>
  <c r="AM68" i="18"/>
  <c r="AM72" i="18"/>
  <c r="AM76" i="18"/>
  <c r="AM44" i="18"/>
  <c r="AM116" i="18"/>
  <c r="AM80" i="18"/>
  <c r="AM48" i="18"/>
  <c r="AM84" i="18"/>
  <c r="AM52" i="18"/>
  <c r="AM56" i="18"/>
  <c r="AM88" i="18"/>
  <c r="AM16" i="18"/>
  <c r="AM32" i="18"/>
  <c r="AS49" i="28" s="1"/>
  <c r="AM20" i="18"/>
  <c r="AS28" i="28" s="1"/>
  <c r="AM40" i="18"/>
  <c r="AM28" i="18"/>
  <c r="AM24" i="18"/>
  <c r="AM12" i="18"/>
  <c r="AS14" i="28" s="1"/>
  <c r="AM36" i="18"/>
  <c r="AR378" i="28"/>
  <c r="AR266" i="28"/>
  <c r="AR91" i="10"/>
  <c r="AR49" i="28"/>
  <c r="AR77" i="10"/>
  <c r="AP800" i="28"/>
  <c r="AP792" i="28"/>
  <c r="AR126" i="28"/>
  <c r="AU94" i="23"/>
  <c r="AU53" i="23"/>
  <c r="AR182" i="25"/>
  <c r="AR105" i="25"/>
  <c r="AR444" i="25" s="1"/>
  <c r="AL132" i="33" s="1"/>
  <c r="AR119" i="25"/>
  <c r="AR446" i="25" s="1"/>
  <c r="AL134" i="33" s="1"/>
  <c r="AP314" i="10"/>
  <c r="AR196" i="10"/>
  <c r="AP318" i="25"/>
  <c r="AR35" i="28"/>
  <c r="AQ428" i="25"/>
  <c r="AK97" i="33" s="1"/>
  <c r="AQ427" i="25"/>
  <c r="AK96" i="33" s="1"/>
  <c r="AQ426" i="25"/>
  <c r="AK95" i="33" s="1"/>
  <c r="AQ232" i="25"/>
  <c r="AP804" i="28"/>
  <c r="AP820" i="28"/>
  <c r="AP824" i="28"/>
  <c r="AP816" i="28"/>
  <c r="AP808" i="28"/>
  <c r="AP796" i="28"/>
  <c r="AP828" i="28"/>
  <c r="AR428" i="10"/>
  <c r="AL83" i="33" s="1"/>
  <c r="AJ81" i="33"/>
  <c r="AJ91" i="33" s="1"/>
  <c r="AR140" i="25"/>
  <c r="AR454" i="25" s="1"/>
  <c r="AL161" i="33" s="1"/>
  <c r="AS168" i="25"/>
  <c r="AS252" i="28"/>
  <c r="AS392" i="28"/>
  <c r="AS49" i="25"/>
  <c r="AS98" i="25"/>
  <c r="AS443" i="25" s="1"/>
  <c r="AM131" i="33" s="1"/>
  <c r="AS140" i="25"/>
  <c r="AS454" i="25" s="1"/>
  <c r="AM161" i="33" s="1"/>
  <c r="AS105" i="25"/>
  <c r="AS444" i="25" s="1"/>
  <c r="AM132" i="33" s="1"/>
  <c r="AS406" i="28"/>
  <c r="AS196" i="25"/>
  <c r="AQ84" i="28"/>
  <c r="AQ84" i="10"/>
  <c r="AR399" i="28"/>
  <c r="AR189" i="25"/>
  <c r="AQ329" i="28"/>
  <c r="AQ119" i="25"/>
  <c r="AQ446" i="25" s="1"/>
  <c r="AK134" i="33" s="1"/>
  <c r="AR217" i="28"/>
  <c r="AR217" i="10"/>
  <c r="AQ119" i="28"/>
  <c r="AQ119" i="10"/>
  <c r="AQ443" i="10" s="1"/>
  <c r="AK117" i="33" s="1"/>
  <c r="AR182" i="28"/>
  <c r="AR182" i="10"/>
  <c r="AU5" i="23"/>
  <c r="AO5" i="18"/>
  <c r="AU7" i="28"/>
  <c r="AQ5" i="24"/>
  <c r="AU5" i="25"/>
  <c r="AU5" i="10"/>
  <c r="AU7" i="3"/>
  <c r="AR420" i="28"/>
  <c r="AR210" i="25"/>
  <c r="AR458" i="25" s="1"/>
  <c r="AL165" i="33" s="1"/>
  <c r="AR210" i="28"/>
  <c r="AR210" i="10"/>
  <c r="AQ35" i="28"/>
  <c r="AQ35" i="10"/>
  <c r="AQ133" i="28"/>
  <c r="AQ133" i="10"/>
  <c r="AQ445" i="10" s="1"/>
  <c r="AK119" i="33" s="1"/>
  <c r="AQ161" i="28"/>
  <c r="AQ161" i="10"/>
  <c r="AQ98" i="28"/>
  <c r="AQ98" i="10"/>
  <c r="AQ440" i="10" s="1"/>
  <c r="AK114" i="33" s="1"/>
  <c r="AR168" i="28"/>
  <c r="AR168" i="10"/>
  <c r="AN7" i="18"/>
  <c r="AT7" i="25"/>
  <c r="AT9" i="28"/>
  <c r="AT7" i="10"/>
  <c r="AT7" i="23"/>
  <c r="AT9" i="3"/>
  <c r="AR119" i="28"/>
  <c r="AR119" i="10"/>
  <c r="AR443" i="10" s="1"/>
  <c r="AL117" i="33" s="1"/>
  <c r="AP685" i="28"/>
  <c r="AP693" i="28"/>
  <c r="AP665" i="28"/>
  <c r="AP689" i="28"/>
  <c r="AP677" i="28"/>
  <c r="AP681" i="28"/>
  <c r="AP661" i="28"/>
  <c r="AP673" i="28"/>
  <c r="AP669" i="28"/>
  <c r="AQ280" i="28"/>
  <c r="AQ70" i="25"/>
  <c r="AQ413" i="28"/>
  <c r="AQ203" i="25"/>
  <c r="AP470" i="28"/>
  <c r="AP454" i="28"/>
  <c r="AP442" i="28"/>
  <c r="AP466" i="28"/>
  <c r="AP458" i="28"/>
  <c r="AP446" i="28"/>
  <c r="AP438" i="28"/>
  <c r="AP450" i="28"/>
  <c r="AP462" i="28"/>
  <c r="AR112" i="28"/>
  <c r="AR112" i="10"/>
  <c r="AR442" i="10" s="1"/>
  <c r="AL116" i="33" s="1"/>
  <c r="AR245" i="28"/>
  <c r="AR35" i="25"/>
  <c r="AR91" i="25"/>
  <c r="AR301" i="28"/>
  <c r="AQ475" i="28"/>
  <c r="AQ479" i="28" s="1"/>
  <c r="AQ608" i="28"/>
  <c r="AQ612" i="28" s="1"/>
  <c r="AQ968" i="28"/>
  <c r="AQ743" i="28"/>
  <c r="AQ747" i="28" s="1"/>
  <c r="AQ923" i="28"/>
  <c r="AR14" i="28"/>
  <c r="AR14" i="10"/>
  <c r="AS420" i="28"/>
  <c r="AS210" i="25"/>
  <c r="AS458" i="25" s="1"/>
  <c r="AM165" i="33" s="1"/>
  <c r="AR154" i="28"/>
  <c r="AR154" i="10"/>
  <c r="AR454" i="10" s="1"/>
  <c r="AL147" i="33" s="1"/>
  <c r="AQ385" i="28"/>
  <c r="AQ175" i="25"/>
  <c r="AR175" i="28"/>
  <c r="AR175" i="10"/>
  <c r="AQ21" i="28"/>
  <c r="AQ21" i="10"/>
  <c r="AQ56" i="28"/>
  <c r="AQ56" i="10"/>
  <c r="AQ70" i="28"/>
  <c r="AQ70" i="10"/>
  <c r="AQ147" i="28"/>
  <c r="AQ147" i="10"/>
  <c r="AQ453" i="10" s="1"/>
  <c r="AK146" i="33" s="1"/>
  <c r="AR105" i="28"/>
  <c r="AR105" i="10"/>
  <c r="AR441" i="10" s="1"/>
  <c r="AL115" i="33" s="1"/>
  <c r="AR70" i="28"/>
  <c r="AR70" i="10"/>
  <c r="AQ420" i="28"/>
  <c r="AQ210" i="25"/>
  <c r="AQ458" i="25" s="1"/>
  <c r="AK165" i="33" s="1"/>
  <c r="AR28" i="28"/>
  <c r="AR28" i="10"/>
  <c r="AR416" i="10" s="1"/>
  <c r="AL52" i="33" s="1"/>
  <c r="AR14" i="25"/>
  <c r="AR224" i="28"/>
  <c r="AP734" i="28"/>
  <c r="AP710" i="28"/>
  <c r="AP730" i="28"/>
  <c r="AP738" i="28"/>
  <c r="AP706" i="28"/>
  <c r="AP726" i="28"/>
  <c r="AP718" i="28"/>
  <c r="AP714" i="28"/>
  <c r="AP722" i="28"/>
  <c r="AQ228" i="25"/>
  <c r="AQ413" i="25"/>
  <c r="AK63" i="33" s="1"/>
  <c r="AQ414" i="25"/>
  <c r="AK64" i="33" s="1"/>
  <c r="AQ415" i="25"/>
  <c r="AK65" i="33" s="1"/>
  <c r="AQ422" i="25"/>
  <c r="AK72" i="33" s="1"/>
  <c r="AQ416" i="25"/>
  <c r="AK66" i="33" s="1"/>
  <c r="AR364" i="28"/>
  <c r="AR154" i="25"/>
  <c r="AR456" i="25" s="1"/>
  <c r="AL163" i="33" s="1"/>
  <c r="AQ287" i="28"/>
  <c r="AQ77" i="25"/>
  <c r="AQ14" i="28"/>
  <c r="AQ14" i="10"/>
  <c r="AQ343" i="28"/>
  <c r="AQ133" i="25"/>
  <c r="AQ453" i="25" s="1"/>
  <c r="AK160" i="33" s="1"/>
  <c r="AR42" i="28"/>
  <c r="AR42" i="10"/>
  <c r="AR232" i="10" s="1"/>
  <c r="AR371" i="28"/>
  <c r="AR161" i="25"/>
  <c r="AR457" i="25" s="1"/>
  <c r="AL164" i="33" s="1"/>
  <c r="AP898" i="28"/>
  <c r="AP910" i="28"/>
  <c r="AP886" i="28"/>
  <c r="AP894" i="28"/>
  <c r="AP906" i="28"/>
  <c r="AP914" i="28"/>
  <c r="AP918" i="28"/>
  <c r="AP902" i="28"/>
  <c r="AP890" i="28"/>
  <c r="AR308" i="28"/>
  <c r="AR98" i="25"/>
  <c r="AR443" i="25" s="1"/>
  <c r="AL131" i="33" s="1"/>
  <c r="AQ63" i="28"/>
  <c r="AQ63" i="10"/>
  <c r="AR287" i="28"/>
  <c r="AR77" i="25"/>
  <c r="AR280" i="28"/>
  <c r="AR70" i="25"/>
  <c r="AQ308" i="28"/>
  <c r="AQ98" i="25"/>
  <c r="AQ443" i="25" s="1"/>
  <c r="AK131" i="33" s="1"/>
  <c r="AQ182" i="28"/>
  <c r="AQ182" i="10"/>
  <c r="AQ42" i="28"/>
  <c r="AQ42" i="10"/>
  <c r="AQ189" i="28"/>
  <c r="AQ189" i="10"/>
  <c r="AR273" i="28"/>
  <c r="AR63" i="25"/>
  <c r="AR84" i="28"/>
  <c r="AR84" i="10"/>
  <c r="AR322" i="28"/>
  <c r="AR112" i="25"/>
  <c r="AR445" i="25" s="1"/>
  <c r="AL133" i="33" s="1"/>
  <c r="AQ168" i="28"/>
  <c r="AQ168" i="10"/>
  <c r="AQ28" i="28"/>
  <c r="AQ28" i="10"/>
  <c r="AQ416" i="10" s="1"/>
  <c r="AK52" i="33" s="1"/>
  <c r="AQ91" i="28"/>
  <c r="AQ91" i="10"/>
  <c r="AQ175" i="28"/>
  <c r="AQ175" i="10"/>
  <c r="AR336" i="28"/>
  <c r="AR126" i="25"/>
  <c r="AR21" i="28"/>
  <c r="AR21" i="10"/>
  <c r="AQ350" i="28"/>
  <c r="AQ140" i="25"/>
  <c r="AQ454" i="25" s="1"/>
  <c r="AK161" i="33" s="1"/>
  <c r="AR56" i="28"/>
  <c r="AR56" i="10"/>
  <c r="AR385" i="28"/>
  <c r="AR175" i="25"/>
  <c r="AP837" i="28"/>
  <c r="AP845" i="28"/>
  <c r="AP869" i="28"/>
  <c r="AP873" i="28"/>
  <c r="AP841" i="28"/>
  <c r="AP849" i="28"/>
  <c r="AP865" i="28"/>
  <c r="AP861" i="28"/>
  <c r="AP857" i="28"/>
  <c r="AP853" i="28"/>
  <c r="AP657" i="28"/>
  <c r="AR147" i="28"/>
  <c r="AR147" i="10"/>
  <c r="AR453" i="10" s="1"/>
  <c r="AL146" i="33" s="1"/>
  <c r="AR140" i="28"/>
  <c r="AR140" i="10"/>
  <c r="AQ126" i="28"/>
  <c r="AQ126" i="10"/>
  <c r="AQ444" i="10" s="1"/>
  <c r="AK118" i="33" s="1"/>
  <c r="AQ210" i="28"/>
  <c r="AQ210" i="10"/>
  <c r="AQ154" i="28"/>
  <c r="AQ154" i="10"/>
  <c r="AQ454" i="10" s="1"/>
  <c r="AK147" i="33" s="1"/>
  <c r="AR42" i="25"/>
  <c r="AR252" i="28"/>
  <c r="AR238" i="28"/>
  <c r="AR28" i="25"/>
  <c r="AR416" i="25" s="1"/>
  <c r="AL66" i="33" s="1"/>
  <c r="AQ294" i="28"/>
  <c r="AQ84" i="25"/>
  <c r="AR133" i="28"/>
  <c r="AR133" i="10"/>
  <c r="AR445" i="10" s="1"/>
  <c r="AL119" i="33" s="1"/>
  <c r="AR294" i="28"/>
  <c r="AR84" i="25"/>
  <c r="AP579" i="28"/>
  <c r="AP571" i="28"/>
  <c r="AP591" i="28"/>
  <c r="AP587" i="28"/>
  <c r="AP603" i="28"/>
  <c r="AP575" i="28"/>
  <c r="AP583" i="28"/>
  <c r="AP595" i="28"/>
  <c r="AP599" i="28"/>
  <c r="AP314" i="25"/>
  <c r="AP14" i="23"/>
  <c r="AR161" i="28"/>
  <c r="AR161" i="10"/>
  <c r="AQ49" i="28"/>
  <c r="AQ49" i="10"/>
  <c r="AQ452" i="10" s="1"/>
  <c r="AK145" i="33" s="1"/>
  <c r="AS378" i="28"/>
  <c r="AQ392" i="28"/>
  <c r="AQ182" i="25"/>
  <c r="AQ112" i="28"/>
  <c r="AQ112" i="10"/>
  <c r="AQ442" i="10" s="1"/>
  <c r="AK116" i="33" s="1"/>
  <c r="AQ400" i="25"/>
  <c r="AK31" i="33" s="1"/>
  <c r="AQ402" i="25"/>
  <c r="AK33" i="33" s="1"/>
  <c r="AQ401" i="25"/>
  <c r="AK32" i="33" s="1"/>
  <c r="AQ224" i="25"/>
  <c r="AR357" i="28"/>
  <c r="AR147" i="25"/>
  <c r="AR455" i="25" s="1"/>
  <c r="AL162" i="33" s="1"/>
  <c r="AR189" i="28"/>
  <c r="AR189" i="10"/>
  <c r="AR21" i="25"/>
  <c r="AR231" i="28"/>
  <c r="AQ105" i="28"/>
  <c r="AQ105" i="10"/>
  <c r="AQ441" i="10" s="1"/>
  <c r="AK115" i="33" s="1"/>
  <c r="AQ217" i="28"/>
  <c r="AQ217" i="10"/>
  <c r="AR343" i="28"/>
  <c r="AR133" i="25"/>
  <c r="AR453" i="25" s="1"/>
  <c r="AL160" i="33" s="1"/>
  <c r="AQ196" i="28"/>
  <c r="AQ196" i="10"/>
  <c r="AQ77" i="28"/>
  <c r="AQ77" i="10"/>
  <c r="AQ140" i="28"/>
  <c r="AQ140" i="10"/>
  <c r="AQ203" i="28"/>
  <c r="AQ203" i="10"/>
  <c r="AR203" i="25"/>
  <c r="AR413" i="28"/>
  <c r="AR196" i="25"/>
  <c r="AR406" i="28"/>
  <c r="AQ168" i="25"/>
  <c r="AQ378" i="28"/>
  <c r="AQ301" i="28"/>
  <c r="AQ91" i="25"/>
  <c r="AP882" i="28"/>
  <c r="AR203" i="28"/>
  <c r="AR203" i="10"/>
  <c r="AR217" i="25"/>
  <c r="AR427" i="28"/>
  <c r="AP10" i="23"/>
  <c r="AP338" i="10"/>
  <c r="AP318" i="10"/>
  <c r="AP342" i="10"/>
  <c r="AP326" i="10"/>
  <c r="AP334" i="10"/>
  <c r="AP330" i="10"/>
  <c r="AP322" i="10"/>
  <c r="AP346" i="10"/>
  <c r="AP350" i="10"/>
  <c r="AR98" i="28"/>
  <c r="AR98" i="10"/>
  <c r="AR440" i="10" s="1"/>
  <c r="AL114" i="33" s="1"/>
  <c r="AP340" i="33"/>
  <c r="AP274" i="33"/>
  <c r="AP208" i="33"/>
  <c r="AP322" i="33"/>
  <c r="AP256" i="33"/>
  <c r="AP190" i="33"/>
  <c r="AP307" i="33"/>
  <c r="AP241" i="33"/>
  <c r="AP175" i="33"/>
  <c r="AP355" i="33"/>
  <c r="AP289" i="33"/>
  <c r="AP223" i="33"/>
  <c r="AP157" i="33"/>
  <c r="AP93" i="33"/>
  <c r="AP143" i="33"/>
  <c r="AP79" i="33"/>
  <c r="AP125" i="33"/>
  <c r="AP47" i="33"/>
  <c r="AP61" i="33"/>
  <c r="AP111" i="33"/>
  <c r="AP29" i="33"/>
  <c r="AP15" i="33"/>
  <c r="AV4" i="25"/>
  <c r="AV6" i="28"/>
  <c r="AV4" i="23"/>
  <c r="AP4" i="18"/>
  <c r="AR4" i="24"/>
  <c r="AV6" i="3"/>
  <c r="AV5" i="3" s="1"/>
  <c r="AV4" i="10"/>
  <c r="AW70" i="1"/>
  <c r="AV9" i="1"/>
  <c r="AR128" i="24" l="1" a="1"/>
  <c r="AR128" i="24" s="1"/>
  <c r="AR112" i="24" a="1"/>
  <c r="AR112" i="24" s="1"/>
  <c r="AR124" i="24" a="1"/>
  <c r="AR124" i="24" s="1"/>
  <c r="AR120" i="24" a="1"/>
  <c r="AR120" i="24" s="1"/>
  <c r="AR108" i="24" a="1"/>
  <c r="AR108" i="24" s="1"/>
  <c r="AR116" i="24" a="1"/>
  <c r="AR116" i="24" s="1"/>
  <c r="AR104" i="24" a="1"/>
  <c r="AR104" i="24" s="1"/>
  <c r="AR100" i="24" a="1"/>
  <c r="AR100" i="24" s="1"/>
  <c r="AR68" i="24" a="1"/>
  <c r="AR68" i="24" s="1"/>
  <c r="AR80" i="24" a="1"/>
  <c r="AR80" i="24" s="1"/>
  <c r="AR60" i="24" a="1"/>
  <c r="AR60" i="24" s="1"/>
  <c r="AR76" i="24" a="1"/>
  <c r="AR76" i="24" s="1"/>
  <c r="AR96" i="24" a="1"/>
  <c r="AR96" i="24" s="1"/>
  <c r="AR88" i="24" a="1"/>
  <c r="AR88" i="24" s="1"/>
  <c r="AR64" i="24" a="1"/>
  <c r="AR64" i="24" s="1"/>
  <c r="AR56" i="24" a="1"/>
  <c r="AR56" i="24" s="1"/>
  <c r="AR72" i="24" a="1"/>
  <c r="AR72" i="24" s="1"/>
  <c r="AR52" i="24" a="1"/>
  <c r="AR52" i="24" s="1"/>
  <c r="AR24" i="24" a="1"/>
  <c r="AR24" i="24" s="1"/>
  <c r="AR16" i="24" a="1"/>
  <c r="AR16" i="24" s="1"/>
  <c r="AR92" i="24" a="1"/>
  <c r="AR92" i="24" s="1"/>
  <c r="AR84" i="24" a="1"/>
  <c r="AR84" i="24" s="1"/>
  <c r="AR32" i="24" a="1"/>
  <c r="AR32" i="24" s="1"/>
  <c r="AR20" i="24" a="1"/>
  <c r="AR20" i="24" s="1"/>
  <c r="AR48" i="24" a="1"/>
  <c r="AR48" i="24" s="1"/>
  <c r="AR36" i="24" a="1"/>
  <c r="AR36" i="24" s="1"/>
  <c r="AR44" i="24" a="1"/>
  <c r="AR44" i="24" s="1"/>
  <c r="AR40" i="24" a="1"/>
  <c r="AR40" i="24" s="1"/>
  <c r="AR28" i="24" a="1"/>
  <c r="AR28" i="24" s="1"/>
  <c r="AR12" i="24" a="1"/>
  <c r="AR12" i="24" s="1"/>
  <c r="AR426" i="10"/>
  <c r="AQ232" i="10"/>
  <c r="AQ18" i="23" s="1"/>
  <c r="AO116" i="23"/>
  <c r="AO136" i="23"/>
  <c r="AO104" i="23"/>
  <c r="AO120" i="23"/>
  <c r="AO124" i="23"/>
  <c r="AO108" i="23"/>
  <c r="AO132" i="23"/>
  <c r="AQ442" i="25"/>
  <c r="AK130" i="33" s="1"/>
  <c r="AQ530" i="25"/>
  <c r="AK357" i="33" s="1"/>
  <c r="AK367" i="33" s="1"/>
  <c r="AQ264" i="25"/>
  <c r="AQ350" i="25" s="1"/>
  <c r="AQ441" i="25"/>
  <c r="AK129" i="33" s="1"/>
  <c r="AQ517" i="25"/>
  <c r="AK324" i="33" s="1"/>
  <c r="AK334" i="33" s="1"/>
  <c r="AQ260" i="25"/>
  <c r="AQ346" i="25" s="1"/>
  <c r="AR429" i="10"/>
  <c r="AL84" i="33" s="1"/>
  <c r="AR517" i="10"/>
  <c r="AL309" i="33" s="1"/>
  <c r="AL319" i="33" s="1"/>
  <c r="AR442" i="25"/>
  <c r="AL130" i="33" s="1"/>
  <c r="AR264" i="25"/>
  <c r="AR530" i="25"/>
  <c r="AL357" i="33" s="1"/>
  <c r="AL367" i="33" s="1"/>
  <c r="AQ447" i="25"/>
  <c r="AK135" i="33" s="1"/>
  <c r="AQ252" i="25"/>
  <c r="AQ338" i="25" s="1"/>
  <c r="AQ491" i="25"/>
  <c r="AK258" i="33" s="1"/>
  <c r="AK268" i="33" s="1"/>
  <c r="AR248" i="25"/>
  <c r="AR478" i="25"/>
  <c r="AL225" i="33" s="1"/>
  <c r="AL235" i="33" s="1"/>
  <c r="AS452" i="25"/>
  <c r="AM159" i="33" s="1"/>
  <c r="AS240" i="25"/>
  <c r="AQ530" i="10"/>
  <c r="AK342" i="33" s="1"/>
  <c r="AK352" i="33" s="1"/>
  <c r="AQ264" i="10"/>
  <c r="AQ426" i="10"/>
  <c r="AK81" i="33" s="1"/>
  <c r="AQ478" i="10"/>
  <c r="AK210" i="33" s="1"/>
  <c r="AK220" i="33" s="1"/>
  <c r="AQ248" i="10"/>
  <c r="AQ34" i="23" s="1"/>
  <c r="AQ429" i="10"/>
  <c r="AK84" i="33" s="1"/>
  <c r="AQ517" i="10"/>
  <c r="AK309" i="33" s="1"/>
  <c r="AK319" i="33" s="1"/>
  <c r="AR478" i="10"/>
  <c r="AL210" i="33" s="1"/>
  <c r="AL220" i="33" s="1"/>
  <c r="AR248" i="10"/>
  <c r="AQ427" i="10"/>
  <c r="AK82" i="33" s="1"/>
  <c r="AQ252" i="10"/>
  <c r="AQ491" i="10"/>
  <c r="AK243" i="33" s="1"/>
  <c r="AK253" i="33" s="1"/>
  <c r="AQ428" i="10"/>
  <c r="AK83" i="33" s="1"/>
  <c r="AQ256" i="10"/>
  <c r="AQ504" i="10"/>
  <c r="AK276" i="33" s="1"/>
  <c r="AK286" i="33" s="1"/>
  <c r="AR441" i="25"/>
  <c r="AL129" i="33" s="1"/>
  <c r="AR260" i="25"/>
  <c r="AR517" i="25"/>
  <c r="AL324" i="33" s="1"/>
  <c r="AL334" i="33" s="1"/>
  <c r="AQ448" i="25"/>
  <c r="AK136" i="33" s="1"/>
  <c r="AQ256" i="25"/>
  <c r="AQ504" i="25"/>
  <c r="AK291" i="33" s="1"/>
  <c r="AK301" i="33" s="1"/>
  <c r="AR256" i="10"/>
  <c r="AR504" i="10"/>
  <c r="AL276" i="33" s="1"/>
  <c r="AL286" i="33" s="1"/>
  <c r="AR260" i="10"/>
  <c r="AR465" i="10"/>
  <c r="AL177" i="33" s="1"/>
  <c r="AL187" i="33" s="1"/>
  <c r="AR244" i="10"/>
  <c r="AR30" i="23" s="1"/>
  <c r="AQ417" i="10"/>
  <c r="AQ439" i="10"/>
  <c r="AK113" i="33" s="1"/>
  <c r="AK123" i="33" s="1"/>
  <c r="AQ236" i="10"/>
  <c r="AQ22" i="23" s="1"/>
  <c r="AR448" i="25"/>
  <c r="AL136" i="33" s="1"/>
  <c r="AR256" i="25"/>
  <c r="AR504" i="25"/>
  <c r="AL291" i="33" s="1"/>
  <c r="AL301" i="33" s="1"/>
  <c r="AR427" i="10"/>
  <c r="AL82" i="33" s="1"/>
  <c r="AR252" i="10"/>
  <c r="AR491" i="10"/>
  <c r="AL243" i="33" s="1"/>
  <c r="AL253" i="33" s="1"/>
  <c r="AQ465" i="10"/>
  <c r="AK177" i="33" s="1"/>
  <c r="AK187" i="33" s="1"/>
  <c r="AQ244" i="10"/>
  <c r="AQ30" i="23" s="1"/>
  <c r="AR447" i="25"/>
  <c r="AL135" i="33" s="1"/>
  <c r="AR252" i="25"/>
  <c r="AR491" i="25"/>
  <c r="AL258" i="33" s="1"/>
  <c r="AL268" i="33" s="1"/>
  <c r="AR417" i="25"/>
  <c r="AL67" i="33" s="1"/>
  <c r="AR439" i="25"/>
  <c r="AL127" i="33" s="1"/>
  <c r="AR236" i="25"/>
  <c r="AR417" i="10"/>
  <c r="AR439" i="10"/>
  <c r="AL113" i="33" s="1"/>
  <c r="AL123" i="33" s="1"/>
  <c r="AR236" i="10"/>
  <c r="AR264" i="10"/>
  <c r="AR530" i="10"/>
  <c r="AL342" i="33" s="1"/>
  <c r="AL352" i="33" s="1"/>
  <c r="AR26" i="23"/>
  <c r="AO100" i="23"/>
  <c r="AW71" i="1"/>
  <c r="AW72" i="1" s="1"/>
  <c r="AV72" i="1"/>
  <c r="AP6" i="18" s="1"/>
  <c r="AW73" i="1"/>
  <c r="AS7" i="24" s="1"/>
  <c r="AS1201" i="28"/>
  <c r="AS1061" i="28"/>
  <c r="BG11" i="3"/>
  <c r="AQ1140" i="28"/>
  <c r="AQ1136" i="28"/>
  <c r="AQ1132" i="28"/>
  <c r="AQ1128" i="28"/>
  <c r="AQ1124" i="28"/>
  <c r="AQ1120" i="28"/>
  <c r="AQ1148" i="28"/>
  <c r="AQ1116" i="28"/>
  <c r="AQ1144" i="28"/>
  <c r="AR1248" i="28"/>
  <c r="AR1252" i="28" s="1"/>
  <c r="AR1108" i="28"/>
  <c r="AQ1272" i="28"/>
  <c r="AQ1268" i="28"/>
  <c r="AQ1284" i="28"/>
  <c r="AQ1256" i="28"/>
  <c r="AQ1264" i="28"/>
  <c r="AQ1280" i="28"/>
  <c r="AQ1276" i="28"/>
  <c r="AQ1260" i="28"/>
  <c r="AQ1288" i="28"/>
  <c r="AQ1112" i="28"/>
  <c r="AQ1201" i="28"/>
  <c r="AQ1205" i="28" s="1"/>
  <c r="AQ1061" i="28"/>
  <c r="AR1201" i="28"/>
  <c r="AR1061" i="28"/>
  <c r="AQ1252" i="28"/>
  <c r="AP96" i="23"/>
  <c r="AS105" i="28"/>
  <c r="AS49" i="10"/>
  <c r="AS452" i="10" s="1"/>
  <c r="AM145" i="33" s="1"/>
  <c r="AQ419" i="10"/>
  <c r="AQ260" i="10"/>
  <c r="AQ418" i="10"/>
  <c r="AQ240" i="10"/>
  <c r="AS418" i="10"/>
  <c r="BF13" i="3"/>
  <c r="BF15" i="3"/>
  <c r="AQ520" i="28"/>
  <c r="AQ556" i="28" s="1"/>
  <c r="AL155" i="33"/>
  <c r="AL169" i="33"/>
  <c r="AK169" i="33"/>
  <c r="AK155" i="33"/>
  <c r="AK105" i="33"/>
  <c r="AK73" i="33"/>
  <c r="AK41" i="33"/>
  <c r="AQ972" i="28"/>
  <c r="AN124" i="18"/>
  <c r="AT210" i="28" s="1"/>
  <c r="AN128" i="18"/>
  <c r="AT217" i="28" s="1"/>
  <c r="AN104" i="18"/>
  <c r="AT175" i="28" s="1"/>
  <c r="AN108" i="18"/>
  <c r="AT182" i="10" s="1"/>
  <c r="AN112" i="18"/>
  <c r="AT189" i="28" s="1"/>
  <c r="AN116" i="18"/>
  <c r="AN96" i="18"/>
  <c r="AN64" i="18"/>
  <c r="AN100" i="18"/>
  <c r="AT168" i="28" s="1"/>
  <c r="AN68" i="18"/>
  <c r="AT112" i="28" s="1"/>
  <c r="AN72" i="18"/>
  <c r="AT119" i="28" s="1"/>
  <c r="AN120" i="18"/>
  <c r="AN76" i="18"/>
  <c r="AT126" i="28" s="1"/>
  <c r="AN44" i="18"/>
  <c r="AT70" i="28" s="1"/>
  <c r="AN80" i="18"/>
  <c r="AT133" i="28" s="1"/>
  <c r="AN48" i="18"/>
  <c r="AT77" i="10" s="1"/>
  <c r="AN84" i="18"/>
  <c r="AT140" i="10" s="1"/>
  <c r="AN52" i="18"/>
  <c r="AT84" i="28" s="1"/>
  <c r="AN88" i="18"/>
  <c r="AN56" i="18"/>
  <c r="AN92" i="18"/>
  <c r="AT154" i="28" s="1"/>
  <c r="AN12" i="18"/>
  <c r="AN28" i="18"/>
  <c r="AT42" i="10" s="1"/>
  <c r="AN24" i="18"/>
  <c r="AT35" i="28" s="1"/>
  <c r="AN32" i="18"/>
  <c r="AT49" i="28" s="1"/>
  <c r="AN16" i="18"/>
  <c r="AT21" i="28" s="1"/>
  <c r="AN36" i="18"/>
  <c r="AT56" i="28" s="1"/>
  <c r="AN60" i="18"/>
  <c r="AN40" i="18"/>
  <c r="AN20" i="18"/>
  <c r="AS315" i="28"/>
  <c r="AS308" i="28"/>
  <c r="AS14" i="10"/>
  <c r="AS400" i="10" s="1"/>
  <c r="AM17" i="33" s="1"/>
  <c r="AS28" i="10"/>
  <c r="AS416" i="10" s="1"/>
  <c r="AM52" i="33" s="1"/>
  <c r="AS98" i="10"/>
  <c r="AS440" i="10" s="1"/>
  <c r="AM114" i="33" s="1"/>
  <c r="AV94" i="23"/>
  <c r="AV53" i="23"/>
  <c r="AS42" i="25"/>
  <c r="AS350" i="28"/>
  <c r="AS182" i="25"/>
  <c r="AR427" i="25"/>
  <c r="AL96" i="33" s="1"/>
  <c r="AR428" i="25"/>
  <c r="AL97" i="33" s="1"/>
  <c r="AR426" i="25"/>
  <c r="AL95" i="33" s="1"/>
  <c r="AR232" i="25"/>
  <c r="AR18" i="23" s="1"/>
  <c r="AL81" i="33"/>
  <c r="AT119" i="25"/>
  <c r="AT446" i="25" s="1"/>
  <c r="AN134" i="33" s="1"/>
  <c r="AT280" i="28"/>
  <c r="AT217" i="25"/>
  <c r="AT294" i="28"/>
  <c r="AT371" i="28"/>
  <c r="AT357" i="28"/>
  <c r="AT189" i="25"/>
  <c r="AT364" i="28"/>
  <c r="AT42" i="25"/>
  <c r="AT238" i="28"/>
  <c r="AT378" i="28"/>
  <c r="AT322" i="28"/>
  <c r="AT14" i="25"/>
  <c r="AT413" i="28"/>
  <c r="AT406" i="28"/>
  <c r="AT287" i="28"/>
  <c r="AT56" i="25"/>
  <c r="AT343" i="28"/>
  <c r="AT273" i="28"/>
  <c r="AT392" i="28"/>
  <c r="AT231" i="28"/>
  <c r="AT336" i="28"/>
  <c r="AT259" i="28"/>
  <c r="AS259" i="28"/>
  <c r="AQ788" i="28"/>
  <c r="AQ792" i="28" s="1"/>
  <c r="AP55" i="23"/>
  <c r="AT315" i="28"/>
  <c r="AT105" i="25"/>
  <c r="AT444" i="25" s="1"/>
  <c r="AN132" i="33" s="1"/>
  <c r="AS210" i="28"/>
  <c r="AS210" i="10"/>
  <c r="AQ318" i="25"/>
  <c r="AQ330" i="25"/>
  <c r="AQ326" i="25"/>
  <c r="AQ322" i="25"/>
  <c r="AQ334" i="25"/>
  <c r="AS385" i="28"/>
  <c r="AS175" i="25"/>
  <c r="AS147" i="28"/>
  <c r="AS147" i="10"/>
  <c r="AS453" i="10" s="1"/>
  <c r="AM146" i="33" s="1"/>
  <c r="AS189" i="28"/>
  <c r="AS189" i="10"/>
  <c r="AS336" i="28"/>
  <c r="AS126" i="25"/>
  <c r="AS182" i="28"/>
  <c r="AS182" i="10"/>
  <c r="AV6" i="23"/>
  <c r="AS266" i="28"/>
  <c r="AS56" i="25"/>
  <c r="AQ400" i="10"/>
  <c r="AK17" i="33" s="1"/>
  <c r="AQ401" i="10"/>
  <c r="AK18" i="33" s="1"/>
  <c r="AQ402" i="10"/>
  <c r="AK19" i="33" s="1"/>
  <c r="AQ224" i="10"/>
  <c r="AS427" i="28"/>
  <c r="AS217" i="25"/>
  <c r="AQ314" i="25"/>
  <c r="AQ959" i="28"/>
  <c r="AQ935" i="28"/>
  <c r="AQ947" i="28"/>
  <c r="AQ931" i="28"/>
  <c r="AQ955" i="28"/>
  <c r="AQ943" i="28"/>
  <c r="AQ951" i="28"/>
  <c r="AQ963" i="28"/>
  <c r="AQ939" i="28"/>
  <c r="AS84" i="25"/>
  <c r="AS294" i="28"/>
  <c r="AS70" i="28"/>
  <c r="AS70" i="10"/>
  <c r="AR833" i="28"/>
  <c r="AR698" i="28"/>
  <c r="AR878" i="28"/>
  <c r="AR563" i="28"/>
  <c r="AR567" i="28" s="1"/>
  <c r="AR430" i="28"/>
  <c r="AS91" i="28"/>
  <c r="AS91" i="10"/>
  <c r="AS119" i="28"/>
  <c r="AS119" i="10"/>
  <c r="AS443" i="10" s="1"/>
  <c r="AM117" i="33" s="1"/>
  <c r="AQ771" i="28"/>
  <c r="AQ767" i="28"/>
  <c r="AQ751" i="28"/>
  <c r="AQ775" i="28"/>
  <c r="AQ779" i="28"/>
  <c r="AQ783" i="28"/>
  <c r="AQ759" i="28"/>
  <c r="AQ763" i="28"/>
  <c r="AQ755" i="28"/>
  <c r="AS413" i="28"/>
  <c r="AS203" i="25"/>
  <c r="AP83" i="23"/>
  <c r="AP128" i="23" s="1"/>
  <c r="AP91" i="23"/>
  <c r="AP87" i="23"/>
  <c r="AP75" i="23"/>
  <c r="AP71" i="23"/>
  <c r="AP67" i="23"/>
  <c r="AP112" i="23" s="1"/>
  <c r="AP63" i="23"/>
  <c r="AP59" i="23"/>
  <c r="AP79" i="23"/>
  <c r="AS126" i="28"/>
  <c r="AS126" i="10"/>
  <c r="AS444" i="10" s="1"/>
  <c r="AM118" i="33" s="1"/>
  <c r="AT140" i="25"/>
  <c r="AT454" i="25" s="1"/>
  <c r="AN161" i="33" s="1"/>
  <c r="AT350" i="28"/>
  <c r="AT35" i="25"/>
  <c r="AT245" i="28"/>
  <c r="AR401" i="25"/>
  <c r="AL32" i="33" s="1"/>
  <c r="AR400" i="25"/>
  <c r="AL31" i="33" s="1"/>
  <c r="AR402" i="25"/>
  <c r="AL33" i="33" s="1"/>
  <c r="AR224" i="25"/>
  <c r="AS21" i="28"/>
  <c r="AS21" i="10"/>
  <c r="AQ992" i="28"/>
  <c r="AQ988" i="28"/>
  <c r="AQ1008" i="28"/>
  <c r="AQ1004" i="28"/>
  <c r="AQ980" i="28"/>
  <c r="AQ1000" i="28"/>
  <c r="AQ996" i="28"/>
  <c r="AQ976" i="28"/>
  <c r="AQ984" i="28"/>
  <c r="AS301" i="28"/>
  <c r="AS91" i="25"/>
  <c r="AS56" i="28"/>
  <c r="AS56" i="10"/>
  <c r="AS42" i="28"/>
  <c r="AS42" i="10"/>
  <c r="AT28" i="25"/>
  <c r="AT329" i="28"/>
  <c r="AT70" i="25"/>
  <c r="AT420" i="28"/>
  <c r="AT210" i="25"/>
  <c r="AT458" i="25" s="1"/>
  <c r="AN165" i="33" s="1"/>
  <c r="AS203" i="28"/>
  <c r="AS203" i="10"/>
  <c r="AS147" i="25"/>
  <c r="AS455" i="25" s="1"/>
  <c r="AM162" i="33" s="1"/>
  <c r="AS357" i="28"/>
  <c r="AS140" i="28"/>
  <c r="AS140" i="10"/>
  <c r="AS161" i="25"/>
  <c r="AS457" i="25" s="1"/>
  <c r="AM164" i="33" s="1"/>
  <c r="AS371" i="28"/>
  <c r="AS364" i="28"/>
  <c r="AS154" i="25"/>
  <c r="AS456" i="25" s="1"/>
  <c r="AM163" i="33" s="1"/>
  <c r="AS175" i="28"/>
  <c r="AS175" i="10"/>
  <c r="AS402" i="10"/>
  <c r="AM19" i="33" s="1"/>
  <c r="AS401" i="10"/>
  <c r="AM18" i="33" s="1"/>
  <c r="AT427" i="28"/>
  <c r="AT308" i="28"/>
  <c r="AT98" i="25"/>
  <c r="AT443" i="25" s="1"/>
  <c r="AN131" i="33" s="1"/>
  <c r="AS217" i="28"/>
  <c r="AS217" i="10"/>
  <c r="AQ616" i="28"/>
  <c r="AQ636" i="28"/>
  <c r="AQ620" i="28"/>
  <c r="AQ624" i="28"/>
  <c r="AQ628" i="28"/>
  <c r="AQ644" i="28"/>
  <c r="AQ640" i="28"/>
  <c r="AQ648" i="28"/>
  <c r="AQ632" i="28"/>
  <c r="AS154" i="28"/>
  <c r="AS154" i="10"/>
  <c r="AS454" i="10" s="1"/>
  <c r="AM147" i="33" s="1"/>
  <c r="AS280" i="28"/>
  <c r="AS70" i="25"/>
  <c r="AT112" i="25"/>
  <c r="AT445" i="25" s="1"/>
  <c r="AN133" i="33" s="1"/>
  <c r="AS399" i="28"/>
  <c r="AS189" i="25"/>
  <c r="AR421" i="25"/>
  <c r="AL71" i="33" s="1"/>
  <c r="AR228" i="25"/>
  <c r="AR415" i="25"/>
  <c r="AL65" i="33" s="1"/>
  <c r="AR413" i="25"/>
  <c r="AL63" i="33" s="1"/>
  <c r="AR414" i="25"/>
  <c r="AL64" i="33" s="1"/>
  <c r="AU8" i="28"/>
  <c r="AU6" i="25"/>
  <c r="AU6" i="23"/>
  <c r="AQ6" i="24"/>
  <c r="AO6" i="18"/>
  <c r="AU8" i="3"/>
  <c r="AU6" i="10"/>
  <c r="AS287" i="28"/>
  <c r="AS77" i="25"/>
  <c r="AS161" i="28"/>
  <c r="AS161" i="10"/>
  <c r="AS84" i="28"/>
  <c r="AS84" i="10"/>
  <c r="AS245" i="28"/>
  <c r="AS35" i="25"/>
  <c r="AS28" i="25"/>
  <c r="AS422" i="25" s="1"/>
  <c r="AM72" i="33" s="1"/>
  <c r="AS238" i="28"/>
  <c r="AS224" i="28"/>
  <c r="AS14" i="25"/>
  <c r="AS112" i="28"/>
  <c r="AS112" i="10"/>
  <c r="AS442" i="10" s="1"/>
  <c r="AM116" i="33" s="1"/>
  <c r="AS698" i="28"/>
  <c r="AS878" i="28"/>
  <c r="AS833" i="28"/>
  <c r="AS563" i="28"/>
  <c r="AS430" i="28"/>
  <c r="AT252" i="28"/>
  <c r="AQ415" i="10"/>
  <c r="AK51" i="33" s="1"/>
  <c r="AQ414" i="10"/>
  <c r="AK50" i="33" s="1"/>
  <c r="AQ413" i="10"/>
  <c r="AK49" i="33" s="1"/>
  <c r="AQ228" i="10"/>
  <c r="AQ487" i="28"/>
  <c r="AQ499" i="28"/>
  <c r="AQ503" i="28"/>
  <c r="AQ515" i="28"/>
  <c r="AQ491" i="28"/>
  <c r="AQ507" i="28"/>
  <c r="AQ511" i="28"/>
  <c r="AQ495" i="28"/>
  <c r="AQ483" i="28"/>
  <c r="AS168" i="28"/>
  <c r="AS168" i="10"/>
  <c r="AV5" i="25"/>
  <c r="AP5" i="18"/>
  <c r="AV7" i="3"/>
  <c r="AV7" i="28"/>
  <c r="AV5" i="23"/>
  <c r="AR5" i="24"/>
  <c r="AV5" i="10"/>
  <c r="AS231" i="28"/>
  <c r="AS21" i="25"/>
  <c r="AS63" i="28"/>
  <c r="AS63" i="10"/>
  <c r="AS133" i="28"/>
  <c r="AS133" i="10"/>
  <c r="AS445" i="10" s="1"/>
  <c r="AM119" i="33" s="1"/>
  <c r="AQ698" i="28"/>
  <c r="AQ878" i="28"/>
  <c r="AQ833" i="28"/>
  <c r="AQ430" i="28"/>
  <c r="AQ563" i="28"/>
  <c r="AQ567" i="28" s="1"/>
  <c r="AR475" i="28"/>
  <c r="AR788" i="28"/>
  <c r="AR520" i="28"/>
  <c r="AR524" i="28" s="1"/>
  <c r="AR608" i="28"/>
  <c r="AR653" i="28"/>
  <c r="AR657" i="28" s="1"/>
  <c r="AR743" i="28"/>
  <c r="AR923" i="28"/>
  <c r="AR968" i="28"/>
  <c r="AS77" i="28"/>
  <c r="AS77" i="10"/>
  <c r="AS273" i="28"/>
  <c r="AS63" i="25"/>
  <c r="AS196" i="28"/>
  <c r="AS196" i="10"/>
  <c r="AS329" i="28"/>
  <c r="AS119" i="25"/>
  <c r="AS446" i="25" s="1"/>
  <c r="AM134" i="33" s="1"/>
  <c r="AS343" i="28"/>
  <c r="AS133" i="25"/>
  <c r="AS453" i="25" s="1"/>
  <c r="AM160" i="33" s="1"/>
  <c r="AR414" i="10"/>
  <c r="AL50" i="33" s="1"/>
  <c r="AR415" i="10"/>
  <c r="AL51" i="33" s="1"/>
  <c r="AR413" i="10"/>
  <c r="AL49" i="33" s="1"/>
  <c r="AR228" i="10"/>
  <c r="AQ927" i="28"/>
  <c r="AS35" i="28"/>
  <c r="AS35" i="10"/>
  <c r="AS112" i="25"/>
  <c r="AS445" i="25" s="1"/>
  <c r="AM133" i="33" s="1"/>
  <c r="AS322" i="28"/>
  <c r="AR400" i="10"/>
  <c r="AL17" i="33" s="1"/>
  <c r="AR401" i="10"/>
  <c r="AL18" i="33" s="1"/>
  <c r="AR402" i="10"/>
  <c r="AL19" i="33" s="1"/>
  <c r="AR224" i="10"/>
  <c r="AQ653" i="28"/>
  <c r="AQ657" i="28" s="1"/>
  <c r="AQ322" i="33"/>
  <c r="AQ256" i="33"/>
  <c r="AQ190" i="33"/>
  <c r="AQ307" i="33"/>
  <c r="AQ241" i="33"/>
  <c r="AQ175" i="33"/>
  <c r="AQ355" i="33"/>
  <c r="AQ289" i="33"/>
  <c r="AQ223" i="33"/>
  <c r="AQ157" i="33"/>
  <c r="AQ340" i="33"/>
  <c r="AQ274" i="33"/>
  <c r="AQ143" i="33"/>
  <c r="AQ79" i="33"/>
  <c r="AQ208" i="33"/>
  <c r="AQ125" i="33"/>
  <c r="AQ47" i="33"/>
  <c r="AQ111" i="33"/>
  <c r="AQ61" i="33"/>
  <c r="AQ93" i="33"/>
  <c r="AQ29" i="33"/>
  <c r="AQ15" i="33"/>
  <c r="AW4" i="25"/>
  <c r="AW6" i="28"/>
  <c r="AW4" i="23"/>
  <c r="AQ4" i="18"/>
  <c r="AS4" i="24"/>
  <c r="AW6" i="3"/>
  <c r="AW5" i="3" s="1"/>
  <c r="AW4" i="10"/>
  <c r="AX70" i="1"/>
  <c r="AW9" i="1"/>
  <c r="AS232" i="10" l="1"/>
  <c r="AS116" i="24" a="1"/>
  <c r="AS116" i="24" s="1"/>
  <c r="AS104" i="24" a="1"/>
  <c r="AS104" i="24" s="1"/>
  <c r="AS128" i="24" a="1"/>
  <c r="AS128" i="24" s="1"/>
  <c r="AS124" i="24" a="1"/>
  <c r="AS124" i="24" s="1"/>
  <c r="AS112" i="24" a="1"/>
  <c r="AS112" i="24" s="1"/>
  <c r="AS120" i="24" a="1"/>
  <c r="AS120" i="24" s="1"/>
  <c r="AS108" i="24" a="1"/>
  <c r="AS108" i="24" s="1"/>
  <c r="AS72" i="24" a="1"/>
  <c r="AS72" i="24" s="1"/>
  <c r="AS92" i="24" a="1"/>
  <c r="AS92" i="24" s="1"/>
  <c r="AS84" i="24" a="1"/>
  <c r="AS84" i="24" s="1"/>
  <c r="AS52" i="24" a="1"/>
  <c r="AS52" i="24" s="1"/>
  <c r="AS100" i="24" a="1"/>
  <c r="AS100" i="24" s="1"/>
  <c r="AS68" i="24" a="1"/>
  <c r="AS68" i="24" s="1"/>
  <c r="AS80" i="24" a="1"/>
  <c r="AS80" i="24" s="1"/>
  <c r="AS60" i="24" a="1"/>
  <c r="AS60" i="24" s="1"/>
  <c r="AS76" i="24" a="1"/>
  <c r="AS76" i="24" s="1"/>
  <c r="AS28" i="24" a="1"/>
  <c r="AS28" i="24" s="1"/>
  <c r="AS12" i="24" a="1"/>
  <c r="AS12" i="24" s="1"/>
  <c r="AS36" i="24" a="1"/>
  <c r="AS36" i="24" s="1"/>
  <c r="AS40" i="24" a="1"/>
  <c r="AS40" i="24" s="1"/>
  <c r="AS96" i="24" a="1"/>
  <c r="AS96" i="24" s="1"/>
  <c r="AS64" i="24" a="1"/>
  <c r="AS64" i="24" s="1"/>
  <c r="AS24" i="24" a="1"/>
  <c r="AS24" i="24" s="1"/>
  <c r="AS16" i="24" a="1"/>
  <c r="AS16" i="24" s="1"/>
  <c r="AS32" i="24" a="1"/>
  <c r="AS32" i="24" s="1"/>
  <c r="AS56" i="24" a="1"/>
  <c r="AS56" i="24" s="1"/>
  <c r="AS20" i="24" a="1"/>
  <c r="AS20" i="24" s="1"/>
  <c r="AS88" i="24" a="1"/>
  <c r="AS88" i="24" s="1"/>
  <c r="AS48" i="24" a="1"/>
  <c r="AS48" i="24" s="1"/>
  <c r="AS44" i="24" a="1"/>
  <c r="AS44" i="24" s="1"/>
  <c r="AP116" i="23"/>
  <c r="AP136" i="23"/>
  <c r="AP108" i="23"/>
  <c r="AP104" i="23"/>
  <c r="AP120" i="23"/>
  <c r="AP124" i="23"/>
  <c r="AK137" i="33"/>
  <c r="AP132" i="23"/>
  <c r="AP100" i="23"/>
  <c r="AV6" i="25"/>
  <c r="AR6" i="24"/>
  <c r="AV8" i="28"/>
  <c r="AV6" i="10"/>
  <c r="AV8" i="3"/>
  <c r="AR38" i="23"/>
  <c r="AL91" i="33"/>
  <c r="AQ42" i="23"/>
  <c r="AL137" i="33"/>
  <c r="AR46" i="23"/>
  <c r="AK91" i="33"/>
  <c r="AQ50" i="23"/>
  <c r="AR42" i="23"/>
  <c r="AT256" i="10"/>
  <c r="AT504" i="10"/>
  <c r="AN276" i="33" s="1"/>
  <c r="AN286" i="33" s="1"/>
  <c r="AS478" i="10"/>
  <c r="AM210" i="33" s="1"/>
  <c r="AM220" i="33" s="1"/>
  <c r="AS248" i="10"/>
  <c r="AS429" i="10"/>
  <c r="AM84" i="33" s="1"/>
  <c r="AS517" i="10"/>
  <c r="AM309" i="33" s="1"/>
  <c r="AM319" i="33" s="1"/>
  <c r="AS417" i="25"/>
  <c r="AM67" i="33" s="1"/>
  <c r="AS439" i="25"/>
  <c r="AM127" i="33" s="1"/>
  <c r="AS236" i="25"/>
  <c r="AT417" i="10"/>
  <c r="AT236" i="10"/>
  <c r="AT439" i="10"/>
  <c r="AN113" i="33" s="1"/>
  <c r="AQ38" i="23"/>
  <c r="AS256" i="10"/>
  <c r="AS504" i="10"/>
  <c r="AM276" i="33" s="1"/>
  <c r="AM286" i="33" s="1"/>
  <c r="AT417" i="25"/>
  <c r="AN67" i="33" s="1"/>
  <c r="AT439" i="25"/>
  <c r="AN127" i="33" s="1"/>
  <c r="AT236" i="25"/>
  <c r="AS491" i="10"/>
  <c r="AM243" i="33" s="1"/>
  <c r="AM253" i="33" s="1"/>
  <c r="AS252" i="10"/>
  <c r="AQ342" i="25"/>
  <c r="AS530" i="10"/>
  <c r="AM342" i="33" s="1"/>
  <c r="AM352" i="33" s="1"/>
  <c r="AS264" i="10"/>
  <c r="AR50" i="23"/>
  <c r="AS448" i="25"/>
  <c r="AM136" i="33" s="1"/>
  <c r="AS256" i="25"/>
  <c r="AS504" i="25"/>
  <c r="AM291" i="33" s="1"/>
  <c r="AM301" i="33" s="1"/>
  <c r="AS260" i="10"/>
  <c r="AS465" i="10"/>
  <c r="AM177" i="33" s="1"/>
  <c r="AM187" i="33" s="1"/>
  <c r="AS244" i="10"/>
  <c r="AS240" i="10"/>
  <c r="AS26" i="23" s="1"/>
  <c r="AT447" i="25"/>
  <c r="AN135" i="33" s="1"/>
  <c r="AT252" i="25"/>
  <c r="AT491" i="25"/>
  <c r="AN258" i="33" s="1"/>
  <c r="AN268" i="33" s="1"/>
  <c r="AS417" i="10"/>
  <c r="AS439" i="10"/>
  <c r="AM113" i="33" s="1"/>
  <c r="AM123" i="33" s="1"/>
  <c r="AS236" i="10"/>
  <c r="AS248" i="25"/>
  <c r="AS478" i="25"/>
  <c r="AM225" i="33" s="1"/>
  <c r="AM235" i="33" s="1"/>
  <c r="AS447" i="25"/>
  <c r="AM135" i="33" s="1"/>
  <c r="AS252" i="25"/>
  <c r="AS491" i="25"/>
  <c r="AM258" i="33" s="1"/>
  <c r="AM268" i="33" s="1"/>
  <c r="AS441" i="25"/>
  <c r="AM129" i="33" s="1"/>
  <c r="AS260" i="25"/>
  <c r="AS517" i="25"/>
  <c r="AM324" i="33" s="1"/>
  <c r="AM334" i="33" s="1"/>
  <c r="AT419" i="25"/>
  <c r="AN69" i="33" s="1"/>
  <c r="AT244" i="25"/>
  <c r="AT465" i="25"/>
  <c r="AN192" i="33" s="1"/>
  <c r="AN202" i="33" s="1"/>
  <c r="AS442" i="25"/>
  <c r="AM130" i="33" s="1"/>
  <c r="AS264" i="25"/>
  <c r="AS530" i="25"/>
  <c r="AM357" i="33" s="1"/>
  <c r="AM367" i="33" s="1"/>
  <c r="AS419" i="25"/>
  <c r="AM69" i="33" s="1"/>
  <c r="AS244" i="25"/>
  <c r="AS465" i="25"/>
  <c r="AM192" i="33" s="1"/>
  <c r="AM202" i="33" s="1"/>
  <c r="AR22" i="23"/>
  <c r="AR34" i="23"/>
  <c r="AQ26" i="23"/>
  <c r="AQ46" i="23"/>
  <c r="AX73" i="1"/>
  <c r="AT7" i="24" s="1"/>
  <c r="AX71" i="1"/>
  <c r="AR1077" i="28"/>
  <c r="AR1101" i="28"/>
  <c r="AR1073" i="28"/>
  <c r="AR1069" i="28"/>
  <c r="AR1097" i="28"/>
  <c r="AR1093" i="28"/>
  <c r="AR1089" i="28"/>
  <c r="AR1085" i="28"/>
  <c r="AR1081" i="28"/>
  <c r="AR1144" i="28"/>
  <c r="AR1116" i="28"/>
  <c r="AR1140" i="28"/>
  <c r="AR1136" i="28"/>
  <c r="AR1132" i="28"/>
  <c r="AR1128" i="28"/>
  <c r="AR1124" i="28"/>
  <c r="AR1148" i="28"/>
  <c r="AR1120" i="28"/>
  <c r="AR1237" i="28"/>
  <c r="AR1233" i="28"/>
  <c r="AR1221" i="28"/>
  <c r="AR1229" i="28"/>
  <c r="AR1217" i="28"/>
  <c r="AR1225" i="28"/>
  <c r="AR1213" i="28"/>
  <c r="AR1209" i="28"/>
  <c r="AR1241" i="28"/>
  <c r="AR1284" i="28"/>
  <c r="AR1280" i="28"/>
  <c r="AR1256" i="28"/>
  <c r="AR1276" i="28"/>
  <c r="AR1272" i="28"/>
  <c r="AR1268" i="28"/>
  <c r="AR1264" i="28"/>
  <c r="AR1260" i="28"/>
  <c r="AR1288" i="28"/>
  <c r="AQ1097" i="28"/>
  <c r="AQ1093" i="28"/>
  <c r="AQ1089" i="28"/>
  <c r="AQ1085" i="28"/>
  <c r="AQ1081" i="28"/>
  <c r="AQ1077" i="28"/>
  <c r="AQ1073" i="28"/>
  <c r="AQ1101" i="28"/>
  <c r="AQ1069" i="28"/>
  <c r="AR1065" i="28"/>
  <c r="AQ1241" i="28"/>
  <c r="AQ1229" i="28"/>
  <c r="AQ1237" i="28"/>
  <c r="AQ1225" i="28"/>
  <c r="AQ1233" i="28"/>
  <c r="AQ1221" i="28"/>
  <c r="AQ1217" i="28"/>
  <c r="AQ1213" i="28"/>
  <c r="AQ1209" i="28"/>
  <c r="AR1205" i="28"/>
  <c r="BH11" i="3"/>
  <c r="AS1205" i="28"/>
  <c r="AS1065" i="28"/>
  <c r="AS1093" i="28"/>
  <c r="AS1089" i="28"/>
  <c r="AS1085" i="28"/>
  <c r="AS1081" i="28"/>
  <c r="AS1077" i="28"/>
  <c r="AS1073" i="28"/>
  <c r="AS1101" i="28"/>
  <c r="AS1069" i="28"/>
  <c r="AS1097" i="28"/>
  <c r="AS1248" i="28"/>
  <c r="AS1252" i="28" s="1"/>
  <c r="AS1108" i="28"/>
  <c r="AQ1065" i="28"/>
  <c r="AR1112" i="28"/>
  <c r="AS1221" i="28"/>
  <c r="AS1217" i="28"/>
  <c r="AS1237" i="28"/>
  <c r="AS1213" i="28"/>
  <c r="AS1209" i="28"/>
  <c r="AS1241" i="28"/>
  <c r="AS1233" i="28"/>
  <c r="AS1229" i="28"/>
  <c r="AS1225" i="28"/>
  <c r="AS224" i="10"/>
  <c r="AT77" i="28"/>
  <c r="AT182" i="28"/>
  <c r="AT42" i="28"/>
  <c r="AT70" i="10"/>
  <c r="AQ544" i="28"/>
  <c r="AT210" i="10"/>
  <c r="AQ532" i="28"/>
  <c r="AT49" i="10"/>
  <c r="AT452" i="10" s="1"/>
  <c r="AN145" i="33" s="1"/>
  <c r="AQ552" i="28"/>
  <c r="AQ560" i="28"/>
  <c r="AQ548" i="28"/>
  <c r="BG15" i="3"/>
  <c r="AQ536" i="28"/>
  <c r="AQ528" i="28"/>
  <c r="AQ540" i="28"/>
  <c r="AQ524" i="28"/>
  <c r="BG13" i="3"/>
  <c r="AT154" i="10"/>
  <c r="AT454" i="10" s="1"/>
  <c r="AN147" i="33" s="1"/>
  <c r="AT189" i="10"/>
  <c r="AM169" i="33"/>
  <c r="AM155" i="33"/>
  <c r="AL27" i="33"/>
  <c r="AK27" i="33"/>
  <c r="AL41" i="33"/>
  <c r="AL105" i="33"/>
  <c r="AL73" i="33"/>
  <c r="AK59" i="33"/>
  <c r="AL59" i="33"/>
  <c r="AM27" i="33"/>
  <c r="AR972" i="28"/>
  <c r="AT21" i="10"/>
  <c r="AT413" i="10" s="1"/>
  <c r="AN49" i="33" s="1"/>
  <c r="AT168" i="10"/>
  <c r="AT133" i="10"/>
  <c r="AT445" i="10" s="1"/>
  <c r="AN119" i="33" s="1"/>
  <c r="AT56" i="10"/>
  <c r="AT84" i="25"/>
  <c r="AT182" i="25"/>
  <c r="AT147" i="25"/>
  <c r="AT455" i="25" s="1"/>
  <c r="AN162" i="33" s="1"/>
  <c r="AT49" i="25"/>
  <c r="AT232" i="25" s="1"/>
  <c r="AT203" i="25"/>
  <c r="AT399" i="28"/>
  <c r="AT266" i="28"/>
  <c r="AT175" i="10"/>
  <c r="AT112" i="10"/>
  <c r="AT442" i="10" s="1"/>
  <c r="AN116" i="33" s="1"/>
  <c r="AT126" i="10"/>
  <c r="AT444" i="10" s="1"/>
  <c r="AN118" i="33" s="1"/>
  <c r="AT119" i="10"/>
  <c r="AT443" i="10" s="1"/>
  <c r="AN117" i="33" s="1"/>
  <c r="AT140" i="28"/>
  <c r="AT217" i="10"/>
  <c r="AT35" i="10"/>
  <c r="AQ800" i="28"/>
  <c r="AQ804" i="28"/>
  <c r="AQ812" i="28"/>
  <c r="AQ828" i="28"/>
  <c r="AQ820" i="28"/>
  <c r="AQ796" i="28"/>
  <c r="AQ824" i="28"/>
  <c r="AQ816" i="28"/>
  <c r="AQ808" i="28"/>
  <c r="AT84" i="10"/>
  <c r="AW94" i="23"/>
  <c r="AW53" i="23"/>
  <c r="AT168" i="25"/>
  <c r="AT63" i="25"/>
  <c r="AT224" i="28"/>
  <c r="AT161" i="25"/>
  <c r="AT457" i="25" s="1"/>
  <c r="AN164" i="33" s="1"/>
  <c r="AT21" i="25"/>
  <c r="AT413" i="25" s="1"/>
  <c r="AN63" i="33" s="1"/>
  <c r="AT196" i="25"/>
  <c r="AT126" i="25"/>
  <c r="AT133" i="25"/>
  <c r="AT453" i="25" s="1"/>
  <c r="AN160" i="33" s="1"/>
  <c r="AS427" i="25"/>
  <c r="AM96" i="33" s="1"/>
  <c r="AS428" i="25"/>
  <c r="AM97" i="33" s="1"/>
  <c r="AS426" i="25"/>
  <c r="AM95" i="33" s="1"/>
  <c r="AS232" i="25"/>
  <c r="AS18" i="23" s="1"/>
  <c r="AT427" i="25"/>
  <c r="AN96" i="33" s="1"/>
  <c r="AT428" i="25"/>
  <c r="AN97" i="33" s="1"/>
  <c r="AT426" i="25"/>
  <c r="AN95" i="33" s="1"/>
  <c r="AS427" i="10"/>
  <c r="AM82" i="33" s="1"/>
  <c r="AS426" i="10"/>
  <c r="AS428" i="10"/>
  <c r="AM83" i="33" s="1"/>
  <c r="AT427" i="10"/>
  <c r="AN82" i="33" s="1"/>
  <c r="AT428" i="10"/>
  <c r="AN83" i="33" s="1"/>
  <c r="AT154" i="25"/>
  <c r="AT456" i="25" s="1"/>
  <c r="AN163" i="33" s="1"/>
  <c r="AT77" i="25"/>
  <c r="AQ314" i="10"/>
  <c r="AR759" i="28"/>
  <c r="AR763" i="28"/>
  <c r="AR755" i="28"/>
  <c r="AR779" i="28"/>
  <c r="AR771" i="28"/>
  <c r="AR767" i="28"/>
  <c r="AR783" i="28"/>
  <c r="AR751" i="28"/>
  <c r="AR775" i="28"/>
  <c r="AQ841" i="28"/>
  <c r="AQ865" i="28"/>
  <c r="AQ857" i="28"/>
  <c r="AQ849" i="28"/>
  <c r="AQ869" i="28"/>
  <c r="AQ845" i="28"/>
  <c r="AQ853" i="28"/>
  <c r="AQ873" i="28"/>
  <c r="AQ861" i="28"/>
  <c r="AT415" i="25"/>
  <c r="AN65" i="33" s="1"/>
  <c r="AT414" i="25"/>
  <c r="AN64" i="33" s="1"/>
  <c r="AR747" i="28"/>
  <c r="AR702" i="28"/>
  <c r="AR738" i="28"/>
  <c r="AR710" i="28"/>
  <c r="AR722" i="28"/>
  <c r="AR734" i="28"/>
  <c r="AR714" i="28"/>
  <c r="AR706" i="28"/>
  <c r="AR718" i="28"/>
  <c r="AR730" i="28"/>
  <c r="AR726" i="28"/>
  <c r="AQ14" i="23"/>
  <c r="AT385" i="28"/>
  <c r="AT175" i="25"/>
  <c r="AR939" i="28"/>
  <c r="AR959" i="28"/>
  <c r="AR955" i="28"/>
  <c r="AR943" i="28"/>
  <c r="AR947" i="28"/>
  <c r="AR931" i="28"/>
  <c r="AR951" i="28"/>
  <c r="AR935" i="28"/>
  <c r="AR963" i="28"/>
  <c r="AR882" i="28"/>
  <c r="AR886" i="28"/>
  <c r="AR894" i="28"/>
  <c r="AR906" i="28"/>
  <c r="AR902" i="28"/>
  <c r="AR898" i="28"/>
  <c r="AR890" i="28"/>
  <c r="AR918" i="28"/>
  <c r="AR910" i="28"/>
  <c r="AR914" i="28"/>
  <c r="AU7" i="25"/>
  <c r="AU9" i="3"/>
  <c r="AU9" i="28"/>
  <c r="AO7" i="18"/>
  <c r="AU7" i="23"/>
  <c r="AU7" i="10"/>
  <c r="AR841" i="28"/>
  <c r="AR869" i="28"/>
  <c r="AR849" i="28"/>
  <c r="AR873" i="28"/>
  <c r="AR857" i="28"/>
  <c r="AR865" i="28"/>
  <c r="AR861" i="28"/>
  <c r="AR853" i="28"/>
  <c r="AR845" i="28"/>
  <c r="AR636" i="28"/>
  <c r="AR640" i="28"/>
  <c r="AR616" i="28"/>
  <c r="AR620" i="28"/>
  <c r="AR628" i="28"/>
  <c r="AR644" i="28"/>
  <c r="AR624" i="28"/>
  <c r="AR648" i="28"/>
  <c r="AR632" i="28"/>
  <c r="AQ702" i="28"/>
  <c r="AQ706" i="28"/>
  <c r="AQ734" i="28"/>
  <c r="AQ718" i="28"/>
  <c r="AQ730" i="28"/>
  <c r="AQ714" i="28"/>
  <c r="AQ710" i="28"/>
  <c r="AQ722" i="28"/>
  <c r="AQ726" i="28"/>
  <c r="AQ738" i="28"/>
  <c r="AS415" i="25"/>
  <c r="AM65" i="33" s="1"/>
  <c r="AS228" i="25"/>
  <c r="AS414" i="25"/>
  <c r="AM64" i="33" s="1"/>
  <c r="AS413" i="25"/>
  <c r="AM63" i="33" s="1"/>
  <c r="AT63" i="28"/>
  <c r="AT63" i="10"/>
  <c r="AT422" i="25"/>
  <c r="AN72" i="33" s="1"/>
  <c r="AT416" i="25"/>
  <c r="AN66" i="33" s="1"/>
  <c r="AT400" i="25"/>
  <c r="AN31" i="33" s="1"/>
  <c r="AT401" i="25"/>
  <c r="AN32" i="33" s="1"/>
  <c r="AT402" i="25"/>
  <c r="AN33" i="33" s="1"/>
  <c r="AT224" i="25"/>
  <c r="AR837" i="28"/>
  <c r="AQ446" i="28"/>
  <c r="AQ438" i="28"/>
  <c r="AQ462" i="28"/>
  <c r="AQ470" i="28"/>
  <c r="AQ450" i="28"/>
  <c r="AQ442" i="28"/>
  <c r="AQ458" i="28"/>
  <c r="AQ466" i="28"/>
  <c r="AQ454" i="28"/>
  <c r="AS706" i="28"/>
  <c r="AS734" i="28"/>
  <c r="AS718" i="28"/>
  <c r="AS730" i="28"/>
  <c r="AS722" i="28"/>
  <c r="AS714" i="28"/>
  <c r="AS738" i="28"/>
  <c r="AS710" i="28"/>
  <c r="AS726" i="28"/>
  <c r="AR689" i="28"/>
  <c r="AR669" i="28"/>
  <c r="AR685" i="28"/>
  <c r="AR681" i="28"/>
  <c r="AR665" i="28"/>
  <c r="AR661" i="28"/>
  <c r="AR673" i="28"/>
  <c r="AR693" i="28"/>
  <c r="AR677" i="28"/>
  <c r="AT14" i="28"/>
  <c r="AT14" i="10"/>
  <c r="AT91" i="28"/>
  <c r="AT91" i="10"/>
  <c r="AQ334" i="10"/>
  <c r="AQ346" i="10"/>
  <c r="AQ322" i="10"/>
  <c r="AQ350" i="10"/>
  <c r="AQ342" i="10"/>
  <c r="AQ330" i="10"/>
  <c r="AQ338" i="10"/>
  <c r="AQ326" i="10"/>
  <c r="AQ318" i="10"/>
  <c r="AR927" i="28"/>
  <c r="AR314" i="10"/>
  <c r="AV7" i="25"/>
  <c r="AV9" i="28"/>
  <c r="AP7" i="18"/>
  <c r="AV7" i="23"/>
  <c r="AV7" i="10"/>
  <c r="AV9" i="3"/>
  <c r="AR548" i="28"/>
  <c r="AR540" i="28"/>
  <c r="AR544" i="28"/>
  <c r="AR536" i="28"/>
  <c r="AR556" i="28"/>
  <c r="AR528" i="28"/>
  <c r="AR560" i="28"/>
  <c r="AR552" i="28"/>
  <c r="AR532" i="28"/>
  <c r="AQ434" i="28"/>
  <c r="AT28" i="28"/>
  <c r="AT28" i="10"/>
  <c r="AT416" i="10" s="1"/>
  <c r="AN52" i="33" s="1"/>
  <c r="AR792" i="28"/>
  <c r="AR800" i="28"/>
  <c r="AR816" i="28"/>
  <c r="AR808" i="28"/>
  <c r="AR812" i="28"/>
  <c r="AR820" i="28"/>
  <c r="AR804" i="28"/>
  <c r="AR796" i="28"/>
  <c r="AR824" i="28"/>
  <c r="AR828" i="28"/>
  <c r="AS591" i="28"/>
  <c r="AS587" i="28"/>
  <c r="AS603" i="28"/>
  <c r="AS599" i="28"/>
  <c r="AS583" i="28"/>
  <c r="AS575" i="28"/>
  <c r="AS595" i="28"/>
  <c r="AS579" i="28"/>
  <c r="AS571" i="28"/>
  <c r="AS788" i="28"/>
  <c r="AS792" i="28" s="1"/>
  <c r="AS608" i="28"/>
  <c r="AS475" i="28"/>
  <c r="AS479" i="28" s="1"/>
  <c r="AS968" i="28"/>
  <c r="AS653" i="28"/>
  <c r="AS657" i="28" s="1"/>
  <c r="AS923" i="28"/>
  <c r="AS927" i="28" s="1"/>
  <c r="AS520" i="28"/>
  <c r="AS524" i="28" s="1"/>
  <c r="AS743" i="28"/>
  <c r="AT161" i="28"/>
  <c r="AT161" i="10"/>
  <c r="AR14" i="23"/>
  <c r="AR314" i="25"/>
  <c r="AS415" i="10"/>
  <c r="AM51" i="33" s="1"/>
  <c r="AS414" i="10"/>
  <c r="AM50" i="33" s="1"/>
  <c r="AS413" i="10"/>
  <c r="AM49" i="33" s="1"/>
  <c r="AS228" i="10"/>
  <c r="AT105" i="28"/>
  <c r="AT105" i="10"/>
  <c r="AT441" i="10" s="1"/>
  <c r="AN115" i="33" s="1"/>
  <c r="AT91" i="25"/>
  <c r="AT301" i="28"/>
  <c r="AQ886" i="28"/>
  <c r="AQ894" i="28"/>
  <c r="AQ898" i="28"/>
  <c r="AQ910" i="28"/>
  <c r="AQ914" i="28"/>
  <c r="AQ918" i="28"/>
  <c r="AQ906" i="28"/>
  <c r="AQ902" i="28"/>
  <c r="AQ890" i="28"/>
  <c r="AW7" i="28"/>
  <c r="AW5" i="10"/>
  <c r="AW5" i="25"/>
  <c r="AS5" i="24"/>
  <c r="AW5" i="23"/>
  <c r="AQ5" i="18"/>
  <c r="AW7" i="3"/>
  <c r="AT147" i="28"/>
  <c r="AT147" i="10"/>
  <c r="AT453" i="10" s="1"/>
  <c r="AN146" i="33" s="1"/>
  <c r="AQ882" i="28"/>
  <c r="AT203" i="28"/>
  <c r="AT203" i="10"/>
  <c r="AR487" i="28"/>
  <c r="AR499" i="28"/>
  <c r="AR507" i="28"/>
  <c r="AR511" i="28"/>
  <c r="AR483" i="28"/>
  <c r="AR495" i="28"/>
  <c r="AR515" i="28"/>
  <c r="AR491" i="28"/>
  <c r="AR503" i="28"/>
  <c r="AS837" i="28"/>
  <c r="AS841" i="28"/>
  <c r="AS869" i="28"/>
  <c r="AS857" i="28"/>
  <c r="AS853" i="28"/>
  <c r="AS861" i="28"/>
  <c r="AS865" i="28"/>
  <c r="AS845" i="28"/>
  <c r="AS873" i="28"/>
  <c r="AS849" i="28"/>
  <c r="AS416" i="25"/>
  <c r="AM66" i="33" s="1"/>
  <c r="AT415" i="10"/>
  <c r="AN51" i="33" s="1"/>
  <c r="AS702" i="28"/>
  <c r="AS882" i="28"/>
  <c r="AS567" i="28"/>
  <c r="AS434" i="28"/>
  <c r="AR479" i="28"/>
  <c r="AT196" i="28"/>
  <c r="AT196" i="10"/>
  <c r="AR434" i="28"/>
  <c r="AR458" i="28"/>
  <c r="AR438" i="28"/>
  <c r="AR466" i="28"/>
  <c r="AR450" i="28"/>
  <c r="AR462" i="28"/>
  <c r="AR442" i="28"/>
  <c r="AR454" i="28"/>
  <c r="AR470" i="28"/>
  <c r="AR446" i="28"/>
  <c r="AQ10" i="23"/>
  <c r="AR338" i="10"/>
  <c r="AR318" i="10"/>
  <c r="AR322" i="10"/>
  <c r="AR350" i="10"/>
  <c r="AR326" i="10"/>
  <c r="AR330" i="10"/>
  <c r="AR334" i="10"/>
  <c r="AR346" i="10"/>
  <c r="AR342" i="10"/>
  <c r="AQ837" i="28"/>
  <c r="AT98" i="28"/>
  <c r="AT98" i="10"/>
  <c r="AT440" i="10" s="1"/>
  <c r="AN114" i="33" s="1"/>
  <c r="AS454" i="28"/>
  <c r="AS446" i="28"/>
  <c r="AS442" i="28"/>
  <c r="AS466" i="28"/>
  <c r="AS470" i="28"/>
  <c r="AS450" i="28"/>
  <c r="AS438" i="28"/>
  <c r="AS462" i="28"/>
  <c r="AS458" i="28"/>
  <c r="AS400" i="25"/>
  <c r="AM31" i="33" s="1"/>
  <c r="AS402" i="25"/>
  <c r="AM33" i="33" s="1"/>
  <c r="AS401" i="25"/>
  <c r="AM32" i="33" s="1"/>
  <c r="AS224" i="25"/>
  <c r="AQ669" i="28"/>
  <c r="AQ685" i="28"/>
  <c r="AQ665" i="28"/>
  <c r="AQ673" i="28"/>
  <c r="AQ693" i="28"/>
  <c r="AQ661" i="28"/>
  <c r="AQ677" i="28"/>
  <c r="AQ681" i="28"/>
  <c r="AQ689" i="28"/>
  <c r="AR984" i="28"/>
  <c r="AR988" i="28"/>
  <c r="AR1000" i="28"/>
  <c r="AR996" i="28"/>
  <c r="AR980" i="28"/>
  <c r="AR976" i="28"/>
  <c r="AR1004" i="28"/>
  <c r="AR1008" i="28"/>
  <c r="AR992" i="28"/>
  <c r="AQ603" i="28"/>
  <c r="AQ599" i="28"/>
  <c r="AQ583" i="28"/>
  <c r="AQ579" i="28"/>
  <c r="AQ595" i="28"/>
  <c r="AQ571" i="28"/>
  <c r="AQ591" i="28"/>
  <c r="AQ587" i="28"/>
  <c r="AQ575" i="28"/>
  <c r="AS886" i="28"/>
  <c r="AS890" i="28"/>
  <c r="AS898" i="28"/>
  <c r="AS894" i="28"/>
  <c r="AS910" i="28"/>
  <c r="AS902" i="28"/>
  <c r="AS914" i="28"/>
  <c r="AS906" i="28"/>
  <c r="AS918" i="28"/>
  <c r="AR330" i="25"/>
  <c r="AR346" i="25"/>
  <c r="AR334" i="25"/>
  <c r="AR342" i="25"/>
  <c r="AR322" i="25"/>
  <c r="AR10" i="23"/>
  <c r="AR326" i="25"/>
  <c r="AR318" i="25"/>
  <c r="AR338" i="25"/>
  <c r="AR350" i="25"/>
  <c r="AR612" i="28"/>
  <c r="AR571" i="28"/>
  <c r="AR583" i="28"/>
  <c r="AR599" i="28"/>
  <c r="AR603" i="28"/>
  <c r="AR575" i="28"/>
  <c r="AR579" i="28"/>
  <c r="AR595" i="28"/>
  <c r="AR587" i="28"/>
  <c r="AR591" i="28"/>
  <c r="AR322" i="33"/>
  <c r="AR256" i="33"/>
  <c r="AR190" i="33"/>
  <c r="AR307" i="33"/>
  <c r="AR241" i="33"/>
  <c r="AR175" i="33"/>
  <c r="AR355" i="33"/>
  <c r="AR289" i="33"/>
  <c r="AR223" i="33"/>
  <c r="AR157" i="33"/>
  <c r="AR340" i="33"/>
  <c r="AR274" i="33"/>
  <c r="AR208" i="33"/>
  <c r="AR143" i="33"/>
  <c r="AR79" i="33"/>
  <c r="AR125" i="33"/>
  <c r="AR47" i="33"/>
  <c r="AR111" i="33"/>
  <c r="AR61" i="33"/>
  <c r="AR93" i="33"/>
  <c r="AR15" i="33"/>
  <c r="AR29" i="33"/>
  <c r="AX4" i="25"/>
  <c r="AX6" i="28"/>
  <c r="AX4" i="23"/>
  <c r="AR4" i="18"/>
  <c r="AT4" i="24"/>
  <c r="AX6" i="3"/>
  <c r="AX5" i="3" s="1"/>
  <c r="AX4" i="10"/>
  <c r="AY70" i="1"/>
  <c r="AX9" i="1"/>
  <c r="AT116" i="24" l="1" a="1"/>
  <c r="AT116" i="24" s="1"/>
  <c r="AT104" i="24" a="1"/>
  <c r="AT104" i="24" s="1"/>
  <c r="AT128" i="24" a="1"/>
  <c r="AT128" i="24" s="1"/>
  <c r="AT124" i="24" a="1"/>
  <c r="AT124" i="24" s="1"/>
  <c r="AT112" i="24" a="1"/>
  <c r="AT112" i="24" s="1"/>
  <c r="AT120" i="24" a="1"/>
  <c r="AT120" i="24" s="1"/>
  <c r="AT108" i="24" a="1"/>
  <c r="AT108" i="24" s="1"/>
  <c r="AT96" i="24" a="1"/>
  <c r="AT96" i="24" s="1"/>
  <c r="AT88" i="24" a="1"/>
  <c r="AT88" i="24" s="1"/>
  <c r="AT64" i="24" a="1"/>
  <c r="AT64" i="24" s="1"/>
  <c r="AT56" i="24" a="1"/>
  <c r="AT56" i="24" s="1"/>
  <c r="AT72" i="24" a="1"/>
  <c r="AT72" i="24" s="1"/>
  <c r="AT92" i="24" a="1"/>
  <c r="AT92" i="24" s="1"/>
  <c r="AT84" i="24" a="1"/>
  <c r="AT84" i="24" s="1"/>
  <c r="AT52" i="24" a="1"/>
  <c r="AT52" i="24" s="1"/>
  <c r="AT100" i="24" a="1"/>
  <c r="AT100" i="24" s="1"/>
  <c r="AT68" i="24" a="1"/>
  <c r="AT68" i="24" s="1"/>
  <c r="AT80" i="24" a="1"/>
  <c r="AT80" i="24" s="1"/>
  <c r="AT60" i="24" a="1"/>
  <c r="AT60" i="24" s="1"/>
  <c r="AT44" i="24" a="1"/>
  <c r="AT44" i="24" s="1"/>
  <c r="AT40" i="24" a="1"/>
  <c r="AT40" i="24" s="1"/>
  <c r="AT28" i="24" a="1"/>
  <c r="AT28" i="24" s="1"/>
  <c r="AT12" i="24" a="1"/>
  <c r="AT12" i="24" s="1"/>
  <c r="AT76" i="24" a="1"/>
  <c r="AT76" i="24" s="1"/>
  <c r="AT36" i="24" a="1"/>
  <c r="AT36" i="24" s="1"/>
  <c r="AT24" i="24" a="1"/>
  <c r="AT24" i="24" s="1"/>
  <c r="AT16" i="24" a="1"/>
  <c r="AT16" i="24" s="1"/>
  <c r="AT32" i="24" a="1"/>
  <c r="AT32" i="24" s="1"/>
  <c r="AT20" i="24" a="1"/>
  <c r="AT20" i="24" s="1"/>
  <c r="AT48" i="24" a="1"/>
  <c r="AT48" i="24" s="1"/>
  <c r="AT232" i="10"/>
  <c r="AS46" i="23"/>
  <c r="AS34" i="23"/>
  <c r="AM137" i="33"/>
  <c r="AS50" i="23"/>
  <c r="AS38" i="23"/>
  <c r="AT264" i="10"/>
  <c r="AT530" i="10"/>
  <c r="AN342" i="33" s="1"/>
  <c r="AN352" i="33" s="1"/>
  <c r="AT248" i="25"/>
  <c r="AT334" i="25" s="1"/>
  <c r="AT478" i="25"/>
  <c r="AN225" i="33" s="1"/>
  <c r="AN235" i="33" s="1"/>
  <c r="AT240" i="25"/>
  <c r="AT326" i="25" s="1"/>
  <c r="AT452" i="25"/>
  <c r="AN159" i="33" s="1"/>
  <c r="AN169" i="33" s="1"/>
  <c r="AS30" i="23"/>
  <c r="AT448" i="25"/>
  <c r="AN136" i="33" s="1"/>
  <c r="AT504" i="25"/>
  <c r="AN291" i="33" s="1"/>
  <c r="AN301" i="33" s="1"/>
  <c r="AT256" i="25"/>
  <c r="AT42" i="23" s="1"/>
  <c r="AT252" i="10"/>
  <c r="AT38" i="23" s="1"/>
  <c r="AT491" i="10"/>
  <c r="AN243" i="33" s="1"/>
  <c r="AN253" i="33" s="1"/>
  <c r="AT442" i="25"/>
  <c r="AN130" i="33" s="1"/>
  <c r="AT264" i="25"/>
  <c r="AT350" i="25" s="1"/>
  <c r="AT530" i="25"/>
  <c r="AN357" i="33" s="1"/>
  <c r="AN367" i="33" s="1"/>
  <c r="AT441" i="25"/>
  <c r="AN129" i="33" s="1"/>
  <c r="AT260" i="25"/>
  <c r="AT346" i="25" s="1"/>
  <c r="AT517" i="25"/>
  <c r="AN324" i="33" s="1"/>
  <c r="AN334" i="33" s="1"/>
  <c r="AT426" i="10"/>
  <c r="AN81" i="33" s="1"/>
  <c r="AT478" i="10"/>
  <c r="AN210" i="33" s="1"/>
  <c r="AN220" i="33" s="1"/>
  <c r="AT248" i="10"/>
  <c r="AT429" i="10"/>
  <c r="AN84" i="33" s="1"/>
  <c r="AT517" i="10"/>
  <c r="AN309" i="33" s="1"/>
  <c r="AN319" i="33" s="1"/>
  <c r="AT260" i="10"/>
  <c r="AT465" i="10"/>
  <c r="AN177" i="33" s="1"/>
  <c r="AN187" i="33" s="1"/>
  <c r="AT244" i="10"/>
  <c r="AT30" i="23" s="1"/>
  <c r="AS42" i="23"/>
  <c r="AT22" i="23"/>
  <c r="AS22" i="23"/>
  <c r="AS322" i="10"/>
  <c r="AY73" i="1"/>
  <c r="AU7" i="24" s="1"/>
  <c r="AY71" i="1"/>
  <c r="AX72" i="1"/>
  <c r="AT6" i="24" s="1"/>
  <c r="AS1132" i="28"/>
  <c r="AS1128" i="28"/>
  <c r="AS1124" i="28"/>
  <c r="AS1148" i="28"/>
  <c r="AS1120" i="28"/>
  <c r="AS1144" i="28"/>
  <c r="AS1116" i="28"/>
  <c r="AS1140" i="28"/>
  <c r="AS1136" i="28"/>
  <c r="AS1268" i="28"/>
  <c r="AS1264" i="28"/>
  <c r="AS1256" i="28"/>
  <c r="AS1288" i="28"/>
  <c r="AS1260" i="28"/>
  <c r="AS1284" i="28"/>
  <c r="AS1280" i="28"/>
  <c r="AS1276" i="28"/>
  <c r="AS1272" i="28"/>
  <c r="AT1248" i="28"/>
  <c r="AT1108" i="28"/>
  <c r="BI11" i="3"/>
  <c r="AT1201" i="28"/>
  <c r="AT1061" i="28"/>
  <c r="AS1112" i="28"/>
  <c r="AT228" i="25"/>
  <c r="AT314" i="25" s="1"/>
  <c r="AN155" i="33"/>
  <c r="AS326" i="10"/>
  <c r="AS338" i="10"/>
  <c r="AS334" i="10"/>
  <c r="AS342" i="10"/>
  <c r="AS350" i="10"/>
  <c r="AS314" i="10"/>
  <c r="AS330" i="10"/>
  <c r="AS318" i="10"/>
  <c r="AS346" i="10"/>
  <c r="AT653" i="28"/>
  <c r="AT677" i="28" s="1"/>
  <c r="AT418" i="10"/>
  <c r="AT240" i="10"/>
  <c r="BH13" i="3"/>
  <c r="BH15" i="3"/>
  <c r="AT923" i="28"/>
  <c r="AT963" i="28" s="1"/>
  <c r="AT520" i="28"/>
  <c r="AT536" i="28" s="1"/>
  <c r="AT743" i="28"/>
  <c r="AT747" i="28" s="1"/>
  <c r="AT968" i="28"/>
  <c r="AT1008" i="28" s="1"/>
  <c r="AT608" i="28"/>
  <c r="AT612" i="28" s="1"/>
  <c r="AT475" i="28"/>
  <c r="AT503" i="28" s="1"/>
  <c r="AM59" i="33"/>
  <c r="AN123" i="33"/>
  <c r="AM105" i="33"/>
  <c r="AN73" i="33"/>
  <c r="AN105" i="33"/>
  <c r="AM73" i="33"/>
  <c r="AM41" i="33"/>
  <c r="AN41" i="33"/>
  <c r="AS972" i="28"/>
  <c r="AP104" i="18"/>
  <c r="AV175" i="28" s="1"/>
  <c r="AP108" i="18"/>
  <c r="AP112" i="18"/>
  <c r="AV189" i="28" s="1"/>
  <c r="AP116" i="18"/>
  <c r="AP120" i="18"/>
  <c r="AV203" i="28" s="1"/>
  <c r="AP124" i="18"/>
  <c r="AP72" i="18"/>
  <c r="AP76" i="18"/>
  <c r="AP44" i="18"/>
  <c r="AP80" i="18"/>
  <c r="AP48" i="18"/>
  <c r="AP84" i="18"/>
  <c r="AV140" i="28" s="1"/>
  <c r="AP52" i="18"/>
  <c r="AP88" i="18"/>
  <c r="AV147" i="28" s="1"/>
  <c r="AP56" i="18"/>
  <c r="AP92" i="18"/>
  <c r="AP60" i="18"/>
  <c r="AP96" i="18"/>
  <c r="AV161" i="10" s="1"/>
  <c r="AP64" i="18"/>
  <c r="AP20" i="18"/>
  <c r="AP24" i="18"/>
  <c r="AP28" i="18"/>
  <c r="AP32" i="18"/>
  <c r="AP128" i="18"/>
  <c r="AV217" i="28" s="1"/>
  <c r="AP68" i="18"/>
  <c r="AP36" i="18"/>
  <c r="AP100" i="18"/>
  <c r="AP40" i="18"/>
  <c r="AP12" i="18"/>
  <c r="AP16" i="18"/>
  <c r="AO128" i="18"/>
  <c r="AO104" i="18"/>
  <c r="AO108" i="18"/>
  <c r="AO112" i="18"/>
  <c r="AO116" i="18"/>
  <c r="AU196" i="28" s="1"/>
  <c r="AO120" i="18"/>
  <c r="AO100" i="18"/>
  <c r="AO68" i="18"/>
  <c r="AO124" i="18"/>
  <c r="AO72" i="18"/>
  <c r="AO76" i="18"/>
  <c r="AO44" i="18"/>
  <c r="AU70" i="28" s="1"/>
  <c r="AO80" i="18"/>
  <c r="AO48" i="18"/>
  <c r="AU77" i="28" s="1"/>
  <c r="AO84" i="18"/>
  <c r="AO52" i="18"/>
  <c r="AO88" i="18"/>
  <c r="AO56" i="18"/>
  <c r="AO92" i="18"/>
  <c r="AO60" i="18"/>
  <c r="AO28" i="18"/>
  <c r="AO24" i="18"/>
  <c r="AO40" i="18"/>
  <c r="AU63" i="28" s="1"/>
  <c r="AO16" i="18"/>
  <c r="AU21" i="28" s="1"/>
  <c r="AO32" i="18"/>
  <c r="AO12" i="18"/>
  <c r="AO36" i="18"/>
  <c r="AU56" i="28" s="1"/>
  <c r="AO64" i="18"/>
  <c r="AO20" i="18"/>
  <c r="AO96" i="18"/>
  <c r="AX94" i="23"/>
  <c r="AX53" i="23"/>
  <c r="AT228" i="10"/>
  <c r="AT414" i="10"/>
  <c r="AN50" i="33" s="1"/>
  <c r="AN59" i="33" s="1"/>
  <c r="AM81" i="33"/>
  <c r="AM91" i="33" s="1"/>
  <c r="AT18" i="23"/>
  <c r="AU231" i="28"/>
  <c r="AU259" i="28"/>
  <c r="AU98" i="25"/>
  <c r="AU443" i="25" s="1"/>
  <c r="AO131" i="33" s="1"/>
  <c r="AU287" i="28"/>
  <c r="AU322" i="28"/>
  <c r="AU336" i="28"/>
  <c r="AU399" i="28"/>
  <c r="AU119" i="25"/>
  <c r="AU446" i="25" s="1"/>
  <c r="AO134" i="33" s="1"/>
  <c r="AU315" i="28"/>
  <c r="AU364" i="28"/>
  <c r="AU210" i="25"/>
  <c r="AU458" i="25" s="1"/>
  <c r="AO165" i="33" s="1"/>
  <c r="AU427" i="28"/>
  <c r="AU238" i="28"/>
  <c r="AU28" i="25"/>
  <c r="AU416" i="25" s="1"/>
  <c r="AO66" i="33" s="1"/>
  <c r="AX6" i="25"/>
  <c r="AX6" i="23"/>
  <c r="AR6" i="18"/>
  <c r="AX8" i="3"/>
  <c r="AV119" i="25"/>
  <c r="AV446" i="25" s="1"/>
  <c r="AP134" i="33" s="1"/>
  <c r="AV329" i="28"/>
  <c r="AV280" i="28"/>
  <c r="AV70" i="25"/>
  <c r="AV392" i="28"/>
  <c r="AV182" i="25"/>
  <c r="AS779" i="28"/>
  <c r="AS763" i="28"/>
  <c r="AS755" i="28"/>
  <c r="AS759" i="28"/>
  <c r="AS771" i="28"/>
  <c r="AS775" i="28"/>
  <c r="AS767" i="28"/>
  <c r="AS751" i="28"/>
  <c r="AS783" i="28"/>
  <c r="AS612" i="28"/>
  <c r="AS628" i="28"/>
  <c r="AS616" i="28"/>
  <c r="AS644" i="28"/>
  <c r="AS636" i="28"/>
  <c r="AS640" i="28"/>
  <c r="AS648" i="28"/>
  <c r="AS620" i="28"/>
  <c r="AS632" i="28"/>
  <c r="AS624" i="28"/>
  <c r="AQ59" i="23"/>
  <c r="AQ104" i="23" s="1"/>
  <c r="AQ79" i="23"/>
  <c r="AQ124" i="23" s="1"/>
  <c r="AQ63" i="23"/>
  <c r="AQ108" i="23" s="1"/>
  <c r="AQ87" i="23"/>
  <c r="AQ132" i="23" s="1"/>
  <c r="AQ83" i="23"/>
  <c r="AQ128" i="23" s="1"/>
  <c r="AQ75" i="23"/>
  <c r="AQ120" i="23" s="1"/>
  <c r="AQ91" i="23"/>
  <c r="AQ136" i="23" s="1"/>
  <c r="AQ71" i="23"/>
  <c r="AQ116" i="23" s="1"/>
  <c r="AQ67" i="23"/>
  <c r="AQ112" i="23" s="1"/>
  <c r="AQ96" i="23"/>
  <c r="AR96" i="23" s="1"/>
  <c r="AU392" i="28"/>
  <c r="AU182" i="25"/>
  <c r="AV245" i="28"/>
  <c r="AV35" i="25"/>
  <c r="AV315" i="28"/>
  <c r="AV105" i="25"/>
  <c r="AV444" i="25" s="1"/>
  <c r="AP132" i="33" s="1"/>
  <c r="AV238" i="28"/>
  <c r="AV28" i="25"/>
  <c r="AV416" i="25" s="1"/>
  <c r="AP66" i="33" s="1"/>
  <c r="AV406" i="28"/>
  <c r="AV196" i="25"/>
  <c r="AS544" i="28"/>
  <c r="AS528" i="28"/>
  <c r="AS536" i="28"/>
  <c r="AS548" i="28"/>
  <c r="AS560" i="28"/>
  <c r="AS532" i="28"/>
  <c r="AS552" i="28"/>
  <c r="AS540" i="28"/>
  <c r="AS556" i="28"/>
  <c r="AU343" i="28"/>
  <c r="AU133" i="25"/>
  <c r="AU453" i="25" s="1"/>
  <c r="AO160" i="33" s="1"/>
  <c r="AQ55" i="23"/>
  <c r="AQ100" i="23" s="1"/>
  <c r="AS330" i="25"/>
  <c r="AS318" i="25"/>
  <c r="AS322" i="25"/>
  <c r="AS338" i="25"/>
  <c r="AS350" i="25"/>
  <c r="AS342" i="25"/>
  <c r="AS346" i="25"/>
  <c r="AS326" i="25"/>
  <c r="AS10" i="23"/>
  <c r="AS334" i="25"/>
  <c r="AV308" i="28"/>
  <c r="AV98" i="25"/>
  <c r="AV443" i="25" s="1"/>
  <c r="AP131" i="33" s="1"/>
  <c r="AV336" i="28"/>
  <c r="AV126" i="25"/>
  <c r="AU385" i="28"/>
  <c r="AU175" i="25"/>
  <c r="AU105" i="25"/>
  <c r="AU444" i="25" s="1"/>
  <c r="AO132" i="33" s="1"/>
  <c r="AV231" i="28"/>
  <c r="AV21" i="25"/>
  <c r="AV140" i="25"/>
  <c r="AV454" i="25" s="1"/>
  <c r="AP161" i="33" s="1"/>
  <c r="AV350" i="28"/>
  <c r="AV224" i="28"/>
  <c r="AV14" i="25"/>
  <c r="AV133" i="25"/>
  <c r="AV453" i="25" s="1"/>
  <c r="AP160" i="33" s="1"/>
  <c r="AV343" i="28"/>
  <c r="AS935" i="28"/>
  <c r="AS955" i="28"/>
  <c r="AS947" i="28"/>
  <c r="AS931" i="28"/>
  <c r="AS943" i="28"/>
  <c r="AS951" i="28"/>
  <c r="AS963" i="28"/>
  <c r="AS939" i="28"/>
  <c r="AS959" i="28"/>
  <c r="AT330" i="25"/>
  <c r="AT318" i="25"/>
  <c r="AT322" i="25"/>
  <c r="AT338" i="25"/>
  <c r="AV252" i="28"/>
  <c r="AV42" i="25"/>
  <c r="AT401" i="10"/>
  <c r="AN18" i="33" s="1"/>
  <c r="AT400" i="10"/>
  <c r="AN17" i="33" s="1"/>
  <c r="AT402" i="10"/>
  <c r="AN19" i="33" s="1"/>
  <c r="AT224" i="10"/>
  <c r="AV427" i="28"/>
  <c r="AV217" i="25"/>
  <c r="AS669" i="28"/>
  <c r="AS673" i="28"/>
  <c r="AS677" i="28"/>
  <c r="AS661" i="28"/>
  <c r="AS665" i="28"/>
  <c r="AS693" i="28"/>
  <c r="AS681" i="28"/>
  <c r="AS689" i="28"/>
  <c r="AS685" i="28"/>
  <c r="AR91" i="23"/>
  <c r="AR67" i="23"/>
  <c r="AR63" i="23"/>
  <c r="AR83" i="23"/>
  <c r="AR71" i="23"/>
  <c r="AR87" i="23"/>
  <c r="AR75" i="23"/>
  <c r="AR79" i="23"/>
  <c r="AR59" i="23"/>
  <c r="AV301" i="28"/>
  <c r="AV91" i="25"/>
  <c r="AV77" i="25"/>
  <c r="AV287" i="28"/>
  <c r="AV364" i="28"/>
  <c r="AV154" i="25"/>
  <c r="AV456" i="25" s="1"/>
  <c r="AP163" i="33" s="1"/>
  <c r="AV322" i="28"/>
  <c r="AV112" i="25"/>
  <c r="AV445" i="25" s="1"/>
  <c r="AP133" i="33" s="1"/>
  <c r="AV378" i="28"/>
  <c r="AV168" i="25"/>
  <c r="AX5" i="10"/>
  <c r="AX7" i="28"/>
  <c r="AT5" i="24"/>
  <c r="AR5" i="18"/>
  <c r="AX5" i="25"/>
  <c r="AX5" i="23"/>
  <c r="AX7" i="3"/>
  <c r="AS1000" i="28"/>
  <c r="AS976" i="28"/>
  <c r="AS992" i="28"/>
  <c r="AS996" i="28"/>
  <c r="AS984" i="28"/>
  <c r="AS980" i="28"/>
  <c r="AS1008" i="28"/>
  <c r="AS1004" i="28"/>
  <c r="AS988" i="28"/>
  <c r="AV259" i="28"/>
  <c r="AV49" i="25"/>
  <c r="AV413" i="28"/>
  <c r="AV203" i="25"/>
  <c r="AV399" i="28"/>
  <c r="AV189" i="25"/>
  <c r="AS796" i="28"/>
  <c r="AS824" i="28"/>
  <c r="AS820" i="28"/>
  <c r="AS828" i="28"/>
  <c r="AS816" i="28"/>
  <c r="AS800" i="28"/>
  <c r="AS808" i="28"/>
  <c r="AS812" i="28"/>
  <c r="AS804" i="28"/>
  <c r="AT878" i="28"/>
  <c r="AT563" i="28"/>
  <c r="AT698" i="28"/>
  <c r="AT833" i="28"/>
  <c r="AT430" i="28"/>
  <c r="AV175" i="25"/>
  <c r="AV385" i="28"/>
  <c r="AV294" i="28"/>
  <c r="AV84" i="25"/>
  <c r="AV420" i="28"/>
  <c r="AV210" i="25"/>
  <c r="AV458" i="25" s="1"/>
  <c r="AP165" i="33" s="1"/>
  <c r="AW8" i="28"/>
  <c r="AW6" i="25"/>
  <c r="AW6" i="23"/>
  <c r="AS6" i="24"/>
  <c r="AQ6" i="18"/>
  <c r="AW8" i="3"/>
  <c r="AW6" i="10"/>
  <c r="AT788" i="28"/>
  <c r="AV273" i="28"/>
  <c r="AV63" i="25"/>
  <c r="AV147" i="25"/>
  <c r="AV455" i="25" s="1"/>
  <c r="AP162" i="33" s="1"/>
  <c r="AV357" i="28"/>
  <c r="AV266" i="28"/>
  <c r="AV56" i="25"/>
  <c r="AV371" i="28"/>
  <c r="AV161" i="25"/>
  <c r="AV457" i="25" s="1"/>
  <c r="AP164" i="33" s="1"/>
  <c r="AS747" i="28"/>
  <c r="AR55" i="23"/>
  <c r="AS499" i="28"/>
  <c r="AS483" i="28"/>
  <c r="AS487" i="28"/>
  <c r="AS495" i="28"/>
  <c r="AS503" i="28"/>
  <c r="AS511" i="28"/>
  <c r="AS515" i="28"/>
  <c r="AS507" i="28"/>
  <c r="AS491" i="28"/>
  <c r="AS314" i="25"/>
  <c r="AS14" i="23"/>
  <c r="AS307" i="33"/>
  <c r="AS241" i="33"/>
  <c r="AS175" i="33"/>
  <c r="AS355" i="33"/>
  <c r="AS289" i="33"/>
  <c r="AS223" i="33"/>
  <c r="AS157" i="33"/>
  <c r="AS340" i="33"/>
  <c r="AS274" i="33"/>
  <c r="AS208" i="33"/>
  <c r="AS190" i="33"/>
  <c r="AS47" i="33"/>
  <c r="AS125" i="33"/>
  <c r="AS143" i="33"/>
  <c r="AS111" i="33"/>
  <c r="AS79" i="33"/>
  <c r="AS61" i="33"/>
  <c r="AS256" i="33"/>
  <c r="AS93" i="33"/>
  <c r="AS322" i="33"/>
  <c r="AS29" i="33"/>
  <c r="AS15" i="33"/>
  <c r="AY4" i="25"/>
  <c r="AY6" i="28"/>
  <c r="AY4" i="23"/>
  <c r="AS4" i="18"/>
  <c r="AU4" i="24"/>
  <c r="AY6" i="3"/>
  <c r="AY5" i="3" s="1"/>
  <c r="AY4" i="10"/>
  <c r="AZ70" i="1"/>
  <c r="AY9" i="1"/>
  <c r="AU120" i="24" l="1" a="1"/>
  <c r="AU120" i="24" s="1"/>
  <c r="AU108" i="24" a="1"/>
  <c r="AU108" i="24" s="1"/>
  <c r="AU116" i="24" a="1"/>
  <c r="AU116" i="24" s="1"/>
  <c r="AU104" i="24" a="1"/>
  <c r="AU104" i="24" s="1"/>
  <c r="AU124" i="24" a="1"/>
  <c r="AU124" i="24" s="1"/>
  <c r="AU112" i="24" a="1"/>
  <c r="AU112" i="24" s="1"/>
  <c r="AU128" i="24" a="1"/>
  <c r="AU128" i="24" s="1"/>
  <c r="AU76" i="24" a="1"/>
  <c r="AU76" i="24" s="1"/>
  <c r="AU96" i="24" a="1"/>
  <c r="AU96" i="24" s="1"/>
  <c r="AU88" i="24" a="1"/>
  <c r="AU88" i="24" s="1"/>
  <c r="AU56" i="24" a="1"/>
  <c r="AU56" i="24" s="1"/>
  <c r="AU72" i="24" a="1"/>
  <c r="AU72" i="24" s="1"/>
  <c r="AU64" i="24" a="1"/>
  <c r="AU64" i="24" s="1"/>
  <c r="AU84" i="24" a="1"/>
  <c r="AU84" i="24" s="1"/>
  <c r="AU52" i="24" a="1"/>
  <c r="AU52" i="24" s="1"/>
  <c r="AU100" i="24" a="1"/>
  <c r="AU100" i="24" s="1"/>
  <c r="AU92" i="24" a="1"/>
  <c r="AU92" i="24" s="1"/>
  <c r="AU68" i="24" a="1"/>
  <c r="AU68" i="24" s="1"/>
  <c r="AU80" i="24" a="1"/>
  <c r="AU80" i="24" s="1"/>
  <c r="AU60" i="24" a="1"/>
  <c r="AU60" i="24" s="1"/>
  <c r="AU40" i="24" a="1"/>
  <c r="AU40" i="24" s="1"/>
  <c r="AU20" i="24" a="1"/>
  <c r="AU20" i="24" s="1"/>
  <c r="AU44" i="24" a="1"/>
  <c r="AU44" i="24" s="1"/>
  <c r="AU28" i="24" a="1"/>
  <c r="AU28" i="24" s="1"/>
  <c r="AU12" i="24" a="1"/>
  <c r="AU12" i="24" s="1"/>
  <c r="AU36" i="24" a="1"/>
  <c r="AU36" i="24" s="1"/>
  <c r="AU24" i="24" a="1"/>
  <c r="AU24" i="24" s="1"/>
  <c r="AU32" i="24" a="1"/>
  <c r="AU32" i="24" s="1"/>
  <c r="AU16" i="24" a="1"/>
  <c r="AU16" i="24" s="1"/>
  <c r="AU48" i="24" a="1"/>
  <c r="AU48" i="24" s="1"/>
  <c r="AU14" i="28"/>
  <c r="AT342" i="25"/>
  <c r="AX8" i="28"/>
  <c r="AX6" i="10"/>
  <c r="AU14" i="10"/>
  <c r="AT779" i="28"/>
  <c r="AN91" i="33"/>
  <c r="AT996" i="28"/>
  <c r="AN137" i="33"/>
  <c r="AT50" i="23"/>
  <c r="AT479" i="28"/>
  <c r="AT515" i="28"/>
  <c r="AT46" i="23"/>
  <c r="AV441" i="25"/>
  <c r="AP129" i="33" s="1"/>
  <c r="AV260" i="25"/>
  <c r="AV517" i="25"/>
  <c r="AP324" i="33" s="1"/>
  <c r="AP334" i="33" s="1"/>
  <c r="AV448" i="25"/>
  <c r="AP136" i="33" s="1"/>
  <c r="AV256" i="25"/>
  <c r="AV504" i="25"/>
  <c r="AP291" i="33" s="1"/>
  <c r="AP301" i="33" s="1"/>
  <c r="AV447" i="25"/>
  <c r="AP135" i="33" s="1"/>
  <c r="AV491" i="25"/>
  <c r="AP258" i="33" s="1"/>
  <c r="AP268" i="33" s="1"/>
  <c r="AV252" i="25"/>
  <c r="AV442" i="25"/>
  <c r="AP130" i="33" s="1"/>
  <c r="AV264" i="25"/>
  <c r="AV530" i="25"/>
  <c r="AP357" i="33" s="1"/>
  <c r="AP367" i="33" s="1"/>
  <c r="AV248" i="25"/>
  <c r="AV478" i="25"/>
  <c r="AP225" i="33" s="1"/>
  <c r="AP235" i="33" s="1"/>
  <c r="AT34" i="23"/>
  <c r="AV419" i="25"/>
  <c r="AP69" i="33" s="1"/>
  <c r="AV465" i="25"/>
  <c r="AP192" i="33" s="1"/>
  <c r="AP202" i="33" s="1"/>
  <c r="AV244" i="25"/>
  <c r="AV417" i="25"/>
  <c r="AP67" i="33" s="1"/>
  <c r="AV439" i="25"/>
  <c r="AP127" i="33" s="1"/>
  <c r="AV236" i="25"/>
  <c r="AV240" i="25"/>
  <c r="AV452" i="25"/>
  <c r="AP159" i="33" s="1"/>
  <c r="AP169" i="33" s="1"/>
  <c r="AT524" i="28"/>
  <c r="AT783" i="28"/>
  <c r="AT763" i="28"/>
  <c r="AT751" i="28"/>
  <c r="AT767" i="28"/>
  <c r="AT771" i="28"/>
  <c r="AT755" i="28"/>
  <c r="AT759" i="28"/>
  <c r="AT26" i="23"/>
  <c r="AT10" i="23"/>
  <c r="AT63" i="23" s="1"/>
  <c r="AT681" i="28"/>
  <c r="AT689" i="28"/>
  <c r="AT1000" i="28"/>
  <c r="AT693" i="28"/>
  <c r="AT980" i="28"/>
  <c r="AT669" i="28"/>
  <c r="AT984" i="28"/>
  <c r="AZ73" i="1"/>
  <c r="AV7" i="24" s="1"/>
  <c r="AZ72" i="1"/>
  <c r="AT976" i="28"/>
  <c r="AZ71" i="1"/>
  <c r="AU63" i="10"/>
  <c r="AT992" i="28"/>
  <c r="AT657" i="28"/>
  <c r="AY72" i="1"/>
  <c r="AT972" i="28"/>
  <c r="AT988" i="28"/>
  <c r="AT959" i="28"/>
  <c r="AT939" i="28"/>
  <c r="AT951" i="28"/>
  <c r="AT491" i="28"/>
  <c r="AT507" i="28"/>
  <c r="AT483" i="28"/>
  <c r="AT499" i="28"/>
  <c r="AT495" i="28"/>
  <c r="AT511" i="28"/>
  <c r="AT487" i="28"/>
  <c r="AT648" i="28"/>
  <c r="AV1248" i="28"/>
  <c r="AV1252" i="28" s="1"/>
  <c r="AV1108" i="28"/>
  <c r="AV1112" i="28" s="1"/>
  <c r="BJ11" i="3"/>
  <c r="AU1201" i="28"/>
  <c r="AU1061" i="28"/>
  <c r="AT1101" i="28"/>
  <c r="AT1069" i="28"/>
  <c r="AT1097" i="28"/>
  <c r="AT1093" i="28"/>
  <c r="AT1089" i="28"/>
  <c r="AT1085" i="28"/>
  <c r="AT1081" i="28"/>
  <c r="AT1077" i="28"/>
  <c r="AT1073" i="28"/>
  <c r="AT1144" i="28"/>
  <c r="AT1140" i="28"/>
  <c r="AT1136" i="28"/>
  <c r="AT1132" i="28"/>
  <c r="AT1128" i="28"/>
  <c r="AT1124" i="28"/>
  <c r="AT1120" i="28"/>
  <c r="AT1148" i="28"/>
  <c r="AT1116" i="28"/>
  <c r="AT1112" i="28"/>
  <c r="AT1225" i="28"/>
  <c r="AT1221" i="28"/>
  <c r="AT1217" i="28"/>
  <c r="AT1213" i="28"/>
  <c r="AT1233" i="28"/>
  <c r="AT1237" i="28"/>
  <c r="AT1241" i="28"/>
  <c r="AT1209" i="28"/>
  <c r="AT1229" i="28"/>
  <c r="AT1276" i="28"/>
  <c r="AT1272" i="28"/>
  <c r="AT1268" i="28"/>
  <c r="AT1264" i="28"/>
  <c r="AT1260" i="28"/>
  <c r="AT1256" i="28"/>
  <c r="AT1288" i="28"/>
  <c r="AT1284" i="28"/>
  <c r="AT1280" i="28"/>
  <c r="AT1252" i="28"/>
  <c r="AT1065" i="28"/>
  <c r="AT1205" i="28"/>
  <c r="AT1004" i="28"/>
  <c r="AT943" i="28"/>
  <c r="AT931" i="28"/>
  <c r="AT955" i="28"/>
  <c r="AT935" i="28"/>
  <c r="AT947" i="28"/>
  <c r="AT927" i="28"/>
  <c r="AT14" i="23"/>
  <c r="AU56" i="10"/>
  <c r="AT552" i="28"/>
  <c r="AT665" i="28"/>
  <c r="AT673" i="28"/>
  <c r="AT661" i="28"/>
  <c r="AT685" i="28"/>
  <c r="AT560" i="28"/>
  <c r="AT528" i="28"/>
  <c r="AT540" i="28"/>
  <c r="AT544" i="28"/>
  <c r="AT548" i="28"/>
  <c r="AT556" i="28"/>
  <c r="AT532" i="28"/>
  <c r="AU419" i="10"/>
  <c r="AT775" i="28"/>
  <c r="AT644" i="28"/>
  <c r="AT616" i="28"/>
  <c r="AT632" i="28"/>
  <c r="AT620" i="28"/>
  <c r="AT636" i="28"/>
  <c r="AT624" i="28"/>
  <c r="BI15" i="3"/>
  <c r="AT628" i="28"/>
  <c r="AT640" i="28"/>
  <c r="BI13" i="3"/>
  <c r="AN27" i="33"/>
  <c r="AU70" i="10"/>
  <c r="AU49" i="25"/>
  <c r="AU217" i="25"/>
  <c r="AU112" i="25"/>
  <c r="AU445" i="25" s="1"/>
  <c r="AO133" i="33" s="1"/>
  <c r="AU77" i="25"/>
  <c r="AU77" i="10"/>
  <c r="AU196" i="10"/>
  <c r="AV161" i="28"/>
  <c r="AU21" i="10"/>
  <c r="AU413" i="10" s="1"/>
  <c r="AO49" i="33" s="1"/>
  <c r="AY94" i="23"/>
  <c r="AY53" i="23"/>
  <c r="AU420" i="28"/>
  <c r="AU126" i="25"/>
  <c r="AV147" i="10"/>
  <c r="AV453" i="10" s="1"/>
  <c r="AP146" i="33" s="1"/>
  <c r="AV140" i="10"/>
  <c r="AU329" i="28"/>
  <c r="AV217" i="10"/>
  <c r="AU21" i="25"/>
  <c r="AU228" i="25" s="1"/>
  <c r="AU308" i="28"/>
  <c r="AU154" i="25"/>
  <c r="AU456" i="25" s="1"/>
  <c r="AO163" i="33" s="1"/>
  <c r="AV203" i="10"/>
  <c r="AV175" i="10"/>
  <c r="AV428" i="25"/>
  <c r="AP97" i="33" s="1"/>
  <c r="AV427" i="25"/>
  <c r="AP96" i="33" s="1"/>
  <c r="AV426" i="25"/>
  <c r="AP95" i="33" s="1"/>
  <c r="AV232" i="25"/>
  <c r="AS55" i="23"/>
  <c r="AV189" i="10"/>
  <c r="AU189" i="25"/>
  <c r="AR136" i="23"/>
  <c r="AR128" i="23"/>
  <c r="AV28" i="28"/>
  <c r="AV28" i="10"/>
  <c r="AV416" i="10" s="1"/>
  <c r="AP52" i="33" s="1"/>
  <c r="AV182" i="28"/>
  <c r="AV182" i="10"/>
  <c r="AV608" i="28"/>
  <c r="AV612" i="28" s="1"/>
  <c r="AV968" i="28"/>
  <c r="AV475" i="28"/>
  <c r="AV479" i="28" s="1"/>
  <c r="AV923" i="28"/>
  <c r="AV927" i="28" s="1"/>
  <c r="AV743" i="28"/>
  <c r="AV747" i="28" s="1"/>
  <c r="AR100" i="23"/>
  <c r="AR120" i="23"/>
  <c r="AU175" i="28"/>
  <c r="AU175" i="10"/>
  <c r="AU112" i="28"/>
  <c r="AU112" i="10"/>
  <c r="AU442" i="10" s="1"/>
  <c r="AO116" i="33" s="1"/>
  <c r="AU217" i="28"/>
  <c r="AU217" i="10"/>
  <c r="AV168" i="28"/>
  <c r="AV168" i="10"/>
  <c r="AV119" i="28"/>
  <c r="AV119" i="10"/>
  <c r="AV443" i="10" s="1"/>
  <c r="AP117" i="33" s="1"/>
  <c r="AV84" i="28"/>
  <c r="AV84" i="10"/>
  <c r="AU5" i="24"/>
  <c r="AY7" i="3"/>
  <c r="AY7" i="28"/>
  <c r="AY5" i="25"/>
  <c r="AY5" i="10"/>
  <c r="AS5" i="18"/>
  <c r="AY5" i="23"/>
  <c r="AV42" i="28"/>
  <c r="AV42" i="10"/>
  <c r="AU126" i="28"/>
  <c r="AU126" i="10"/>
  <c r="AU444" i="10" s="1"/>
  <c r="AO118" i="33" s="1"/>
  <c r="AU415" i="10"/>
  <c r="AO51" i="33" s="1"/>
  <c r="AU147" i="25"/>
  <c r="AU455" i="25" s="1"/>
  <c r="AO162" i="33" s="1"/>
  <c r="AU357" i="28"/>
  <c r="AU35" i="25"/>
  <c r="AU245" i="28"/>
  <c r="AV98" i="28"/>
  <c r="AV98" i="10"/>
  <c r="AV440" i="10" s="1"/>
  <c r="AP114" i="33" s="1"/>
  <c r="AQ7" i="18"/>
  <c r="AW9" i="3"/>
  <c r="AW7" i="25"/>
  <c r="AW9" i="28"/>
  <c r="AW7" i="10"/>
  <c r="AW7" i="23"/>
  <c r="AT442" i="28"/>
  <c r="AT446" i="28"/>
  <c r="AT450" i="28"/>
  <c r="AT454" i="28"/>
  <c r="AT470" i="28"/>
  <c r="AT466" i="28"/>
  <c r="AT458" i="28"/>
  <c r="AT462" i="28"/>
  <c r="AT438" i="28"/>
  <c r="AT434" i="28"/>
  <c r="AV210" i="28"/>
  <c r="AV210" i="10"/>
  <c r="AV126" i="28"/>
  <c r="AV126" i="10"/>
  <c r="AV444" i="10" s="1"/>
  <c r="AP118" i="33" s="1"/>
  <c r="AR132" i="23"/>
  <c r="AU210" i="28"/>
  <c r="AU210" i="10"/>
  <c r="AU35" i="28"/>
  <c r="AU35" i="10"/>
  <c r="AV400" i="25"/>
  <c r="AP31" i="33" s="1"/>
  <c r="AV224" i="25"/>
  <c r="AV402" i="25"/>
  <c r="AP33" i="33" s="1"/>
  <c r="AV401" i="25"/>
  <c r="AP32" i="33" s="1"/>
  <c r="AU49" i="28"/>
  <c r="AU49" i="10"/>
  <c r="AU452" i="10" s="1"/>
  <c r="AO145" i="33" s="1"/>
  <c r="AT841" i="28"/>
  <c r="AT873" i="28"/>
  <c r="AT849" i="28"/>
  <c r="AT865" i="28"/>
  <c r="AT845" i="28"/>
  <c r="AT853" i="28"/>
  <c r="AT857" i="28"/>
  <c r="AT861" i="28"/>
  <c r="AT869" i="28"/>
  <c r="AT837" i="28"/>
  <c r="AV196" i="28"/>
  <c r="AV196" i="10"/>
  <c r="AU294" i="28"/>
  <c r="AU84" i="25"/>
  <c r="AV228" i="25"/>
  <c r="AV414" i="25"/>
  <c r="AP64" i="33" s="1"/>
  <c r="AV413" i="25"/>
  <c r="AP63" i="33" s="1"/>
  <c r="AV415" i="25"/>
  <c r="AP65" i="33" s="1"/>
  <c r="AU42" i="28"/>
  <c r="AU42" i="10"/>
  <c r="AS96" i="23"/>
  <c r="AR108" i="23"/>
  <c r="AU154" i="28"/>
  <c r="AU154" i="10"/>
  <c r="AU454" i="10" s="1"/>
  <c r="AO147" i="33" s="1"/>
  <c r="AU84" i="28"/>
  <c r="AU84" i="10"/>
  <c r="AV21" i="28"/>
  <c r="AV21" i="10"/>
  <c r="AU189" i="28"/>
  <c r="AU189" i="10"/>
  <c r="AV35" i="28"/>
  <c r="AV35" i="10"/>
  <c r="AU301" i="28"/>
  <c r="AU91" i="25"/>
  <c r="AU350" i="28"/>
  <c r="AU140" i="25"/>
  <c r="AU454" i="25" s="1"/>
  <c r="AO161" i="33" s="1"/>
  <c r="AU273" i="28"/>
  <c r="AU63" i="25"/>
  <c r="AU161" i="28"/>
  <c r="AU161" i="10"/>
  <c r="AV133" i="28"/>
  <c r="AV133" i="10"/>
  <c r="AV445" i="10" s="1"/>
  <c r="AP119" i="33" s="1"/>
  <c r="AX7" i="25"/>
  <c r="AX9" i="28"/>
  <c r="AX7" i="23"/>
  <c r="AR7" i="18"/>
  <c r="AX7" i="10"/>
  <c r="AX9" i="3"/>
  <c r="AU406" i="28"/>
  <c r="AU196" i="25"/>
  <c r="AU378" i="28"/>
  <c r="AU168" i="25"/>
  <c r="AV112" i="28"/>
  <c r="AV112" i="10"/>
  <c r="AV442" i="10" s="1"/>
  <c r="AP116" i="33" s="1"/>
  <c r="AT702" i="28"/>
  <c r="AT710" i="28"/>
  <c r="AT738" i="28"/>
  <c r="AT722" i="28"/>
  <c r="AT718" i="28"/>
  <c r="AT726" i="28"/>
  <c r="AT714" i="28"/>
  <c r="AT730" i="28"/>
  <c r="AT706" i="28"/>
  <c r="AT734" i="28"/>
  <c r="AU402" i="10"/>
  <c r="AO19" i="33" s="1"/>
  <c r="AU400" i="10"/>
  <c r="AO17" i="33" s="1"/>
  <c r="AV154" i="28"/>
  <c r="AV154" i="10"/>
  <c r="AV454" i="10" s="1"/>
  <c r="AP147" i="33" s="1"/>
  <c r="AU182" i="28"/>
  <c r="AU182" i="10"/>
  <c r="AS83" i="23"/>
  <c r="AS67" i="23"/>
  <c r="AS63" i="23"/>
  <c r="AS75" i="23"/>
  <c r="AS59" i="23"/>
  <c r="AS91" i="23"/>
  <c r="AS71" i="23"/>
  <c r="AS87" i="23"/>
  <c r="AS79" i="23"/>
  <c r="AV77" i="28"/>
  <c r="AV77" i="10"/>
  <c r="AR124" i="23"/>
  <c r="AU98" i="28"/>
  <c r="AU98" i="10"/>
  <c r="AU440" i="10" s="1"/>
  <c r="AO114" i="33" s="1"/>
  <c r="AV49" i="28"/>
  <c r="AV49" i="10"/>
  <c r="AV452" i="10" s="1"/>
  <c r="AP145" i="33" s="1"/>
  <c r="AU266" i="28"/>
  <c r="AU56" i="25"/>
  <c r="AT804" i="28"/>
  <c r="AT816" i="28"/>
  <c r="AT824" i="28"/>
  <c r="AT812" i="28"/>
  <c r="AT796" i="28"/>
  <c r="AT828" i="28"/>
  <c r="AT808" i="28"/>
  <c r="AT820" i="28"/>
  <c r="AT800" i="28"/>
  <c r="AT792" i="28"/>
  <c r="AU252" i="28"/>
  <c r="AU42" i="25"/>
  <c r="AU280" i="28"/>
  <c r="AU70" i="25"/>
  <c r="AU203" i="25"/>
  <c r="AU413" i="28"/>
  <c r="AV70" i="28"/>
  <c r="AV70" i="10"/>
  <c r="AT350" i="10"/>
  <c r="AT342" i="10"/>
  <c r="AT334" i="10"/>
  <c r="AT346" i="10"/>
  <c r="AT318" i="10"/>
  <c r="AT330" i="10"/>
  <c r="AT338" i="10"/>
  <c r="AT326" i="10"/>
  <c r="AT322" i="10"/>
  <c r="AV91" i="28"/>
  <c r="AV91" i="10"/>
  <c r="AR112" i="23"/>
  <c r="AR104" i="23"/>
  <c r="AU105" i="28"/>
  <c r="AU105" i="10"/>
  <c r="AU441" i="10" s="1"/>
  <c r="AO115" i="33" s="1"/>
  <c r="AV63" i="28"/>
  <c r="AV63" i="10"/>
  <c r="AU14" i="25"/>
  <c r="AU224" i="28"/>
  <c r="AU140" i="28"/>
  <c r="AU140" i="10"/>
  <c r="AU168" i="28"/>
  <c r="AU168" i="10"/>
  <c r="AU147" i="28"/>
  <c r="AU147" i="10"/>
  <c r="AU453" i="10" s="1"/>
  <c r="AO146" i="33" s="1"/>
  <c r="AU28" i="28"/>
  <c r="AU28" i="10"/>
  <c r="AU416" i="10" s="1"/>
  <c r="AO52" i="33" s="1"/>
  <c r="AU119" i="28"/>
  <c r="AU119" i="10"/>
  <c r="AU443" i="10" s="1"/>
  <c r="AO117" i="33" s="1"/>
  <c r="AT603" i="28"/>
  <c r="AT571" i="28"/>
  <c r="AT575" i="28"/>
  <c r="AT599" i="28"/>
  <c r="AT583" i="28"/>
  <c r="AT579" i="28"/>
  <c r="AT587" i="28"/>
  <c r="AT591" i="28"/>
  <c r="AT595" i="28"/>
  <c r="AT567" i="28"/>
  <c r="AU371" i="28"/>
  <c r="AU161" i="25"/>
  <c r="AU457" i="25" s="1"/>
  <c r="AO164" i="33" s="1"/>
  <c r="AT882" i="28"/>
  <c r="AT906" i="28"/>
  <c r="AT894" i="28"/>
  <c r="AT898" i="28"/>
  <c r="AT918" i="28"/>
  <c r="AT886" i="28"/>
  <c r="AT914" i="28"/>
  <c r="AT902" i="28"/>
  <c r="AT890" i="28"/>
  <c r="AT910" i="28"/>
  <c r="AV56" i="28"/>
  <c r="AV56" i="10"/>
  <c r="AU133" i="28"/>
  <c r="AU133" i="10"/>
  <c r="AU445" i="10" s="1"/>
  <c r="AO119" i="33" s="1"/>
  <c r="AV105" i="28"/>
  <c r="AV105" i="10"/>
  <c r="AV441" i="10" s="1"/>
  <c r="AP115" i="33" s="1"/>
  <c r="AT314" i="10"/>
  <c r="AR116" i="23"/>
  <c r="AU203" i="28"/>
  <c r="AU203" i="10"/>
  <c r="AU91" i="28"/>
  <c r="AU91" i="10"/>
  <c r="AU414" i="25"/>
  <c r="AO64" i="33" s="1"/>
  <c r="AU415" i="25"/>
  <c r="AO65" i="33" s="1"/>
  <c r="AV14" i="28"/>
  <c r="AV14" i="10"/>
  <c r="AT307" i="33"/>
  <c r="AT241" i="33"/>
  <c r="AT175" i="33"/>
  <c r="AT355" i="33"/>
  <c r="AT289" i="33"/>
  <c r="AT223" i="33"/>
  <c r="AT157" i="33"/>
  <c r="AT340" i="33"/>
  <c r="AT274" i="33"/>
  <c r="AT208" i="33"/>
  <c r="AT143" i="33"/>
  <c r="AT322" i="33"/>
  <c r="AT256" i="33"/>
  <c r="AT190" i="33"/>
  <c r="AT125" i="33"/>
  <c r="AT47" i="33"/>
  <c r="AT111" i="33"/>
  <c r="AT61" i="33"/>
  <c r="AT93" i="33"/>
  <c r="AT79" i="33"/>
  <c r="AT15" i="33"/>
  <c r="AT29" i="33"/>
  <c r="AZ4" i="25"/>
  <c r="AZ6" i="28"/>
  <c r="AZ4" i="23"/>
  <c r="AT4" i="18"/>
  <c r="AV4" i="24"/>
  <c r="AZ6" i="3"/>
  <c r="AZ5" i="3" s="1"/>
  <c r="AZ4" i="10"/>
  <c r="BA70" i="1"/>
  <c r="AZ9" i="1"/>
  <c r="AU426" i="10" l="1"/>
  <c r="AV128" i="24" a="1"/>
  <c r="AV128" i="24" s="1"/>
  <c r="AV124" i="24" a="1"/>
  <c r="AV124" i="24" s="1"/>
  <c r="AV120" i="24" a="1"/>
  <c r="AV120" i="24" s="1"/>
  <c r="AV108" i="24" a="1"/>
  <c r="AV108" i="24" s="1"/>
  <c r="AV116" i="24" a="1"/>
  <c r="AV116" i="24" s="1"/>
  <c r="AV104" i="24" a="1"/>
  <c r="AV104" i="24" s="1"/>
  <c r="AV112" i="24" a="1"/>
  <c r="AV112" i="24" s="1"/>
  <c r="AV60" i="24" a="1"/>
  <c r="AV60" i="24" s="1"/>
  <c r="AV76" i="24" a="1"/>
  <c r="AV76" i="24" s="1"/>
  <c r="AV96" i="24" a="1"/>
  <c r="AV96" i="24" s="1"/>
  <c r="AV88" i="24" a="1"/>
  <c r="AV88" i="24" s="1"/>
  <c r="AV56" i="24" a="1"/>
  <c r="AV56" i="24" s="1"/>
  <c r="AV72" i="24" a="1"/>
  <c r="AV72" i="24" s="1"/>
  <c r="AV64" i="24" a="1"/>
  <c r="AV64" i="24" s="1"/>
  <c r="AV84" i="24" a="1"/>
  <c r="AV84" i="24" s="1"/>
  <c r="AV52" i="24" a="1"/>
  <c r="AV52" i="24" s="1"/>
  <c r="AV92" i="24" a="1"/>
  <c r="AV92" i="24" s="1"/>
  <c r="AV100" i="24" a="1"/>
  <c r="AV100" i="24" s="1"/>
  <c r="AV68" i="24" a="1"/>
  <c r="AV68" i="24" s="1"/>
  <c r="AV48" i="24" a="1"/>
  <c r="AV48" i="24" s="1"/>
  <c r="AV20" i="24" a="1"/>
  <c r="AV20" i="24" s="1"/>
  <c r="AV40" i="24" a="1"/>
  <c r="AV40" i="24" s="1"/>
  <c r="AV28" i="24" a="1"/>
  <c r="AV28" i="24" s="1"/>
  <c r="AV12" i="24" a="1"/>
  <c r="AV12" i="24" s="1"/>
  <c r="AV32" i="24" a="1"/>
  <c r="AV32" i="24" s="1"/>
  <c r="AV44" i="24" a="1"/>
  <c r="AV44" i="24" s="1"/>
  <c r="AV36" i="24" a="1"/>
  <c r="AV36" i="24" s="1"/>
  <c r="AV24" i="24" a="1"/>
  <c r="AV24" i="24" s="1"/>
  <c r="AV80" i="24" a="1"/>
  <c r="AV80" i="24" s="1"/>
  <c r="AV16" i="24" a="1"/>
  <c r="AV16" i="24" s="1"/>
  <c r="AT83" i="23"/>
  <c r="AT87" i="23"/>
  <c r="AT79" i="23"/>
  <c r="AT91" i="23"/>
  <c r="AT71" i="23"/>
  <c r="AT96" i="23"/>
  <c r="AT59" i="23"/>
  <c r="AT55" i="23"/>
  <c r="AP137" i="33"/>
  <c r="AT75" i="23"/>
  <c r="AU417" i="25"/>
  <c r="AO67" i="33" s="1"/>
  <c r="AU439" i="25"/>
  <c r="AO127" i="33" s="1"/>
  <c r="AU236" i="25"/>
  <c r="AU417" i="10"/>
  <c r="AU236" i="10"/>
  <c r="AV427" i="10"/>
  <c r="AP82" i="33" s="1"/>
  <c r="AV252" i="10"/>
  <c r="AV38" i="23" s="1"/>
  <c r="AV491" i="10"/>
  <c r="AP243" i="33" s="1"/>
  <c r="AP253" i="33" s="1"/>
  <c r="AV478" i="10"/>
  <c r="AP210" i="33" s="1"/>
  <c r="AP220" i="33" s="1"/>
  <c r="AV248" i="10"/>
  <c r="AV34" i="23" s="1"/>
  <c r="AU442" i="25"/>
  <c r="AO130" i="33" s="1"/>
  <c r="AU264" i="25"/>
  <c r="AU530" i="25"/>
  <c r="AO357" i="33" s="1"/>
  <c r="AO367" i="33" s="1"/>
  <c r="AU429" i="10"/>
  <c r="AO84" i="33" s="1"/>
  <c r="AU517" i="10"/>
  <c r="AO309" i="33" s="1"/>
  <c r="AO319" i="33" s="1"/>
  <c r="AU439" i="10"/>
  <c r="AO113" i="33" s="1"/>
  <c r="AO123" i="33" s="1"/>
  <c r="AU240" i="25"/>
  <c r="AU452" i="25"/>
  <c r="AO159" i="33" s="1"/>
  <c r="AO169" i="33" s="1"/>
  <c r="AU530" i="10"/>
  <c r="AO342" i="33" s="1"/>
  <c r="AO352" i="33" s="1"/>
  <c r="AU264" i="10"/>
  <c r="AV256" i="10"/>
  <c r="AV42" i="23" s="1"/>
  <c r="AV504" i="10"/>
  <c r="AP276" i="33" s="1"/>
  <c r="AP286" i="33" s="1"/>
  <c r="AU465" i="10"/>
  <c r="AO177" i="33" s="1"/>
  <c r="AO187" i="33" s="1"/>
  <c r="AU244" i="10"/>
  <c r="AU478" i="10"/>
  <c r="AO210" i="33" s="1"/>
  <c r="AO220" i="33" s="1"/>
  <c r="AU248" i="10"/>
  <c r="AU419" i="25"/>
  <c r="AO69" i="33" s="1"/>
  <c r="AU244" i="25"/>
  <c r="AU465" i="25"/>
  <c r="AO192" i="33" s="1"/>
  <c r="AO202" i="33" s="1"/>
  <c r="AV260" i="10"/>
  <c r="AV46" i="23" s="1"/>
  <c r="AV465" i="10"/>
  <c r="AP177" i="33" s="1"/>
  <c r="AP187" i="33" s="1"/>
  <c r="AV244" i="10"/>
  <c r="AV30" i="23" s="1"/>
  <c r="AV417" i="10"/>
  <c r="AV439" i="10"/>
  <c r="AP113" i="33" s="1"/>
  <c r="AP123" i="33" s="1"/>
  <c r="AV236" i="10"/>
  <c r="AV22" i="23" s="1"/>
  <c r="AU260" i="10"/>
  <c r="AU447" i="25"/>
  <c r="AO135" i="33" s="1"/>
  <c r="AU252" i="25"/>
  <c r="AU491" i="25"/>
  <c r="AO258" i="33" s="1"/>
  <c r="AO268" i="33" s="1"/>
  <c r="AU248" i="25"/>
  <c r="AU478" i="25"/>
  <c r="AO225" i="33" s="1"/>
  <c r="AO235" i="33" s="1"/>
  <c r="AU441" i="25"/>
  <c r="AO129" i="33" s="1"/>
  <c r="AU260" i="25"/>
  <c r="AU517" i="25"/>
  <c r="AO324" i="33" s="1"/>
  <c r="AO334" i="33" s="1"/>
  <c r="AV429" i="10"/>
  <c r="AP84" i="33" s="1"/>
  <c r="AV517" i="10"/>
  <c r="AP309" i="33" s="1"/>
  <c r="AP319" i="33" s="1"/>
  <c r="AU256" i="10"/>
  <c r="AU504" i="10"/>
  <c r="AO276" i="33" s="1"/>
  <c r="AO286" i="33" s="1"/>
  <c r="AU252" i="10"/>
  <c r="AU491" i="10"/>
  <c r="AO243" i="33" s="1"/>
  <c r="AO253" i="33" s="1"/>
  <c r="AV264" i="10"/>
  <c r="AV50" i="23" s="1"/>
  <c r="AV530" i="10"/>
  <c r="AP342" i="33" s="1"/>
  <c r="AP352" i="33" s="1"/>
  <c r="AU448" i="25"/>
  <c r="AO136" i="33" s="1"/>
  <c r="AU256" i="25"/>
  <c r="AU504" i="25"/>
  <c r="AO291" i="33" s="1"/>
  <c r="AO301" i="33" s="1"/>
  <c r="AT67" i="23"/>
  <c r="AU1205" i="28"/>
  <c r="BA71" i="1"/>
  <c r="BA72" i="1" s="1"/>
  <c r="BA73" i="1"/>
  <c r="AW7" i="24" s="1"/>
  <c r="AU1209" i="28"/>
  <c r="AU1233" i="28"/>
  <c r="AU1241" i="28"/>
  <c r="AU1229" i="28"/>
  <c r="AU1225" i="28"/>
  <c r="AU1237" i="28"/>
  <c r="AU1217" i="28"/>
  <c r="AU1213" i="28"/>
  <c r="AU1221" i="28"/>
  <c r="AU1065" i="28"/>
  <c r="BK11" i="3"/>
  <c r="AV1116" i="28"/>
  <c r="AV1148" i="28"/>
  <c r="AV1144" i="28"/>
  <c r="AV1140" i="28"/>
  <c r="AV1132" i="28"/>
  <c r="AV1136" i="28"/>
  <c r="AV1128" i="28"/>
  <c r="AV1124" i="28"/>
  <c r="AV1120" i="28"/>
  <c r="AV1201" i="28"/>
  <c r="AV1061" i="28"/>
  <c r="AU1248" i="28"/>
  <c r="AU1108" i="28"/>
  <c r="AU1081" i="28"/>
  <c r="AU1077" i="28"/>
  <c r="AU1073" i="28"/>
  <c r="AU1069" i="28"/>
  <c r="AU1097" i="28"/>
  <c r="AU1101" i="28"/>
  <c r="AU1093" i="28"/>
  <c r="AU1089" i="28"/>
  <c r="AU1085" i="28"/>
  <c r="AV1284" i="28"/>
  <c r="AV1260" i="28"/>
  <c r="AV1280" i="28"/>
  <c r="AV1276" i="28"/>
  <c r="AV1272" i="28"/>
  <c r="AV1268" i="28"/>
  <c r="AV1264" i="28"/>
  <c r="AV1256" i="28"/>
  <c r="AV1288" i="28"/>
  <c r="AU563" i="28"/>
  <c r="AU571" i="28" s="1"/>
  <c r="AU401" i="10"/>
  <c r="AO18" i="33" s="1"/>
  <c r="AO27" i="33" s="1"/>
  <c r="AU833" i="28"/>
  <c r="AU837" i="28" s="1"/>
  <c r="AU698" i="28"/>
  <c r="AU722" i="28" s="1"/>
  <c r="AU430" i="28"/>
  <c r="AU446" i="28" s="1"/>
  <c r="AU878" i="28"/>
  <c r="AU882" i="28" s="1"/>
  <c r="AU224" i="10"/>
  <c r="AV418" i="10"/>
  <c r="AV240" i="10"/>
  <c r="AU418" i="10"/>
  <c r="AU240" i="10"/>
  <c r="BJ15" i="3"/>
  <c r="BJ13" i="3"/>
  <c r="AU413" i="25"/>
  <c r="AO63" i="33" s="1"/>
  <c r="AO155" i="33"/>
  <c r="AV520" i="28"/>
  <c r="AV556" i="28" s="1"/>
  <c r="AP105" i="33"/>
  <c r="AP155" i="33"/>
  <c r="AP41" i="33"/>
  <c r="AP73" i="33"/>
  <c r="AV972" i="28"/>
  <c r="AR108" i="18"/>
  <c r="AX182" i="28" s="1"/>
  <c r="AR112" i="18"/>
  <c r="AX189" i="28" s="1"/>
  <c r="AR116" i="18"/>
  <c r="AX196" i="28" s="1"/>
  <c r="AR120" i="18"/>
  <c r="AX203" i="10" s="1"/>
  <c r="AR124" i="18"/>
  <c r="AX210" i="28" s="1"/>
  <c r="AR128" i="18"/>
  <c r="AX217" i="28" s="1"/>
  <c r="AR80" i="18"/>
  <c r="AX133" i="28" s="1"/>
  <c r="AR48" i="18"/>
  <c r="AX77" i="28" s="1"/>
  <c r="AR104" i="18"/>
  <c r="AX175" i="28" s="1"/>
  <c r="AR84" i="18"/>
  <c r="AX140" i="28" s="1"/>
  <c r="AR52" i="18"/>
  <c r="AX84" i="10" s="1"/>
  <c r="AR88" i="18"/>
  <c r="AX147" i="28" s="1"/>
  <c r="AR56" i="18"/>
  <c r="AX91" i="28" s="1"/>
  <c r="AR92" i="18"/>
  <c r="AX154" i="28" s="1"/>
  <c r="AR60" i="18"/>
  <c r="AX98" i="28" s="1"/>
  <c r="AR96" i="18"/>
  <c r="AX161" i="28" s="1"/>
  <c r="AR64" i="18"/>
  <c r="AX105" i="28" s="1"/>
  <c r="AR100" i="18"/>
  <c r="AX168" i="10" s="1"/>
  <c r="AR68" i="18"/>
  <c r="AX112" i="28" s="1"/>
  <c r="AR72" i="18"/>
  <c r="AX119" i="28" s="1"/>
  <c r="AR32" i="18"/>
  <c r="AX49" i="10" s="1"/>
  <c r="AX452" i="10" s="1"/>
  <c r="AR145" i="33" s="1"/>
  <c r="AR16" i="18"/>
  <c r="AX21" i="28" s="1"/>
  <c r="AR36" i="18"/>
  <c r="AX56" i="28" s="1"/>
  <c r="AR40" i="18"/>
  <c r="AX63" i="28" s="1"/>
  <c r="AR20" i="18"/>
  <c r="AX28" i="10" s="1"/>
  <c r="AX416" i="10" s="1"/>
  <c r="AR52" i="33" s="1"/>
  <c r="AR76" i="18"/>
  <c r="AX126" i="28" s="1"/>
  <c r="AR24" i="18"/>
  <c r="AX35" i="28" s="1"/>
  <c r="AR28" i="18"/>
  <c r="AX42" i="10" s="1"/>
  <c r="AR44" i="18"/>
  <c r="AR12" i="18"/>
  <c r="AX14" i="28" s="1"/>
  <c r="AQ104" i="18"/>
  <c r="AQ108" i="18"/>
  <c r="AW182" i="10" s="1"/>
  <c r="AQ112" i="18"/>
  <c r="AW189" i="28" s="1"/>
  <c r="AQ116" i="18"/>
  <c r="AQ120" i="18"/>
  <c r="AQ124" i="18"/>
  <c r="AQ128" i="18"/>
  <c r="AQ76" i="18"/>
  <c r="AQ44" i="18"/>
  <c r="AQ80" i="18"/>
  <c r="AW133" i="28" s="1"/>
  <c r="AQ48" i="18"/>
  <c r="AW77" i="10" s="1"/>
  <c r="AQ84" i="18"/>
  <c r="AW140" i="28" s="1"/>
  <c r="AQ52" i="18"/>
  <c r="AQ88" i="18"/>
  <c r="AW147" i="28" s="1"/>
  <c r="AQ56" i="18"/>
  <c r="AW91" i="28" s="1"/>
  <c r="AQ92" i="18"/>
  <c r="AQ60" i="18"/>
  <c r="AQ96" i="18"/>
  <c r="AW161" i="10" s="1"/>
  <c r="AQ64" i="18"/>
  <c r="AW105" i="28" s="1"/>
  <c r="AQ100" i="18"/>
  <c r="AQ68" i="18"/>
  <c r="AQ28" i="18"/>
  <c r="AW42" i="28" s="1"/>
  <c r="AQ24" i="18"/>
  <c r="AW35" i="10" s="1"/>
  <c r="AQ72" i="18"/>
  <c r="AW119" i="10" s="1"/>
  <c r="AW443" i="10" s="1"/>
  <c r="AQ117" i="33" s="1"/>
  <c r="AQ32" i="18"/>
  <c r="AQ20" i="18"/>
  <c r="AQ36" i="18"/>
  <c r="AW56" i="10" s="1"/>
  <c r="AQ40" i="18"/>
  <c r="AQ12" i="18"/>
  <c r="AQ16" i="18"/>
  <c r="AW21" i="28" s="1"/>
  <c r="AX70" i="28"/>
  <c r="AZ94" i="23"/>
  <c r="AZ53" i="23"/>
  <c r="AS116" i="23"/>
  <c r="AS112" i="23"/>
  <c r="AV426" i="10"/>
  <c r="AP81" i="33" s="1"/>
  <c r="AS128" i="23"/>
  <c r="AU414" i="10"/>
  <c r="AO50" i="33" s="1"/>
  <c r="AO59" i="33" s="1"/>
  <c r="AS100" i="23"/>
  <c r="AU428" i="25"/>
  <c r="AO97" i="33" s="1"/>
  <c r="AU427" i="25"/>
  <c r="AO96" i="33" s="1"/>
  <c r="AU426" i="25"/>
  <c r="AO95" i="33" s="1"/>
  <c r="AU232" i="25"/>
  <c r="AO81" i="33"/>
  <c r="AS136" i="23"/>
  <c r="AU427" i="10"/>
  <c r="AO82" i="33" s="1"/>
  <c r="AV232" i="10"/>
  <c r="AV428" i="10"/>
  <c r="AP83" i="33" s="1"/>
  <c r="AU428" i="10"/>
  <c r="AO83" i="33" s="1"/>
  <c r="AU232" i="10"/>
  <c r="AS124" i="23"/>
  <c r="AW182" i="25"/>
  <c r="AW126" i="25"/>
  <c r="AX315" i="28"/>
  <c r="AX105" i="25"/>
  <c r="AX444" i="25" s="1"/>
  <c r="AR132" i="33" s="1"/>
  <c r="AW301" i="28"/>
  <c r="AW91" i="25"/>
  <c r="AV415" i="10"/>
  <c r="AP51" i="33" s="1"/>
  <c r="AV413" i="10"/>
  <c r="AP49" i="33" s="1"/>
  <c r="AV414" i="10"/>
  <c r="AP50" i="33" s="1"/>
  <c r="AV228" i="10"/>
  <c r="AV314" i="25"/>
  <c r="AV334" i="25"/>
  <c r="AV338" i="25"/>
  <c r="AV322" i="25"/>
  <c r="AV350" i="25"/>
  <c r="AV318" i="25"/>
  <c r="AV342" i="25"/>
  <c r="AV326" i="25"/>
  <c r="AV346" i="25"/>
  <c r="AV330" i="25"/>
  <c r="AW350" i="28"/>
  <c r="AW140" i="25"/>
  <c r="AW454" i="25" s="1"/>
  <c r="AQ161" i="33" s="1"/>
  <c r="AV653" i="28"/>
  <c r="AX280" i="28"/>
  <c r="AX70" i="25"/>
  <c r="AW287" i="28"/>
  <c r="AW77" i="25"/>
  <c r="AW266" i="28"/>
  <c r="AW56" i="25"/>
  <c r="AX189" i="25"/>
  <c r="AX399" i="28"/>
  <c r="AX259" i="28"/>
  <c r="AX49" i="25"/>
  <c r="AX378" i="28"/>
  <c r="AX168" i="25"/>
  <c r="AX301" i="28"/>
  <c r="AX91" i="25"/>
  <c r="AX371" i="28"/>
  <c r="AX161" i="25"/>
  <c r="AX457" i="25" s="1"/>
  <c r="AR164" i="33" s="1"/>
  <c r="AW427" i="28"/>
  <c r="AW217" i="25"/>
  <c r="AS108" i="23"/>
  <c r="AT108" i="23" s="1"/>
  <c r="AW231" i="28"/>
  <c r="AW21" i="25"/>
  <c r="AW420" i="28"/>
  <c r="AW210" i="25"/>
  <c r="AW458" i="25" s="1"/>
  <c r="AQ165" i="33" s="1"/>
  <c r="AV767" i="28"/>
  <c r="AV751" i="28"/>
  <c r="AV763" i="28"/>
  <c r="AV783" i="28"/>
  <c r="AV779" i="28"/>
  <c r="AV759" i="28"/>
  <c r="AV775" i="28"/>
  <c r="AV755" i="28"/>
  <c r="AV771" i="28"/>
  <c r="AW406" i="28"/>
  <c r="AW196" i="25"/>
  <c r="AU608" i="28"/>
  <c r="AU923" i="28"/>
  <c r="AU968" i="28"/>
  <c r="AU743" i="28"/>
  <c r="AU520" i="28"/>
  <c r="AU524" i="28" s="1"/>
  <c r="AU475" i="28"/>
  <c r="AU653" i="28"/>
  <c r="AU657" i="28" s="1"/>
  <c r="AU788" i="28"/>
  <c r="AU792" i="28" s="1"/>
  <c r="AW119" i="25"/>
  <c r="AW446" i="25" s="1"/>
  <c r="AQ134" i="33" s="1"/>
  <c r="AW329" i="28"/>
  <c r="AW294" i="28"/>
  <c r="AW84" i="25"/>
  <c r="AV943" i="28"/>
  <c r="AV963" i="28"/>
  <c r="AV939" i="28"/>
  <c r="AV931" i="28"/>
  <c r="AV959" i="28"/>
  <c r="AV935" i="28"/>
  <c r="AV955" i="28"/>
  <c r="AV951" i="28"/>
  <c r="AV947" i="28"/>
  <c r="AV483" i="28"/>
  <c r="AV507" i="28"/>
  <c r="AV491" i="28"/>
  <c r="AV503" i="28"/>
  <c r="AV487" i="28"/>
  <c r="AV515" i="28"/>
  <c r="AV499" i="28"/>
  <c r="AV511" i="28"/>
  <c r="AV495" i="28"/>
  <c r="AX392" i="28"/>
  <c r="AX182" i="25"/>
  <c r="AU401" i="25"/>
  <c r="AO32" i="33" s="1"/>
  <c r="AU400" i="25"/>
  <c r="AO31" i="33" s="1"/>
  <c r="AU224" i="25"/>
  <c r="AU402" i="25"/>
  <c r="AO33" i="33" s="1"/>
  <c r="AW343" i="28"/>
  <c r="AW133" i="25"/>
  <c r="AW453" i="25" s="1"/>
  <c r="AQ160" i="33" s="1"/>
  <c r="AW378" i="28"/>
  <c r="AW168" i="25"/>
  <c r="AW273" i="28"/>
  <c r="AW63" i="25"/>
  <c r="AS104" i="23"/>
  <c r="AZ8" i="28"/>
  <c r="AZ6" i="23"/>
  <c r="AV6" i="24"/>
  <c r="AZ6" i="25"/>
  <c r="AT6" i="18"/>
  <c r="AZ8" i="3"/>
  <c r="AZ6" i="10"/>
  <c r="AW98" i="25"/>
  <c r="AW443" i="25" s="1"/>
  <c r="AQ131" i="33" s="1"/>
  <c r="AW308" i="28"/>
  <c r="AV1000" i="28"/>
  <c r="AV984" i="28"/>
  <c r="AV1008" i="28"/>
  <c r="AV980" i="28"/>
  <c r="AV992" i="28"/>
  <c r="AV976" i="28"/>
  <c r="AV1004" i="28"/>
  <c r="AV988" i="28"/>
  <c r="AV996" i="28"/>
  <c r="AX217" i="25"/>
  <c r="AX440" i="25" s="1"/>
  <c r="AR128" i="33" s="1"/>
  <c r="AX427" i="28"/>
  <c r="AX343" i="28"/>
  <c r="AX133" i="25"/>
  <c r="AX453" i="25" s="1"/>
  <c r="AR160" i="33" s="1"/>
  <c r="AW357" i="28"/>
  <c r="AW147" i="25"/>
  <c r="AW455" i="25" s="1"/>
  <c r="AQ162" i="33" s="1"/>
  <c r="AS132" i="23"/>
  <c r="AT132" i="23" s="1"/>
  <c r="AU228" i="10"/>
  <c r="AZ7" i="28"/>
  <c r="AZ5" i="25"/>
  <c r="AZ5" i="23"/>
  <c r="AT5" i="18"/>
  <c r="AV5" i="24"/>
  <c r="AZ5" i="10"/>
  <c r="AZ7" i="3"/>
  <c r="AV624" i="28"/>
  <c r="AV616" i="28"/>
  <c r="AV620" i="28"/>
  <c r="AV640" i="28"/>
  <c r="AV636" i="28"/>
  <c r="AV644" i="28"/>
  <c r="AV628" i="28"/>
  <c r="AV648" i="28"/>
  <c r="AV632" i="28"/>
  <c r="AX273" i="28"/>
  <c r="AX63" i="25"/>
  <c r="AX98" i="25"/>
  <c r="AX443" i="25" s="1"/>
  <c r="AR131" i="33" s="1"/>
  <c r="AX308" i="28"/>
  <c r="AW364" i="28"/>
  <c r="AW154" i="25"/>
  <c r="AW456" i="25" s="1"/>
  <c r="AQ163" i="33" s="1"/>
  <c r="AV401" i="10"/>
  <c r="AP18" i="33" s="1"/>
  <c r="AV402" i="10"/>
  <c r="AP19" i="33" s="1"/>
  <c r="AV224" i="10"/>
  <c r="AV400" i="10"/>
  <c r="AP17" i="33" s="1"/>
  <c r="AV430" i="28"/>
  <c r="AV698" i="28"/>
  <c r="AV702" i="28" s="1"/>
  <c r="AV833" i="28"/>
  <c r="AV878" i="28"/>
  <c r="AV563" i="28"/>
  <c r="AV567" i="28" s="1"/>
  <c r="AW280" i="28"/>
  <c r="AW70" i="25"/>
  <c r="AU730" i="28"/>
  <c r="AW14" i="25"/>
  <c r="AW224" i="28"/>
  <c r="AY8" i="28"/>
  <c r="AY6" i="25"/>
  <c r="AY6" i="23"/>
  <c r="AU6" i="24"/>
  <c r="AS6" i="18"/>
  <c r="AY8" i="3"/>
  <c r="AY6" i="10"/>
  <c r="AS120" i="23"/>
  <c r="AV788" i="28"/>
  <c r="AU355" i="33"/>
  <c r="AU289" i="33"/>
  <c r="AU223" i="33"/>
  <c r="AU157" i="33"/>
  <c r="AU340" i="33"/>
  <c r="AU274" i="33"/>
  <c r="AU208" i="33"/>
  <c r="AU143" i="33"/>
  <c r="AU322" i="33"/>
  <c r="AU256" i="33"/>
  <c r="AU190" i="33"/>
  <c r="AU47" i="33"/>
  <c r="AU111" i="33"/>
  <c r="AU61" i="33"/>
  <c r="AU93" i="33"/>
  <c r="AU307" i="33"/>
  <c r="AU241" i="33"/>
  <c r="AU79" i="33"/>
  <c r="AU125" i="33"/>
  <c r="AU175" i="33"/>
  <c r="AU15" i="33"/>
  <c r="AU29" i="33"/>
  <c r="BA4" i="25"/>
  <c r="BA6" i="28"/>
  <c r="BA4" i="23"/>
  <c r="AU4" i="18"/>
  <c r="AW4" i="24"/>
  <c r="BA6" i="3"/>
  <c r="BA5" i="3" s="1"/>
  <c r="BA4" i="10"/>
  <c r="BB70" i="1"/>
  <c r="BA9" i="1"/>
  <c r="AW124" i="24" l="1" a="1"/>
  <c r="AW124" i="24" s="1"/>
  <c r="AW112" i="24" a="1"/>
  <c r="AW112" i="24" s="1"/>
  <c r="AW128" i="24" a="1"/>
  <c r="AW128" i="24" s="1"/>
  <c r="AW120" i="24" a="1"/>
  <c r="AW120" i="24" s="1"/>
  <c r="AW108" i="24" a="1"/>
  <c r="AW108" i="24" s="1"/>
  <c r="AW116" i="24" a="1"/>
  <c r="AW116" i="24" s="1"/>
  <c r="AW104" i="24" a="1"/>
  <c r="AW104" i="24" s="1"/>
  <c r="AW100" i="24" a="1"/>
  <c r="AW100" i="24" s="1"/>
  <c r="AW68" i="24" a="1"/>
  <c r="AW68" i="24" s="1"/>
  <c r="AW80" i="24" a="1"/>
  <c r="AW80" i="24" s="1"/>
  <c r="AW60" i="24" a="1"/>
  <c r="AW60" i="24" s="1"/>
  <c r="AW76" i="24" a="1"/>
  <c r="AW76" i="24" s="1"/>
  <c r="AW96" i="24" a="1"/>
  <c r="AW96" i="24" s="1"/>
  <c r="AW88" i="24" a="1"/>
  <c r="AW88" i="24" s="1"/>
  <c r="AW56" i="24" a="1"/>
  <c r="AW56" i="24" s="1"/>
  <c r="AW72" i="24" a="1"/>
  <c r="AW72" i="24" s="1"/>
  <c r="AW64" i="24" a="1"/>
  <c r="AW64" i="24" s="1"/>
  <c r="AW84" i="24" a="1"/>
  <c r="AW84" i="24" s="1"/>
  <c r="AW52" i="24" a="1"/>
  <c r="AW52" i="24" s="1"/>
  <c r="AW92" i="24" a="1"/>
  <c r="AW92" i="24" s="1"/>
  <c r="AW16" i="24" a="1"/>
  <c r="AW16" i="24" s="1"/>
  <c r="AW32" i="24" a="1"/>
  <c r="AW32" i="24" s="1"/>
  <c r="AW24" i="24" a="1"/>
  <c r="AW24" i="24" s="1"/>
  <c r="AW48" i="24" a="1"/>
  <c r="AW48" i="24" s="1"/>
  <c r="AW20" i="24" a="1"/>
  <c r="AW20" i="24" s="1"/>
  <c r="AW40" i="24" a="1"/>
  <c r="AW40" i="24" s="1"/>
  <c r="AW28" i="24" a="1"/>
  <c r="AW28" i="24" s="1"/>
  <c r="AW12" i="24" a="1"/>
  <c r="AW12" i="24" s="1"/>
  <c r="AW44" i="24" a="1"/>
  <c r="AW44" i="24" s="1"/>
  <c r="AW36" i="24" a="1"/>
  <c r="AW36" i="24" s="1"/>
  <c r="AT124" i="23"/>
  <c r="AT120" i="23"/>
  <c r="AT116" i="23"/>
  <c r="AU567" i="28"/>
  <c r="AU849" i="28"/>
  <c r="AU873" i="28"/>
  <c r="AU841" i="28"/>
  <c r="AU853" i="28"/>
  <c r="AU861" i="28"/>
  <c r="AU865" i="28"/>
  <c r="AT136" i="23"/>
  <c r="AT128" i="23"/>
  <c r="AO137" i="33"/>
  <c r="AU583" i="28"/>
  <c r="AU587" i="28"/>
  <c r="AU466" i="28"/>
  <c r="AT100" i="23"/>
  <c r="AX84" i="28"/>
  <c r="AT112" i="23"/>
  <c r="AO73" i="33"/>
  <c r="AU458" i="28"/>
  <c r="AU591" i="28"/>
  <c r="AU599" i="28"/>
  <c r="AU579" i="28"/>
  <c r="AU595" i="28"/>
  <c r="AU575" i="28"/>
  <c r="AU603" i="28"/>
  <c r="AT104" i="23"/>
  <c r="AX28" i="28"/>
  <c r="AU42" i="23"/>
  <c r="AU34" i="23"/>
  <c r="AU706" i="28"/>
  <c r="AU702" i="28"/>
  <c r="AU30" i="23"/>
  <c r="AU738" i="28"/>
  <c r="AU46" i="23"/>
  <c r="AU710" i="28"/>
  <c r="AU726" i="28"/>
  <c r="AU734" i="28"/>
  <c r="AU718" i="28"/>
  <c r="AU714" i="28"/>
  <c r="AW441" i="25"/>
  <c r="AQ129" i="33" s="1"/>
  <c r="AW517" i="25"/>
  <c r="AQ324" i="33" s="1"/>
  <c r="AQ334" i="33" s="1"/>
  <c r="AW260" i="25"/>
  <c r="AW465" i="10"/>
  <c r="AQ177" i="33" s="1"/>
  <c r="AQ187" i="33" s="1"/>
  <c r="AW244" i="10"/>
  <c r="AW256" i="10"/>
  <c r="AW504" i="10"/>
  <c r="AQ276" i="33" s="1"/>
  <c r="AQ286" i="33" s="1"/>
  <c r="AW248" i="25"/>
  <c r="AW478" i="25"/>
  <c r="AQ225" i="33" s="1"/>
  <c r="AQ235" i="33" s="1"/>
  <c r="AX442" i="25"/>
  <c r="AR130" i="33" s="1"/>
  <c r="AX264" i="25"/>
  <c r="AX530" i="25"/>
  <c r="AR357" i="33" s="1"/>
  <c r="AR367" i="33" s="1"/>
  <c r="AW419" i="25"/>
  <c r="AQ69" i="33" s="1"/>
  <c r="AW244" i="25"/>
  <c r="AW465" i="25"/>
  <c r="AQ192" i="33" s="1"/>
  <c r="AQ202" i="33" s="1"/>
  <c r="AW442" i="25"/>
  <c r="AQ130" i="33" s="1"/>
  <c r="AW264" i="25"/>
  <c r="AW530" i="25"/>
  <c r="AQ357" i="33" s="1"/>
  <c r="AQ367" i="33" s="1"/>
  <c r="AW448" i="25"/>
  <c r="AQ136" i="33" s="1"/>
  <c r="AW504" i="25"/>
  <c r="AQ291" i="33" s="1"/>
  <c r="AQ301" i="33" s="1"/>
  <c r="AW256" i="25"/>
  <c r="AW447" i="25"/>
  <c r="AQ135" i="33" s="1"/>
  <c r="AW252" i="25"/>
  <c r="AW491" i="25"/>
  <c r="AQ258" i="33" s="1"/>
  <c r="AQ268" i="33" s="1"/>
  <c r="AX478" i="25"/>
  <c r="AR225" i="33" s="1"/>
  <c r="AR235" i="33" s="1"/>
  <c r="AX248" i="25"/>
  <c r="AU50" i="23"/>
  <c r="AX240" i="25"/>
  <c r="AX452" i="25"/>
  <c r="AR159" i="33" s="1"/>
  <c r="AX447" i="25"/>
  <c r="AR135" i="33" s="1"/>
  <c r="AX252" i="25"/>
  <c r="AX491" i="25"/>
  <c r="AR258" i="33" s="1"/>
  <c r="AR268" i="33" s="1"/>
  <c r="AX417" i="10"/>
  <c r="AX236" i="10"/>
  <c r="AX439" i="10"/>
  <c r="AR113" i="33" s="1"/>
  <c r="AU22" i="23"/>
  <c r="AX429" i="10"/>
  <c r="AR84" i="33" s="1"/>
  <c r="AX517" i="10"/>
  <c r="AR309" i="33" s="1"/>
  <c r="AR319" i="33" s="1"/>
  <c r="AU38" i="23"/>
  <c r="AU894" i="28"/>
  <c r="AV26" i="23"/>
  <c r="AV14" i="23"/>
  <c r="AU342" i="10"/>
  <c r="AV18" i="23"/>
  <c r="AV10" i="23"/>
  <c r="AV75" i="23" s="1"/>
  <c r="AU26" i="23"/>
  <c r="BB71" i="1"/>
  <c r="BB72" i="1" s="1"/>
  <c r="AX175" i="10"/>
  <c r="BB73" i="1"/>
  <c r="AX7" i="24" s="1"/>
  <c r="AU845" i="28"/>
  <c r="AU857" i="28"/>
  <c r="AU869" i="28"/>
  <c r="AX63" i="10"/>
  <c r="AX161" i="10"/>
  <c r="AU906" i="28"/>
  <c r="AU462" i="28"/>
  <c r="AU918" i="28"/>
  <c r="AU890" i="28"/>
  <c r="AU454" i="28"/>
  <c r="AU902" i="28"/>
  <c r="AU450" i="28"/>
  <c r="AU434" i="28"/>
  <c r="AU886" i="28"/>
  <c r="AU470" i="28"/>
  <c r="AU910" i="28"/>
  <c r="AU438" i="28"/>
  <c r="AU914" i="28"/>
  <c r="AU898" i="28"/>
  <c r="AU442" i="28"/>
  <c r="AW1248" i="28"/>
  <c r="AW1108" i="28"/>
  <c r="AX1201" i="28"/>
  <c r="AX1205" i="28" s="1"/>
  <c r="AX1061" i="28"/>
  <c r="AX1065" i="28" s="1"/>
  <c r="AU1128" i="28"/>
  <c r="AU1148" i="28"/>
  <c r="AU1124" i="28"/>
  <c r="AU1144" i="28"/>
  <c r="AU1120" i="28"/>
  <c r="AU1140" i="28"/>
  <c r="AU1116" i="28"/>
  <c r="AU1136" i="28"/>
  <c r="AU1132" i="28"/>
  <c r="AU1112" i="28"/>
  <c r="AU1260" i="28"/>
  <c r="AU1288" i="28"/>
  <c r="AU1256" i="28"/>
  <c r="AU1284" i="28"/>
  <c r="AU1280" i="28"/>
  <c r="AU1276" i="28"/>
  <c r="AU1272" i="28"/>
  <c r="AU1268" i="28"/>
  <c r="AU1264" i="28"/>
  <c r="AU1252" i="28"/>
  <c r="BL11" i="3"/>
  <c r="AV1077" i="28"/>
  <c r="AV1101" i="28"/>
  <c r="AV1073" i="28"/>
  <c r="AV1097" i="28"/>
  <c r="AV1069" i="28"/>
  <c r="AV1093" i="28"/>
  <c r="AV1089" i="28"/>
  <c r="AV1085" i="28"/>
  <c r="AV1081" i="28"/>
  <c r="AV1237" i="28"/>
  <c r="AV1233" i="28"/>
  <c r="AV1229" i="28"/>
  <c r="AV1225" i="28"/>
  <c r="AV1221" i="28"/>
  <c r="AV1217" i="28"/>
  <c r="AV1213" i="28"/>
  <c r="AV1241" i="28"/>
  <c r="AV1209" i="28"/>
  <c r="AV1065" i="28"/>
  <c r="AX77" i="10"/>
  <c r="AV1205" i="28"/>
  <c r="AX112" i="10"/>
  <c r="AX442" i="10" s="1"/>
  <c r="AR116" i="33" s="1"/>
  <c r="AX98" i="10"/>
  <c r="AX440" i="10" s="1"/>
  <c r="AR114" i="33" s="1"/>
  <c r="AU330" i="10"/>
  <c r="AU334" i="10"/>
  <c r="AU314" i="10"/>
  <c r="AU338" i="10"/>
  <c r="AU350" i="10"/>
  <c r="AU322" i="10"/>
  <c r="AU346" i="10"/>
  <c r="AU326" i="10"/>
  <c r="AX21" i="10"/>
  <c r="AX413" i="10" s="1"/>
  <c r="AR49" i="33" s="1"/>
  <c r="AW119" i="28"/>
  <c r="AV544" i="28"/>
  <c r="AX49" i="28"/>
  <c r="AV560" i="28"/>
  <c r="AV528" i="28"/>
  <c r="AX133" i="10"/>
  <c r="AX445" i="10" s="1"/>
  <c r="AR119" i="33" s="1"/>
  <c r="AW419" i="10"/>
  <c r="AX418" i="10"/>
  <c r="AX240" i="10"/>
  <c r="AX203" i="28"/>
  <c r="AV548" i="28"/>
  <c r="AX147" i="10"/>
  <c r="AX453" i="10" s="1"/>
  <c r="AR146" i="33" s="1"/>
  <c r="AV532" i="28"/>
  <c r="BK13" i="3"/>
  <c r="AX42" i="28"/>
  <c r="AV552" i="28"/>
  <c r="AV524" i="28"/>
  <c r="AV536" i="28"/>
  <c r="BK15" i="3"/>
  <c r="AV540" i="28"/>
  <c r="AO105" i="33"/>
  <c r="AP91" i="33"/>
  <c r="AO91" i="33"/>
  <c r="AO41" i="33"/>
  <c r="AP59" i="33"/>
  <c r="AP27" i="33"/>
  <c r="AW56" i="28"/>
  <c r="AX168" i="28"/>
  <c r="AW189" i="10"/>
  <c r="AX126" i="10"/>
  <c r="AX444" i="10" s="1"/>
  <c r="AR118" i="33" s="1"/>
  <c r="AX70" i="10"/>
  <c r="AX56" i="10"/>
  <c r="AX196" i="10"/>
  <c r="AX210" i="10"/>
  <c r="AX35" i="10"/>
  <c r="AX232" i="10" s="1"/>
  <c r="AX14" i="10"/>
  <c r="AX224" i="10" s="1"/>
  <c r="AX182" i="10"/>
  <c r="AW161" i="28"/>
  <c r="AX119" i="10"/>
  <c r="AX443" i="10" s="1"/>
  <c r="AR117" i="33" s="1"/>
  <c r="AX189" i="10"/>
  <c r="AX217" i="10"/>
  <c r="AX105" i="10"/>
  <c r="AX441" i="10" s="1"/>
  <c r="AR115" i="33" s="1"/>
  <c r="AX154" i="10"/>
  <c r="AX454" i="10" s="1"/>
  <c r="AR147" i="33" s="1"/>
  <c r="AW182" i="28"/>
  <c r="AX91" i="10"/>
  <c r="AW77" i="28"/>
  <c r="AW35" i="28"/>
  <c r="AW21" i="10"/>
  <c r="AW413" i="10" s="1"/>
  <c r="AQ49" i="33" s="1"/>
  <c r="AW133" i="10"/>
  <c r="AW445" i="10" s="1"/>
  <c r="AQ119" i="33" s="1"/>
  <c r="AX140" i="10"/>
  <c r="BA94" i="23"/>
  <c r="BA53" i="23"/>
  <c r="AU18" i="23"/>
  <c r="AW140" i="10"/>
  <c r="AW105" i="10"/>
  <c r="AW441" i="10" s="1"/>
  <c r="AQ115" i="33" s="1"/>
  <c r="AW42" i="10"/>
  <c r="AW147" i="10"/>
  <c r="AW453" i="10" s="1"/>
  <c r="AQ146" i="33" s="1"/>
  <c r="AW392" i="28"/>
  <c r="AW336" i="28"/>
  <c r="AW91" i="10"/>
  <c r="AX428" i="10"/>
  <c r="AR83" i="33" s="1"/>
  <c r="AU318" i="10"/>
  <c r="AW428" i="10"/>
  <c r="AQ83" i="33" s="1"/>
  <c r="AU14" i="23"/>
  <c r="AX28" i="25"/>
  <c r="AX422" i="25" s="1"/>
  <c r="AR72" i="33" s="1"/>
  <c r="AX238" i="28"/>
  <c r="AW126" i="28"/>
  <c r="AW126" i="10"/>
  <c r="AW444" i="10" s="1"/>
  <c r="AQ118" i="33" s="1"/>
  <c r="AX21" i="25"/>
  <c r="AX231" i="28"/>
  <c r="AX420" i="28"/>
  <c r="AX210" i="25"/>
  <c r="AX458" i="25" s="1"/>
  <c r="AR165" i="33" s="1"/>
  <c r="BA5" i="10"/>
  <c r="BA7" i="28"/>
  <c r="BA5" i="25"/>
  <c r="BA5" i="23"/>
  <c r="AW5" i="24"/>
  <c r="AU5" i="18"/>
  <c r="BA7" i="3"/>
  <c r="AW161" i="25"/>
  <c r="AW457" i="25" s="1"/>
  <c r="AQ164" i="33" s="1"/>
  <c r="AW371" i="28"/>
  <c r="AZ7" i="25"/>
  <c r="AZ9" i="28"/>
  <c r="AZ7" i="23"/>
  <c r="AZ9" i="3"/>
  <c r="AT7" i="18"/>
  <c r="AZ7" i="10"/>
  <c r="AU955" i="28"/>
  <c r="AU939" i="28"/>
  <c r="AU959" i="28"/>
  <c r="AU947" i="28"/>
  <c r="AU931" i="28"/>
  <c r="AU951" i="28"/>
  <c r="AU943" i="28"/>
  <c r="AU963" i="28"/>
  <c r="AU935" i="28"/>
  <c r="AU927" i="28"/>
  <c r="AW413" i="25"/>
  <c r="AQ63" i="33" s="1"/>
  <c r="AW415" i="25"/>
  <c r="AQ65" i="33" s="1"/>
  <c r="AW415" i="10"/>
  <c r="AQ51" i="33" s="1"/>
  <c r="AW385" i="28"/>
  <c r="AW175" i="25"/>
  <c r="AW63" i="28"/>
  <c r="AW63" i="10"/>
  <c r="AW175" i="28"/>
  <c r="AW175" i="10"/>
  <c r="AW84" i="28"/>
  <c r="AW84" i="10"/>
  <c r="AW260" i="10" s="1"/>
  <c r="AW112" i="28"/>
  <c r="AW112" i="10"/>
  <c r="AW442" i="10" s="1"/>
  <c r="AQ116" i="33" s="1"/>
  <c r="AV886" i="28"/>
  <c r="AV894" i="28"/>
  <c r="AV906" i="28"/>
  <c r="AV902" i="28"/>
  <c r="AV910" i="28"/>
  <c r="AV918" i="28"/>
  <c r="AV914" i="28"/>
  <c r="AV890" i="28"/>
  <c r="AV898" i="28"/>
  <c r="AX119" i="25"/>
  <c r="AX446" i="25" s="1"/>
  <c r="AR134" i="33" s="1"/>
  <c r="AX329" i="28"/>
  <c r="AW399" i="28"/>
  <c r="AW189" i="25"/>
  <c r="AU648" i="28"/>
  <c r="AU632" i="28"/>
  <c r="AU644" i="28"/>
  <c r="AU636" i="28"/>
  <c r="AU616" i="28"/>
  <c r="AU624" i="28"/>
  <c r="AU628" i="28"/>
  <c r="AU620" i="28"/>
  <c r="AU640" i="28"/>
  <c r="AU612" i="28"/>
  <c r="AX154" i="25"/>
  <c r="AX456" i="25" s="1"/>
  <c r="AR163" i="33" s="1"/>
  <c r="AX364" i="28"/>
  <c r="AU759" i="28"/>
  <c r="AU771" i="28"/>
  <c r="AU767" i="28"/>
  <c r="AU755" i="28"/>
  <c r="AU763" i="28"/>
  <c r="AU751" i="28"/>
  <c r="AU775" i="28"/>
  <c r="AU779" i="28"/>
  <c r="AU783" i="28"/>
  <c r="AU747" i="28"/>
  <c r="AW49" i="25"/>
  <c r="AW259" i="28"/>
  <c r="AW42" i="25"/>
  <c r="AW252" i="28"/>
  <c r="AU338" i="25"/>
  <c r="AU322" i="25"/>
  <c r="AU326" i="25"/>
  <c r="AU10" i="23"/>
  <c r="AU346" i="25"/>
  <c r="AU334" i="25"/>
  <c r="AU318" i="25"/>
  <c r="AU342" i="25"/>
  <c r="AU350" i="25"/>
  <c r="AU330" i="25"/>
  <c r="AW98" i="28"/>
  <c r="AW98" i="10"/>
  <c r="AW440" i="10" s="1"/>
  <c r="AQ114" i="33" s="1"/>
  <c r="AV800" i="28"/>
  <c r="AV828" i="28"/>
  <c r="AV796" i="28"/>
  <c r="AV816" i="28"/>
  <c r="AV808" i="28"/>
  <c r="AV804" i="28"/>
  <c r="AV820" i="28"/>
  <c r="AV824" i="28"/>
  <c r="AV812" i="28"/>
  <c r="AV792" i="28"/>
  <c r="AW217" i="28"/>
  <c r="AW217" i="10"/>
  <c r="AW196" i="28"/>
  <c r="AW196" i="10"/>
  <c r="AV837" i="28"/>
  <c r="AV865" i="28"/>
  <c r="AV853" i="28"/>
  <c r="AV841" i="28"/>
  <c r="AV873" i="28"/>
  <c r="AV861" i="28"/>
  <c r="AV849" i="28"/>
  <c r="AV845" i="28"/>
  <c r="AV857" i="28"/>
  <c r="AV869" i="28"/>
  <c r="AX14" i="25"/>
  <c r="AX224" i="28"/>
  <c r="AW413" i="28"/>
  <c r="AW203" i="25"/>
  <c r="AU824" i="28"/>
  <c r="AU816" i="28"/>
  <c r="AU808" i="28"/>
  <c r="AU812" i="28"/>
  <c r="AU804" i="28"/>
  <c r="AU796" i="28"/>
  <c r="AU820" i="28"/>
  <c r="AU828" i="28"/>
  <c r="AU800" i="28"/>
  <c r="AX413" i="28"/>
  <c r="AX203" i="25"/>
  <c r="AX287" i="28"/>
  <c r="AX77" i="25"/>
  <c r="AW14" i="28"/>
  <c r="AW14" i="10"/>
  <c r="AX414" i="10"/>
  <c r="AR50" i="33" s="1"/>
  <c r="AX415" i="10"/>
  <c r="AR51" i="33" s="1"/>
  <c r="AU677" i="28"/>
  <c r="AU681" i="28"/>
  <c r="AU661" i="28"/>
  <c r="AU689" i="28"/>
  <c r="AU693" i="28"/>
  <c r="AU685" i="28"/>
  <c r="AU673" i="28"/>
  <c r="AU669" i="28"/>
  <c r="AU665" i="28"/>
  <c r="AX350" i="28"/>
  <c r="AX140" i="25"/>
  <c r="AX454" i="25" s="1"/>
  <c r="AR161" i="33" s="1"/>
  <c r="AX406" i="28"/>
  <c r="AX196" i="25"/>
  <c r="AV681" i="28"/>
  <c r="AV665" i="28"/>
  <c r="AV677" i="28"/>
  <c r="AV661" i="28"/>
  <c r="AV689" i="28"/>
  <c r="AV685" i="28"/>
  <c r="AV669" i="28"/>
  <c r="AV673" i="28"/>
  <c r="AV693" i="28"/>
  <c r="AV657" i="28"/>
  <c r="AW203" i="28"/>
  <c r="AW203" i="10"/>
  <c r="AX322" i="28"/>
  <c r="AX112" i="25"/>
  <c r="AX445" i="25" s="1"/>
  <c r="AR133" i="33" s="1"/>
  <c r="AU1004" i="28"/>
  <c r="AU1008" i="28"/>
  <c r="AU1000" i="28"/>
  <c r="AU988" i="28"/>
  <c r="AU984" i="28"/>
  <c r="AU980" i="28"/>
  <c r="AU976" i="28"/>
  <c r="AU992" i="28"/>
  <c r="AU996" i="28"/>
  <c r="AU972" i="28"/>
  <c r="AU314" i="25"/>
  <c r="AV706" i="28"/>
  <c r="AV722" i="28"/>
  <c r="AV738" i="28"/>
  <c r="AV734" i="28"/>
  <c r="AV714" i="28"/>
  <c r="AV710" i="28"/>
  <c r="AV718" i="28"/>
  <c r="AV726" i="28"/>
  <c r="AV730" i="28"/>
  <c r="AX357" i="28"/>
  <c r="AX147" i="25"/>
  <c r="AX455" i="25" s="1"/>
  <c r="AR162" i="33" s="1"/>
  <c r="AW105" i="25"/>
  <c r="AW444" i="25" s="1"/>
  <c r="AQ132" i="33" s="1"/>
  <c r="AW315" i="28"/>
  <c r="AW154" i="28"/>
  <c r="AW154" i="10"/>
  <c r="AW454" i="10" s="1"/>
  <c r="AQ147" i="33" s="1"/>
  <c r="AY7" i="25"/>
  <c r="AY9" i="28"/>
  <c r="AY7" i="23"/>
  <c r="AS7" i="18"/>
  <c r="AY9" i="3"/>
  <c r="AY7" i="10"/>
  <c r="AW608" i="28"/>
  <c r="AW923" i="28"/>
  <c r="AW475" i="28"/>
  <c r="AW968" i="28"/>
  <c r="AW743" i="28"/>
  <c r="AV442" i="28"/>
  <c r="AV454" i="28"/>
  <c r="AV450" i="28"/>
  <c r="AV458" i="28"/>
  <c r="AV462" i="28"/>
  <c r="AV438" i="28"/>
  <c r="AV466" i="28"/>
  <c r="AV446" i="28"/>
  <c r="AV470" i="28"/>
  <c r="AX245" i="28"/>
  <c r="AX35" i="25"/>
  <c r="AW322" i="28"/>
  <c r="AW112" i="25"/>
  <c r="AW445" i="25" s="1"/>
  <c r="AQ133" i="33" s="1"/>
  <c r="AU495" i="28"/>
  <c r="AU511" i="28"/>
  <c r="AU483" i="28"/>
  <c r="AU491" i="28"/>
  <c r="AU499" i="28"/>
  <c r="AU487" i="28"/>
  <c r="AU507" i="28"/>
  <c r="AU503" i="28"/>
  <c r="AU515" i="28"/>
  <c r="AU479" i="28"/>
  <c r="AX385" i="28"/>
  <c r="AX175" i="25"/>
  <c r="AV434" i="28"/>
  <c r="AX401" i="10"/>
  <c r="AR18" i="33" s="1"/>
  <c r="AX402" i="10"/>
  <c r="AR19" i="33" s="1"/>
  <c r="AX294" i="28"/>
  <c r="AX84" i="25"/>
  <c r="AV314" i="10"/>
  <c r="AV338" i="10"/>
  <c r="AV326" i="10"/>
  <c r="AV318" i="10"/>
  <c r="AV342" i="10"/>
  <c r="AV330" i="10"/>
  <c r="AV334" i="10"/>
  <c r="AV322" i="10"/>
  <c r="AV350" i="10"/>
  <c r="AV346" i="10"/>
  <c r="AW28" i="28"/>
  <c r="AW28" i="10"/>
  <c r="AW416" i="10" s="1"/>
  <c r="AQ52" i="33" s="1"/>
  <c r="AV603" i="28"/>
  <c r="AV579" i="28"/>
  <c r="AV599" i="28"/>
  <c r="AV575" i="28"/>
  <c r="AV583" i="28"/>
  <c r="AV591" i="28"/>
  <c r="AV595" i="28"/>
  <c r="AV587" i="28"/>
  <c r="AV571" i="28"/>
  <c r="AW168" i="28"/>
  <c r="AW168" i="10"/>
  <c r="AW70" i="28"/>
  <c r="AW70" i="10"/>
  <c r="AW245" i="28"/>
  <c r="AW35" i="25"/>
  <c r="AW49" i="28"/>
  <c r="AW49" i="10"/>
  <c r="AW452" i="10" s="1"/>
  <c r="AQ145" i="33" s="1"/>
  <c r="AW210" i="28"/>
  <c r="AW210" i="10"/>
  <c r="AW400" i="25"/>
  <c r="AQ31" i="33" s="1"/>
  <c r="AW401" i="25"/>
  <c r="AQ32" i="33" s="1"/>
  <c r="AW402" i="25"/>
  <c r="AQ33" i="33" s="1"/>
  <c r="AW224" i="25"/>
  <c r="AX42" i="25"/>
  <c r="AX252" i="28"/>
  <c r="AW28" i="25"/>
  <c r="AW414" i="25" s="1"/>
  <c r="AQ64" i="33" s="1"/>
  <c r="AW238" i="28"/>
  <c r="AX336" i="28"/>
  <c r="AX126" i="25"/>
  <c r="AU544" i="28"/>
  <c r="AU528" i="28"/>
  <c r="AU560" i="28"/>
  <c r="AU540" i="28"/>
  <c r="AU532" i="28"/>
  <c r="AU536" i="28"/>
  <c r="AU556" i="28"/>
  <c r="AU548" i="28"/>
  <c r="AU552" i="28"/>
  <c r="AX266" i="28"/>
  <c r="AX56" i="25"/>
  <c r="AV882" i="28"/>
  <c r="AX563" i="28"/>
  <c r="AX878" i="28"/>
  <c r="AX882" i="28" s="1"/>
  <c r="AX833" i="28"/>
  <c r="AX837" i="28" s="1"/>
  <c r="AX698" i="28"/>
  <c r="AX702" i="28" s="1"/>
  <c r="AX430" i="28"/>
  <c r="AX434" i="28" s="1"/>
  <c r="AV355" i="33"/>
  <c r="AV289" i="33"/>
  <c r="AV223" i="33"/>
  <c r="AV157" i="33"/>
  <c r="AV340" i="33"/>
  <c r="AV274" i="33"/>
  <c r="AV208" i="33"/>
  <c r="AV143" i="33"/>
  <c r="AV322" i="33"/>
  <c r="AV256" i="33"/>
  <c r="AV190" i="33"/>
  <c r="AV307" i="33"/>
  <c r="AV241" i="33"/>
  <c r="AV175" i="33"/>
  <c r="AV111" i="33"/>
  <c r="AV61" i="33"/>
  <c r="AV93" i="33"/>
  <c r="AV79" i="33"/>
  <c r="AV125" i="33"/>
  <c r="AV47" i="33"/>
  <c r="AV15" i="33"/>
  <c r="AV29" i="33"/>
  <c r="BB4" i="25"/>
  <c r="BB6" i="28"/>
  <c r="BB4" i="23"/>
  <c r="AV4" i="18"/>
  <c r="AX4" i="24"/>
  <c r="BB6" i="3"/>
  <c r="BB5" i="3" s="1"/>
  <c r="BB4" i="10"/>
  <c r="BC70" i="1"/>
  <c r="BB9" i="1"/>
  <c r="AW232" i="10" l="1"/>
  <c r="AX124" i="24" a="1"/>
  <c r="AX124" i="24" s="1"/>
  <c r="AX112" i="24" a="1"/>
  <c r="AX112" i="24" s="1"/>
  <c r="AX128" i="24" a="1"/>
  <c r="AX128" i="24" s="1"/>
  <c r="AX120" i="24" a="1"/>
  <c r="AX120" i="24" s="1"/>
  <c r="AX108" i="24" a="1"/>
  <c r="AX108" i="24" s="1"/>
  <c r="AX116" i="24" a="1"/>
  <c r="AX116" i="24" s="1"/>
  <c r="AX104" i="24" a="1"/>
  <c r="AX104" i="24" s="1"/>
  <c r="AX92" i="24" a="1"/>
  <c r="AX92" i="24" s="1"/>
  <c r="AX100" i="24" a="1"/>
  <c r="AX100" i="24" s="1"/>
  <c r="AX68" i="24" a="1"/>
  <c r="AX68" i="24" s="1"/>
  <c r="AX80" i="24" a="1"/>
  <c r="AX80" i="24" s="1"/>
  <c r="AX60" i="24" a="1"/>
  <c r="AX60" i="24" s="1"/>
  <c r="AX76" i="24" a="1"/>
  <c r="AX76" i="24" s="1"/>
  <c r="AX96" i="24" a="1"/>
  <c r="AX96" i="24" s="1"/>
  <c r="AX88" i="24" a="1"/>
  <c r="AX88" i="24" s="1"/>
  <c r="AX56" i="24" a="1"/>
  <c r="AX56" i="24" s="1"/>
  <c r="AX72" i="24" a="1"/>
  <c r="AX72" i="24" s="1"/>
  <c r="AX64" i="24" a="1"/>
  <c r="AX64" i="24" s="1"/>
  <c r="AX24" i="24" a="1"/>
  <c r="AX24" i="24" s="1"/>
  <c r="AX52" i="24" a="1"/>
  <c r="AX52" i="24" s="1"/>
  <c r="AX16" i="24" a="1"/>
  <c r="AX16" i="24" s="1"/>
  <c r="AX36" i="24" a="1"/>
  <c r="AX36" i="24" s="1"/>
  <c r="AX84" i="24" a="1"/>
  <c r="AX84" i="24" s="1"/>
  <c r="AX32" i="24" a="1"/>
  <c r="AX32" i="24" s="1"/>
  <c r="AX48" i="24" a="1"/>
  <c r="AX48" i="24" s="1"/>
  <c r="AX20" i="24" a="1"/>
  <c r="AX20" i="24" s="1"/>
  <c r="AX44" i="24" a="1"/>
  <c r="AX44" i="24" s="1"/>
  <c r="AX40" i="24" a="1"/>
  <c r="AX40" i="24" s="1"/>
  <c r="AX28" i="24" a="1"/>
  <c r="AX28" i="24" s="1"/>
  <c r="AX12" i="24" a="1"/>
  <c r="AX12" i="24" s="1"/>
  <c r="AV87" i="23"/>
  <c r="AV71" i="23"/>
  <c r="AW30" i="23"/>
  <c r="AW42" i="23"/>
  <c r="AX419" i="25"/>
  <c r="AR69" i="33" s="1"/>
  <c r="AX244" i="25"/>
  <c r="AX465" i="25"/>
  <c r="AR192" i="33" s="1"/>
  <c r="AR202" i="33" s="1"/>
  <c r="AW427" i="10"/>
  <c r="AQ82" i="33" s="1"/>
  <c r="AW252" i="10"/>
  <c r="AW38" i="23" s="1"/>
  <c r="AW491" i="10"/>
  <c r="AQ243" i="33" s="1"/>
  <c r="AQ253" i="33" s="1"/>
  <c r="AX426" i="10"/>
  <c r="AR81" i="33" s="1"/>
  <c r="AW417" i="10"/>
  <c r="AW439" i="10"/>
  <c r="AQ113" i="33" s="1"/>
  <c r="AQ123" i="33" s="1"/>
  <c r="AW236" i="10"/>
  <c r="AX465" i="10"/>
  <c r="AR177" i="33" s="1"/>
  <c r="AR187" i="33" s="1"/>
  <c r="AX244" i="10"/>
  <c r="AX330" i="10" s="1"/>
  <c r="AX478" i="10"/>
  <c r="AR210" i="33" s="1"/>
  <c r="AR220" i="33" s="1"/>
  <c r="AX248" i="10"/>
  <c r="AX334" i="10" s="1"/>
  <c r="AX441" i="25"/>
  <c r="AR129" i="33" s="1"/>
  <c r="AX260" i="25"/>
  <c r="AX517" i="25"/>
  <c r="AR324" i="33" s="1"/>
  <c r="AR334" i="33" s="1"/>
  <c r="AW417" i="25"/>
  <c r="AQ67" i="33" s="1"/>
  <c r="AW439" i="25"/>
  <c r="AQ127" i="33" s="1"/>
  <c r="AQ137" i="33" s="1"/>
  <c r="AW236" i="25"/>
  <c r="AW322" i="25" s="1"/>
  <c r="AW429" i="10"/>
  <c r="AQ84" i="33" s="1"/>
  <c r="AW517" i="10"/>
  <c r="AQ309" i="33" s="1"/>
  <c r="AQ319" i="33" s="1"/>
  <c r="AX427" i="10"/>
  <c r="AR82" i="33" s="1"/>
  <c r="AX252" i="10"/>
  <c r="AX38" i="23" s="1"/>
  <c r="AX491" i="10"/>
  <c r="AR243" i="33" s="1"/>
  <c r="AR253" i="33" s="1"/>
  <c r="AX448" i="25"/>
  <c r="AR136" i="33" s="1"/>
  <c r="AX256" i="25"/>
  <c r="AX504" i="25"/>
  <c r="AR291" i="33" s="1"/>
  <c r="AR301" i="33" s="1"/>
  <c r="AW240" i="25"/>
  <c r="AW326" i="25" s="1"/>
  <c r="AW452" i="25"/>
  <c r="AQ159" i="33" s="1"/>
  <c r="AQ169" i="33" s="1"/>
  <c r="AX530" i="10"/>
  <c r="AR342" i="33" s="1"/>
  <c r="AR352" i="33" s="1"/>
  <c r="AX264" i="10"/>
  <c r="AX50" i="23" s="1"/>
  <c r="AX256" i="10"/>
  <c r="AX342" i="10" s="1"/>
  <c r="AX504" i="10"/>
  <c r="AR276" i="33" s="1"/>
  <c r="AR286" i="33" s="1"/>
  <c r="AW530" i="10"/>
  <c r="AQ342" i="33" s="1"/>
  <c r="AQ352" i="33" s="1"/>
  <c r="AW264" i="10"/>
  <c r="AW50" i="23" s="1"/>
  <c r="AX417" i="25"/>
  <c r="AR67" i="33" s="1"/>
  <c r="AX439" i="25"/>
  <c r="AR127" i="33" s="1"/>
  <c r="AX236" i="25"/>
  <c r="AX22" i="23" s="1"/>
  <c r="AW426" i="10"/>
  <c r="AQ81" i="33" s="1"/>
  <c r="AW478" i="10"/>
  <c r="AQ210" i="33" s="1"/>
  <c r="AQ220" i="33" s="1"/>
  <c r="AW248" i="10"/>
  <c r="AW34" i="23" s="1"/>
  <c r="AV63" i="23"/>
  <c r="AV83" i="23"/>
  <c r="AV79" i="23"/>
  <c r="AV67" i="23"/>
  <c r="AV91" i="23"/>
  <c r="AV59" i="23"/>
  <c r="AV55" i="23"/>
  <c r="AX26" i="23"/>
  <c r="AW46" i="23"/>
  <c r="BC73" i="1"/>
  <c r="AY7" i="24" s="1"/>
  <c r="BC71" i="1"/>
  <c r="AW1252" i="28"/>
  <c r="AX1101" i="28"/>
  <c r="AX1077" i="28"/>
  <c r="AX1093" i="28"/>
  <c r="AX1089" i="28"/>
  <c r="AX1097" i="28"/>
  <c r="AX1085" i="28"/>
  <c r="AX1073" i="28"/>
  <c r="AX1081" i="28"/>
  <c r="AX1069" i="28"/>
  <c r="BM11" i="3"/>
  <c r="AX1229" i="28"/>
  <c r="AX1241" i="28"/>
  <c r="AX1225" i="28"/>
  <c r="AX1237" i="28"/>
  <c r="AX1221" i="28"/>
  <c r="AX1217" i="28"/>
  <c r="AX1213" i="28"/>
  <c r="AX1209" i="28"/>
  <c r="AX1233" i="28"/>
  <c r="AW1124" i="28"/>
  <c r="AW1120" i="28"/>
  <c r="AW1116" i="28"/>
  <c r="AW1148" i="28"/>
  <c r="AW1132" i="28"/>
  <c r="AW1144" i="28"/>
  <c r="AW1136" i="28"/>
  <c r="AW1140" i="28"/>
  <c r="AW1128" i="28"/>
  <c r="AW1268" i="28"/>
  <c r="AW1264" i="28"/>
  <c r="AW1256" i="28"/>
  <c r="AW1288" i="28"/>
  <c r="AW1284" i="28"/>
  <c r="AW1280" i="28"/>
  <c r="AW1276" i="28"/>
  <c r="AW1260" i="28"/>
  <c r="AW1272" i="28"/>
  <c r="AW1201" i="28"/>
  <c r="AW1061" i="28"/>
  <c r="AW1112" i="28"/>
  <c r="AX1248" i="28"/>
  <c r="AX1252" i="28" s="1"/>
  <c r="AX1108" i="28"/>
  <c r="AX1112" i="28" s="1"/>
  <c r="AX400" i="10"/>
  <c r="AR17" i="33" s="1"/>
  <c r="AR27" i="33" s="1"/>
  <c r="AX228" i="10"/>
  <c r="AW653" i="28"/>
  <c r="AW685" i="28" s="1"/>
  <c r="AW418" i="10"/>
  <c r="AW240" i="10"/>
  <c r="AX419" i="10"/>
  <c r="AX260" i="10"/>
  <c r="AR155" i="33"/>
  <c r="BL13" i="3"/>
  <c r="BL15" i="3"/>
  <c r="AW788" i="28"/>
  <c r="AW792" i="28" s="1"/>
  <c r="AR169" i="33"/>
  <c r="AQ155" i="33"/>
  <c r="AR123" i="33"/>
  <c r="AQ41" i="33"/>
  <c r="AR59" i="33"/>
  <c r="AW520" i="28"/>
  <c r="AW540" i="28" s="1"/>
  <c r="AT116" i="18"/>
  <c r="AZ196" i="28" s="1"/>
  <c r="AT120" i="18"/>
  <c r="AZ203" i="10" s="1"/>
  <c r="AT124" i="18"/>
  <c r="AZ210" i="28" s="1"/>
  <c r="AT128" i="18"/>
  <c r="AZ217" i="10" s="1"/>
  <c r="AT104" i="18"/>
  <c r="AZ175" i="10" s="1"/>
  <c r="AT88" i="18"/>
  <c r="AZ147" i="10" s="1"/>
  <c r="AZ453" i="10" s="1"/>
  <c r="AT146" i="33" s="1"/>
  <c r="AT56" i="18"/>
  <c r="AZ91" i="10" s="1"/>
  <c r="AT112" i="18"/>
  <c r="AZ189" i="28" s="1"/>
  <c r="AT92" i="18"/>
  <c r="AZ154" i="28" s="1"/>
  <c r="AT60" i="18"/>
  <c r="AZ98" i="28" s="1"/>
  <c r="AT96" i="18"/>
  <c r="AZ161" i="10" s="1"/>
  <c r="AT64" i="18"/>
  <c r="AZ105" i="28" s="1"/>
  <c r="AT100" i="18"/>
  <c r="AZ168" i="28" s="1"/>
  <c r="AT68" i="18"/>
  <c r="AZ112" i="10" s="1"/>
  <c r="AZ442" i="10" s="1"/>
  <c r="AT116" i="33" s="1"/>
  <c r="AT108" i="18"/>
  <c r="AZ182" i="28" s="1"/>
  <c r="AT72" i="18"/>
  <c r="AZ119" i="10" s="1"/>
  <c r="AZ443" i="10" s="1"/>
  <c r="AT117" i="33" s="1"/>
  <c r="AT76" i="18"/>
  <c r="AZ126" i="10" s="1"/>
  <c r="AZ444" i="10" s="1"/>
  <c r="AT118" i="33" s="1"/>
  <c r="AT44" i="18"/>
  <c r="AZ70" i="28" s="1"/>
  <c r="AT80" i="18"/>
  <c r="AZ133" i="28" s="1"/>
  <c r="AT48" i="18"/>
  <c r="AZ77" i="28" s="1"/>
  <c r="AT40" i="18"/>
  <c r="AZ63" i="28" s="1"/>
  <c r="AT12" i="18"/>
  <c r="AZ14" i="10" s="1"/>
  <c r="AT52" i="18"/>
  <c r="AZ84" i="28" s="1"/>
  <c r="AT16" i="18"/>
  <c r="AZ21" i="10" s="1"/>
  <c r="AT28" i="18"/>
  <c r="AZ42" i="28" s="1"/>
  <c r="AT24" i="18"/>
  <c r="AZ35" i="10" s="1"/>
  <c r="AT84" i="18"/>
  <c r="AZ140" i="28" s="1"/>
  <c r="AT36" i="18"/>
  <c r="AZ56" i="28" s="1"/>
  <c r="AT20" i="18"/>
  <c r="AZ28" i="28" s="1"/>
  <c r="AT32" i="18"/>
  <c r="AZ49" i="10" s="1"/>
  <c r="AZ452" i="10" s="1"/>
  <c r="AT145" i="33" s="1"/>
  <c r="AS112" i="18"/>
  <c r="AS116" i="18"/>
  <c r="AS120" i="18"/>
  <c r="AS124" i="18"/>
  <c r="AS128" i="18"/>
  <c r="AS104" i="18"/>
  <c r="AS84" i="18"/>
  <c r="AS52" i="18"/>
  <c r="AS88" i="18"/>
  <c r="AS56" i="18"/>
  <c r="AS92" i="18"/>
  <c r="AS60" i="18"/>
  <c r="AS96" i="18"/>
  <c r="AS64" i="18"/>
  <c r="AS100" i="18"/>
  <c r="AS68" i="18"/>
  <c r="AS108" i="18"/>
  <c r="AS72" i="18"/>
  <c r="AS76" i="18"/>
  <c r="AS44" i="18"/>
  <c r="AS36" i="18"/>
  <c r="AS16" i="18"/>
  <c r="AS40" i="18"/>
  <c r="AS20" i="18"/>
  <c r="AS48" i="18"/>
  <c r="AY77" i="10" s="1"/>
  <c r="AS80" i="18"/>
  <c r="AS32" i="18"/>
  <c r="AS12" i="18"/>
  <c r="AS28" i="18"/>
  <c r="AS24" i="18"/>
  <c r="BB94" i="23"/>
  <c r="BB53" i="23"/>
  <c r="AW414" i="10"/>
  <c r="AQ50" i="33" s="1"/>
  <c r="AQ59" i="33" s="1"/>
  <c r="AU55" i="23"/>
  <c r="AU100" i="23" s="1"/>
  <c r="AW427" i="25"/>
  <c r="AQ96" i="33" s="1"/>
  <c r="AW428" i="25"/>
  <c r="AQ97" i="33" s="1"/>
  <c r="AW426" i="25"/>
  <c r="AQ95" i="33" s="1"/>
  <c r="AW232" i="25"/>
  <c r="AW18" i="23" s="1"/>
  <c r="AX416" i="25"/>
  <c r="AR66" i="33" s="1"/>
  <c r="AX427" i="25"/>
  <c r="AR96" i="33" s="1"/>
  <c r="AX428" i="25"/>
  <c r="AR97" i="33" s="1"/>
  <c r="AX426" i="25"/>
  <c r="AR95" i="33" s="1"/>
  <c r="AX232" i="25"/>
  <c r="AX18" i="23" s="1"/>
  <c r="AW612" i="28"/>
  <c r="AY392" i="28"/>
  <c r="AW747" i="28"/>
  <c r="AY301" i="28"/>
  <c r="AY14" i="25"/>
  <c r="AY224" i="28"/>
  <c r="AW338" i="25"/>
  <c r="AW334" i="25"/>
  <c r="AW342" i="25"/>
  <c r="AW330" i="25"/>
  <c r="AW346" i="25"/>
  <c r="AW350" i="25"/>
  <c r="AZ273" i="28"/>
  <c r="AZ63" i="25"/>
  <c r="AZ252" i="28"/>
  <c r="AZ42" i="25"/>
  <c r="AX567" i="28"/>
  <c r="AX575" i="28"/>
  <c r="AX603" i="28"/>
  <c r="AX591" i="28"/>
  <c r="AX595" i="28"/>
  <c r="AX583" i="28"/>
  <c r="AX571" i="28"/>
  <c r="AX579" i="28"/>
  <c r="AX599" i="28"/>
  <c r="AX587" i="28"/>
  <c r="AY385" i="28"/>
  <c r="AY175" i="25"/>
  <c r="AW648" i="28"/>
  <c r="AW616" i="28"/>
  <c r="AW636" i="28"/>
  <c r="AW624" i="28"/>
  <c r="AW632" i="28"/>
  <c r="AW640" i="28"/>
  <c r="AW620" i="28"/>
  <c r="AW644" i="28"/>
  <c r="AW628" i="28"/>
  <c r="AY273" i="28"/>
  <c r="AY63" i="25"/>
  <c r="AZ308" i="28"/>
  <c r="AZ98" i="25"/>
  <c r="AZ443" i="25" s="1"/>
  <c r="AT131" i="33" s="1"/>
  <c r="AZ385" i="28"/>
  <c r="AZ175" i="25"/>
  <c r="AZ91" i="25"/>
  <c r="AZ301" i="28"/>
  <c r="AX224" i="25"/>
  <c r="AX400" i="25"/>
  <c r="AR31" i="33" s="1"/>
  <c r="AX402" i="25"/>
  <c r="AR33" i="33" s="1"/>
  <c r="AX401" i="25"/>
  <c r="AR32" i="33" s="1"/>
  <c r="BB7" i="3"/>
  <c r="BB7" i="28"/>
  <c r="BB5" i="23"/>
  <c r="AX5" i="24"/>
  <c r="BB5" i="25"/>
  <c r="BB5" i="10"/>
  <c r="AV5" i="18"/>
  <c r="AW479" i="28"/>
  <c r="AY98" i="25"/>
  <c r="AY443" i="25" s="1"/>
  <c r="AS131" i="33" s="1"/>
  <c r="AY308" i="28"/>
  <c r="AZ343" i="28"/>
  <c r="AZ133" i="25"/>
  <c r="AZ453" i="25" s="1"/>
  <c r="AT160" i="33" s="1"/>
  <c r="AZ406" i="28"/>
  <c r="AZ196" i="25"/>
  <c r="AW422" i="25"/>
  <c r="AQ72" i="33" s="1"/>
  <c r="AW416" i="25"/>
  <c r="AQ66" i="33" s="1"/>
  <c r="AZ420" i="28"/>
  <c r="AZ210" i="25"/>
  <c r="AZ458" i="25" s="1"/>
  <c r="AT165" i="33" s="1"/>
  <c r="AZ49" i="25"/>
  <c r="AZ259" i="28"/>
  <c r="AZ378" i="28"/>
  <c r="AZ168" i="25"/>
  <c r="AZ126" i="25"/>
  <c r="AZ336" i="28"/>
  <c r="AW972" i="28"/>
  <c r="BB8" i="28"/>
  <c r="BB6" i="25"/>
  <c r="BB6" i="23"/>
  <c r="AX6" i="24"/>
  <c r="AV6" i="18"/>
  <c r="BB8" i="3"/>
  <c r="BB6" i="10"/>
  <c r="AX653" i="28"/>
  <c r="AX657" i="28" s="1"/>
  <c r="AX788" i="28"/>
  <c r="AX792" i="28" s="1"/>
  <c r="AX743" i="28"/>
  <c r="AX968" i="28"/>
  <c r="AX923" i="28"/>
  <c r="AX927" i="28" s="1"/>
  <c r="AX475" i="28"/>
  <c r="AX479" i="28" s="1"/>
  <c r="AX608" i="28"/>
  <c r="AX520" i="28"/>
  <c r="AX524" i="28" s="1"/>
  <c r="AZ203" i="25"/>
  <c r="AZ413" i="28"/>
  <c r="AZ140" i="25"/>
  <c r="AZ454" i="25" s="1"/>
  <c r="AT161" i="33" s="1"/>
  <c r="AZ350" i="28"/>
  <c r="AW779" i="28"/>
  <c r="AW775" i="28"/>
  <c r="AW759" i="28"/>
  <c r="AW755" i="28"/>
  <c r="AW771" i="28"/>
  <c r="AW783" i="28"/>
  <c r="AW767" i="28"/>
  <c r="AW763" i="28"/>
  <c r="AW751" i="28"/>
  <c r="AZ399" i="28"/>
  <c r="AZ189" i="25"/>
  <c r="AZ329" i="28"/>
  <c r="AZ119" i="25"/>
  <c r="AZ446" i="25" s="1"/>
  <c r="AT134" i="33" s="1"/>
  <c r="AZ245" i="28"/>
  <c r="AZ35" i="25"/>
  <c r="AZ112" i="25"/>
  <c r="AZ445" i="25" s="1"/>
  <c r="AT133" i="33" s="1"/>
  <c r="AZ322" i="28"/>
  <c r="AW400" i="10"/>
  <c r="AQ17" i="33" s="1"/>
  <c r="AW402" i="10"/>
  <c r="AQ19" i="33" s="1"/>
  <c r="AW401" i="10"/>
  <c r="AQ18" i="33" s="1"/>
  <c r="AW224" i="10"/>
  <c r="AW959" i="28"/>
  <c r="AW931" i="28"/>
  <c r="AW955" i="28"/>
  <c r="AW963" i="28"/>
  <c r="AW951" i="28"/>
  <c r="AW943" i="28"/>
  <c r="AW939" i="28"/>
  <c r="AW935" i="28"/>
  <c r="AW947" i="28"/>
  <c r="AY245" i="28"/>
  <c r="AY35" i="25"/>
  <c r="AZ427" i="28"/>
  <c r="AZ217" i="25"/>
  <c r="AZ294" i="28"/>
  <c r="AZ84" i="25"/>
  <c r="AZ287" i="28"/>
  <c r="AZ77" i="25"/>
  <c r="AZ280" i="28"/>
  <c r="AZ70" i="25"/>
  <c r="AZ371" i="28"/>
  <c r="AZ161" i="25"/>
  <c r="AZ457" i="25" s="1"/>
  <c r="AT164" i="33" s="1"/>
  <c r="AX438" i="28"/>
  <c r="AX450" i="28"/>
  <c r="AX446" i="28"/>
  <c r="AX458" i="28"/>
  <c r="AX466" i="28"/>
  <c r="AX462" i="28"/>
  <c r="AX454" i="28"/>
  <c r="AX442" i="28"/>
  <c r="AX470" i="28"/>
  <c r="BA8" i="28"/>
  <c r="AW6" i="24"/>
  <c r="BA6" i="25"/>
  <c r="BA6" i="23"/>
  <c r="AU6" i="18"/>
  <c r="BA8" i="3"/>
  <c r="BA6" i="10"/>
  <c r="AX326" i="10"/>
  <c r="AX350" i="10"/>
  <c r="AX322" i="10"/>
  <c r="AX318" i="10"/>
  <c r="AX338" i="10"/>
  <c r="AY294" i="28"/>
  <c r="AY84" i="25"/>
  <c r="AX734" i="28"/>
  <c r="AX706" i="28"/>
  <c r="AX722" i="28"/>
  <c r="AX714" i="28"/>
  <c r="AX738" i="28"/>
  <c r="AX718" i="28"/>
  <c r="AX726" i="28"/>
  <c r="AX710" i="28"/>
  <c r="AX730" i="28"/>
  <c r="AW988" i="28"/>
  <c r="AW992" i="28"/>
  <c r="AW1008" i="28"/>
  <c r="AW1000" i="28"/>
  <c r="AW984" i="28"/>
  <c r="AW980" i="28"/>
  <c r="AW976" i="28"/>
  <c r="AW1004" i="28"/>
  <c r="AW996" i="28"/>
  <c r="AZ224" i="28"/>
  <c r="AZ14" i="25"/>
  <c r="AZ392" i="28"/>
  <c r="AZ182" i="25"/>
  <c r="AZ231" i="28"/>
  <c r="AZ21" i="25"/>
  <c r="AZ315" i="28"/>
  <c r="AZ105" i="25"/>
  <c r="AZ444" i="25" s="1"/>
  <c r="AT132" i="33" s="1"/>
  <c r="AW430" i="28"/>
  <c r="AW878" i="28"/>
  <c r="AW698" i="28"/>
  <c r="AW833" i="28"/>
  <c r="AW837" i="28" s="1"/>
  <c r="AW563" i="28"/>
  <c r="AU63" i="23"/>
  <c r="AU108" i="23" s="1"/>
  <c r="AU83" i="23"/>
  <c r="AU128" i="23" s="1"/>
  <c r="AU91" i="23"/>
  <c r="AU136" i="23" s="1"/>
  <c r="AU79" i="23"/>
  <c r="AU124" i="23" s="1"/>
  <c r="AU87" i="23"/>
  <c r="AU132" i="23" s="1"/>
  <c r="AU67" i="23"/>
  <c r="AU112" i="23" s="1"/>
  <c r="AU71" i="23"/>
  <c r="AU116" i="23" s="1"/>
  <c r="AV116" i="23" s="1"/>
  <c r="AU75" i="23"/>
  <c r="AU120" i="23" s="1"/>
  <c r="AV120" i="23" s="1"/>
  <c r="AU59" i="23"/>
  <c r="AU104" i="23" s="1"/>
  <c r="AV104" i="23" s="1"/>
  <c r="AU96" i="23"/>
  <c r="AV96" i="23" s="1"/>
  <c r="AW927" i="28"/>
  <c r="AX886" i="28"/>
  <c r="AX910" i="28"/>
  <c r="AX894" i="28"/>
  <c r="AX918" i="28"/>
  <c r="AX898" i="28"/>
  <c r="AX902" i="28"/>
  <c r="AX890" i="28"/>
  <c r="AX906" i="28"/>
  <c r="AX914" i="28"/>
  <c r="AY329" i="28"/>
  <c r="AY119" i="25"/>
  <c r="AY446" i="25" s="1"/>
  <c r="AS134" i="33" s="1"/>
  <c r="AY280" i="28"/>
  <c r="AY70" i="25"/>
  <c r="AX841" i="28"/>
  <c r="AX869" i="28"/>
  <c r="AX873" i="28"/>
  <c r="AX861" i="28"/>
  <c r="AX853" i="28"/>
  <c r="AX857" i="28"/>
  <c r="AX849" i="28"/>
  <c r="AX865" i="28"/>
  <c r="AX845" i="28"/>
  <c r="AY315" i="28"/>
  <c r="AY105" i="25"/>
  <c r="AY444" i="25" s="1"/>
  <c r="AS132" i="33" s="1"/>
  <c r="AW495" i="28"/>
  <c r="AW503" i="28"/>
  <c r="AW499" i="28"/>
  <c r="AW515" i="28"/>
  <c r="AW511" i="28"/>
  <c r="AW507" i="28"/>
  <c r="AW487" i="28"/>
  <c r="AW483" i="28"/>
  <c r="AW491" i="28"/>
  <c r="AZ238" i="28"/>
  <c r="AZ28" i="25"/>
  <c r="AZ364" i="28"/>
  <c r="AZ154" i="25"/>
  <c r="AZ456" i="25" s="1"/>
  <c r="AT163" i="33" s="1"/>
  <c r="AZ266" i="28"/>
  <c r="AZ56" i="25"/>
  <c r="AZ357" i="28"/>
  <c r="AZ147" i="25"/>
  <c r="AZ455" i="25" s="1"/>
  <c r="AT162" i="33" s="1"/>
  <c r="AW228" i="10"/>
  <c r="AW228" i="25"/>
  <c r="AX421" i="25"/>
  <c r="AR71" i="33" s="1"/>
  <c r="AX228" i="25"/>
  <c r="AX413" i="25"/>
  <c r="AR63" i="33" s="1"/>
  <c r="AX414" i="25"/>
  <c r="AR64" i="33" s="1"/>
  <c r="AX415" i="25"/>
  <c r="AR65" i="33" s="1"/>
  <c r="AW340" i="33"/>
  <c r="AW274" i="33"/>
  <c r="AW208" i="33"/>
  <c r="AW143" i="33"/>
  <c r="AW322" i="33"/>
  <c r="AW256" i="33"/>
  <c r="AW190" i="33"/>
  <c r="AW307" i="33"/>
  <c r="AW241" i="33"/>
  <c r="AW175" i="33"/>
  <c r="AW61" i="33"/>
  <c r="AW355" i="33"/>
  <c r="AW93" i="33"/>
  <c r="AW289" i="33"/>
  <c r="AW223" i="33"/>
  <c r="AW79" i="33"/>
  <c r="AW157" i="33"/>
  <c r="AW47" i="33"/>
  <c r="AW125" i="33"/>
  <c r="AW111" i="33"/>
  <c r="AW29" i="33"/>
  <c r="AW15" i="33"/>
  <c r="BC4" i="25"/>
  <c r="BC6" i="28"/>
  <c r="BC4" i="23"/>
  <c r="AW4" i="18"/>
  <c r="AY4" i="24"/>
  <c r="BC6" i="3"/>
  <c r="BC5" i="3" s="1"/>
  <c r="BC4" i="10"/>
  <c r="BD70" i="1"/>
  <c r="BC9" i="1"/>
  <c r="AY124" i="24" l="1" a="1"/>
  <c r="AY124" i="24" s="1"/>
  <c r="AY112" i="24" a="1"/>
  <c r="AY112" i="24" s="1"/>
  <c r="AY128" i="24" a="1"/>
  <c r="AY128" i="24" s="1"/>
  <c r="AY120" i="24" a="1"/>
  <c r="AY120" i="24" s="1"/>
  <c r="AY108" i="24" a="1"/>
  <c r="AY108" i="24" s="1"/>
  <c r="AY116" i="24" a="1"/>
  <c r="AY116" i="24" s="1"/>
  <c r="AY104" i="24" a="1"/>
  <c r="AY104" i="24" s="1"/>
  <c r="AY84" i="24" a="1"/>
  <c r="AY84" i="24" s="1"/>
  <c r="AY64" i="24" a="1"/>
  <c r="AY64" i="24" s="1"/>
  <c r="AY52" i="24" a="1"/>
  <c r="AY52" i="24" s="1"/>
  <c r="AY100" i="24" a="1"/>
  <c r="AY100" i="24" s="1"/>
  <c r="AY92" i="24" a="1"/>
  <c r="AY92" i="24" s="1"/>
  <c r="AY68" i="24" a="1"/>
  <c r="AY68" i="24" s="1"/>
  <c r="AY80" i="24" a="1"/>
  <c r="AY80" i="24" s="1"/>
  <c r="AY60" i="24" a="1"/>
  <c r="AY60" i="24" s="1"/>
  <c r="AY76" i="24" a="1"/>
  <c r="AY76" i="24" s="1"/>
  <c r="AY96" i="24" a="1"/>
  <c r="AY96" i="24" s="1"/>
  <c r="AY88" i="24" a="1"/>
  <c r="AY88" i="24" s="1"/>
  <c r="AY56" i="24" a="1"/>
  <c r="AY56" i="24" s="1"/>
  <c r="AY36" i="24" a="1"/>
  <c r="AY36" i="24" s="1"/>
  <c r="AY12" i="24" a="1"/>
  <c r="AY12" i="24" s="1"/>
  <c r="AY44" i="24" a="1"/>
  <c r="AY44" i="24" s="1"/>
  <c r="AY24" i="24" a="1"/>
  <c r="AY24" i="24" s="1"/>
  <c r="AY28" i="24" a="1"/>
  <c r="AY28" i="24" s="1"/>
  <c r="AY32" i="24" a="1"/>
  <c r="AY32" i="24" s="1"/>
  <c r="AY16" i="24" a="1"/>
  <c r="AY16" i="24" s="1"/>
  <c r="AY48" i="24" a="1"/>
  <c r="AY48" i="24" s="1"/>
  <c r="AY72" i="24" a="1"/>
  <c r="AY72" i="24" s="1"/>
  <c r="AY20" i="24" a="1"/>
  <c r="AY20" i="24" s="1"/>
  <c r="AY40" i="24" a="1"/>
  <c r="AY40" i="24" s="1"/>
  <c r="AV132" i="23"/>
  <c r="AV136" i="23"/>
  <c r="AV108" i="23"/>
  <c r="AW22" i="23"/>
  <c r="AV112" i="23"/>
  <c r="AX34" i="23"/>
  <c r="AV128" i="23"/>
  <c r="AR137" i="33"/>
  <c r="AR91" i="33"/>
  <c r="AV124" i="23"/>
  <c r="AY441" i="25"/>
  <c r="AS129" i="33" s="1"/>
  <c r="AY260" i="25"/>
  <c r="AY517" i="25"/>
  <c r="AS324" i="33" s="1"/>
  <c r="AS334" i="33" s="1"/>
  <c r="AZ441" i="25"/>
  <c r="AT129" i="33" s="1"/>
  <c r="AZ260" i="25"/>
  <c r="AZ517" i="25"/>
  <c r="AT324" i="33" s="1"/>
  <c r="AT334" i="33" s="1"/>
  <c r="AZ419" i="25"/>
  <c r="AT69" i="33" s="1"/>
  <c r="AZ244" i="25"/>
  <c r="AZ465" i="25"/>
  <c r="AT192" i="33" s="1"/>
  <c r="AT202" i="33" s="1"/>
  <c r="AY447" i="25"/>
  <c r="AS135" i="33" s="1"/>
  <c r="AY252" i="25"/>
  <c r="AY491" i="25"/>
  <c r="AS258" i="33" s="1"/>
  <c r="AS268" i="33" s="1"/>
  <c r="AZ417" i="25"/>
  <c r="AT67" i="33" s="1"/>
  <c r="AZ439" i="25"/>
  <c r="AT127" i="33" s="1"/>
  <c r="AZ236" i="25"/>
  <c r="AX42" i="23"/>
  <c r="AY478" i="25"/>
  <c r="AS225" i="33" s="1"/>
  <c r="AS235" i="33" s="1"/>
  <c r="AY248" i="25"/>
  <c r="AZ478" i="25"/>
  <c r="AT225" i="33" s="1"/>
  <c r="AT235" i="33" s="1"/>
  <c r="AZ248" i="25"/>
  <c r="AQ91" i="33"/>
  <c r="AZ447" i="25"/>
  <c r="AT135" i="33" s="1"/>
  <c r="AZ252" i="25"/>
  <c r="AZ491" i="25"/>
  <c r="AT258" i="33" s="1"/>
  <c r="AT268" i="33" s="1"/>
  <c r="AX30" i="23"/>
  <c r="AZ240" i="25"/>
  <c r="AZ452" i="25"/>
  <c r="AT159" i="33" s="1"/>
  <c r="AT169" i="33" s="1"/>
  <c r="AZ442" i="25"/>
  <c r="AT130" i="33" s="1"/>
  <c r="AZ264" i="25"/>
  <c r="AZ530" i="25"/>
  <c r="AT357" i="33" s="1"/>
  <c r="AT367" i="33" s="1"/>
  <c r="AV100" i="23"/>
  <c r="AZ448" i="25"/>
  <c r="AT136" i="33" s="1"/>
  <c r="AZ256" i="25"/>
  <c r="AZ504" i="25"/>
  <c r="AT291" i="33" s="1"/>
  <c r="AT301" i="33" s="1"/>
  <c r="AY256" i="10"/>
  <c r="AY504" i="10"/>
  <c r="AS276" i="33" s="1"/>
  <c r="AS286" i="33" s="1"/>
  <c r="AZ530" i="10"/>
  <c r="AT342" i="33" s="1"/>
  <c r="AT352" i="33" s="1"/>
  <c r="AZ264" i="10"/>
  <c r="AW26" i="23"/>
  <c r="AX314" i="10"/>
  <c r="AX46" i="23"/>
  <c r="AW10" i="23"/>
  <c r="AW83" i="23" s="1"/>
  <c r="BD73" i="1"/>
  <c r="AZ7" i="24" s="1"/>
  <c r="BD71" i="1"/>
  <c r="BC72" i="1"/>
  <c r="AZ91" i="28"/>
  <c r="AZ1248" i="28"/>
  <c r="AZ1252" i="28" s="1"/>
  <c r="AZ1108" i="28"/>
  <c r="AZ1112" i="28" s="1"/>
  <c r="AY1248" i="28"/>
  <c r="AY1108" i="28"/>
  <c r="AW1085" i="28"/>
  <c r="AW1081" i="28"/>
  <c r="AW1077" i="28"/>
  <c r="AW1073" i="28"/>
  <c r="AW1069" i="28"/>
  <c r="AW1097" i="28"/>
  <c r="AW1093" i="28"/>
  <c r="AW1101" i="28"/>
  <c r="AW1089" i="28"/>
  <c r="AW1225" i="28"/>
  <c r="AW1221" i="28"/>
  <c r="AW1217" i="28"/>
  <c r="AW1241" i="28"/>
  <c r="AW1213" i="28"/>
  <c r="AW1237" i="28"/>
  <c r="AW1209" i="28"/>
  <c r="AW1233" i="28"/>
  <c r="AW1229" i="28"/>
  <c r="BN11" i="3"/>
  <c r="AX1144" i="28"/>
  <c r="AX1140" i="28"/>
  <c r="AX1136" i="28"/>
  <c r="AX1132" i="28"/>
  <c r="AX1128" i="28"/>
  <c r="AX1124" i="28"/>
  <c r="AX1120" i="28"/>
  <c r="AX1148" i="28"/>
  <c r="AX1116" i="28"/>
  <c r="AW1065" i="28"/>
  <c r="AX1256" i="28"/>
  <c r="AX1284" i="28"/>
  <c r="AX1260" i="28"/>
  <c r="AX1280" i="28"/>
  <c r="AX1276" i="28"/>
  <c r="AX1272" i="28"/>
  <c r="AX1288" i="28"/>
  <c r="AX1264" i="28"/>
  <c r="AX1268" i="28"/>
  <c r="AW1205" i="28"/>
  <c r="AW673" i="28"/>
  <c r="AZ49" i="28"/>
  <c r="AZ112" i="28"/>
  <c r="AZ154" i="10"/>
  <c r="AZ454" i="10" s="1"/>
  <c r="AT147" i="33" s="1"/>
  <c r="AT155" i="33" s="1"/>
  <c r="AZ21" i="28"/>
  <c r="AW677" i="28"/>
  <c r="AW657" i="28"/>
  <c r="AW665" i="28"/>
  <c r="AW816" i="28"/>
  <c r="AW681" i="28"/>
  <c r="AW661" i="28"/>
  <c r="AW693" i="28"/>
  <c r="AW669" i="28"/>
  <c r="AW689" i="28"/>
  <c r="AZ196" i="10"/>
  <c r="AX346" i="10"/>
  <c r="AW552" i="28"/>
  <c r="AW548" i="28"/>
  <c r="AZ70" i="10"/>
  <c r="AZ175" i="28"/>
  <c r="AZ168" i="10"/>
  <c r="AZ203" i="28"/>
  <c r="AW808" i="28"/>
  <c r="AW812" i="28"/>
  <c r="AW796" i="28"/>
  <c r="AZ210" i="10"/>
  <c r="AW824" i="28"/>
  <c r="AW804" i="28"/>
  <c r="AW820" i="28"/>
  <c r="AZ133" i="10"/>
  <c r="AZ445" i="10" s="1"/>
  <c r="AT119" i="33" s="1"/>
  <c r="AW828" i="28"/>
  <c r="AZ418" i="10"/>
  <c r="AZ240" i="10"/>
  <c r="AW800" i="28"/>
  <c r="BM15" i="3"/>
  <c r="BM13" i="3"/>
  <c r="AQ73" i="33"/>
  <c r="AR105" i="33"/>
  <c r="AQ105" i="33"/>
  <c r="AR73" i="33"/>
  <c r="AQ27" i="33"/>
  <c r="AR41" i="33"/>
  <c r="AW528" i="28"/>
  <c r="AW536" i="28"/>
  <c r="AW544" i="28"/>
  <c r="AW524" i="28"/>
  <c r="AW532" i="28"/>
  <c r="AW556" i="28"/>
  <c r="AW560" i="28"/>
  <c r="AX972" i="28"/>
  <c r="AZ161" i="28"/>
  <c r="AZ119" i="28"/>
  <c r="AZ56" i="10"/>
  <c r="AY77" i="28"/>
  <c r="AZ84" i="10"/>
  <c r="AZ147" i="28"/>
  <c r="AZ35" i="28"/>
  <c r="AZ105" i="10"/>
  <c r="AZ441" i="10" s="1"/>
  <c r="AT115" i="33" s="1"/>
  <c r="AZ28" i="10"/>
  <c r="AZ416" i="10" s="1"/>
  <c r="AT52" i="33" s="1"/>
  <c r="AZ63" i="10"/>
  <c r="AZ217" i="28"/>
  <c r="AZ140" i="10"/>
  <c r="AZ189" i="10"/>
  <c r="AZ14" i="28"/>
  <c r="AZ98" i="10"/>
  <c r="AZ440" i="10" s="1"/>
  <c r="AT114" i="33" s="1"/>
  <c r="AZ77" i="10"/>
  <c r="AZ126" i="28"/>
  <c r="AZ182" i="10"/>
  <c r="AZ42" i="10"/>
  <c r="BC94" i="23"/>
  <c r="BC53" i="23"/>
  <c r="AY182" i="25"/>
  <c r="AY428" i="25"/>
  <c r="AS97" i="33" s="1"/>
  <c r="AZ428" i="25"/>
  <c r="AT97" i="33" s="1"/>
  <c r="AZ427" i="25"/>
  <c r="AT96" i="33" s="1"/>
  <c r="AZ426" i="25"/>
  <c r="AT95" i="33" s="1"/>
  <c r="AZ232" i="25"/>
  <c r="AW318" i="25"/>
  <c r="AZ428" i="10"/>
  <c r="AT83" i="33" s="1"/>
  <c r="AY91" i="25"/>
  <c r="AW579" i="28"/>
  <c r="AW595" i="28"/>
  <c r="AW583" i="28"/>
  <c r="AW603" i="28"/>
  <c r="AW591" i="28"/>
  <c r="AW575" i="28"/>
  <c r="AW587" i="28"/>
  <c r="AW599" i="28"/>
  <c r="AW571" i="28"/>
  <c r="AW706" i="28"/>
  <c r="AW718" i="28"/>
  <c r="AW730" i="28"/>
  <c r="AW714" i="28"/>
  <c r="AW734" i="28"/>
  <c r="AW710" i="28"/>
  <c r="AW738" i="28"/>
  <c r="AW726" i="28"/>
  <c r="AW722" i="28"/>
  <c r="AY378" i="28"/>
  <c r="AY168" i="25"/>
  <c r="AX681" i="28"/>
  <c r="AX661" i="28"/>
  <c r="AX693" i="28"/>
  <c r="AX673" i="28"/>
  <c r="AX669" i="28"/>
  <c r="AX685" i="28"/>
  <c r="AX677" i="28"/>
  <c r="AX689" i="28"/>
  <c r="AX665" i="28"/>
  <c r="AY98" i="28"/>
  <c r="AY98" i="10"/>
  <c r="AY440" i="10" s="1"/>
  <c r="AS114" i="33" s="1"/>
  <c r="AY175" i="28"/>
  <c r="AY175" i="10"/>
  <c r="AW702" i="28"/>
  <c r="AY427" i="28"/>
  <c r="AY217" i="25"/>
  <c r="AZ414" i="25"/>
  <c r="AT64" i="33" s="1"/>
  <c r="AZ415" i="25"/>
  <c r="AT65" i="33" s="1"/>
  <c r="AZ228" i="25"/>
  <c r="AZ413" i="25"/>
  <c r="AT63" i="33" s="1"/>
  <c r="AY105" i="28"/>
  <c r="AY105" i="10"/>
  <c r="AY441" i="10" s="1"/>
  <c r="AS115" i="33" s="1"/>
  <c r="AY49" i="28"/>
  <c r="AY49" i="10"/>
  <c r="AY452" i="10" s="1"/>
  <c r="AS145" i="33" s="1"/>
  <c r="AY133" i="25"/>
  <c r="AY453" i="25" s="1"/>
  <c r="AS160" i="33" s="1"/>
  <c r="AY343" i="28"/>
  <c r="AX314" i="25"/>
  <c r="AX14" i="23"/>
  <c r="AY28" i="28"/>
  <c r="AY28" i="10"/>
  <c r="AY416" i="10" s="1"/>
  <c r="AS52" i="33" s="1"/>
  <c r="AY357" i="28"/>
  <c r="AY147" i="25"/>
  <c r="AY455" i="25" s="1"/>
  <c r="AS162" i="33" s="1"/>
  <c r="AW886" i="28"/>
  <c r="AW910" i="28"/>
  <c r="AW894" i="28"/>
  <c r="AW906" i="28"/>
  <c r="AW914" i="28"/>
  <c r="AW890" i="28"/>
  <c r="AW898" i="28"/>
  <c r="AW918" i="28"/>
  <c r="AW902" i="28"/>
  <c r="AY70" i="28"/>
  <c r="AY70" i="10"/>
  <c r="AX552" i="28"/>
  <c r="AX540" i="28"/>
  <c r="AX560" i="28"/>
  <c r="AX536" i="28"/>
  <c r="AX528" i="28"/>
  <c r="AX556" i="28"/>
  <c r="AX548" i="28"/>
  <c r="AX532" i="28"/>
  <c r="AX544" i="28"/>
  <c r="AY203" i="25"/>
  <c r="AY413" i="28"/>
  <c r="AY42" i="28"/>
  <c r="AY42" i="10"/>
  <c r="AW567" i="28"/>
  <c r="AZ415" i="10"/>
  <c r="AT51" i="33" s="1"/>
  <c r="AZ413" i="10"/>
  <c r="AT49" i="33" s="1"/>
  <c r="AX800" i="28"/>
  <c r="AX804" i="28"/>
  <c r="AX820" i="28"/>
  <c r="AX828" i="28"/>
  <c r="AX812" i="28"/>
  <c r="AX796" i="28"/>
  <c r="AX824" i="28"/>
  <c r="AX808" i="28"/>
  <c r="AX816" i="28"/>
  <c r="AY91" i="28"/>
  <c r="AY91" i="10"/>
  <c r="AY196" i="25"/>
  <c r="AY406" i="28"/>
  <c r="AY112" i="25"/>
  <c r="AY445" i="25" s="1"/>
  <c r="AS133" i="33" s="1"/>
  <c r="AY322" i="28"/>
  <c r="AW434" i="28"/>
  <c r="AW454" i="28"/>
  <c r="AW462" i="28"/>
  <c r="AW442" i="28"/>
  <c r="AW446" i="28"/>
  <c r="AW458" i="28"/>
  <c r="AW466" i="28"/>
  <c r="AW470" i="28"/>
  <c r="AW438" i="28"/>
  <c r="AW450" i="28"/>
  <c r="AZ402" i="25"/>
  <c r="AT33" i="33" s="1"/>
  <c r="AZ400" i="25"/>
  <c r="AT31" i="33" s="1"/>
  <c r="AZ401" i="25"/>
  <c r="AT32" i="33" s="1"/>
  <c r="AZ224" i="25"/>
  <c r="AY238" i="28"/>
  <c r="AY28" i="25"/>
  <c r="AY416" i="25" s="1"/>
  <c r="AS66" i="33" s="1"/>
  <c r="AY21" i="28"/>
  <c r="AY21" i="10"/>
  <c r="AY182" i="28"/>
  <c r="AY182" i="10"/>
  <c r="AX612" i="28"/>
  <c r="AX628" i="28"/>
  <c r="AX620" i="28"/>
  <c r="AX624" i="28"/>
  <c r="AX644" i="28"/>
  <c r="AX636" i="28"/>
  <c r="AX640" i="28"/>
  <c r="AX616" i="28"/>
  <c r="AX632" i="28"/>
  <c r="AX648" i="28"/>
  <c r="AY119" i="28"/>
  <c r="AY119" i="10"/>
  <c r="AY443" i="10" s="1"/>
  <c r="AS117" i="33" s="1"/>
  <c r="AY56" i="25"/>
  <c r="AY266" i="28"/>
  <c r="AW326" i="10"/>
  <c r="AW350" i="10"/>
  <c r="AW318" i="10"/>
  <c r="AW346" i="10"/>
  <c r="AW334" i="10"/>
  <c r="AW342" i="10"/>
  <c r="AW338" i="10"/>
  <c r="AW330" i="10"/>
  <c r="AW322" i="10"/>
  <c r="AX783" i="28"/>
  <c r="AX755" i="28"/>
  <c r="AX779" i="28"/>
  <c r="AX767" i="28"/>
  <c r="AX771" i="28"/>
  <c r="AX751" i="28"/>
  <c r="AX763" i="28"/>
  <c r="AX775" i="28"/>
  <c r="AX759" i="28"/>
  <c r="BC7" i="28"/>
  <c r="AW5" i="18"/>
  <c r="AY5" i="24"/>
  <c r="BC7" i="3"/>
  <c r="BC5" i="25"/>
  <c r="BC5" i="23"/>
  <c r="BC5" i="10"/>
  <c r="AY56" i="28"/>
  <c r="AY56" i="10"/>
  <c r="AY350" i="28"/>
  <c r="AY140" i="25"/>
  <c r="AY454" i="25" s="1"/>
  <c r="AS161" i="33" s="1"/>
  <c r="AY336" i="28"/>
  <c r="AY126" i="25"/>
  <c r="AY203" i="28"/>
  <c r="AY203" i="10"/>
  <c r="AY84" i="28"/>
  <c r="AY84" i="10"/>
  <c r="AY231" i="28"/>
  <c r="AY21" i="25"/>
  <c r="AY49" i="25"/>
  <c r="AY259" i="28"/>
  <c r="AY154" i="28"/>
  <c r="AY154" i="10"/>
  <c r="AY454" i="10" s="1"/>
  <c r="AS147" i="33" s="1"/>
  <c r="AY35" i="28"/>
  <c r="AY35" i="10"/>
  <c r="AZ968" i="28"/>
  <c r="AZ743" i="28"/>
  <c r="AZ747" i="28" s="1"/>
  <c r="AZ608" i="28"/>
  <c r="AZ923" i="28"/>
  <c r="AZ927" i="28" s="1"/>
  <c r="AZ475" i="28"/>
  <c r="AZ479" i="28" s="1"/>
  <c r="AX503" i="28"/>
  <c r="AX511" i="28"/>
  <c r="AX515" i="28"/>
  <c r="AX499" i="28"/>
  <c r="AX507" i="28"/>
  <c r="AX483" i="28"/>
  <c r="AX491" i="28"/>
  <c r="AX495" i="28"/>
  <c r="AX487" i="28"/>
  <c r="BB7" i="23"/>
  <c r="AV7" i="18"/>
  <c r="BB7" i="10"/>
  <c r="BB9" i="3"/>
  <c r="BB7" i="25"/>
  <c r="BB9" i="28"/>
  <c r="AY371" i="28"/>
  <c r="AY161" i="25"/>
  <c r="AY457" i="25" s="1"/>
  <c r="AS164" i="33" s="1"/>
  <c r="AY168" i="28"/>
  <c r="AY168" i="10"/>
  <c r="AY420" i="28"/>
  <c r="AY210" i="25"/>
  <c r="AY458" i="25" s="1"/>
  <c r="AS165" i="33" s="1"/>
  <c r="AZ422" i="25"/>
  <c r="AT72" i="33" s="1"/>
  <c r="AZ416" i="25"/>
  <c r="AT66" i="33" s="1"/>
  <c r="AZ400" i="10"/>
  <c r="AT17" i="33" s="1"/>
  <c r="AZ402" i="10"/>
  <c r="AT19" i="33" s="1"/>
  <c r="AZ224" i="10"/>
  <c r="AY126" i="28"/>
  <c r="AY126" i="10"/>
  <c r="AY444" i="10" s="1"/>
  <c r="AS118" i="33" s="1"/>
  <c r="AY147" i="28"/>
  <c r="AY147" i="10"/>
  <c r="AY453" i="10" s="1"/>
  <c r="AS146" i="33" s="1"/>
  <c r="AY140" i="28"/>
  <c r="AY140" i="10"/>
  <c r="AX935" i="28"/>
  <c r="AX963" i="28"/>
  <c r="AX959" i="28"/>
  <c r="AX947" i="28"/>
  <c r="AX955" i="28"/>
  <c r="AX931" i="28"/>
  <c r="AX943" i="28"/>
  <c r="AX951" i="28"/>
  <c r="AX939" i="28"/>
  <c r="AY217" i="28"/>
  <c r="AY217" i="10"/>
  <c r="AX330" i="25"/>
  <c r="AX326" i="25"/>
  <c r="AX342" i="25"/>
  <c r="AX346" i="25"/>
  <c r="AX322" i="25"/>
  <c r="AX350" i="25"/>
  <c r="AX318" i="25"/>
  <c r="AX10" i="23"/>
  <c r="AX338" i="25"/>
  <c r="AX334" i="25"/>
  <c r="AW882" i="28"/>
  <c r="AY210" i="28"/>
  <c r="AY210" i="10"/>
  <c r="AY608" i="28"/>
  <c r="AY923" i="28"/>
  <c r="AY475" i="28"/>
  <c r="AY743" i="28"/>
  <c r="AY968" i="28"/>
  <c r="BC8" i="28"/>
  <c r="BC6" i="25"/>
  <c r="BC6" i="23"/>
  <c r="AY6" i="24"/>
  <c r="AW6" i="18"/>
  <c r="BC8" i="3"/>
  <c r="BC6" i="10"/>
  <c r="AY112" i="28"/>
  <c r="AY112" i="10"/>
  <c r="AY442" i="10" s="1"/>
  <c r="AS116" i="33" s="1"/>
  <c r="AY14" i="28"/>
  <c r="AY14" i="10"/>
  <c r="AW841" i="28"/>
  <c r="AW861" i="28"/>
  <c r="AW869" i="28"/>
  <c r="AW853" i="28"/>
  <c r="AW845" i="28"/>
  <c r="AW873" i="28"/>
  <c r="AW849" i="28"/>
  <c r="AW857" i="28"/>
  <c r="AW865" i="28"/>
  <c r="AW14" i="23"/>
  <c r="AW314" i="25"/>
  <c r="AY189" i="25"/>
  <c r="AY399" i="28"/>
  <c r="AY189" i="28"/>
  <c r="AY189" i="10"/>
  <c r="AW314" i="10"/>
  <c r="AY364" i="28"/>
  <c r="AY154" i="25"/>
  <c r="AY456" i="25" s="1"/>
  <c r="AS163" i="33" s="1"/>
  <c r="AX747" i="28"/>
  <c r="AY42" i="25"/>
  <c r="AY427" i="25" s="1"/>
  <c r="AS96" i="33" s="1"/>
  <c r="AY252" i="28"/>
  <c r="BA7" i="25"/>
  <c r="BA9" i="28"/>
  <c r="AU7" i="18"/>
  <c r="BA7" i="23"/>
  <c r="BA9" i="3"/>
  <c r="BA7" i="10"/>
  <c r="AY287" i="28"/>
  <c r="AY77" i="25"/>
  <c r="AX1008" i="28"/>
  <c r="AX988" i="28"/>
  <c r="AX992" i="28"/>
  <c r="AX980" i="28"/>
  <c r="AX976" i="28"/>
  <c r="AX1004" i="28"/>
  <c r="AX996" i="28"/>
  <c r="AX984" i="28"/>
  <c r="AX1000" i="28"/>
  <c r="AY133" i="28"/>
  <c r="AY133" i="10"/>
  <c r="AY445" i="10" s="1"/>
  <c r="AS119" i="33" s="1"/>
  <c r="AY161" i="28"/>
  <c r="AY161" i="10"/>
  <c r="AY63" i="28"/>
  <c r="AY63" i="10"/>
  <c r="AY196" i="28"/>
  <c r="AY196" i="10"/>
  <c r="AY401" i="25"/>
  <c r="AS32" i="33" s="1"/>
  <c r="AY400" i="25"/>
  <c r="AS31" i="33" s="1"/>
  <c r="AY224" i="25"/>
  <c r="AY402" i="25"/>
  <c r="AS33" i="33" s="1"/>
  <c r="AX340" i="33"/>
  <c r="AX274" i="33"/>
  <c r="AX208" i="33"/>
  <c r="AX143" i="33"/>
  <c r="AX322" i="33"/>
  <c r="AX256" i="33"/>
  <c r="AX190" i="33"/>
  <c r="AX307" i="33"/>
  <c r="AX241" i="33"/>
  <c r="AX175" i="33"/>
  <c r="AX355" i="33"/>
  <c r="AX289" i="33"/>
  <c r="AX223" i="33"/>
  <c r="AX157" i="33"/>
  <c r="AX93" i="33"/>
  <c r="AX61" i="33"/>
  <c r="AX79" i="33"/>
  <c r="AX125" i="33"/>
  <c r="AX47" i="33"/>
  <c r="AX111" i="33"/>
  <c r="AX29" i="33"/>
  <c r="AX15" i="33"/>
  <c r="BD4" i="25"/>
  <c r="BD6" i="28"/>
  <c r="BD4" i="23"/>
  <c r="AX4" i="18"/>
  <c r="AZ4" i="24"/>
  <c r="BD6" i="3"/>
  <c r="BD5" i="3" s="1"/>
  <c r="BD4" i="10"/>
  <c r="BE70" i="1"/>
  <c r="BD9" i="1"/>
  <c r="AZ232" i="10" l="1"/>
  <c r="AZ18" i="23" s="1"/>
  <c r="AZ426" i="10"/>
  <c r="AT81" i="33" s="1"/>
  <c r="AZ116" i="24" a="1"/>
  <c r="AZ116" i="24" s="1"/>
  <c r="AZ104" i="24" a="1"/>
  <c r="AZ104" i="24" s="1"/>
  <c r="AZ112" i="24" a="1"/>
  <c r="AZ112" i="24" s="1"/>
  <c r="AZ124" i="24" a="1"/>
  <c r="AZ124" i="24" s="1"/>
  <c r="AZ128" i="24" a="1"/>
  <c r="AZ128" i="24" s="1"/>
  <c r="AZ120" i="24" a="1"/>
  <c r="AZ120" i="24" s="1"/>
  <c r="AZ108" i="24" a="1"/>
  <c r="AZ108" i="24" s="1"/>
  <c r="AZ72" i="24" a="1"/>
  <c r="AZ72" i="24" s="1"/>
  <c r="AZ84" i="24" a="1"/>
  <c r="AZ84" i="24" s="1"/>
  <c r="AZ64" i="24" a="1"/>
  <c r="AZ64" i="24" s="1"/>
  <c r="AZ52" i="24" a="1"/>
  <c r="AZ52" i="24" s="1"/>
  <c r="AZ92" i="24" a="1"/>
  <c r="AZ92" i="24" s="1"/>
  <c r="AZ100" i="24" a="1"/>
  <c r="AZ100" i="24" s="1"/>
  <c r="AZ80" i="24" a="1"/>
  <c r="AZ80" i="24" s="1"/>
  <c r="AZ68" i="24" a="1"/>
  <c r="AZ68" i="24" s="1"/>
  <c r="AZ60" i="24" a="1"/>
  <c r="AZ60" i="24" s="1"/>
  <c r="AZ76" i="24" a="1"/>
  <c r="AZ76" i="24" s="1"/>
  <c r="AZ28" i="24" a="1"/>
  <c r="AZ28" i="24" s="1"/>
  <c r="AZ12" i="24" a="1"/>
  <c r="AZ12" i="24" s="1"/>
  <c r="AZ36" i="24" a="1"/>
  <c r="AZ36" i="24" s="1"/>
  <c r="AZ24" i="24" a="1"/>
  <c r="AZ24" i="24" s="1"/>
  <c r="AZ96" i="24" a="1"/>
  <c r="AZ96" i="24" s="1"/>
  <c r="AZ44" i="24" a="1"/>
  <c r="AZ44" i="24" s="1"/>
  <c r="AZ16" i="24" a="1"/>
  <c r="AZ16" i="24" s="1"/>
  <c r="AZ56" i="24" a="1"/>
  <c r="AZ56" i="24" s="1"/>
  <c r="AZ48" i="24" a="1"/>
  <c r="AZ48" i="24" s="1"/>
  <c r="AZ32" i="24" a="1"/>
  <c r="AZ32" i="24" s="1"/>
  <c r="AZ40" i="24" a="1"/>
  <c r="AZ40" i="24" s="1"/>
  <c r="AZ88" i="24" a="1"/>
  <c r="AZ88" i="24" s="1"/>
  <c r="AZ20" i="24" a="1"/>
  <c r="AZ20" i="24" s="1"/>
  <c r="AY426" i="25"/>
  <c r="AS95" i="33" s="1"/>
  <c r="AS105" i="33" s="1"/>
  <c r="AY232" i="25"/>
  <c r="AY318" i="25" s="1"/>
  <c r="AZ427" i="10"/>
  <c r="AT82" i="33" s="1"/>
  <c r="AW128" i="23"/>
  <c r="AT137" i="33"/>
  <c r="AY530" i="10"/>
  <c r="AS342" i="33" s="1"/>
  <c r="AS352" i="33" s="1"/>
  <c r="AY264" i="10"/>
  <c r="AZ429" i="10"/>
  <c r="AT84" i="33" s="1"/>
  <c r="AZ517" i="10"/>
  <c r="AT309" i="33" s="1"/>
  <c r="AT319" i="33" s="1"/>
  <c r="AY442" i="25"/>
  <c r="AS130" i="33" s="1"/>
  <c r="AY264" i="25"/>
  <c r="AY350" i="25" s="1"/>
  <c r="AY530" i="25"/>
  <c r="AS357" i="33" s="1"/>
  <c r="AS367" i="33" s="1"/>
  <c r="AZ417" i="10"/>
  <c r="AZ439" i="10"/>
  <c r="AT113" i="33" s="1"/>
  <c r="AT123" i="33" s="1"/>
  <c r="AZ236" i="10"/>
  <c r="AZ22" i="23" s="1"/>
  <c r="AZ260" i="10"/>
  <c r="AZ46" i="23" s="1"/>
  <c r="AZ465" i="10"/>
  <c r="AT177" i="33" s="1"/>
  <c r="AT187" i="33" s="1"/>
  <c r="AZ244" i="10"/>
  <c r="AZ30" i="23" s="1"/>
  <c r="AY419" i="25"/>
  <c r="AS69" i="33" s="1"/>
  <c r="AY244" i="25"/>
  <c r="AY330" i="25" s="1"/>
  <c r="AY465" i="25"/>
  <c r="AS192" i="33" s="1"/>
  <c r="AS202" i="33" s="1"/>
  <c r="AY252" i="10"/>
  <c r="AY38" i="23" s="1"/>
  <c r="AY491" i="10"/>
  <c r="AS243" i="33" s="1"/>
  <c r="AS253" i="33" s="1"/>
  <c r="AZ478" i="10"/>
  <c r="AT210" i="33" s="1"/>
  <c r="AT220" i="33" s="1"/>
  <c r="AZ248" i="10"/>
  <c r="AZ34" i="23" s="1"/>
  <c r="AZ50" i="23"/>
  <c r="AY448" i="25"/>
  <c r="AS136" i="33" s="1"/>
  <c r="AY256" i="25"/>
  <c r="AY42" i="23" s="1"/>
  <c r="AY504" i="25"/>
  <c r="AS291" i="33" s="1"/>
  <c r="AS301" i="33" s="1"/>
  <c r="AY426" i="10"/>
  <c r="AS81" i="33" s="1"/>
  <c r="AY478" i="10"/>
  <c r="AS210" i="33" s="1"/>
  <c r="AS220" i="33" s="1"/>
  <c r="AY248" i="10"/>
  <c r="AY34" i="23" s="1"/>
  <c r="AY240" i="25"/>
  <c r="AY326" i="25" s="1"/>
  <c r="AY452" i="25"/>
  <c r="AS159" i="33" s="1"/>
  <c r="AS169" i="33" s="1"/>
  <c r="AZ252" i="10"/>
  <c r="AZ38" i="23" s="1"/>
  <c r="AZ491" i="10"/>
  <c r="AT243" i="33" s="1"/>
  <c r="AT253" i="33" s="1"/>
  <c r="AZ256" i="10"/>
  <c r="AZ42" i="23" s="1"/>
  <c r="AZ504" i="10"/>
  <c r="AT276" i="33" s="1"/>
  <c r="AT286" i="33" s="1"/>
  <c r="AY417" i="25"/>
  <c r="AS67" i="33" s="1"/>
  <c r="AY439" i="25"/>
  <c r="AS127" i="33" s="1"/>
  <c r="AY236" i="25"/>
  <c r="AY322" i="25" s="1"/>
  <c r="AY417" i="10"/>
  <c r="AY236" i="10"/>
  <c r="AY429" i="10"/>
  <c r="AS84" i="33" s="1"/>
  <c r="AY517" i="10"/>
  <c r="AS309" i="33" s="1"/>
  <c r="AS319" i="33" s="1"/>
  <c r="AY260" i="10"/>
  <c r="AY46" i="23" s="1"/>
  <c r="AY465" i="10"/>
  <c r="AS177" i="33" s="1"/>
  <c r="AS187" i="33" s="1"/>
  <c r="AY244" i="10"/>
  <c r="AW67" i="23"/>
  <c r="AW112" i="23" s="1"/>
  <c r="AW79" i="23"/>
  <c r="AW124" i="23" s="1"/>
  <c r="AW91" i="23"/>
  <c r="AW136" i="23" s="1"/>
  <c r="AW59" i="23"/>
  <c r="AW104" i="23" s="1"/>
  <c r="AW63" i="23"/>
  <c r="AW108" i="23" s="1"/>
  <c r="AW75" i="23"/>
  <c r="AW120" i="23" s="1"/>
  <c r="AZ26" i="23"/>
  <c r="AW71" i="23"/>
  <c r="AW116" i="23" s="1"/>
  <c r="AW96" i="23"/>
  <c r="AX96" i="23" s="1"/>
  <c r="AW87" i="23"/>
  <c r="AW132" i="23" s="1"/>
  <c r="AW55" i="23"/>
  <c r="AW100" i="23" s="1"/>
  <c r="BE71" i="1"/>
  <c r="BE72" i="1" s="1"/>
  <c r="BE73" i="1"/>
  <c r="BA7" i="24" s="1"/>
  <c r="BD72" i="1"/>
  <c r="BO11" i="3"/>
  <c r="AY1252" i="28"/>
  <c r="AY1112" i="28"/>
  <c r="AY1128" i="28"/>
  <c r="AY1124" i="28"/>
  <c r="AY1120" i="28"/>
  <c r="AY1116" i="28"/>
  <c r="AY1136" i="28"/>
  <c r="AY1148" i="28"/>
  <c r="AY1144" i="28"/>
  <c r="AY1132" i="28"/>
  <c r="AY1140" i="28"/>
  <c r="AY1284" i="28"/>
  <c r="AY1260" i="28"/>
  <c r="AY1272" i="28"/>
  <c r="AY1276" i="28"/>
  <c r="AY1264" i="28"/>
  <c r="AY1288" i="28"/>
  <c r="AY1256" i="28"/>
  <c r="AY1268" i="28"/>
  <c r="AY1280" i="28"/>
  <c r="AZ1136" i="28"/>
  <c r="AZ1132" i="28"/>
  <c r="AZ1128" i="28"/>
  <c r="AZ1148" i="28"/>
  <c r="AZ1124" i="28"/>
  <c r="AZ1144" i="28"/>
  <c r="AZ1120" i="28"/>
  <c r="AZ1140" i="28"/>
  <c r="AZ1116" i="28"/>
  <c r="AY1201" i="28"/>
  <c r="AY1061" i="28"/>
  <c r="AZ1201" i="28"/>
  <c r="AZ1205" i="28" s="1"/>
  <c r="AZ1061" i="28"/>
  <c r="AZ1276" i="28"/>
  <c r="AZ1272" i="28"/>
  <c r="AZ1268" i="28"/>
  <c r="AZ1264" i="28"/>
  <c r="AZ1256" i="28"/>
  <c r="AZ1288" i="28"/>
  <c r="AZ1284" i="28"/>
  <c r="AZ1280" i="28"/>
  <c r="AZ1260" i="28"/>
  <c r="AZ401" i="10"/>
  <c r="AT18" i="33" s="1"/>
  <c r="AT27" i="33" s="1"/>
  <c r="AS155" i="33"/>
  <c r="AY418" i="10"/>
  <c r="AY240" i="10"/>
  <c r="BN13" i="3"/>
  <c r="BN15" i="3"/>
  <c r="AY788" i="28"/>
  <c r="AY808" i="28" s="1"/>
  <c r="AZ833" i="28"/>
  <c r="AZ837" i="28" s="1"/>
  <c r="AS41" i="33"/>
  <c r="AT105" i="33"/>
  <c r="AT73" i="33"/>
  <c r="AT41" i="33"/>
  <c r="AZ698" i="28"/>
  <c r="AZ702" i="28" s="1"/>
  <c r="AZ430" i="28"/>
  <c r="AZ434" i="28" s="1"/>
  <c r="AZ563" i="28"/>
  <c r="AZ595" i="28" s="1"/>
  <c r="AZ788" i="28"/>
  <c r="AZ792" i="28" s="1"/>
  <c r="AZ520" i="28"/>
  <c r="AZ524" i="28" s="1"/>
  <c r="AZ653" i="28"/>
  <c r="AZ657" i="28" s="1"/>
  <c r="AZ878" i="28"/>
  <c r="AZ882" i="28" s="1"/>
  <c r="AZ972" i="28"/>
  <c r="AZ228" i="10"/>
  <c r="AZ414" i="10"/>
  <c r="AT50" i="33" s="1"/>
  <c r="AT59" i="33" s="1"/>
  <c r="AV124" i="18"/>
  <c r="AV128" i="18"/>
  <c r="AV104" i="18"/>
  <c r="AV108" i="18"/>
  <c r="AV112" i="18"/>
  <c r="AV116" i="18"/>
  <c r="AV96" i="18"/>
  <c r="AV64" i="18"/>
  <c r="AV100" i="18"/>
  <c r="AV68" i="18"/>
  <c r="AV120" i="18"/>
  <c r="BB203" i="28" s="1"/>
  <c r="AV72" i="18"/>
  <c r="AV76" i="18"/>
  <c r="AV44" i="18"/>
  <c r="BB70" i="10" s="1"/>
  <c r="AV80" i="18"/>
  <c r="AV48" i="18"/>
  <c r="AV84" i="18"/>
  <c r="AV52" i="18"/>
  <c r="BB84" i="28" s="1"/>
  <c r="AV88" i="18"/>
  <c r="BB147" i="28" s="1"/>
  <c r="AV56" i="18"/>
  <c r="AV12" i="18"/>
  <c r="BB14" i="28" s="1"/>
  <c r="AV28" i="18"/>
  <c r="BB42" i="10" s="1"/>
  <c r="AV24" i="18"/>
  <c r="AV36" i="18"/>
  <c r="AV32" i="18"/>
  <c r="AV16" i="18"/>
  <c r="AV92" i="18"/>
  <c r="AV60" i="18"/>
  <c r="BB98" i="10" s="1"/>
  <c r="BB440" i="10" s="1"/>
  <c r="AV114" i="33" s="1"/>
  <c r="AV40" i="18"/>
  <c r="BB63" i="28" s="1"/>
  <c r="AV20" i="18"/>
  <c r="BB28" i="10" s="1"/>
  <c r="BB416" i="10" s="1"/>
  <c r="AV52" i="33" s="1"/>
  <c r="AU120" i="18"/>
  <c r="AU124" i="18"/>
  <c r="AU128" i="18"/>
  <c r="AU104" i="18"/>
  <c r="BA175" i="28" s="1"/>
  <c r="AU108" i="18"/>
  <c r="AU112" i="18"/>
  <c r="AU92" i="18"/>
  <c r="AU60" i="18"/>
  <c r="AU96" i="18"/>
  <c r="AU64" i="18"/>
  <c r="AU100" i="18"/>
  <c r="AU68" i="18"/>
  <c r="AU72" i="18"/>
  <c r="AU116" i="18"/>
  <c r="AU76" i="18"/>
  <c r="AU44" i="18"/>
  <c r="AU80" i="18"/>
  <c r="AU48" i="18"/>
  <c r="AU84" i="18"/>
  <c r="AU52" i="18"/>
  <c r="AU56" i="18"/>
  <c r="BA91" i="28" s="1"/>
  <c r="AU88" i="18"/>
  <c r="AU16" i="18"/>
  <c r="BA21" i="28" s="1"/>
  <c r="AU20" i="18"/>
  <c r="BA28" i="28" s="1"/>
  <c r="AU12" i="18"/>
  <c r="BA14" i="10" s="1"/>
  <c r="AU28" i="18"/>
  <c r="AU24" i="18"/>
  <c r="AU32" i="18"/>
  <c r="AU40" i="18"/>
  <c r="AU36" i="18"/>
  <c r="BD94" i="23"/>
  <c r="BD53" i="23"/>
  <c r="AY427" i="10"/>
  <c r="AS82" i="33" s="1"/>
  <c r="AY232" i="10"/>
  <c r="AY428" i="10"/>
  <c r="AS83" i="33" s="1"/>
  <c r="AY520" i="28"/>
  <c r="AY532" i="28" s="1"/>
  <c r="AY653" i="28"/>
  <c r="AY677" i="28" s="1"/>
  <c r="BB315" i="28"/>
  <c r="BB42" i="25"/>
  <c r="BB364" i="28"/>
  <c r="BB413" i="28"/>
  <c r="BB119" i="25"/>
  <c r="BB446" i="25" s="1"/>
  <c r="AV134" i="33" s="1"/>
  <c r="BB168" i="25"/>
  <c r="BA301" i="28"/>
  <c r="BB287" i="28"/>
  <c r="BB259" i="28"/>
  <c r="BA329" i="28"/>
  <c r="BB245" i="28"/>
  <c r="BA427" i="28"/>
  <c r="BA217" i="25"/>
  <c r="BB336" i="28"/>
  <c r="BB126" i="25"/>
  <c r="AZ628" i="28"/>
  <c r="AZ644" i="28"/>
  <c r="AZ640" i="28"/>
  <c r="AZ616" i="28"/>
  <c r="AZ648" i="28"/>
  <c r="AZ632" i="28"/>
  <c r="AZ620" i="28"/>
  <c r="AZ636" i="28"/>
  <c r="AZ624" i="28"/>
  <c r="BC7" i="25"/>
  <c r="BC9" i="28"/>
  <c r="BC7" i="23"/>
  <c r="BC9" i="3"/>
  <c r="AW7" i="18"/>
  <c r="BC7" i="10"/>
  <c r="AZ775" i="28"/>
  <c r="AZ771" i="28"/>
  <c r="AZ755" i="28"/>
  <c r="AZ783" i="28"/>
  <c r="AZ763" i="28"/>
  <c r="AZ759" i="28"/>
  <c r="AZ779" i="28"/>
  <c r="AZ751" i="28"/>
  <c r="AZ767" i="28"/>
  <c r="BD7" i="3"/>
  <c r="BD7" i="28"/>
  <c r="BD5" i="25"/>
  <c r="BD5" i="23"/>
  <c r="AZ5" i="24"/>
  <c r="BD5" i="10"/>
  <c r="AX5" i="18"/>
  <c r="BB84" i="25"/>
  <c r="BB294" i="28"/>
  <c r="AX55" i="23"/>
  <c r="AY620" i="28"/>
  <c r="AY636" i="28"/>
  <c r="AY632" i="28"/>
  <c r="AY640" i="28"/>
  <c r="AY628" i="28"/>
  <c r="AY616" i="28"/>
  <c r="AY624" i="28"/>
  <c r="AY644" i="28"/>
  <c r="AY648" i="28"/>
  <c r="AY334" i="25"/>
  <c r="AY346" i="25"/>
  <c r="AY338" i="25"/>
  <c r="AY1000" i="28"/>
  <c r="AY992" i="28"/>
  <c r="AY984" i="28"/>
  <c r="AY988" i="28"/>
  <c r="AY1008" i="28"/>
  <c r="AY1004" i="28"/>
  <c r="AY980" i="28"/>
  <c r="AY976" i="28"/>
  <c r="AY996" i="28"/>
  <c r="AZ314" i="25"/>
  <c r="BB343" i="28"/>
  <c r="BB133" i="25"/>
  <c r="BB453" i="25" s="1"/>
  <c r="AV160" i="33" s="1"/>
  <c r="AY439" i="10"/>
  <c r="AY413" i="10"/>
  <c r="AS49" i="33" s="1"/>
  <c r="AY414" i="10"/>
  <c r="AS50" i="33" s="1"/>
  <c r="AY415" i="10"/>
  <c r="AS51" i="33" s="1"/>
  <c r="AY228" i="10"/>
  <c r="AY400" i="10"/>
  <c r="AS17" i="33" s="1"/>
  <c r="AY401" i="10"/>
  <c r="AS18" i="33" s="1"/>
  <c r="AY402" i="10"/>
  <c r="AS19" i="33" s="1"/>
  <c r="AY224" i="10"/>
  <c r="AY767" i="28"/>
  <c r="AY751" i="28"/>
  <c r="AY779" i="28"/>
  <c r="AY771" i="28"/>
  <c r="AY783" i="28"/>
  <c r="AY775" i="28"/>
  <c r="AY763" i="28"/>
  <c r="AY759" i="28"/>
  <c r="AY755" i="28"/>
  <c r="AZ984" i="28"/>
  <c r="AZ1008" i="28"/>
  <c r="AZ996" i="28"/>
  <c r="AZ980" i="28"/>
  <c r="AZ1004" i="28"/>
  <c r="AZ988" i="28"/>
  <c r="AZ992" i="28"/>
  <c r="AZ1000" i="28"/>
  <c r="AZ976" i="28"/>
  <c r="AY414" i="25"/>
  <c r="AS64" i="33" s="1"/>
  <c r="AY413" i="25"/>
  <c r="AS63" i="33" s="1"/>
  <c r="AY415" i="25"/>
  <c r="AS65" i="33" s="1"/>
  <c r="AY228" i="25"/>
  <c r="AZ334" i="25"/>
  <c r="AZ326" i="25"/>
  <c r="AZ10" i="23"/>
  <c r="AZ342" i="25"/>
  <c r="AZ350" i="25"/>
  <c r="AZ322" i="25"/>
  <c r="AZ318" i="25"/>
  <c r="AZ338" i="25"/>
  <c r="AZ346" i="25"/>
  <c r="AZ330" i="25"/>
  <c r="AZ318" i="10"/>
  <c r="AZ350" i="10"/>
  <c r="AZ322" i="10"/>
  <c r="AZ326" i="10"/>
  <c r="BB70" i="25"/>
  <c r="BB280" i="28"/>
  <c r="AZ612" i="28"/>
  <c r="AY833" i="28"/>
  <c r="AY837" i="28" s="1"/>
  <c r="AY430" i="28"/>
  <c r="AY698" i="28"/>
  <c r="AY702" i="28" s="1"/>
  <c r="AY878" i="28"/>
  <c r="AY882" i="28" s="1"/>
  <c r="AY563" i="28"/>
  <c r="AY503" i="28"/>
  <c r="AY507" i="28"/>
  <c r="AY515" i="28"/>
  <c r="AY511" i="28"/>
  <c r="AY483" i="28"/>
  <c r="AY487" i="28"/>
  <c r="AY491" i="28"/>
  <c r="AY499" i="28"/>
  <c r="AY495" i="28"/>
  <c r="AX87" i="23"/>
  <c r="AX75" i="23"/>
  <c r="AX83" i="23"/>
  <c r="AX79" i="23"/>
  <c r="AX59" i="23"/>
  <c r="AX91" i="23"/>
  <c r="AX63" i="23"/>
  <c r="AX71" i="23"/>
  <c r="AX67" i="23"/>
  <c r="AZ483" i="28"/>
  <c r="AZ499" i="28"/>
  <c r="AZ491" i="28"/>
  <c r="AZ507" i="28"/>
  <c r="AZ495" i="28"/>
  <c r="AZ503" i="28"/>
  <c r="AZ487" i="28"/>
  <c r="AZ515" i="28"/>
  <c r="AZ511" i="28"/>
  <c r="AY612" i="28"/>
  <c r="AY927" i="28"/>
  <c r="AY972" i="28"/>
  <c r="AY747" i="28"/>
  <c r="AY479" i="28"/>
  <c r="AY951" i="28"/>
  <c r="AY943" i="28"/>
  <c r="AY939" i="28"/>
  <c r="AY935" i="28"/>
  <c r="AY963" i="28"/>
  <c r="AY947" i="28"/>
  <c r="AY931" i="28"/>
  <c r="AY955" i="28"/>
  <c r="AY959" i="28"/>
  <c r="AZ955" i="28"/>
  <c r="AZ943" i="28"/>
  <c r="AZ951" i="28"/>
  <c r="AZ939" i="28"/>
  <c r="AZ935" i="28"/>
  <c r="AZ963" i="28"/>
  <c r="AZ947" i="28"/>
  <c r="AZ931" i="28"/>
  <c r="AZ959" i="28"/>
  <c r="AY322" i="33"/>
  <c r="AY256" i="33"/>
  <c r="AY190" i="33"/>
  <c r="AY307" i="33"/>
  <c r="AY241" i="33"/>
  <c r="AY175" i="33"/>
  <c r="AY355" i="33"/>
  <c r="AY289" i="33"/>
  <c r="AY223" i="33"/>
  <c r="AY157" i="33"/>
  <c r="AY274" i="33"/>
  <c r="AY208" i="33"/>
  <c r="AY79" i="33"/>
  <c r="AY340" i="33"/>
  <c r="AY93" i="33"/>
  <c r="AY125" i="33"/>
  <c r="AY47" i="33"/>
  <c r="AY111" i="33"/>
  <c r="AY143" i="33"/>
  <c r="AY61" i="33"/>
  <c r="AY29" i="33"/>
  <c r="AY15" i="33"/>
  <c r="BE4" i="25"/>
  <c r="BE6" i="28"/>
  <c r="BE4" i="23"/>
  <c r="AY4" i="18"/>
  <c r="BA4" i="24"/>
  <c r="BE6" i="3"/>
  <c r="BE5" i="3" s="1"/>
  <c r="BE4" i="10"/>
  <c r="BF70" i="1"/>
  <c r="BE9" i="1"/>
  <c r="BA128" i="24" l="1" a="1"/>
  <c r="BA128" i="24" s="1"/>
  <c r="BA120" i="24" a="1"/>
  <c r="BA120" i="24" s="1"/>
  <c r="BA108" i="24" a="1"/>
  <c r="BA108" i="24" s="1"/>
  <c r="BA116" i="24" a="1"/>
  <c r="BA116" i="24" s="1"/>
  <c r="BA104" i="24" a="1"/>
  <c r="BA104" i="24" s="1"/>
  <c r="BA124" i="24" a="1"/>
  <c r="BA124" i="24" s="1"/>
  <c r="BA112" i="24" a="1"/>
  <c r="BA112" i="24" s="1"/>
  <c r="BA76" i="24" a="1"/>
  <c r="BA76" i="24" s="1"/>
  <c r="BA96" i="24" a="1"/>
  <c r="BA96" i="24" s="1"/>
  <c r="BA88" i="24" a="1"/>
  <c r="BA88" i="24" s="1"/>
  <c r="BA56" i="24" a="1"/>
  <c r="BA56" i="24" s="1"/>
  <c r="BA72" i="24" a="1"/>
  <c r="BA72" i="24" s="1"/>
  <c r="BA84" i="24" a="1"/>
  <c r="BA84" i="24" s="1"/>
  <c r="BA64" i="24" a="1"/>
  <c r="BA64" i="24" s="1"/>
  <c r="BA52" i="24" a="1"/>
  <c r="BA52" i="24" s="1"/>
  <c r="BA92" i="24" a="1"/>
  <c r="BA92" i="24" s="1"/>
  <c r="BA100" i="24" a="1"/>
  <c r="BA100" i="24" s="1"/>
  <c r="BA80" i="24" a="1"/>
  <c r="BA80" i="24" s="1"/>
  <c r="BA68" i="24" a="1"/>
  <c r="BA68" i="24" s="1"/>
  <c r="BA20" i="24" a="1"/>
  <c r="BA20" i="24" s="1"/>
  <c r="BA60" i="24" a="1"/>
  <c r="BA60" i="24" s="1"/>
  <c r="BA40" i="24" a="1"/>
  <c r="BA40" i="24" s="1"/>
  <c r="BA28" i="24" a="1"/>
  <c r="BA28" i="24" s="1"/>
  <c r="BA12" i="24" a="1"/>
  <c r="BA12" i="24" s="1"/>
  <c r="BA36" i="24" a="1"/>
  <c r="BA36" i="24" s="1"/>
  <c r="BA48" i="24" a="1"/>
  <c r="BA48" i="24" s="1"/>
  <c r="BA44" i="24" a="1"/>
  <c r="BA44" i="24" s="1"/>
  <c r="BA24" i="24" a="1"/>
  <c r="BA24" i="24" s="1"/>
  <c r="BA32" i="24" a="1"/>
  <c r="BA32" i="24" s="1"/>
  <c r="BA16" i="24" a="1"/>
  <c r="BA16" i="24" s="1"/>
  <c r="AT91" i="33"/>
  <c r="AZ338" i="10"/>
  <c r="AZ346" i="10"/>
  <c r="AX108" i="23"/>
  <c r="AX128" i="23"/>
  <c r="AZ334" i="10"/>
  <c r="AZ734" i="28"/>
  <c r="AZ462" i="28"/>
  <c r="AZ726" i="28"/>
  <c r="AZ722" i="28"/>
  <c r="AZ710" i="28"/>
  <c r="AZ730" i="28"/>
  <c r="AZ330" i="10"/>
  <c r="AS137" i="33"/>
  <c r="AY342" i="25"/>
  <c r="AX132" i="23"/>
  <c r="AX136" i="23"/>
  <c r="AX104" i="23"/>
  <c r="AY50" i="23"/>
  <c r="AZ342" i="10"/>
  <c r="AX124" i="23"/>
  <c r="AY22" i="23"/>
  <c r="BB447" i="25"/>
  <c r="AV135" i="33" s="1"/>
  <c r="BB491" i="25"/>
  <c r="AV258" i="33" s="1"/>
  <c r="AV268" i="33" s="1"/>
  <c r="BB252" i="25"/>
  <c r="BB417" i="25"/>
  <c r="AV67" i="33" s="1"/>
  <c r="BB439" i="25"/>
  <c r="AV127" i="33" s="1"/>
  <c r="BB236" i="25"/>
  <c r="BB417" i="10"/>
  <c r="BB236" i="10"/>
  <c r="BB439" i="10"/>
  <c r="AV113" i="33" s="1"/>
  <c r="BB252" i="10"/>
  <c r="BB491" i="10"/>
  <c r="AV243" i="33" s="1"/>
  <c r="AV253" i="33" s="1"/>
  <c r="AY30" i="23"/>
  <c r="BB441" i="25"/>
  <c r="AV129" i="33" s="1"/>
  <c r="BB260" i="25"/>
  <c r="BB517" i="25"/>
  <c r="AV324" i="33" s="1"/>
  <c r="AV334" i="33" s="1"/>
  <c r="AX112" i="23"/>
  <c r="AX116" i="23"/>
  <c r="AX120" i="23"/>
  <c r="AX100" i="23"/>
  <c r="AZ14" i="23"/>
  <c r="AZ55" i="23" s="1"/>
  <c r="AY18" i="23"/>
  <c r="AY26" i="23"/>
  <c r="BF73" i="1"/>
  <c r="BB7" i="24" s="1"/>
  <c r="BF71" i="1"/>
  <c r="AY1085" i="28"/>
  <c r="AY1081" i="28"/>
  <c r="AY1077" i="28"/>
  <c r="AY1073" i="28"/>
  <c r="AY1101" i="28"/>
  <c r="AY1069" i="28"/>
  <c r="AY1097" i="28"/>
  <c r="AY1093" i="28"/>
  <c r="AY1089" i="28"/>
  <c r="AY1221" i="28"/>
  <c r="AY1217" i="28"/>
  <c r="AY1213" i="28"/>
  <c r="AY1225" i="28"/>
  <c r="AY1209" i="28"/>
  <c r="AY1241" i="28"/>
  <c r="AY1233" i="28"/>
  <c r="AY1237" i="28"/>
  <c r="AY1229" i="28"/>
  <c r="BP11" i="3"/>
  <c r="BB1201" i="28"/>
  <c r="BB1061" i="28"/>
  <c r="AZ1101" i="28"/>
  <c r="AZ1097" i="28"/>
  <c r="AZ1093" i="28"/>
  <c r="AZ1089" i="28"/>
  <c r="AZ1085" i="28"/>
  <c r="AZ1081" i="28"/>
  <c r="AZ1077" i="28"/>
  <c r="AZ1073" i="28"/>
  <c r="AZ1069" i="28"/>
  <c r="AY1065" i="28"/>
  <c r="AZ1233" i="28"/>
  <c r="AZ1229" i="28"/>
  <c r="AZ1225" i="28"/>
  <c r="AZ1221" i="28"/>
  <c r="AZ1213" i="28"/>
  <c r="AZ1209" i="28"/>
  <c r="AZ1217" i="28"/>
  <c r="AZ1241" i="28"/>
  <c r="AZ1237" i="28"/>
  <c r="AZ1065" i="28"/>
  <c r="AY1205" i="28"/>
  <c r="AZ706" i="28"/>
  <c r="AY812" i="28"/>
  <c r="BB63" i="10"/>
  <c r="AZ804" i="28"/>
  <c r="AZ796" i="28"/>
  <c r="AS113" i="33"/>
  <c r="AS123" i="33" s="1"/>
  <c r="AZ446" i="28"/>
  <c r="AZ314" i="10"/>
  <c r="AZ466" i="28"/>
  <c r="AZ458" i="28"/>
  <c r="AZ738" i="28"/>
  <c r="AZ470" i="28"/>
  <c r="AZ454" i="28"/>
  <c r="AZ450" i="28"/>
  <c r="AZ718" i="28"/>
  <c r="AZ438" i="28"/>
  <c r="AZ714" i="28"/>
  <c r="AZ442" i="28"/>
  <c r="AZ800" i="28"/>
  <c r="AZ808" i="28"/>
  <c r="AZ828" i="28"/>
  <c r="AZ865" i="28"/>
  <c r="AZ824" i="28"/>
  <c r="AZ812" i="28"/>
  <c r="AZ820" i="28"/>
  <c r="AZ816" i="28"/>
  <c r="AZ583" i="28"/>
  <c r="AZ861" i="28"/>
  <c r="AZ869" i="28"/>
  <c r="AZ548" i="28"/>
  <c r="AZ857" i="28"/>
  <c r="AZ556" i="28"/>
  <c r="AZ845" i="28"/>
  <c r="AY792" i="28"/>
  <c r="AZ849" i="28"/>
  <c r="AY824" i="28"/>
  <c r="AZ853" i="28"/>
  <c r="AZ841" i="28"/>
  <c r="AY800" i="28"/>
  <c r="AZ873" i="28"/>
  <c r="AY796" i="28"/>
  <c r="AY828" i="28"/>
  <c r="AY820" i="28"/>
  <c r="AZ681" i="28"/>
  <c r="AZ669" i="28"/>
  <c r="AZ528" i="28"/>
  <c r="AY804" i="28"/>
  <c r="AY816" i="28"/>
  <c r="BO15" i="3"/>
  <c r="BO13" i="3"/>
  <c r="AZ579" i="28"/>
  <c r="AZ571" i="28"/>
  <c r="BA175" i="10"/>
  <c r="AZ603" i="28"/>
  <c r="AZ567" i="28"/>
  <c r="AZ587" i="28"/>
  <c r="AS91" i="33"/>
  <c r="AS73" i="33"/>
  <c r="AS59" i="33"/>
  <c r="AS27" i="33"/>
  <c r="AZ591" i="28"/>
  <c r="AZ575" i="28"/>
  <c r="AZ599" i="28"/>
  <c r="AZ894" i="28"/>
  <c r="AZ536" i="28"/>
  <c r="AZ552" i="28"/>
  <c r="AZ540" i="28"/>
  <c r="AZ560" i="28"/>
  <c r="AZ544" i="28"/>
  <c r="AZ532" i="28"/>
  <c r="AZ898" i="28"/>
  <c r="AZ886" i="28"/>
  <c r="AZ693" i="28"/>
  <c r="AZ906" i="28"/>
  <c r="AZ914" i="28"/>
  <c r="AZ689" i="28"/>
  <c r="AZ677" i="28"/>
  <c r="AZ890" i="28"/>
  <c r="AZ673" i="28"/>
  <c r="AZ918" i="28"/>
  <c r="AZ661" i="28"/>
  <c r="AZ910" i="28"/>
  <c r="AZ685" i="28"/>
  <c r="AZ902" i="28"/>
  <c r="AZ665" i="28"/>
  <c r="BA14" i="28"/>
  <c r="AW128" i="18"/>
  <c r="AW104" i="18"/>
  <c r="BC175" i="28" s="1"/>
  <c r="AW108" i="18"/>
  <c r="AW112" i="18"/>
  <c r="BC189" i="28" s="1"/>
  <c r="AW116" i="18"/>
  <c r="BC196" i="28" s="1"/>
  <c r="AW120" i="18"/>
  <c r="AW124" i="18"/>
  <c r="BC210" i="28" s="1"/>
  <c r="AW100" i="18"/>
  <c r="AW68" i="18"/>
  <c r="AW72" i="18"/>
  <c r="AW76" i="18"/>
  <c r="BC126" i="28" s="1"/>
  <c r="AW44" i="18"/>
  <c r="AW80" i="18"/>
  <c r="BC133" i="28" s="1"/>
  <c r="AW48" i="18"/>
  <c r="AW84" i="18"/>
  <c r="AW52" i="18"/>
  <c r="AW88" i="18"/>
  <c r="AW56" i="18"/>
  <c r="AW92" i="18"/>
  <c r="AW60" i="18"/>
  <c r="AW28" i="18"/>
  <c r="AW24" i="18"/>
  <c r="AW12" i="18"/>
  <c r="AW32" i="18"/>
  <c r="BC49" i="28" s="1"/>
  <c r="AW64" i="18"/>
  <c r="AW36" i="18"/>
  <c r="AW96" i="18"/>
  <c r="BC161" i="28" s="1"/>
  <c r="AW40" i="18"/>
  <c r="BC63" i="28" s="1"/>
  <c r="AW16" i="18"/>
  <c r="BC21" i="28" s="1"/>
  <c r="AW20" i="18"/>
  <c r="BB105" i="25"/>
  <c r="BB444" i="25" s="1"/>
  <c r="AV132" i="33" s="1"/>
  <c r="BB203" i="25"/>
  <c r="BB77" i="25"/>
  <c r="BB329" i="28"/>
  <c r="BB28" i="28"/>
  <c r="BB70" i="28"/>
  <c r="BB203" i="10"/>
  <c r="BB42" i="28"/>
  <c r="BE94" i="23"/>
  <c r="BE53" i="23"/>
  <c r="BB154" i="25"/>
  <c r="BB456" i="25" s="1"/>
  <c r="AV163" i="33" s="1"/>
  <c r="BA119" i="25"/>
  <c r="BA446" i="25" s="1"/>
  <c r="AU134" i="33" s="1"/>
  <c r="BB378" i="28"/>
  <c r="BA35" i="10"/>
  <c r="BA35" i="28"/>
  <c r="BB14" i="10"/>
  <c r="BB400" i="10" s="1"/>
  <c r="AV17" i="33" s="1"/>
  <c r="BB252" i="28"/>
  <c r="BB147" i="10"/>
  <c r="BB453" i="10" s="1"/>
  <c r="AV146" i="33" s="1"/>
  <c r="BA91" i="10"/>
  <c r="BA28" i="10"/>
  <c r="BA416" i="10" s="1"/>
  <c r="AU52" i="33" s="1"/>
  <c r="BB49" i="25"/>
  <c r="BB98" i="28"/>
  <c r="BA91" i="25"/>
  <c r="AY669" i="28"/>
  <c r="AY657" i="28"/>
  <c r="AY673" i="28"/>
  <c r="AY693" i="28"/>
  <c r="AY681" i="28"/>
  <c r="AY661" i="28"/>
  <c r="BA21" i="10"/>
  <c r="AY665" i="28"/>
  <c r="AY689" i="28"/>
  <c r="AY685" i="28"/>
  <c r="AY544" i="28"/>
  <c r="AY560" i="28"/>
  <c r="BB35" i="25"/>
  <c r="AY524" i="28"/>
  <c r="AY548" i="28"/>
  <c r="AY556" i="28"/>
  <c r="AY528" i="28"/>
  <c r="AY552" i="28"/>
  <c r="AY540" i="28"/>
  <c r="AY536" i="28"/>
  <c r="BB84" i="10"/>
  <c r="BA322" i="28"/>
  <c r="BA112" i="25"/>
  <c r="BA445" i="25" s="1"/>
  <c r="AU133" i="33" s="1"/>
  <c r="BB301" i="28"/>
  <c r="BB91" i="25"/>
  <c r="BB210" i="28"/>
  <c r="BB210" i="10"/>
  <c r="BE5" i="23"/>
  <c r="BE5" i="10"/>
  <c r="AY5" i="18"/>
  <c r="BE7" i="28"/>
  <c r="BE5" i="25"/>
  <c r="BA5" i="24"/>
  <c r="BE7" i="3"/>
  <c r="BB427" i="28"/>
  <c r="BB217" i="25"/>
  <c r="BB401" i="10"/>
  <c r="AV18" i="33" s="1"/>
  <c r="BB402" i="10"/>
  <c r="AV19" i="33" s="1"/>
  <c r="BB224" i="28"/>
  <c r="BB14" i="25"/>
  <c r="BA63" i="28"/>
  <c r="BA63" i="10"/>
  <c r="BC392" i="28"/>
  <c r="BC182" i="25"/>
  <c r="BC322" i="28"/>
  <c r="BC112" i="25"/>
  <c r="BC445" i="25" s="1"/>
  <c r="AW133" i="33" s="1"/>
  <c r="BC63" i="25"/>
  <c r="BC273" i="28"/>
  <c r="BC406" i="28"/>
  <c r="BC196" i="25"/>
  <c r="BA42" i="25"/>
  <c r="BA252" i="28"/>
  <c r="AY342" i="10"/>
  <c r="AY318" i="10"/>
  <c r="AY326" i="10"/>
  <c r="AY330" i="10"/>
  <c r="AY350" i="10"/>
  <c r="AY338" i="10"/>
  <c r="AY322" i="10"/>
  <c r="AY346" i="10"/>
  <c r="AY334" i="10"/>
  <c r="AY314" i="10"/>
  <c r="BA364" i="28"/>
  <c r="BA154" i="25"/>
  <c r="BA456" i="25" s="1"/>
  <c r="AU163" i="33" s="1"/>
  <c r="BB133" i="28"/>
  <c r="BB133" i="10"/>
  <c r="BB445" i="10" s="1"/>
  <c r="AV119" i="33" s="1"/>
  <c r="BB154" i="28"/>
  <c r="BB154" i="10"/>
  <c r="BB454" i="10" s="1"/>
  <c r="AV147" i="33" s="1"/>
  <c r="BB56" i="25"/>
  <c r="BB266" i="28"/>
  <c r="BA126" i="28"/>
  <c r="BA126" i="10"/>
  <c r="BA444" i="10" s="1"/>
  <c r="AU118" i="33" s="1"/>
  <c r="AZ83" i="23"/>
  <c r="AZ71" i="23"/>
  <c r="AZ59" i="23"/>
  <c r="AZ79" i="23"/>
  <c r="AZ91" i="23"/>
  <c r="AZ87" i="23"/>
  <c r="AZ75" i="23"/>
  <c r="AZ63" i="23"/>
  <c r="AZ67" i="23"/>
  <c r="BA210" i="28"/>
  <c r="BA210" i="10"/>
  <c r="BC49" i="25"/>
  <c r="BC259" i="28"/>
  <c r="BA238" i="28"/>
  <c r="BA28" i="25"/>
  <c r="BA416" i="25" s="1"/>
  <c r="AU66" i="33" s="1"/>
  <c r="BA378" i="28"/>
  <c r="BA168" i="25"/>
  <c r="BA385" i="28"/>
  <c r="BA175" i="25"/>
  <c r="BA56" i="28"/>
  <c r="BA56" i="10"/>
  <c r="BA336" i="28"/>
  <c r="BA126" i="25"/>
  <c r="BB182" i="28"/>
  <c r="BB182" i="10"/>
  <c r="BA259" i="28"/>
  <c r="BA49" i="25"/>
  <c r="BC385" i="28"/>
  <c r="BC175" i="25"/>
  <c r="AY841" i="28"/>
  <c r="AY869" i="28"/>
  <c r="AY849" i="28"/>
  <c r="AY853" i="28"/>
  <c r="AY845" i="28"/>
  <c r="AY861" i="28"/>
  <c r="AY873" i="28"/>
  <c r="AY865" i="28"/>
  <c r="AY857" i="28"/>
  <c r="BB217" i="28"/>
  <c r="BB217" i="10"/>
  <c r="BB350" i="28"/>
  <c r="BB140" i="25"/>
  <c r="BB454" i="25" s="1"/>
  <c r="AV161" i="33" s="1"/>
  <c r="BA77" i="28"/>
  <c r="BA77" i="10"/>
  <c r="BC266" i="28"/>
  <c r="BC56" i="25"/>
  <c r="BC217" i="25"/>
  <c r="BC427" i="28"/>
  <c r="BC147" i="25"/>
  <c r="BC455" i="25" s="1"/>
  <c r="AW162" i="33" s="1"/>
  <c r="BC357" i="28"/>
  <c r="BA343" i="28"/>
  <c r="BA133" i="25"/>
  <c r="BA453" i="25" s="1"/>
  <c r="AU160" i="33" s="1"/>
  <c r="BB168" i="28"/>
  <c r="BB168" i="10"/>
  <c r="BC231" i="28"/>
  <c r="BC21" i="25"/>
  <c r="BC350" i="28"/>
  <c r="BC140" i="25"/>
  <c r="BC454" i="25" s="1"/>
  <c r="AW161" i="33" s="1"/>
  <c r="BC224" i="28"/>
  <c r="BC14" i="25"/>
  <c r="BC343" i="28"/>
  <c r="BC133" i="25"/>
  <c r="BC453" i="25" s="1"/>
  <c r="AW160" i="33" s="1"/>
  <c r="BA42" i="28"/>
  <c r="BA42" i="10"/>
  <c r="BB77" i="28"/>
  <c r="BB77" i="10"/>
  <c r="BA119" i="28"/>
  <c r="BA119" i="10"/>
  <c r="BA443" i="10" s="1"/>
  <c r="AU117" i="33" s="1"/>
  <c r="BB126" i="28"/>
  <c r="BB126" i="10"/>
  <c r="BB444" i="10" s="1"/>
  <c r="AV118" i="33" s="1"/>
  <c r="BA105" i="25"/>
  <c r="BA444" i="25" s="1"/>
  <c r="AU132" i="33" s="1"/>
  <c r="BA315" i="28"/>
  <c r="BA147" i="28"/>
  <c r="BA147" i="10"/>
  <c r="BA453" i="10" s="1"/>
  <c r="AU146" i="33" s="1"/>
  <c r="BB161" i="28"/>
  <c r="BB161" i="10"/>
  <c r="BB406" i="28"/>
  <c r="BB196" i="25"/>
  <c r="BC294" i="28"/>
  <c r="BC84" i="25"/>
  <c r="BC336" i="28"/>
  <c r="BC126" i="25"/>
  <c r="BC287" i="28"/>
  <c r="BC77" i="25"/>
  <c r="BC364" i="28"/>
  <c r="BC154" i="25"/>
  <c r="BC456" i="25" s="1"/>
  <c r="AW163" i="33" s="1"/>
  <c r="AY603" i="28"/>
  <c r="AY583" i="28"/>
  <c r="AY599" i="28"/>
  <c r="AY575" i="28"/>
  <c r="AY579" i="28"/>
  <c r="AY595" i="28"/>
  <c r="AY571" i="28"/>
  <c r="AY591" i="28"/>
  <c r="AY587" i="28"/>
  <c r="BA140" i="25"/>
  <c r="BA454" i="25" s="1"/>
  <c r="AU161" i="33" s="1"/>
  <c r="BA350" i="28"/>
  <c r="BB91" i="28"/>
  <c r="BB91" i="10"/>
  <c r="BB357" i="28"/>
  <c r="BB147" i="25"/>
  <c r="BB455" i="25" s="1"/>
  <c r="AV162" i="33" s="1"/>
  <c r="BA294" i="28"/>
  <c r="BA84" i="25"/>
  <c r="BA392" i="28"/>
  <c r="BA182" i="25"/>
  <c r="BA161" i="25"/>
  <c r="BA457" i="25" s="1"/>
  <c r="AU164" i="33" s="1"/>
  <c r="BA371" i="28"/>
  <c r="BA98" i="25"/>
  <c r="BA443" i="25" s="1"/>
  <c r="AU131" i="33" s="1"/>
  <c r="BA308" i="28"/>
  <c r="BA196" i="28"/>
  <c r="BA196" i="10"/>
  <c r="BB119" i="28"/>
  <c r="BB119" i="10"/>
  <c r="BB443" i="10" s="1"/>
  <c r="AV117" i="33" s="1"/>
  <c r="AY567" i="28"/>
  <c r="BA203" i="28"/>
  <c r="BA203" i="10"/>
  <c r="BA161" i="28"/>
  <c r="BA161" i="10"/>
  <c r="BB175" i="25"/>
  <c r="BB385" i="28"/>
  <c r="BA140" i="28"/>
  <c r="BA140" i="10"/>
  <c r="BA63" i="25"/>
  <c r="BA273" i="28"/>
  <c r="BB49" i="28"/>
  <c r="BB49" i="10"/>
  <c r="BB452" i="10" s="1"/>
  <c r="AV145" i="33" s="1"/>
  <c r="BA133" i="28"/>
  <c r="BA133" i="10"/>
  <c r="BA445" i="10" s="1"/>
  <c r="AU119" i="33" s="1"/>
  <c r="AY10" i="23"/>
  <c r="AY96" i="23" s="1"/>
  <c r="AZ96" i="23" s="1"/>
  <c r="BA14" i="25"/>
  <c r="BA224" i="28"/>
  <c r="BA196" i="25"/>
  <c r="BA406" i="28"/>
  <c r="BA415" i="10"/>
  <c r="AU51" i="33" s="1"/>
  <c r="BA400" i="10"/>
  <c r="AU17" i="33" s="1"/>
  <c r="BA402" i="10"/>
  <c r="AU19" i="33" s="1"/>
  <c r="BB140" i="28"/>
  <c r="BB140" i="10"/>
  <c r="BB231" i="28"/>
  <c r="BB21" i="25"/>
  <c r="BA168" i="28"/>
  <c r="BA168" i="10"/>
  <c r="BA182" i="28"/>
  <c r="BA182" i="10"/>
  <c r="BA70" i="28"/>
  <c r="BA70" i="10"/>
  <c r="BA210" i="25"/>
  <c r="BA458" i="25" s="1"/>
  <c r="AU165" i="33" s="1"/>
  <c r="BA420" i="28"/>
  <c r="BB175" i="28"/>
  <c r="BB175" i="10"/>
  <c r="BC280" i="28"/>
  <c r="BC70" i="25"/>
  <c r="BC378" i="28"/>
  <c r="BC168" i="25"/>
  <c r="BA357" i="28"/>
  <c r="BA147" i="25"/>
  <c r="BA455" i="25" s="1"/>
  <c r="AU162" i="33" s="1"/>
  <c r="BB112" i="28"/>
  <c r="BB112" i="10"/>
  <c r="BB442" i="10" s="1"/>
  <c r="AV116" i="33" s="1"/>
  <c r="BB371" i="28"/>
  <c r="BB161" i="25"/>
  <c r="BB457" i="25" s="1"/>
  <c r="AV164" i="33" s="1"/>
  <c r="BC315" i="28"/>
  <c r="BC105" i="25"/>
  <c r="BC444" i="25" s="1"/>
  <c r="AW132" i="33" s="1"/>
  <c r="BC238" i="28"/>
  <c r="BC28" i="25"/>
  <c r="BC413" i="28"/>
  <c r="BC203" i="25"/>
  <c r="AY738" i="28"/>
  <c r="AY726" i="28"/>
  <c r="AY734" i="28"/>
  <c r="AY714" i="28"/>
  <c r="AY706" i="28"/>
  <c r="AY710" i="28"/>
  <c r="AY730" i="28"/>
  <c r="AY722" i="28"/>
  <c r="AY718" i="28"/>
  <c r="BB112" i="25"/>
  <c r="BB445" i="25" s="1"/>
  <c r="AV133" i="33" s="1"/>
  <c r="BB322" i="28"/>
  <c r="BA280" i="28"/>
  <c r="BA70" i="25"/>
  <c r="BB56" i="28"/>
  <c r="BB56" i="10"/>
  <c r="BB273" i="28"/>
  <c r="BB63" i="25"/>
  <c r="BA217" i="28"/>
  <c r="BA217" i="10"/>
  <c r="BA98" i="28"/>
  <c r="BA98" i="10"/>
  <c r="BA440" i="10" s="1"/>
  <c r="AU114" i="33" s="1"/>
  <c r="BB189" i="25"/>
  <c r="BB399" i="28"/>
  <c r="BA245" i="28"/>
  <c r="BA35" i="25"/>
  <c r="BA84" i="28"/>
  <c r="BA84" i="10"/>
  <c r="BC301" i="28"/>
  <c r="BC91" i="25"/>
  <c r="BC420" i="28"/>
  <c r="BC210" i="25"/>
  <c r="BC458" i="25" s="1"/>
  <c r="AW165" i="33" s="1"/>
  <c r="BC119" i="25"/>
  <c r="BC446" i="25" s="1"/>
  <c r="AW134" i="33" s="1"/>
  <c r="BC329" i="28"/>
  <c r="BA399" i="28"/>
  <c r="BA189" i="25"/>
  <c r="BE8" i="28"/>
  <c r="BE6" i="25"/>
  <c r="BE6" i="23"/>
  <c r="BA6" i="24"/>
  <c r="AY6" i="18"/>
  <c r="BE8" i="3"/>
  <c r="BE6" i="10"/>
  <c r="BA231" i="28"/>
  <c r="BA21" i="25"/>
  <c r="BB189" i="28"/>
  <c r="BB189" i="10"/>
  <c r="BB238" i="28"/>
  <c r="BB28" i="25"/>
  <c r="BC161" i="25"/>
  <c r="BC457" i="25" s="1"/>
  <c r="AW164" i="33" s="1"/>
  <c r="BC371" i="28"/>
  <c r="BC35" i="25"/>
  <c r="BC245" i="28"/>
  <c r="AY886" i="28"/>
  <c r="AY894" i="28"/>
  <c r="AY914" i="28"/>
  <c r="AY902" i="28"/>
  <c r="AY898" i="28"/>
  <c r="AY918" i="28"/>
  <c r="AY906" i="28"/>
  <c r="AY890" i="28"/>
  <c r="AY910" i="28"/>
  <c r="BB105" i="28"/>
  <c r="BB105" i="10"/>
  <c r="BB441" i="10" s="1"/>
  <c r="AV115" i="33" s="1"/>
  <c r="BA105" i="28"/>
  <c r="BA105" i="10"/>
  <c r="BA441" i="10" s="1"/>
  <c r="AU115" i="33" s="1"/>
  <c r="BA189" i="28"/>
  <c r="BA189" i="10"/>
  <c r="BB35" i="28"/>
  <c r="BB35" i="10"/>
  <c r="BB232" i="10" s="1"/>
  <c r="BB392" i="28"/>
  <c r="BB182" i="25"/>
  <c r="BC42" i="25"/>
  <c r="BC252" i="28"/>
  <c r="BC399" i="28"/>
  <c r="BC189" i="25"/>
  <c r="BC308" i="28"/>
  <c r="BC98" i="25"/>
  <c r="BC443" i="25" s="1"/>
  <c r="AW131" i="33" s="1"/>
  <c r="BA154" i="28"/>
  <c r="BA154" i="10"/>
  <c r="BA454" i="10" s="1"/>
  <c r="AU147" i="33" s="1"/>
  <c r="AY434" i="28"/>
  <c r="AY458" i="28"/>
  <c r="AY442" i="28"/>
  <c r="AY466" i="28"/>
  <c r="AY462" i="28"/>
  <c r="AY446" i="28"/>
  <c r="AY454" i="28"/>
  <c r="AY470" i="28"/>
  <c r="AY438" i="28"/>
  <c r="AY450" i="28"/>
  <c r="BD8" i="28"/>
  <c r="BD6" i="25"/>
  <c r="BD6" i="23"/>
  <c r="AZ6" i="24"/>
  <c r="AX6" i="18"/>
  <c r="BD8" i="3"/>
  <c r="BD6" i="10"/>
  <c r="AY314" i="25"/>
  <c r="AY14" i="23"/>
  <c r="BA413" i="28"/>
  <c r="BA203" i="25"/>
  <c r="BA56" i="25"/>
  <c r="BA266" i="28"/>
  <c r="BB21" i="28"/>
  <c r="BB21" i="10"/>
  <c r="BB420" i="28"/>
  <c r="BB210" i="25"/>
  <c r="BB458" i="25" s="1"/>
  <c r="AV165" i="33" s="1"/>
  <c r="BB196" i="28"/>
  <c r="BB196" i="10"/>
  <c r="BA287" i="28"/>
  <c r="BA77" i="25"/>
  <c r="BA49" i="28"/>
  <c r="BA49" i="10"/>
  <c r="BA452" i="10" s="1"/>
  <c r="AU145" i="33" s="1"/>
  <c r="BB308" i="28"/>
  <c r="BB98" i="25"/>
  <c r="BB443" i="25" s="1"/>
  <c r="AV131" i="33" s="1"/>
  <c r="BA112" i="28"/>
  <c r="BA112" i="10"/>
  <c r="BA442" i="10" s="1"/>
  <c r="AU116" i="33" s="1"/>
  <c r="BB563" i="28"/>
  <c r="BB878" i="28"/>
  <c r="BB833" i="28"/>
  <c r="BB698" i="28"/>
  <c r="BB430" i="28"/>
  <c r="AZ322" i="33"/>
  <c r="AZ256" i="33"/>
  <c r="AZ190" i="33"/>
  <c r="AZ307" i="33"/>
  <c r="AZ241" i="33"/>
  <c r="AZ175" i="33"/>
  <c r="AZ355" i="33"/>
  <c r="AZ289" i="33"/>
  <c r="AZ223" i="33"/>
  <c r="AZ157" i="33"/>
  <c r="AZ340" i="33"/>
  <c r="AZ274" i="33"/>
  <c r="AZ208" i="33"/>
  <c r="AZ79" i="33"/>
  <c r="AZ125" i="33"/>
  <c r="AZ47" i="33"/>
  <c r="AZ111" i="33"/>
  <c r="AZ143" i="33"/>
  <c r="AZ61" i="33"/>
  <c r="AZ93" i="33"/>
  <c r="AZ15" i="33"/>
  <c r="AZ29" i="33"/>
  <c r="BF4" i="25"/>
  <c r="BF6" i="28"/>
  <c r="BF4" i="23"/>
  <c r="AZ4" i="18"/>
  <c r="BB4" i="24"/>
  <c r="BF6" i="3"/>
  <c r="BF5" i="3" s="1"/>
  <c r="BF4" i="10"/>
  <c r="BG70" i="1"/>
  <c r="BF9" i="1"/>
  <c r="BB128" i="24" l="1" a="1"/>
  <c r="BB128" i="24" s="1"/>
  <c r="BB120" i="24" a="1"/>
  <c r="BB120" i="24" s="1"/>
  <c r="BB108" i="24" a="1"/>
  <c r="BB108" i="24" s="1"/>
  <c r="BB116" i="24" a="1"/>
  <c r="BB116" i="24" s="1"/>
  <c r="BB104" i="24" a="1"/>
  <c r="BB104" i="24" s="1"/>
  <c r="BB124" i="24" a="1"/>
  <c r="BB124" i="24" s="1"/>
  <c r="BB112" i="24" a="1"/>
  <c r="BB112" i="24" s="1"/>
  <c r="BB60" i="24" a="1"/>
  <c r="BB60" i="24" s="1"/>
  <c r="BB76" i="24" a="1"/>
  <c r="BB76" i="24" s="1"/>
  <c r="BB96" i="24" a="1"/>
  <c r="BB96" i="24" s="1"/>
  <c r="BB88" i="24" a="1"/>
  <c r="BB88" i="24" s="1"/>
  <c r="BB56" i="24" a="1"/>
  <c r="BB56" i="24" s="1"/>
  <c r="BB72" i="24" a="1"/>
  <c r="BB72" i="24" s="1"/>
  <c r="BB84" i="24" a="1"/>
  <c r="BB84" i="24" s="1"/>
  <c r="BB64" i="24" a="1"/>
  <c r="BB64" i="24" s="1"/>
  <c r="BB52" i="24" a="1"/>
  <c r="BB52" i="24" s="1"/>
  <c r="BB92" i="24" a="1"/>
  <c r="BB92" i="24" s="1"/>
  <c r="BB48" i="24" a="1"/>
  <c r="BB48" i="24" s="1"/>
  <c r="BB32" i="24" a="1"/>
  <c r="BB32" i="24" s="1"/>
  <c r="BB16" i="24" a="1"/>
  <c r="BB16" i="24" s="1"/>
  <c r="BB20" i="24" a="1"/>
  <c r="BB20" i="24" s="1"/>
  <c r="BB80" i="24" a="1"/>
  <c r="BB80" i="24" s="1"/>
  <c r="BB40" i="24" a="1"/>
  <c r="BB40" i="24" s="1"/>
  <c r="BB28" i="24" a="1"/>
  <c r="BB28" i="24" s="1"/>
  <c r="BB12" i="24" a="1"/>
  <c r="BB12" i="24" s="1"/>
  <c r="BB36" i="24" a="1"/>
  <c r="BB36" i="24" s="1"/>
  <c r="BB68" i="24" a="1"/>
  <c r="BB68" i="24" s="1"/>
  <c r="BB44" i="24" a="1"/>
  <c r="BB44" i="24" s="1"/>
  <c r="BB24" i="24" a="1"/>
  <c r="BB24" i="24" s="1"/>
  <c r="BB100" i="24" a="1"/>
  <c r="BB100" i="24" s="1"/>
  <c r="BA232" i="10"/>
  <c r="BA248" i="25"/>
  <c r="BA478" i="25"/>
  <c r="AU225" i="33" s="1"/>
  <c r="AU235" i="33" s="1"/>
  <c r="BA427" i="10"/>
  <c r="AU82" i="33" s="1"/>
  <c r="BA491" i="10"/>
  <c r="AU243" i="33" s="1"/>
  <c r="AU253" i="33" s="1"/>
  <c r="BA252" i="10"/>
  <c r="BB256" i="10"/>
  <c r="BB504" i="10"/>
  <c r="AV276" i="33" s="1"/>
  <c r="AV286" i="33" s="1"/>
  <c r="BA417" i="25"/>
  <c r="AU67" i="33" s="1"/>
  <c r="BA439" i="25"/>
  <c r="AU127" i="33" s="1"/>
  <c r="BA236" i="25"/>
  <c r="BC442" i="25"/>
  <c r="AW130" i="33" s="1"/>
  <c r="BC264" i="25"/>
  <c r="BC530" i="25"/>
  <c r="AW357" i="33" s="1"/>
  <c r="AW367" i="33" s="1"/>
  <c r="BA447" i="25"/>
  <c r="AU135" i="33" s="1"/>
  <c r="BA252" i="25"/>
  <c r="BA491" i="25"/>
  <c r="AU258" i="33" s="1"/>
  <c r="AU268" i="33" s="1"/>
  <c r="BB530" i="10"/>
  <c r="AV342" i="33" s="1"/>
  <c r="AV352" i="33" s="1"/>
  <c r="BB264" i="10"/>
  <c r="BA429" i="10"/>
  <c r="AU84" i="33" s="1"/>
  <c r="BA517" i="10"/>
  <c r="AU309" i="33" s="1"/>
  <c r="AU319" i="33" s="1"/>
  <c r="BA426" i="10"/>
  <c r="BA478" i="10"/>
  <c r="AU210" i="33" s="1"/>
  <c r="AU220" i="33" s="1"/>
  <c r="BA248" i="10"/>
  <c r="BB22" i="23"/>
  <c r="BC447" i="25"/>
  <c r="AW135" i="33" s="1"/>
  <c r="BC252" i="25"/>
  <c r="BC491" i="25"/>
  <c r="AW258" i="33" s="1"/>
  <c r="AW268" i="33" s="1"/>
  <c r="BC441" i="25"/>
  <c r="AW129" i="33" s="1"/>
  <c r="BC260" i="25"/>
  <c r="BC517" i="25"/>
  <c r="AW324" i="33" s="1"/>
  <c r="AW334" i="33" s="1"/>
  <c r="BA417" i="10"/>
  <c r="BA439" i="10"/>
  <c r="BA236" i="10"/>
  <c r="BB442" i="25"/>
  <c r="AV130" i="33" s="1"/>
  <c r="BB264" i="25"/>
  <c r="BB530" i="25"/>
  <c r="AV357" i="33" s="1"/>
  <c r="AV367" i="33" s="1"/>
  <c r="BB478" i="10"/>
  <c r="AV210" i="33" s="1"/>
  <c r="AV220" i="33" s="1"/>
  <c r="BB248" i="10"/>
  <c r="BA419" i="25"/>
  <c r="AU69" i="33" s="1"/>
  <c r="BA244" i="25"/>
  <c r="BA465" i="25"/>
  <c r="AU192" i="33" s="1"/>
  <c r="AU202" i="33" s="1"/>
  <c r="BA264" i="10"/>
  <c r="BA530" i="10"/>
  <c r="AU342" i="33" s="1"/>
  <c r="AU352" i="33" s="1"/>
  <c r="BB448" i="25"/>
  <c r="AV136" i="33" s="1"/>
  <c r="BB256" i="25"/>
  <c r="BB504" i="25"/>
  <c r="AV291" i="33" s="1"/>
  <c r="AV301" i="33" s="1"/>
  <c r="BB248" i="25"/>
  <c r="BB478" i="25"/>
  <c r="AV225" i="33" s="1"/>
  <c r="AV235" i="33" s="1"/>
  <c r="BA441" i="25"/>
  <c r="AU129" i="33" s="1"/>
  <c r="BA260" i="25"/>
  <c r="BA517" i="25"/>
  <c r="AU324" i="33" s="1"/>
  <c r="AU334" i="33" s="1"/>
  <c r="BA442" i="25"/>
  <c r="AU130" i="33" s="1"/>
  <c r="BA264" i="25"/>
  <c r="BA530" i="25"/>
  <c r="AU357" i="33" s="1"/>
  <c r="AU367" i="33" s="1"/>
  <c r="BA240" i="25"/>
  <c r="BA452" i="25"/>
  <c r="AU159" i="33" s="1"/>
  <c r="AU169" i="33" s="1"/>
  <c r="BC417" i="25"/>
  <c r="AW67" i="33" s="1"/>
  <c r="BC439" i="25"/>
  <c r="AW127" i="33" s="1"/>
  <c r="BC236" i="25"/>
  <c r="BC419" i="25"/>
  <c r="AW69" i="33" s="1"/>
  <c r="BC244" i="25"/>
  <c r="BC465" i="25"/>
  <c r="AW192" i="33" s="1"/>
  <c r="AW202" i="33" s="1"/>
  <c r="BC248" i="25"/>
  <c r="BC478" i="25"/>
  <c r="AW225" i="33" s="1"/>
  <c r="AW235" i="33" s="1"/>
  <c r="BB38" i="23"/>
  <c r="BB465" i="10"/>
  <c r="AV177" i="33" s="1"/>
  <c r="AV187" i="33" s="1"/>
  <c r="BB244" i="10"/>
  <c r="BA465" i="10"/>
  <c r="AU177" i="33" s="1"/>
  <c r="AU187" i="33" s="1"/>
  <c r="BA244" i="10"/>
  <c r="BB419" i="25"/>
  <c r="AV69" i="33" s="1"/>
  <c r="BB244" i="25"/>
  <c r="BB465" i="25"/>
  <c r="AV192" i="33" s="1"/>
  <c r="AV202" i="33" s="1"/>
  <c r="BB240" i="25"/>
  <c r="BB452" i="25"/>
  <c r="AV159" i="33" s="1"/>
  <c r="AV169" i="33" s="1"/>
  <c r="BA448" i="25"/>
  <c r="AU136" i="33" s="1"/>
  <c r="BA256" i="25"/>
  <c r="BA504" i="25"/>
  <c r="AU291" i="33" s="1"/>
  <c r="AU301" i="33" s="1"/>
  <c r="BC448" i="25"/>
  <c r="AW136" i="33" s="1"/>
  <c r="BC256" i="25"/>
  <c r="BC504" i="25"/>
  <c r="AW291" i="33" s="1"/>
  <c r="AW301" i="33" s="1"/>
  <c r="BA428" i="10"/>
  <c r="AU83" i="33" s="1"/>
  <c r="BA256" i="10"/>
  <c r="BA504" i="10"/>
  <c r="AU276" i="33" s="1"/>
  <c r="AU286" i="33" s="1"/>
  <c r="BC240" i="25"/>
  <c r="BC452" i="25"/>
  <c r="AW159" i="33" s="1"/>
  <c r="AW169" i="33" s="1"/>
  <c r="BB429" i="10"/>
  <c r="AV84" i="33" s="1"/>
  <c r="BB517" i="10"/>
  <c r="AV309" i="33" s="1"/>
  <c r="AV319" i="33" s="1"/>
  <c r="BG73" i="1"/>
  <c r="BC7" i="24" s="1"/>
  <c r="BB224" i="10"/>
  <c r="BB318" i="10" s="1"/>
  <c r="BG71" i="1"/>
  <c r="BF72" i="1"/>
  <c r="BA1248" i="28"/>
  <c r="BA1252" i="28" s="1"/>
  <c r="BA1108" i="28"/>
  <c r="BA1112" i="28" s="1"/>
  <c r="BC1248" i="28"/>
  <c r="BC1252" i="28" s="1"/>
  <c r="BC1108" i="28"/>
  <c r="BA1201" i="28"/>
  <c r="BA1061" i="28"/>
  <c r="BQ11" i="3"/>
  <c r="BB1205" i="28"/>
  <c r="BB1065" i="28"/>
  <c r="BB1248" i="28"/>
  <c r="BB1108" i="28"/>
  <c r="BB1081" i="28"/>
  <c r="BB1077" i="28"/>
  <c r="BB1073" i="28"/>
  <c r="BB1101" i="28"/>
  <c r="BB1069" i="28"/>
  <c r="BB1097" i="28"/>
  <c r="BB1093" i="28"/>
  <c r="BB1089" i="28"/>
  <c r="BB1085" i="28"/>
  <c r="BB1217" i="28"/>
  <c r="BB1213" i="28"/>
  <c r="BB1241" i="28"/>
  <c r="BB1237" i="28"/>
  <c r="BB1233" i="28"/>
  <c r="BB1229" i="28"/>
  <c r="BB1225" i="28"/>
  <c r="BB1209" i="28"/>
  <c r="BB1221" i="28"/>
  <c r="BA401" i="10"/>
  <c r="AU18" i="33" s="1"/>
  <c r="AU27" i="33" s="1"/>
  <c r="BA224" i="10"/>
  <c r="BA350" i="10" s="1"/>
  <c r="BC189" i="10"/>
  <c r="BC63" i="10"/>
  <c r="BC21" i="10"/>
  <c r="BC413" i="10" s="1"/>
  <c r="AW49" i="33" s="1"/>
  <c r="BC196" i="10"/>
  <c r="BC133" i="10"/>
  <c r="BC445" i="10" s="1"/>
  <c r="AW119" i="33" s="1"/>
  <c r="BA418" i="10"/>
  <c r="BA240" i="10"/>
  <c r="BB419" i="10"/>
  <c r="BB260" i="10"/>
  <c r="BB418" i="10"/>
  <c r="BB240" i="10"/>
  <c r="BA419" i="10"/>
  <c r="BA260" i="10"/>
  <c r="BC175" i="10"/>
  <c r="BA430" i="28"/>
  <c r="BA434" i="28" s="1"/>
  <c r="BP13" i="3"/>
  <c r="BP15" i="3"/>
  <c r="BA414" i="10"/>
  <c r="AU50" i="33" s="1"/>
  <c r="BC210" i="10"/>
  <c r="BC49" i="10"/>
  <c r="BC452" i="10" s="1"/>
  <c r="AW145" i="33" s="1"/>
  <c r="BA833" i="28"/>
  <c r="BA837" i="28" s="1"/>
  <c r="BC161" i="10"/>
  <c r="BC126" i="10"/>
  <c r="BC444" i="10" s="1"/>
  <c r="AW118" i="33" s="1"/>
  <c r="AV155" i="33"/>
  <c r="AU155" i="33"/>
  <c r="AV123" i="33"/>
  <c r="AV27" i="33"/>
  <c r="BA878" i="28"/>
  <c r="BA882" i="28" s="1"/>
  <c r="BA563" i="28"/>
  <c r="BA571" i="28" s="1"/>
  <c r="BA698" i="28"/>
  <c r="BA702" i="28" s="1"/>
  <c r="BF94" i="23"/>
  <c r="BF53" i="23"/>
  <c r="BA228" i="10"/>
  <c r="BA413" i="10"/>
  <c r="AU49" i="33" s="1"/>
  <c r="BC35" i="28"/>
  <c r="BC35" i="10"/>
  <c r="BA428" i="25"/>
  <c r="AU97" i="33" s="1"/>
  <c r="BA427" i="25"/>
  <c r="AU96" i="33" s="1"/>
  <c r="BA232" i="25"/>
  <c r="BA426" i="25"/>
  <c r="AU95" i="33" s="1"/>
  <c r="BC427" i="25"/>
  <c r="AW96" i="33" s="1"/>
  <c r="BC428" i="25"/>
  <c r="AW97" i="33" s="1"/>
  <c r="BC426" i="25"/>
  <c r="AW95" i="33" s="1"/>
  <c r="BC232" i="25"/>
  <c r="BB427" i="25"/>
  <c r="AV96" i="33" s="1"/>
  <c r="BB428" i="25"/>
  <c r="AV97" i="33" s="1"/>
  <c r="BB426" i="25"/>
  <c r="AV95" i="33" s="1"/>
  <c r="BB232" i="25"/>
  <c r="BB18" i="23" s="1"/>
  <c r="BB428" i="10"/>
  <c r="AV83" i="33" s="1"/>
  <c r="BB426" i="10"/>
  <c r="BB427" i="10"/>
  <c r="AV82" i="33" s="1"/>
  <c r="AU81" i="33"/>
  <c r="AY55" i="23"/>
  <c r="AY100" i="23" s="1"/>
  <c r="AZ100" i="23" s="1"/>
  <c r="BB434" i="28"/>
  <c r="BB458" i="28"/>
  <c r="BB446" i="28"/>
  <c r="BB466" i="28"/>
  <c r="BB454" i="28"/>
  <c r="BB442" i="28"/>
  <c r="BB450" i="28"/>
  <c r="BB438" i="28"/>
  <c r="BB462" i="28"/>
  <c r="BB470" i="28"/>
  <c r="BC140" i="28"/>
  <c r="BC140" i="10"/>
  <c r="BC70" i="28"/>
  <c r="BC70" i="10"/>
  <c r="BC608" i="28"/>
  <c r="BC612" i="28" s="1"/>
  <c r="BC923" i="28"/>
  <c r="BC927" i="28" s="1"/>
  <c r="BC968" i="28"/>
  <c r="BC743" i="28"/>
  <c r="BC475" i="28"/>
  <c r="BC479" i="28" s="1"/>
  <c r="BA421" i="25"/>
  <c r="AU71" i="33" s="1"/>
  <c r="BA413" i="25"/>
  <c r="AU63" i="33" s="1"/>
  <c r="BA414" i="25"/>
  <c r="AU64" i="33" s="1"/>
  <c r="BA228" i="25"/>
  <c r="BA415" i="25"/>
  <c r="AU65" i="33" s="1"/>
  <c r="BA968" i="28"/>
  <c r="BA923" i="28"/>
  <c r="BA927" i="28" s="1"/>
  <c r="BA743" i="28"/>
  <c r="BA520" i="28"/>
  <c r="BA524" i="28" s="1"/>
  <c r="BA608" i="28"/>
  <c r="BA653" i="28"/>
  <c r="BA657" i="28" s="1"/>
  <c r="BA788" i="28"/>
  <c r="BA475" i="28"/>
  <c r="BB918" i="28"/>
  <c r="BB898" i="28"/>
  <c r="BB914" i="28"/>
  <c r="BB886" i="28"/>
  <c r="BB902" i="28"/>
  <c r="BB906" i="28"/>
  <c r="BB890" i="28"/>
  <c r="BB894" i="28"/>
  <c r="BB910" i="28"/>
  <c r="BF8" i="28"/>
  <c r="BF6" i="25"/>
  <c r="BF6" i="23"/>
  <c r="BB6" i="24"/>
  <c r="AZ6" i="18"/>
  <c r="BF8" i="3"/>
  <c r="BF6" i="10"/>
  <c r="BB422" i="25"/>
  <c r="AV72" i="33" s="1"/>
  <c r="BB416" i="25"/>
  <c r="AV66" i="33" s="1"/>
  <c r="BE9" i="3"/>
  <c r="BE7" i="25"/>
  <c r="BE9" i="28"/>
  <c r="BE7" i="23"/>
  <c r="AY7" i="18"/>
  <c r="BE7" i="10"/>
  <c r="BC154" i="28"/>
  <c r="BC154" i="10"/>
  <c r="BC454" i="10" s="1"/>
  <c r="AW147" i="33" s="1"/>
  <c r="BA224" i="25"/>
  <c r="BA402" i="25"/>
  <c r="AU33" i="33" s="1"/>
  <c r="BA400" i="25"/>
  <c r="AU31" i="33" s="1"/>
  <c r="BA401" i="25"/>
  <c r="AU32" i="33" s="1"/>
  <c r="BC98" i="28"/>
  <c r="BC98" i="10"/>
  <c r="BC440" i="10" s="1"/>
  <c r="AW114" i="33" s="1"/>
  <c r="BC56" i="28"/>
  <c r="BC56" i="10"/>
  <c r="BC147" i="28"/>
  <c r="BC147" i="10"/>
  <c r="BC453" i="10" s="1"/>
  <c r="AW146" i="33" s="1"/>
  <c r="BC224" i="25"/>
  <c r="BC401" i="25"/>
  <c r="AW32" i="33" s="1"/>
  <c r="BC402" i="25"/>
  <c r="AW33" i="33" s="1"/>
  <c r="BC400" i="25"/>
  <c r="AW31" i="33" s="1"/>
  <c r="BB722" i="28"/>
  <c r="BB738" i="28"/>
  <c r="BB714" i="28"/>
  <c r="BB734" i="28"/>
  <c r="BB726" i="28"/>
  <c r="BB706" i="28"/>
  <c r="BB718" i="28"/>
  <c r="BB730" i="28"/>
  <c r="BB710" i="28"/>
  <c r="BB413" i="10"/>
  <c r="AV49" i="33" s="1"/>
  <c r="BB415" i="10"/>
  <c r="AV51" i="33" s="1"/>
  <c r="BB414" i="10"/>
  <c r="AV50" i="33" s="1"/>
  <c r="BB228" i="10"/>
  <c r="BB571" i="28"/>
  <c r="BB583" i="28"/>
  <c r="BB587" i="28"/>
  <c r="BB591" i="28"/>
  <c r="BB599" i="28"/>
  <c r="BB575" i="28"/>
  <c r="BB595" i="28"/>
  <c r="BB603" i="28"/>
  <c r="BB579" i="28"/>
  <c r="BC168" i="28"/>
  <c r="BC168" i="10"/>
  <c r="AY83" i="23"/>
  <c r="AY128" i="23" s="1"/>
  <c r="AZ128" i="23" s="1"/>
  <c r="AY67" i="23"/>
  <c r="AY112" i="23" s="1"/>
  <c r="AZ112" i="23" s="1"/>
  <c r="AY75" i="23"/>
  <c r="AY120" i="23" s="1"/>
  <c r="AZ120" i="23" s="1"/>
  <c r="AY71" i="23"/>
  <c r="AY116" i="23" s="1"/>
  <c r="AZ116" i="23" s="1"/>
  <c r="AY91" i="23"/>
  <c r="AY136" i="23" s="1"/>
  <c r="AZ136" i="23" s="1"/>
  <c r="AY63" i="23"/>
  <c r="AY108" i="23" s="1"/>
  <c r="AZ108" i="23" s="1"/>
  <c r="AY59" i="23"/>
  <c r="AY104" i="23" s="1"/>
  <c r="AZ104" i="23" s="1"/>
  <c r="AY87" i="23"/>
  <c r="AY132" i="23" s="1"/>
  <c r="AZ132" i="23" s="1"/>
  <c r="AY79" i="23"/>
  <c r="AY124" i="23" s="1"/>
  <c r="AZ124" i="23" s="1"/>
  <c r="BC14" i="28"/>
  <c r="BC14" i="10"/>
  <c r="BC421" i="25"/>
  <c r="AW71" i="33" s="1"/>
  <c r="BC413" i="25"/>
  <c r="AW63" i="33" s="1"/>
  <c r="BC414" i="25"/>
  <c r="AW64" i="33" s="1"/>
  <c r="BC415" i="25"/>
  <c r="AW65" i="33" s="1"/>
  <c r="BC228" i="25"/>
  <c r="BC77" i="28"/>
  <c r="BC77" i="10"/>
  <c r="BD7" i="25"/>
  <c r="BD9" i="28"/>
  <c r="BD7" i="23"/>
  <c r="AX7" i="18"/>
  <c r="BD9" i="3"/>
  <c r="BD7" i="10"/>
  <c r="BB415" i="25"/>
  <c r="AV65" i="33" s="1"/>
  <c r="BB228" i="25"/>
  <c r="BB413" i="25"/>
  <c r="AV63" i="33" s="1"/>
  <c r="BB414" i="25"/>
  <c r="AV64" i="33" s="1"/>
  <c r="BC415" i="10"/>
  <c r="AW51" i="33" s="1"/>
  <c r="BC84" i="28"/>
  <c r="BC84" i="10"/>
  <c r="BC42" i="28"/>
  <c r="BC42" i="10"/>
  <c r="BC182" i="28"/>
  <c r="BC182" i="10"/>
  <c r="BC112" i="28"/>
  <c r="BC112" i="10"/>
  <c r="BC442" i="10" s="1"/>
  <c r="AW116" i="33" s="1"/>
  <c r="BC28" i="28"/>
  <c r="BC28" i="10"/>
  <c r="BC416" i="10" s="1"/>
  <c r="AW52" i="33" s="1"/>
  <c r="BC91" i="28"/>
  <c r="BC91" i="10"/>
  <c r="BC422" i="25"/>
  <c r="AW72" i="33" s="1"/>
  <c r="BC416" i="25"/>
  <c r="AW66" i="33" s="1"/>
  <c r="BB923" i="28"/>
  <c r="BB653" i="28"/>
  <c r="BB657" i="28" s="1"/>
  <c r="BB743" i="28"/>
  <c r="BB747" i="28" s="1"/>
  <c r="BB788" i="28"/>
  <c r="BB792" i="28" s="1"/>
  <c r="BB968" i="28"/>
  <c r="BB475" i="28"/>
  <c r="BB479" i="28" s="1"/>
  <c r="BB608" i="28"/>
  <c r="BB520" i="28"/>
  <c r="BB524" i="28" s="1"/>
  <c r="BB841" i="28"/>
  <c r="BB845" i="28"/>
  <c r="BB873" i="28"/>
  <c r="BB857" i="28"/>
  <c r="BB861" i="28"/>
  <c r="BB869" i="28"/>
  <c r="BB853" i="28"/>
  <c r="BB865" i="28"/>
  <c r="BB849" i="28"/>
  <c r="BB837" i="28"/>
  <c r="BB567" i="28"/>
  <c r="BB702" i="28"/>
  <c r="BB882" i="28"/>
  <c r="BC203" i="28"/>
  <c r="BC203" i="10"/>
  <c r="BC119" i="28"/>
  <c r="BC119" i="10"/>
  <c r="BC443" i="10" s="1"/>
  <c r="AW117" i="33" s="1"/>
  <c r="BC105" i="28"/>
  <c r="BC105" i="10"/>
  <c r="BC441" i="10" s="1"/>
  <c r="AW115" i="33" s="1"/>
  <c r="BF7" i="28"/>
  <c r="BF5" i="25"/>
  <c r="BF5" i="23"/>
  <c r="BB5" i="24"/>
  <c r="AZ5" i="18"/>
  <c r="BF5" i="10"/>
  <c r="BF7" i="3"/>
  <c r="BC217" i="28"/>
  <c r="BC217" i="10"/>
  <c r="BB224" i="25"/>
  <c r="BB401" i="25"/>
  <c r="AV32" i="33" s="1"/>
  <c r="BB402" i="25"/>
  <c r="AV33" i="33" s="1"/>
  <c r="BB400" i="25"/>
  <c r="AV31" i="33" s="1"/>
  <c r="BA307" i="33"/>
  <c r="BA241" i="33"/>
  <c r="BA175" i="33"/>
  <c r="BA355" i="33"/>
  <c r="BA289" i="33"/>
  <c r="BA223" i="33"/>
  <c r="BA157" i="33"/>
  <c r="BA340" i="33"/>
  <c r="BA274" i="33"/>
  <c r="BA208" i="33"/>
  <c r="BA143" i="33"/>
  <c r="BA125" i="33"/>
  <c r="BA47" i="33"/>
  <c r="BA111" i="33"/>
  <c r="BA190" i="33"/>
  <c r="BA61" i="33"/>
  <c r="BA79" i="33"/>
  <c r="BA322" i="33"/>
  <c r="BA93" i="33"/>
  <c r="BA256" i="33"/>
  <c r="BA15" i="33"/>
  <c r="BA29" i="33"/>
  <c r="BG4" i="25"/>
  <c r="BG6" i="28"/>
  <c r="BG4" i="23"/>
  <c r="BA4" i="18"/>
  <c r="BC4" i="24"/>
  <c r="BG6" i="3"/>
  <c r="BG5" i="3" s="1"/>
  <c r="BG4" i="10"/>
  <c r="BH70" i="1"/>
  <c r="BG9" i="1"/>
  <c r="BC124" i="24" l="1" a="1"/>
  <c r="BC124" i="24" s="1"/>
  <c r="BC112" i="24" a="1"/>
  <c r="BC112" i="24" s="1"/>
  <c r="BC128" i="24" a="1"/>
  <c r="BC128" i="24" s="1"/>
  <c r="BC120" i="24" a="1"/>
  <c r="BC120" i="24" s="1"/>
  <c r="BC108" i="24" a="1"/>
  <c r="BC108" i="24" s="1"/>
  <c r="BC116" i="24" a="1"/>
  <c r="BC116" i="24" s="1"/>
  <c r="BC104" i="24" a="1"/>
  <c r="BC104" i="24" s="1"/>
  <c r="BC100" i="24" a="1"/>
  <c r="BC100" i="24" s="1"/>
  <c r="BC92" i="24" a="1"/>
  <c r="BC92" i="24" s="1"/>
  <c r="BC80" i="24" a="1"/>
  <c r="BC80" i="24" s="1"/>
  <c r="BC68" i="24" a="1"/>
  <c r="BC68" i="24" s="1"/>
  <c r="BC60" i="24" a="1"/>
  <c r="BC60" i="24" s="1"/>
  <c r="BC76" i="24" a="1"/>
  <c r="BC76" i="24" s="1"/>
  <c r="BC96" i="24" a="1"/>
  <c r="BC96" i="24" s="1"/>
  <c r="BC88" i="24" a="1"/>
  <c r="BC88" i="24" s="1"/>
  <c r="BC56" i="24" a="1"/>
  <c r="BC56" i="24" s="1"/>
  <c r="BC72" i="24" a="1"/>
  <c r="BC72" i="24" s="1"/>
  <c r="BC84" i="24" a="1"/>
  <c r="BC84" i="24" s="1"/>
  <c r="BC52" i="24" a="1"/>
  <c r="BC52" i="24" s="1"/>
  <c r="BC64" i="24" a="1"/>
  <c r="BC64" i="24" s="1"/>
  <c r="BC48" i="24" a="1"/>
  <c r="BC48" i="24" s="1"/>
  <c r="BC32" i="24" a="1"/>
  <c r="BC32" i="24" s="1"/>
  <c r="BC16" i="24" a="1"/>
  <c r="BC16" i="24" s="1"/>
  <c r="BC44" i="24" a="1"/>
  <c r="BC44" i="24" s="1"/>
  <c r="BC40" i="24" a="1"/>
  <c r="BC40" i="24" s="1"/>
  <c r="BC20" i="24" a="1"/>
  <c r="BC20" i="24" s="1"/>
  <c r="BC28" i="24" a="1"/>
  <c r="BC28" i="24" s="1"/>
  <c r="BC12" i="24" a="1"/>
  <c r="BC12" i="24" s="1"/>
  <c r="BC36" i="24" a="1"/>
  <c r="BC36" i="24" s="1"/>
  <c r="BC24" i="24" a="1"/>
  <c r="BC24" i="24" s="1"/>
  <c r="BA18" i="23"/>
  <c r="BC232" i="10"/>
  <c r="BC18" i="23" s="1"/>
  <c r="BB322" i="10"/>
  <c r="BB338" i="10"/>
  <c r="AV137" i="33"/>
  <c r="BA342" i="10"/>
  <c r="BB350" i="10"/>
  <c r="BA318" i="10"/>
  <c r="BA322" i="10"/>
  <c r="BA50" i="23"/>
  <c r="AU137" i="33"/>
  <c r="BA330" i="10"/>
  <c r="BA338" i="10"/>
  <c r="BB334" i="10"/>
  <c r="BB342" i="10"/>
  <c r="BB330" i="10"/>
  <c r="BB42" i="23"/>
  <c r="AU91" i="33"/>
  <c r="BA334" i="10"/>
  <c r="AW137" i="33"/>
  <c r="BA38" i="23"/>
  <c r="BB30" i="23"/>
  <c r="BB34" i="23"/>
  <c r="BB50" i="23"/>
  <c r="BC426" i="10"/>
  <c r="AW81" i="33" s="1"/>
  <c r="BA30" i="23"/>
  <c r="AU113" i="33"/>
  <c r="AU123" i="33" s="1"/>
  <c r="BC428" i="10"/>
  <c r="AW83" i="33" s="1"/>
  <c r="BC256" i="10"/>
  <c r="BC42" i="23" s="1"/>
  <c r="BC504" i="10"/>
  <c r="AW276" i="33" s="1"/>
  <c r="AW286" i="33" s="1"/>
  <c r="BC465" i="10"/>
  <c r="AW177" i="33" s="1"/>
  <c r="AW187" i="33" s="1"/>
  <c r="BC244" i="10"/>
  <c r="BC30" i="23" s="1"/>
  <c r="BC530" i="10"/>
  <c r="AW342" i="33" s="1"/>
  <c r="AW352" i="33" s="1"/>
  <c r="BC264" i="10"/>
  <c r="BC50" i="23" s="1"/>
  <c r="BC417" i="10"/>
  <c r="BC439" i="10"/>
  <c r="AW113" i="33" s="1"/>
  <c r="AW123" i="33" s="1"/>
  <c r="BC236" i="10"/>
  <c r="BC22" i="23" s="1"/>
  <c r="BC478" i="10"/>
  <c r="AW210" i="33" s="1"/>
  <c r="AW220" i="33" s="1"/>
  <c r="BC248" i="10"/>
  <c r="BC34" i="23" s="1"/>
  <c r="BA42" i="23"/>
  <c r="BC429" i="10"/>
  <c r="AW84" i="33" s="1"/>
  <c r="BC517" i="10"/>
  <c r="AW309" i="33" s="1"/>
  <c r="AW319" i="33" s="1"/>
  <c r="BC427" i="10"/>
  <c r="AW82" i="33" s="1"/>
  <c r="BC252" i="10"/>
  <c r="BC38" i="23" s="1"/>
  <c r="BC491" i="10"/>
  <c r="AW243" i="33" s="1"/>
  <c r="AW253" i="33" s="1"/>
  <c r="BA22" i="23"/>
  <c r="BA34" i="23"/>
  <c r="BA46" i="23"/>
  <c r="BB26" i="23"/>
  <c r="BB46" i="23"/>
  <c r="BB314" i="10"/>
  <c r="BA26" i="23"/>
  <c r="BH73" i="1"/>
  <c r="BD7" i="24" s="1"/>
  <c r="BH71" i="1"/>
  <c r="BG72" i="1"/>
  <c r="BA314" i="10"/>
  <c r="BA1101" i="28"/>
  <c r="BA1077" i="28"/>
  <c r="BA1073" i="28"/>
  <c r="BA1069" i="28"/>
  <c r="BA1097" i="28"/>
  <c r="BA1093" i="28"/>
  <c r="BA1089" i="28"/>
  <c r="BA1085" i="28"/>
  <c r="BA1081" i="28"/>
  <c r="BA1065" i="28"/>
  <c r="BC1201" i="28"/>
  <c r="BC1061" i="28"/>
  <c r="BC1065" i="28" s="1"/>
  <c r="BB1124" i="28"/>
  <c r="BB1120" i="28"/>
  <c r="BB1148" i="28"/>
  <c r="BB1116" i="28"/>
  <c r="BB1144" i="28"/>
  <c r="BB1140" i="28"/>
  <c r="BB1132" i="28"/>
  <c r="BB1136" i="28"/>
  <c r="BB1128" i="28"/>
  <c r="BA1241" i="28"/>
  <c r="BA1237" i="28"/>
  <c r="BA1213" i="28"/>
  <c r="BA1233" i="28"/>
  <c r="BA1229" i="28"/>
  <c r="BA1209" i="28"/>
  <c r="BA1225" i="28"/>
  <c r="BA1221" i="28"/>
  <c r="BA1217" i="28"/>
  <c r="BA1205" i="28"/>
  <c r="BC1144" i="28"/>
  <c r="BC1124" i="28"/>
  <c r="BC1140" i="28"/>
  <c r="BC1120" i="28"/>
  <c r="BC1136" i="28"/>
  <c r="BC1116" i="28"/>
  <c r="BC1132" i="28"/>
  <c r="BC1148" i="28"/>
  <c r="BC1128" i="28"/>
  <c r="BB1256" i="28"/>
  <c r="BB1288" i="28"/>
  <c r="BB1260" i="28"/>
  <c r="BB1284" i="28"/>
  <c r="BB1280" i="28"/>
  <c r="BB1276" i="28"/>
  <c r="BB1272" i="28"/>
  <c r="BB1268" i="28"/>
  <c r="BB1264" i="28"/>
  <c r="BR11" i="3"/>
  <c r="BC1288" i="28"/>
  <c r="BC1256" i="28"/>
  <c r="BC1284" i="28"/>
  <c r="BC1280" i="28"/>
  <c r="BC1276" i="28"/>
  <c r="BC1272" i="28"/>
  <c r="BC1268" i="28"/>
  <c r="BC1264" i="28"/>
  <c r="BC1260" i="28"/>
  <c r="BA1144" i="28"/>
  <c r="BA1140" i="28"/>
  <c r="BA1136" i="28"/>
  <c r="BA1132" i="28"/>
  <c r="BA1128" i="28"/>
  <c r="BA1124" i="28"/>
  <c r="BA1120" i="28"/>
  <c r="BA1148" i="28"/>
  <c r="BA1116" i="28"/>
  <c r="BA1284" i="28"/>
  <c r="BA1280" i="28"/>
  <c r="BA1276" i="28"/>
  <c r="BA1272" i="28"/>
  <c r="BA1268" i="28"/>
  <c r="BA1264" i="28"/>
  <c r="BA1260" i="28"/>
  <c r="BA1288" i="28"/>
  <c r="BA1256" i="28"/>
  <c r="BB1112" i="28"/>
  <c r="BC1112" i="28"/>
  <c r="BB1252" i="28"/>
  <c r="BB326" i="10"/>
  <c r="BA579" i="28"/>
  <c r="BA438" i="28"/>
  <c r="BA567" i="28"/>
  <c r="BA603" i="28"/>
  <c r="BA591" i="28"/>
  <c r="BA587" i="28"/>
  <c r="BA583" i="28"/>
  <c r="BA575" i="28"/>
  <c r="BA595" i="28"/>
  <c r="BA599" i="28"/>
  <c r="BA710" i="28"/>
  <c r="BA738" i="28"/>
  <c r="BA470" i="28"/>
  <c r="BA454" i="28"/>
  <c r="BA442" i="28"/>
  <c r="BA458" i="28"/>
  <c r="BA446" i="28"/>
  <c r="BA466" i="28"/>
  <c r="BA450" i="28"/>
  <c r="BA326" i="10"/>
  <c r="BA462" i="28"/>
  <c r="BA853" i="28"/>
  <c r="AU59" i="33"/>
  <c r="BB346" i="10"/>
  <c r="BC418" i="10"/>
  <c r="BC240" i="10"/>
  <c r="BA346" i="10"/>
  <c r="BC419" i="10"/>
  <c r="BC260" i="10"/>
  <c r="BA890" i="28"/>
  <c r="BA914" i="28"/>
  <c r="BA906" i="28"/>
  <c r="BA902" i="28"/>
  <c r="BA910" i="28"/>
  <c r="BA898" i="28"/>
  <c r="BA918" i="28"/>
  <c r="BA894" i="28"/>
  <c r="BA886" i="28"/>
  <c r="BQ13" i="3"/>
  <c r="BQ15" i="3"/>
  <c r="BA849" i="28"/>
  <c r="BA857" i="28"/>
  <c r="BA841" i="28"/>
  <c r="BA869" i="28"/>
  <c r="BA845" i="28"/>
  <c r="BA865" i="28"/>
  <c r="BA873" i="28"/>
  <c r="BA861" i="28"/>
  <c r="AV73" i="33"/>
  <c r="AW155" i="33"/>
  <c r="AV105" i="33"/>
  <c r="AU105" i="33"/>
  <c r="AU73" i="33"/>
  <c r="AW105" i="33"/>
  <c r="AW73" i="33"/>
  <c r="AU41" i="33"/>
  <c r="AV59" i="33"/>
  <c r="AV41" i="33"/>
  <c r="AW41" i="33"/>
  <c r="BA714" i="28"/>
  <c r="BA726" i="28"/>
  <c r="BA722" i="28"/>
  <c r="BA718" i="28"/>
  <c r="BA706" i="28"/>
  <c r="BA730" i="28"/>
  <c r="BA734" i="28"/>
  <c r="BC972" i="28"/>
  <c r="AX104" i="18"/>
  <c r="AX108" i="18"/>
  <c r="AX112" i="18"/>
  <c r="AX116" i="18"/>
  <c r="AX120" i="18"/>
  <c r="AX124" i="18"/>
  <c r="AX72" i="18"/>
  <c r="AX76" i="18"/>
  <c r="AX44" i="18"/>
  <c r="AX80" i="18"/>
  <c r="AX48" i="18"/>
  <c r="AX84" i="18"/>
  <c r="AX52" i="18"/>
  <c r="BD84" i="10" s="1"/>
  <c r="AX88" i="18"/>
  <c r="AX56" i="18"/>
  <c r="AX92" i="18"/>
  <c r="AX60" i="18"/>
  <c r="AX128" i="18"/>
  <c r="AX96" i="18"/>
  <c r="AX64" i="18"/>
  <c r="AX20" i="18"/>
  <c r="AX28" i="18"/>
  <c r="AX24" i="18"/>
  <c r="AX68" i="18"/>
  <c r="BD112" i="28" s="1"/>
  <c r="AX32" i="18"/>
  <c r="AX100" i="18"/>
  <c r="AX36" i="18"/>
  <c r="AX40" i="18"/>
  <c r="AX12" i="18"/>
  <c r="AX16" i="18"/>
  <c r="AY104" i="18"/>
  <c r="AY108" i="18"/>
  <c r="BE182" i="28" s="1"/>
  <c r="AY112" i="18"/>
  <c r="AY116" i="18"/>
  <c r="AY120" i="18"/>
  <c r="AY124" i="18"/>
  <c r="AY128" i="18"/>
  <c r="AY76" i="18"/>
  <c r="AY44" i="18"/>
  <c r="AY80" i="18"/>
  <c r="AY48" i="18"/>
  <c r="AY84" i="18"/>
  <c r="BE140" i="28" s="1"/>
  <c r="AY52" i="18"/>
  <c r="BE84" i="28" s="1"/>
  <c r="AY88" i="18"/>
  <c r="BE147" i="28" s="1"/>
  <c r="AY56" i="18"/>
  <c r="AY92" i="18"/>
  <c r="BE154" i="28" s="1"/>
  <c r="AY60" i="18"/>
  <c r="AY96" i="18"/>
  <c r="AY64" i="18"/>
  <c r="AY100" i="18"/>
  <c r="BE168" i="10" s="1"/>
  <c r="AY68" i="18"/>
  <c r="AY72" i="18"/>
  <c r="AY28" i="18"/>
  <c r="AY24" i="18"/>
  <c r="AY20" i="18"/>
  <c r="BE28" i="10" s="1"/>
  <c r="BE416" i="10" s="1"/>
  <c r="AY52" i="33" s="1"/>
  <c r="AY32" i="18"/>
  <c r="AY36" i="18"/>
  <c r="AY40" i="18"/>
  <c r="BE63" i="10" s="1"/>
  <c r="AY16" i="18"/>
  <c r="AY12" i="18"/>
  <c r="BG94" i="23"/>
  <c r="BG53" i="23"/>
  <c r="BC414" i="10"/>
  <c r="AW50" i="33" s="1"/>
  <c r="AW59" i="33" s="1"/>
  <c r="AV81" i="33"/>
  <c r="AV91" i="33" s="1"/>
  <c r="BD147" i="25"/>
  <c r="BD455" i="25" s="1"/>
  <c r="AX162" i="33" s="1"/>
  <c r="BD259" i="28"/>
  <c r="BC228" i="10"/>
  <c r="BE28" i="25"/>
  <c r="BD378" i="28"/>
  <c r="BD91" i="25"/>
  <c r="BD266" i="28"/>
  <c r="BE329" i="28"/>
  <c r="BE56" i="25"/>
  <c r="BD273" i="28"/>
  <c r="BE35" i="25"/>
  <c r="BD196" i="25"/>
  <c r="BE399" i="28"/>
  <c r="BE287" i="28"/>
  <c r="BE385" i="28"/>
  <c r="BD315" i="28"/>
  <c r="BD105" i="25"/>
  <c r="BD444" i="25" s="1"/>
  <c r="AX132" i="33" s="1"/>
  <c r="BE308" i="28"/>
  <c r="BE98" i="25"/>
  <c r="BE443" i="25" s="1"/>
  <c r="AY131" i="33" s="1"/>
  <c r="BA330" i="25"/>
  <c r="BA346" i="25"/>
  <c r="BA326" i="25"/>
  <c r="BA322" i="25"/>
  <c r="BA342" i="25"/>
  <c r="BA350" i="25"/>
  <c r="BA334" i="25"/>
  <c r="BA10" i="23"/>
  <c r="BA318" i="25"/>
  <c r="BA338" i="25"/>
  <c r="BA751" i="28"/>
  <c r="BA771" i="28"/>
  <c r="BA763" i="28"/>
  <c r="BA775" i="28"/>
  <c r="BA779" i="28"/>
  <c r="BA759" i="28"/>
  <c r="BA783" i="28"/>
  <c r="BA755" i="28"/>
  <c r="BA767" i="28"/>
  <c r="BC751" i="28"/>
  <c r="BC783" i="28"/>
  <c r="BC763" i="28"/>
  <c r="BC759" i="28"/>
  <c r="BC775" i="28"/>
  <c r="BC767" i="28"/>
  <c r="BC755" i="28"/>
  <c r="BC771" i="28"/>
  <c r="BC779" i="28"/>
  <c r="BD392" i="28"/>
  <c r="BD182" i="25"/>
  <c r="BB677" i="28"/>
  <c r="BB661" i="28"/>
  <c r="BB681" i="28"/>
  <c r="BB673" i="28"/>
  <c r="BB665" i="28"/>
  <c r="BB693" i="28"/>
  <c r="BB685" i="28"/>
  <c r="BB669" i="28"/>
  <c r="BB689" i="28"/>
  <c r="BC330" i="25"/>
  <c r="BC346" i="25"/>
  <c r="BC318" i="25"/>
  <c r="BC338" i="25"/>
  <c r="BC334" i="25"/>
  <c r="BC322" i="25"/>
  <c r="BC350" i="25"/>
  <c r="BC342" i="25"/>
  <c r="BC326" i="25"/>
  <c r="BF7" i="23"/>
  <c r="BF9" i="3"/>
  <c r="AZ7" i="18"/>
  <c r="BF7" i="10"/>
  <c r="BF7" i="25"/>
  <c r="BF9" i="28"/>
  <c r="BA947" i="28"/>
  <c r="BA931" i="28"/>
  <c r="BA959" i="28"/>
  <c r="BA951" i="28"/>
  <c r="BA939" i="28"/>
  <c r="BA963" i="28"/>
  <c r="BA955" i="28"/>
  <c r="BA943" i="28"/>
  <c r="BA935" i="28"/>
  <c r="BA747" i="28"/>
  <c r="BC1008" i="28"/>
  <c r="BC988" i="28"/>
  <c r="BC992" i="28"/>
  <c r="BC980" i="28"/>
  <c r="BC976" i="28"/>
  <c r="BC1000" i="28"/>
  <c r="BC984" i="28"/>
  <c r="BC996" i="28"/>
  <c r="BC1004" i="28"/>
  <c r="BC430" i="28"/>
  <c r="BC878" i="28"/>
  <c r="BC882" i="28" s="1"/>
  <c r="BC698" i="28"/>
  <c r="BC833" i="28"/>
  <c r="BC837" i="28" s="1"/>
  <c r="BC563" i="28"/>
  <c r="BC567" i="28" s="1"/>
  <c r="BA495" i="28"/>
  <c r="BA499" i="28"/>
  <c r="BA515" i="28"/>
  <c r="BA507" i="28"/>
  <c r="BA503" i="28"/>
  <c r="BA487" i="28"/>
  <c r="BA491" i="28"/>
  <c r="BA511" i="28"/>
  <c r="BA483" i="28"/>
  <c r="BA479" i="28"/>
  <c r="BC636" i="28"/>
  <c r="BC624" i="28"/>
  <c r="BC644" i="28"/>
  <c r="BC648" i="28"/>
  <c r="BC620" i="28"/>
  <c r="BC628" i="28"/>
  <c r="BC616" i="28"/>
  <c r="BC632" i="28"/>
  <c r="BC640" i="28"/>
  <c r="BB935" i="28"/>
  <c r="BB955" i="28"/>
  <c r="BB947" i="28"/>
  <c r="BB963" i="28"/>
  <c r="BB931" i="28"/>
  <c r="BB959" i="28"/>
  <c r="BB943" i="28"/>
  <c r="BB951" i="28"/>
  <c r="BB939" i="28"/>
  <c r="BA988" i="28"/>
  <c r="BA984" i="28"/>
  <c r="BA992" i="28"/>
  <c r="BA996" i="28"/>
  <c r="BA976" i="28"/>
  <c r="BA980" i="28"/>
  <c r="BA1004" i="28"/>
  <c r="BA1000" i="28"/>
  <c r="BA1008" i="28"/>
  <c r="BD161" i="25"/>
  <c r="BD457" i="25" s="1"/>
  <c r="AX164" i="33" s="1"/>
  <c r="BD371" i="28"/>
  <c r="BB314" i="25"/>
  <c r="BB14" i="23"/>
  <c r="BB616" i="28"/>
  <c r="BB620" i="28"/>
  <c r="BB628" i="28"/>
  <c r="BB624" i="28"/>
  <c r="BB636" i="28"/>
  <c r="BB632" i="28"/>
  <c r="BB640" i="28"/>
  <c r="BB648" i="28"/>
  <c r="BB644" i="28"/>
  <c r="BA824" i="28"/>
  <c r="BA820" i="28"/>
  <c r="BA828" i="28"/>
  <c r="BA800" i="28"/>
  <c r="BA808" i="28"/>
  <c r="BA812" i="28"/>
  <c r="BA796" i="28"/>
  <c r="BA816" i="28"/>
  <c r="BA804" i="28"/>
  <c r="BA314" i="25"/>
  <c r="BA14" i="23"/>
  <c r="BC788" i="28"/>
  <c r="BB783" i="28"/>
  <c r="BB775" i="28"/>
  <c r="BB755" i="28"/>
  <c r="BB767" i="28"/>
  <c r="BB751" i="28"/>
  <c r="BB763" i="28"/>
  <c r="BB779" i="28"/>
  <c r="BB771" i="28"/>
  <c r="BB759" i="28"/>
  <c r="BC224" i="10"/>
  <c r="BC400" i="10"/>
  <c r="AW17" i="33" s="1"/>
  <c r="BC401" i="10"/>
  <c r="AW18" i="33" s="1"/>
  <c r="BC402" i="10"/>
  <c r="AW19" i="33" s="1"/>
  <c r="BB552" i="28"/>
  <c r="BB540" i="28"/>
  <c r="BB548" i="28"/>
  <c r="BB556" i="28"/>
  <c r="BB536" i="28"/>
  <c r="BB532" i="28"/>
  <c r="BB544" i="28"/>
  <c r="BB560" i="28"/>
  <c r="BB528" i="28"/>
  <c r="BB612" i="28"/>
  <c r="BA689" i="28"/>
  <c r="BA685" i="28"/>
  <c r="BA673" i="28"/>
  <c r="BA669" i="28"/>
  <c r="BA661" i="28"/>
  <c r="BA693" i="28"/>
  <c r="BA665" i="28"/>
  <c r="BA681" i="28"/>
  <c r="BA677" i="28"/>
  <c r="BC520" i="28"/>
  <c r="BC524" i="28" s="1"/>
  <c r="BD413" i="28"/>
  <c r="BD203" i="25"/>
  <c r="BG8" i="28"/>
  <c r="BG6" i="25"/>
  <c r="BG6" i="23"/>
  <c r="BC6" i="24"/>
  <c r="BA6" i="18"/>
  <c r="BG8" i="3"/>
  <c r="BG6" i="10"/>
  <c r="BE126" i="25"/>
  <c r="BE336" i="28"/>
  <c r="BD42" i="25"/>
  <c r="BD252" i="28"/>
  <c r="BB507" i="28"/>
  <c r="BB503" i="28"/>
  <c r="BB491" i="28"/>
  <c r="BB495" i="28"/>
  <c r="BB511" i="28"/>
  <c r="BB515" i="28"/>
  <c r="BB483" i="28"/>
  <c r="BB487" i="28"/>
  <c r="BB499" i="28"/>
  <c r="BC314" i="25"/>
  <c r="BG7" i="28"/>
  <c r="BG5" i="25"/>
  <c r="BG5" i="10"/>
  <c r="BG5" i="23"/>
  <c r="BC5" i="24"/>
  <c r="BA5" i="18"/>
  <c r="BG7" i="3"/>
  <c r="BD427" i="28"/>
  <c r="BD217" i="25"/>
  <c r="BB976" i="28"/>
  <c r="BB1000" i="28"/>
  <c r="BB1004" i="28"/>
  <c r="BB988" i="28"/>
  <c r="BB984" i="28"/>
  <c r="BB980" i="28"/>
  <c r="BB996" i="28"/>
  <c r="BB1008" i="28"/>
  <c r="BB992" i="28"/>
  <c r="BD364" i="28"/>
  <c r="BD154" i="25"/>
  <c r="BD456" i="25" s="1"/>
  <c r="AX163" i="33" s="1"/>
  <c r="BB927" i="28"/>
  <c r="BA612" i="28"/>
  <c r="BA648" i="28"/>
  <c r="BA632" i="28"/>
  <c r="BA628" i="28"/>
  <c r="BA616" i="28"/>
  <c r="BA640" i="28"/>
  <c r="BA620" i="28"/>
  <c r="BA644" i="28"/>
  <c r="BA624" i="28"/>
  <c r="BA636" i="28"/>
  <c r="BA792" i="28"/>
  <c r="BC653" i="28"/>
  <c r="BD77" i="25"/>
  <c r="BD287" i="28"/>
  <c r="BC963" i="28"/>
  <c r="BC959" i="28"/>
  <c r="BC935" i="28"/>
  <c r="BC947" i="28"/>
  <c r="BC951" i="28"/>
  <c r="BC931" i="28"/>
  <c r="BC943" i="28"/>
  <c r="BC955" i="28"/>
  <c r="BC939" i="28"/>
  <c r="BB330" i="25"/>
  <c r="BB334" i="25"/>
  <c r="BB350" i="25"/>
  <c r="BB342" i="25"/>
  <c r="BB326" i="25"/>
  <c r="BB322" i="25"/>
  <c r="BB338" i="25"/>
  <c r="BB318" i="25"/>
  <c r="BB346" i="25"/>
  <c r="BD336" i="28"/>
  <c r="BD126" i="25"/>
  <c r="BD308" i="28"/>
  <c r="BD98" i="25"/>
  <c r="BD443" i="25" s="1"/>
  <c r="AX131" i="33" s="1"/>
  <c r="BB796" i="28"/>
  <c r="BB804" i="28"/>
  <c r="BB816" i="28"/>
  <c r="BB812" i="28"/>
  <c r="BB808" i="28"/>
  <c r="BB824" i="28"/>
  <c r="BB828" i="28"/>
  <c r="BB800" i="28"/>
  <c r="BB820" i="28"/>
  <c r="BC747" i="28"/>
  <c r="BB972" i="28"/>
  <c r="BA540" i="28"/>
  <c r="BA544" i="28"/>
  <c r="BA528" i="28"/>
  <c r="BA552" i="28"/>
  <c r="BA536" i="28"/>
  <c r="BA556" i="28"/>
  <c r="BA560" i="28"/>
  <c r="BA548" i="28"/>
  <c r="BA532" i="28"/>
  <c r="BA972" i="28"/>
  <c r="BB10" i="23"/>
  <c r="BC483" i="28"/>
  <c r="BC487" i="28"/>
  <c r="BC515" i="28"/>
  <c r="BC507" i="28"/>
  <c r="BC499" i="28"/>
  <c r="BC491" i="28"/>
  <c r="BC503" i="28"/>
  <c r="BC511" i="28"/>
  <c r="BC495" i="28"/>
  <c r="BB307" i="33"/>
  <c r="BB241" i="33"/>
  <c r="BB175" i="33"/>
  <c r="BB355" i="33"/>
  <c r="BB289" i="33"/>
  <c r="BB223" i="33"/>
  <c r="BB157" i="33"/>
  <c r="BB340" i="33"/>
  <c r="BB274" i="33"/>
  <c r="BB208" i="33"/>
  <c r="BB143" i="33"/>
  <c r="BB322" i="33"/>
  <c r="BB256" i="33"/>
  <c r="BB190" i="33"/>
  <c r="BB125" i="33"/>
  <c r="BB47" i="33"/>
  <c r="BB111" i="33"/>
  <c r="BB61" i="33"/>
  <c r="BB93" i="33"/>
  <c r="BB79" i="33"/>
  <c r="BB15" i="33"/>
  <c r="BB29" i="33"/>
  <c r="BH4" i="25"/>
  <c r="BH6" i="28"/>
  <c r="BH4" i="23"/>
  <c r="BB4" i="18"/>
  <c r="BD4" i="24"/>
  <c r="BH6" i="3"/>
  <c r="BH5" i="3" s="1"/>
  <c r="BH4" i="10"/>
  <c r="BI70" i="1"/>
  <c r="BH9" i="1"/>
  <c r="BD112" i="24" l="1" a="1"/>
  <c r="BD112" i="24" s="1"/>
  <c r="BD124" i="24" a="1"/>
  <c r="BD124" i="24" s="1"/>
  <c r="BD128" i="24" a="1"/>
  <c r="BD128" i="24" s="1"/>
  <c r="BD120" i="24" a="1"/>
  <c r="BD120" i="24" s="1"/>
  <c r="BD108" i="24" a="1"/>
  <c r="BD108" i="24" s="1"/>
  <c r="BD116" i="24" a="1"/>
  <c r="BD116" i="24" s="1"/>
  <c r="BD104" i="24" a="1"/>
  <c r="BD104" i="24" s="1"/>
  <c r="BD92" i="24" a="1"/>
  <c r="BD92" i="24" s="1"/>
  <c r="BD80" i="24" a="1"/>
  <c r="BD80" i="24" s="1"/>
  <c r="BD100" i="24" a="1"/>
  <c r="BD100" i="24" s="1"/>
  <c r="BD68" i="24" a="1"/>
  <c r="BD68" i="24" s="1"/>
  <c r="BD60" i="24" a="1"/>
  <c r="BD60" i="24" s="1"/>
  <c r="BD76" i="24" a="1"/>
  <c r="BD76" i="24" s="1"/>
  <c r="BD96" i="24" a="1"/>
  <c r="BD96" i="24" s="1"/>
  <c r="BD88" i="24" a="1"/>
  <c r="BD88" i="24" s="1"/>
  <c r="BD56" i="24" a="1"/>
  <c r="BD56" i="24" s="1"/>
  <c r="BD72" i="24" a="1"/>
  <c r="BD72" i="24" s="1"/>
  <c r="BD84" i="24" a="1"/>
  <c r="BD84" i="24" s="1"/>
  <c r="BD52" i="24" a="1"/>
  <c r="BD52" i="24" s="1"/>
  <c r="BD44" i="24" a="1"/>
  <c r="BD44" i="24" s="1"/>
  <c r="BD48" i="24" a="1"/>
  <c r="BD48" i="24" s="1"/>
  <c r="BD16" i="24" a="1"/>
  <c r="BD16" i="24" s="1"/>
  <c r="BD32" i="24" a="1"/>
  <c r="BD32" i="24" s="1"/>
  <c r="BD64" i="24" a="1"/>
  <c r="BD64" i="24" s="1"/>
  <c r="BD40" i="24" a="1"/>
  <c r="BD40" i="24" s="1"/>
  <c r="BD20" i="24" a="1"/>
  <c r="BD20" i="24" s="1"/>
  <c r="BD24" i="24" a="1"/>
  <c r="BD24" i="24" s="1"/>
  <c r="BD28" i="24" a="1"/>
  <c r="BD28" i="24" s="1"/>
  <c r="BD12" i="24" a="1"/>
  <c r="BD12" i="24" s="1"/>
  <c r="BD36" i="24" a="1"/>
  <c r="BD36" i="24" s="1"/>
  <c r="AW91" i="33"/>
  <c r="BD448" i="25"/>
  <c r="AX136" i="33" s="1"/>
  <c r="BD256" i="25"/>
  <c r="BD504" i="25"/>
  <c r="AX291" i="33" s="1"/>
  <c r="AX301" i="33" s="1"/>
  <c r="BE419" i="25"/>
  <c r="AY69" i="33" s="1"/>
  <c r="BE244" i="25"/>
  <c r="BE465" i="25"/>
  <c r="AY192" i="33" s="1"/>
  <c r="AY202" i="33" s="1"/>
  <c r="BE478" i="10"/>
  <c r="AY210" i="33" s="1"/>
  <c r="AY220" i="33" s="1"/>
  <c r="BE248" i="10"/>
  <c r="BD417" i="25"/>
  <c r="AX67" i="33" s="1"/>
  <c r="BD439" i="25"/>
  <c r="AX127" i="33" s="1"/>
  <c r="BD236" i="25"/>
  <c r="BD429" i="10"/>
  <c r="AX84" i="33" s="1"/>
  <c r="BD517" i="10"/>
  <c r="AX309" i="33" s="1"/>
  <c r="AX319" i="33" s="1"/>
  <c r="BD442" i="25"/>
  <c r="AX130" i="33" s="1"/>
  <c r="BD264" i="25"/>
  <c r="BD530" i="25"/>
  <c r="AX357" i="33" s="1"/>
  <c r="AX367" i="33" s="1"/>
  <c r="BC46" i="23"/>
  <c r="BC26" i="23"/>
  <c r="BC14" i="23"/>
  <c r="BI73" i="1"/>
  <c r="BE7" i="24" s="1"/>
  <c r="BI71" i="1"/>
  <c r="BH72" i="1"/>
  <c r="BH8" i="28" s="1"/>
  <c r="BE63" i="28"/>
  <c r="BS11" i="3"/>
  <c r="BC1077" i="28"/>
  <c r="BC1073" i="28"/>
  <c r="BC1069" i="28"/>
  <c r="BC1101" i="28"/>
  <c r="BC1097" i="28"/>
  <c r="BC1093" i="28"/>
  <c r="BC1089" i="28"/>
  <c r="BC1085" i="28"/>
  <c r="BC1081" i="28"/>
  <c r="BC1241" i="28"/>
  <c r="BC1237" i="28"/>
  <c r="BC1233" i="28"/>
  <c r="BC1229" i="28"/>
  <c r="BC1221" i="28"/>
  <c r="BC1225" i="28"/>
  <c r="BC1209" i="28"/>
  <c r="BC1217" i="28"/>
  <c r="BC1213" i="28"/>
  <c r="BC1205" i="28"/>
  <c r="BE147" i="10"/>
  <c r="BE453" i="10" s="1"/>
  <c r="AY146" i="33" s="1"/>
  <c r="BR15" i="3"/>
  <c r="BR13" i="3"/>
  <c r="AW27" i="33"/>
  <c r="BE140" i="10"/>
  <c r="AZ108" i="18"/>
  <c r="BF182" i="28" s="1"/>
  <c r="AZ112" i="18"/>
  <c r="BF189" i="28" s="1"/>
  <c r="AZ116" i="18"/>
  <c r="AZ120" i="18"/>
  <c r="BF203" i="28" s="1"/>
  <c r="AZ124" i="18"/>
  <c r="AZ128" i="18"/>
  <c r="AZ80" i="18"/>
  <c r="AZ48" i="18"/>
  <c r="AZ84" i="18"/>
  <c r="BF140" i="28" s="1"/>
  <c r="AZ52" i="18"/>
  <c r="AZ88" i="18"/>
  <c r="AZ56" i="18"/>
  <c r="BF91" i="10" s="1"/>
  <c r="AZ92" i="18"/>
  <c r="BF154" i="28" s="1"/>
  <c r="AZ60" i="18"/>
  <c r="AZ96" i="18"/>
  <c r="BF161" i="28" s="1"/>
  <c r="AZ64" i="18"/>
  <c r="BF105" i="28" s="1"/>
  <c r="AZ100" i="18"/>
  <c r="AZ68" i="18"/>
  <c r="AZ72" i="18"/>
  <c r="BF119" i="28" s="1"/>
  <c r="AZ32" i="18"/>
  <c r="AZ16" i="18"/>
  <c r="AZ36" i="18"/>
  <c r="BF56" i="28" s="1"/>
  <c r="AZ40" i="18"/>
  <c r="AZ20" i="18"/>
  <c r="AZ44" i="18"/>
  <c r="BF70" i="28" s="1"/>
  <c r="AZ28" i="18"/>
  <c r="AZ24" i="18"/>
  <c r="AZ76" i="18"/>
  <c r="AZ12" i="18"/>
  <c r="AZ104" i="18"/>
  <c r="BD112" i="10"/>
  <c r="BD442" i="10" s="1"/>
  <c r="AX116" i="33" s="1"/>
  <c r="BE28" i="28"/>
  <c r="BE77" i="25"/>
  <c r="BD63" i="25"/>
  <c r="BD168" i="25"/>
  <c r="BE154" i="10"/>
  <c r="BE454" i="10" s="1"/>
  <c r="AY147" i="33" s="1"/>
  <c r="BA55" i="23"/>
  <c r="BA100" i="23" s="1"/>
  <c r="BE245" i="28"/>
  <c r="BH94" i="23"/>
  <c r="BH53" i="23"/>
  <c r="BE175" i="25"/>
  <c r="BD84" i="28"/>
  <c r="BD56" i="25"/>
  <c r="BE238" i="28"/>
  <c r="BD357" i="28"/>
  <c r="BE119" i="25"/>
  <c r="BE446" i="25" s="1"/>
  <c r="AY134" i="33" s="1"/>
  <c r="BE189" i="25"/>
  <c r="BF175" i="10"/>
  <c r="BE266" i="28"/>
  <c r="BD49" i="25"/>
  <c r="BE84" i="10"/>
  <c r="BE168" i="28"/>
  <c r="BE182" i="10"/>
  <c r="BE428" i="25"/>
  <c r="AY97" i="33" s="1"/>
  <c r="BE426" i="25"/>
  <c r="AY95" i="33" s="1"/>
  <c r="BD406" i="28"/>
  <c r="BD301" i="28"/>
  <c r="BC665" i="28"/>
  <c r="BC693" i="28"/>
  <c r="BC681" i="28"/>
  <c r="BC661" i="28"/>
  <c r="BC689" i="28"/>
  <c r="BC677" i="28"/>
  <c r="BC673" i="28"/>
  <c r="BC669" i="28"/>
  <c r="BC685" i="28"/>
  <c r="BD21" i="28"/>
  <c r="BD21" i="10"/>
  <c r="BD189" i="28"/>
  <c r="BD189" i="10"/>
  <c r="BE252" i="28"/>
  <c r="BE42" i="25"/>
  <c r="BE427" i="25" s="1"/>
  <c r="AY96" i="33" s="1"/>
  <c r="BD140" i="25"/>
  <c r="BD454" i="25" s="1"/>
  <c r="AX161" i="33" s="1"/>
  <c r="BD350" i="28"/>
  <c r="BC845" i="28"/>
  <c r="BC865" i="28"/>
  <c r="BC861" i="28"/>
  <c r="BC841" i="28"/>
  <c r="BC853" i="28"/>
  <c r="BC873" i="28"/>
  <c r="BC869" i="28"/>
  <c r="BC849" i="28"/>
  <c r="BC857" i="28"/>
  <c r="BA75" i="23"/>
  <c r="BA120" i="23" s="1"/>
  <c r="BA59" i="23"/>
  <c r="BA104" i="23" s="1"/>
  <c r="BA87" i="23"/>
  <c r="BA132" i="23" s="1"/>
  <c r="BA67" i="23"/>
  <c r="BA112" i="23" s="1"/>
  <c r="BA71" i="23"/>
  <c r="BA116" i="23" s="1"/>
  <c r="BA83" i="23"/>
  <c r="BA128" i="23" s="1"/>
  <c r="BA63" i="23"/>
  <c r="BA108" i="23" s="1"/>
  <c r="BA91" i="23"/>
  <c r="BA136" i="23" s="1"/>
  <c r="BA79" i="23"/>
  <c r="BA124" i="23" s="1"/>
  <c r="BA96" i="23"/>
  <c r="BB96" i="23" s="1"/>
  <c r="BD245" i="28"/>
  <c r="BD35" i="25"/>
  <c r="BD112" i="25"/>
  <c r="BD445" i="25" s="1"/>
  <c r="AX133" i="33" s="1"/>
  <c r="BD322" i="28"/>
  <c r="BD5" i="24"/>
  <c r="BB5" i="18"/>
  <c r="BH7" i="3"/>
  <c r="BH7" i="28"/>
  <c r="BH5" i="25"/>
  <c r="BH5" i="23"/>
  <c r="BH5" i="10"/>
  <c r="BF154" i="25"/>
  <c r="BF456" i="25" s="1"/>
  <c r="AZ163" i="33" s="1"/>
  <c r="BF364" i="28"/>
  <c r="BF308" i="28"/>
  <c r="BF98" i="25"/>
  <c r="BF443" i="25" s="1"/>
  <c r="AZ131" i="33" s="1"/>
  <c r="BF161" i="25"/>
  <c r="BF457" i="25" s="1"/>
  <c r="AZ164" i="33" s="1"/>
  <c r="BF371" i="28"/>
  <c r="BF336" i="28"/>
  <c r="BF126" i="25"/>
  <c r="BE280" i="28"/>
  <c r="BE70" i="25"/>
  <c r="BE196" i="28"/>
  <c r="BE196" i="10"/>
  <c r="BD63" i="28"/>
  <c r="BD63" i="10"/>
  <c r="BE357" i="28"/>
  <c r="BE147" i="25"/>
  <c r="BE455" i="25" s="1"/>
  <c r="AY162" i="33" s="1"/>
  <c r="BE133" i="28"/>
  <c r="BE133" i="10"/>
  <c r="BE445" i="10" s="1"/>
  <c r="AY119" i="33" s="1"/>
  <c r="BD294" i="28"/>
  <c r="BD84" i="25"/>
  <c r="BD147" i="28"/>
  <c r="BD147" i="10"/>
  <c r="BD453" i="10" s="1"/>
  <c r="AX146" i="33" s="1"/>
  <c r="BC702" i="28"/>
  <c r="BC706" i="28"/>
  <c r="BC738" i="28"/>
  <c r="BC722" i="28"/>
  <c r="BC726" i="28"/>
  <c r="BC734" i="28"/>
  <c r="BC714" i="28"/>
  <c r="BC730" i="28"/>
  <c r="BC718" i="28"/>
  <c r="BC710" i="28"/>
  <c r="BD119" i="28"/>
  <c r="BD119" i="10"/>
  <c r="BD443" i="10" s="1"/>
  <c r="AX117" i="33" s="1"/>
  <c r="BE49" i="28"/>
  <c r="BE49" i="10"/>
  <c r="BE452" i="10" s="1"/>
  <c r="AY145" i="33" s="1"/>
  <c r="BD182" i="28"/>
  <c r="BD182" i="10"/>
  <c r="BD161" i="28"/>
  <c r="BD161" i="10"/>
  <c r="BC10" i="23"/>
  <c r="BC346" i="10"/>
  <c r="BC322" i="10"/>
  <c r="BC334" i="10"/>
  <c r="BC338" i="10"/>
  <c r="BC350" i="10"/>
  <c r="BC342" i="10"/>
  <c r="BC330" i="10"/>
  <c r="BC326" i="10"/>
  <c r="BC318" i="10"/>
  <c r="BD133" i="28"/>
  <c r="BD133" i="10"/>
  <c r="BD445" i="10" s="1"/>
  <c r="AX119" i="33" s="1"/>
  <c r="BD14" i="28"/>
  <c r="BD14" i="10"/>
  <c r="BD385" i="28"/>
  <c r="BD175" i="25"/>
  <c r="BE14" i="25"/>
  <c r="BE224" i="28"/>
  <c r="BE77" i="28"/>
  <c r="BE77" i="10"/>
  <c r="BD28" i="25"/>
  <c r="BD416" i="25" s="1"/>
  <c r="AX66" i="33" s="1"/>
  <c r="BD238" i="28"/>
  <c r="BH8" i="3"/>
  <c r="BF245" i="28"/>
  <c r="BF35" i="25"/>
  <c r="BF357" i="28"/>
  <c r="BF147" i="25"/>
  <c r="BF455" i="25" s="1"/>
  <c r="AZ162" i="33" s="1"/>
  <c r="BF14" i="25"/>
  <c r="BF224" i="28"/>
  <c r="BF315" i="28"/>
  <c r="BF105" i="25"/>
  <c r="BF444" i="25" s="1"/>
  <c r="AZ132" i="33" s="1"/>
  <c r="BE182" i="25"/>
  <c r="BE392" i="28"/>
  <c r="BC314" i="10"/>
  <c r="BC808" i="28"/>
  <c r="BC824" i="28"/>
  <c r="BC800" i="28"/>
  <c r="BC804" i="28"/>
  <c r="BC828" i="28"/>
  <c r="BC816" i="28"/>
  <c r="BC812" i="28"/>
  <c r="BC820" i="28"/>
  <c r="BC796" i="28"/>
  <c r="BD56" i="28"/>
  <c r="BD56" i="10"/>
  <c r="BE378" i="28"/>
  <c r="BE168" i="25"/>
  <c r="BE98" i="28"/>
  <c r="BE98" i="10"/>
  <c r="BE440" i="10" s="1"/>
  <c r="AY114" i="33" s="1"/>
  <c r="BC470" i="28"/>
  <c r="BC446" i="28"/>
  <c r="BC438" i="28"/>
  <c r="BC442" i="28"/>
  <c r="BC454" i="28"/>
  <c r="BC466" i="28"/>
  <c r="BC458" i="28"/>
  <c r="BC450" i="28"/>
  <c r="BC462" i="28"/>
  <c r="BE315" i="28"/>
  <c r="BE105" i="25"/>
  <c r="BE444" i="25" s="1"/>
  <c r="AY132" i="33" s="1"/>
  <c r="BE203" i="28"/>
  <c r="BE203" i="10"/>
  <c r="BF91" i="28"/>
  <c r="BD105" i="28"/>
  <c r="BD105" i="10"/>
  <c r="BD441" i="10" s="1"/>
  <c r="AX115" i="33" s="1"/>
  <c r="BD168" i="28"/>
  <c r="BD168" i="10"/>
  <c r="BC657" i="28"/>
  <c r="BF217" i="25"/>
  <c r="BF427" i="28"/>
  <c r="BF189" i="25"/>
  <c r="BF399" i="28"/>
  <c r="BF329" i="28"/>
  <c r="BF119" i="25"/>
  <c r="BF446" i="25" s="1"/>
  <c r="AZ134" i="33" s="1"/>
  <c r="BE343" i="28"/>
  <c r="BE133" i="25"/>
  <c r="BE453" i="25" s="1"/>
  <c r="AY160" i="33" s="1"/>
  <c r="BC886" i="28"/>
  <c r="BC890" i="28"/>
  <c r="BC906" i="28"/>
  <c r="BC894" i="28"/>
  <c r="BC918" i="28"/>
  <c r="BC898" i="28"/>
  <c r="BC914" i="28"/>
  <c r="BC910" i="28"/>
  <c r="BC902" i="28"/>
  <c r="BD91" i="28"/>
  <c r="BD91" i="10"/>
  <c r="BE217" i="28"/>
  <c r="BE217" i="10"/>
  <c r="BB83" i="23"/>
  <c r="BB87" i="23"/>
  <c r="BB71" i="23"/>
  <c r="BB67" i="23"/>
  <c r="BB63" i="23"/>
  <c r="BB79" i="23"/>
  <c r="BB91" i="23"/>
  <c r="BB75" i="23"/>
  <c r="BB59" i="23"/>
  <c r="BE91" i="28"/>
  <c r="BE91" i="10"/>
  <c r="BE322" i="28"/>
  <c r="BE112" i="25"/>
  <c r="BE445" i="25" s="1"/>
  <c r="AY133" i="33" s="1"/>
  <c r="BE56" i="28"/>
  <c r="BE56" i="10"/>
  <c r="BD189" i="25"/>
  <c r="BD399" i="28"/>
  <c r="BF21" i="25"/>
  <c r="BF231" i="28"/>
  <c r="BF266" i="28"/>
  <c r="BF56" i="25"/>
  <c r="BF175" i="25"/>
  <c r="BF385" i="28"/>
  <c r="BG7" i="25"/>
  <c r="BG7" i="10"/>
  <c r="BG9" i="28"/>
  <c r="BG7" i="23"/>
  <c r="BA7" i="18"/>
  <c r="BG9" i="3"/>
  <c r="BD224" i="28"/>
  <c r="BD14" i="25"/>
  <c r="BB55" i="23"/>
  <c r="BE273" i="28"/>
  <c r="BE63" i="25"/>
  <c r="BE112" i="28"/>
  <c r="BE112" i="10"/>
  <c r="BE442" i="10" s="1"/>
  <c r="AY116" i="33" s="1"/>
  <c r="BE371" i="28"/>
  <c r="BE161" i="25"/>
  <c r="BE457" i="25" s="1"/>
  <c r="AY164" i="33" s="1"/>
  <c r="BD49" i="28"/>
  <c r="BD49" i="10"/>
  <c r="BD452" i="10" s="1"/>
  <c r="AX145" i="33" s="1"/>
  <c r="BD35" i="28"/>
  <c r="BD35" i="10"/>
  <c r="BD28" i="28"/>
  <c r="BD28" i="10"/>
  <c r="BD416" i="10" s="1"/>
  <c r="AX52" i="33" s="1"/>
  <c r="BF259" i="28"/>
  <c r="BF49" i="25"/>
  <c r="BE175" i="28"/>
  <c r="BE175" i="10"/>
  <c r="BD98" i="28"/>
  <c r="BD98" i="10"/>
  <c r="BD440" i="10" s="1"/>
  <c r="AX114" i="33" s="1"/>
  <c r="BD280" i="28"/>
  <c r="BD70" i="25"/>
  <c r="BD420" i="28"/>
  <c r="BD210" i="25"/>
  <c r="BD458" i="25" s="1"/>
  <c r="AX165" i="33" s="1"/>
  <c r="BD196" i="28"/>
  <c r="BD196" i="10"/>
  <c r="BF210" i="25"/>
  <c r="BF458" i="25" s="1"/>
  <c r="AZ165" i="33" s="1"/>
  <c r="BF420" i="28"/>
  <c r="BF322" i="28"/>
  <c r="BF112" i="25"/>
  <c r="BF445" i="25" s="1"/>
  <c r="AZ133" i="33" s="1"/>
  <c r="BE301" i="28"/>
  <c r="BE91" i="25"/>
  <c r="BE126" i="28"/>
  <c r="BE126" i="10"/>
  <c r="BE444" i="10" s="1"/>
  <c r="AY118" i="33" s="1"/>
  <c r="BD126" i="28"/>
  <c r="BD126" i="10"/>
  <c r="BD444" i="10" s="1"/>
  <c r="AX118" i="33" s="1"/>
  <c r="BE105" i="28"/>
  <c r="BE105" i="10"/>
  <c r="BE441" i="10" s="1"/>
  <c r="AY115" i="33" s="1"/>
  <c r="BE259" i="28"/>
  <c r="BE49" i="25"/>
  <c r="BE21" i="28"/>
  <c r="BE21" i="10"/>
  <c r="BF413" i="28"/>
  <c r="BF203" i="25"/>
  <c r="BF133" i="25"/>
  <c r="BF453" i="25" s="1"/>
  <c r="AZ160" i="33" s="1"/>
  <c r="BF343" i="28"/>
  <c r="BF301" i="28"/>
  <c r="BF91" i="25"/>
  <c r="BD343" i="28"/>
  <c r="BD133" i="25"/>
  <c r="BD453" i="25" s="1"/>
  <c r="AX160" i="33" s="1"/>
  <c r="BE231" i="28"/>
  <c r="BE21" i="25"/>
  <c r="BE189" i="28"/>
  <c r="BE189" i="10"/>
  <c r="BE196" i="25"/>
  <c r="BE406" i="28"/>
  <c r="BF252" i="28"/>
  <c r="BF42" i="25"/>
  <c r="BE203" i="25"/>
  <c r="BE413" i="28"/>
  <c r="BD217" i="28"/>
  <c r="BD217" i="10"/>
  <c r="BE14" i="28"/>
  <c r="BE14" i="10"/>
  <c r="BE350" i="28"/>
  <c r="BE140" i="25"/>
  <c r="BE454" i="25" s="1"/>
  <c r="AY161" i="33" s="1"/>
  <c r="BE119" i="28"/>
  <c r="BE119" i="10"/>
  <c r="BE443" i="10" s="1"/>
  <c r="AY117" i="33" s="1"/>
  <c r="BE35" i="28"/>
  <c r="BE35" i="10"/>
  <c r="BF294" i="28"/>
  <c r="BF84" i="25"/>
  <c r="BF392" i="28"/>
  <c r="BF182" i="25"/>
  <c r="BF287" i="28"/>
  <c r="BF77" i="25"/>
  <c r="BC544" i="28"/>
  <c r="BC556" i="28"/>
  <c r="BC532" i="28"/>
  <c r="BC528" i="28"/>
  <c r="BC536" i="28"/>
  <c r="BC552" i="28"/>
  <c r="BC560" i="28"/>
  <c r="BC540" i="28"/>
  <c r="BC548" i="28"/>
  <c r="BD175" i="28"/>
  <c r="BD175" i="10"/>
  <c r="BE217" i="25"/>
  <c r="BE427" i="28"/>
  <c r="BD77" i="28"/>
  <c r="BD77" i="10"/>
  <c r="BD70" i="28"/>
  <c r="BD70" i="10"/>
  <c r="BD140" i="28"/>
  <c r="BD140" i="10"/>
  <c r="BD203" i="28"/>
  <c r="BD203" i="10"/>
  <c r="BE364" i="28"/>
  <c r="BE154" i="25"/>
  <c r="BE456" i="25" s="1"/>
  <c r="AY163" i="33" s="1"/>
  <c r="BD210" i="28"/>
  <c r="BD210" i="10"/>
  <c r="BE210" i="28"/>
  <c r="BE210" i="10"/>
  <c r="BF238" i="28"/>
  <c r="BF28" i="25"/>
  <c r="BE161" i="28"/>
  <c r="BE161" i="10"/>
  <c r="BD154" i="28"/>
  <c r="BD154" i="10"/>
  <c r="BD454" i="10" s="1"/>
  <c r="AX147" i="33" s="1"/>
  <c r="BF350" i="28"/>
  <c r="BF140" i="25"/>
  <c r="BF454" i="25" s="1"/>
  <c r="AZ161" i="33" s="1"/>
  <c r="BE420" i="28"/>
  <c r="BE210" i="25"/>
  <c r="BE458" i="25" s="1"/>
  <c r="AY165" i="33" s="1"/>
  <c r="BD329" i="28"/>
  <c r="BD119" i="25"/>
  <c r="BD446" i="25" s="1"/>
  <c r="AX134" i="33" s="1"/>
  <c r="BE422" i="25"/>
  <c r="AY72" i="33" s="1"/>
  <c r="BE416" i="25"/>
  <c r="AY66" i="33" s="1"/>
  <c r="BF406" i="28"/>
  <c r="BF196" i="25"/>
  <c r="BF280" i="28"/>
  <c r="BF70" i="25"/>
  <c r="BF378" i="28"/>
  <c r="BF168" i="25"/>
  <c r="BF273" i="28"/>
  <c r="BF63" i="25"/>
  <c r="BD231" i="28"/>
  <c r="BD21" i="25"/>
  <c r="BE70" i="28"/>
  <c r="BE70" i="10"/>
  <c r="BE294" i="28"/>
  <c r="BE84" i="25"/>
  <c r="BE42" i="28"/>
  <c r="BE42" i="10"/>
  <c r="BC792" i="28"/>
  <c r="BC599" i="28"/>
  <c r="BC575" i="28"/>
  <c r="BC595" i="28"/>
  <c r="BC587" i="28"/>
  <c r="BC583" i="28"/>
  <c r="BC571" i="28"/>
  <c r="BC603" i="28"/>
  <c r="BC591" i="28"/>
  <c r="BC579" i="28"/>
  <c r="BC434" i="28"/>
  <c r="BD42" i="28"/>
  <c r="BD42" i="10"/>
  <c r="BC355" i="33"/>
  <c r="BC289" i="33"/>
  <c r="BC223" i="33"/>
  <c r="BC157" i="33"/>
  <c r="BC340" i="33"/>
  <c r="BC274" i="33"/>
  <c r="BC208" i="33"/>
  <c r="BC143" i="33"/>
  <c r="BC322" i="33"/>
  <c r="BC256" i="33"/>
  <c r="BC190" i="33"/>
  <c r="BC111" i="33"/>
  <c r="BC125" i="33"/>
  <c r="BC61" i="33"/>
  <c r="BC307" i="33"/>
  <c r="BC93" i="33"/>
  <c r="BC241" i="33"/>
  <c r="BC175" i="33"/>
  <c r="BC79" i="33"/>
  <c r="BC47" i="33"/>
  <c r="BC15" i="33"/>
  <c r="BC29" i="33"/>
  <c r="BI4" i="25"/>
  <c r="BI6" i="28"/>
  <c r="BI4" i="23"/>
  <c r="BC4" i="18"/>
  <c r="BE4" i="24"/>
  <c r="BI6" i="3"/>
  <c r="BI5" i="3" s="1"/>
  <c r="BI4" i="10"/>
  <c r="BJ70" i="1"/>
  <c r="BI9" i="1"/>
  <c r="BE124" i="24" l="1" a="1"/>
  <c r="BE124" i="24" s="1"/>
  <c r="BE112" i="24" a="1"/>
  <c r="BE112" i="24" s="1"/>
  <c r="BE128" i="24" a="1"/>
  <c r="BE128" i="24" s="1"/>
  <c r="BE120" i="24" a="1"/>
  <c r="BE120" i="24" s="1"/>
  <c r="BE108" i="24" a="1"/>
  <c r="BE108" i="24" s="1"/>
  <c r="BE116" i="24" a="1"/>
  <c r="BE116" i="24" s="1"/>
  <c r="BE104" i="24" a="1"/>
  <c r="BE104" i="24" s="1"/>
  <c r="BE84" i="24" a="1"/>
  <c r="BE84" i="24" s="1"/>
  <c r="BE52" i="24" a="1"/>
  <c r="BE52" i="24" s="1"/>
  <c r="BE64" i="24" a="1"/>
  <c r="BE64" i="24" s="1"/>
  <c r="BE92" i="24" a="1"/>
  <c r="BE92" i="24" s="1"/>
  <c r="BE80" i="24" a="1"/>
  <c r="BE80" i="24" s="1"/>
  <c r="BE100" i="24" a="1"/>
  <c r="BE100" i="24" s="1"/>
  <c r="BE68" i="24" a="1"/>
  <c r="BE68" i="24" s="1"/>
  <c r="BE60" i="24" a="1"/>
  <c r="BE60" i="24" s="1"/>
  <c r="BE76" i="24" a="1"/>
  <c r="BE76" i="24" s="1"/>
  <c r="BE96" i="24" a="1"/>
  <c r="BE96" i="24" s="1"/>
  <c r="BE88" i="24" a="1"/>
  <c r="BE88" i="24" s="1"/>
  <c r="BE56" i="24" a="1"/>
  <c r="BE56" i="24" s="1"/>
  <c r="BE72" i="24" a="1"/>
  <c r="BE72" i="24" s="1"/>
  <c r="BE36" i="24" a="1"/>
  <c r="BE36" i="24" s="1"/>
  <c r="BE24" i="24" a="1"/>
  <c r="BE24" i="24" s="1"/>
  <c r="BE44" i="24" a="1"/>
  <c r="BE44" i="24" s="1"/>
  <c r="BE12" i="24" a="1"/>
  <c r="BE12" i="24" s="1"/>
  <c r="BE48" i="24" a="1"/>
  <c r="BE48" i="24" s="1"/>
  <c r="BE16" i="24" a="1"/>
  <c r="BE16" i="24" s="1"/>
  <c r="BE28" i="24" a="1"/>
  <c r="BE28" i="24" s="1"/>
  <c r="BE32" i="24" a="1"/>
  <c r="BE32" i="24" s="1"/>
  <c r="BE40" i="24" a="1"/>
  <c r="BE40" i="24" s="1"/>
  <c r="BE20" i="24" a="1"/>
  <c r="BE20" i="24" s="1"/>
  <c r="BE232" i="25"/>
  <c r="BE232" i="10"/>
  <c r="BD232" i="10"/>
  <c r="BC55" i="23"/>
  <c r="BF203" i="10"/>
  <c r="BH6" i="10"/>
  <c r="BB6" i="18"/>
  <c r="BH6" i="25"/>
  <c r="BD6" i="24"/>
  <c r="BH6" i="23"/>
  <c r="BE442" i="25"/>
  <c r="AY130" i="33" s="1"/>
  <c r="BE264" i="25"/>
  <c r="BE530" i="25"/>
  <c r="AY357" i="33" s="1"/>
  <c r="AY367" i="33" s="1"/>
  <c r="BF419" i="25"/>
  <c r="AZ69" i="33" s="1"/>
  <c r="BF244" i="25"/>
  <c r="BF465" i="25"/>
  <c r="AZ192" i="33" s="1"/>
  <c r="AZ202" i="33" s="1"/>
  <c r="BE256" i="10"/>
  <c r="BE504" i="10"/>
  <c r="AY276" i="33" s="1"/>
  <c r="AY286" i="33" s="1"/>
  <c r="BD441" i="25"/>
  <c r="AX129" i="33" s="1"/>
  <c r="BD260" i="25"/>
  <c r="BD517" i="25"/>
  <c r="AX324" i="33" s="1"/>
  <c r="AX334" i="33" s="1"/>
  <c r="BE240" i="25"/>
  <c r="BE452" i="25"/>
  <c r="AY159" i="33" s="1"/>
  <c r="AY169" i="33" s="1"/>
  <c r="BD530" i="10"/>
  <c r="AX342" i="33" s="1"/>
  <c r="AX352" i="33" s="1"/>
  <c r="BD264" i="10"/>
  <c r="BD50" i="23" s="1"/>
  <c r="BD447" i="25"/>
  <c r="AX135" i="33" s="1"/>
  <c r="BD252" i="25"/>
  <c r="BD491" i="25"/>
  <c r="AX258" i="33" s="1"/>
  <c r="AX268" i="33" s="1"/>
  <c r="BD260" i="10"/>
  <c r="BD465" i="10"/>
  <c r="AX177" i="33" s="1"/>
  <c r="AX187" i="33" s="1"/>
  <c r="BD244" i="10"/>
  <c r="BF441" i="25"/>
  <c r="AZ129" i="33" s="1"/>
  <c r="BF260" i="25"/>
  <c r="BF517" i="25"/>
  <c r="AZ324" i="33" s="1"/>
  <c r="AZ334" i="33" s="1"/>
  <c r="BF442" i="25"/>
  <c r="AZ130" i="33" s="1"/>
  <c r="BF530" i="25"/>
  <c r="AZ357" i="33" s="1"/>
  <c r="AZ367" i="33" s="1"/>
  <c r="BF264" i="25"/>
  <c r="BE530" i="10"/>
  <c r="AY342" i="33" s="1"/>
  <c r="AY352" i="33" s="1"/>
  <c r="BE264" i="10"/>
  <c r="BE447" i="25"/>
  <c r="AY135" i="33" s="1"/>
  <c r="BE252" i="25"/>
  <c r="BE491" i="25"/>
  <c r="AY258" i="33" s="1"/>
  <c r="AY268" i="33" s="1"/>
  <c r="BF530" i="10"/>
  <c r="AZ342" i="33" s="1"/>
  <c r="AZ352" i="33" s="1"/>
  <c r="BF264" i="10"/>
  <c r="BF448" i="25"/>
  <c r="AZ136" i="33" s="1"/>
  <c r="BF256" i="25"/>
  <c r="BF504" i="25"/>
  <c r="AZ291" i="33" s="1"/>
  <c r="AZ301" i="33" s="1"/>
  <c r="BE248" i="25"/>
  <c r="BE34" i="23" s="1"/>
  <c r="BE478" i="25"/>
  <c r="AY225" i="33" s="1"/>
  <c r="AY235" i="33" s="1"/>
  <c r="BE448" i="25"/>
  <c r="AY136" i="33" s="1"/>
  <c r="BE256" i="25"/>
  <c r="BE504" i="25"/>
  <c r="AY291" i="33" s="1"/>
  <c r="AY301" i="33" s="1"/>
  <c r="BF248" i="25"/>
  <c r="BF478" i="25"/>
  <c r="AZ225" i="33" s="1"/>
  <c r="AZ235" i="33" s="1"/>
  <c r="BD427" i="10"/>
  <c r="AX82" i="33" s="1"/>
  <c r="BD252" i="10"/>
  <c r="BD491" i="10"/>
  <c r="AX243" i="33" s="1"/>
  <c r="AX253" i="33" s="1"/>
  <c r="BE417" i="10"/>
  <c r="BE439" i="10"/>
  <c r="AY113" i="33" s="1"/>
  <c r="AY123" i="33" s="1"/>
  <c r="BE236" i="10"/>
  <c r="BF417" i="25"/>
  <c r="AZ67" i="33" s="1"/>
  <c r="BF439" i="25"/>
  <c r="AZ127" i="33" s="1"/>
  <c r="BF236" i="25"/>
  <c r="BE417" i="25"/>
  <c r="AY67" i="33" s="1"/>
  <c r="BE439" i="25"/>
  <c r="AY127" i="33" s="1"/>
  <c r="BE236" i="25"/>
  <c r="BE429" i="10"/>
  <c r="AY84" i="33" s="1"/>
  <c r="BE517" i="10"/>
  <c r="AY309" i="33" s="1"/>
  <c r="AY319" i="33" s="1"/>
  <c r="BD419" i="25"/>
  <c r="AX69" i="33" s="1"/>
  <c r="BD465" i="25"/>
  <c r="AX192" i="33" s="1"/>
  <c r="AX202" i="33" s="1"/>
  <c r="BD244" i="25"/>
  <c r="BD30" i="23" s="1"/>
  <c r="BF240" i="25"/>
  <c r="BF452" i="25"/>
  <c r="AZ159" i="33" s="1"/>
  <c r="AZ169" i="33" s="1"/>
  <c r="BE441" i="25"/>
  <c r="AY129" i="33" s="1"/>
  <c r="BE260" i="25"/>
  <c r="BE517" i="25"/>
  <c r="AY324" i="33" s="1"/>
  <c r="AY334" i="33" s="1"/>
  <c r="BD256" i="10"/>
  <c r="BD42" i="23" s="1"/>
  <c r="BD504" i="10"/>
  <c r="AX276" i="33" s="1"/>
  <c r="AX286" i="33" s="1"/>
  <c r="BD417" i="10"/>
  <c r="BD236" i="10"/>
  <c r="BD22" i="23" s="1"/>
  <c r="BD439" i="10"/>
  <c r="BE427" i="10"/>
  <c r="AY82" i="33" s="1"/>
  <c r="BE252" i="10"/>
  <c r="BE491" i="10"/>
  <c r="AY243" i="33" s="1"/>
  <c r="AY253" i="33" s="1"/>
  <c r="BF447" i="25"/>
  <c r="AZ135" i="33" s="1"/>
  <c r="BF491" i="25"/>
  <c r="AZ258" i="33" s="1"/>
  <c r="AZ268" i="33" s="1"/>
  <c r="BF252" i="25"/>
  <c r="BE465" i="10"/>
  <c r="AY177" i="33" s="1"/>
  <c r="AY187" i="33" s="1"/>
  <c r="BE244" i="10"/>
  <c r="BE30" i="23" s="1"/>
  <c r="BD478" i="10"/>
  <c r="AX210" i="33" s="1"/>
  <c r="AX220" i="33" s="1"/>
  <c r="BD248" i="10"/>
  <c r="BD452" i="25"/>
  <c r="AX159" i="33" s="1"/>
  <c r="AX169" i="33" s="1"/>
  <c r="BD240" i="25"/>
  <c r="BD478" i="25"/>
  <c r="AX225" i="33" s="1"/>
  <c r="AX235" i="33" s="1"/>
  <c r="BD248" i="25"/>
  <c r="BJ73" i="1"/>
  <c r="BF7" i="24" s="1"/>
  <c r="BJ71" i="1"/>
  <c r="BI72" i="1"/>
  <c r="BI6" i="23" s="1"/>
  <c r="BD1248" i="28"/>
  <c r="BD1252" i="28" s="1"/>
  <c r="BD1108" i="28"/>
  <c r="BD1112" i="28" s="1"/>
  <c r="BD1201" i="28"/>
  <c r="BD1205" i="28" s="1"/>
  <c r="BD1061" i="28"/>
  <c r="BD1065" i="28" s="1"/>
  <c r="AY155" i="33"/>
  <c r="BE1201" i="28"/>
  <c r="BE1061" i="28"/>
  <c r="BE1065" i="28" s="1"/>
  <c r="BF1248" i="28"/>
  <c r="BF1252" i="28" s="1"/>
  <c r="BF1108" i="28"/>
  <c r="BF1112" i="28" s="1"/>
  <c r="BT11" i="3"/>
  <c r="BE1248" i="28"/>
  <c r="BE1252" i="28" s="1"/>
  <c r="BE1108" i="28"/>
  <c r="BE1112" i="28" s="1"/>
  <c r="BD418" i="10"/>
  <c r="BD240" i="10"/>
  <c r="BE419" i="10"/>
  <c r="BE260" i="10"/>
  <c r="BE418" i="10"/>
  <c r="BE240" i="10"/>
  <c r="BS13" i="3"/>
  <c r="BS15" i="3"/>
  <c r="AX155" i="33"/>
  <c r="AY105" i="33"/>
  <c r="BF56" i="10"/>
  <c r="BA112" i="18"/>
  <c r="BG189" i="10" s="1"/>
  <c r="BA116" i="18"/>
  <c r="BA120" i="18"/>
  <c r="BG203" i="10" s="1"/>
  <c r="BA124" i="18"/>
  <c r="BA128" i="18"/>
  <c r="BG217" i="28" s="1"/>
  <c r="BA84" i="18"/>
  <c r="BA52" i="18"/>
  <c r="BA88" i="18"/>
  <c r="BA56" i="18"/>
  <c r="BA92" i="18"/>
  <c r="BA60" i="18"/>
  <c r="BA108" i="18"/>
  <c r="BA96" i="18"/>
  <c r="BA64" i="18"/>
  <c r="BA100" i="18"/>
  <c r="BA68" i="18"/>
  <c r="BA72" i="18"/>
  <c r="BA104" i="18"/>
  <c r="BA76" i="18"/>
  <c r="BA44" i="18"/>
  <c r="BA36" i="18"/>
  <c r="BA40" i="18"/>
  <c r="BA16" i="18"/>
  <c r="BA48" i="18"/>
  <c r="BA20" i="18"/>
  <c r="BA32" i="18"/>
  <c r="BA80" i="18"/>
  <c r="BG133" i="10" s="1"/>
  <c r="BG445" i="10" s="1"/>
  <c r="BA119" i="33" s="1"/>
  <c r="BA12" i="18"/>
  <c r="BA28" i="18"/>
  <c r="BA24" i="18"/>
  <c r="BB100" i="23"/>
  <c r="BF70" i="10"/>
  <c r="BF154" i="10"/>
  <c r="BF454" i="10" s="1"/>
  <c r="AZ147" i="33" s="1"/>
  <c r="BI94" i="23"/>
  <c r="BI53" i="23"/>
  <c r="BF189" i="10"/>
  <c r="BF119" i="10"/>
  <c r="BF443" i="10" s="1"/>
  <c r="AZ117" i="33" s="1"/>
  <c r="BF175" i="28"/>
  <c r="BF105" i="10"/>
  <c r="BF441" i="10" s="1"/>
  <c r="AZ115" i="33" s="1"/>
  <c r="BF161" i="10"/>
  <c r="BF140" i="10"/>
  <c r="BD428" i="10"/>
  <c r="AX83" i="33" s="1"/>
  <c r="BD427" i="25"/>
  <c r="AX96" i="33" s="1"/>
  <c r="BD428" i="25"/>
  <c r="AX97" i="33" s="1"/>
  <c r="BD232" i="25"/>
  <c r="BD426" i="25"/>
  <c r="AX95" i="33" s="1"/>
  <c r="BF427" i="25"/>
  <c r="AZ96" i="33" s="1"/>
  <c r="BF428" i="25"/>
  <c r="AZ97" i="33" s="1"/>
  <c r="BF232" i="25"/>
  <c r="BF426" i="25"/>
  <c r="AZ95" i="33" s="1"/>
  <c r="BE428" i="10"/>
  <c r="AY83" i="33" s="1"/>
  <c r="BD426" i="10"/>
  <c r="AX81" i="33" s="1"/>
  <c r="BE426" i="10"/>
  <c r="BF182" i="10"/>
  <c r="BG287" i="28"/>
  <c r="BG133" i="25"/>
  <c r="BG453" i="25" s="1"/>
  <c r="BA160" i="33" s="1"/>
  <c r="BB128" i="23"/>
  <c r="BG301" i="28"/>
  <c r="BG91" i="25"/>
  <c r="BF112" i="28"/>
  <c r="BF112" i="10"/>
  <c r="BF442" i="10" s="1"/>
  <c r="AZ116" i="33" s="1"/>
  <c r="BE224" i="10"/>
  <c r="BE400" i="10"/>
  <c r="AY17" i="33" s="1"/>
  <c r="BE402" i="10"/>
  <c r="AY19" i="33" s="1"/>
  <c r="BE401" i="10"/>
  <c r="AY18" i="33" s="1"/>
  <c r="BF210" i="28"/>
  <c r="BF210" i="10"/>
  <c r="BH7" i="25"/>
  <c r="BH9" i="28"/>
  <c r="BH7" i="23"/>
  <c r="BB7" i="18"/>
  <c r="BH7" i="10"/>
  <c r="BH9" i="3"/>
  <c r="BF49" i="28"/>
  <c r="BF49" i="10"/>
  <c r="BF452" i="10" s="1"/>
  <c r="AZ145" i="33" s="1"/>
  <c r="BB116" i="23"/>
  <c r="BF147" i="28"/>
  <c r="BF147" i="10"/>
  <c r="BF453" i="10" s="1"/>
  <c r="AZ146" i="33" s="1"/>
  <c r="BF413" i="25"/>
  <c r="AZ63" i="33" s="1"/>
  <c r="BF414" i="25"/>
  <c r="AZ64" i="33" s="1"/>
  <c r="BF228" i="25"/>
  <c r="BF415" i="25"/>
  <c r="AZ65" i="33" s="1"/>
  <c r="BF84" i="28"/>
  <c r="BF84" i="10"/>
  <c r="BF126" i="28"/>
  <c r="BF126" i="10"/>
  <c r="BF444" i="10" s="1"/>
  <c r="AZ118" i="33" s="1"/>
  <c r="BE878" i="28"/>
  <c r="BE833" i="28"/>
  <c r="BE837" i="28" s="1"/>
  <c r="BE430" i="28"/>
  <c r="BE434" i="28" s="1"/>
  <c r="BE698" i="28"/>
  <c r="BE563" i="28"/>
  <c r="BE567" i="28" s="1"/>
  <c r="BF63" i="28"/>
  <c r="BF63" i="10"/>
  <c r="BE414" i="25"/>
  <c r="AY64" i="33" s="1"/>
  <c r="BE415" i="25"/>
  <c r="AY65" i="33" s="1"/>
  <c r="BE228" i="25"/>
  <c r="BE413" i="25"/>
  <c r="AY63" i="33" s="1"/>
  <c r="BF168" i="28"/>
  <c r="BF168" i="10"/>
  <c r="BD402" i="25"/>
  <c r="AX33" i="33" s="1"/>
  <c r="BD224" i="25"/>
  <c r="BD400" i="25"/>
  <c r="AX31" i="33" s="1"/>
  <c r="BD401" i="25"/>
  <c r="AX32" i="33" s="1"/>
  <c r="BB112" i="23"/>
  <c r="BF196" i="28"/>
  <c r="BF196" i="10"/>
  <c r="BD698" i="28"/>
  <c r="BD702" i="28" s="1"/>
  <c r="BD563" i="28"/>
  <c r="BD567" i="28" s="1"/>
  <c r="BD833" i="28"/>
  <c r="BD837" i="28" s="1"/>
  <c r="BD430" i="28"/>
  <c r="BD434" i="28" s="1"/>
  <c r="BD878" i="28"/>
  <c r="BF77" i="28"/>
  <c r="BF77" i="10"/>
  <c r="BF28" i="28"/>
  <c r="BF28" i="10"/>
  <c r="BF416" i="10" s="1"/>
  <c r="AZ52" i="33" s="1"/>
  <c r="BD608" i="28"/>
  <c r="BD612" i="28" s="1"/>
  <c r="BD968" i="28"/>
  <c r="BD743" i="28"/>
  <c r="BD923" i="28"/>
  <c r="BD927" i="28" s="1"/>
  <c r="BD653" i="28"/>
  <c r="BD657" i="28" s="1"/>
  <c r="BD475" i="28"/>
  <c r="BD479" i="28" s="1"/>
  <c r="BD788" i="28"/>
  <c r="BD792" i="28" s="1"/>
  <c r="BD520" i="28"/>
  <c r="BD524" i="28" s="1"/>
  <c r="BF968" i="28"/>
  <c r="BF743" i="28"/>
  <c r="BF747" i="28" s="1"/>
  <c r="BF923" i="28"/>
  <c r="BF927" i="28" s="1"/>
  <c r="BF608" i="28"/>
  <c r="BF612" i="28" s="1"/>
  <c r="BF475" i="28"/>
  <c r="BF479" i="28" s="1"/>
  <c r="BE608" i="28"/>
  <c r="BE612" i="28" s="1"/>
  <c r="BE968" i="28"/>
  <c r="BE788" i="28"/>
  <c r="BE743" i="28"/>
  <c r="BE747" i="28" s="1"/>
  <c r="BE653" i="28"/>
  <c r="BE657" i="28" s="1"/>
  <c r="BE520" i="28"/>
  <c r="BE524" i="28" s="1"/>
  <c r="BE923" i="28"/>
  <c r="BE475" i="28"/>
  <c r="BB132" i="23"/>
  <c r="BD414" i="10"/>
  <c r="AX50" i="33" s="1"/>
  <c r="BD413" i="10"/>
  <c r="AX49" i="33" s="1"/>
  <c r="BD415" i="10"/>
  <c r="AX51" i="33" s="1"/>
  <c r="BD228" i="10"/>
  <c r="BG427" i="28"/>
  <c r="BG217" i="25"/>
  <c r="BF422" i="25"/>
  <c r="AZ72" i="33" s="1"/>
  <c r="BF416" i="25"/>
  <c r="AZ66" i="33" s="1"/>
  <c r="BF42" i="28"/>
  <c r="BF42" i="10"/>
  <c r="BF224" i="25"/>
  <c r="BF401" i="25"/>
  <c r="AZ32" i="33" s="1"/>
  <c r="BF402" i="25"/>
  <c r="AZ33" i="33" s="1"/>
  <c r="BF400" i="25"/>
  <c r="AZ31" i="33" s="1"/>
  <c r="BE400" i="25"/>
  <c r="AY31" i="33" s="1"/>
  <c r="BE224" i="25"/>
  <c r="BE401" i="25"/>
  <c r="AY32" i="33" s="1"/>
  <c r="BE402" i="25"/>
  <c r="AY33" i="33" s="1"/>
  <c r="BC87" i="23"/>
  <c r="BC59" i="23"/>
  <c r="BC71" i="23"/>
  <c r="BC83" i="23"/>
  <c r="BC75" i="23"/>
  <c r="BC63" i="23"/>
  <c r="BC79" i="23"/>
  <c r="BC67" i="23"/>
  <c r="BC91" i="23"/>
  <c r="BC96" i="23"/>
  <c r="BB104" i="23"/>
  <c r="BD414" i="25"/>
  <c r="AX64" i="33" s="1"/>
  <c r="BD413" i="25"/>
  <c r="AX63" i="33" s="1"/>
  <c r="BD228" i="25"/>
  <c r="BD415" i="25"/>
  <c r="AX65" i="33" s="1"/>
  <c r="BF14" i="10"/>
  <c r="BF14" i="28"/>
  <c r="BE414" i="10"/>
  <c r="AY50" i="33" s="1"/>
  <c r="BE413" i="10"/>
  <c r="AY49" i="33" s="1"/>
  <c r="BE415" i="10"/>
  <c r="AY51" i="33" s="1"/>
  <c r="BE228" i="10"/>
  <c r="BB124" i="23"/>
  <c r="BB120" i="23"/>
  <c r="BF98" i="28"/>
  <c r="BF98" i="10"/>
  <c r="BF440" i="10" s="1"/>
  <c r="AZ114" i="33" s="1"/>
  <c r="BB136" i="23"/>
  <c r="BF35" i="28"/>
  <c r="BF35" i="10"/>
  <c r="BF133" i="28"/>
  <c r="BF133" i="10"/>
  <c r="BF445" i="10" s="1"/>
  <c r="AZ119" i="33" s="1"/>
  <c r="BF217" i="28"/>
  <c r="BF217" i="10"/>
  <c r="BD400" i="10"/>
  <c r="AX17" i="33" s="1"/>
  <c r="BD402" i="10"/>
  <c r="AX19" i="33" s="1"/>
  <c r="BD401" i="10"/>
  <c r="AX18" i="33" s="1"/>
  <c r="BD224" i="10"/>
  <c r="BF21" i="28"/>
  <c r="BF21" i="10"/>
  <c r="BE5" i="24"/>
  <c r="BC5" i="18"/>
  <c r="BI7" i="28"/>
  <c r="BI5" i="25"/>
  <c r="BI5" i="10"/>
  <c r="BI5" i="23"/>
  <c r="BI7" i="3"/>
  <c r="BB108" i="23"/>
  <c r="BD355" i="33"/>
  <c r="BD289" i="33"/>
  <c r="BD223" i="33"/>
  <c r="BD157" i="33"/>
  <c r="BD340" i="33"/>
  <c r="BD274" i="33"/>
  <c r="BD208" i="33"/>
  <c r="BD143" i="33"/>
  <c r="BD322" i="33"/>
  <c r="BD256" i="33"/>
  <c r="BD190" i="33"/>
  <c r="BD307" i="33"/>
  <c r="BD241" i="33"/>
  <c r="BD175" i="33"/>
  <c r="BD111" i="33"/>
  <c r="BD61" i="33"/>
  <c r="BD93" i="33"/>
  <c r="BD79" i="33"/>
  <c r="BD125" i="33"/>
  <c r="BD47" i="33"/>
  <c r="BD29" i="33"/>
  <c r="BD15" i="33"/>
  <c r="BJ4" i="25"/>
  <c r="BJ6" i="28"/>
  <c r="BJ4" i="23"/>
  <c r="BD4" i="18"/>
  <c r="BF4" i="24"/>
  <c r="BJ6" i="3"/>
  <c r="BJ5" i="3" s="1"/>
  <c r="BJ4" i="10"/>
  <c r="BK70" i="1"/>
  <c r="BJ9" i="1"/>
  <c r="BF116" i="24" l="1" a="1"/>
  <c r="BF116" i="24" s="1"/>
  <c r="BF104" i="24" a="1"/>
  <c r="BF104" i="24" s="1"/>
  <c r="BF124" i="24" a="1"/>
  <c r="BF124" i="24" s="1"/>
  <c r="BF112" i="24" a="1"/>
  <c r="BF112" i="24" s="1"/>
  <c r="BF128" i="24" a="1"/>
  <c r="BF128" i="24" s="1"/>
  <c r="BF120" i="24" a="1"/>
  <c r="BF120" i="24" s="1"/>
  <c r="BF108" i="24" a="1"/>
  <c r="BF108" i="24" s="1"/>
  <c r="BF72" i="24" a="1"/>
  <c r="BF72" i="24" s="1"/>
  <c r="BF84" i="24" a="1"/>
  <c r="BF84" i="24" s="1"/>
  <c r="BF52" i="24" a="1"/>
  <c r="BF52" i="24" s="1"/>
  <c r="BF64" i="24" a="1"/>
  <c r="BF64" i="24" s="1"/>
  <c r="BF92" i="24" a="1"/>
  <c r="BF92" i="24" s="1"/>
  <c r="BF80" i="24" a="1"/>
  <c r="BF80" i="24" s="1"/>
  <c r="BF100" i="24" a="1"/>
  <c r="BF100" i="24" s="1"/>
  <c r="BF68" i="24" a="1"/>
  <c r="BF68" i="24" s="1"/>
  <c r="BF60" i="24" a="1"/>
  <c r="BF60" i="24" s="1"/>
  <c r="BF76" i="24" a="1"/>
  <c r="BF76" i="24" s="1"/>
  <c r="BF28" i="24" a="1"/>
  <c r="BF28" i="24" s="1"/>
  <c r="BF12" i="24" a="1"/>
  <c r="BF12" i="24" s="1"/>
  <c r="BF40" i="24" a="1"/>
  <c r="BF40" i="24" s="1"/>
  <c r="BF36" i="24" a="1"/>
  <c r="BF36" i="24" s="1"/>
  <c r="BF24" i="24" a="1"/>
  <c r="BF24" i="24" s="1"/>
  <c r="BF96" i="24" a="1"/>
  <c r="BF96" i="24" s="1"/>
  <c r="BF44" i="24" a="1"/>
  <c r="BF44" i="24" s="1"/>
  <c r="BF48" i="24" a="1"/>
  <c r="BF48" i="24" s="1"/>
  <c r="BF16" i="24" a="1"/>
  <c r="BF16" i="24" s="1"/>
  <c r="BF20" i="24" a="1"/>
  <c r="BF20" i="24" s="1"/>
  <c r="BF56" i="24" a="1"/>
  <c r="BF56" i="24" s="1"/>
  <c r="BF32" i="24" a="1"/>
  <c r="BF32" i="24" s="1"/>
  <c r="BF88" i="24" a="1"/>
  <c r="BF88" i="24" s="1"/>
  <c r="BD18" i="23"/>
  <c r="BE18" i="23"/>
  <c r="BI8" i="3"/>
  <c r="BC6" i="18"/>
  <c r="BI6" i="25"/>
  <c r="BE6" i="24"/>
  <c r="BI8" i="28"/>
  <c r="BI6" i="10"/>
  <c r="BF232" i="10"/>
  <c r="BF18" i="23" s="1"/>
  <c r="BC100" i="23"/>
  <c r="BD46" i="23"/>
  <c r="AZ137" i="33"/>
  <c r="AX137" i="33"/>
  <c r="AY137" i="33"/>
  <c r="BE42" i="23"/>
  <c r="BE22" i="23"/>
  <c r="BE38" i="23"/>
  <c r="BF478" i="10"/>
  <c r="AZ210" i="33" s="1"/>
  <c r="AZ220" i="33" s="1"/>
  <c r="BF248" i="10"/>
  <c r="BF34" i="23" s="1"/>
  <c r="BF429" i="10"/>
  <c r="AZ84" i="33" s="1"/>
  <c r="BF517" i="10"/>
  <c r="AZ309" i="33" s="1"/>
  <c r="AZ319" i="33" s="1"/>
  <c r="BG442" i="25"/>
  <c r="BA130" i="33" s="1"/>
  <c r="BG264" i="25"/>
  <c r="BG530" i="25"/>
  <c r="BA357" i="33" s="1"/>
  <c r="BA367" i="33" s="1"/>
  <c r="BF417" i="10"/>
  <c r="BF439" i="10"/>
  <c r="AZ113" i="33" s="1"/>
  <c r="AZ123" i="33" s="1"/>
  <c r="BF236" i="10"/>
  <c r="BF22" i="23" s="1"/>
  <c r="BF465" i="10"/>
  <c r="AZ177" i="33" s="1"/>
  <c r="AZ187" i="33" s="1"/>
  <c r="BF244" i="10"/>
  <c r="BF30" i="23" s="1"/>
  <c r="BF50" i="23"/>
  <c r="BF256" i="10"/>
  <c r="BF42" i="23" s="1"/>
  <c r="BF504" i="10"/>
  <c r="AZ276" i="33" s="1"/>
  <c r="AZ286" i="33" s="1"/>
  <c r="BF252" i="10"/>
  <c r="BF38" i="23" s="1"/>
  <c r="BF491" i="10"/>
  <c r="AZ243" i="33" s="1"/>
  <c r="AZ253" i="33" s="1"/>
  <c r="AX113" i="33"/>
  <c r="AX123" i="33" s="1"/>
  <c r="BD38" i="23"/>
  <c r="BE50" i="23"/>
  <c r="BD34" i="23"/>
  <c r="BE26" i="23"/>
  <c r="BE46" i="23"/>
  <c r="BD26" i="23"/>
  <c r="BK71" i="1"/>
  <c r="BK72" i="1" s="1"/>
  <c r="BJ72" i="1"/>
  <c r="BJ8" i="3" s="1"/>
  <c r="BK73" i="1"/>
  <c r="BG7" i="24" s="1"/>
  <c r="BU11" i="3"/>
  <c r="BE1233" i="28"/>
  <c r="BE1209" i="28"/>
  <c r="BE1229" i="28"/>
  <c r="BE1225" i="28"/>
  <c r="BE1221" i="28"/>
  <c r="BE1217" i="28"/>
  <c r="BE1241" i="28"/>
  <c r="BE1213" i="28"/>
  <c r="BE1237" i="28"/>
  <c r="BF1201" i="28"/>
  <c r="BF1061" i="28"/>
  <c r="BF1065" i="28" s="1"/>
  <c r="BE1205" i="28"/>
  <c r="BE1116" i="28"/>
  <c r="BE1144" i="28"/>
  <c r="BE1136" i="28"/>
  <c r="BE1132" i="28"/>
  <c r="BE1140" i="28"/>
  <c r="BE1148" i="28"/>
  <c r="BE1128" i="28"/>
  <c r="BE1124" i="28"/>
  <c r="BE1120" i="28"/>
  <c r="BD1085" i="28"/>
  <c r="BD1081" i="28"/>
  <c r="BD1077" i="28"/>
  <c r="BD1073" i="28"/>
  <c r="BD1101" i="28"/>
  <c r="BD1069" i="28"/>
  <c r="BD1097" i="28"/>
  <c r="BD1093" i="28"/>
  <c r="BD1089" i="28"/>
  <c r="BE1284" i="28"/>
  <c r="BE1280" i="28"/>
  <c r="BE1256" i="28"/>
  <c r="BE1276" i="28"/>
  <c r="BE1272" i="28"/>
  <c r="BE1268" i="28"/>
  <c r="BE1264" i="28"/>
  <c r="BE1288" i="28"/>
  <c r="BE1260" i="28"/>
  <c r="BF1136" i="28"/>
  <c r="BF1132" i="28"/>
  <c r="BF1128" i="28"/>
  <c r="BF1124" i="28"/>
  <c r="BF1120" i="28"/>
  <c r="BF1148" i="28"/>
  <c r="BF1116" i="28"/>
  <c r="BF1144" i="28"/>
  <c r="BF1140" i="28"/>
  <c r="BD1241" i="28"/>
  <c r="BD1213" i="28"/>
  <c r="BD1237" i="28"/>
  <c r="BD1209" i="28"/>
  <c r="BD1233" i="28"/>
  <c r="BD1229" i="28"/>
  <c r="BD1225" i="28"/>
  <c r="BD1221" i="28"/>
  <c r="BD1217" i="28"/>
  <c r="BF1256" i="28"/>
  <c r="BF1288" i="28"/>
  <c r="BF1260" i="28"/>
  <c r="BF1272" i="28"/>
  <c r="BF1268" i="28"/>
  <c r="BF1284" i="28"/>
  <c r="BF1280" i="28"/>
  <c r="BF1264" i="28"/>
  <c r="BF1276" i="28"/>
  <c r="BD1128" i="28"/>
  <c r="BD1124" i="28"/>
  <c r="BD1120" i="28"/>
  <c r="BD1148" i="28"/>
  <c r="BD1116" i="28"/>
  <c r="BD1144" i="28"/>
  <c r="BD1140" i="28"/>
  <c r="BD1136" i="28"/>
  <c r="BD1132" i="28"/>
  <c r="BE1069" i="28"/>
  <c r="BE1101" i="28"/>
  <c r="BE1093" i="28"/>
  <c r="BE1097" i="28"/>
  <c r="BE1089" i="28"/>
  <c r="BE1085" i="28"/>
  <c r="BE1081" i="28"/>
  <c r="BE1077" i="28"/>
  <c r="BE1073" i="28"/>
  <c r="BD1288" i="28"/>
  <c r="BD1284" i="28"/>
  <c r="BD1256" i="28"/>
  <c r="BD1280" i="28"/>
  <c r="BD1260" i="28"/>
  <c r="BD1276" i="28"/>
  <c r="BD1272" i="28"/>
  <c r="BD1268" i="28"/>
  <c r="BD1264" i="28"/>
  <c r="BG203" i="28"/>
  <c r="BF418" i="10"/>
  <c r="BF240" i="10"/>
  <c r="BF419" i="10"/>
  <c r="BF260" i="10"/>
  <c r="AZ155" i="33"/>
  <c r="BT13" i="3"/>
  <c r="BT15" i="3"/>
  <c r="BF520" i="28"/>
  <c r="BF560" i="28" s="1"/>
  <c r="AZ105" i="33"/>
  <c r="AX91" i="33"/>
  <c r="AX105" i="33"/>
  <c r="AY27" i="33"/>
  <c r="AX27" i="33"/>
  <c r="AX41" i="33"/>
  <c r="AY59" i="33"/>
  <c r="AY73" i="33"/>
  <c r="AX73" i="33"/>
  <c r="AY41" i="33"/>
  <c r="AZ73" i="33"/>
  <c r="AX59" i="33"/>
  <c r="AZ41" i="33"/>
  <c r="BF972" i="28"/>
  <c r="BE972" i="28"/>
  <c r="BD972" i="28"/>
  <c r="BB116" i="18"/>
  <c r="BH196" i="28" s="1"/>
  <c r="BB120" i="18"/>
  <c r="BH203" i="28" s="1"/>
  <c r="BB124" i="18"/>
  <c r="BH210" i="28" s="1"/>
  <c r="BB128" i="18"/>
  <c r="BH217" i="28" s="1"/>
  <c r="BB104" i="18"/>
  <c r="BH175" i="10" s="1"/>
  <c r="BB88" i="18"/>
  <c r="BH147" i="28" s="1"/>
  <c r="BB56" i="18"/>
  <c r="BH91" i="28" s="1"/>
  <c r="BB92" i="18"/>
  <c r="BH154" i="10" s="1"/>
  <c r="BH454" i="10" s="1"/>
  <c r="BB147" i="33" s="1"/>
  <c r="BB60" i="18"/>
  <c r="BH98" i="28" s="1"/>
  <c r="BB108" i="18"/>
  <c r="BH182" i="10" s="1"/>
  <c r="BB96" i="18"/>
  <c r="BH161" i="10" s="1"/>
  <c r="BB64" i="18"/>
  <c r="BH105" i="10" s="1"/>
  <c r="BH441" i="10" s="1"/>
  <c r="BB115" i="33" s="1"/>
  <c r="BB100" i="18"/>
  <c r="BH168" i="10" s="1"/>
  <c r="BB68" i="18"/>
  <c r="BH112" i="28" s="1"/>
  <c r="BB72" i="18"/>
  <c r="BH119" i="28" s="1"/>
  <c r="BB76" i="18"/>
  <c r="BH126" i="28" s="1"/>
  <c r="BB44" i="18"/>
  <c r="BH70" i="28" s="1"/>
  <c r="BB80" i="18"/>
  <c r="BH133" i="10" s="1"/>
  <c r="BH445" i="10" s="1"/>
  <c r="BB119" i="33" s="1"/>
  <c r="BB48" i="18"/>
  <c r="BH77" i="28" s="1"/>
  <c r="BB40" i="18"/>
  <c r="BH63" i="28" s="1"/>
  <c r="BB12" i="18"/>
  <c r="BH14" i="28" s="1"/>
  <c r="BB52" i="18"/>
  <c r="BH84" i="28" s="1"/>
  <c r="BB112" i="18"/>
  <c r="BH189" i="28" s="1"/>
  <c r="BB84" i="18"/>
  <c r="BH140" i="28" s="1"/>
  <c r="BB16" i="18"/>
  <c r="BH21" i="28" s="1"/>
  <c r="BB36" i="18"/>
  <c r="BH56" i="10" s="1"/>
  <c r="BB28" i="18"/>
  <c r="BH42" i="28" s="1"/>
  <c r="BB20" i="18"/>
  <c r="BH28" i="28" s="1"/>
  <c r="BB24" i="18"/>
  <c r="BH35" i="10" s="1"/>
  <c r="BB32" i="18"/>
  <c r="BH49" i="28" s="1"/>
  <c r="BG133" i="28"/>
  <c r="BJ94" i="23"/>
  <c r="BJ53" i="23"/>
  <c r="BG343" i="28"/>
  <c r="BG217" i="10"/>
  <c r="BE314" i="10"/>
  <c r="BG77" i="25"/>
  <c r="BG189" i="28"/>
  <c r="BF428" i="10"/>
  <c r="AZ83" i="33" s="1"/>
  <c r="AY81" i="33"/>
  <c r="AY91" i="33" s="1"/>
  <c r="BF427" i="10"/>
  <c r="AZ82" i="33" s="1"/>
  <c r="BF426" i="10"/>
  <c r="BC124" i="23"/>
  <c r="BC136" i="23"/>
  <c r="BC128" i="23"/>
  <c r="BF788" i="28"/>
  <c r="BF792" i="28" s="1"/>
  <c r="BC116" i="23"/>
  <c r="BC132" i="23"/>
  <c r="BC104" i="23"/>
  <c r="BE458" i="28"/>
  <c r="BE462" i="28"/>
  <c r="BE454" i="28"/>
  <c r="BE470" i="28"/>
  <c r="BE438" i="28"/>
  <c r="BE442" i="28"/>
  <c r="BE446" i="28"/>
  <c r="BE466" i="28"/>
  <c r="BE450" i="28"/>
  <c r="BG392" i="28"/>
  <c r="BG182" i="25"/>
  <c r="BH56" i="25"/>
  <c r="BH266" i="28"/>
  <c r="BG126" i="28"/>
  <c r="BG126" i="10"/>
  <c r="BG444" i="10" s="1"/>
  <c r="BA118" i="33" s="1"/>
  <c r="BE338" i="25"/>
  <c r="BE330" i="25"/>
  <c r="BE346" i="25"/>
  <c r="BE334" i="25"/>
  <c r="BE342" i="25"/>
  <c r="BE326" i="25"/>
  <c r="BE318" i="25"/>
  <c r="BE322" i="25"/>
  <c r="BE10" i="23"/>
  <c r="BE350" i="25"/>
  <c r="BG371" i="28"/>
  <c r="BG161" i="25"/>
  <c r="BG457" i="25" s="1"/>
  <c r="BA164" i="33" s="1"/>
  <c r="BD886" i="28"/>
  <c r="BD902" i="28"/>
  <c r="BD894" i="28"/>
  <c r="BD918" i="28"/>
  <c r="BD906" i="28"/>
  <c r="BD898" i="28"/>
  <c r="BD890" i="28"/>
  <c r="BD910" i="28"/>
  <c r="BD914" i="28"/>
  <c r="BH49" i="25"/>
  <c r="BH259" i="28"/>
  <c r="BH245" i="28"/>
  <c r="BH35" i="25"/>
  <c r="BH413" i="28"/>
  <c r="BH203" i="25"/>
  <c r="BH28" i="25"/>
  <c r="BH422" i="25" s="1"/>
  <c r="BB72" i="33" s="1"/>
  <c r="BH238" i="28"/>
  <c r="BG147" i="25"/>
  <c r="BG455" i="25" s="1"/>
  <c r="BA162" i="33" s="1"/>
  <c r="BG357" i="28"/>
  <c r="BG238" i="28"/>
  <c r="BG28" i="25"/>
  <c r="BD314" i="25"/>
  <c r="BD14" i="23"/>
  <c r="BG63" i="28"/>
  <c r="BG63" i="10"/>
  <c r="BG329" i="28"/>
  <c r="BG119" i="25"/>
  <c r="BG446" i="25" s="1"/>
  <c r="BA134" i="33" s="1"/>
  <c r="BE620" i="28"/>
  <c r="BE624" i="28"/>
  <c r="BE648" i="28"/>
  <c r="BE636" i="28"/>
  <c r="BE632" i="28"/>
  <c r="BE628" i="28"/>
  <c r="BE644" i="28"/>
  <c r="BE616" i="28"/>
  <c r="BE640" i="28"/>
  <c r="BF495" i="28"/>
  <c r="BF499" i="28"/>
  <c r="BF483" i="28"/>
  <c r="BF487" i="28"/>
  <c r="BF507" i="28"/>
  <c r="BF511" i="28"/>
  <c r="BF503" i="28"/>
  <c r="BF515" i="28"/>
  <c r="BF491" i="28"/>
  <c r="BG175" i="25"/>
  <c r="BG385" i="28"/>
  <c r="BD640" i="28"/>
  <c r="BD644" i="28"/>
  <c r="BD632" i="28"/>
  <c r="BD624" i="28"/>
  <c r="BD620" i="28"/>
  <c r="BD636" i="28"/>
  <c r="BD648" i="28"/>
  <c r="BD616" i="28"/>
  <c r="BD628" i="28"/>
  <c r="BD446" i="28"/>
  <c r="BD454" i="28"/>
  <c r="BD450" i="28"/>
  <c r="BD462" i="28"/>
  <c r="BD470" i="28"/>
  <c r="BD466" i="28"/>
  <c r="BD442" i="28"/>
  <c r="BD458" i="28"/>
  <c r="BD438" i="28"/>
  <c r="BC112" i="23"/>
  <c r="BG308" i="28"/>
  <c r="BG98" i="25"/>
  <c r="BG443" i="25" s="1"/>
  <c r="BA131" i="33" s="1"/>
  <c r="BE314" i="25"/>
  <c r="BE14" i="23"/>
  <c r="BE841" i="28"/>
  <c r="BE857" i="28"/>
  <c r="BE849" i="28"/>
  <c r="BE865" i="28"/>
  <c r="BE873" i="28"/>
  <c r="BE861" i="28"/>
  <c r="BE845" i="28"/>
  <c r="BE869" i="28"/>
  <c r="BE853" i="28"/>
  <c r="BI9" i="28"/>
  <c r="BI7" i="23"/>
  <c r="BC7" i="18"/>
  <c r="BI7" i="10"/>
  <c r="BI7" i="25"/>
  <c r="BI9" i="3"/>
  <c r="BH315" i="28"/>
  <c r="BH105" i="25"/>
  <c r="BH444" i="25" s="1"/>
  <c r="BB132" i="33" s="1"/>
  <c r="BE702" i="28"/>
  <c r="BE706" i="28"/>
  <c r="BE738" i="28"/>
  <c r="BE714" i="28"/>
  <c r="BE722" i="28"/>
  <c r="BE734" i="28"/>
  <c r="BE718" i="28"/>
  <c r="BE710" i="28"/>
  <c r="BE730" i="28"/>
  <c r="BE726" i="28"/>
  <c r="BG147" i="28"/>
  <c r="BG147" i="10"/>
  <c r="BG453" i="10" s="1"/>
  <c r="BA146" i="33" s="1"/>
  <c r="BH231" i="28"/>
  <c r="BH21" i="25"/>
  <c r="BC120" i="23"/>
  <c r="BG98" i="28"/>
  <c r="BG98" i="10"/>
  <c r="BG440" i="10" s="1"/>
  <c r="BA114" i="33" s="1"/>
  <c r="BG196" i="28"/>
  <c r="BG196" i="10"/>
  <c r="BG231" i="28"/>
  <c r="BG21" i="25"/>
  <c r="BE483" i="28"/>
  <c r="BE515" i="28"/>
  <c r="BE495" i="28"/>
  <c r="BE507" i="28"/>
  <c r="BE487" i="28"/>
  <c r="BE491" i="28"/>
  <c r="BE499" i="28"/>
  <c r="BE503" i="28"/>
  <c r="BE511" i="28"/>
  <c r="BG182" i="28"/>
  <c r="BG182" i="10"/>
  <c r="BF644" i="28"/>
  <c r="BF628" i="28"/>
  <c r="BF640" i="28"/>
  <c r="BF648" i="28"/>
  <c r="BF616" i="28"/>
  <c r="BF624" i="28"/>
  <c r="BF632" i="28"/>
  <c r="BF620" i="28"/>
  <c r="BF636" i="28"/>
  <c r="BD544" i="28"/>
  <c r="BD536" i="28"/>
  <c r="BD556" i="28"/>
  <c r="BD548" i="28"/>
  <c r="BD540" i="28"/>
  <c r="BD528" i="28"/>
  <c r="BD532" i="28"/>
  <c r="BD560" i="28"/>
  <c r="BD552" i="28"/>
  <c r="BD841" i="28"/>
  <c r="BD853" i="28"/>
  <c r="BD849" i="28"/>
  <c r="BD857" i="28"/>
  <c r="BD865" i="28"/>
  <c r="BD873" i="28"/>
  <c r="BD869" i="28"/>
  <c r="BD845" i="28"/>
  <c r="BD861" i="28"/>
  <c r="BG105" i="28"/>
  <c r="BG105" i="10"/>
  <c r="BG441" i="10" s="1"/>
  <c r="BA115" i="33" s="1"/>
  <c r="BE882" i="28"/>
  <c r="BE886" i="28"/>
  <c r="BE910" i="28"/>
  <c r="BE902" i="28"/>
  <c r="BE914" i="28"/>
  <c r="BE894" i="28"/>
  <c r="BE890" i="28"/>
  <c r="BE906" i="28"/>
  <c r="BE898" i="28"/>
  <c r="BE918" i="28"/>
  <c r="BF314" i="25"/>
  <c r="BG14" i="28"/>
  <c r="BG14" i="10"/>
  <c r="BG294" i="28"/>
  <c r="BG84" i="25"/>
  <c r="BH14" i="25"/>
  <c r="BH224" i="28"/>
  <c r="BF322" i="25"/>
  <c r="BF330" i="25"/>
  <c r="BF326" i="25"/>
  <c r="BF346" i="25"/>
  <c r="BF350" i="25"/>
  <c r="BF338" i="25"/>
  <c r="BF334" i="25"/>
  <c r="BF342" i="25"/>
  <c r="BF318" i="25"/>
  <c r="BD984" i="28"/>
  <c r="BD1008" i="28"/>
  <c r="BD980" i="28"/>
  <c r="BD992" i="28"/>
  <c r="BD1000" i="28"/>
  <c r="BD976" i="28"/>
  <c r="BD1004" i="28"/>
  <c r="BD988" i="28"/>
  <c r="BD996" i="28"/>
  <c r="BH126" i="25"/>
  <c r="BH336" i="28"/>
  <c r="BH322" i="28"/>
  <c r="BH112" i="25"/>
  <c r="BH445" i="25" s="1"/>
  <c r="BB133" i="33" s="1"/>
  <c r="BH427" i="28"/>
  <c r="BH217" i="25"/>
  <c r="BH440" i="25" s="1"/>
  <c r="BB128" i="33" s="1"/>
  <c r="BG42" i="25"/>
  <c r="BG252" i="28"/>
  <c r="BC108" i="23"/>
  <c r="BH70" i="25"/>
  <c r="BH280" i="28"/>
  <c r="BH161" i="25"/>
  <c r="BH457" i="25" s="1"/>
  <c r="BB164" i="33" s="1"/>
  <c r="BH371" i="28"/>
  <c r="BH350" i="28"/>
  <c r="BH140" i="25"/>
  <c r="BH454" i="25" s="1"/>
  <c r="BB161" i="33" s="1"/>
  <c r="BH98" i="25"/>
  <c r="BH443" i="25" s="1"/>
  <c r="BB131" i="33" s="1"/>
  <c r="BH308" i="28"/>
  <c r="BG322" i="28"/>
  <c r="BG112" i="25"/>
  <c r="BG445" i="25" s="1"/>
  <c r="BA133" i="33" s="1"/>
  <c r="BG21" i="28"/>
  <c r="BG21" i="10"/>
  <c r="BG210" i="28"/>
  <c r="BG210" i="10"/>
  <c r="BG189" i="25"/>
  <c r="BG399" i="28"/>
  <c r="BE959" i="28"/>
  <c r="BE963" i="28"/>
  <c r="BE943" i="28"/>
  <c r="BE939" i="28"/>
  <c r="BE951" i="28"/>
  <c r="BE935" i="28"/>
  <c r="BE947" i="28"/>
  <c r="BE955" i="28"/>
  <c r="BE931" i="28"/>
  <c r="BG140" i="28"/>
  <c r="BG140" i="10"/>
  <c r="BF951" i="28"/>
  <c r="BF939" i="28"/>
  <c r="BF935" i="28"/>
  <c r="BF943" i="28"/>
  <c r="BF959" i="28"/>
  <c r="BF947" i="28"/>
  <c r="BF955" i="28"/>
  <c r="BF931" i="28"/>
  <c r="BF963" i="28"/>
  <c r="BD804" i="28"/>
  <c r="BD808" i="28"/>
  <c r="BD800" i="28"/>
  <c r="BD828" i="28"/>
  <c r="BD820" i="28"/>
  <c r="BD796" i="28"/>
  <c r="BD816" i="28"/>
  <c r="BD812" i="28"/>
  <c r="BD824" i="28"/>
  <c r="BD599" i="28"/>
  <c r="BD595" i="28"/>
  <c r="BD591" i="28"/>
  <c r="BD603" i="28"/>
  <c r="BD575" i="28"/>
  <c r="BD587" i="28"/>
  <c r="BD583" i="28"/>
  <c r="BD579" i="28"/>
  <c r="BD571" i="28"/>
  <c r="BG119" i="28"/>
  <c r="BG119" i="10"/>
  <c r="BG443" i="10" s="1"/>
  <c r="BA117" i="33" s="1"/>
  <c r="BG28" i="28"/>
  <c r="BG28" i="10"/>
  <c r="BG416" i="10" s="1"/>
  <c r="BA52" i="33" s="1"/>
  <c r="BJ5" i="25"/>
  <c r="BJ5" i="10"/>
  <c r="BJ7" i="28"/>
  <c r="BD5" i="18"/>
  <c r="BJ5" i="23"/>
  <c r="BF5" i="24"/>
  <c r="BJ7" i="3"/>
  <c r="BG161" i="28"/>
  <c r="BG161" i="10"/>
  <c r="BF413" i="10"/>
  <c r="AZ49" i="33" s="1"/>
  <c r="BF415" i="10"/>
  <c r="AZ51" i="33" s="1"/>
  <c r="BF414" i="10"/>
  <c r="AZ50" i="33" s="1"/>
  <c r="BF228" i="10"/>
  <c r="BG105" i="25"/>
  <c r="BG444" i="25" s="1"/>
  <c r="BA132" i="33" s="1"/>
  <c r="BG315" i="28"/>
  <c r="BH378" i="28"/>
  <c r="BH168" i="25"/>
  <c r="BH42" i="25"/>
  <c r="BH252" i="28"/>
  <c r="BH385" i="28"/>
  <c r="BH175" i="25"/>
  <c r="BH294" i="28"/>
  <c r="BH84" i="25"/>
  <c r="BG14" i="25"/>
  <c r="BG224" i="28"/>
  <c r="BG35" i="28"/>
  <c r="BG35" i="10"/>
  <c r="BG56" i="28"/>
  <c r="BG56" i="10"/>
  <c r="BG378" i="28"/>
  <c r="BG168" i="25"/>
  <c r="BE528" i="28"/>
  <c r="BE556" i="28"/>
  <c r="BE552" i="28"/>
  <c r="BE560" i="28"/>
  <c r="BE544" i="28"/>
  <c r="BE536" i="28"/>
  <c r="BE548" i="28"/>
  <c r="BE540" i="28"/>
  <c r="BE532" i="28"/>
  <c r="BG154" i="28"/>
  <c r="BG154" i="10"/>
  <c r="BG454" i="10" s="1"/>
  <c r="BA147" i="33" s="1"/>
  <c r="BF775" i="28"/>
  <c r="BF755" i="28"/>
  <c r="BF771" i="28"/>
  <c r="BF759" i="28"/>
  <c r="BF783" i="28"/>
  <c r="BF767" i="28"/>
  <c r="BF779" i="28"/>
  <c r="BF751" i="28"/>
  <c r="BF763" i="28"/>
  <c r="BD499" i="28"/>
  <c r="BD483" i="28"/>
  <c r="BD515" i="28"/>
  <c r="BD507" i="28"/>
  <c r="BD503" i="28"/>
  <c r="BD491" i="28"/>
  <c r="BD487" i="28"/>
  <c r="BD495" i="28"/>
  <c r="BD511" i="28"/>
  <c r="BE927" i="28"/>
  <c r="BD706" i="28"/>
  <c r="BD718" i="28"/>
  <c r="BD738" i="28"/>
  <c r="BD726" i="28"/>
  <c r="BD714" i="28"/>
  <c r="BD710" i="28"/>
  <c r="BD730" i="28"/>
  <c r="BD722" i="28"/>
  <c r="BD734" i="28"/>
  <c r="BG70" i="28"/>
  <c r="BG70" i="10"/>
  <c r="BD350" i="25"/>
  <c r="BD326" i="25"/>
  <c r="BD334" i="25"/>
  <c r="BD322" i="25"/>
  <c r="BD346" i="25"/>
  <c r="BD330" i="25"/>
  <c r="BD318" i="25"/>
  <c r="BD10" i="23"/>
  <c r="BD338" i="25"/>
  <c r="BD342" i="25"/>
  <c r="BG42" i="28"/>
  <c r="BG42" i="10"/>
  <c r="BH329" i="28"/>
  <c r="BH119" i="25"/>
  <c r="BH446" i="25" s="1"/>
  <c r="BB134" i="33" s="1"/>
  <c r="BH364" i="28"/>
  <c r="BH154" i="25"/>
  <c r="BH456" i="25" s="1"/>
  <c r="BB163" i="33" s="1"/>
  <c r="BG56" i="25"/>
  <c r="BG266" i="28"/>
  <c r="BD751" i="28"/>
  <c r="BD779" i="28"/>
  <c r="BD771" i="28"/>
  <c r="BD767" i="28"/>
  <c r="BD763" i="28"/>
  <c r="BD759" i="28"/>
  <c r="BD783" i="28"/>
  <c r="BD775" i="28"/>
  <c r="BD755" i="28"/>
  <c r="BH273" i="28"/>
  <c r="BH63" i="25"/>
  <c r="BH357" i="28"/>
  <c r="BH147" i="25"/>
  <c r="BH455" i="25" s="1"/>
  <c r="BB162" i="33" s="1"/>
  <c r="BG77" i="28"/>
  <c r="BG77" i="10"/>
  <c r="BE992" i="28"/>
  <c r="BE1008" i="28"/>
  <c r="BE984" i="28"/>
  <c r="BE1004" i="28"/>
  <c r="BE996" i="28"/>
  <c r="BE980" i="28"/>
  <c r="BE976" i="28"/>
  <c r="BE988" i="28"/>
  <c r="BE1000" i="28"/>
  <c r="BG364" i="28"/>
  <c r="BG154" i="25"/>
  <c r="BG456" i="25" s="1"/>
  <c r="BA163" i="33" s="1"/>
  <c r="BG49" i="25"/>
  <c r="BG259" i="28"/>
  <c r="BH420" i="28"/>
  <c r="BH210" i="25"/>
  <c r="BH458" i="25" s="1"/>
  <c r="BB165" i="33" s="1"/>
  <c r="BH301" i="28"/>
  <c r="BH91" i="25"/>
  <c r="BH406" i="28"/>
  <c r="BH196" i="25"/>
  <c r="BG175" i="28"/>
  <c r="BG175" i="10"/>
  <c r="BD747" i="28"/>
  <c r="BG49" i="28"/>
  <c r="BG49" i="10"/>
  <c r="BG452" i="10" s="1"/>
  <c r="BA145" i="33" s="1"/>
  <c r="BD314" i="10"/>
  <c r="BE689" i="28"/>
  <c r="BE681" i="28"/>
  <c r="BE693" i="28"/>
  <c r="BE665" i="28"/>
  <c r="BE685" i="28"/>
  <c r="BE661" i="28"/>
  <c r="BE677" i="28"/>
  <c r="BE673" i="28"/>
  <c r="BE669" i="28"/>
  <c r="BG168" i="28"/>
  <c r="BG168" i="10"/>
  <c r="BF992" i="28"/>
  <c r="BF980" i="28"/>
  <c r="BF976" i="28"/>
  <c r="BF1004" i="28"/>
  <c r="BF1000" i="28"/>
  <c r="BF988" i="28"/>
  <c r="BF996" i="28"/>
  <c r="BF984" i="28"/>
  <c r="BF1008" i="28"/>
  <c r="BD685" i="28"/>
  <c r="BD669" i="28"/>
  <c r="BD689" i="28"/>
  <c r="BD673" i="28"/>
  <c r="BD677" i="28"/>
  <c r="BD681" i="28"/>
  <c r="BD665" i="28"/>
  <c r="BD693" i="28"/>
  <c r="BD661" i="28"/>
  <c r="BE479" i="28"/>
  <c r="BG91" i="28"/>
  <c r="BG91" i="10"/>
  <c r="BG84" i="28"/>
  <c r="BG84" i="10"/>
  <c r="BG273" i="28"/>
  <c r="BG63" i="25"/>
  <c r="BF400" i="10"/>
  <c r="AZ17" i="33" s="1"/>
  <c r="BF402" i="10"/>
  <c r="AZ19" i="33" s="1"/>
  <c r="BF401" i="10"/>
  <c r="AZ18" i="33" s="1"/>
  <c r="BF224" i="10"/>
  <c r="BE808" i="28"/>
  <c r="BE824" i="28"/>
  <c r="BE796" i="28"/>
  <c r="BE800" i="28"/>
  <c r="BE804" i="28"/>
  <c r="BE828" i="28"/>
  <c r="BE816" i="28"/>
  <c r="BE812" i="28"/>
  <c r="BE820" i="28"/>
  <c r="BG245" i="28"/>
  <c r="BG35" i="25"/>
  <c r="BG210" i="25"/>
  <c r="BG458" i="25" s="1"/>
  <c r="BA165" i="33" s="1"/>
  <c r="BG420" i="28"/>
  <c r="BH343" i="28"/>
  <c r="BH133" i="25"/>
  <c r="BH453" i="25" s="1"/>
  <c r="BB160" i="33" s="1"/>
  <c r="BG280" i="28"/>
  <c r="BG70" i="25"/>
  <c r="BD346" i="10"/>
  <c r="BD330" i="10"/>
  <c r="BD326" i="10"/>
  <c r="BD350" i="10"/>
  <c r="BD334" i="10"/>
  <c r="BD322" i="10"/>
  <c r="BD342" i="10"/>
  <c r="BD338" i="10"/>
  <c r="BD318" i="10"/>
  <c r="BH392" i="28"/>
  <c r="BH182" i="25"/>
  <c r="BH77" i="25"/>
  <c r="BH287" i="28"/>
  <c r="BH399" i="28"/>
  <c r="BH189" i="25"/>
  <c r="BG112" i="28"/>
  <c r="BG112" i="10"/>
  <c r="BG442" i="10" s="1"/>
  <c r="BA116" i="33" s="1"/>
  <c r="BG406" i="28"/>
  <c r="BG196" i="25"/>
  <c r="BF430" i="28"/>
  <c r="BF878" i="28"/>
  <c r="BF882" i="28" s="1"/>
  <c r="BF698" i="28"/>
  <c r="BF702" i="28" s="1"/>
  <c r="BF563" i="28"/>
  <c r="BF567" i="28" s="1"/>
  <c r="BF833" i="28"/>
  <c r="BF837" i="28" s="1"/>
  <c r="BD882" i="28"/>
  <c r="BE771" i="28"/>
  <c r="BE751" i="28"/>
  <c r="BE763" i="28"/>
  <c r="BE767" i="28"/>
  <c r="BE775" i="28"/>
  <c r="BE759" i="28"/>
  <c r="BE779" i="28"/>
  <c r="BE783" i="28"/>
  <c r="BE755" i="28"/>
  <c r="BF653" i="28"/>
  <c r="BG126" i="25"/>
  <c r="BG336" i="28"/>
  <c r="BD931" i="28"/>
  <c r="BD963" i="28"/>
  <c r="BD943" i="28"/>
  <c r="BD947" i="28"/>
  <c r="BD955" i="28"/>
  <c r="BD939" i="28"/>
  <c r="BD951" i="28"/>
  <c r="BD959" i="28"/>
  <c r="BD935" i="28"/>
  <c r="BE792" i="28"/>
  <c r="BG350" i="28"/>
  <c r="BG140" i="25"/>
  <c r="BG454" i="25" s="1"/>
  <c r="BA161" i="33" s="1"/>
  <c r="BE583" i="28"/>
  <c r="BE595" i="28"/>
  <c r="BE571" i="28"/>
  <c r="BE575" i="28"/>
  <c r="BE599" i="28"/>
  <c r="BE579" i="28"/>
  <c r="BE591" i="28"/>
  <c r="BE603" i="28"/>
  <c r="BE587" i="28"/>
  <c r="BG203" i="25"/>
  <c r="BG413" i="28"/>
  <c r="BE342" i="10"/>
  <c r="BE334" i="10"/>
  <c r="BE322" i="10"/>
  <c r="BE346" i="10"/>
  <c r="BE326" i="10"/>
  <c r="BE350" i="10"/>
  <c r="BE338" i="10"/>
  <c r="BE318" i="10"/>
  <c r="BE330" i="10"/>
  <c r="BE340" i="33"/>
  <c r="BE274" i="33"/>
  <c r="BE208" i="33"/>
  <c r="BE143" i="33"/>
  <c r="BE322" i="33"/>
  <c r="BE256" i="33"/>
  <c r="BE190" i="33"/>
  <c r="BE307" i="33"/>
  <c r="BE241" i="33"/>
  <c r="BE175" i="33"/>
  <c r="BE355" i="33"/>
  <c r="BE61" i="33"/>
  <c r="BE289" i="33"/>
  <c r="BE93" i="33"/>
  <c r="BE223" i="33"/>
  <c r="BE47" i="33"/>
  <c r="BE157" i="33"/>
  <c r="BE79" i="33"/>
  <c r="BE111" i="33"/>
  <c r="BE125" i="33"/>
  <c r="BE29" i="33"/>
  <c r="BE15" i="33"/>
  <c r="BK4" i="25"/>
  <c r="BK6" i="28"/>
  <c r="BK4" i="23"/>
  <c r="BE4" i="18"/>
  <c r="BG4" i="24"/>
  <c r="BK6" i="3"/>
  <c r="BK5" i="3" s="1"/>
  <c r="BK4" i="10"/>
  <c r="BL70" i="1"/>
  <c r="BK9" i="1"/>
  <c r="BG116" i="24" l="1" a="1"/>
  <c r="BG116" i="24" s="1"/>
  <c r="BG104" i="24" a="1"/>
  <c r="BG104" i="24" s="1"/>
  <c r="BG124" i="24" a="1"/>
  <c r="BG124" i="24" s="1"/>
  <c r="BG112" i="24" a="1"/>
  <c r="BG112" i="24" s="1"/>
  <c r="BG128" i="24" a="1"/>
  <c r="BG128" i="24" s="1"/>
  <c r="BG120" i="24" a="1"/>
  <c r="BG120" i="24" s="1"/>
  <c r="BG108" i="24" a="1"/>
  <c r="BG108" i="24" s="1"/>
  <c r="BG96" i="24" a="1"/>
  <c r="BG96" i="24" s="1"/>
  <c r="BG88" i="24" a="1"/>
  <c r="BG88" i="24" s="1"/>
  <c r="BG56" i="24" a="1"/>
  <c r="BG56" i="24" s="1"/>
  <c r="BG72" i="24" a="1"/>
  <c r="BG72" i="24" s="1"/>
  <c r="BG84" i="24" a="1"/>
  <c r="BG84" i="24" s="1"/>
  <c r="BG52" i="24" a="1"/>
  <c r="BG52" i="24" s="1"/>
  <c r="BG64" i="24" a="1"/>
  <c r="BG64" i="24" s="1"/>
  <c r="BG80" i="24" a="1"/>
  <c r="BG80" i="24" s="1"/>
  <c r="BG100" i="24" a="1"/>
  <c r="BG100" i="24" s="1"/>
  <c r="BG92" i="24" a="1"/>
  <c r="BG92" i="24" s="1"/>
  <c r="BG68" i="24" a="1"/>
  <c r="BG68" i="24" s="1"/>
  <c r="BG60" i="24" a="1"/>
  <c r="BG60" i="24" s="1"/>
  <c r="BG40" i="24" a="1"/>
  <c r="BG40" i="24" s="1"/>
  <c r="BG28" i="24" a="1"/>
  <c r="BG28" i="24" s="1"/>
  <c r="BG20" i="24" a="1"/>
  <c r="BG20" i="24" s="1"/>
  <c r="BG12" i="24" a="1"/>
  <c r="BG12" i="24" s="1"/>
  <c r="BG32" i="24" a="1"/>
  <c r="BG32" i="24" s="1"/>
  <c r="BG36" i="24" a="1"/>
  <c r="BG36" i="24" s="1"/>
  <c r="BG24" i="24" a="1"/>
  <c r="BG24" i="24" s="1"/>
  <c r="BG76" i="24" a="1"/>
  <c r="BG76" i="24" s="1"/>
  <c r="BG16" i="24" a="1"/>
  <c r="BG16" i="24" s="1"/>
  <c r="BG48" i="24" a="1"/>
  <c r="BG48" i="24" s="1"/>
  <c r="BG44" i="24" a="1"/>
  <c r="BG44" i="24" s="1"/>
  <c r="BG232" i="10"/>
  <c r="BD6" i="18"/>
  <c r="BF552" i="28"/>
  <c r="BH21" i="10"/>
  <c r="BG441" i="25"/>
  <c r="BA129" i="33" s="1"/>
  <c r="BG260" i="25"/>
  <c r="BG517" i="25"/>
  <c r="BA324" i="33" s="1"/>
  <c r="BA334" i="33" s="1"/>
  <c r="BJ6" i="23"/>
  <c r="BG248" i="25"/>
  <c r="BG478" i="25"/>
  <c r="BA225" i="33" s="1"/>
  <c r="BA235" i="33" s="1"/>
  <c r="BG252" i="10"/>
  <c r="BG491" i="10"/>
  <c r="BA243" i="33" s="1"/>
  <c r="BA253" i="33" s="1"/>
  <c r="BH452" i="25"/>
  <c r="BB159" i="33" s="1"/>
  <c r="BB169" i="33" s="1"/>
  <c r="BH240" i="25"/>
  <c r="BJ6" i="25"/>
  <c r="BH419" i="25"/>
  <c r="BB69" i="33" s="1"/>
  <c r="BH244" i="25"/>
  <c r="BH465" i="25"/>
  <c r="BB192" i="33" s="1"/>
  <c r="BB202" i="33" s="1"/>
  <c r="BG240" i="25"/>
  <c r="BG452" i="25"/>
  <c r="BA159" i="33" s="1"/>
  <c r="BA169" i="33" s="1"/>
  <c r="BH248" i="25"/>
  <c r="BH478" i="25"/>
  <c r="BB225" i="33" s="1"/>
  <c r="BB235" i="33" s="1"/>
  <c r="BH441" i="25"/>
  <c r="BB129" i="33" s="1"/>
  <c r="BH260" i="25"/>
  <c r="BH517" i="25"/>
  <c r="BB324" i="33" s="1"/>
  <c r="BB334" i="33" s="1"/>
  <c r="BH447" i="25"/>
  <c r="BB135" i="33" s="1"/>
  <c r="BH252" i="25"/>
  <c r="BH491" i="25"/>
  <c r="BB258" i="33" s="1"/>
  <c r="BB268" i="33" s="1"/>
  <c r="BG478" i="10"/>
  <c r="BA210" i="33" s="1"/>
  <c r="BA220" i="33" s="1"/>
  <c r="BG248" i="10"/>
  <c r="BF6" i="24"/>
  <c r="BG448" i="25"/>
  <c r="BA136" i="33" s="1"/>
  <c r="BG256" i="25"/>
  <c r="BG504" i="25"/>
  <c r="BA291" i="33" s="1"/>
  <c r="BA301" i="33" s="1"/>
  <c r="BG447" i="25"/>
  <c r="BA135" i="33" s="1"/>
  <c r="BG252" i="25"/>
  <c r="BG491" i="25"/>
  <c r="BA258" i="33" s="1"/>
  <c r="BA268" i="33" s="1"/>
  <c r="BG429" i="10"/>
  <c r="BA84" i="33" s="1"/>
  <c r="BG517" i="10"/>
  <c r="BA309" i="33" s="1"/>
  <c r="BA319" i="33" s="1"/>
  <c r="BJ8" i="28"/>
  <c r="BH465" i="10"/>
  <c r="BB177" i="33" s="1"/>
  <c r="BB187" i="33" s="1"/>
  <c r="BH244" i="10"/>
  <c r="BH417" i="25"/>
  <c r="BB67" i="33" s="1"/>
  <c r="BH439" i="25"/>
  <c r="BB127" i="33" s="1"/>
  <c r="BH236" i="25"/>
  <c r="BG260" i="10"/>
  <c r="BG465" i="10"/>
  <c r="BA177" i="33" s="1"/>
  <c r="BA187" i="33" s="1"/>
  <c r="BG244" i="10"/>
  <c r="BH448" i="25"/>
  <c r="BB136" i="33" s="1"/>
  <c r="BH256" i="25"/>
  <c r="BH504" i="25"/>
  <c r="BB291" i="33" s="1"/>
  <c r="BB301" i="33" s="1"/>
  <c r="BG530" i="10"/>
  <c r="BA342" i="33" s="1"/>
  <c r="BA352" i="33" s="1"/>
  <c r="BG264" i="10"/>
  <c r="BG50" i="23" s="1"/>
  <c r="BH442" i="25"/>
  <c r="BB130" i="33" s="1"/>
  <c r="BH264" i="25"/>
  <c r="BH530" i="25"/>
  <c r="BB357" i="33" s="1"/>
  <c r="BB367" i="33" s="1"/>
  <c r="BG417" i="10"/>
  <c r="BG439" i="10"/>
  <c r="BG236" i="10"/>
  <c r="BG417" i="25"/>
  <c r="BA67" i="33" s="1"/>
  <c r="BG439" i="25"/>
  <c r="BA127" i="33" s="1"/>
  <c r="BG236" i="25"/>
  <c r="BJ6" i="10"/>
  <c r="BG256" i="10"/>
  <c r="BG504" i="10"/>
  <c r="BA276" i="33" s="1"/>
  <c r="BA286" i="33" s="1"/>
  <c r="BG419" i="25"/>
  <c r="BA69" i="33" s="1"/>
  <c r="BG244" i="25"/>
  <c r="BG465" i="25"/>
  <c r="BA192" i="33" s="1"/>
  <c r="BA202" i="33" s="1"/>
  <c r="BF46" i="23"/>
  <c r="BF14" i="23"/>
  <c r="BF26" i="23"/>
  <c r="BF10" i="23"/>
  <c r="BF83" i="23" s="1"/>
  <c r="BL73" i="1"/>
  <c r="BH7" i="24" s="1"/>
  <c r="BL71" i="1"/>
  <c r="BH196" i="10"/>
  <c r="BF1221" i="28"/>
  <c r="BF1217" i="28"/>
  <c r="BF1213" i="28"/>
  <c r="BF1209" i="28"/>
  <c r="BF1233" i="28"/>
  <c r="BF1241" i="28"/>
  <c r="BF1237" i="28"/>
  <c r="BF1229" i="28"/>
  <c r="BF1225" i="28"/>
  <c r="BH1248" i="28"/>
  <c r="BH1252" i="28" s="1"/>
  <c r="BH1108" i="28"/>
  <c r="BH1112" i="28" s="1"/>
  <c r="BG1248" i="28"/>
  <c r="BG1252" i="28" s="1"/>
  <c r="BG1108" i="28"/>
  <c r="BG1112" i="28" s="1"/>
  <c r="BV11" i="3"/>
  <c r="BF1205" i="28"/>
  <c r="BH1201" i="28"/>
  <c r="BH1061" i="28"/>
  <c r="BF1089" i="28"/>
  <c r="BF1085" i="28"/>
  <c r="BF1097" i="28"/>
  <c r="BF1073" i="28"/>
  <c r="BF1081" i="28"/>
  <c r="BF1069" i="28"/>
  <c r="BF1101" i="28"/>
  <c r="BF1077" i="28"/>
  <c r="BF1093" i="28"/>
  <c r="BG1201" i="28"/>
  <c r="BG1061" i="28"/>
  <c r="BG1065" i="28" s="1"/>
  <c r="BF548" i="28"/>
  <c r="BF524" i="28"/>
  <c r="BF540" i="28"/>
  <c r="BF528" i="28"/>
  <c r="BF532" i="28"/>
  <c r="BF536" i="28"/>
  <c r="BF556" i="28"/>
  <c r="BF544" i="28"/>
  <c r="BH77" i="10"/>
  <c r="BH112" i="10"/>
  <c r="BH442" i="10" s="1"/>
  <c r="BB116" i="33" s="1"/>
  <c r="BH84" i="10"/>
  <c r="BH260" i="10" s="1"/>
  <c r="BH14" i="10"/>
  <c r="BH400" i="10" s="1"/>
  <c r="BB17" i="33" s="1"/>
  <c r="BH35" i="28"/>
  <c r="BG418" i="10"/>
  <c r="BG240" i="10"/>
  <c r="BH189" i="10"/>
  <c r="BU13" i="3"/>
  <c r="BU15" i="3"/>
  <c r="BA155" i="33"/>
  <c r="AZ59" i="33"/>
  <c r="AZ27" i="33"/>
  <c r="BH154" i="28"/>
  <c r="BC120" i="18"/>
  <c r="BI203" i="28" s="1"/>
  <c r="BC124" i="18"/>
  <c r="BI210" i="28" s="1"/>
  <c r="BC128" i="18"/>
  <c r="BI217" i="10" s="1"/>
  <c r="BC104" i="18"/>
  <c r="BI175" i="10" s="1"/>
  <c r="BC108" i="18"/>
  <c r="BI182" i="28" s="1"/>
  <c r="BC92" i="18"/>
  <c r="BI154" i="28" s="1"/>
  <c r="BC60" i="18"/>
  <c r="BI98" i="28" s="1"/>
  <c r="BC96" i="18"/>
  <c r="BI161" i="28" s="1"/>
  <c r="BC64" i="18"/>
  <c r="BI105" i="10" s="1"/>
  <c r="BI441" i="10" s="1"/>
  <c r="BC115" i="33" s="1"/>
  <c r="BC100" i="18"/>
  <c r="BI168" i="28" s="1"/>
  <c r="BC68" i="18"/>
  <c r="BI112" i="28" s="1"/>
  <c r="BC116" i="18"/>
  <c r="BI196" i="28" s="1"/>
  <c r="BC72" i="18"/>
  <c r="BI119" i="10" s="1"/>
  <c r="BI443" i="10" s="1"/>
  <c r="BC117" i="33" s="1"/>
  <c r="BC76" i="18"/>
  <c r="BI126" i="28" s="1"/>
  <c r="BC44" i="18"/>
  <c r="BI70" i="28" s="1"/>
  <c r="BC80" i="18"/>
  <c r="BI133" i="28" s="1"/>
  <c r="BC48" i="18"/>
  <c r="BI77" i="28" s="1"/>
  <c r="BC112" i="18"/>
  <c r="BI189" i="10" s="1"/>
  <c r="BC84" i="18"/>
  <c r="BI140" i="10" s="1"/>
  <c r="BC52" i="18"/>
  <c r="BI84" i="28" s="1"/>
  <c r="BC88" i="18"/>
  <c r="BI147" i="28" s="1"/>
  <c r="BC56" i="18"/>
  <c r="BI91" i="10" s="1"/>
  <c r="BC40" i="18"/>
  <c r="BI63" i="28" s="1"/>
  <c r="BC16" i="18"/>
  <c r="BI21" i="10" s="1"/>
  <c r="BC28" i="18"/>
  <c r="BI42" i="28" s="1"/>
  <c r="BC24" i="18"/>
  <c r="BC32" i="18"/>
  <c r="BI49" i="28" s="1"/>
  <c r="BC20" i="18"/>
  <c r="BI28" i="10" s="1"/>
  <c r="BI416" i="10" s="1"/>
  <c r="BC52" i="33" s="1"/>
  <c r="BC12" i="18"/>
  <c r="BI14" i="10" s="1"/>
  <c r="BC36" i="18"/>
  <c r="BI56" i="28" s="1"/>
  <c r="BH133" i="28"/>
  <c r="BH42" i="10"/>
  <c r="BH427" i="10" s="1"/>
  <c r="BB82" i="33" s="1"/>
  <c r="BH56" i="28"/>
  <c r="BH98" i="10"/>
  <c r="BH440" i="10" s="1"/>
  <c r="BB114" i="33" s="1"/>
  <c r="BH140" i="10"/>
  <c r="BH28" i="10"/>
  <c r="BH416" i="10" s="1"/>
  <c r="BB52" i="33" s="1"/>
  <c r="BH63" i="10"/>
  <c r="BH49" i="10"/>
  <c r="BH452" i="10" s="1"/>
  <c r="BB145" i="33" s="1"/>
  <c r="BH105" i="28"/>
  <c r="BH70" i="10"/>
  <c r="BH182" i="28"/>
  <c r="BH161" i="28"/>
  <c r="BH168" i="28"/>
  <c r="BH203" i="10"/>
  <c r="BH126" i="10"/>
  <c r="BH444" i="10" s="1"/>
  <c r="BB118" i="33" s="1"/>
  <c r="BH210" i="10"/>
  <c r="BH175" i="28"/>
  <c r="BH91" i="10"/>
  <c r="BH119" i="10"/>
  <c r="BH443" i="10" s="1"/>
  <c r="BB117" i="33" s="1"/>
  <c r="BK94" i="23"/>
  <c r="BK53" i="23"/>
  <c r="BH147" i="10"/>
  <c r="BH453" i="10" s="1"/>
  <c r="BB146" i="33" s="1"/>
  <c r="BH217" i="10"/>
  <c r="BF808" i="28"/>
  <c r="BE55" i="23"/>
  <c r="BF816" i="28"/>
  <c r="BF796" i="28"/>
  <c r="BF824" i="28"/>
  <c r="BF800" i="28"/>
  <c r="BF812" i="28"/>
  <c r="BF804" i="28"/>
  <c r="BF820" i="28"/>
  <c r="BF828" i="28"/>
  <c r="BG428" i="25"/>
  <c r="BA97" i="33" s="1"/>
  <c r="BG427" i="25"/>
  <c r="BA96" i="33" s="1"/>
  <c r="BG426" i="25"/>
  <c r="BA95" i="33" s="1"/>
  <c r="BG232" i="25"/>
  <c r="BH427" i="25"/>
  <c r="BB96" i="33" s="1"/>
  <c r="BH428" i="25"/>
  <c r="BB97" i="33" s="1"/>
  <c r="BH232" i="25"/>
  <c r="BH426" i="25"/>
  <c r="BB95" i="33" s="1"/>
  <c r="BG427" i="10"/>
  <c r="BA82" i="33" s="1"/>
  <c r="BG428" i="10"/>
  <c r="BA83" i="33" s="1"/>
  <c r="AZ81" i="33"/>
  <c r="AZ91" i="33" s="1"/>
  <c r="BG426" i="10"/>
  <c r="BA81" i="33" s="1"/>
  <c r="BH428" i="10"/>
  <c r="BB83" i="33" s="1"/>
  <c r="BH416" i="25"/>
  <c r="BB66" i="33" s="1"/>
  <c r="BI406" i="28"/>
  <c r="BI273" i="28"/>
  <c r="BI378" i="28"/>
  <c r="BI385" i="28"/>
  <c r="BI413" i="28"/>
  <c r="BI350" i="28"/>
  <c r="BI231" i="28"/>
  <c r="BI210" i="25"/>
  <c r="BI458" i="25" s="1"/>
  <c r="BC165" i="33" s="1"/>
  <c r="BI49" i="25"/>
  <c r="BI98" i="25"/>
  <c r="BI443" i="25" s="1"/>
  <c r="BC131" i="33" s="1"/>
  <c r="BI245" i="28"/>
  <c r="BI336" i="28"/>
  <c r="BI357" i="28"/>
  <c r="BI294" i="28"/>
  <c r="BI280" i="28"/>
  <c r="BI322" i="28"/>
  <c r="BI343" i="28"/>
  <c r="BI105" i="25"/>
  <c r="BI444" i="25" s="1"/>
  <c r="BC132" i="33" s="1"/>
  <c r="BI56" i="25"/>
  <c r="BI154" i="25"/>
  <c r="BI456" i="25" s="1"/>
  <c r="BC163" i="33" s="1"/>
  <c r="BI182" i="25"/>
  <c r="BI399" i="28"/>
  <c r="BI42" i="25"/>
  <c r="BI224" i="28"/>
  <c r="BI161" i="25"/>
  <c r="BI457" i="25" s="1"/>
  <c r="BC164" i="33" s="1"/>
  <c r="BK8" i="28"/>
  <c r="BK6" i="25"/>
  <c r="BK6" i="23"/>
  <c r="BG6" i="24"/>
  <c r="BE6" i="18"/>
  <c r="BK8" i="3"/>
  <c r="BK6" i="10"/>
  <c r="BG430" i="28"/>
  <c r="BG434" i="28" s="1"/>
  <c r="BG698" i="28"/>
  <c r="BG702" i="28" s="1"/>
  <c r="BG563" i="28"/>
  <c r="BG567" i="28" s="1"/>
  <c r="BG878" i="28"/>
  <c r="BG882" i="28" s="1"/>
  <c r="BG833" i="28"/>
  <c r="BG837" i="28" s="1"/>
  <c r="BG422" i="25"/>
  <c r="BA72" i="33" s="1"/>
  <c r="BG416" i="25"/>
  <c r="BA66" i="33" s="1"/>
  <c r="BF689" i="28"/>
  <c r="BF665" i="28"/>
  <c r="BF693" i="28"/>
  <c r="BF677" i="28"/>
  <c r="BF661" i="28"/>
  <c r="BF681" i="28"/>
  <c r="BF673" i="28"/>
  <c r="BF669" i="28"/>
  <c r="BF685" i="28"/>
  <c r="BF657" i="28"/>
  <c r="BH698" i="28"/>
  <c r="BH833" i="28"/>
  <c r="BH563" i="28"/>
  <c r="BH567" i="28" s="1"/>
  <c r="BH430" i="28"/>
  <c r="BH434" i="28" s="1"/>
  <c r="BH878" i="28"/>
  <c r="BH882" i="28" s="1"/>
  <c r="BD87" i="23"/>
  <c r="BD132" i="23" s="1"/>
  <c r="BD71" i="23"/>
  <c r="BD116" i="23" s="1"/>
  <c r="BD75" i="23"/>
  <c r="BD120" i="23" s="1"/>
  <c r="BD59" i="23"/>
  <c r="BD104" i="23" s="1"/>
  <c r="BD67" i="23"/>
  <c r="BD112" i="23" s="1"/>
  <c r="BD91" i="23"/>
  <c r="BD136" i="23" s="1"/>
  <c r="BD83" i="23"/>
  <c r="BD128" i="23" s="1"/>
  <c r="BD63" i="23"/>
  <c r="BD108" i="23" s="1"/>
  <c r="BD79" i="23"/>
  <c r="BD124" i="23" s="1"/>
  <c r="BG415" i="10"/>
  <c r="BA51" i="33" s="1"/>
  <c r="BG414" i="10"/>
  <c r="BA50" i="33" s="1"/>
  <c r="BG413" i="10"/>
  <c r="BA49" i="33" s="1"/>
  <c r="BG228" i="10"/>
  <c r="BF314" i="10"/>
  <c r="BI301" i="28"/>
  <c r="BI91" i="25"/>
  <c r="BH743" i="28"/>
  <c r="BH747" i="28" s="1"/>
  <c r="BH968" i="28"/>
  <c r="BH475" i="28"/>
  <c r="BH788" i="28"/>
  <c r="BH792" i="28" s="1"/>
  <c r="BH520" i="28"/>
  <c r="BH524" i="28" s="1"/>
  <c r="BH608" i="28"/>
  <c r="BH612" i="28" s="1"/>
  <c r="BH923" i="28"/>
  <c r="BH927" i="28" s="1"/>
  <c r="BH653" i="28"/>
  <c r="BH228" i="25"/>
  <c r="BH414" i="25"/>
  <c r="BB64" i="33" s="1"/>
  <c r="BH413" i="25"/>
  <c r="BB63" i="33" s="1"/>
  <c r="BH415" i="25"/>
  <c r="BB65" i="33" s="1"/>
  <c r="BG400" i="25"/>
  <c r="BA31" i="33" s="1"/>
  <c r="BG224" i="25"/>
  <c r="BG401" i="25"/>
  <c r="BA32" i="33" s="1"/>
  <c r="BG402" i="25"/>
  <c r="BA33" i="33" s="1"/>
  <c r="BK5" i="23"/>
  <c r="BK7" i="3"/>
  <c r="BK7" i="28"/>
  <c r="BG5" i="24"/>
  <c r="BK5" i="10"/>
  <c r="BK5" i="25"/>
  <c r="BE5" i="18"/>
  <c r="BF857" i="28"/>
  <c r="BF853" i="28"/>
  <c r="BF841" i="28"/>
  <c r="BF845" i="28"/>
  <c r="BF865" i="28"/>
  <c r="BF869" i="28"/>
  <c r="BF849" i="28"/>
  <c r="BF873" i="28"/>
  <c r="BF861" i="28"/>
  <c r="BH415" i="10"/>
  <c r="BB51" i="33" s="1"/>
  <c r="BH413" i="10"/>
  <c r="BB49" i="33" s="1"/>
  <c r="BI329" i="28"/>
  <c r="BI119" i="25"/>
  <c r="BI446" i="25" s="1"/>
  <c r="BC134" i="33" s="1"/>
  <c r="BI238" i="28"/>
  <c r="BI28" i="25"/>
  <c r="BI416" i="25" s="1"/>
  <c r="BC66" i="33" s="1"/>
  <c r="BI427" i="28"/>
  <c r="BI217" i="25"/>
  <c r="BI287" i="28"/>
  <c r="BI77" i="25"/>
  <c r="BH400" i="25"/>
  <c r="BB31" i="33" s="1"/>
  <c r="BH402" i="25"/>
  <c r="BB33" i="33" s="1"/>
  <c r="BH401" i="25"/>
  <c r="BB32" i="33" s="1"/>
  <c r="BH224" i="25"/>
  <c r="BJ9" i="28"/>
  <c r="BJ7" i="23"/>
  <c r="BD7" i="18"/>
  <c r="BJ7" i="10"/>
  <c r="BJ7" i="25"/>
  <c r="BJ9" i="3"/>
  <c r="BF446" i="28"/>
  <c r="BF462" i="28"/>
  <c r="BF458" i="28"/>
  <c r="BF438" i="28"/>
  <c r="BF466" i="28"/>
  <c r="BF454" i="28"/>
  <c r="BF470" i="28"/>
  <c r="BF442" i="28"/>
  <c r="BF450" i="28"/>
  <c r="BH402" i="10"/>
  <c r="BB19" i="33" s="1"/>
  <c r="BF579" i="28"/>
  <c r="BF571" i="28"/>
  <c r="BF599" i="28"/>
  <c r="BF587" i="28"/>
  <c r="BF591" i="28"/>
  <c r="BF583" i="28"/>
  <c r="BF603" i="28"/>
  <c r="BF595" i="28"/>
  <c r="BF575" i="28"/>
  <c r="BG414" i="25"/>
  <c r="BA64" i="33" s="1"/>
  <c r="BG415" i="25"/>
  <c r="BA65" i="33" s="1"/>
  <c r="BG228" i="25"/>
  <c r="BG413" i="25"/>
  <c r="BA63" i="33" s="1"/>
  <c r="BF726" i="28"/>
  <c r="BF714" i="28"/>
  <c r="BF706" i="28"/>
  <c r="BF718" i="28"/>
  <c r="BF730" i="28"/>
  <c r="BF734" i="28"/>
  <c r="BF722" i="28"/>
  <c r="BF738" i="28"/>
  <c r="BF710" i="28"/>
  <c r="BE75" i="23"/>
  <c r="BE71" i="23"/>
  <c r="BE83" i="23"/>
  <c r="BE67" i="23"/>
  <c r="BE63" i="23"/>
  <c r="BE59" i="23"/>
  <c r="BE91" i="23"/>
  <c r="BE87" i="23"/>
  <c r="BE79" i="23"/>
  <c r="BF346" i="10"/>
  <c r="BF322" i="10"/>
  <c r="BF318" i="10"/>
  <c r="BF334" i="10"/>
  <c r="BF338" i="10"/>
  <c r="BF326" i="10"/>
  <c r="BF350" i="10"/>
  <c r="BF342" i="10"/>
  <c r="BF330" i="10"/>
  <c r="BF906" i="28"/>
  <c r="BF914" i="28"/>
  <c r="BF886" i="28"/>
  <c r="BF890" i="28"/>
  <c r="BF918" i="28"/>
  <c r="BF898" i="28"/>
  <c r="BF910" i="28"/>
  <c r="BF894" i="28"/>
  <c r="BF902" i="28"/>
  <c r="BF434" i="28"/>
  <c r="BG968" i="28"/>
  <c r="BG923" i="28"/>
  <c r="BG927" i="28" s="1"/>
  <c r="BG475" i="28"/>
  <c r="BG743" i="28"/>
  <c r="BG608" i="28"/>
  <c r="BG788" i="28"/>
  <c r="BG653" i="28"/>
  <c r="BG657" i="28" s="1"/>
  <c r="BG520" i="28"/>
  <c r="BD96" i="23"/>
  <c r="BE96" i="23" s="1"/>
  <c r="BG400" i="10"/>
  <c r="BA17" i="33" s="1"/>
  <c r="BG402" i="10"/>
  <c r="BA19" i="33" s="1"/>
  <c r="BG401" i="10"/>
  <c r="BA18" i="33" s="1"/>
  <c r="BG224" i="10"/>
  <c r="BD55" i="23"/>
  <c r="BD100" i="23" s="1"/>
  <c r="BF340" i="33"/>
  <c r="BF274" i="33"/>
  <c r="BF208" i="33"/>
  <c r="BF143" i="33"/>
  <c r="BF322" i="33"/>
  <c r="BF256" i="33"/>
  <c r="BF190" i="33"/>
  <c r="BF307" i="33"/>
  <c r="BF241" i="33"/>
  <c r="BF175" i="33"/>
  <c r="BF355" i="33"/>
  <c r="BF289" i="33"/>
  <c r="BF223" i="33"/>
  <c r="BF157" i="33"/>
  <c r="BF93" i="33"/>
  <c r="BF79" i="33"/>
  <c r="BF125" i="33"/>
  <c r="BF47" i="33"/>
  <c r="BF111" i="33"/>
  <c r="BF61" i="33"/>
  <c r="BF29" i="33"/>
  <c r="BF15" i="33"/>
  <c r="BL4" i="25"/>
  <c r="BL6" i="28"/>
  <c r="BL4" i="23"/>
  <c r="BF4" i="18"/>
  <c r="BH4" i="24"/>
  <c r="BL6" i="3"/>
  <c r="BL5" i="3" s="1"/>
  <c r="BL4" i="10"/>
  <c r="BM70" i="1"/>
  <c r="BL9" i="1"/>
  <c r="BH232" i="10" l="1"/>
  <c r="BH128" i="24" a="1"/>
  <c r="BH128" i="24" s="1"/>
  <c r="BH120" i="24" a="1"/>
  <c r="BH120" i="24" s="1"/>
  <c r="BH108" i="24" a="1"/>
  <c r="BH108" i="24" s="1"/>
  <c r="BH116" i="24" a="1"/>
  <c r="BH116" i="24" s="1"/>
  <c r="BH104" i="24" a="1"/>
  <c r="BH104" i="24" s="1"/>
  <c r="BH112" i="24" a="1"/>
  <c r="BH112" i="24" s="1"/>
  <c r="BH124" i="24" a="1"/>
  <c r="BH124" i="24" s="1"/>
  <c r="BH100" i="24" a="1"/>
  <c r="BH100" i="24" s="1"/>
  <c r="BH76" i="24" a="1"/>
  <c r="BH76" i="24" s="1"/>
  <c r="BH68" i="24" a="1"/>
  <c r="BH68" i="24" s="1"/>
  <c r="BH96" i="24" a="1"/>
  <c r="BH96" i="24" s="1"/>
  <c r="BH88" i="24" a="1"/>
  <c r="BH88" i="24" s="1"/>
  <c r="BH56" i="24" a="1"/>
  <c r="BH56" i="24" s="1"/>
  <c r="BH72" i="24" a="1"/>
  <c r="BH72" i="24" s="1"/>
  <c r="BH84" i="24" a="1"/>
  <c r="BH84" i="24" s="1"/>
  <c r="BH52" i="24" a="1"/>
  <c r="BH52" i="24" s="1"/>
  <c r="BH64" i="24" a="1"/>
  <c r="BH64" i="24" s="1"/>
  <c r="BH80" i="24" a="1"/>
  <c r="BH80" i="24" s="1"/>
  <c r="BH44" i="24" a="1"/>
  <c r="BH44" i="24" s="1"/>
  <c r="BH16" i="24" a="1"/>
  <c r="BH16" i="24" s="1"/>
  <c r="BH48" i="24" a="1"/>
  <c r="BH48" i="24" s="1"/>
  <c r="BH40" i="24" a="1"/>
  <c r="BH40" i="24" s="1"/>
  <c r="BH32" i="24" a="1"/>
  <c r="BH32" i="24" s="1"/>
  <c r="BH92" i="24" a="1"/>
  <c r="BH92" i="24" s="1"/>
  <c r="BH60" i="24" a="1"/>
  <c r="BH60" i="24" s="1"/>
  <c r="BH28" i="24" a="1"/>
  <c r="BH28" i="24" s="1"/>
  <c r="BH20" i="24" a="1"/>
  <c r="BH20" i="24" s="1"/>
  <c r="BH12" i="24" a="1"/>
  <c r="BH12" i="24" s="1"/>
  <c r="BH36" i="24" a="1"/>
  <c r="BH36" i="24" s="1"/>
  <c r="BH24" i="24" a="1"/>
  <c r="BH24" i="24" s="1"/>
  <c r="BH426" i="10"/>
  <c r="BG18" i="23"/>
  <c r="BG46" i="23"/>
  <c r="BH46" i="23"/>
  <c r="BF87" i="23"/>
  <c r="BG30" i="23"/>
  <c r="BB137" i="33"/>
  <c r="BG38" i="23"/>
  <c r="BA137" i="33"/>
  <c r="BF67" i="23"/>
  <c r="BH252" i="10"/>
  <c r="BH38" i="23" s="1"/>
  <c r="BH491" i="10"/>
  <c r="BB243" i="33" s="1"/>
  <c r="BB253" i="33" s="1"/>
  <c r="BF75" i="23"/>
  <c r="BI264" i="10"/>
  <c r="BI530" i="10"/>
  <c r="BC342" i="33" s="1"/>
  <c r="BC352" i="33" s="1"/>
  <c r="BG42" i="23"/>
  <c r="BH264" i="10"/>
  <c r="BH50" i="23" s="1"/>
  <c r="BH530" i="10"/>
  <c r="BB342" i="33" s="1"/>
  <c r="BB352" i="33" s="1"/>
  <c r="BH256" i="10"/>
  <c r="BH42" i="23" s="1"/>
  <c r="BH504" i="10"/>
  <c r="BB276" i="33" s="1"/>
  <c r="BB286" i="33" s="1"/>
  <c r="BF59" i="23"/>
  <c r="BH478" i="10"/>
  <c r="BB210" i="33" s="1"/>
  <c r="BB220" i="33" s="1"/>
  <c r="BH248" i="10"/>
  <c r="BH34" i="23" s="1"/>
  <c r="BH30" i="23"/>
  <c r="BG34" i="23"/>
  <c r="BH417" i="10"/>
  <c r="BH236" i="10"/>
  <c r="BH22" i="23" s="1"/>
  <c r="BH439" i="10"/>
  <c r="BB113" i="33" s="1"/>
  <c r="BB123" i="33" s="1"/>
  <c r="BF71" i="23"/>
  <c r="BI419" i="25"/>
  <c r="BC69" i="33" s="1"/>
  <c r="BI465" i="25"/>
  <c r="BC192" i="33" s="1"/>
  <c r="BC202" i="33" s="1"/>
  <c r="BI244" i="25"/>
  <c r="BB155" i="33"/>
  <c r="BG22" i="23"/>
  <c r="BI417" i="25"/>
  <c r="BC67" i="33" s="1"/>
  <c r="BI439" i="25"/>
  <c r="BC127" i="33" s="1"/>
  <c r="BI236" i="25"/>
  <c r="BI448" i="25"/>
  <c r="BC136" i="33" s="1"/>
  <c r="BI256" i="25"/>
  <c r="BI504" i="25"/>
  <c r="BC291" i="33" s="1"/>
  <c r="BC301" i="33" s="1"/>
  <c r="BF63" i="23"/>
  <c r="BF91" i="23"/>
  <c r="BF55" i="23"/>
  <c r="BA113" i="33"/>
  <c r="BA123" i="33" s="1"/>
  <c r="BF96" i="23"/>
  <c r="BF79" i="23"/>
  <c r="BI240" i="25"/>
  <c r="BI452" i="25"/>
  <c r="BC159" i="33" s="1"/>
  <c r="BH429" i="10"/>
  <c r="BB84" i="33" s="1"/>
  <c r="BH517" i="10"/>
  <c r="BB309" i="33" s="1"/>
  <c r="BB319" i="33" s="1"/>
  <c r="BI442" i="25"/>
  <c r="BC130" i="33" s="1"/>
  <c r="BI264" i="25"/>
  <c r="BI530" i="25"/>
  <c r="BC357" i="33" s="1"/>
  <c r="BC367" i="33" s="1"/>
  <c r="BG26" i="23"/>
  <c r="BM71" i="1"/>
  <c r="BL72" i="1"/>
  <c r="BG1225" i="28"/>
  <c r="BG1221" i="28"/>
  <c r="BG1217" i="28"/>
  <c r="BG1213" i="28"/>
  <c r="BG1241" i="28"/>
  <c r="BG1209" i="28"/>
  <c r="BG1237" i="28"/>
  <c r="BG1233" i="28"/>
  <c r="BG1229" i="28"/>
  <c r="BG1205" i="28"/>
  <c r="BG1136" i="28"/>
  <c r="BG1132" i="28"/>
  <c r="BG1128" i="28"/>
  <c r="BG1124" i="28"/>
  <c r="BG1120" i="28"/>
  <c r="BG1148" i="28"/>
  <c r="BG1116" i="28"/>
  <c r="BG1144" i="28"/>
  <c r="BG1140" i="28"/>
  <c r="BG1089" i="28"/>
  <c r="BG1085" i="28"/>
  <c r="BG1081" i="28"/>
  <c r="BG1077" i="28"/>
  <c r="BG1073" i="28"/>
  <c r="BG1069" i="28"/>
  <c r="BG1101" i="28"/>
  <c r="BG1097" i="28"/>
  <c r="BG1093" i="28"/>
  <c r="BW11" i="3"/>
  <c r="BG1256" i="28"/>
  <c r="BG1288" i="28"/>
  <c r="BG1260" i="28"/>
  <c r="BG1284" i="28"/>
  <c r="BG1268" i="28"/>
  <c r="BG1280" i="28"/>
  <c r="BG1264" i="28"/>
  <c r="BG1272" i="28"/>
  <c r="BG1276" i="28"/>
  <c r="BH1069" i="28"/>
  <c r="BH1101" i="28"/>
  <c r="BH1097" i="28"/>
  <c r="BH1093" i="28"/>
  <c r="BH1089" i="28"/>
  <c r="BH1085" i="28"/>
  <c r="BH1081" i="28"/>
  <c r="BH1077" i="28"/>
  <c r="BH1073" i="28"/>
  <c r="BH1065" i="28"/>
  <c r="BH1233" i="28"/>
  <c r="BH1229" i="28"/>
  <c r="BH1225" i="28"/>
  <c r="BH1213" i="28"/>
  <c r="BH1209" i="28"/>
  <c r="BH1217" i="28"/>
  <c r="BH1241" i="28"/>
  <c r="BH1221" i="28"/>
  <c r="BH1237" i="28"/>
  <c r="BH1205" i="28"/>
  <c r="BH1140" i="28"/>
  <c r="BH1116" i="28"/>
  <c r="BH1136" i="28"/>
  <c r="BH1132" i="28"/>
  <c r="BH1128" i="28"/>
  <c r="BH1148" i="28"/>
  <c r="BH1124" i="28"/>
  <c r="BH1144" i="28"/>
  <c r="BH1120" i="28"/>
  <c r="BI1248" i="28"/>
  <c r="BI1108" i="28"/>
  <c r="BI1112" i="28" s="1"/>
  <c r="BH1280" i="28"/>
  <c r="BH1260" i="28"/>
  <c r="BH1276" i="28"/>
  <c r="BH1272" i="28"/>
  <c r="BH1268" i="28"/>
  <c r="BH1264" i="28"/>
  <c r="BH1288" i="28"/>
  <c r="BH1284" i="28"/>
  <c r="BH1256" i="28"/>
  <c r="BI70" i="10"/>
  <c r="BI154" i="10"/>
  <c r="BI454" i="10" s="1"/>
  <c r="BC147" i="33" s="1"/>
  <c r="BH224" i="10"/>
  <c r="BH401" i="10"/>
  <c r="BB18" i="33" s="1"/>
  <c r="BB27" i="33" s="1"/>
  <c r="BH418" i="10"/>
  <c r="BH240" i="10"/>
  <c r="BI217" i="28"/>
  <c r="BV15" i="3"/>
  <c r="BV13" i="3"/>
  <c r="BB73" i="33"/>
  <c r="BB105" i="33"/>
  <c r="BA91" i="33"/>
  <c r="BA105" i="33"/>
  <c r="BA73" i="33"/>
  <c r="BA59" i="33"/>
  <c r="BA41" i="33"/>
  <c r="BB41" i="33"/>
  <c r="BA27" i="33"/>
  <c r="BH972" i="28"/>
  <c r="BG972" i="28"/>
  <c r="BI77" i="10"/>
  <c r="BD124" i="18"/>
  <c r="BD128" i="18"/>
  <c r="BD104" i="18"/>
  <c r="BJ175" i="28" s="1"/>
  <c r="BD108" i="18"/>
  <c r="BD112" i="18"/>
  <c r="BJ189" i="28" s="1"/>
  <c r="BD116" i="18"/>
  <c r="BD96" i="18"/>
  <c r="BJ161" i="10" s="1"/>
  <c r="BD64" i="18"/>
  <c r="BJ105" i="28" s="1"/>
  <c r="BD120" i="18"/>
  <c r="BD100" i="18"/>
  <c r="BD68" i="18"/>
  <c r="BJ112" i="28" s="1"/>
  <c r="BD72" i="18"/>
  <c r="BD76" i="18"/>
  <c r="BD44" i="18"/>
  <c r="BD80" i="18"/>
  <c r="BD48" i="18"/>
  <c r="BJ77" i="28" s="1"/>
  <c r="BD84" i="18"/>
  <c r="BD52" i="18"/>
  <c r="BD88" i="18"/>
  <c r="BD56" i="18"/>
  <c r="BJ91" i="28" s="1"/>
  <c r="BD12" i="18"/>
  <c r="BD60" i="18"/>
  <c r="BD28" i="18"/>
  <c r="BD24" i="18"/>
  <c r="BJ35" i="28" s="1"/>
  <c r="BD32" i="18"/>
  <c r="BJ49" i="28" s="1"/>
  <c r="BD16" i="18"/>
  <c r="BJ21" i="10" s="1"/>
  <c r="BD36" i="18"/>
  <c r="BJ56" i="28" s="1"/>
  <c r="BD92" i="18"/>
  <c r="BD40" i="18"/>
  <c r="BD20" i="18"/>
  <c r="BH228" i="10"/>
  <c r="BH414" i="10"/>
  <c r="BB50" i="33" s="1"/>
  <c r="BB59" i="33" s="1"/>
  <c r="BE100" i="23"/>
  <c r="BI112" i="25"/>
  <c r="BI445" i="25" s="1"/>
  <c r="BC133" i="33" s="1"/>
  <c r="BI126" i="25"/>
  <c r="BI14" i="25"/>
  <c r="BI400" i="25" s="1"/>
  <c r="BC31" i="33" s="1"/>
  <c r="BI35" i="25"/>
  <c r="BI232" i="25" s="1"/>
  <c r="BI168" i="25"/>
  <c r="BI266" i="28"/>
  <c r="BI133" i="10"/>
  <c r="BI445" i="10" s="1"/>
  <c r="BC119" i="33" s="1"/>
  <c r="BI28" i="28"/>
  <c r="BI140" i="28"/>
  <c r="BI126" i="10"/>
  <c r="BI444" i="10" s="1"/>
  <c r="BC118" i="33" s="1"/>
  <c r="BI49" i="10"/>
  <c r="BI452" i="10" s="1"/>
  <c r="BC145" i="33" s="1"/>
  <c r="BI98" i="10"/>
  <c r="BI440" i="10" s="1"/>
  <c r="BC114" i="33" s="1"/>
  <c r="BI119" i="28"/>
  <c r="BI161" i="10"/>
  <c r="BI189" i="28"/>
  <c r="BI105" i="28"/>
  <c r="BI14" i="28"/>
  <c r="BM73" i="1"/>
  <c r="BM4" i="25"/>
  <c r="BL94" i="23"/>
  <c r="BL53" i="23"/>
  <c r="BI84" i="10"/>
  <c r="BI315" i="28"/>
  <c r="BI112" i="10"/>
  <c r="BI442" i="10" s="1"/>
  <c r="BC116" i="33" s="1"/>
  <c r="BI308" i="28"/>
  <c r="BI371" i="28"/>
  <c r="BI189" i="25"/>
  <c r="BI203" i="25"/>
  <c r="BI175" i="28"/>
  <c r="BI168" i="10"/>
  <c r="BI63" i="10"/>
  <c r="BI56" i="10"/>
  <c r="BI147" i="10"/>
  <c r="BI453" i="10" s="1"/>
  <c r="BC146" i="33" s="1"/>
  <c r="BI196" i="10"/>
  <c r="BI42" i="10"/>
  <c r="BI35" i="28"/>
  <c r="BI35" i="10"/>
  <c r="BI175" i="25"/>
  <c r="BI133" i="25"/>
  <c r="BI453" i="25" s="1"/>
  <c r="BC160" i="33" s="1"/>
  <c r="BI147" i="25"/>
  <c r="BI455" i="25" s="1"/>
  <c r="BC162" i="33" s="1"/>
  <c r="BI182" i="10"/>
  <c r="BI364" i="28"/>
  <c r="BI259" i="28"/>
  <c r="BI196" i="25"/>
  <c r="BI203" i="10"/>
  <c r="BI210" i="10"/>
  <c r="BI63" i="25"/>
  <c r="BH18" i="23"/>
  <c r="BI427" i="25"/>
  <c r="BC96" i="33" s="1"/>
  <c r="BI428" i="25"/>
  <c r="BC97" i="33" s="1"/>
  <c r="BI426" i="25"/>
  <c r="BC95" i="33" s="1"/>
  <c r="BB81" i="33"/>
  <c r="BI70" i="25"/>
  <c r="BI21" i="25"/>
  <c r="BI228" i="25" s="1"/>
  <c r="BI392" i="28"/>
  <c r="BI21" i="28"/>
  <c r="BI140" i="25"/>
  <c r="BI454" i="25" s="1"/>
  <c r="BC161" i="33" s="1"/>
  <c r="BI84" i="25"/>
  <c r="BI91" i="28"/>
  <c r="BI420" i="28"/>
  <c r="BI252" i="28"/>
  <c r="BE120" i="23"/>
  <c r="BJ399" i="28"/>
  <c r="BE108" i="23"/>
  <c r="BJ308" i="28"/>
  <c r="BJ406" i="28"/>
  <c r="BJ301" i="28"/>
  <c r="BJ413" i="28"/>
  <c r="BJ203" i="25"/>
  <c r="BG314" i="25"/>
  <c r="BG14" i="23"/>
  <c r="BG334" i="10"/>
  <c r="BG326" i="10"/>
  <c r="BG330" i="10"/>
  <c r="BG346" i="10"/>
  <c r="BG342" i="10"/>
  <c r="BG350" i="10"/>
  <c r="BG318" i="10"/>
  <c r="BG338" i="10"/>
  <c r="BG322" i="10"/>
  <c r="BG648" i="28"/>
  <c r="BG640" i="28"/>
  <c r="BG644" i="28"/>
  <c r="BG624" i="28"/>
  <c r="BG636" i="28"/>
  <c r="BG620" i="28"/>
  <c r="BG616" i="28"/>
  <c r="BG628" i="28"/>
  <c r="BG632" i="28"/>
  <c r="BI414" i="25"/>
  <c r="BC64" i="33" s="1"/>
  <c r="BI415" i="25"/>
  <c r="BC65" i="33" s="1"/>
  <c r="BM5" i="25"/>
  <c r="BH5" i="24"/>
  <c r="BL7" i="3"/>
  <c r="BL7" i="28"/>
  <c r="BL5" i="25"/>
  <c r="BL5" i="23"/>
  <c r="BF5" i="18"/>
  <c r="BL5" i="10"/>
  <c r="BH988" i="28"/>
  <c r="BH1000" i="28"/>
  <c r="BH984" i="28"/>
  <c r="BH992" i="28"/>
  <c r="BH996" i="28"/>
  <c r="BH980" i="28"/>
  <c r="BH1004" i="28"/>
  <c r="BH976" i="28"/>
  <c r="BH1008" i="28"/>
  <c r="BE116" i="23"/>
  <c r="BH446" i="28"/>
  <c r="BH438" i="28"/>
  <c r="BH466" i="28"/>
  <c r="BH458" i="28"/>
  <c r="BH462" i="28"/>
  <c r="BH442" i="28"/>
  <c r="BH450" i="28"/>
  <c r="BH470" i="28"/>
  <c r="BH454" i="28"/>
  <c r="BG853" i="28"/>
  <c r="BG849" i="28"/>
  <c r="BG865" i="28"/>
  <c r="BG861" i="28"/>
  <c r="BG857" i="28"/>
  <c r="BG841" i="28"/>
  <c r="BG845" i="28"/>
  <c r="BG869" i="28"/>
  <c r="BG873" i="28"/>
  <c r="BK7" i="25"/>
  <c r="BK9" i="28"/>
  <c r="BK7" i="23"/>
  <c r="BE7" i="18"/>
  <c r="BK9" i="3"/>
  <c r="BK7" i="10"/>
  <c r="BG751" i="28"/>
  <c r="BG779" i="28"/>
  <c r="BG783" i="28"/>
  <c r="BG771" i="28"/>
  <c r="BG763" i="28"/>
  <c r="BG759" i="28"/>
  <c r="BG775" i="28"/>
  <c r="BG755" i="28"/>
  <c r="BG767" i="28"/>
  <c r="BG747" i="28"/>
  <c r="BH314" i="25"/>
  <c r="BH751" i="28"/>
  <c r="BH775" i="28"/>
  <c r="BH763" i="28"/>
  <c r="BH783" i="28"/>
  <c r="BH771" i="28"/>
  <c r="BH759" i="28"/>
  <c r="BH755" i="28"/>
  <c r="BH779" i="28"/>
  <c r="BH767" i="28"/>
  <c r="BE124" i="23"/>
  <c r="BF124" i="23" s="1"/>
  <c r="BE132" i="23"/>
  <c r="BH591" i="28"/>
  <c r="BH603" i="28"/>
  <c r="BH599" i="28"/>
  <c r="BH579" i="28"/>
  <c r="BH575" i="28"/>
  <c r="BH595" i="28"/>
  <c r="BH583" i="28"/>
  <c r="BH571" i="28"/>
  <c r="BH587" i="28"/>
  <c r="BG906" i="28"/>
  <c r="BG886" i="28"/>
  <c r="BG890" i="28"/>
  <c r="BG894" i="28"/>
  <c r="BG910" i="28"/>
  <c r="BG902" i="28"/>
  <c r="BG898" i="28"/>
  <c r="BG918" i="28"/>
  <c r="BG914" i="28"/>
  <c r="BG935" i="28"/>
  <c r="BG947" i="28"/>
  <c r="BG931" i="28"/>
  <c r="BG951" i="28"/>
  <c r="BG963" i="28"/>
  <c r="BG939" i="28"/>
  <c r="BG955" i="28"/>
  <c r="BG959" i="28"/>
  <c r="BG943" i="28"/>
  <c r="BG342" i="25"/>
  <c r="BG322" i="25"/>
  <c r="BG338" i="25"/>
  <c r="BG330" i="25"/>
  <c r="BG334" i="25"/>
  <c r="BG350" i="25"/>
  <c r="BG10" i="23"/>
  <c r="BG318" i="25"/>
  <c r="BG326" i="25"/>
  <c r="BG346" i="25"/>
  <c r="BH963" i="28"/>
  <c r="BH939" i="28"/>
  <c r="BH959" i="28"/>
  <c r="BH935" i="28"/>
  <c r="BH947" i="28"/>
  <c r="BH931" i="28"/>
  <c r="BH955" i="28"/>
  <c r="BH943" i="28"/>
  <c r="BH951" i="28"/>
  <c r="BE128" i="23"/>
  <c r="BF128" i="23" s="1"/>
  <c r="BH702" i="28"/>
  <c r="BH706" i="28"/>
  <c r="BH718" i="28"/>
  <c r="BH710" i="28"/>
  <c r="BH738" i="28"/>
  <c r="BH726" i="28"/>
  <c r="BH714" i="28"/>
  <c r="BH734" i="28"/>
  <c r="BH722" i="28"/>
  <c r="BH730" i="28"/>
  <c r="BG738" i="28"/>
  <c r="BG706" i="28"/>
  <c r="BG722" i="28"/>
  <c r="BG718" i="28"/>
  <c r="BG730" i="28"/>
  <c r="BG714" i="28"/>
  <c r="BG710" i="28"/>
  <c r="BG734" i="28"/>
  <c r="BG726" i="28"/>
  <c r="BG1004" i="28"/>
  <c r="BG1000" i="28"/>
  <c r="BG996" i="28"/>
  <c r="BG992" i="28"/>
  <c r="BG980" i="28"/>
  <c r="BG976" i="28"/>
  <c r="BG1008" i="28"/>
  <c r="BG988" i="28"/>
  <c r="BG984" i="28"/>
  <c r="BG612" i="28"/>
  <c r="BH624" i="28"/>
  <c r="BH648" i="28"/>
  <c r="BH616" i="28"/>
  <c r="BH620" i="28"/>
  <c r="BH632" i="28"/>
  <c r="BH636" i="28"/>
  <c r="BH628" i="28"/>
  <c r="BH644" i="28"/>
  <c r="BH640" i="28"/>
  <c r="BE136" i="23"/>
  <c r="BI415" i="10"/>
  <c r="BC51" i="33" s="1"/>
  <c r="BI413" i="10"/>
  <c r="BC49" i="33" s="1"/>
  <c r="BI414" i="10"/>
  <c r="BC50" i="33" s="1"/>
  <c r="BI228" i="10"/>
  <c r="BG470" i="28"/>
  <c r="BG454" i="28"/>
  <c r="BG458" i="28"/>
  <c r="BG438" i="28"/>
  <c r="BG450" i="28"/>
  <c r="BG442" i="28"/>
  <c r="BG462" i="28"/>
  <c r="BG466" i="28"/>
  <c r="BG446" i="28"/>
  <c r="BG528" i="28"/>
  <c r="BG556" i="28"/>
  <c r="BG552" i="28"/>
  <c r="BG540" i="28"/>
  <c r="BG536" i="28"/>
  <c r="BG548" i="28"/>
  <c r="BG532" i="28"/>
  <c r="BG560" i="28"/>
  <c r="BG544" i="28"/>
  <c r="BG524" i="28"/>
  <c r="BE112" i="23"/>
  <c r="BH548" i="28"/>
  <c r="BH536" i="28"/>
  <c r="BH544" i="28"/>
  <c r="BH556" i="28"/>
  <c r="BH540" i="28"/>
  <c r="BH532" i="28"/>
  <c r="BH560" i="28"/>
  <c r="BH552" i="28"/>
  <c r="BH528" i="28"/>
  <c r="BG314" i="10"/>
  <c r="BG499" i="28"/>
  <c r="BG483" i="28"/>
  <c r="BG511" i="28"/>
  <c r="BG487" i="28"/>
  <c r="BG507" i="28"/>
  <c r="BG515" i="28"/>
  <c r="BG503" i="28"/>
  <c r="BG495" i="28"/>
  <c r="BG491" i="28"/>
  <c r="BI400" i="10"/>
  <c r="BC17" i="33" s="1"/>
  <c r="BI402" i="10"/>
  <c r="BC19" i="33" s="1"/>
  <c r="BI401" i="10"/>
  <c r="BC18" i="33" s="1"/>
  <c r="BI224" i="10"/>
  <c r="BH693" i="28"/>
  <c r="BH677" i="28"/>
  <c r="BH673" i="28"/>
  <c r="BH689" i="28"/>
  <c r="BH665" i="28"/>
  <c r="BH681" i="28"/>
  <c r="BH661" i="28"/>
  <c r="BH669" i="28"/>
  <c r="BH685" i="28"/>
  <c r="BH837" i="28"/>
  <c r="BH841" i="28"/>
  <c r="BH849" i="28"/>
  <c r="BH873" i="28"/>
  <c r="BH861" i="28"/>
  <c r="BH857" i="28"/>
  <c r="BH865" i="28"/>
  <c r="BH869" i="28"/>
  <c r="BH845" i="28"/>
  <c r="BH853" i="28"/>
  <c r="BG677" i="28"/>
  <c r="BG661" i="28"/>
  <c r="BG673" i="28"/>
  <c r="BG669" i="28"/>
  <c r="BG665" i="28"/>
  <c r="BG681" i="28"/>
  <c r="BG693" i="28"/>
  <c r="BG689" i="28"/>
  <c r="BG685" i="28"/>
  <c r="BG479" i="28"/>
  <c r="BL8" i="28"/>
  <c r="BL6" i="25"/>
  <c r="BL6" i="23"/>
  <c r="BH6" i="24"/>
  <c r="BF6" i="18"/>
  <c r="BL8" i="3"/>
  <c r="BL6" i="10"/>
  <c r="BH322" i="25"/>
  <c r="BH334" i="25"/>
  <c r="BH326" i="25"/>
  <c r="BH318" i="25"/>
  <c r="BH346" i="25"/>
  <c r="BH342" i="25"/>
  <c r="BH330" i="25"/>
  <c r="BH350" i="25"/>
  <c r="BH338" i="25"/>
  <c r="BH808" i="28"/>
  <c r="BH816" i="28"/>
  <c r="BH828" i="28"/>
  <c r="BH820" i="28"/>
  <c r="BH804" i="28"/>
  <c r="BH812" i="28"/>
  <c r="BH796" i="28"/>
  <c r="BH824" i="28"/>
  <c r="BH800" i="28"/>
  <c r="BI475" i="28"/>
  <c r="BI479" i="28" s="1"/>
  <c r="BI608" i="28"/>
  <c r="BI612" i="28" s="1"/>
  <c r="BI968" i="28"/>
  <c r="BI923" i="28"/>
  <c r="BI743" i="28"/>
  <c r="BI747" i="28" s="1"/>
  <c r="BE104" i="23"/>
  <c r="BG579" i="28"/>
  <c r="BG599" i="28"/>
  <c r="BG587" i="28"/>
  <c r="BG575" i="28"/>
  <c r="BG591" i="28"/>
  <c r="BG583" i="28"/>
  <c r="BG571" i="28"/>
  <c r="BG603" i="28"/>
  <c r="BG595" i="28"/>
  <c r="BG800" i="28"/>
  <c r="BG820" i="28"/>
  <c r="BG828" i="28"/>
  <c r="BG808" i="28"/>
  <c r="BG824" i="28"/>
  <c r="BG796" i="28"/>
  <c r="BG804" i="28"/>
  <c r="BG812" i="28"/>
  <c r="BG816" i="28"/>
  <c r="BG792" i="28"/>
  <c r="BH657" i="28"/>
  <c r="BH479" i="28"/>
  <c r="BH515" i="28"/>
  <c r="BH495" i="28"/>
  <c r="BH499" i="28"/>
  <c r="BH507" i="28"/>
  <c r="BH511" i="28"/>
  <c r="BH487" i="28"/>
  <c r="BH491" i="28"/>
  <c r="BH483" i="28"/>
  <c r="BH503" i="28"/>
  <c r="BI401" i="25"/>
  <c r="BC32" i="33" s="1"/>
  <c r="BI402" i="25"/>
  <c r="BC33" i="33" s="1"/>
  <c r="BH886" i="28"/>
  <c r="BH894" i="28"/>
  <c r="BH890" i="28"/>
  <c r="BH914" i="28"/>
  <c r="BH918" i="28"/>
  <c r="BH898" i="28"/>
  <c r="BH902" i="28"/>
  <c r="BH910" i="28"/>
  <c r="BH906" i="28"/>
  <c r="BM4" i="10"/>
  <c r="BN70" i="1"/>
  <c r="BG322" i="33"/>
  <c r="BG256" i="33"/>
  <c r="BG190" i="33"/>
  <c r="BG307" i="33"/>
  <c r="BG241" i="33"/>
  <c r="BG175" i="33"/>
  <c r="BG355" i="33"/>
  <c r="BG289" i="33"/>
  <c r="BG223" i="33"/>
  <c r="BG157" i="33"/>
  <c r="BG208" i="33"/>
  <c r="BG79" i="33"/>
  <c r="BG125" i="33"/>
  <c r="BG47" i="33"/>
  <c r="BG143" i="33"/>
  <c r="BG93" i="33"/>
  <c r="BG111" i="33"/>
  <c r="BG340" i="33"/>
  <c r="BG61" i="33"/>
  <c r="BG274" i="33"/>
  <c r="BG29" i="33"/>
  <c r="BG15" i="33"/>
  <c r="BM6" i="28"/>
  <c r="BM4" i="23"/>
  <c r="BG4" i="18"/>
  <c r="BI4" i="24"/>
  <c r="BM6" i="3"/>
  <c r="BM5" i="3" s="1"/>
  <c r="BM9" i="1"/>
  <c r="BF132" i="23" l="1"/>
  <c r="BI232" i="10"/>
  <c r="BI18" i="23" s="1"/>
  <c r="BF112" i="23"/>
  <c r="BF136" i="23"/>
  <c r="BF108" i="23"/>
  <c r="BB91" i="33"/>
  <c r="BF100" i="23"/>
  <c r="BF120" i="23"/>
  <c r="BF116" i="23"/>
  <c r="BF104" i="23"/>
  <c r="BI50" i="23"/>
  <c r="BI441" i="25"/>
  <c r="BC129" i="33" s="1"/>
  <c r="BI260" i="25"/>
  <c r="BI517" i="25"/>
  <c r="BC324" i="33" s="1"/>
  <c r="BC334" i="33" s="1"/>
  <c r="BI417" i="10"/>
  <c r="BI439" i="10"/>
  <c r="BI236" i="10"/>
  <c r="BI22" i="23" s="1"/>
  <c r="BI447" i="25"/>
  <c r="BC135" i="33" s="1"/>
  <c r="BI252" i="25"/>
  <c r="BI491" i="25"/>
  <c r="BC258" i="33" s="1"/>
  <c r="BC268" i="33" s="1"/>
  <c r="BI429" i="10"/>
  <c r="BC84" i="33" s="1"/>
  <c r="BI517" i="10"/>
  <c r="BC309" i="33" s="1"/>
  <c r="BC319" i="33" s="1"/>
  <c r="BI427" i="10"/>
  <c r="BC82" i="33" s="1"/>
  <c r="BI252" i="10"/>
  <c r="BI338" i="10" s="1"/>
  <c r="BI491" i="10"/>
  <c r="BC243" i="33" s="1"/>
  <c r="BC253" i="33" s="1"/>
  <c r="BI260" i="10"/>
  <c r="BI346" i="10" s="1"/>
  <c r="BI465" i="10"/>
  <c r="BC177" i="33" s="1"/>
  <c r="BC187" i="33" s="1"/>
  <c r="BI244" i="10"/>
  <c r="BI30" i="23" s="1"/>
  <c r="BI478" i="25"/>
  <c r="BC225" i="33" s="1"/>
  <c r="BC235" i="33" s="1"/>
  <c r="BI248" i="25"/>
  <c r="BI478" i="10"/>
  <c r="BC210" i="33" s="1"/>
  <c r="BC220" i="33" s="1"/>
  <c r="BI248" i="10"/>
  <c r="BI334" i="10" s="1"/>
  <c r="BI428" i="10"/>
  <c r="BC83" i="33" s="1"/>
  <c r="BI256" i="10"/>
  <c r="BI42" i="23" s="1"/>
  <c r="BI504" i="10"/>
  <c r="BC276" i="33" s="1"/>
  <c r="BC286" i="33" s="1"/>
  <c r="BH14" i="23"/>
  <c r="BH338" i="10"/>
  <c r="BH26" i="23"/>
  <c r="BN71" i="1"/>
  <c r="BM72" i="1"/>
  <c r="BM6" i="25" s="1"/>
  <c r="BI1268" i="28"/>
  <c r="BI1264" i="28"/>
  <c r="BI1256" i="28"/>
  <c r="BI1288" i="28"/>
  <c r="BI1260" i="28"/>
  <c r="BI1284" i="28"/>
  <c r="BI1280" i="28"/>
  <c r="BI1276" i="28"/>
  <c r="BI1272" i="28"/>
  <c r="BC155" i="33"/>
  <c r="BI1201" i="28"/>
  <c r="BI1061" i="28"/>
  <c r="BI1252" i="28"/>
  <c r="BI1128" i="28"/>
  <c r="BI1148" i="28"/>
  <c r="BI1124" i="28"/>
  <c r="BI1144" i="28"/>
  <c r="BI1120" i="28"/>
  <c r="BI1140" i="28"/>
  <c r="BI1116" i="28"/>
  <c r="BI1136" i="28"/>
  <c r="BI1132" i="28"/>
  <c r="BX11" i="3"/>
  <c r="BH334" i="10"/>
  <c r="BH346" i="10"/>
  <c r="BH350" i="10"/>
  <c r="BH10" i="23"/>
  <c r="BH91" i="23" s="1"/>
  <c r="BH330" i="10"/>
  <c r="BH342" i="10"/>
  <c r="BH318" i="10"/>
  <c r="BH322" i="10"/>
  <c r="BH314" i="10"/>
  <c r="BJ189" i="10"/>
  <c r="BH326" i="10"/>
  <c r="BI418" i="10"/>
  <c r="BI240" i="10"/>
  <c r="BI224" i="25"/>
  <c r="BI326" i="25" s="1"/>
  <c r="BW15" i="3"/>
  <c r="BW13" i="3"/>
  <c r="BI520" i="28"/>
  <c r="BI524" i="28" s="1"/>
  <c r="BC169" i="33"/>
  <c r="BC59" i="33"/>
  <c r="BC41" i="33"/>
  <c r="BC27" i="33"/>
  <c r="BC105" i="33"/>
  <c r="BI788" i="28"/>
  <c r="BI792" i="28" s="1"/>
  <c r="BI878" i="28"/>
  <c r="BI882" i="28" s="1"/>
  <c r="BI653" i="28"/>
  <c r="BI657" i="28" s="1"/>
  <c r="BI698" i="28"/>
  <c r="BI726" i="28" s="1"/>
  <c r="BI833" i="28"/>
  <c r="BI837" i="28" s="1"/>
  <c r="BI430" i="28"/>
  <c r="BI434" i="28" s="1"/>
  <c r="BI563" i="28"/>
  <c r="BI583" i="28" s="1"/>
  <c r="BI972" i="28"/>
  <c r="BE128" i="18"/>
  <c r="BK217" i="28" s="1"/>
  <c r="BE104" i="18"/>
  <c r="BK175" i="28" s="1"/>
  <c r="BE108" i="18"/>
  <c r="BK182" i="28" s="1"/>
  <c r="BE112" i="18"/>
  <c r="BK189" i="28" s="1"/>
  <c r="BE116" i="18"/>
  <c r="BK196" i="10" s="1"/>
  <c r="BE120" i="18"/>
  <c r="BK203" i="28" s="1"/>
  <c r="BE100" i="18"/>
  <c r="BK168" i="28" s="1"/>
  <c r="BE68" i="18"/>
  <c r="BK112" i="10" s="1"/>
  <c r="BK442" i="10" s="1"/>
  <c r="BE116" i="33" s="1"/>
  <c r="BE72" i="18"/>
  <c r="BK119" i="28" s="1"/>
  <c r="BE76" i="18"/>
  <c r="BK126" i="28" s="1"/>
  <c r="BE44" i="18"/>
  <c r="BK70" i="28" s="1"/>
  <c r="BE80" i="18"/>
  <c r="BK133" i="10" s="1"/>
  <c r="BK445" i="10" s="1"/>
  <c r="BE119" i="33" s="1"/>
  <c r="BE48" i="18"/>
  <c r="BK77" i="28" s="1"/>
  <c r="BE84" i="18"/>
  <c r="BK140" i="28" s="1"/>
  <c r="BE52" i="18"/>
  <c r="BK84" i="28" s="1"/>
  <c r="BE88" i="18"/>
  <c r="BK147" i="28" s="1"/>
  <c r="BE56" i="18"/>
  <c r="BK91" i="28" s="1"/>
  <c r="BE92" i="18"/>
  <c r="BK154" i="28" s="1"/>
  <c r="BE60" i="18"/>
  <c r="BK98" i="28" s="1"/>
  <c r="BE28" i="18"/>
  <c r="BK42" i="28" s="1"/>
  <c r="BE24" i="18"/>
  <c r="BK35" i="10" s="1"/>
  <c r="BE20" i="18"/>
  <c r="BK28" i="10" s="1"/>
  <c r="BK416" i="10" s="1"/>
  <c r="BE52" i="33" s="1"/>
  <c r="BE64" i="18"/>
  <c r="BK105" i="10" s="1"/>
  <c r="BK441" i="10" s="1"/>
  <c r="BE115" i="33" s="1"/>
  <c r="BE32" i="18"/>
  <c r="BK49" i="28" s="1"/>
  <c r="BE12" i="18"/>
  <c r="BK14" i="10" s="1"/>
  <c r="BE40" i="18"/>
  <c r="BK63" i="28" s="1"/>
  <c r="BE16" i="18"/>
  <c r="BK21" i="28" s="1"/>
  <c r="BE96" i="18"/>
  <c r="BK161" i="28" s="1"/>
  <c r="BE36" i="18"/>
  <c r="BE124" i="18"/>
  <c r="BK210" i="28" s="1"/>
  <c r="BJ189" i="25"/>
  <c r="BJ91" i="10"/>
  <c r="BM53" i="23"/>
  <c r="BM94" i="23"/>
  <c r="BN73" i="1"/>
  <c r="BN6" i="28"/>
  <c r="BN4" i="25"/>
  <c r="BI7" i="24"/>
  <c r="BM7" i="25"/>
  <c r="BJ77" i="10"/>
  <c r="BI426" i="10"/>
  <c r="BC81" i="33" s="1"/>
  <c r="BJ21" i="28"/>
  <c r="BJ98" i="25"/>
  <c r="BJ443" i="25" s="1"/>
  <c r="BD131" i="33" s="1"/>
  <c r="BJ49" i="10"/>
  <c r="BJ452" i="10" s="1"/>
  <c r="BD145" i="33" s="1"/>
  <c r="BJ161" i="28"/>
  <c r="BI413" i="25"/>
  <c r="BC63" i="33" s="1"/>
  <c r="BC73" i="33" s="1"/>
  <c r="BJ112" i="10"/>
  <c r="BJ442" i="10" s="1"/>
  <c r="BD116" i="33" s="1"/>
  <c r="BJ196" i="25"/>
  <c r="BJ56" i="10"/>
  <c r="BJ35" i="10"/>
  <c r="BJ428" i="10"/>
  <c r="BD83" i="33" s="1"/>
  <c r="BK56" i="10"/>
  <c r="BJ91" i="25"/>
  <c r="BJ105" i="10"/>
  <c r="BJ441" i="10" s="1"/>
  <c r="BD115" i="33" s="1"/>
  <c r="BJ175" i="10"/>
  <c r="BK231" i="28"/>
  <c r="BK133" i="25"/>
  <c r="BK453" i="25" s="1"/>
  <c r="BE160" i="33" s="1"/>
  <c r="BK14" i="25"/>
  <c r="BK140" i="25"/>
  <c r="BK454" i="25" s="1"/>
  <c r="BE161" i="33" s="1"/>
  <c r="BK294" i="28"/>
  <c r="BK399" i="28"/>
  <c r="BK77" i="25"/>
  <c r="BK336" i="28"/>
  <c r="BK70" i="25"/>
  <c r="BK378" i="28"/>
  <c r="BK315" i="28"/>
  <c r="BK427" i="28"/>
  <c r="BK266" i="28"/>
  <c r="BK147" i="25"/>
  <c r="BK455" i="25" s="1"/>
  <c r="BE162" i="33" s="1"/>
  <c r="BK259" i="28"/>
  <c r="BK385" i="28"/>
  <c r="BK42" i="25"/>
  <c r="BK161" i="25"/>
  <c r="BK457" i="25" s="1"/>
  <c r="BE164" i="33" s="1"/>
  <c r="BK301" i="28"/>
  <c r="BK196" i="25"/>
  <c r="BK119" i="25"/>
  <c r="BK446" i="25" s="1"/>
  <c r="BE134" i="33" s="1"/>
  <c r="BK420" i="28"/>
  <c r="BK112" i="25"/>
  <c r="BK445" i="25" s="1"/>
  <c r="BE133" i="33" s="1"/>
  <c r="BK182" i="25"/>
  <c r="BK364" i="28"/>
  <c r="BK273" i="28"/>
  <c r="BG83" i="23"/>
  <c r="BG128" i="23" s="1"/>
  <c r="BG75" i="23"/>
  <c r="BG63" i="23"/>
  <c r="BG67" i="23"/>
  <c r="BG59" i="23"/>
  <c r="BG79" i="23"/>
  <c r="BG124" i="23" s="1"/>
  <c r="BG87" i="23"/>
  <c r="BG71" i="23"/>
  <c r="BG91" i="23"/>
  <c r="BJ210" i="28"/>
  <c r="BJ210" i="10"/>
  <c r="BJ322" i="28"/>
  <c r="BJ112" i="25"/>
  <c r="BJ445" i="25" s="1"/>
  <c r="BD133" i="33" s="1"/>
  <c r="BJ245" i="28"/>
  <c r="BJ35" i="25"/>
  <c r="BI1004" i="28"/>
  <c r="BI988" i="28"/>
  <c r="BI984" i="28"/>
  <c r="BI996" i="28"/>
  <c r="BI992" i="28"/>
  <c r="BI980" i="28"/>
  <c r="BI976" i="28"/>
  <c r="BI1008" i="28"/>
  <c r="BI1000" i="28"/>
  <c r="BJ119" i="28"/>
  <c r="BJ119" i="10"/>
  <c r="BJ443" i="10" s="1"/>
  <c r="BD117" i="33" s="1"/>
  <c r="BJ105" i="25"/>
  <c r="BJ444" i="25" s="1"/>
  <c r="BD132" i="33" s="1"/>
  <c r="BJ315" i="28"/>
  <c r="BJ77" i="25"/>
  <c r="BJ287" i="28"/>
  <c r="BJ133" i="28"/>
  <c r="BJ133" i="10"/>
  <c r="BJ445" i="10" s="1"/>
  <c r="BD119" i="33" s="1"/>
  <c r="BJ385" i="28"/>
  <c r="BJ175" i="25"/>
  <c r="BJ415" i="10"/>
  <c r="BD51" i="33" s="1"/>
  <c r="BJ413" i="10"/>
  <c r="BD49" i="33" s="1"/>
  <c r="BG55" i="23"/>
  <c r="BJ336" i="28"/>
  <c r="BJ126" i="25"/>
  <c r="BJ147" i="25"/>
  <c r="BJ455" i="25" s="1"/>
  <c r="BD162" i="33" s="1"/>
  <c r="BJ357" i="28"/>
  <c r="BI636" i="28"/>
  <c r="BI628" i="28"/>
  <c r="BI632" i="28"/>
  <c r="BI616" i="28"/>
  <c r="BI648" i="28"/>
  <c r="BI640" i="28"/>
  <c r="BI644" i="28"/>
  <c r="BI620" i="28"/>
  <c r="BI624" i="28"/>
  <c r="BI350" i="10"/>
  <c r="BI318" i="10"/>
  <c r="BJ70" i="28"/>
  <c r="BJ70" i="10"/>
  <c r="BJ364" i="28"/>
  <c r="BJ154" i="25"/>
  <c r="BJ456" i="25" s="1"/>
  <c r="BD163" i="33" s="1"/>
  <c r="BJ371" i="28"/>
  <c r="BJ161" i="25"/>
  <c r="BJ457" i="25" s="1"/>
  <c r="BD164" i="33" s="1"/>
  <c r="BJ126" i="28"/>
  <c r="BJ126" i="10"/>
  <c r="BJ444" i="10" s="1"/>
  <c r="BD118" i="33" s="1"/>
  <c r="BJ182" i="28"/>
  <c r="BJ182" i="10"/>
  <c r="BJ147" i="28"/>
  <c r="BJ147" i="10"/>
  <c r="BJ453" i="10" s="1"/>
  <c r="BD146" i="33" s="1"/>
  <c r="BJ182" i="25"/>
  <c r="BJ392" i="28"/>
  <c r="BJ238" i="28"/>
  <c r="BJ28" i="25"/>
  <c r="BJ416" i="25" s="1"/>
  <c r="BD66" i="33" s="1"/>
  <c r="BJ343" i="28"/>
  <c r="BJ133" i="25"/>
  <c r="BJ453" i="25" s="1"/>
  <c r="BD160" i="33" s="1"/>
  <c r="BJ84" i="28"/>
  <c r="BJ84" i="10"/>
  <c r="BJ273" i="28"/>
  <c r="BJ63" i="25"/>
  <c r="BG96" i="23"/>
  <c r="BM5" i="10"/>
  <c r="BM7" i="28"/>
  <c r="BG5" i="18"/>
  <c r="BM5" i="23"/>
  <c r="BM7" i="3"/>
  <c r="BI5" i="24"/>
  <c r="BI499" i="28"/>
  <c r="BI483" i="28"/>
  <c r="BI511" i="28"/>
  <c r="BI515" i="28"/>
  <c r="BI487" i="28"/>
  <c r="BI503" i="28"/>
  <c r="BI507" i="28"/>
  <c r="BI495" i="28"/>
  <c r="BI491" i="28"/>
  <c r="BL9" i="28"/>
  <c r="BF7" i="18"/>
  <c r="BL9" i="3"/>
  <c r="BL7" i="23"/>
  <c r="BL7" i="25"/>
  <c r="BL7" i="10"/>
  <c r="BJ231" i="28"/>
  <c r="BJ21" i="25"/>
  <c r="BJ98" i="28"/>
  <c r="BJ98" i="10"/>
  <c r="BJ440" i="10" s="1"/>
  <c r="BD114" i="33" s="1"/>
  <c r="BJ217" i="25"/>
  <c r="BJ427" i="28"/>
  <c r="BK413" i="28"/>
  <c r="BK203" i="25"/>
  <c r="BI14" i="23"/>
  <c r="BI951" i="28"/>
  <c r="BI963" i="28"/>
  <c r="BI939" i="28"/>
  <c r="BI959" i="28"/>
  <c r="BI935" i="28"/>
  <c r="BI955" i="28"/>
  <c r="BI947" i="28"/>
  <c r="BI931" i="28"/>
  <c r="BI943" i="28"/>
  <c r="BJ350" i="28"/>
  <c r="BJ140" i="25"/>
  <c r="BJ454" i="25" s="1"/>
  <c r="BD161" i="33" s="1"/>
  <c r="BJ28" i="28"/>
  <c r="BJ28" i="10"/>
  <c r="BJ416" i="10" s="1"/>
  <c r="BD52" i="33" s="1"/>
  <c r="BI314" i="10"/>
  <c r="BK245" i="28"/>
  <c r="BK35" i="25"/>
  <c r="BK308" i="28"/>
  <c r="BK98" i="25"/>
  <c r="BK443" i="25" s="1"/>
  <c r="BE131" i="33" s="1"/>
  <c r="BK28" i="25"/>
  <c r="BK416" i="25" s="1"/>
  <c r="BE66" i="33" s="1"/>
  <c r="BK238" i="28"/>
  <c r="BJ42" i="28"/>
  <c r="BJ42" i="10"/>
  <c r="BJ252" i="28"/>
  <c r="BJ42" i="25"/>
  <c r="BJ140" i="28"/>
  <c r="BJ140" i="10"/>
  <c r="BJ329" i="28"/>
  <c r="BJ119" i="25"/>
  <c r="BJ446" i="25" s="1"/>
  <c r="BD134" i="33" s="1"/>
  <c r="BJ203" i="28"/>
  <c r="BJ203" i="10"/>
  <c r="BJ154" i="28"/>
  <c r="BJ154" i="10"/>
  <c r="BJ454" i="10" s="1"/>
  <c r="BD147" i="33" s="1"/>
  <c r="BJ378" i="28"/>
  <c r="BJ168" i="25"/>
  <c r="BJ14" i="28"/>
  <c r="BJ14" i="10"/>
  <c r="BJ420" i="28"/>
  <c r="BJ210" i="25"/>
  <c r="BJ458" i="25" s="1"/>
  <c r="BD165" i="33" s="1"/>
  <c r="BJ294" i="28"/>
  <c r="BJ84" i="25"/>
  <c r="BJ14" i="25"/>
  <c r="BJ224" i="28"/>
  <c r="BJ217" i="28"/>
  <c r="BJ217" i="10"/>
  <c r="BI927" i="28"/>
  <c r="BI779" i="28"/>
  <c r="BI767" i="28"/>
  <c r="BI751" i="28"/>
  <c r="BI783" i="28"/>
  <c r="BI763" i="28"/>
  <c r="BI775" i="28"/>
  <c r="BI771" i="28"/>
  <c r="BI755" i="28"/>
  <c r="BI759" i="28"/>
  <c r="BJ168" i="28"/>
  <c r="BJ168" i="10"/>
  <c r="BJ63" i="28"/>
  <c r="BJ63" i="10"/>
  <c r="BJ70" i="25"/>
  <c r="BJ280" i="28"/>
  <c r="BJ196" i="28"/>
  <c r="BJ196" i="10"/>
  <c r="BJ49" i="25"/>
  <c r="BJ259" i="28"/>
  <c r="BJ56" i="25"/>
  <c r="BJ266" i="28"/>
  <c r="BN4" i="10"/>
  <c r="BH15" i="33"/>
  <c r="BH79" i="33"/>
  <c r="BH143" i="33"/>
  <c r="BH208" i="33"/>
  <c r="BH274" i="33"/>
  <c r="BH340" i="33"/>
  <c r="BN6" i="3"/>
  <c r="BN5" i="3" s="1"/>
  <c r="BH61" i="33"/>
  <c r="BH125" i="33"/>
  <c r="BH190" i="33"/>
  <c r="BH256" i="33"/>
  <c r="BH322" i="33"/>
  <c r="BN4" i="23"/>
  <c r="BH47" i="33"/>
  <c r="BH111" i="33"/>
  <c r="BH175" i="33"/>
  <c r="BH241" i="33"/>
  <c r="BH307" i="33"/>
  <c r="BJ4" i="24"/>
  <c r="BH29" i="33"/>
  <c r="BH93" i="33"/>
  <c r="BH157" i="33"/>
  <c r="BH223" i="33"/>
  <c r="BH289" i="33"/>
  <c r="BH355" i="33"/>
  <c r="BH4" i="18"/>
  <c r="BN9" i="1"/>
  <c r="BO70" i="1"/>
  <c r="BI124" i="24" l="1" a="1"/>
  <c r="BI124" i="24" s="1"/>
  <c r="BI112" i="24" a="1"/>
  <c r="BI112" i="24" s="1"/>
  <c r="BI128" i="24" a="1"/>
  <c r="BI128" i="24" s="1"/>
  <c r="BI120" i="24" a="1"/>
  <c r="BI120" i="24" s="1"/>
  <c r="BI108" i="24" a="1"/>
  <c r="BI108" i="24" s="1"/>
  <c r="BI116" i="24" a="1"/>
  <c r="BI116" i="24" s="1"/>
  <c r="BI104" i="24" a="1"/>
  <c r="BI104" i="24" s="1"/>
  <c r="BI80" i="24" a="1"/>
  <c r="BI80" i="24" s="1"/>
  <c r="BI92" i="24" a="1"/>
  <c r="BI92" i="24" s="1"/>
  <c r="BI60" i="24" a="1"/>
  <c r="BI60" i="24" s="1"/>
  <c r="BI100" i="24" a="1"/>
  <c r="BI100" i="24" s="1"/>
  <c r="BI76" i="24" a="1"/>
  <c r="BI76" i="24" s="1"/>
  <c r="BI68" i="24" a="1"/>
  <c r="BI68" i="24" s="1"/>
  <c r="BI96" i="24" a="1"/>
  <c r="BI96" i="24" s="1"/>
  <c r="BI88" i="24" a="1"/>
  <c r="BI88" i="24" s="1"/>
  <c r="BI56" i="24" a="1"/>
  <c r="BI56" i="24" s="1"/>
  <c r="BI72" i="24" a="1"/>
  <c r="BI72" i="24" s="1"/>
  <c r="BI84" i="24" a="1"/>
  <c r="BI84" i="24" s="1"/>
  <c r="BI52" i="24" a="1"/>
  <c r="BI52" i="24" s="1"/>
  <c r="BI48" i="24" a="1"/>
  <c r="BI48" i="24" s="1"/>
  <c r="BI44" i="24" a="1"/>
  <c r="BI44" i="24" s="1"/>
  <c r="BI16" i="24" a="1"/>
  <c r="BI16" i="24" s="1"/>
  <c r="BI40" i="24" a="1"/>
  <c r="BI40" i="24" s="1"/>
  <c r="BI32" i="24" a="1"/>
  <c r="BI32" i="24" s="1"/>
  <c r="BI28" i="24" a="1"/>
  <c r="BI28" i="24" s="1"/>
  <c r="BI20" i="24" a="1"/>
  <c r="BI20" i="24" s="1"/>
  <c r="BI12" i="24" a="1"/>
  <c r="BI12" i="24" s="1"/>
  <c r="BI64" i="24" a="1"/>
  <c r="BI64" i="24" s="1"/>
  <c r="BI36" i="24" a="1"/>
  <c r="BI36" i="24" s="1"/>
  <c r="BI24" i="24" a="1"/>
  <c r="BI24" i="24" s="1"/>
  <c r="BI330" i="10"/>
  <c r="BG108" i="23"/>
  <c r="BG132" i="23"/>
  <c r="BG136" i="23"/>
  <c r="BH136" i="23" s="1"/>
  <c r="BM56" i="25"/>
  <c r="BG112" i="23"/>
  <c r="BJ232" i="10"/>
  <c r="BM175" i="25"/>
  <c r="BM147" i="25"/>
  <c r="BG100" i="23"/>
  <c r="BG120" i="23"/>
  <c r="BG116" i="23"/>
  <c r="BI322" i="10"/>
  <c r="BG104" i="23"/>
  <c r="BI342" i="10"/>
  <c r="BC137" i="33"/>
  <c r="BJ427" i="10"/>
  <c r="BD82" i="33" s="1"/>
  <c r="BJ252" i="10"/>
  <c r="BJ491" i="10"/>
  <c r="BD243" i="33" s="1"/>
  <c r="BD253" i="33" s="1"/>
  <c r="BJ442" i="25"/>
  <c r="BD130" i="33" s="1"/>
  <c r="BJ264" i="25"/>
  <c r="BJ530" i="25"/>
  <c r="BD357" i="33" s="1"/>
  <c r="BD367" i="33" s="1"/>
  <c r="BI46" i="23"/>
  <c r="BJ448" i="25"/>
  <c r="BD136" i="33" s="1"/>
  <c r="BJ256" i="25"/>
  <c r="BJ504" i="25"/>
  <c r="BD291" i="33" s="1"/>
  <c r="BD301" i="33" s="1"/>
  <c r="BK465" i="10"/>
  <c r="BE177" i="33" s="1"/>
  <c r="BE187" i="33" s="1"/>
  <c r="BK244" i="10"/>
  <c r="BC113" i="33"/>
  <c r="BC123" i="33" s="1"/>
  <c r="BJ447" i="25"/>
  <c r="BD135" i="33" s="1"/>
  <c r="BJ252" i="25"/>
  <c r="BJ491" i="25"/>
  <c r="BD258" i="33" s="1"/>
  <c r="BD268" i="33" s="1"/>
  <c r="BI34" i="23"/>
  <c r="BK448" i="25"/>
  <c r="BE136" i="33" s="1"/>
  <c r="BK256" i="25"/>
  <c r="BK504" i="25"/>
  <c r="BE291" i="33" s="1"/>
  <c r="BE301" i="33" s="1"/>
  <c r="BJ478" i="10"/>
  <c r="BD210" i="33" s="1"/>
  <c r="BD220" i="33" s="1"/>
  <c r="BJ248" i="10"/>
  <c r="BJ248" i="25"/>
  <c r="BJ478" i="25"/>
  <c r="BD225" i="33" s="1"/>
  <c r="BD235" i="33" s="1"/>
  <c r="BJ465" i="10"/>
  <c r="BD177" i="33" s="1"/>
  <c r="BD187" i="33" s="1"/>
  <c r="BJ244" i="10"/>
  <c r="BJ417" i="10"/>
  <c r="BJ439" i="10"/>
  <c r="BD113" i="33" s="1"/>
  <c r="BD123" i="33" s="1"/>
  <c r="BJ236" i="10"/>
  <c r="BJ419" i="25"/>
  <c r="BD69" i="33" s="1"/>
  <c r="BJ465" i="25"/>
  <c r="BD192" i="33" s="1"/>
  <c r="BD202" i="33" s="1"/>
  <c r="BJ244" i="25"/>
  <c r="BJ441" i="25"/>
  <c r="BD129" i="33" s="1"/>
  <c r="BJ260" i="25"/>
  <c r="BJ517" i="25"/>
  <c r="BD324" i="33" s="1"/>
  <c r="BD334" i="33" s="1"/>
  <c r="BJ417" i="25"/>
  <c r="BD67" i="33" s="1"/>
  <c r="BJ439" i="25"/>
  <c r="BD127" i="33" s="1"/>
  <c r="BJ236" i="25"/>
  <c r="BK417" i="25"/>
  <c r="BE67" i="33" s="1"/>
  <c r="BK439" i="25"/>
  <c r="BE127" i="33" s="1"/>
  <c r="BK236" i="25"/>
  <c r="BK447" i="25"/>
  <c r="BE135" i="33" s="1"/>
  <c r="BK252" i="25"/>
  <c r="BK491" i="25"/>
  <c r="BE258" i="33" s="1"/>
  <c r="BE268" i="33" s="1"/>
  <c r="BC91" i="33"/>
  <c r="BJ240" i="25"/>
  <c r="BJ452" i="25"/>
  <c r="BD159" i="33" s="1"/>
  <c r="BD169" i="33" s="1"/>
  <c r="BJ429" i="10"/>
  <c r="BD84" i="33" s="1"/>
  <c r="BJ517" i="10"/>
  <c r="BD309" i="33" s="1"/>
  <c r="BD319" i="33" s="1"/>
  <c r="BJ256" i="10"/>
  <c r="BJ504" i="10"/>
  <c r="BD276" i="33" s="1"/>
  <c r="BD286" i="33" s="1"/>
  <c r="BJ530" i="10"/>
  <c r="BD342" i="33" s="1"/>
  <c r="BD352" i="33" s="1"/>
  <c r="BJ264" i="10"/>
  <c r="BI38" i="23"/>
  <c r="BH55" i="23"/>
  <c r="BH83" i="23"/>
  <c r="BH128" i="23" s="1"/>
  <c r="BH59" i="23"/>
  <c r="BI26" i="23"/>
  <c r="BH87" i="23"/>
  <c r="BH132" i="23" s="1"/>
  <c r="BH71" i="23"/>
  <c r="BO71" i="1"/>
  <c r="BN72" i="1"/>
  <c r="BJ1248" i="28"/>
  <c r="BJ1252" i="28" s="1"/>
  <c r="BJ1108" i="28"/>
  <c r="BJ1112" i="28" s="1"/>
  <c r="BI1093" i="28"/>
  <c r="BI1089" i="28"/>
  <c r="BI1085" i="28"/>
  <c r="BI1081" i="28"/>
  <c r="BI1077" i="28"/>
  <c r="BI1073" i="28"/>
  <c r="BI1101" i="28"/>
  <c r="BI1069" i="28"/>
  <c r="BI1097" i="28"/>
  <c r="BM8" i="28"/>
  <c r="BY11" i="3"/>
  <c r="BI1225" i="28"/>
  <c r="BI1213" i="28"/>
  <c r="BI1221" i="28"/>
  <c r="BI1217" i="28"/>
  <c r="BI1209" i="28"/>
  <c r="BI1241" i="28"/>
  <c r="BI1233" i="28"/>
  <c r="BI1237" i="28"/>
  <c r="BI1229" i="28"/>
  <c r="BI1065" i="28"/>
  <c r="BI1205" i="28"/>
  <c r="BJ1201" i="28"/>
  <c r="BJ1205" i="28" s="1"/>
  <c r="BJ1061" i="28"/>
  <c r="BJ1065" i="28" s="1"/>
  <c r="BI314" i="25"/>
  <c r="BI10" i="23"/>
  <c r="BI334" i="25"/>
  <c r="BI350" i="25"/>
  <c r="BK14" i="28"/>
  <c r="BH75" i="23"/>
  <c r="BH96" i="23"/>
  <c r="BH63" i="23"/>
  <c r="BH67" i="23"/>
  <c r="BH79" i="23"/>
  <c r="BH124" i="23" s="1"/>
  <c r="BI734" i="28"/>
  <c r="BI730" i="28"/>
  <c r="BI706" i="28"/>
  <c r="BI702" i="28"/>
  <c r="BI738" i="28"/>
  <c r="BI722" i="28"/>
  <c r="BI718" i="28"/>
  <c r="BI714" i="28"/>
  <c r="BI710" i="28"/>
  <c r="BI326" i="10"/>
  <c r="BI673" i="28"/>
  <c r="BI540" i="28"/>
  <c r="BI665" i="28"/>
  <c r="BI873" i="28"/>
  <c r="BI442" i="28"/>
  <c r="BI446" i="28"/>
  <c r="BI681" i="28"/>
  <c r="BI669" i="28"/>
  <c r="BI318" i="25"/>
  <c r="BI685" i="28"/>
  <c r="BI330" i="25"/>
  <c r="BI689" i="28"/>
  <c r="BI322" i="25"/>
  <c r="BI346" i="25"/>
  <c r="BI458" i="28"/>
  <c r="BI693" i="28"/>
  <c r="BI342" i="25"/>
  <c r="BI454" i="28"/>
  <c r="BI661" i="28"/>
  <c r="BI338" i="25"/>
  <c r="BI466" i="28"/>
  <c r="BI677" i="28"/>
  <c r="BI861" i="28"/>
  <c r="BI865" i="28"/>
  <c r="BI853" i="28"/>
  <c r="BI857" i="28"/>
  <c r="BI845" i="28"/>
  <c r="BI841" i="28"/>
  <c r="BI869" i="28"/>
  <c r="BI849" i="28"/>
  <c r="BI548" i="28"/>
  <c r="BI528" i="28"/>
  <c r="BI552" i="28"/>
  <c r="BI556" i="28"/>
  <c r="BI536" i="28"/>
  <c r="BI532" i="28"/>
  <c r="BI544" i="28"/>
  <c r="BI560" i="28"/>
  <c r="BK419" i="10"/>
  <c r="BJ418" i="10"/>
  <c r="BJ240" i="10"/>
  <c r="BJ419" i="10"/>
  <c r="BJ260" i="10"/>
  <c r="BI906" i="28"/>
  <c r="BI894" i="28"/>
  <c r="BI918" i="28"/>
  <c r="BI910" i="28"/>
  <c r="BI898" i="28"/>
  <c r="BI890" i="28"/>
  <c r="BI886" i="28"/>
  <c r="BI902" i="28"/>
  <c r="BI914" i="28"/>
  <c r="BX13" i="3"/>
  <c r="BX15" i="3"/>
  <c r="BM8" i="3"/>
  <c r="BM6" i="10"/>
  <c r="BG6" i="18"/>
  <c r="BI6" i="24"/>
  <c r="BM6" i="23"/>
  <c r="BD155" i="33"/>
  <c r="BI828" i="28"/>
  <c r="BI824" i="28"/>
  <c r="BI800" i="28"/>
  <c r="BI804" i="28"/>
  <c r="BI812" i="28"/>
  <c r="BI820" i="28"/>
  <c r="BI816" i="28"/>
  <c r="BI796" i="28"/>
  <c r="BI808" i="28"/>
  <c r="BI470" i="28"/>
  <c r="BI450" i="28"/>
  <c r="BI462" i="28"/>
  <c r="BI603" i="28"/>
  <c r="BI438" i="28"/>
  <c r="BI571" i="28"/>
  <c r="BI575" i="28"/>
  <c r="BI595" i="28"/>
  <c r="BI599" i="28"/>
  <c r="BI579" i="28"/>
  <c r="BI587" i="28"/>
  <c r="BI591" i="28"/>
  <c r="BI567" i="28"/>
  <c r="BK28" i="28"/>
  <c r="BK210" i="10"/>
  <c r="BM168" i="25"/>
  <c r="BM63" i="25"/>
  <c r="BF104" i="18"/>
  <c r="BF108" i="18"/>
  <c r="BF112" i="18"/>
  <c r="BF116" i="18"/>
  <c r="BF120" i="18"/>
  <c r="BL203" i="28" s="1"/>
  <c r="BF124" i="18"/>
  <c r="BF72" i="18"/>
  <c r="BL119" i="10" s="1"/>
  <c r="BL443" i="10" s="1"/>
  <c r="BF117" i="33" s="1"/>
  <c r="BF76" i="18"/>
  <c r="BF44" i="18"/>
  <c r="BF80" i="18"/>
  <c r="BF48" i="18"/>
  <c r="BF84" i="18"/>
  <c r="BF52" i="18"/>
  <c r="BF88" i="18"/>
  <c r="BF56" i="18"/>
  <c r="BL91" i="28" s="1"/>
  <c r="BF128" i="18"/>
  <c r="BF92" i="18"/>
  <c r="BF60" i="18"/>
  <c r="BF96" i="18"/>
  <c r="BF64" i="18"/>
  <c r="BL105" i="28" s="1"/>
  <c r="BF20" i="18"/>
  <c r="BF24" i="18"/>
  <c r="BL35" i="28" s="1"/>
  <c r="BF68" i="18"/>
  <c r="BF28" i="18"/>
  <c r="BF100" i="18"/>
  <c r="BF32" i="18"/>
  <c r="BF36" i="18"/>
  <c r="BF40" i="18"/>
  <c r="BL63" i="10" s="1"/>
  <c r="BF12" i="18"/>
  <c r="BL14" i="10" s="1"/>
  <c r="BF16" i="18"/>
  <c r="BK112" i="28"/>
  <c r="BK126" i="25"/>
  <c r="BK392" i="28"/>
  <c r="BK322" i="28"/>
  <c r="BK175" i="25"/>
  <c r="BK98" i="10"/>
  <c r="BK440" i="10" s="1"/>
  <c r="BE114" i="33" s="1"/>
  <c r="BK56" i="28"/>
  <c r="BK119" i="10"/>
  <c r="BK443" i="10" s="1"/>
  <c r="BE117" i="33" s="1"/>
  <c r="BK133" i="28"/>
  <c r="BK196" i="28"/>
  <c r="BK126" i="10"/>
  <c r="BK444" i="10" s="1"/>
  <c r="BE118" i="33" s="1"/>
  <c r="BK21" i="10"/>
  <c r="BK228" i="10" s="1"/>
  <c r="BK84" i="10"/>
  <c r="BN8" i="3"/>
  <c r="BN7" i="28"/>
  <c r="BN5" i="25"/>
  <c r="BJ7" i="24"/>
  <c r="BN9" i="28"/>
  <c r="BN7" i="25"/>
  <c r="BN94" i="23"/>
  <c r="BN53" i="23"/>
  <c r="BO73" i="1"/>
  <c r="BO6" i="28"/>
  <c r="BO4" i="25"/>
  <c r="BK217" i="10"/>
  <c r="BK91" i="10"/>
  <c r="BK203" i="10"/>
  <c r="BK280" i="28"/>
  <c r="BK21" i="25"/>
  <c r="BK413" i="25" s="1"/>
  <c r="BE63" i="33" s="1"/>
  <c r="BK154" i="25"/>
  <c r="BK456" i="25" s="1"/>
  <c r="BE163" i="33" s="1"/>
  <c r="BK252" i="28"/>
  <c r="BK49" i="25"/>
  <c r="BK168" i="25"/>
  <c r="BK343" i="28"/>
  <c r="BK371" i="28"/>
  <c r="BK63" i="25"/>
  <c r="BK189" i="10"/>
  <c r="BK175" i="10"/>
  <c r="BK56" i="25"/>
  <c r="BK140" i="10"/>
  <c r="BK168" i="10"/>
  <c r="BK63" i="10"/>
  <c r="BK84" i="25"/>
  <c r="BK329" i="28"/>
  <c r="BK406" i="28"/>
  <c r="BK49" i="10"/>
  <c r="BK452" i="10" s="1"/>
  <c r="BE145" i="33" s="1"/>
  <c r="BK189" i="25"/>
  <c r="BK42" i="10"/>
  <c r="BK427" i="10" s="1"/>
  <c r="BE82" i="33" s="1"/>
  <c r="BK161" i="10"/>
  <c r="BK182" i="10"/>
  <c r="BK350" i="28"/>
  <c r="BK154" i="10"/>
  <c r="BK454" i="10" s="1"/>
  <c r="BE147" i="33" s="1"/>
  <c r="BJ426" i="10"/>
  <c r="BD81" i="33" s="1"/>
  <c r="BK77" i="10"/>
  <c r="BK70" i="10"/>
  <c r="BK35" i="28"/>
  <c r="BJ414" i="10"/>
  <c r="BD50" i="33" s="1"/>
  <c r="BD59" i="33" s="1"/>
  <c r="BK217" i="25"/>
  <c r="BK287" i="28"/>
  <c r="BK427" i="25"/>
  <c r="BE96" i="33" s="1"/>
  <c r="BK428" i="25"/>
  <c r="BE97" i="33" s="1"/>
  <c r="BK232" i="25"/>
  <c r="BK426" i="25"/>
  <c r="BE95" i="33" s="1"/>
  <c r="BJ428" i="25"/>
  <c r="BD97" i="33" s="1"/>
  <c r="BJ427" i="25"/>
  <c r="BD96" i="33" s="1"/>
  <c r="BJ426" i="25"/>
  <c r="BD95" i="33" s="1"/>
  <c r="BJ232" i="25"/>
  <c r="BJ18" i="23" s="1"/>
  <c r="BK426" i="10"/>
  <c r="BK428" i="10"/>
  <c r="BE83" i="33" s="1"/>
  <c r="BK232" i="10"/>
  <c r="BK105" i="28"/>
  <c r="BK224" i="28"/>
  <c r="BK147" i="10"/>
  <c r="BK453" i="10" s="1"/>
  <c r="BE146" i="33" s="1"/>
  <c r="BK91" i="25"/>
  <c r="BK105" i="25"/>
  <c r="BK444" i="25" s="1"/>
  <c r="BE132" i="33" s="1"/>
  <c r="BK210" i="25"/>
  <c r="BK458" i="25" s="1"/>
  <c r="BE165" i="33" s="1"/>
  <c r="BK357" i="28"/>
  <c r="BJ228" i="10"/>
  <c r="BL175" i="25"/>
  <c r="BL371" i="28"/>
  <c r="BL91" i="25"/>
  <c r="BL77" i="25"/>
  <c r="BL392" i="28"/>
  <c r="BL413" i="28"/>
  <c r="BL98" i="25"/>
  <c r="BL443" i="25" s="1"/>
  <c r="BF131" i="33" s="1"/>
  <c r="BL308" i="28"/>
  <c r="BK421" i="25"/>
  <c r="BE71" i="33" s="1"/>
  <c r="BK415" i="25"/>
  <c r="BE65" i="33" s="1"/>
  <c r="BK414" i="25"/>
  <c r="BE64" i="33" s="1"/>
  <c r="BJ228" i="25"/>
  <c r="BJ415" i="25"/>
  <c r="BD65" i="33" s="1"/>
  <c r="BJ414" i="25"/>
  <c r="BD64" i="33" s="1"/>
  <c r="BJ413" i="25"/>
  <c r="BD63" i="33" s="1"/>
  <c r="BJ224" i="10"/>
  <c r="BJ400" i="10"/>
  <c r="BD17" i="33" s="1"/>
  <c r="BJ401" i="10"/>
  <c r="BD18" i="33" s="1"/>
  <c r="BJ402" i="10"/>
  <c r="BD19" i="33" s="1"/>
  <c r="BJ563" i="28"/>
  <c r="BJ833" i="28"/>
  <c r="BJ698" i="28"/>
  <c r="BJ878" i="28"/>
  <c r="BJ430" i="28"/>
  <c r="BJ434" i="28" s="1"/>
  <c r="BM7" i="10"/>
  <c r="BM9" i="3"/>
  <c r="BM9" i="28"/>
  <c r="BM7" i="23"/>
  <c r="BG7" i="18"/>
  <c r="BJ653" i="28"/>
  <c r="BJ743" i="28"/>
  <c r="BJ747" i="28" s="1"/>
  <c r="BJ923" i="28"/>
  <c r="BJ927" i="28" s="1"/>
  <c r="BJ788" i="28"/>
  <c r="BJ792" i="28" s="1"/>
  <c r="BJ520" i="28"/>
  <c r="BJ608" i="28"/>
  <c r="BJ612" i="28" s="1"/>
  <c r="BJ968" i="28"/>
  <c r="BJ475" i="28"/>
  <c r="BJ402" i="25"/>
  <c r="BD33" i="33" s="1"/>
  <c r="BJ401" i="25"/>
  <c r="BD32" i="33" s="1"/>
  <c r="BJ400" i="25"/>
  <c r="BD31" i="33" s="1"/>
  <c r="BJ224" i="25"/>
  <c r="BK400" i="25"/>
  <c r="BE31" i="33" s="1"/>
  <c r="BK402" i="25"/>
  <c r="BE33" i="33" s="1"/>
  <c r="BK401" i="25"/>
  <c r="BE32" i="33" s="1"/>
  <c r="BK224" i="25"/>
  <c r="BK400" i="10"/>
  <c r="BE17" i="33" s="1"/>
  <c r="BK402" i="10"/>
  <c r="BE19" i="33" s="1"/>
  <c r="BK401" i="10"/>
  <c r="BE18" i="33" s="1"/>
  <c r="BK224" i="10"/>
  <c r="BN5" i="23"/>
  <c r="BH5" i="18"/>
  <c r="BJ5" i="24"/>
  <c r="BN7" i="3"/>
  <c r="BN5" i="10"/>
  <c r="BK414" i="10"/>
  <c r="BE50" i="33" s="1"/>
  <c r="BK415" i="10"/>
  <c r="BE51" i="33" s="1"/>
  <c r="BP70" i="1"/>
  <c r="BO4" i="10"/>
  <c r="BI29" i="33"/>
  <c r="BI93" i="33"/>
  <c r="BI157" i="33"/>
  <c r="BI223" i="33"/>
  <c r="BI289" i="33"/>
  <c r="BI355" i="33"/>
  <c r="BO6" i="3"/>
  <c r="BO5" i="3" s="1"/>
  <c r="BI15" i="33"/>
  <c r="BI79" i="33"/>
  <c r="BI143" i="33"/>
  <c r="BI208" i="33"/>
  <c r="BI274" i="33"/>
  <c r="BI340" i="33"/>
  <c r="BI61" i="33"/>
  <c r="BI125" i="33"/>
  <c r="BI190" i="33"/>
  <c r="BI256" i="33"/>
  <c r="BI322" i="33"/>
  <c r="BO4" i="23"/>
  <c r="BI47" i="33"/>
  <c r="BI111" i="33"/>
  <c r="BI175" i="33"/>
  <c r="BI241" i="33"/>
  <c r="BI307" i="33"/>
  <c r="BK4" i="24"/>
  <c r="BI4" i="18"/>
  <c r="BO9" i="1"/>
  <c r="BH108" i="23" l="1"/>
  <c r="BJ124" i="24" a="1"/>
  <c r="BJ124" i="24" s="1"/>
  <c r="BJ112" i="24" a="1"/>
  <c r="BJ112" i="24" s="1"/>
  <c r="BJ128" i="24" a="1"/>
  <c r="BJ128" i="24" s="1"/>
  <c r="BJ120" i="24" a="1"/>
  <c r="BJ120" i="24" s="1"/>
  <c r="BJ108" i="24" a="1"/>
  <c r="BJ108" i="24" s="1"/>
  <c r="BJ116" i="24" a="1"/>
  <c r="BJ116" i="24" s="1"/>
  <c r="BJ104" i="24" a="1"/>
  <c r="BJ104" i="24" s="1"/>
  <c r="BJ64" i="24" a="1"/>
  <c r="BJ64" i="24" s="1"/>
  <c r="BJ80" i="24" a="1"/>
  <c r="BJ80" i="24" s="1"/>
  <c r="BJ92" i="24" a="1"/>
  <c r="BJ92" i="24" s="1"/>
  <c r="BJ60" i="24" a="1"/>
  <c r="BJ60" i="24" s="1"/>
  <c r="BJ100" i="24" a="1"/>
  <c r="BJ100" i="24" s="1"/>
  <c r="BJ76" i="24" a="1"/>
  <c r="BJ76" i="24" s="1"/>
  <c r="BJ68" i="24" a="1"/>
  <c r="BJ68" i="24" s="1"/>
  <c r="BJ96" i="24" a="1"/>
  <c r="BJ96" i="24" s="1"/>
  <c r="BJ88" i="24" a="1"/>
  <c r="BJ88" i="24" s="1"/>
  <c r="BJ56" i="24" a="1"/>
  <c r="BJ56" i="24" s="1"/>
  <c r="BJ72" i="24" a="1"/>
  <c r="BJ72" i="24" s="1"/>
  <c r="BJ84" i="24" a="1"/>
  <c r="BJ84" i="24" s="1"/>
  <c r="BJ52" i="24" a="1"/>
  <c r="BJ52" i="24" s="1"/>
  <c r="BJ48" i="24" a="1"/>
  <c r="BJ48" i="24" s="1"/>
  <c r="BJ44" i="24" a="1"/>
  <c r="BJ44" i="24" s="1"/>
  <c r="BJ16" i="24" a="1"/>
  <c r="BJ16" i="24" s="1"/>
  <c r="BJ24" i="24" a="1"/>
  <c r="BJ24" i="24" s="1"/>
  <c r="BJ40" i="24" a="1"/>
  <c r="BJ40" i="24" s="1"/>
  <c r="BJ32" i="24" a="1"/>
  <c r="BJ32" i="24" s="1"/>
  <c r="BJ28" i="24" a="1"/>
  <c r="BJ28" i="24" s="1"/>
  <c r="BJ20" i="24" a="1"/>
  <c r="BJ20" i="24" s="1"/>
  <c r="BJ12" i="24" a="1"/>
  <c r="BJ12" i="24" s="1"/>
  <c r="BJ36" i="24" a="1"/>
  <c r="BJ36" i="24" s="1"/>
  <c r="BH112" i="23"/>
  <c r="BH116" i="23"/>
  <c r="BH100" i="23"/>
  <c r="BH120" i="23"/>
  <c r="BH104" i="23"/>
  <c r="BI75" i="23"/>
  <c r="BI91" i="23"/>
  <c r="BI136" i="23" s="1"/>
  <c r="BJ30" i="23"/>
  <c r="BJ34" i="23"/>
  <c r="BJ38" i="23"/>
  <c r="BD91" i="33"/>
  <c r="BD137" i="33"/>
  <c r="BK429" i="10"/>
  <c r="BE84" i="33" s="1"/>
  <c r="BK517" i="10"/>
  <c r="BE309" i="33" s="1"/>
  <c r="BE319" i="33" s="1"/>
  <c r="BJ22" i="23"/>
  <c r="BK248" i="25"/>
  <c r="BK334" i="25" s="1"/>
  <c r="BK478" i="25"/>
  <c r="BE225" i="33" s="1"/>
  <c r="BE235" i="33" s="1"/>
  <c r="BK260" i="10"/>
  <c r="BK346" i="10" s="1"/>
  <c r="BL442" i="25"/>
  <c r="BF130" i="33" s="1"/>
  <c r="BL264" i="25"/>
  <c r="BL530" i="25"/>
  <c r="BF357" i="33" s="1"/>
  <c r="BF367" i="33" s="1"/>
  <c r="BK441" i="25"/>
  <c r="BE129" i="33" s="1"/>
  <c r="BK260" i="25"/>
  <c r="BK346" i="25" s="1"/>
  <c r="BK517" i="25"/>
  <c r="BE324" i="33" s="1"/>
  <c r="BE334" i="33" s="1"/>
  <c r="BJ50" i="23"/>
  <c r="BK478" i="10"/>
  <c r="BE210" i="33" s="1"/>
  <c r="BE220" i="33" s="1"/>
  <c r="BK248" i="10"/>
  <c r="BK334" i="10" s="1"/>
  <c r="BK530" i="10"/>
  <c r="BE342" i="33" s="1"/>
  <c r="BE352" i="33" s="1"/>
  <c r="BK264" i="10"/>
  <c r="BK350" i="10" s="1"/>
  <c r="BM244" i="25"/>
  <c r="BM465" i="25"/>
  <c r="BK442" i="25"/>
  <c r="BE130" i="33" s="1"/>
  <c r="BK530" i="25"/>
  <c r="BE357" i="33" s="1"/>
  <c r="BE367" i="33" s="1"/>
  <c r="BK264" i="25"/>
  <c r="BK256" i="10"/>
  <c r="BK42" i="23" s="1"/>
  <c r="BK504" i="10"/>
  <c r="BE276" i="33" s="1"/>
  <c r="BE286" i="33" s="1"/>
  <c r="BL478" i="10"/>
  <c r="BF210" i="33" s="1"/>
  <c r="BF220" i="33" s="1"/>
  <c r="BL248" i="10"/>
  <c r="BL448" i="25"/>
  <c r="BF136" i="33" s="1"/>
  <c r="BL256" i="25"/>
  <c r="BL504" i="25"/>
  <c r="BF291" i="33" s="1"/>
  <c r="BF301" i="33" s="1"/>
  <c r="BK417" i="10"/>
  <c r="BK439" i="10"/>
  <c r="BE113" i="33" s="1"/>
  <c r="BE123" i="33" s="1"/>
  <c r="BK236" i="10"/>
  <c r="BK22" i="23" s="1"/>
  <c r="BK240" i="25"/>
  <c r="BK326" i="25" s="1"/>
  <c r="BK452" i="25"/>
  <c r="BE159" i="33" s="1"/>
  <c r="BE169" i="33" s="1"/>
  <c r="BK252" i="10"/>
  <c r="BK38" i="23" s="1"/>
  <c r="BK491" i="10"/>
  <c r="BE243" i="33" s="1"/>
  <c r="BE253" i="33" s="1"/>
  <c r="BK419" i="25"/>
  <c r="BE69" i="33" s="1"/>
  <c r="BE73" i="33" s="1"/>
  <c r="BK244" i="25"/>
  <c r="BK30" i="23" s="1"/>
  <c r="BK465" i="25"/>
  <c r="BE192" i="33" s="1"/>
  <c r="BE202" i="33" s="1"/>
  <c r="BM248" i="25"/>
  <c r="BM478" i="25"/>
  <c r="BJ42" i="23"/>
  <c r="BJ26" i="23"/>
  <c r="BJ46" i="23"/>
  <c r="BI63" i="23"/>
  <c r="BI108" i="23" s="1"/>
  <c r="BI83" i="23"/>
  <c r="BI128" i="23" s="1"/>
  <c r="BI79" i="23"/>
  <c r="BI124" i="23" s="1"/>
  <c r="BI71" i="23"/>
  <c r="BI55" i="23"/>
  <c r="BI96" i="23"/>
  <c r="BI59" i="23"/>
  <c r="BI87" i="23"/>
  <c r="BI132" i="23" s="1"/>
  <c r="BI67" i="23"/>
  <c r="BP71" i="1"/>
  <c r="BP72" i="1" s="1"/>
  <c r="BO72" i="1"/>
  <c r="BK563" i="28"/>
  <c r="BK571" i="28" s="1"/>
  <c r="BL63" i="28"/>
  <c r="BZ11" i="3"/>
  <c r="BK1248" i="28"/>
  <c r="BK1108" i="28"/>
  <c r="BK1201" i="28"/>
  <c r="BK1061" i="28"/>
  <c r="BJ1101" i="28"/>
  <c r="BJ1069" i="28"/>
  <c r="BJ1097" i="28"/>
  <c r="BJ1093" i="28"/>
  <c r="BJ1089" i="28"/>
  <c r="BJ1085" i="28"/>
  <c r="BJ1073" i="28"/>
  <c r="BJ1081" i="28"/>
  <c r="BJ1077" i="28"/>
  <c r="BJ1144" i="28"/>
  <c r="BJ1140" i="28"/>
  <c r="BJ1116" i="28"/>
  <c r="BJ1136" i="28"/>
  <c r="BJ1132" i="28"/>
  <c r="BJ1148" i="28"/>
  <c r="BJ1128" i="28"/>
  <c r="BJ1124" i="28"/>
  <c r="BJ1120" i="28"/>
  <c r="BJ1225" i="28"/>
  <c r="BJ1229" i="28"/>
  <c r="BJ1221" i="28"/>
  <c r="BJ1217" i="28"/>
  <c r="BJ1213" i="28"/>
  <c r="BJ1241" i="28"/>
  <c r="BJ1233" i="28"/>
  <c r="BJ1237" i="28"/>
  <c r="BJ1209" i="28"/>
  <c r="BJ1276" i="28"/>
  <c r="BJ1272" i="28"/>
  <c r="BJ1268" i="28"/>
  <c r="BJ1280" i="28"/>
  <c r="BJ1264" i="28"/>
  <c r="BJ1260" i="28"/>
  <c r="BJ1288" i="28"/>
  <c r="BJ1256" i="28"/>
  <c r="BJ1284" i="28"/>
  <c r="BK413" i="10"/>
  <c r="BE49" i="33" s="1"/>
  <c r="BE59" i="33" s="1"/>
  <c r="BK878" i="28"/>
  <c r="BK910" i="28" s="1"/>
  <c r="BK430" i="28"/>
  <c r="BK470" i="28" s="1"/>
  <c r="BK833" i="28"/>
  <c r="BK849" i="28" s="1"/>
  <c r="BK698" i="28"/>
  <c r="BK702" i="28" s="1"/>
  <c r="BK228" i="25"/>
  <c r="BK14" i="23" s="1"/>
  <c r="BK418" i="10"/>
  <c r="BK240" i="10"/>
  <c r="BY13" i="3"/>
  <c r="BL203" i="10"/>
  <c r="BY15" i="3"/>
  <c r="BH6" i="18"/>
  <c r="BD73" i="33"/>
  <c r="BE155" i="33"/>
  <c r="BD105" i="33"/>
  <c r="BE27" i="33"/>
  <c r="BD27" i="33"/>
  <c r="BE105" i="33"/>
  <c r="BE41" i="33"/>
  <c r="BD41" i="33"/>
  <c r="BK475" i="28"/>
  <c r="BK495" i="28" s="1"/>
  <c r="BJ972" i="28"/>
  <c r="BK743" i="28"/>
  <c r="BK747" i="28" s="1"/>
  <c r="BG104" i="18"/>
  <c r="BG108" i="18"/>
  <c r="BG112" i="18"/>
  <c r="BG116" i="18"/>
  <c r="BG120" i="18"/>
  <c r="BG124" i="18"/>
  <c r="BG128" i="18"/>
  <c r="BG76" i="18"/>
  <c r="BM126" i="10" s="1"/>
  <c r="BG44" i="18"/>
  <c r="BG80" i="18"/>
  <c r="BG48" i="18"/>
  <c r="BM77" i="10" s="1"/>
  <c r="BG84" i="18"/>
  <c r="BG52" i="18"/>
  <c r="BG88" i="18"/>
  <c r="BM147" i="10" s="1"/>
  <c r="BG56" i="18"/>
  <c r="BG92" i="18"/>
  <c r="BM154" i="10" s="1"/>
  <c r="BG60" i="18"/>
  <c r="BG96" i="18"/>
  <c r="BM161" i="10" s="1"/>
  <c r="BG64" i="18"/>
  <c r="BG100" i="18"/>
  <c r="BM168" i="10" s="1"/>
  <c r="BG68" i="18"/>
  <c r="BG28" i="18"/>
  <c r="BM42" i="10" s="1"/>
  <c r="BG24" i="18"/>
  <c r="BM35" i="10" s="1"/>
  <c r="BG32" i="18"/>
  <c r="BM49" i="28" s="1"/>
  <c r="BG36" i="18"/>
  <c r="BM56" i="28" s="1"/>
  <c r="BG12" i="18"/>
  <c r="BG16" i="18"/>
  <c r="BG40" i="18"/>
  <c r="BG72" i="18"/>
  <c r="BM119" i="10" s="1"/>
  <c r="G27" i="22" s="1"/>
  <c r="BG20" i="18"/>
  <c r="BM28" i="28" s="1"/>
  <c r="BJ6" i="24"/>
  <c r="BN6" i="23"/>
  <c r="BN6" i="10"/>
  <c r="BL91" i="10"/>
  <c r="BL119" i="28"/>
  <c r="BL14" i="28"/>
  <c r="BL35" i="10"/>
  <c r="BL105" i="10"/>
  <c r="BL441" i="10" s="1"/>
  <c r="BF115" i="33" s="1"/>
  <c r="BP73" i="1"/>
  <c r="BP6" i="28"/>
  <c r="BP4" i="25"/>
  <c r="BO94" i="23"/>
  <c r="BO53" i="23"/>
  <c r="BO8" i="3"/>
  <c r="BO7" i="28"/>
  <c r="BO5" i="25"/>
  <c r="BK7" i="24"/>
  <c r="BO9" i="28"/>
  <c r="BO7" i="25"/>
  <c r="BN8" i="28"/>
  <c r="BN6" i="25"/>
  <c r="BJ314" i="10"/>
  <c r="BL385" i="28"/>
  <c r="BK520" i="28"/>
  <c r="BK524" i="28" s="1"/>
  <c r="BK608" i="28"/>
  <c r="BK612" i="28" s="1"/>
  <c r="BK653" i="28"/>
  <c r="BK665" i="28" s="1"/>
  <c r="BK968" i="28"/>
  <c r="BK984" i="28" s="1"/>
  <c r="BK788" i="28"/>
  <c r="BK804" i="28" s="1"/>
  <c r="BK923" i="28"/>
  <c r="BK939" i="28" s="1"/>
  <c r="BL301" i="28"/>
  <c r="BL182" i="25"/>
  <c r="BE81" i="33"/>
  <c r="BK18" i="23"/>
  <c r="BK314" i="10"/>
  <c r="BL161" i="25"/>
  <c r="BL457" i="25" s="1"/>
  <c r="BF164" i="33" s="1"/>
  <c r="BL287" i="28"/>
  <c r="BM210" i="25"/>
  <c r="BM119" i="25"/>
  <c r="BM154" i="25"/>
  <c r="BM49" i="25"/>
  <c r="BM189" i="25"/>
  <c r="BM161" i="25"/>
  <c r="BM14" i="25"/>
  <c r="BM84" i="25"/>
  <c r="BM133" i="25"/>
  <c r="BM91" i="25"/>
  <c r="BM42" i="25"/>
  <c r="BM427" i="25" s="1"/>
  <c r="BM112" i="25"/>
  <c r="BM105" i="25"/>
  <c r="BL203" i="25"/>
  <c r="BL140" i="25"/>
  <c r="BL454" i="25" s="1"/>
  <c r="BF161" i="33" s="1"/>
  <c r="BL350" i="28"/>
  <c r="BL189" i="28"/>
  <c r="BL189" i="10"/>
  <c r="BL42" i="28"/>
  <c r="BL42" i="10"/>
  <c r="BJ689" i="28"/>
  <c r="BJ669" i="28"/>
  <c r="BJ681" i="28"/>
  <c r="BJ665" i="28"/>
  <c r="BJ693" i="28"/>
  <c r="BJ661" i="28"/>
  <c r="BJ685" i="28"/>
  <c r="BJ673" i="28"/>
  <c r="BJ677" i="28"/>
  <c r="BJ706" i="28"/>
  <c r="BJ734" i="28"/>
  <c r="BJ722" i="28"/>
  <c r="BJ714" i="28"/>
  <c r="BJ718" i="28"/>
  <c r="BJ726" i="28"/>
  <c r="BJ730" i="28"/>
  <c r="BJ710" i="28"/>
  <c r="BJ738" i="28"/>
  <c r="BL112" i="25"/>
  <c r="BL445" i="25" s="1"/>
  <c r="BF133" i="33" s="1"/>
  <c r="BL322" i="28"/>
  <c r="BL420" i="28"/>
  <c r="BL210" i="25"/>
  <c r="BL458" i="25" s="1"/>
  <c r="BF165" i="33" s="1"/>
  <c r="BL402" i="10"/>
  <c r="BF19" i="33" s="1"/>
  <c r="BL400" i="10"/>
  <c r="BF17" i="33" s="1"/>
  <c r="BL357" i="28"/>
  <c r="BL147" i="25"/>
  <c r="BL455" i="25" s="1"/>
  <c r="BF162" i="33" s="1"/>
  <c r="BL280" i="28"/>
  <c r="BL70" i="25"/>
  <c r="BK10" i="23"/>
  <c r="BK338" i="25"/>
  <c r="BK342" i="25"/>
  <c r="BK318" i="25"/>
  <c r="BK322" i="25"/>
  <c r="BJ499" i="28"/>
  <c r="BJ495" i="28"/>
  <c r="BJ483" i="28"/>
  <c r="BJ515" i="28"/>
  <c r="BJ511" i="28"/>
  <c r="BJ491" i="28"/>
  <c r="BJ487" i="28"/>
  <c r="BJ507" i="28"/>
  <c r="BJ503" i="28"/>
  <c r="BJ841" i="28"/>
  <c r="BJ857" i="28"/>
  <c r="BJ853" i="28"/>
  <c r="BJ869" i="28"/>
  <c r="BJ873" i="28"/>
  <c r="BJ865" i="28"/>
  <c r="BJ849" i="28"/>
  <c r="BJ845" i="28"/>
  <c r="BJ861" i="28"/>
  <c r="BJ837" i="28"/>
  <c r="BL147" i="28"/>
  <c r="BL147" i="10"/>
  <c r="BL453" i="10" s="1"/>
  <c r="BH7" i="18"/>
  <c r="BN7" i="23"/>
  <c r="BN9" i="3"/>
  <c r="BN7" i="10"/>
  <c r="BM301" i="28"/>
  <c r="BL56" i="28"/>
  <c r="BL56" i="10"/>
  <c r="BL77" i="28"/>
  <c r="BL77" i="10"/>
  <c r="G85" i="22"/>
  <c r="BM385" i="28"/>
  <c r="BL336" i="28"/>
  <c r="BL126" i="25"/>
  <c r="BL168" i="28"/>
  <c r="BL168" i="10"/>
  <c r="BL399" i="28"/>
  <c r="BL189" i="25"/>
  <c r="BJ648" i="28"/>
  <c r="BJ628" i="28"/>
  <c r="BJ624" i="28"/>
  <c r="BJ616" i="28"/>
  <c r="BJ620" i="28"/>
  <c r="BJ632" i="28"/>
  <c r="BJ636" i="28"/>
  <c r="BJ644" i="28"/>
  <c r="BJ640" i="28"/>
  <c r="BL21" i="28"/>
  <c r="BL21" i="10"/>
  <c r="BL238" i="28"/>
  <c r="BL28" i="25"/>
  <c r="BL175" i="28"/>
  <c r="BL175" i="10"/>
  <c r="BL266" i="28"/>
  <c r="BL56" i="25"/>
  <c r="BJ599" i="28"/>
  <c r="BJ603" i="28"/>
  <c r="BJ575" i="28"/>
  <c r="BJ587" i="28"/>
  <c r="BJ595" i="28"/>
  <c r="BJ579" i="28"/>
  <c r="BJ591" i="28"/>
  <c r="BJ583" i="28"/>
  <c r="BJ571" i="28"/>
  <c r="BJ567" i="28"/>
  <c r="BL196" i="28"/>
  <c r="BL196" i="10"/>
  <c r="BM273" i="28"/>
  <c r="BM357" i="28"/>
  <c r="BM266" i="28"/>
  <c r="BM378" i="28"/>
  <c r="BL154" i="28"/>
  <c r="BL154" i="10"/>
  <c r="BL454" i="10" s="1"/>
  <c r="BF147" i="33" s="1"/>
  <c r="BL182" i="28"/>
  <c r="BL182" i="10"/>
  <c r="BL343" i="28"/>
  <c r="BL133" i="25"/>
  <c r="BL453" i="25" s="1"/>
  <c r="BF160" i="33" s="1"/>
  <c r="BJ548" i="28"/>
  <c r="BJ552" i="28"/>
  <c r="BJ556" i="28"/>
  <c r="BJ532" i="28"/>
  <c r="BJ536" i="28"/>
  <c r="BJ560" i="28"/>
  <c r="BJ544" i="28"/>
  <c r="BJ528" i="28"/>
  <c r="BJ540" i="28"/>
  <c r="BL28" i="28"/>
  <c r="BL28" i="10"/>
  <c r="BL416" i="10" s="1"/>
  <c r="BF52" i="33" s="1"/>
  <c r="BL315" i="28"/>
  <c r="BL105" i="25"/>
  <c r="BL444" i="25" s="1"/>
  <c r="BF132" i="33" s="1"/>
  <c r="BL133" i="28"/>
  <c r="BL133" i="10"/>
  <c r="BL445" i="10" s="1"/>
  <c r="BF119" i="33" s="1"/>
  <c r="BO5" i="23"/>
  <c r="BI5" i="18"/>
  <c r="BO5" i="10"/>
  <c r="BO7" i="3"/>
  <c r="BK5" i="24"/>
  <c r="BJ976" i="28"/>
  <c r="BJ1000" i="28"/>
  <c r="BJ1004" i="28"/>
  <c r="BJ996" i="28"/>
  <c r="BJ988" i="28"/>
  <c r="BJ980" i="28"/>
  <c r="BJ984" i="28"/>
  <c r="BJ1008" i="28"/>
  <c r="BJ992" i="28"/>
  <c r="BM315" i="28"/>
  <c r="BM420" i="28"/>
  <c r="BM343" i="28"/>
  <c r="BL140" i="28"/>
  <c r="BL140" i="10"/>
  <c r="BL84" i="28"/>
  <c r="BL84" i="10"/>
  <c r="BJ326" i="25"/>
  <c r="BJ346" i="25"/>
  <c r="BJ322" i="25"/>
  <c r="BJ318" i="25"/>
  <c r="BJ342" i="25"/>
  <c r="BJ334" i="25"/>
  <c r="BJ338" i="25"/>
  <c r="BJ330" i="25"/>
  <c r="BJ350" i="25"/>
  <c r="BJ10" i="23"/>
  <c r="BJ828" i="28"/>
  <c r="BJ812" i="28"/>
  <c r="BJ816" i="28"/>
  <c r="BJ820" i="28"/>
  <c r="BJ796" i="28"/>
  <c r="BJ804" i="28"/>
  <c r="BJ808" i="28"/>
  <c r="BJ800" i="28"/>
  <c r="BJ824" i="28"/>
  <c r="BL427" i="28"/>
  <c r="BL217" i="25"/>
  <c r="BL161" i="28"/>
  <c r="BL161" i="10"/>
  <c r="BL14" i="25"/>
  <c r="BL224" i="28"/>
  <c r="BJ524" i="28"/>
  <c r="BL378" i="28"/>
  <c r="BL168" i="25"/>
  <c r="BL126" i="28"/>
  <c r="BL126" i="10"/>
  <c r="BL444" i="10" s="1"/>
  <c r="BF118" i="33" s="1"/>
  <c r="BL364" i="28"/>
  <c r="BL154" i="25"/>
  <c r="BL456" i="25" s="1"/>
  <c r="BF163" i="33" s="1"/>
  <c r="BL70" i="28"/>
  <c r="BL70" i="10"/>
  <c r="BL98" i="28"/>
  <c r="BL98" i="10"/>
  <c r="BL440" i="10" s="1"/>
  <c r="BF114" i="33" s="1"/>
  <c r="BJ947" i="28"/>
  <c r="BJ931" i="28"/>
  <c r="BJ943" i="28"/>
  <c r="BJ951" i="28"/>
  <c r="BJ939" i="28"/>
  <c r="BJ963" i="28"/>
  <c r="BJ959" i="28"/>
  <c r="BJ935" i="28"/>
  <c r="BJ955" i="28"/>
  <c r="BL42" i="25"/>
  <c r="BL252" i="28"/>
  <c r="BJ450" i="28"/>
  <c r="BJ454" i="28"/>
  <c r="BJ442" i="28"/>
  <c r="BJ438" i="28"/>
  <c r="BJ466" i="28"/>
  <c r="BJ470" i="28"/>
  <c r="BJ446" i="28"/>
  <c r="BJ462" i="28"/>
  <c r="BJ458" i="28"/>
  <c r="BL406" i="28"/>
  <c r="BL196" i="25"/>
  <c r="BJ657" i="28"/>
  <c r="BJ346" i="10"/>
  <c r="BJ326" i="10"/>
  <c r="BJ342" i="10"/>
  <c r="BJ334" i="10"/>
  <c r="BJ322" i="10"/>
  <c r="BJ350" i="10"/>
  <c r="BJ330" i="10"/>
  <c r="BJ338" i="10"/>
  <c r="BJ318" i="10"/>
  <c r="BL294" i="28"/>
  <c r="BL84" i="25"/>
  <c r="BL49" i="28"/>
  <c r="BL49" i="10"/>
  <c r="BL452" i="10" s="1"/>
  <c r="BF145" i="33" s="1"/>
  <c r="BL259" i="28"/>
  <c r="BL49" i="25"/>
  <c r="BL217" i="28"/>
  <c r="BL217" i="10"/>
  <c r="BL273" i="28"/>
  <c r="BL63" i="25"/>
  <c r="BL329" i="28"/>
  <c r="BL119" i="25"/>
  <c r="BL446" i="25" s="1"/>
  <c r="BF134" i="33" s="1"/>
  <c r="BJ314" i="25"/>
  <c r="BJ14" i="23"/>
  <c r="BM399" i="28"/>
  <c r="BK918" i="28"/>
  <c r="BK330" i="10"/>
  <c r="BK318" i="10"/>
  <c r="BL112" i="28"/>
  <c r="BL112" i="10"/>
  <c r="BL442" i="10" s="1"/>
  <c r="BF116" i="33" s="1"/>
  <c r="BJ751" i="28"/>
  <c r="BJ783" i="28"/>
  <c r="BJ763" i="28"/>
  <c r="BJ771" i="28"/>
  <c r="BJ779" i="28"/>
  <c r="BJ759" i="28"/>
  <c r="BJ755" i="28"/>
  <c r="BJ775" i="28"/>
  <c r="BJ767" i="28"/>
  <c r="BL21" i="25"/>
  <c r="BL231" i="28"/>
  <c r="BJ882" i="28"/>
  <c r="BJ886" i="28"/>
  <c r="BJ918" i="28"/>
  <c r="BJ914" i="28"/>
  <c r="BJ894" i="28"/>
  <c r="BJ902" i="28"/>
  <c r="BJ906" i="28"/>
  <c r="BJ890" i="28"/>
  <c r="BJ910" i="28"/>
  <c r="BJ898" i="28"/>
  <c r="BL245" i="28"/>
  <c r="BL35" i="25"/>
  <c r="BJ479" i="28"/>
  <c r="BL210" i="28"/>
  <c r="BL210" i="10"/>
  <c r="BJ702" i="28"/>
  <c r="BP4" i="10"/>
  <c r="BP4" i="23"/>
  <c r="BJ47" i="33"/>
  <c r="BJ111" i="33"/>
  <c r="BJ175" i="33"/>
  <c r="BJ241" i="33"/>
  <c r="BJ307" i="33"/>
  <c r="BL4" i="24"/>
  <c r="BP6" i="3"/>
  <c r="BP5" i="3" s="1"/>
  <c r="BJ29" i="33"/>
  <c r="BJ93" i="33"/>
  <c r="BJ157" i="33"/>
  <c r="BJ223" i="33"/>
  <c r="BJ289" i="33"/>
  <c r="BJ355" i="33"/>
  <c r="BJ15" i="33"/>
  <c r="BJ79" i="33"/>
  <c r="BJ143" i="33"/>
  <c r="BJ208" i="33"/>
  <c r="BJ274" i="33"/>
  <c r="BJ340" i="33"/>
  <c r="BJ61" i="33"/>
  <c r="BJ125" i="33"/>
  <c r="BJ190" i="33"/>
  <c r="BJ256" i="33"/>
  <c r="BJ322" i="33"/>
  <c r="BJ4" i="18"/>
  <c r="BQ70" i="1"/>
  <c r="BP9" i="1"/>
  <c r="G15" i="22" l="1"/>
  <c r="BL426" i="10"/>
  <c r="BF81" i="33" s="1"/>
  <c r="BK124" i="24" a="1"/>
  <c r="BK124" i="24" s="1"/>
  <c r="BK112" i="24" a="1"/>
  <c r="BK112" i="24" s="1"/>
  <c r="BK128" i="24" a="1"/>
  <c r="BK128" i="24" s="1"/>
  <c r="BK120" i="24" a="1"/>
  <c r="BK120" i="24" s="1"/>
  <c r="BK108" i="24" a="1"/>
  <c r="BK108" i="24" s="1"/>
  <c r="BK116" i="24" a="1"/>
  <c r="BK116" i="24" s="1"/>
  <c r="BK104" i="24" a="1"/>
  <c r="BK104" i="24" s="1"/>
  <c r="BK80" i="24" a="1"/>
  <c r="BK80" i="24" s="1"/>
  <c r="BK64" i="24" a="1"/>
  <c r="BK64" i="24" s="1"/>
  <c r="BK60" i="24" a="1"/>
  <c r="BK60" i="24" s="1"/>
  <c r="BK100" i="24" a="1"/>
  <c r="BK100" i="24" s="1"/>
  <c r="BK92" i="24" a="1"/>
  <c r="BK92" i="24" s="1"/>
  <c r="BK76" i="24" a="1"/>
  <c r="BK76" i="24" s="1"/>
  <c r="BK68" i="24" a="1"/>
  <c r="BK68" i="24" s="1"/>
  <c r="BK96" i="24" a="1"/>
  <c r="BK96" i="24" s="1"/>
  <c r="BK88" i="24" a="1"/>
  <c r="BK88" i="24" s="1"/>
  <c r="BK56" i="24" a="1"/>
  <c r="BK56" i="24" s="1"/>
  <c r="BK72" i="24" a="1"/>
  <c r="BK72" i="24" s="1"/>
  <c r="BK24" i="24" a="1"/>
  <c r="BK24" i="24" s="1"/>
  <c r="BK36" i="24" a="1"/>
  <c r="BK36" i="24" s="1"/>
  <c r="BK52" i="24" a="1"/>
  <c r="BK52" i="24" s="1"/>
  <c r="BK48" i="24" a="1"/>
  <c r="BK48" i="24" s="1"/>
  <c r="BK20" i="24" a="1"/>
  <c r="BK20" i="24" s="1"/>
  <c r="BK84" i="24" a="1"/>
  <c r="BK84" i="24" s="1"/>
  <c r="BK44" i="24" a="1"/>
  <c r="BK44" i="24" s="1"/>
  <c r="BK40" i="24" a="1"/>
  <c r="BK40" i="24" s="1"/>
  <c r="BK32" i="24" a="1"/>
  <c r="BK32" i="24" s="1"/>
  <c r="BK16" i="24" a="1"/>
  <c r="BK16" i="24" s="1"/>
  <c r="BK28" i="24" a="1"/>
  <c r="BK28" i="24" s="1"/>
  <c r="BK12" i="24" a="1"/>
  <c r="BK12" i="24" s="1"/>
  <c r="BI112" i="23"/>
  <c r="BI116" i="23"/>
  <c r="BL232" i="10"/>
  <c r="BK434" i="28"/>
  <c r="BE137" i="33"/>
  <c r="BI100" i="23"/>
  <c r="BK330" i="25"/>
  <c r="BK466" i="28"/>
  <c r="BI120" i="23"/>
  <c r="BK857" i="28"/>
  <c r="BI104" i="23"/>
  <c r="BK342" i="10"/>
  <c r="BK583" i="28"/>
  <c r="BK845" i="28"/>
  <c r="BK869" i="28"/>
  <c r="BK575" i="28"/>
  <c r="BK322" i="10"/>
  <c r="BK587" i="28"/>
  <c r="BK599" i="28"/>
  <c r="BK579" i="28"/>
  <c r="BK603" i="28"/>
  <c r="BK591" i="28"/>
  <c r="BK595" i="28"/>
  <c r="BK567" i="28"/>
  <c r="BE91" i="33"/>
  <c r="BF146" i="33"/>
  <c r="G146" i="33"/>
  <c r="BK46" i="23"/>
  <c r="BK87" i="23" s="1"/>
  <c r="BK338" i="10"/>
  <c r="BK50" i="23"/>
  <c r="BK91" i="23" s="1"/>
  <c r="BM236" i="10"/>
  <c r="BM439" i="10"/>
  <c r="BK890" i="28"/>
  <c r="BL248" i="25"/>
  <c r="BL34" i="23" s="1"/>
  <c r="BL478" i="25"/>
  <c r="BF225" i="33" s="1"/>
  <c r="BF235" i="33" s="1"/>
  <c r="BL441" i="25"/>
  <c r="BF129" i="33" s="1"/>
  <c r="BL260" i="25"/>
  <c r="BL517" i="25"/>
  <c r="BF324" i="33" s="1"/>
  <c r="BF334" i="33" s="1"/>
  <c r="BL417" i="25"/>
  <c r="BF67" i="33" s="1"/>
  <c r="BL439" i="25"/>
  <c r="BF127" i="33" s="1"/>
  <c r="BL236" i="25"/>
  <c r="BL465" i="10"/>
  <c r="BF177" i="33" s="1"/>
  <c r="BF187" i="33" s="1"/>
  <c r="BL244" i="10"/>
  <c r="BM264" i="25"/>
  <c r="BM530" i="25"/>
  <c r="BL429" i="10"/>
  <c r="BF84" i="33" s="1"/>
  <c r="BL517" i="10"/>
  <c r="BF309" i="33" s="1"/>
  <c r="BF319" i="33" s="1"/>
  <c r="BK886" i="28"/>
  <c r="BM256" i="10"/>
  <c r="BM504" i="10"/>
  <c r="BM236" i="25"/>
  <c r="BM439" i="25"/>
  <c r="BK894" i="28"/>
  <c r="BK906" i="28"/>
  <c r="BK882" i="28"/>
  <c r="BM260" i="25"/>
  <c r="BM517" i="25"/>
  <c r="BK902" i="28"/>
  <c r="BL417" i="10"/>
  <c r="BL439" i="10"/>
  <c r="BF113" i="33" s="1"/>
  <c r="BF123" i="33" s="1"/>
  <c r="BL236" i="10"/>
  <c r="BG225" i="33"/>
  <c r="BG235" i="33" s="1"/>
  <c r="G225" i="33"/>
  <c r="BK34" i="23"/>
  <c r="BK75" i="23" s="1"/>
  <c r="BK898" i="28"/>
  <c r="BL240" i="25"/>
  <c r="BL452" i="25"/>
  <c r="BF159" i="33" s="1"/>
  <c r="BF169" i="33" s="1"/>
  <c r="BL427" i="10"/>
  <c r="BF82" i="33" s="1"/>
  <c r="BL252" i="10"/>
  <c r="BL491" i="10"/>
  <c r="BF243" i="33" s="1"/>
  <c r="BF253" i="33" s="1"/>
  <c r="BG192" i="33"/>
  <c r="BG202" i="33" s="1"/>
  <c r="BK914" i="28"/>
  <c r="BL419" i="25"/>
  <c r="BF69" i="33" s="1"/>
  <c r="BL244" i="25"/>
  <c r="BL465" i="25"/>
  <c r="BF192" i="33" s="1"/>
  <c r="BF202" i="33" s="1"/>
  <c r="BK350" i="25"/>
  <c r="BL530" i="10"/>
  <c r="BF342" i="33" s="1"/>
  <c r="BF352" i="33" s="1"/>
  <c r="BL264" i="10"/>
  <c r="BL50" i="23" s="1"/>
  <c r="BL428" i="10"/>
  <c r="BL256" i="10"/>
  <c r="BL42" i="23" s="1"/>
  <c r="BL504" i="10"/>
  <c r="BF276" i="33" s="1"/>
  <c r="BF286" i="33" s="1"/>
  <c r="BL447" i="25"/>
  <c r="BF135" i="33" s="1"/>
  <c r="BL252" i="25"/>
  <c r="BL491" i="25"/>
  <c r="BF258" i="33" s="1"/>
  <c r="BF268" i="33" s="1"/>
  <c r="BM240" i="25"/>
  <c r="BM452" i="25"/>
  <c r="BK26" i="23"/>
  <c r="BK67" i="23" s="1"/>
  <c r="BQ71" i="1"/>
  <c r="BK718" i="28"/>
  <c r="BK446" i="28"/>
  <c r="BK450" i="28"/>
  <c r="BK462" i="28"/>
  <c r="BK442" i="28"/>
  <c r="BK458" i="28"/>
  <c r="BK454" i="28"/>
  <c r="BK438" i="28"/>
  <c r="BK706" i="28"/>
  <c r="BK722" i="28"/>
  <c r="BK730" i="28"/>
  <c r="BK726" i="28"/>
  <c r="BK734" i="28"/>
  <c r="BK972" i="28"/>
  <c r="BK710" i="28"/>
  <c r="BK714" i="28"/>
  <c r="BK738" i="28"/>
  <c r="BK314" i="25"/>
  <c r="BK1276" i="28"/>
  <c r="BK1272" i="28"/>
  <c r="BK1268" i="28"/>
  <c r="BK1264" i="28"/>
  <c r="BK1260" i="28"/>
  <c r="BK1288" i="28"/>
  <c r="BK1256" i="28"/>
  <c r="BK1284" i="28"/>
  <c r="BK1280" i="28"/>
  <c r="BK1252" i="28"/>
  <c r="CA11" i="3"/>
  <c r="BL1248" i="28"/>
  <c r="BL1108" i="28"/>
  <c r="BL1201" i="28"/>
  <c r="BL1061" i="28"/>
  <c r="BK1097" i="28"/>
  <c r="BK1069" i="28"/>
  <c r="BK1101" i="28"/>
  <c r="BK1093" i="28"/>
  <c r="BK1089" i="28"/>
  <c r="BK1085" i="28"/>
  <c r="BK1081" i="28"/>
  <c r="BK1077" i="28"/>
  <c r="BK1073" i="28"/>
  <c r="BK1221" i="28"/>
  <c r="BK1241" i="28"/>
  <c r="BK1213" i="28"/>
  <c r="BK1233" i="28"/>
  <c r="BK1217" i="28"/>
  <c r="BK1237" i="28"/>
  <c r="BK1209" i="28"/>
  <c r="BK1229" i="28"/>
  <c r="BK1225" i="28"/>
  <c r="BK1205" i="28"/>
  <c r="BK1132" i="28"/>
  <c r="BK1148" i="28"/>
  <c r="BK1128" i="28"/>
  <c r="BK1144" i="28"/>
  <c r="BK1124" i="28"/>
  <c r="BK1140" i="28"/>
  <c r="BK1120" i="28"/>
  <c r="BK1136" i="28"/>
  <c r="BK1116" i="28"/>
  <c r="BK1112" i="28"/>
  <c r="BK1065" i="28"/>
  <c r="BK873" i="28"/>
  <c r="BK861" i="28"/>
  <c r="BK841" i="28"/>
  <c r="BK853" i="28"/>
  <c r="BK837" i="28"/>
  <c r="BK865" i="28"/>
  <c r="BK326" i="10"/>
  <c r="BM161" i="28"/>
  <c r="BL698" i="28"/>
  <c r="BL710" i="28" s="1"/>
  <c r="BL224" i="10"/>
  <c r="BL401" i="10"/>
  <c r="BF18" i="33" s="1"/>
  <c r="BF27" i="33" s="1"/>
  <c r="BO6" i="10"/>
  <c r="BK751" i="28"/>
  <c r="BK755" i="28"/>
  <c r="BK767" i="28"/>
  <c r="BO6" i="23"/>
  <c r="BI6" i="18"/>
  <c r="BK6" i="24"/>
  <c r="BK479" i="28"/>
  <c r="BL419" i="10"/>
  <c r="BL260" i="10"/>
  <c r="BL418" i="10"/>
  <c r="BL240" i="10"/>
  <c r="BZ15" i="3"/>
  <c r="BK515" i="28"/>
  <c r="BK507" i="28"/>
  <c r="BK499" i="28"/>
  <c r="BZ13" i="3"/>
  <c r="BK503" i="28"/>
  <c r="BK487" i="28"/>
  <c r="BK511" i="28"/>
  <c r="BK483" i="28"/>
  <c r="BL878" i="28"/>
  <c r="BL886" i="28" s="1"/>
  <c r="BK491" i="28"/>
  <c r="BF155" i="33"/>
  <c r="BL430" i="28"/>
  <c r="BL458" i="28" s="1"/>
  <c r="BL833" i="28"/>
  <c r="BL849" i="28" s="1"/>
  <c r="BL563" i="28"/>
  <c r="BL591" i="28" s="1"/>
  <c r="BK775" i="28"/>
  <c r="BK771" i="28"/>
  <c r="BK759" i="28"/>
  <c r="BK763" i="28"/>
  <c r="BK783" i="28"/>
  <c r="BK779" i="28"/>
  <c r="BK1008" i="28"/>
  <c r="G87" i="22"/>
  <c r="M87" i="22" s="1"/>
  <c r="BH108" i="18"/>
  <c r="BH112" i="18"/>
  <c r="BH116" i="18"/>
  <c r="BH120" i="18"/>
  <c r="BH124" i="18"/>
  <c r="BH128" i="18"/>
  <c r="BH80" i="18"/>
  <c r="BH48" i="18"/>
  <c r="BH84" i="18"/>
  <c r="BH52" i="18"/>
  <c r="BH88" i="18"/>
  <c r="BH56" i="18"/>
  <c r="BH92" i="18"/>
  <c r="BH60" i="18"/>
  <c r="BH96" i="18"/>
  <c r="BH64" i="18"/>
  <c r="BH104" i="18"/>
  <c r="BH100" i="18"/>
  <c r="BH68" i="18"/>
  <c r="BH72" i="18"/>
  <c r="BH32" i="18"/>
  <c r="BH16" i="18"/>
  <c r="BH36" i="18"/>
  <c r="BH40" i="18"/>
  <c r="BN63" i="10" s="1"/>
  <c r="BH20" i="18"/>
  <c r="BH76" i="18"/>
  <c r="BH28" i="18"/>
  <c r="BH44" i="18"/>
  <c r="BH24" i="18"/>
  <c r="BH12" i="18"/>
  <c r="BK959" i="28"/>
  <c r="BK988" i="28"/>
  <c r="BK992" i="28"/>
  <c r="BK955" i="28"/>
  <c r="BK927" i="28"/>
  <c r="BK943" i="28"/>
  <c r="BK1004" i="28"/>
  <c r="BK976" i="28"/>
  <c r="BK996" i="28"/>
  <c r="BK1000" i="28"/>
  <c r="BK980" i="28"/>
  <c r="BK540" i="28"/>
  <c r="BK560" i="28"/>
  <c r="BK536" i="28"/>
  <c r="BK951" i="28"/>
  <c r="BK931" i="28"/>
  <c r="BK935" i="28"/>
  <c r="BK963" i="28"/>
  <c r="BM329" i="28"/>
  <c r="BK947" i="28"/>
  <c r="BK528" i="28"/>
  <c r="BK544" i="28"/>
  <c r="BK620" i="28"/>
  <c r="BK636" i="28"/>
  <c r="BK648" i="28"/>
  <c r="BK628" i="28"/>
  <c r="BK624" i="28"/>
  <c r="BK632" i="28"/>
  <c r="BK616" i="28"/>
  <c r="BK640" i="28"/>
  <c r="BK644" i="28"/>
  <c r="BM322" i="28"/>
  <c r="BM364" i="28"/>
  <c r="BM294" i="28"/>
  <c r="BM154" i="28"/>
  <c r="BK548" i="28"/>
  <c r="BK552" i="28"/>
  <c r="BK532" i="28"/>
  <c r="BK556" i="28"/>
  <c r="BM49" i="10"/>
  <c r="BM452" i="10" s="1"/>
  <c r="BK669" i="28"/>
  <c r="BK685" i="28"/>
  <c r="BM28" i="10"/>
  <c r="G14" i="22" s="1"/>
  <c r="BM119" i="28"/>
  <c r="BK828" i="28"/>
  <c r="BK796" i="28"/>
  <c r="BK792" i="28"/>
  <c r="BK800" i="28"/>
  <c r="BK820" i="28"/>
  <c r="BK812" i="28"/>
  <c r="BK816" i="28"/>
  <c r="BK808" i="28"/>
  <c r="BK824" i="28"/>
  <c r="BQ73" i="1"/>
  <c r="BQ6" i="28"/>
  <c r="BQ4" i="25"/>
  <c r="BN399" i="28"/>
  <c r="BN189" i="25"/>
  <c r="BN406" i="28"/>
  <c r="BN196" i="25"/>
  <c r="BN392" i="28"/>
  <c r="BN182" i="25"/>
  <c r="BN238" i="28"/>
  <c r="BN28" i="25"/>
  <c r="BN414" i="25" s="1"/>
  <c r="BH64" i="33" s="1"/>
  <c r="BM77" i="28"/>
  <c r="BM336" i="28"/>
  <c r="BM126" i="25"/>
  <c r="G78" i="22" s="1"/>
  <c r="I78" i="22" s="1"/>
  <c r="BP94" i="23"/>
  <c r="BP53" i="23"/>
  <c r="BN378" i="28"/>
  <c r="BN168" i="25"/>
  <c r="BN84" i="25"/>
  <c r="BN294" i="28"/>
  <c r="BN357" i="28"/>
  <c r="BN147" i="25"/>
  <c r="BN266" i="28"/>
  <c r="BN56" i="25"/>
  <c r="BM280" i="28"/>
  <c r="BM70" i="25"/>
  <c r="BM287" i="28"/>
  <c r="BM77" i="25"/>
  <c r="BN427" i="28"/>
  <c r="BN217" i="25"/>
  <c r="BN343" i="28"/>
  <c r="BN133" i="25"/>
  <c r="BN308" i="28"/>
  <c r="BN98" i="25"/>
  <c r="BN329" i="28"/>
  <c r="BN119" i="25"/>
  <c r="BO8" i="28"/>
  <c r="BO6" i="25"/>
  <c r="BN112" i="25"/>
  <c r="BN322" i="28"/>
  <c r="BN385" i="28"/>
  <c r="BN175" i="25"/>
  <c r="BN364" i="28"/>
  <c r="BN154" i="25"/>
  <c r="BM427" i="28"/>
  <c r="BM217" i="25"/>
  <c r="G91" i="22" s="1"/>
  <c r="BN252" i="28"/>
  <c r="BN42" i="25"/>
  <c r="BN427" i="25" s="1"/>
  <c r="BH96" i="33" s="1"/>
  <c r="BN413" i="28"/>
  <c r="BN203" i="25"/>
  <c r="BN126" i="25"/>
  <c r="BN336" i="28"/>
  <c r="BN350" i="28"/>
  <c r="BN140" i="25"/>
  <c r="BN259" i="28"/>
  <c r="BN49" i="25"/>
  <c r="BM392" i="28"/>
  <c r="BM182" i="25"/>
  <c r="G86" i="22" s="1"/>
  <c r="BM238" i="28"/>
  <c r="BM28" i="25"/>
  <c r="BM414" i="25" s="1"/>
  <c r="BN371" i="28"/>
  <c r="BN161" i="25"/>
  <c r="BN301" i="28"/>
  <c r="BN91" i="25"/>
  <c r="BN420" i="28"/>
  <c r="BN210" i="25"/>
  <c r="BM350" i="28"/>
  <c r="BM140" i="25"/>
  <c r="G80" i="22" s="1"/>
  <c r="BN287" i="28"/>
  <c r="BN77" i="25"/>
  <c r="BN273" i="28"/>
  <c r="BN63" i="25"/>
  <c r="BN315" i="28"/>
  <c r="BN105" i="25"/>
  <c r="BN280" i="28"/>
  <c r="BN70" i="25"/>
  <c r="BJ6" i="18"/>
  <c r="BP7" i="28"/>
  <c r="BP5" i="25"/>
  <c r="BM308" i="28"/>
  <c r="BM98" i="25"/>
  <c r="G74" i="22" s="1"/>
  <c r="BM413" i="28"/>
  <c r="BM203" i="25"/>
  <c r="G89" i="22" s="1"/>
  <c r="BM406" i="28"/>
  <c r="BM196" i="25"/>
  <c r="G88" i="22" s="1"/>
  <c r="BL7" i="24"/>
  <c r="BP9" i="28"/>
  <c r="BP7" i="25"/>
  <c r="BN21" i="25"/>
  <c r="BN231" i="28"/>
  <c r="BM231" i="28"/>
  <c r="BM21" i="25"/>
  <c r="G63" i="22" s="1"/>
  <c r="BK677" i="28"/>
  <c r="BK673" i="28"/>
  <c r="BK693" i="28"/>
  <c r="BK657" i="28"/>
  <c r="BK661" i="28"/>
  <c r="BK681" i="28"/>
  <c r="BK689" i="28"/>
  <c r="BM400" i="25"/>
  <c r="BM224" i="25"/>
  <c r="BN224" i="28"/>
  <c r="BN14" i="25"/>
  <c r="BM245" i="28"/>
  <c r="BM35" i="25"/>
  <c r="BN35" i="25"/>
  <c r="BN245" i="28"/>
  <c r="BM371" i="28"/>
  <c r="G31" i="22"/>
  <c r="M31" i="22" s="1"/>
  <c r="BM224" i="28"/>
  <c r="BM147" i="28"/>
  <c r="BL427" i="25"/>
  <c r="BF96" i="33" s="1"/>
  <c r="BL428" i="25"/>
  <c r="BF97" i="33" s="1"/>
  <c r="BL426" i="25"/>
  <c r="BF95" i="33" s="1"/>
  <c r="BL232" i="25"/>
  <c r="BL18" i="23" s="1"/>
  <c r="BM428" i="10"/>
  <c r="BG83" i="33" s="1"/>
  <c r="BM427" i="10"/>
  <c r="BG82" i="33" s="1"/>
  <c r="BF83" i="33"/>
  <c r="G16" i="22"/>
  <c r="BM252" i="28"/>
  <c r="BJ55" i="23"/>
  <c r="BM42" i="28"/>
  <c r="BM259" i="28"/>
  <c r="BM35" i="28"/>
  <c r="G84" i="22"/>
  <c r="O84" i="22" s="1"/>
  <c r="BM56" i="10"/>
  <c r="G34" i="22"/>
  <c r="G55" i="21" s="1"/>
  <c r="BM126" i="28"/>
  <c r="G28" i="22"/>
  <c r="I28" i="22" s="1"/>
  <c r="BM168" i="28"/>
  <c r="BG161" i="33"/>
  <c r="BM210" i="10"/>
  <c r="G40" i="22" s="1"/>
  <c r="BM210" i="28"/>
  <c r="BM63" i="10"/>
  <c r="BM63" i="28"/>
  <c r="BG135" i="33"/>
  <c r="BM203" i="10"/>
  <c r="G39" i="22" s="1"/>
  <c r="BM203" i="28"/>
  <c r="BM133" i="10"/>
  <c r="G29" i="22" s="1"/>
  <c r="BM133" i="28"/>
  <c r="BG165" i="33"/>
  <c r="G90" i="22"/>
  <c r="BG129" i="33"/>
  <c r="G72" i="22"/>
  <c r="G104" i="22" s="1"/>
  <c r="BM112" i="10"/>
  <c r="G26" i="22" s="1"/>
  <c r="BM112" i="28"/>
  <c r="G32" i="22"/>
  <c r="BG133" i="33"/>
  <c r="G76" i="22"/>
  <c r="G33" i="22"/>
  <c r="BM416" i="10"/>
  <c r="BM14" i="10"/>
  <c r="BM14" i="28"/>
  <c r="BM175" i="10"/>
  <c r="G35" i="22" s="1"/>
  <c r="BM175" i="28"/>
  <c r="BL415" i="10"/>
  <c r="BF51" i="33" s="1"/>
  <c r="BL413" i="10"/>
  <c r="BF49" i="33" s="1"/>
  <c r="BL414" i="10"/>
  <c r="BF50" i="33" s="1"/>
  <c r="BL228" i="10"/>
  <c r="BG131" i="33"/>
  <c r="BM84" i="10"/>
  <c r="BM84" i="28"/>
  <c r="BJ59" i="23"/>
  <c r="BJ63" i="23"/>
  <c r="BJ108" i="23" s="1"/>
  <c r="BJ87" i="23"/>
  <c r="BJ132" i="23" s="1"/>
  <c r="BJ91" i="23"/>
  <c r="BJ136" i="23" s="1"/>
  <c r="BJ79" i="23"/>
  <c r="BJ124" i="23" s="1"/>
  <c r="BJ71" i="23"/>
  <c r="BJ116" i="23" s="1"/>
  <c r="BJ75" i="23"/>
  <c r="BJ83" i="23"/>
  <c r="BJ128" i="23" s="1"/>
  <c r="BJ67" i="23"/>
  <c r="BJ96" i="23"/>
  <c r="BK96" i="23" s="1"/>
  <c r="G67" i="22"/>
  <c r="G99" i="22" s="1"/>
  <c r="BM21" i="10"/>
  <c r="BM21" i="28"/>
  <c r="BG164" i="33"/>
  <c r="G83" i="22"/>
  <c r="BM91" i="10"/>
  <c r="BM91" i="28"/>
  <c r="G21" i="22"/>
  <c r="G53" i="22" s="1"/>
  <c r="BM70" i="10"/>
  <c r="BM70" i="28"/>
  <c r="BL653" i="28"/>
  <c r="BL657" i="28" s="1"/>
  <c r="BL475" i="28"/>
  <c r="BL608" i="28"/>
  <c r="BL612" i="28" s="1"/>
  <c r="BL788" i="28"/>
  <c r="BL792" i="28" s="1"/>
  <c r="BL743" i="28"/>
  <c r="BL747" i="28" s="1"/>
  <c r="BL923" i="28"/>
  <c r="BL927" i="28" s="1"/>
  <c r="BL968" i="28"/>
  <c r="BL520" i="28"/>
  <c r="BL524" i="28" s="1"/>
  <c r="BG136" i="33"/>
  <c r="BG69" i="33"/>
  <c r="G68" i="22"/>
  <c r="G100" i="22" s="1"/>
  <c r="G41" i="21"/>
  <c r="O27" i="22"/>
  <c r="K27" i="22"/>
  <c r="M27" i="22"/>
  <c r="I27" i="22"/>
  <c r="G121" i="21"/>
  <c r="M85" i="22"/>
  <c r="I85" i="22"/>
  <c r="K85" i="22"/>
  <c r="O85" i="22"/>
  <c r="BM182" i="10"/>
  <c r="G36" i="22" s="1"/>
  <c r="BM182" i="28"/>
  <c r="BK59" i="23"/>
  <c r="BK71" i="23"/>
  <c r="BK83" i="23"/>
  <c r="BK79" i="23"/>
  <c r="BK63" i="23"/>
  <c r="BK55" i="23"/>
  <c r="BI7" i="18"/>
  <c r="BO9" i="3"/>
  <c r="BO7" i="10"/>
  <c r="BO7" i="23"/>
  <c r="BG130" i="33"/>
  <c r="G73" i="22"/>
  <c r="G105" i="22" s="1"/>
  <c r="G62" i="22"/>
  <c r="BM189" i="10"/>
  <c r="G37" i="22" s="1"/>
  <c r="BM189" i="28"/>
  <c r="BG72" i="33"/>
  <c r="BL224" i="25"/>
  <c r="BL400" i="25"/>
  <c r="BF31" i="33" s="1"/>
  <c r="BL402" i="25"/>
  <c r="BF33" i="33" s="1"/>
  <c r="BL401" i="25"/>
  <c r="BF32" i="33" s="1"/>
  <c r="BG132" i="33"/>
  <c r="G75" i="22"/>
  <c r="BG162" i="33"/>
  <c r="G81" i="22"/>
  <c r="BM196" i="10"/>
  <c r="G38" i="22" s="1"/>
  <c r="BM196" i="28"/>
  <c r="BG67" i="33"/>
  <c r="G66" i="22"/>
  <c r="G98" i="22" s="1"/>
  <c r="BM217" i="10"/>
  <c r="G41" i="22" s="1"/>
  <c r="BM217" i="28"/>
  <c r="BG163" i="33"/>
  <c r="G82" i="22"/>
  <c r="BM105" i="10"/>
  <c r="G25" i="22" s="1"/>
  <c r="BM105" i="28"/>
  <c r="BG160" i="33"/>
  <c r="G79" i="22"/>
  <c r="BM98" i="10"/>
  <c r="G24" i="22" s="1"/>
  <c r="BM98" i="28"/>
  <c r="BL421" i="25"/>
  <c r="BF71" i="33" s="1"/>
  <c r="BL415" i="25"/>
  <c r="BF65" i="33" s="1"/>
  <c r="BL413" i="25"/>
  <c r="BF63" i="33" s="1"/>
  <c r="BL414" i="25"/>
  <c r="BF64" i="33" s="1"/>
  <c r="BL228" i="25"/>
  <c r="BM140" i="10"/>
  <c r="G30" i="22" s="1"/>
  <c r="BM140" i="28"/>
  <c r="BG134" i="33"/>
  <c r="G77" i="22"/>
  <c r="BP5" i="23"/>
  <c r="BP5" i="10"/>
  <c r="BP7" i="3"/>
  <c r="BJ5" i="18"/>
  <c r="BL5" i="24"/>
  <c r="G69" i="22"/>
  <c r="G101" i="22" s="1"/>
  <c r="BL422" i="25"/>
  <c r="BF72" i="33" s="1"/>
  <c r="BL416" i="25"/>
  <c r="BF66" i="33" s="1"/>
  <c r="BQ4" i="10"/>
  <c r="BQ6" i="3"/>
  <c r="BQ5" i="3" s="1"/>
  <c r="BQ4" i="23"/>
  <c r="BK47" i="33"/>
  <c r="BK111" i="33"/>
  <c r="BK175" i="33"/>
  <c r="BK241" i="33"/>
  <c r="BK307" i="33"/>
  <c r="BK29" i="33"/>
  <c r="BK93" i="33"/>
  <c r="BK157" i="33"/>
  <c r="BK223" i="33"/>
  <c r="BK289" i="33"/>
  <c r="BK355" i="33"/>
  <c r="BK15" i="33"/>
  <c r="BK79" i="33"/>
  <c r="BK143" i="33"/>
  <c r="BK208" i="33"/>
  <c r="BK274" i="33"/>
  <c r="BK340" i="33"/>
  <c r="BK61" i="33"/>
  <c r="BK125" i="33"/>
  <c r="BK190" i="33"/>
  <c r="BK256" i="33"/>
  <c r="BK322" i="33"/>
  <c r="BM4" i="24"/>
  <c r="BK4" i="18"/>
  <c r="BR70" i="1"/>
  <c r="BQ9" i="1"/>
  <c r="BM426" i="10" l="1"/>
  <c r="BM232" i="10"/>
  <c r="BL112" i="24" a="1"/>
  <c r="BL112" i="24" s="1"/>
  <c r="BL124" i="24" a="1"/>
  <c r="BL124" i="24" s="1"/>
  <c r="BL128" i="24" a="1"/>
  <c r="BL128" i="24" s="1"/>
  <c r="BL120" i="24" a="1"/>
  <c r="BL120" i="24" s="1"/>
  <c r="BL108" i="24" a="1"/>
  <c r="BL108" i="24" s="1"/>
  <c r="BL116" i="24" a="1"/>
  <c r="BL116" i="24" s="1"/>
  <c r="BL104" i="24" a="1"/>
  <c r="BL104" i="24" s="1"/>
  <c r="BL84" i="24" a="1"/>
  <c r="BL84" i="24" s="1"/>
  <c r="BL52" i="24" a="1"/>
  <c r="BL52" i="24" s="1"/>
  <c r="BL80" i="24" a="1"/>
  <c r="BL80" i="24" s="1"/>
  <c r="BL64" i="24" a="1"/>
  <c r="BL64" i="24" s="1"/>
  <c r="BL60" i="24" a="1"/>
  <c r="BL60" i="24" s="1"/>
  <c r="BL92" i="24" a="1"/>
  <c r="BL92" i="24" s="1"/>
  <c r="BL76" i="24" a="1"/>
  <c r="BL76" i="24" s="1"/>
  <c r="BL100" i="24" a="1"/>
  <c r="BL100" i="24" s="1"/>
  <c r="BL96" i="24" a="1"/>
  <c r="BL96" i="24" s="1"/>
  <c r="BL88" i="24" a="1"/>
  <c r="BL88" i="24" s="1"/>
  <c r="BL68" i="24" a="1"/>
  <c r="BL68" i="24" s="1"/>
  <c r="BL56" i="24" a="1"/>
  <c r="BL56" i="24" s="1"/>
  <c r="BL36" i="24" a="1"/>
  <c r="BL36" i="24" s="1"/>
  <c r="BL20" i="24" a="1"/>
  <c r="BL20" i="24" s="1"/>
  <c r="BL44" i="24" a="1"/>
  <c r="BL44" i="24" s="1"/>
  <c r="BL72" i="24" a="1"/>
  <c r="BL72" i="24" s="1"/>
  <c r="BL24" i="24" a="1"/>
  <c r="BL24" i="24" s="1"/>
  <c r="BL48" i="24" a="1"/>
  <c r="BL48" i="24" s="1"/>
  <c r="BL12" i="24" a="1"/>
  <c r="BL12" i="24" s="1"/>
  <c r="BL40" i="24" a="1"/>
  <c r="BL40" i="24" s="1"/>
  <c r="BL16" i="24" a="1"/>
  <c r="BL16" i="24" s="1"/>
  <c r="BL32" i="24" a="1"/>
  <c r="BL32" i="24" s="1"/>
  <c r="BL28" i="24" a="1"/>
  <c r="BL28" i="24" s="1"/>
  <c r="BJ112" i="23"/>
  <c r="BK112" i="23" s="1"/>
  <c r="G47" i="22"/>
  <c r="BJ100" i="23"/>
  <c r="BK100" i="23" s="1"/>
  <c r="BJ120" i="23"/>
  <c r="BK120" i="23" s="1"/>
  <c r="BJ104" i="23"/>
  <c r="BK104" i="23" s="1"/>
  <c r="BL434" i="28"/>
  <c r="BL567" i="28"/>
  <c r="BF137" i="33"/>
  <c r="BM22" i="23"/>
  <c r="BL30" i="23"/>
  <c r="BN248" i="25"/>
  <c r="BN478" i="25"/>
  <c r="BH225" i="33" s="1"/>
  <c r="BH235" i="33" s="1"/>
  <c r="BN240" i="25"/>
  <c r="BN452" i="25"/>
  <c r="BH159" i="33" s="1"/>
  <c r="BH169" i="33" s="1"/>
  <c r="BN244" i="25"/>
  <c r="BN465" i="25"/>
  <c r="BH192" i="33" s="1"/>
  <c r="BH202" i="33" s="1"/>
  <c r="G22" i="22"/>
  <c r="M22" i="22" s="1"/>
  <c r="BM517" i="10"/>
  <c r="BG357" i="33"/>
  <c r="BG367" i="33" s="1"/>
  <c r="G357" i="33"/>
  <c r="BN256" i="25"/>
  <c r="BN504" i="25"/>
  <c r="BH291" i="33" s="1"/>
  <c r="BH301" i="33" s="1"/>
  <c r="P355" i="25"/>
  <c r="BN248" i="10"/>
  <c r="BN478" i="10"/>
  <c r="BH210" i="33" s="1"/>
  <c r="BH220" i="33" s="1"/>
  <c r="BG159" i="33"/>
  <c r="BG169" i="33" s="1"/>
  <c r="G159" i="33"/>
  <c r="G192" i="33"/>
  <c r="BG324" i="33"/>
  <c r="BG334" i="33" s="1"/>
  <c r="G324" i="33"/>
  <c r="BG276" i="33"/>
  <c r="BG286" i="33" s="1"/>
  <c r="G276" i="33"/>
  <c r="BN264" i="25"/>
  <c r="BN530" i="25"/>
  <c r="BH357" i="33" s="1"/>
  <c r="BH367" i="33" s="1"/>
  <c r="BN236" i="25"/>
  <c r="BN439" i="25"/>
  <c r="BH127" i="33" s="1"/>
  <c r="BH137" i="33" s="1"/>
  <c r="BN252" i="25"/>
  <c r="BN491" i="25"/>
  <c r="BH258" i="33" s="1"/>
  <c r="BH268" i="33" s="1"/>
  <c r="G71" i="22"/>
  <c r="G103" i="22" s="1"/>
  <c r="BM256" i="25"/>
  <c r="BM42" i="23" s="1"/>
  <c r="BM504" i="25"/>
  <c r="G23" i="22"/>
  <c r="G55" i="22" s="1"/>
  <c r="BM264" i="10"/>
  <c r="BM50" i="23" s="1"/>
  <c r="BM530" i="10"/>
  <c r="G20" i="22"/>
  <c r="G52" i="22" s="1"/>
  <c r="BM252" i="10"/>
  <c r="BM491" i="10"/>
  <c r="G19" i="22"/>
  <c r="G51" i="22" s="1"/>
  <c r="BM248" i="10"/>
  <c r="BM34" i="23" s="1"/>
  <c r="BM478" i="10"/>
  <c r="G19" i="21"/>
  <c r="G48" i="22"/>
  <c r="BN260" i="25"/>
  <c r="BN517" i="25"/>
  <c r="BH324" i="33" s="1"/>
  <c r="BH334" i="33" s="1"/>
  <c r="BG145" i="33"/>
  <c r="BG155" i="33" s="1"/>
  <c r="G145" i="33"/>
  <c r="BL22" i="23"/>
  <c r="BM244" i="10"/>
  <c r="BM30" i="23" s="1"/>
  <c r="BM465" i="10"/>
  <c r="G70" i="22"/>
  <c r="G102" i="22" s="1"/>
  <c r="BM252" i="25"/>
  <c r="BM338" i="25" s="1"/>
  <c r="BM491" i="25"/>
  <c r="BL38" i="23"/>
  <c r="BG113" i="33"/>
  <c r="BG123" i="33" s="1"/>
  <c r="G113" i="33"/>
  <c r="BG127" i="33"/>
  <c r="BG137" i="33" s="1"/>
  <c r="G127" i="33"/>
  <c r="BL46" i="23"/>
  <c r="BL322" i="10"/>
  <c r="BL26" i="23"/>
  <c r="BR71" i="1"/>
  <c r="BQ72" i="1"/>
  <c r="BL706" i="28"/>
  <c r="BL882" i="28"/>
  <c r="BL1093" i="28"/>
  <c r="BL1089" i="28"/>
  <c r="BL1085" i="28"/>
  <c r="BL1081" i="28"/>
  <c r="BL1077" i="28"/>
  <c r="BL1073" i="28"/>
  <c r="BL1101" i="28"/>
  <c r="BL1069" i="28"/>
  <c r="BL1097" i="28"/>
  <c r="BM1201" i="28"/>
  <c r="BM1205" i="28" s="1"/>
  <c r="BM1061" i="28"/>
  <c r="BM1065" i="28" s="1"/>
  <c r="BL1225" i="28"/>
  <c r="BL1221" i="28"/>
  <c r="BL1241" i="28"/>
  <c r="BL1217" i="28"/>
  <c r="BL1237" i="28"/>
  <c r="BL1213" i="28"/>
  <c r="BL1233" i="28"/>
  <c r="BL1209" i="28"/>
  <c r="BL1229" i="28"/>
  <c r="BM1248" i="28"/>
  <c r="BM1252" i="28" s="1"/>
  <c r="BM1108" i="28"/>
  <c r="BM1112" i="28" s="1"/>
  <c r="BN1248" i="28"/>
  <c r="BN1252" i="28" s="1"/>
  <c r="BN1108" i="28"/>
  <c r="BN1112" i="28" s="1"/>
  <c r="BL1065" i="28"/>
  <c r="BL1205" i="28"/>
  <c r="BL1136" i="28"/>
  <c r="BL1132" i="28"/>
  <c r="BL1128" i="28"/>
  <c r="BL1124" i="28"/>
  <c r="BL1120" i="28"/>
  <c r="BL1148" i="28"/>
  <c r="BL1116" i="28"/>
  <c r="BL1144" i="28"/>
  <c r="BL1140" i="28"/>
  <c r="BL1268" i="28"/>
  <c r="BL1264" i="28"/>
  <c r="BL1288" i="28"/>
  <c r="BL1284" i="28"/>
  <c r="BL1280" i="28"/>
  <c r="BL1256" i="28"/>
  <c r="BL1276" i="28"/>
  <c r="BL1260" i="28"/>
  <c r="BL1272" i="28"/>
  <c r="BL1112" i="28"/>
  <c r="CB11" i="3"/>
  <c r="BL1252" i="28"/>
  <c r="BL702" i="28"/>
  <c r="BL718" i="28"/>
  <c r="BL726" i="28"/>
  <c r="BL890" i="28"/>
  <c r="BL334" i="10"/>
  <c r="BL714" i="28"/>
  <c r="BL330" i="10"/>
  <c r="BL314" i="10"/>
  <c r="BL338" i="10"/>
  <c r="BL734" i="28"/>
  <c r="BL350" i="10"/>
  <c r="BL730" i="28"/>
  <c r="BL318" i="10"/>
  <c r="BL722" i="28"/>
  <c r="BL342" i="10"/>
  <c r="BL738" i="28"/>
  <c r="BL898" i="28"/>
  <c r="BL442" i="28"/>
  <c r="BL462" i="28"/>
  <c r="BL902" i="28"/>
  <c r="BL446" i="28"/>
  <c r="BL910" i="28"/>
  <c r="BL918" i="28"/>
  <c r="BL470" i="28"/>
  <c r="BL894" i="28"/>
  <c r="BL914" i="28"/>
  <c r="BL450" i="28"/>
  <c r="BL466" i="28"/>
  <c r="BL906" i="28"/>
  <c r="BL454" i="28"/>
  <c r="BL438" i="28"/>
  <c r="BL346" i="10"/>
  <c r="BL599" i="28"/>
  <c r="BL326" i="10"/>
  <c r="BL583" i="28"/>
  <c r="G17" i="22"/>
  <c r="G49" i="22" s="1"/>
  <c r="BM240" i="10"/>
  <c r="BL865" i="28"/>
  <c r="G18" i="22"/>
  <c r="BM260" i="10"/>
  <c r="BL869" i="28"/>
  <c r="BL857" i="28"/>
  <c r="BL603" i="28"/>
  <c r="BL571" i="28"/>
  <c r="BL579" i="28"/>
  <c r="BL853" i="28"/>
  <c r="BL861" i="28"/>
  <c r="BL595" i="28"/>
  <c r="BL845" i="28"/>
  <c r="BL837" i="28"/>
  <c r="CA13" i="3"/>
  <c r="BL587" i="28"/>
  <c r="BL873" i="28"/>
  <c r="BL575" i="28"/>
  <c r="BL841" i="28"/>
  <c r="CA15" i="3"/>
  <c r="BM923" i="28"/>
  <c r="BM927" i="28" s="1"/>
  <c r="BF73" i="33"/>
  <c r="BF105" i="33"/>
  <c r="BF91" i="33"/>
  <c r="BF41" i="33"/>
  <c r="BF59" i="33"/>
  <c r="BM475" i="28"/>
  <c r="BM479" i="28" s="1"/>
  <c r="BM608" i="28"/>
  <c r="BM640" i="28" s="1"/>
  <c r="BM743" i="28"/>
  <c r="BM767" i="28" s="1"/>
  <c r="BM968" i="28"/>
  <c r="BM984" i="28" s="1"/>
  <c r="BL972" i="28"/>
  <c r="O31" i="22"/>
  <c r="BL6" i="24"/>
  <c r="BP8" i="3"/>
  <c r="BP6" i="23"/>
  <c r="BP6" i="10"/>
  <c r="I87" i="22"/>
  <c r="O87" i="22"/>
  <c r="BN63" i="28"/>
  <c r="BI112" i="18"/>
  <c r="BI116" i="18"/>
  <c r="BI120" i="18"/>
  <c r="BI124" i="18"/>
  <c r="BI128" i="18"/>
  <c r="BI84" i="18"/>
  <c r="BI52" i="18"/>
  <c r="BO84" i="10" s="1"/>
  <c r="BO517" i="10" s="1"/>
  <c r="BI309" i="33" s="1"/>
  <c r="BI319" i="33" s="1"/>
  <c r="BI108" i="18"/>
  <c r="BI88" i="18"/>
  <c r="BI56" i="18"/>
  <c r="BI92" i="18"/>
  <c r="BI60" i="18"/>
  <c r="BI96" i="18"/>
  <c r="BI64" i="18"/>
  <c r="BI104" i="18"/>
  <c r="BI100" i="18"/>
  <c r="BI68" i="18"/>
  <c r="BI72" i="18"/>
  <c r="BI76" i="18"/>
  <c r="BI44" i="18"/>
  <c r="BI36" i="18"/>
  <c r="BI40" i="18"/>
  <c r="BI48" i="18"/>
  <c r="BI12" i="18"/>
  <c r="BI80" i="18"/>
  <c r="BI20" i="18"/>
  <c r="BI32" i="18"/>
  <c r="BI16" i="18"/>
  <c r="BI28" i="18"/>
  <c r="BI24" i="18"/>
  <c r="K87" i="22"/>
  <c r="G125" i="21"/>
  <c r="BM520" i="28"/>
  <c r="P1014" i="28" s="1"/>
  <c r="E66" i="11" s="1"/>
  <c r="G129" i="21"/>
  <c r="O89" i="22"/>
  <c r="K78" i="22"/>
  <c r="G107" i="21"/>
  <c r="G123" i="21"/>
  <c r="O86" i="22"/>
  <c r="M86" i="22"/>
  <c r="K86" i="22"/>
  <c r="I86" i="22"/>
  <c r="M78" i="22"/>
  <c r="O78" i="22"/>
  <c r="G49" i="21"/>
  <c r="I31" i="22"/>
  <c r="K31" i="22"/>
  <c r="K34" i="22"/>
  <c r="M34" i="22"/>
  <c r="BN161" i="10"/>
  <c r="BN161" i="28"/>
  <c r="BO420" i="28"/>
  <c r="BO210" i="25"/>
  <c r="BO147" i="25"/>
  <c r="BO357" i="28"/>
  <c r="BO336" i="28"/>
  <c r="BO126" i="25"/>
  <c r="BN70" i="10"/>
  <c r="BN70" i="28"/>
  <c r="BN154" i="10"/>
  <c r="BN154" i="28"/>
  <c r="BN112" i="10"/>
  <c r="BN112" i="28"/>
  <c r="BO392" i="28"/>
  <c r="BO182" i="25"/>
  <c r="BP8" i="28"/>
  <c r="BP6" i="25"/>
  <c r="BN140" i="10"/>
  <c r="BN140" i="28"/>
  <c r="BN182" i="10"/>
  <c r="BN182" i="28"/>
  <c r="BN28" i="10"/>
  <c r="BN416" i="10" s="1"/>
  <c r="BH52" i="33" s="1"/>
  <c r="BN28" i="28"/>
  <c r="BO427" i="28"/>
  <c r="BO217" i="25"/>
  <c r="BO301" i="28"/>
  <c r="BO91" i="25"/>
  <c r="BN119" i="10"/>
  <c r="BN119" i="28"/>
  <c r="BQ94" i="23"/>
  <c r="BQ53" i="23"/>
  <c r="BQ6" i="23"/>
  <c r="BQ7" i="28"/>
  <c r="BQ5" i="25"/>
  <c r="BO343" i="28"/>
  <c r="BO133" i="25"/>
  <c r="BO308" i="28"/>
  <c r="BO98" i="25"/>
  <c r="BN189" i="10"/>
  <c r="BN189" i="28"/>
  <c r="BN91" i="10"/>
  <c r="BN91" i="28"/>
  <c r="BR73" i="1"/>
  <c r="BR6" i="28"/>
  <c r="BR4" i="25"/>
  <c r="BO266" i="28"/>
  <c r="BO56" i="25"/>
  <c r="BO350" i="28"/>
  <c r="BO140" i="25"/>
  <c r="BO371" i="28"/>
  <c r="BO161" i="25"/>
  <c r="BO378" i="28"/>
  <c r="BO168" i="25"/>
  <c r="BO329" i="28"/>
  <c r="BO119" i="25"/>
  <c r="BO406" i="28"/>
  <c r="BO196" i="25"/>
  <c r="BO112" i="25"/>
  <c r="BO322" i="28"/>
  <c r="BN147" i="10"/>
  <c r="BN147" i="28"/>
  <c r="BN203" i="10"/>
  <c r="BN203" i="28"/>
  <c r="BN217" i="10"/>
  <c r="BN217" i="28"/>
  <c r="BN175" i="10"/>
  <c r="BN175" i="28"/>
  <c r="BO364" i="28"/>
  <c r="BO154" i="25"/>
  <c r="BO413" i="28"/>
  <c r="BO203" i="25"/>
  <c r="BN126" i="10"/>
  <c r="BN126" i="28"/>
  <c r="BN77" i="10"/>
  <c r="BN77" i="28"/>
  <c r="BN56" i="10"/>
  <c r="BN56" i="28"/>
  <c r="BN98" i="10"/>
  <c r="BN98" i="28"/>
  <c r="BO238" i="28"/>
  <c r="BO28" i="25"/>
  <c r="BO414" i="25" s="1"/>
  <c r="BI64" i="33" s="1"/>
  <c r="BO385" i="28"/>
  <c r="BO175" i="25"/>
  <c r="BN42" i="10"/>
  <c r="BN42" i="28"/>
  <c r="BO280" i="28"/>
  <c r="BO70" i="25"/>
  <c r="BN210" i="10"/>
  <c r="BN210" i="28"/>
  <c r="BN196" i="10"/>
  <c r="BN196" i="28"/>
  <c r="BN105" i="10"/>
  <c r="BN105" i="28"/>
  <c r="BN84" i="10"/>
  <c r="BN517" i="10" s="1"/>
  <c r="BH309" i="33" s="1"/>
  <c r="BH319" i="33" s="1"/>
  <c r="BN84" i="28"/>
  <c r="BN168" i="10"/>
  <c r="BN168" i="28"/>
  <c r="BO399" i="28"/>
  <c r="BO189" i="25"/>
  <c r="BN49" i="10"/>
  <c r="BN49" i="28"/>
  <c r="BO287" i="28"/>
  <c r="BO77" i="25"/>
  <c r="BN133" i="10"/>
  <c r="BN133" i="28"/>
  <c r="BN35" i="10"/>
  <c r="BN35" i="28"/>
  <c r="BM7" i="24"/>
  <c r="BQ9" i="28"/>
  <c r="BQ7" i="25"/>
  <c r="BM413" i="25"/>
  <c r="BG63" i="33" s="1"/>
  <c r="BM228" i="25"/>
  <c r="BM314" i="25" s="1"/>
  <c r="BN413" i="25"/>
  <c r="BH63" i="33" s="1"/>
  <c r="BH73" i="33" s="1"/>
  <c r="BN228" i="25"/>
  <c r="BN21" i="10"/>
  <c r="BN413" i="10" s="1"/>
  <c r="BH49" i="33" s="1"/>
  <c r="BN21" i="28"/>
  <c r="BN400" i="25"/>
  <c r="BH31" i="33" s="1"/>
  <c r="BH41" i="33" s="1"/>
  <c r="BN224" i="25"/>
  <c r="BN475" i="28"/>
  <c r="BN483" i="28" s="1"/>
  <c r="BN743" i="28"/>
  <c r="BN751" i="28" s="1"/>
  <c r="BN608" i="28"/>
  <c r="BN616" i="28" s="1"/>
  <c r="BN968" i="28"/>
  <c r="BN923" i="28"/>
  <c r="BN931" i="28" s="1"/>
  <c r="BM326" i="25"/>
  <c r="BM350" i="25"/>
  <c r="BM346" i="25"/>
  <c r="BM322" i="25"/>
  <c r="BM330" i="25"/>
  <c r="BM334" i="25"/>
  <c r="BO224" i="28"/>
  <c r="BO14" i="25"/>
  <c r="BN14" i="10"/>
  <c r="BN400" i="10" s="1"/>
  <c r="BH17" i="33" s="1"/>
  <c r="BN14" i="28"/>
  <c r="BN232" i="25"/>
  <c r="BN426" i="25"/>
  <c r="BH95" i="33" s="1"/>
  <c r="BH105" i="33" s="1"/>
  <c r="BM232" i="25"/>
  <c r="BM318" i="25" s="1"/>
  <c r="BM426" i="25"/>
  <c r="K89" i="22"/>
  <c r="I89" i="22"/>
  <c r="M89" i="22"/>
  <c r="I15" i="22"/>
  <c r="K16" i="22"/>
  <c r="K48" i="22" s="1"/>
  <c r="I52" i="11" s="1"/>
  <c r="O15" i="22"/>
  <c r="O16" i="22"/>
  <c r="O48" i="22" s="1"/>
  <c r="Q52" i="11" s="1"/>
  <c r="K15" i="22"/>
  <c r="BM788" i="28"/>
  <c r="BM824" i="28" s="1"/>
  <c r="M15" i="22"/>
  <c r="M16" i="22"/>
  <c r="M48" i="22" s="1"/>
  <c r="M52" i="11" s="1"/>
  <c r="G17" i="21"/>
  <c r="I16" i="22"/>
  <c r="I48" i="22" s="1"/>
  <c r="E52" i="11" s="1"/>
  <c r="G119" i="21"/>
  <c r="I84" i="22"/>
  <c r="G83" i="33"/>
  <c r="G65" i="22"/>
  <c r="G82" i="33"/>
  <c r="BN232" i="10"/>
  <c r="BN428" i="10"/>
  <c r="BH83" i="33" s="1"/>
  <c r="BN427" i="10"/>
  <c r="BH82" i="33" s="1"/>
  <c r="BN426" i="10"/>
  <c r="BG81" i="33"/>
  <c r="BG91" i="33" s="1"/>
  <c r="G81" i="33"/>
  <c r="I34" i="22"/>
  <c r="K84" i="22"/>
  <c r="O34" i="22"/>
  <c r="M84" i="22"/>
  <c r="G64" i="22"/>
  <c r="G79" i="21" s="1"/>
  <c r="M28" i="22"/>
  <c r="O28" i="22"/>
  <c r="G43" i="21"/>
  <c r="K28" i="22"/>
  <c r="BK124" i="23"/>
  <c r="G69" i="21"/>
  <c r="K41" i="22"/>
  <c r="M41" i="22"/>
  <c r="O41" i="22"/>
  <c r="I41" i="22"/>
  <c r="G47" i="21"/>
  <c r="I30" i="22"/>
  <c r="K30" i="22"/>
  <c r="M30" i="22"/>
  <c r="O30" i="22"/>
  <c r="G133" i="21"/>
  <c r="O91" i="22"/>
  <c r="I91" i="22"/>
  <c r="K91" i="22"/>
  <c r="M91" i="22"/>
  <c r="BL334" i="25"/>
  <c r="BL330" i="25"/>
  <c r="BL318" i="25"/>
  <c r="BL342" i="25"/>
  <c r="BL346" i="25"/>
  <c r="BL338" i="25"/>
  <c r="BL322" i="25"/>
  <c r="BL350" i="25"/>
  <c r="BL326" i="25"/>
  <c r="BL10" i="23"/>
  <c r="BL96" i="23" s="1"/>
  <c r="G75" i="21"/>
  <c r="G95" i="22"/>
  <c r="I62" i="22"/>
  <c r="I95" i="22" s="1"/>
  <c r="K62" i="22"/>
  <c r="K95" i="22" s="1"/>
  <c r="O62" i="22"/>
  <c r="O95" i="22" s="1"/>
  <c r="M62" i="22"/>
  <c r="M95" i="22" s="1"/>
  <c r="BJ7" i="18"/>
  <c r="BP7" i="10"/>
  <c r="BP9" i="3"/>
  <c r="BP7" i="23"/>
  <c r="BL992" i="28"/>
  <c r="BL1000" i="28"/>
  <c r="BL976" i="28"/>
  <c r="BL1004" i="28"/>
  <c r="BL984" i="28"/>
  <c r="BL988" i="28"/>
  <c r="BL1008" i="28"/>
  <c r="BL996" i="28"/>
  <c r="BL980" i="28"/>
  <c r="BM415" i="10"/>
  <c r="BM413" i="10"/>
  <c r="BM414" i="10"/>
  <c r="BM228" i="10"/>
  <c r="G13" i="22"/>
  <c r="BK136" i="23"/>
  <c r="BM401" i="10"/>
  <c r="BM400" i="10"/>
  <c r="BM402" i="10"/>
  <c r="BM224" i="10"/>
  <c r="G12" i="22"/>
  <c r="G39" i="21"/>
  <c r="I26" i="22"/>
  <c r="O26" i="22"/>
  <c r="K26" i="22"/>
  <c r="M26" i="22"/>
  <c r="G77" i="21"/>
  <c r="O63" i="22"/>
  <c r="I63" i="22"/>
  <c r="K63" i="22"/>
  <c r="M63" i="22"/>
  <c r="BL314" i="25"/>
  <c r="BL14" i="23"/>
  <c r="G109" i="21"/>
  <c r="M79" i="22"/>
  <c r="O79" i="22"/>
  <c r="I79" i="22"/>
  <c r="K79" i="22"/>
  <c r="G37" i="21"/>
  <c r="K25" i="22"/>
  <c r="I25" i="22"/>
  <c r="M25" i="22"/>
  <c r="O25" i="22"/>
  <c r="BG32" i="33"/>
  <c r="G32" i="33"/>
  <c r="BL943" i="28"/>
  <c r="BL963" i="28"/>
  <c r="BL939" i="28"/>
  <c r="BL959" i="28"/>
  <c r="BL935" i="28"/>
  <c r="BL955" i="28"/>
  <c r="BL947" i="28"/>
  <c r="BL931" i="28"/>
  <c r="BL951" i="28"/>
  <c r="BM653" i="28"/>
  <c r="BM657" i="28" s="1"/>
  <c r="S1018" i="28" s="1"/>
  <c r="G67" i="11" s="1"/>
  <c r="G85" i="21"/>
  <c r="I67" i="22"/>
  <c r="I99" i="22" s="1"/>
  <c r="F53" i="11" s="1"/>
  <c r="O67" i="22"/>
  <c r="O99" i="22" s="1"/>
  <c r="R53" i="11" s="1"/>
  <c r="K67" i="22"/>
  <c r="M67" i="22"/>
  <c r="M99" i="22" s="1"/>
  <c r="N53" i="11" s="1"/>
  <c r="BK132" i="23"/>
  <c r="G95" i="21"/>
  <c r="O72" i="22"/>
  <c r="M72" i="22"/>
  <c r="K72" i="22"/>
  <c r="I72" i="22"/>
  <c r="G83" i="21"/>
  <c r="M66" i="22"/>
  <c r="M98" i="22" s="1"/>
  <c r="N52" i="11" s="1"/>
  <c r="K66" i="22"/>
  <c r="K98" i="22" s="1"/>
  <c r="J52" i="11" s="1"/>
  <c r="I66" i="22"/>
  <c r="I98" i="22" s="1"/>
  <c r="F52" i="11" s="1"/>
  <c r="O66" i="22"/>
  <c r="O98" i="22" s="1"/>
  <c r="R52" i="11" s="1"/>
  <c r="G35" i="21"/>
  <c r="O24" i="22"/>
  <c r="K24" i="22"/>
  <c r="M24" i="22"/>
  <c r="I24" i="22"/>
  <c r="I82" i="22"/>
  <c r="K82" i="22"/>
  <c r="M82" i="22"/>
  <c r="O82" i="22"/>
  <c r="G115" i="21"/>
  <c r="G63" i="21"/>
  <c r="K38" i="22"/>
  <c r="M38" i="22"/>
  <c r="O38" i="22"/>
  <c r="I38" i="22"/>
  <c r="G59" i="21"/>
  <c r="K36" i="22"/>
  <c r="M36" i="22"/>
  <c r="I36" i="22"/>
  <c r="O36" i="22"/>
  <c r="BL771" i="28"/>
  <c r="BL783" i="28"/>
  <c r="BL759" i="28"/>
  <c r="BL775" i="28"/>
  <c r="BL755" i="28"/>
  <c r="BL767" i="28"/>
  <c r="BL763" i="28"/>
  <c r="BL751" i="28"/>
  <c r="BL779" i="28"/>
  <c r="BK108" i="23"/>
  <c r="G99" i="21"/>
  <c r="M74" i="22"/>
  <c r="O74" i="22"/>
  <c r="K74" i="22"/>
  <c r="I74" i="22"/>
  <c r="G127" i="21"/>
  <c r="K88" i="22"/>
  <c r="M88" i="22"/>
  <c r="O88" i="22"/>
  <c r="I88" i="22"/>
  <c r="BG65" i="33"/>
  <c r="G65" i="33"/>
  <c r="G25" i="21"/>
  <c r="O19" i="22"/>
  <c r="O51" i="22" s="1"/>
  <c r="Q55" i="11" s="1"/>
  <c r="M19" i="22"/>
  <c r="M51" i="22" s="1"/>
  <c r="K19" i="22"/>
  <c r="K51" i="22" s="1"/>
  <c r="I55" i="11" s="1"/>
  <c r="I19" i="22"/>
  <c r="I51" i="22" s="1"/>
  <c r="E55" i="11" s="1"/>
  <c r="BL544" i="28"/>
  <c r="BL532" i="28"/>
  <c r="BL560" i="28"/>
  <c r="BL540" i="28"/>
  <c r="BL556" i="28"/>
  <c r="BL536" i="28"/>
  <c r="BL552" i="28"/>
  <c r="BL548" i="28"/>
  <c r="BL528" i="28"/>
  <c r="G113" i="21"/>
  <c r="M81" i="22"/>
  <c r="O81" i="22"/>
  <c r="K81" i="22"/>
  <c r="I81" i="22"/>
  <c r="G101" i="21"/>
  <c r="M75" i="22"/>
  <c r="O75" i="22"/>
  <c r="K75" i="22"/>
  <c r="I75" i="22"/>
  <c r="BG31" i="33"/>
  <c r="G31" i="33"/>
  <c r="BL800" i="28"/>
  <c r="BL796" i="28"/>
  <c r="BL828" i="28"/>
  <c r="BL812" i="28"/>
  <c r="BL824" i="28"/>
  <c r="BL816" i="28"/>
  <c r="BL808" i="28"/>
  <c r="BL820" i="28"/>
  <c r="BL804" i="28"/>
  <c r="G29" i="21"/>
  <c r="O21" i="22"/>
  <c r="O53" i="22" s="1"/>
  <c r="Q57" i="11" s="1"/>
  <c r="K21" i="22"/>
  <c r="K53" i="22" s="1"/>
  <c r="I57" i="11" s="1"/>
  <c r="M21" i="22"/>
  <c r="M53" i="22" s="1"/>
  <c r="M57" i="11" s="1"/>
  <c r="I21" i="22"/>
  <c r="I53" i="22" s="1"/>
  <c r="E57" i="11" s="1"/>
  <c r="BN415" i="10"/>
  <c r="BH51" i="33" s="1"/>
  <c r="I17" i="22"/>
  <c r="I49" i="22" s="1"/>
  <c r="E53" i="11" s="1"/>
  <c r="BG64" i="33"/>
  <c r="G64" i="33"/>
  <c r="BQ5" i="10"/>
  <c r="BK5" i="18"/>
  <c r="BQ5" i="23"/>
  <c r="BM5" i="24"/>
  <c r="BQ7" i="3"/>
  <c r="BO415" i="10"/>
  <c r="BI51" i="33" s="1"/>
  <c r="BG66" i="33"/>
  <c r="G66" i="33"/>
  <c r="BG33" i="33"/>
  <c r="G33" i="33"/>
  <c r="G97" i="21"/>
  <c r="O73" i="22"/>
  <c r="O105" i="22" s="1"/>
  <c r="R59" i="11" s="1"/>
  <c r="M73" i="22"/>
  <c r="M105" i="22" s="1"/>
  <c r="N59" i="11" s="1"/>
  <c r="K73" i="22"/>
  <c r="K105" i="22" s="1"/>
  <c r="J59" i="11" s="1"/>
  <c r="I73" i="22"/>
  <c r="BL648" i="28"/>
  <c r="BL616" i="28"/>
  <c r="BL644" i="28"/>
  <c r="BL640" i="28"/>
  <c r="BL632" i="28"/>
  <c r="BL624" i="28"/>
  <c r="BL636" i="28"/>
  <c r="BL628" i="28"/>
  <c r="BL620" i="28"/>
  <c r="BK128" i="23"/>
  <c r="G15" i="21"/>
  <c r="K14" i="22"/>
  <c r="I14" i="22"/>
  <c r="M14" i="22"/>
  <c r="O14" i="22"/>
  <c r="G103" i="21"/>
  <c r="M76" i="22"/>
  <c r="K76" i="22"/>
  <c r="O76" i="22"/>
  <c r="I76" i="22"/>
  <c r="G131" i="21"/>
  <c r="M90" i="22"/>
  <c r="O90" i="22"/>
  <c r="K90" i="22"/>
  <c r="I90" i="22"/>
  <c r="G67" i="21"/>
  <c r="O40" i="22"/>
  <c r="I40" i="22"/>
  <c r="M40" i="22"/>
  <c r="K40" i="22"/>
  <c r="G105" i="21"/>
  <c r="I77" i="22"/>
  <c r="K77" i="22"/>
  <c r="M77" i="22"/>
  <c r="O77" i="22"/>
  <c r="BN402" i="10"/>
  <c r="BH19" i="33" s="1"/>
  <c r="BN401" i="10"/>
  <c r="BH18" i="33" s="1"/>
  <c r="K71" i="22"/>
  <c r="BG52" i="33"/>
  <c r="G52" i="33"/>
  <c r="G111" i="21"/>
  <c r="K80" i="22"/>
  <c r="M80" i="22"/>
  <c r="I80" i="22"/>
  <c r="O80" i="22"/>
  <c r="G87" i="21"/>
  <c r="I68" i="22"/>
  <c r="O68" i="22"/>
  <c r="M68" i="22"/>
  <c r="K68" i="22"/>
  <c r="BL479" i="28"/>
  <c r="BL499" i="28"/>
  <c r="BL483" i="28"/>
  <c r="BL511" i="28"/>
  <c r="BL507" i="28"/>
  <c r="BL487" i="28"/>
  <c r="BL515" i="28"/>
  <c r="BL495" i="28"/>
  <c r="BL503" i="28"/>
  <c r="BL491" i="28"/>
  <c r="G31" i="21"/>
  <c r="G89" i="21"/>
  <c r="K69" i="22"/>
  <c r="K103" i="22" s="1"/>
  <c r="J57" i="11" s="1"/>
  <c r="M69" i="22"/>
  <c r="O69" i="22"/>
  <c r="I69" i="22"/>
  <c r="BL665" i="28"/>
  <c r="BL681" i="28"/>
  <c r="BL685" i="28"/>
  <c r="BL661" i="28"/>
  <c r="BL689" i="28"/>
  <c r="BL673" i="28"/>
  <c r="BL669" i="28"/>
  <c r="BL677" i="28"/>
  <c r="BL693" i="28"/>
  <c r="O20" i="22"/>
  <c r="O52" i="22" s="1"/>
  <c r="Q56" i="11" s="1"/>
  <c r="BK116" i="23"/>
  <c r="G57" i="21"/>
  <c r="K35" i="22"/>
  <c r="M35" i="22"/>
  <c r="O35" i="22"/>
  <c r="I35" i="22"/>
  <c r="G53" i="21"/>
  <c r="O33" i="22"/>
  <c r="I33" i="22"/>
  <c r="K33" i="22"/>
  <c r="M33" i="22"/>
  <c r="G51" i="21"/>
  <c r="O32" i="22"/>
  <c r="M32" i="22"/>
  <c r="I32" i="22"/>
  <c r="K32" i="22"/>
  <c r="G65" i="21"/>
  <c r="M39" i="22"/>
  <c r="O39" i="22"/>
  <c r="I39" i="22"/>
  <c r="K39" i="22"/>
  <c r="BO402" i="10"/>
  <c r="BI19" i="33" s="1"/>
  <c r="G61" i="21"/>
  <c r="O37" i="22"/>
  <c r="I37" i="22"/>
  <c r="K37" i="22"/>
  <c r="M37" i="22"/>
  <c r="G117" i="21"/>
  <c r="M83" i="22"/>
  <c r="O83" i="22"/>
  <c r="I83" i="22"/>
  <c r="K83" i="22"/>
  <c r="BM430" i="28"/>
  <c r="BM878" i="28"/>
  <c r="BM882" i="28" s="1"/>
  <c r="BM833" i="28"/>
  <c r="Z1014" i="28" s="1"/>
  <c r="BM698" i="28"/>
  <c r="BM702" i="28" s="1"/>
  <c r="BM563" i="28"/>
  <c r="G45" i="21"/>
  <c r="K29" i="22"/>
  <c r="I29" i="22"/>
  <c r="M29" i="22"/>
  <c r="O29" i="22"/>
  <c r="BR4" i="10"/>
  <c r="BR4" i="23"/>
  <c r="BL47" i="33"/>
  <c r="BL111" i="33"/>
  <c r="BL175" i="33"/>
  <c r="BL241" i="33"/>
  <c r="BL307" i="33"/>
  <c r="BN4" i="24"/>
  <c r="BL29" i="33"/>
  <c r="BL93" i="33"/>
  <c r="BL157" i="33"/>
  <c r="BL223" i="33"/>
  <c r="BL289" i="33"/>
  <c r="BL355" i="33"/>
  <c r="BL15" i="33"/>
  <c r="BL79" i="33"/>
  <c r="BL143" i="33"/>
  <c r="BL208" i="33"/>
  <c r="BL274" i="33"/>
  <c r="BL340" i="33"/>
  <c r="BR6" i="3"/>
  <c r="BR5" i="3" s="1"/>
  <c r="BL61" i="33"/>
  <c r="BL125" i="33"/>
  <c r="BL190" i="33"/>
  <c r="BL256" i="33"/>
  <c r="BL322" i="33"/>
  <c r="BL4" i="18"/>
  <c r="BR9" i="1"/>
  <c r="BS70" i="1"/>
  <c r="BM116" i="24" l="1" a="1"/>
  <c r="BM116" i="24" s="1"/>
  <c r="BM104" i="24" a="1"/>
  <c r="BM104" i="24" s="1"/>
  <c r="BM124" i="24" a="1"/>
  <c r="BM124" i="24" s="1"/>
  <c r="BM112" i="24" a="1"/>
  <c r="BM112" i="24" s="1"/>
  <c r="BM128" i="24" a="1"/>
  <c r="BM128" i="24" s="1"/>
  <c r="BM120" i="24" a="1"/>
  <c r="BM120" i="24" s="1"/>
  <c r="BM108" i="24" a="1"/>
  <c r="BM108" i="24" s="1"/>
  <c r="BM100" i="24" a="1"/>
  <c r="BM100" i="24" s="1"/>
  <c r="BM96" i="24" a="1"/>
  <c r="BM96" i="24" s="1"/>
  <c r="BM88" i="24" a="1"/>
  <c r="BM88" i="24" s="1"/>
  <c r="BM68" i="24" a="1"/>
  <c r="BM68" i="24" s="1"/>
  <c r="BM56" i="24" a="1"/>
  <c r="BM56" i="24" s="1"/>
  <c r="BM72" i="24" a="1"/>
  <c r="BM72" i="24" s="1"/>
  <c r="BM84" i="24" a="1"/>
  <c r="BM84" i="24" s="1"/>
  <c r="BM52" i="24" a="1"/>
  <c r="BM52" i="24" s="1"/>
  <c r="BM80" i="24" a="1"/>
  <c r="BM80" i="24" s="1"/>
  <c r="BM64" i="24" a="1"/>
  <c r="BM64" i="24" s="1"/>
  <c r="BM60" i="24" a="1"/>
  <c r="BM60" i="24" s="1"/>
  <c r="BM40" i="24" a="1"/>
  <c r="BM40" i="24" s="1"/>
  <c r="BM16" i="24" a="1"/>
  <c r="BM16" i="24" s="1"/>
  <c r="BM44" i="24" a="1"/>
  <c r="BM44" i="24" s="1"/>
  <c r="BM32" i="24" a="1"/>
  <c r="BM32" i="24" s="1"/>
  <c r="BM28" i="24" a="1"/>
  <c r="BM28" i="24" s="1"/>
  <c r="BM12" i="24" a="1"/>
  <c r="BM12" i="24" s="1"/>
  <c r="BM36" i="24" a="1"/>
  <c r="BM36" i="24" s="1"/>
  <c r="BM20" i="24" a="1"/>
  <c r="BM20" i="24" s="1"/>
  <c r="BM92" i="24" a="1"/>
  <c r="BM92" i="24" s="1"/>
  <c r="BM24" i="24" a="1"/>
  <c r="BM24" i="24" s="1"/>
  <c r="BM76" i="24" a="1"/>
  <c r="BM76" i="24" s="1"/>
  <c r="BM48" i="24" a="1"/>
  <c r="BM48" i="24" s="1"/>
  <c r="G97" i="22"/>
  <c r="BM491" i="28"/>
  <c r="BM495" i="28"/>
  <c r="BM499" i="28"/>
  <c r="BM507" i="28"/>
  <c r="BM487" i="28"/>
  <c r="BM511" i="28"/>
  <c r="BM483" i="28"/>
  <c r="BM515" i="28"/>
  <c r="BM503" i="28"/>
  <c r="G91" i="21"/>
  <c r="M47" i="22"/>
  <c r="M51" i="11" s="1"/>
  <c r="K47" i="22"/>
  <c r="I51" i="11" s="1"/>
  <c r="O47" i="22"/>
  <c r="Q51" i="11" s="1"/>
  <c r="I47" i="22"/>
  <c r="E51" i="11" s="1"/>
  <c r="BM632" i="28"/>
  <c r="BM620" i="28"/>
  <c r="BM644" i="28"/>
  <c r="BM624" i="28"/>
  <c r="BM628" i="28"/>
  <c r="BM648" i="28"/>
  <c r="BM616" i="28"/>
  <c r="BM612" i="28"/>
  <c r="T1014" i="28"/>
  <c r="BM636" i="28"/>
  <c r="BM943" i="28"/>
  <c r="M70" i="22"/>
  <c r="M104" i="22" s="1"/>
  <c r="N58" i="11" s="1"/>
  <c r="O70" i="22"/>
  <c r="O104" i="22" s="1"/>
  <c r="R58" i="11" s="1"/>
  <c r="K70" i="22"/>
  <c r="K104" i="22" s="1"/>
  <c r="J58" i="11" s="1"/>
  <c r="I70" i="22"/>
  <c r="I104" i="22" s="1"/>
  <c r="F58" i="11" s="1"/>
  <c r="BM963" i="28"/>
  <c r="BM959" i="28"/>
  <c r="BM947" i="28"/>
  <c r="BM939" i="28"/>
  <c r="BM935" i="28"/>
  <c r="BM951" i="28"/>
  <c r="BM955" i="28"/>
  <c r="BM931" i="28"/>
  <c r="K20" i="22"/>
  <c r="K52" i="22" s="1"/>
  <c r="I56" i="11" s="1"/>
  <c r="G27" i="21"/>
  <c r="I20" i="22"/>
  <c r="I52" i="22" s="1"/>
  <c r="E56" i="11" s="1"/>
  <c r="M20" i="22"/>
  <c r="M52" i="22" s="1"/>
  <c r="M56" i="11" s="1"/>
  <c r="BM342" i="25"/>
  <c r="P387" i="25" s="1"/>
  <c r="H40" i="11" s="1"/>
  <c r="O71" i="22"/>
  <c r="G93" i="21"/>
  <c r="I71" i="22"/>
  <c r="M71" i="22"/>
  <c r="K22" i="22"/>
  <c r="O22" i="22"/>
  <c r="I22" i="22"/>
  <c r="K23" i="22"/>
  <c r="K55" i="22" s="1"/>
  <c r="I59" i="11" s="1"/>
  <c r="M23" i="22"/>
  <c r="M55" i="22" s="1"/>
  <c r="M59" i="11" s="1"/>
  <c r="O23" i="22"/>
  <c r="O55" i="22" s="1"/>
  <c r="Q59" i="11" s="1"/>
  <c r="X59" i="11" s="1"/>
  <c r="G33" i="21"/>
  <c r="I23" i="22"/>
  <c r="I55" i="22" s="1"/>
  <c r="E59" i="11" s="1"/>
  <c r="BM38" i="23"/>
  <c r="I105" i="22"/>
  <c r="BO256" i="25"/>
  <c r="BO504" i="25"/>
  <c r="BI291" i="33" s="1"/>
  <c r="BI301" i="33" s="1"/>
  <c r="BO252" i="25"/>
  <c r="BO491" i="25"/>
  <c r="BI258" i="33" s="1"/>
  <c r="BI268" i="33" s="1"/>
  <c r="BO244" i="25"/>
  <c r="BO465" i="25"/>
  <c r="BI192" i="33" s="1"/>
  <c r="BI202" i="33" s="1"/>
  <c r="BG291" i="33"/>
  <c r="BG301" i="33" s="1"/>
  <c r="G291" i="33"/>
  <c r="BG309" i="33"/>
  <c r="BG319" i="33" s="1"/>
  <c r="G309" i="33"/>
  <c r="BG243" i="33"/>
  <c r="BG253" i="33" s="1"/>
  <c r="G243" i="33"/>
  <c r="K102" i="22"/>
  <c r="K100" i="22"/>
  <c r="J54" i="11" s="1"/>
  <c r="BN240" i="10"/>
  <c r="BN26" i="23" s="1"/>
  <c r="BN452" i="10"/>
  <c r="BH145" i="33" s="1"/>
  <c r="BH155" i="33" s="1"/>
  <c r="BN236" i="10"/>
  <c r="BN22" i="23" s="1"/>
  <c r="BN439" i="10"/>
  <c r="BH113" i="33" s="1"/>
  <c r="BH123" i="33" s="1"/>
  <c r="BN260" i="10"/>
  <c r="BN46" i="23" s="1"/>
  <c r="BN244" i="10"/>
  <c r="BN30" i="23" s="1"/>
  <c r="BN465" i="10"/>
  <c r="BH177" i="33" s="1"/>
  <c r="BH187" i="33" s="1"/>
  <c r="BG258" i="33"/>
  <c r="BG268" i="33" s="1"/>
  <c r="G258" i="33"/>
  <c r="M102" i="22"/>
  <c r="M100" i="22"/>
  <c r="N54" i="11" s="1"/>
  <c r="BO264" i="25"/>
  <c r="BO530" i="25"/>
  <c r="BI357" i="33" s="1"/>
  <c r="BI367" i="33" s="1"/>
  <c r="O102" i="22"/>
  <c r="R56" i="11" s="1"/>
  <c r="O100" i="22"/>
  <c r="R54" i="11" s="1"/>
  <c r="K101" i="22"/>
  <c r="K99" i="22"/>
  <c r="J53" i="11" s="1"/>
  <c r="BN256" i="10"/>
  <c r="BN42" i="23" s="1"/>
  <c r="BN504" i="10"/>
  <c r="BH276" i="33" s="1"/>
  <c r="BH286" i="33" s="1"/>
  <c r="G54" i="22"/>
  <c r="G50" i="22"/>
  <c r="BG342" i="33"/>
  <c r="BG352" i="33" s="1"/>
  <c r="G342" i="33"/>
  <c r="I103" i="22"/>
  <c r="F57" i="11" s="1"/>
  <c r="I101" i="22"/>
  <c r="F55" i="11" s="1"/>
  <c r="I102" i="22"/>
  <c r="I100" i="22"/>
  <c r="F54" i="11" s="1"/>
  <c r="BN264" i="10"/>
  <c r="BN50" i="23" s="1"/>
  <c r="BN530" i="10"/>
  <c r="BH342" i="33" s="1"/>
  <c r="BH352" i="33" s="1"/>
  <c r="BG177" i="33"/>
  <c r="BG187" i="33" s="1"/>
  <c r="G177" i="33"/>
  <c r="M103" i="22"/>
  <c r="N57" i="11" s="1"/>
  <c r="M101" i="22"/>
  <c r="N55" i="11" s="1"/>
  <c r="O103" i="22"/>
  <c r="R57" i="11" s="1"/>
  <c r="O101" i="22"/>
  <c r="R55" i="11" s="1"/>
  <c r="BN252" i="10"/>
  <c r="BN38" i="23" s="1"/>
  <c r="BN491" i="10"/>
  <c r="BH243" i="33" s="1"/>
  <c r="BH253" i="33" s="1"/>
  <c r="BG210" i="33"/>
  <c r="BG220" i="33" s="1"/>
  <c r="G210" i="33"/>
  <c r="BN34" i="23"/>
  <c r="P355" i="10"/>
  <c r="BM46" i="23"/>
  <c r="BM26" i="23"/>
  <c r="BS71" i="1"/>
  <c r="BS72" i="1" s="1"/>
  <c r="BR72" i="1"/>
  <c r="CC11" i="3"/>
  <c r="BN1132" i="28"/>
  <c r="BN1128" i="28"/>
  <c r="BN1124" i="28"/>
  <c r="BN1120" i="28"/>
  <c r="BN1148" i="28"/>
  <c r="BN1116" i="28"/>
  <c r="BN1144" i="28"/>
  <c r="BN1140" i="28"/>
  <c r="BN1136" i="28"/>
  <c r="BN1264" i="28"/>
  <c r="BN1256" i="28"/>
  <c r="BN1276" i="28"/>
  <c r="BN1272" i="28"/>
  <c r="BN1260" i="28"/>
  <c r="BN1288" i="28"/>
  <c r="BN1284" i="28"/>
  <c r="BN1268" i="28"/>
  <c r="BN1280" i="28"/>
  <c r="BN1201" i="28"/>
  <c r="BN1205" i="28" s="1"/>
  <c r="BN1061" i="28"/>
  <c r="BN1065" i="28" s="1"/>
  <c r="BM1116" i="28"/>
  <c r="BM1132" i="28"/>
  <c r="BM1140" i="28"/>
  <c r="BM1144" i="28"/>
  <c r="BM1148" i="28"/>
  <c r="BM1136" i="28"/>
  <c r="BM1128" i="28"/>
  <c r="BM1124" i="28"/>
  <c r="BM1120" i="28"/>
  <c r="BM1284" i="28"/>
  <c r="BM1260" i="28"/>
  <c r="BM1280" i="28"/>
  <c r="BM1276" i="28"/>
  <c r="BM1272" i="28"/>
  <c r="BM1268" i="28"/>
  <c r="BM1264" i="28"/>
  <c r="BM1288" i="28"/>
  <c r="BM1256" i="28"/>
  <c r="BO1248" i="28"/>
  <c r="BO1108" i="28"/>
  <c r="BM1073" i="28"/>
  <c r="BM1101" i="28"/>
  <c r="BM1069" i="28"/>
  <c r="BM1097" i="28"/>
  <c r="BM1093" i="28"/>
  <c r="BM1089" i="28"/>
  <c r="BM1085" i="28"/>
  <c r="BM1081" i="28"/>
  <c r="BM1077" i="28"/>
  <c r="BM1209" i="28"/>
  <c r="BM1229" i="28"/>
  <c r="BM1225" i="28"/>
  <c r="BM1221" i="28"/>
  <c r="BM1217" i="28"/>
  <c r="BM1241" i="28"/>
  <c r="BM1213" i="28"/>
  <c r="BM1237" i="28"/>
  <c r="BM1233" i="28"/>
  <c r="G21" i="21"/>
  <c r="M17" i="22"/>
  <c r="M49" i="22" s="1"/>
  <c r="M53" i="11" s="1"/>
  <c r="O17" i="22"/>
  <c r="O49" i="22" s="1"/>
  <c r="Q53" i="11" s="1"/>
  <c r="K17" i="22"/>
  <c r="K49" i="22" s="1"/>
  <c r="I53" i="11" s="1"/>
  <c r="BN224" i="10"/>
  <c r="BM1008" i="28"/>
  <c r="G63" i="33"/>
  <c r="M18" i="22"/>
  <c r="K18" i="22"/>
  <c r="I18" i="22"/>
  <c r="O18" i="22"/>
  <c r="G23" i="21"/>
  <c r="BQ8" i="3"/>
  <c r="BQ6" i="10"/>
  <c r="BM6" i="24"/>
  <c r="BK6" i="18"/>
  <c r="CB13" i="3"/>
  <c r="CB15" i="3"/>
  <c r="BM992" i="28"/>
  <c r="K65" i="22"/>
  <c r="BM988" i="28"/>
  <c r="BM996" i="28"/>
  <c r="AI1014" i="28"/>
  <c r="Q1014" i="28"/>
  <c r="BM1004" i="28"/>
  <c r="BM980" i="28"/>
  <c r="BM751" i="28"/>
  <c r="BM976" i="28"/>
  <c r="BM1000" i="28"/>
  <c r="BM972" i="28"/>
  <c r="G96" i="22"/>
  <c r="BH27" i="33"/>
  <c r="BG73" i="33"/>
  <c r="BG41" i="33"/>
  <c r="BM755" i="28"/>
  <c r="BM783" i="28"/>
  <c r="BM759" i="28"/>
  <c r="BM771" i="28"/>
  <c r="BM763" i="28"/>
  <c r="BM775" i="28"/>
  <c r="BM747" i="28"/>
  <c r="W1018" i="28" s="1"/>
  <c r="BM779" i="28"/>
  <c r="BM560" i="28"/>
  <c r="P1054" i="28" s="1"/>
  <c r="E76" i="11" s="1"/>
  <c r="BM544" i="28"/>
  <c r="P1038" i="28" s="1"/>
  <c r="E72" i="11" s="1"/>
  <c r="BM556" i="28"/>
  <c r="P1050" i="28" s="1"/>
  <c r="E75" i="11" s="1"/>
  <c r="BM540" i="28"/>
  <c r="P1034" i="28" s="1"/>
  <c r="E71" i="11" s="1"/>
  <c r="BM532" i="28"/>
  <c r="P1026" i="28" s="1"/>
  <c r="E69" i="11" s="1"/>
  <c r="BM528" i="28"/>
  <c r="P1022" i="28" s="1"/>
  <c r="E68" i="11" s="1"/>
  <c r="BM524" i="28"/>
  <c r="P1018" i="28" s="1"/>
  <c r="E67" i="11" s="1"/>
  <c r="BM548" i="28"/>
  <c r="P1042" i="28" s="1"/>
  <c r="E73" i="11" s="1"/>
  <c r="BN976" i="28"/>
  <c r="BM536" i="28"/>
  <c r="P1030" i="28" s="1"/>
  <c r="E70" i="11" s="1"/>
  <c r="BM552" i="28"/>
  <c r="P1046" i="28" s="1"/>
  <c r="E74" i="11" s="1"/>
  <c r="BO84" i="28"/>
  <c r="BN228" i="10"/>
  <c r="BN414" i="10"/>
  <c r="BH50" i="33" s="1"/>
  <c r="BH59" i="33" s="1"/>
  <c r="BJ116" i="18"/>
  <c r="BJ120" i="18"/>
  <c r="BJ124" i="18"/>
  <c r="BJ128" i="18"/>
  <c r="BJ100" i="18"/>
  <c r="BJ104" i="18"/>
  <c r="BJ108" i="18"/>
  <c r="BJ88" i="18"/>
  <c r="BJ56" i="18"/>
  <c r="BP91" i="28" s="1"/>
  <c r="BJ92" i="18"/>
  <c r="BJ60" i="18"/>
  <c r="BJ96" i="18"/>
  <c r="BJ64" i="18"/>
  <c r="BJ68" i="18"/>
  <c r="BJ72" i="18"/>
  <c r="BJ112" i="18"/>
  <c r="BJ76" i="18"/>
  <c r="BJ44" i="18"/>
  <c r="BJ80" i="18"/>
  <c r="BJ48" i="18"/>
  <c r="BJ52" i="18"/>
  <c r="BJ40" i="18"/>
  <c r="BJ12" i="18"/>
  <c r="BJ84" i="18"/>
  <c r="BJ16" i="18"/>
  <c r="BJ24" i="18"/>
  <c r="BJ20" i="18"/>
  <c r="BJ28" i="18"/>
  <c r="BJ36" i="18"/>
  <c r="BJ32" i="18"/>
  <c r="I64" i="22"/>
  <c r="I96" i="22" s="1"/>
  <c r="O64" i="22"/>
  <c r="O96" i="22" s="1"/>
  <c r="M64" i="22"/>
  <c r="M96" i="22" s="1"/>
  <c r="K64" i="22"/>
  <c r="K96" i="22" s="1"/>
  <c r="BN18" i="23"/>
  <c r="BM18" i="23"/>
  <c r="BN318" i="25"/>
  <c r="BM792" i="28"/>
  <c r="V1018" i="28" s="1"/>
  <c r="I67" i="11" s="1"/>
  <c r="BM796" i="28"/>
  <c r="V1022" i="28" s="1"/>
  <c r="I68" i="11" s="1"/>
  <c r="BM800" i="28"/>
  <c r="V1026" i="28" s="1"/>
  <c r="I69" i="11" s="1"/>
  <c r="BM812" i="28"/>
  <c r="V1038" i="28" s="1"/>
  <c r="I72" i="11" s="1"/>
  <c r="BM828" i="28"/>
  <c r="V1054" i="28" s="1"/>
  <c r="I76" i="11" s="1"/>
  <c r="BM804" i="28"/>
  <c r="V1030" i="28" s="1"/>
  <c r="I70" i="11" s="1"/>
  <c r="V1014" i="28"/>
  <c r="I66" i="11" s="1"/>
  <c r="BM816" i="28"/>
  <c r="V1042" i="28" s="1"/>
  <c r="I73" i="11" s="1"/>
  <c r="BM808" i="28"/>
  <c r="V1034" i="28" s="1"/>
  <c r="I71" i="11" s="1"/>
  <c r="BM820" i="28"/>
  <c r="V1046" i="28" s="1"/>
  <c r="I74" i="11" s="1"/>
  <c r="BP406" i="28"/>
  <c r="BP196" i="25"/>
  <c r="BO77" i="10"/>
  <c r="BO77" i="28"/>
  <c r="BO133" i="10"/>
  <c r="BO133" i="28"/>
  <c r="BO28" i="10"/>
  <c r="BO401" i="10" s="1"/>
  <c r="BI18" i="33" s="1"/>
  <c r="BO28" i="28"/>
  <c r="BR7" i="28"/>
  <c r="BR5" i="25"/>
  <c r="BP357" i="28"/>
  <c r="BP147" i="25"/>
  <c r="BO252" i="28"/>
  <c r="BO42" i="25"/>
  <c r="BO427" i="25" s="1"/>
  <c r="BI96" i="33" s="1"/>
  <c r="BO189" i="10"/>
  <c r="BO189" i="28"/>
  <c r="BS73" i="1"/>
  <c r="BS6" i="28"/>
  <c r="BS4" i="25"/>
  <c r="BP350" i="28"/>
  <c r="BP140" i="25"/>
  <c r="BP364" i="28"/>
  <c r="BP154" i="25"/>
  <c r="BO91" i="10"/>
  <c r="BO91" i="28"/>
  <c r="BO161" i="10"/>
  <c r="BO161" i="28"/>
  <c r="BN7" i="24"/>
  <c r="BR9" i="28"/>
  <c r="BR7" i="25"/>
  <c r="BP413" i="28"/>
  <c r="BP203" i="25"/>
  <c r="BP301" i="28"/>
  <c r="BP91" i="25"/>
  <c r="BP343" i="28"/>
  <c r="BP133" i="25"/>
  <c r="BO49" i="10"/>
  <c r="BO49" i="28"/>
  <c r="BO210" i="10"/>
  <c r="BO210" i="28"/>
  <c r="BO273" i="28"/>
  <c r="BO63" i="25"/>
  <c r="BO315" i="28"/>
  <c r="BO105" i="25"/>
  <c r="BO182" i="10"/>
  <c r="BO182" i="28"/>
  <c r="BR94" i="23"/>
  <c r="BR53" i="23"/>
  <c r="BP252" i="28"/>
  <c r="BP42" i="25"/>
  <c r="BP427" i="25" s="1"/>
  <c r="BJ96" i="33" s="1"/>
  <c r="BO56" i="10"/>
  <c r="BO56" i="28"/>
  <c r="BO217" i="10"/>
  <c r="BO217" i="28"/>
  <c r="BO259" i="28"/>
  <c r="BO49" i="25"/>
  <c r="BO147" i="10"/>
  <c r="BO147" i="28"/>
  <c r="BO154" i="10"/>
  <c r="BO154" i="28"/>
  <c r="BP427" i="28"/>
  <c r="BP217" i="25"/>
  <c r="BP336" i="28"/>
  <c r="BP126" i="25"/>
  <c r="BO196" i="10"/>
  <c r="BO196" i="28"/>
  <c r="BO105" i="10"/>
  <c r="BO105" i="28"/>
  <c r="BO42" i="10"/>
  <c r="BO42" i="28"/>
  <c r="BO84" i="25"/>
  <c r="BO294" i="28"/>
  <c r="BO168" i="10"/>
  <c r="BO168" i="28"/>
  <c r="BO35" i="10"/>
  <c r="BO35" i="28"/>
  <c r="BO126" i="10"/>
  <c r="BO126" i="28"/>
  <c r="BP392" i="28"/>
  <c r="BP182" i="25"/>
  <c r="BO119" i="10"/>
  <c r="BO119" i="28"/>
  <c r="BO112" i="10"/>
  <c r="BO112" i="28"/>
  <c r="BO140" i="10"/>
  <c r="BO140" i="28"/>
  <c r="BO175" i="10"/>
  <c r="BO175" i="28"/>
  <c r="BO70" i="10"/>
  <c r="BO70" i="28"/>
  <c r="BP238" i="28"/>
  <c r="BP28" i="25"/>
  <c r="BP414" i="25" s="1"/>
  <c r="BJ64" i="33" s="1"/>
  <c r="BO63" i="10"/>
  <c r="BO63" i="28"/>
  <c r="BO203" i="10"/>
  <c r="BO203" i="28"/>
  <c r="BO98" i="10"/>
  <c r="BO98" i="28"/>
  <c r="BQ8" i="28"/>
  <c r="BQ6" i="25"/>
  <c r="BO231" i="28"/>
  <c r="BO21" i="25"/>
  <c r="BO21" i="10"/>
  <c r="BO413" i="10" s="1"/>
  <c r="BI49" i="33" s="1"/>
  <c r="BO21" i="28"/>
  <c r="BN927" i="28"/>
  <c r="BN947" i="28"/>
  <c r="BN959" i="28"/>
  <c r="BN943" i="28"/>
  <c r="BN935" i="28"/>
  <c r="BN963" i="28"/>
  <c r="BN955" i="28"/>
  <c r="BN939" i="28"/>
  <c r="BN951" i="28"/>
  <c r="BP14" i="25"/>
  <c r="BP224" i="28"/>
  <c r="BN972" i="28"/>
  <c r="BN1008" i="28"/>
  <c r="BN980" i="28"/>
  <c r="BN992" i="28"/>
  <c r="BN1004" i="28"/>
  <c r="BN988" i="28"/>
  <c r="BN1000" i="28"/>
  <c r="BN996" i="28"/>
  <c r="BN984" i="28"/>
  <c r="BN620" i="28"/>
  <c r="BN648" i="28"/>
  <c r="BN624" i="28"/>
  <c r="BN612" i="28"/>
  <c r="BN644" i="28"/>
  <c r="BN640" i="28"/>
  <c r="BN632" i="28"/>
  <c r="BN636" i="28"/>
  <c r="BN628" i="28"/>
  <c r="BN759" i="28"/>
  <c r="BN755" i="28"/>
  <c r="BN783" i="28"/>
  <c r="BN771" i="28"/>
  <c r="BN767" i="28"/>
  <c r="BN747" i="28"/>
  <c r="BN779" i="28"/>
  <c r="BN763" i="28"/>
  <c r="BN775" i="28"/>
  <c r="BN503" i="28"/>
  <c r="BN479" i="28"/>
  <c r="BN487" i="28"/>
  <c r="BN515" i="28"/>
  <c r="BN507" i="28"/>
  <c r="BN491" i="28"/>
  <c r="BN511" i="28"/>
  <c r="BN495" i="28"/>
  <c r="BN499" i="28"/>
  <c r="BO400" i="25"/>
  <c r="BI31" i="33" s="1"/>
  <c r="BI41" i="33" s="1"/>
  <c r="BO224" i="25"/>
  <c r="BN338" i="25"/>
  <c r="BN342" i="25"/>
  <c r="BN346" i="25"/>
  <c r="BN314" i="25"/>
  <c r="BN326" i="25"/>
  <c r="BN334" i="25"/>
  <c r="BN350" i="25"/>
  <c r="BN330" i="25"/>
  <c r="BN322" i="25"/>
  <c r="BO743" i="28"/>
  <c r="BO475" i="28"/>
  <c r="BO608" i="28"/>
  <c r="BO923" i="28"/>
  <c r="BO968" i="28"/>
  <c r="BO14" i="10"/>
  <c r="BO14" i="28"/>
  <c r="BN430" i="28"/>
  <c r="BN563" i="28"/>
  <c r="BN698" i="28"/>
  <c r="BN833" i="28"/>
  <c r="BN878" i="28"/>
  <c r="BN788" i="28"/>
  <c r="BN653" i="28"/>
  <c r="BN520" i="28"/>
  <c r="BO245" i="28"/>
  <c r="BO35" i="25"/>
  <c r="M65" i="22"/>
  <c r="M97" i="22" s="1"/>
  <c r="N51" i="11" s="1"/>
  <c r="O65" i="22"/>
  <c r="I65" i="22"/>
  <c r="G81" i="21"/>
  <c r="BM14" i="23"/>
  <c r="BG95" i="33"/>
  <c r="G95" i="33"/>
  <c r="BG97" i="33"/>
  <c r="G97" i="33"/>
  <c r="BG96" i="33"/>
  <c r="G96" i="33"/>
  <c r="AH1014" i="28"/>
  <c r="R66" i="11" s="1"/>
  <c r="BH81" i="33"/>
  <c r="BH91" i="33" s="1"/>
  <c r="BO426" i="10"/>
  <c r="BO428" i="10"/>
  <c r="BI83" i="33" s="1"/>
  <c r="AF1014" i="28"/>
  <c r="AE1014" i="28"/>
  <c r="P66" i="11" s="1"/>
  <c r="BL55" i="23"/>
  <c r="BL100" i="23" s="1"/>
  <c r="BM10" i="23"/>
  <c r="BM314" i="10"/>
  <c r="BM706" i="28"/>
  <c r="BM710" i="28"/>
  <c r="BM730" i="28"/>
  <c r="BM722" i="28"/>
  <c r="W1038" i="28" s="1"/>
  <c r="J72" i="11" s="1"/>
  <c r="BM714" i="28"/>
  <c r="BM734" i="28"/>
  <c r="BM738" i="28"/>
  <c r="BM718" i="28"/>
  <c r="BM726" i="28"/>
  <c r="BM442" i="28"/>
  <c r="BM462" i="28"/>
  <c r="BM438" i="28"/>
  <c r="BM450" i="28"/>
  <c r="BM458" i="28"/>
  <c r="BM466" i="28"/>
  <c r="BM454" i="28"/>
  <c r="Q1038" i="28" s="1"/>
  <c r="BM446" i="28"/>
  <c r="BM470" i="28"/>
  <c r="F59" i="11"/>
  <c r="BM837" i="28"/>
  <c r="Y1018" i="28" s="1"/>
  <c r="L67" i="11" s="1"/>
  <c r="BM841" i="28"/>
  <c r="Z1022" i="28" s="1"/>
  <c r="M68" i="11" s="1"/>
  <c r="BM861" i="28"/>
  <c r="Y1042" i="28" s="1"/>
  <c r="L73" i="11" s="1"/>
  <c r="BM869" i="28"/>
  <c r="Y1050" i="28" s="1"/>
  <c r="L75" i="11" s="1"/>
  <c r="BM865" i="28"/>
  <c r="BM873" i="28"/>
  <c r="Y1054" i="28" s="1"/>
  <c r="L76" i="11" s="1"/>
  <c r="BM845" i="28"/>
  <c r="Y1026" i="28" s="1"/>
  <c r="L69" i="11" s="1"/>
  <c r="BM849" i="28"/>
  <c r="Z1030" i="28" s="1"/>
  <c r="M70" i="11" s="1"/>
  <c r="BM853" i="28"/>
  <c r="Z1034" i="28" s="1"/>
  <c r="M71" i="11" s="1"/>
  <c r="BM857" i="28"/>
  <c r="Z1038" i="28" s="1"/>
  <c r="M72" i="11" s="1"/>
  <c r="Y1014" i="28"/>
  <c r="L66" i="11" s="1"/>
  <c r="P367" i="25"/>
  <c r="H35" i="11" s="1"/>
  <c r="G11" i="21"/>
  <c r="I12" i="22"/>
  <c r="I45" i="22" s="1"/>
  <c r="E49" i="11" s="1"/>
  <c r="K12" i="22"/>
  <c r="K45" i="22" s="1"/>
  <c r="I49" i="11" s="1"/>
  <c r="M12" i="22"/>
  <c r="M45" i="22" s="1"/>
  <c r="M49" i="11" s="1"/>
  <c r="O12" i="22"/>
  <c r="O45" i="22" s="1"/>
  <c r="Q49" i="11" s="1"/>
  <c r="G45" i="22"/>
  <c r="G111" i="22" s="1"/>
  <c r="BG50" i="33"/>
  <c r="G50" i="33"/>
  <c r="V1050" i="28"/>
  <c r="I75" i="11" s="1"/>
  <c r="BM434" i="28"/>
  <c r="Q1018" i="28" s="1"/>
  <c r="F67" i="11" s="1"/>
  <c r="J56" i="11"/>
  <c r="AC1014" i="28"/>
  <c r="P379" i="25"/>
  <c r="H38" i="11" s="1"/>
  <c r="J55" i="11"/>
  <c r="BM338" i="10"/>
  <c r="P383" i="10" s="1"/>
  <c r="G39" i="11" s="1"/>
  <c r="BM346" i="10"/>
  <c r="P391" i="10" s="1"/>
  <c r="G41" i="11" s="1"/>
  <c r="BM350" i="10"/>
  <c r="P395" i="10" s="1"/>
  <c r="G42" i="11" s="1"/>
  <c r="BM330" i="10"/>
  <c r="P375" i="10" s="1"/>
  <c r="G37" i="11" s="1"/>
  <c r="BM318" i="10"/>
  <c r="P363" i="10" s="1"/>
  <c r="G34" i="11" s="1"/>
  <c r="BM342" i="10"/>
  <c r="P387" i="10" s="1"/>
  <c r="G40" i="11" s="1"/>
  <c r="BM322" i="10"/>
  <c r="P367" i="10" s="1"/>
  <c r="G35" i="11" s="1"/>
  <c r="BM326" i="10"/>
  <c r="P371" i="10" s="1"/>
  <c r="G36" i="11" s="1"/>
  <c r="BM334" i="10"/>
  <c r="P379" i="10" s="1"/>
  <c r="G38" i="11" s="1"/>
  <c r="BG49" i="33"/>
  <c r="G49" i="33"/>
  <c r="BL63" i="23"/>
  <c r="BL108" i="23" s="1"/>
  <c r="BL75" i="23"/>
  <c r="BL120" i="23" s="1"/>
  <c r="BL71" i="23"/>
  <c r="BL116" i="23" s="1"/>
  <c r="BL91" i="23"/>
  <c r="BL136" i="23" s="1"/>
  <c r="BL79" i="23"/>
  <c r="BL124" i="23" s="1"/>
  <c r="BL67" i="23"/>
  <c r="BL112" i="23" s="1"/>
  <c r="BL87" i="23"/>
  <c r="BL132" i="23" s="1"/>
  <c r="BL59" i="23"/>
  <c r="BL104" i="23" s="1"/>
  <c r="BL83" i="23"/>
  <c r="BL128" i="23" s="1"/>
  <c r="N56" i="11"/>
  <c r="P383" i="25"/>
  <c r="H39" i="11" s="1"/>
  <c r="P375" i="25"/>
  <c r="H37" i="11" s="1"/>
  <c r="BG19" i="33"/>
  <c r="G19" i="33"/>
  <c r="BG51" i="33"/>
  <c r="G51" i="33"/>
  <c r="BM579" i="28"/>
  <c r="BM571" i="28"/>
  <c r="BM587" i="28"/>
  <c r="T1038" i="28" s="1"/>
  <c r="BM595" i="28"/>
  <c r="T1046" i="28" s="1"/>
  <c r="BM583" i="28"/>
  <c r="BM575" i="28"/>
  <c r="BM591" i="28"/>
  <c r="BM603" i="28"/>
  <c r="BM599" i="28"/>
  <c r="BM567" i="28"/>
  <c r="AB1018" i="28"/>
  <c r="N67" i="11" s="1"/>
  <c r="AC1018" i="28"/>
  <c r="O67" i="11" s="1"/>
  <c r="P359" i="25"/>
  <c r="H33" i="11" s="1"/>
  <c r="BR5" i="10"/>
  <c r="BL5" i="18"/>
  <c r="BR7" i="3"/>
  <c r="BN5" i="24"/>
  <c r="BR5" i="23"/>
  <c r="P391" i="25"/>
  <c r="H41" i="11" s="1"/>
  <c r="BG17" i="33"/>
  <c r="G17" i="33"/>
  <c r="W1014" i="28"/>
  <c r="N49" i="11"/>
  <c r="F56" i="11"/>
  <c r="P395" i="25"/>
  <c r="H42" i="11" s="1"/>
  <c r="BG18" i="33"/>
  <c r="G18" i="33"/>
  <c r="R49" i="11"/>
  <c r="P363" i="25"/>
  <c r="H34" i="11" s="1"/>
  <c r="BM673" i="28"/>
  <c r="S1034" i="28" s="1"/>
  <c r="G71" i="11" s="1"/>
  <c r="BM689" i="28"/>
  <c r="S1050" i="28" s="1"/>
  <c r="G75" i="11" s="1"/>
  <c r="BM677" i="28"/>
  <c r="S1038" i="28" s="1"/>
  <c r="G72" i="11" s="1"/>
  <c r="BM661" i="28"/>
  <c r="S1022" i="28" s="1"/>
  <c r="G68" i="11" s="1"/>
  <c r="BM693" i="28"/>
  <c r="S1054" i="28" s="1"/>
  <c r="G76" i="11" s="1"/>
  <c r="BM685" i="28"/>
  <c r="S1046" i="28" s="1"/>
  <c r="G74" i="11" s="1"/>
  <c r="BM669" i="28"/>
  <c r="S1030" i="28" s="1"/>
  <c r="G70" i="11" s="1"/>
  <c r="BM681" i="28"/>
  <c r="S1042" i="28" s="1"/>
  <c r="G73" i="11" s="1"/>
  <c r="BM665" i="28"/>
  <c r="S1026" i="28" s="1"/>
  <c r="G69" i="11" s="1"/>
  <c r="S1014" i="28"/>
  <c r="G66" i="11" s="1"/>
  <c r="J49" i="11"/>
  <c r="BQ7" i="23"/>
  <c r="BQ9" i="3"/>
  <c r="BK7" i="18"/>
  <c r="BQ7" i="10"/>
  <c r="BM886" i="28"/>
  <c r="AC1022" i="28" s="1"/>
  <c r="O68" i="11" s="1"/>
  <c r="BM898" i="28"/>
  <c r="AB1034" i="28" s="1"/>
  <c r="N71" i="11" s="1"/>
  <c r="BM914" i="28"/>
  <c r="AC1050" i="28" s="1"/>
  <c r="O75" i="11" s="1"/>
  <c r="BM910" i="28"/>
  <c r="BM890" i="28"/>
  <c r="AB1026" i="28" s="1"/>
  <c r="N69" i="11" s="1"/>
  <c r="BM902" i="28"/>
  <c r="AC1038" i="28" s="1"/>
  <c r="O72" i="11" s="1"/>
  <c r="BM918" i="28"/>
  <c r="AB1054" i="28" s="1"/>
  <c r="N76" i="11" s="1"/>
  <c r="BM894" i="28"/>
  <c r="AB1030" i="28" s="1"/>
  <c r="N70" i="11" s="1"/>
  <c r="BM906" i="28"/>
  <c r="AC1042" i="28" s="1"/>
  <c r="O73" i="11" s="1"/>
  <c r="AB1014" i="28"/>
  <c r="N66" i="11" s="1"/>
  <c r="P371" i="25"/>
  <c r="H36" i="11" s="1"/>
  <c r="G13" i="21"/>
  <c r="G46" i="22"/>
  <c r="M13" i="22"/>
  <c r="M46" i="22" s="1"/>
  <c r="M50" i="11" s="1"/>
  <c r="O13" i="22"/>
  <c r="O46" i="22" s="1"/>
  <c r="Q50" i="11" s="1"/>
  <c r="I13" i="22"/>
  <c r="I46" i="22" s="1"/>
  <c r="E50" i="11" s="1"/>
  <c r="K13" i="22"/>
  <c r="K46" i="22" s="1"/>
  <c r="I50" i="11" s="1"/>
  <c r="F49" i="11"/>
  <c r="BS4" i="10"/>
  <c r="BM61" i="33"/>
  <c r="BM125" i="33"/>
  <c r="BM190" i="33"/>
  <c r="BM256" i="33"/>
  <c r="BM322" i="33"/>
  <c r="BS4" i="23"/>
  <c r="BM47" i="33"/>
  <c r="BM111" i="33"/>
  <c r="BM175" i="33"/>
  <c r="BM241" i="33"/>
  <c r="BM307" i="33"/>
  <c r="BO4" i="24"/>
  <c r="BM29" i="33"/>
  <c r="BM93" i="33"/>
  <c r="BM157" i="33"/>
  <c r="BM223" i="33"/>
  <c r="BM289" i="33"/>
  <c r="BM355" i="33"/>
  <c r="BS6" i="3"/>
  <c r="BS5" i="3" s="1"/>
  <c r="BM15" i="33"/>
  <c r="BM79" i="33"/>
  <c r="BM143" i="33"/>
  <c r="BM208" i="33"/>
  <c r="BM274" i="33"/>
  <c r="BM340" i="33"/>
  <c r="BM4" i="18"/>
  <c r="BS9" i="1"/>
  <c r="BT70" i="1"/>
  <c r="BN128" i="24" l="1" a="1"/>
  <c r="BN128" i="24" s="1"/>
  <c r="BN120" i="24" a="1"/>
  <c r="BN120" i="24" s="1"/>
  <c r="BN108" i="24" a="1"/>
  <c r="BN108" i="24" s="1"/>
  <c r="BN116" i="24" a="1"/>
  <c r="BN116" i="24" s="1"/>
  <c r="BN104" i="24" a="1"/>
  <c r="BN104" i="24" s="1"/>
  <c r="BN124" i="24" a="1"/>
  <c r="BN124" i="24" s="1"/>
  <c r="BN112" i="24" a="1"/>
  <c r="BN112" i="24" s="1"/>
  <c r="BN92" i="24" a="1"/>
  <c r="BN92" i="24" s="1"/>
  <c r="BN76" i="24" a="1"/>
  <c r="BN76" i="24" s="1"/>
  <c r="BN100" i="24" a="1"/>
  <c r="BN100" i="24" s="1"/>
  <c r="BN96" i="24" a="1"/>
  <c r="BN96" i="24" s="1"/>
  <c r="BN88" i="24" a="1"/>
  <c r="BN88" i="24" s="1"/>
  <c r="BN68" i="24" a="1"/>
  <c r="BN68" i="24" s="1"/>
  <c r="BN56" i="24" a="1"/>
  <c r="BN56" i="24" s="1"/>
  <c r="BN72" i="24" a="1"/>
  <c r="BN72" i="24" s="1"/>
  <c r="BN84" i="24" a="1"/>
  <c r="BN84" i="24" s="1"/>
  <c r="BN52" i="24" a="1"/>
  <c r="BN52" i="24" s="1"/>
  <c r="BN80" i="24" a="1"/>
  <c r="BN80" i="24" s="1"/>
  <c r="BN64" i="24" a="1"/>
  <c r="BN64" i="24" s="1"/>
  <c r="BN40" i="24" a="1"/>
  <c r="BN40" i="24" s="1"/>
  <c r="BN16" i="24" a="1"/>
  <c r="BN16" i="24" s="1"/>
  <c r="BN44" i="24" a="1"/>
  <c r="BN44" i="24" s="1"/>
  <c r="BN32" i="24" a="1"/>
  <c r="BN32" i="24" s="1"/>
  <c r="BN28" i="24" a="1"/>
  <c r="BN28" i="24" s="1"/>
  <c r="BN12" i="24" a="1"/>
  <c r="BN12" i="24" s="1"/>
  <c r="BN60" i="24" a="1"/>
  <c r="BN60" i="24" s="1"/>
  <c r="BN36" i="24" a="1"/>
  <c r="BN36" i="24" s="1"/>
  <c r="BN20" i="24" a="1"/>
  <c r="BN20" i="24" s="1"/>
  <c r="BN24" i="24" a="1"/>
  <c r="BN24" i="24" s="1"/>
  <c r="BN48" i="24" a="1"/>
  <c r="BN48" i="24" s="1"/>
  <c r="O97" i="22"/>
  <c r="R51" i="11" s="1"/>
  <c r="I97" i="22"/>
  <c r="F51" i="11" s="1"/>
  <c r="K97" i="22"/>
  <c r="J51" i="11" s="1"/>
  <c r="Q1030" i="28"/>
  <c r="Q1050" i="28"/>
  <c r="Q1034" i="28"/>
  <c r="Q1026" i="28"/>
  <c r="F69" i="11" s="1"/>
  <c r="Q1022" i="28"/>
  <c r="F68" i="11" s="1"/>
  <c r="T1050" i="28"/>
  <c r="T1026" i="28"/>
  <c r="Q1046" i="28"/>
  <c r="Q1042" i="28"/>
  <c r="BO232" i="10"/>
  <c r="T1034" i="28"/>
  <c r="BO427" i="10"/>
  <c r="BI82" i="33" s="1"/>
  <c r="AB1046" i="28"/>
  <c r="N74" i="11" s="1"/>
  <c r="T1030" i="28"/>
  <c r="Y1046" i="28"/>
  <c r="L74" i="11" s="1"/>
  <c r="T1054" i="28"/>
  <c r="T1022" i="28"/>
  <c r="H68" i="11" s="1"/>
  <c r="T1042" i="28"/>
  <c r="T1018" i="28"/>
  <c r="H67" i="11" s="1"/>
  <c r="W1030" i="28"/>
  <c r="J70" i="11" s="1"/>
  <c r="BM79" i="23"/>
  <c r="BM124" i="23" s="1"/>
  <c r="W1022" i="28"/>
  <c r="J68" i="11" s="1"/>
  <c r="BO236" i="25"/>
  <c r="BO322" i="25" s="1"/>
  <c r="BO439" i="25"/>
  <c r="BI127" i="33" s="1"/>
  <c r="BI137" i="33" s="1"/>
  <c r="O54" i="22"/>
  <c r="Q58" i="11" s="1"/>
  <c r="O50" i="22"/>
  <c r="Q54" i="11" s="1"/>
  <c r="BO248" i="10"/>
  <c r="BO478" i="10"/>
  <c r="BI210" i="33" s="1"/>
  <c r="BI220" i="33" s="1"/>
  <c r="BO236" i="10"/>
  <c r="BO439" i="10"/>
  <c r="BI113" i="33" s="1"/>
  <c r="BI123" i="33" s="1"/>
  <c r="BO240" i="10"/>
  <c r="BO452" i="10"/>
  <c r="BI145" i="33" s="1"/>
  <c r="BI155" i="33" s="1"/>
  <c r="I54" i="22"/>
  <c r="E58" i="11" s="1"/>
  <c r="I50" i="22"/>
  <c r="E54" i="11" s="1"/>
  <c r="K54" i="22"/>
  <c r="I58" i="11" s="1"/>
  <c r="K50" i="22"/>
  <c r="I54" i="11" s="1"/>
  <c r="BO260" i="10"/>
  <c r="BO244" i="10"/>
  <c r="BO30" i="23" s="1"/>
  <c r="BO465" i="10"/>
  <c r="BI177" i="33" s="1"/>
  <c r="BI187" i="33" s="1"/>
  <c r="BO256" i="10"/>
  <c r="BO42" i="23" s="1"/>
  <c r="BO504" i="10"/>
  <c r="BI276" i="33" s="1"/>
  <c r="BI286" i="33" s="1"/>
  <c r="M54" i="22"/>
  <c r="M58" i="11" s="1"/>
  <c r="M50" i="22"/>
  <c r="M54" i="11" s="1"/>
  <c r="BP236" i="25"/>
  <c r="BP439" i="25"/>
  <c r="BJ127" i="33" s="1"/>
  <c r="BJ137" i="33" s="1"/>
  <c r="BO248" i="25"/>
  <c r="BO478" i="25"/>
  <c r="BI225" i="33" s="1"/>
  <c r="BI235" i="33" s="1"/>
  <c r="BP264" i="25"/>
  <c r="BP530" i="25"/>
  <c r="BJ357" i="33" s="1"/>
  <c r="BJ367" i="33" s="1"/>
  <c r="P359" i="10"/>
  <c r="G33" i="11" s="1"/>
  <c r="BO252" i="10"/>
  <c r="BO38" i="23" s="1"/>
  <c r="BO491" i="10"/>
  <c r="BI243" i="33" s="1"/>
  <c r="BI253" i="33" s="1"/>
  <c r="BO240" i="25"/>
  <c r="BO452" i="25"/>
  <c r="BI159" i="33" s="1"/>
  <c r="BI169" i="33" s="1"/>
  <c r="BO264" i="10"/>
  <c r="BO50" i="23" s="1"/>
  <c r="BO530" i="10"/>
  <c r="BI342" i="33" s="1"/>
  <c r="BI352" i="33" s="1"/>
  <c r="BO260" i="25"/>
  <c r="BO346" i="25" s="1"/>
  <c r="BO517" i="25"/>
  <c r="BI324" i="33" s="1"/>
  <c r="BI334" i="33" s="1"/>
  <c r="BN334" i="10"/>
  <c r="BT71" i="1"/>
  <c r="BO1201" i="28"/>
  <c r="BO1205" i="28" s="1"/>
  <c r="BO1061" i="28"/>
  <c r="BO1065" i="28" s="1"/>
  <c r="BO1132" i="28"/>
  <c r="BO1128" i="28"/>
  <c r="BO1124" i="28"/>
  <c r="BO1120" i="28"/>
  <c r="BO1148" i="28"/>
  <c r="BO1116" i="28"/>
  <c r="BO1144" i="28"/>
  <c r="BO1140" i="28"/>
  <c r="BO1136" i="28"/>
  <c r="CD11" i="3"/>
  <c r="BO1280" i="28"/>
  <c r="BO1264" i="28"/>
  <c r="BO1276" i="28"/>
  <c r="BO1256" i="28"/>
  <c r="BO1288" i="28"/>
  <c r="BO1260" i="28"/>
  <c r="BO1272" i="28"/>
  <c r="BO1284" i="28"/>
  <c r="BO1268" i="28"/>
  <c r="BO1252" i="28"/>
  <c r="BO1112" i="28"/>
  <c r="BN1213" i="28"/>
  <c r="BN1209" i="28"/>
  <c r="BN1233" i="28"/>
  <c r="BN1241" i="28"/>
  <c r="BN1229" i="28"/>
  <c r="BN1237" i="28"/>
  <c r="BN1225" i="28"/>
  <c r="BN1221" i="28"/>
  <c r="BN1217" i="28"/>
  <c r="BP1248" i="28"/>
  <c r="BP1108" i="28"/>
  <c r="BN1085" i="28"/>
  <c r="BN1097" i="28"/>
  <c r="BN1081" i="28"/>
  <c r="BN1069" i="28"/>
  <c r="BN1077" i="28"/>
  <c r="BN1101" i="28"/>
  <c r="BN1073" i="28"/>
  <c r="BN1093" i="28"/>
  <c r="BN1089" i="28"/>
  <c r="W1042" i="28"/>
  <c r="J73" i="11" s="1"/>
  <c r="W1034" i="28"/>
  <c r="J71" i="11" s="1"/>
  <c r="BN330" i="10"/>
  <c r="BN10" i="23"/>
  <c r="BN79" i="23" s="1"/>
  <c r="BN342" i="10"/>
  <c r="BN350" i="10"/>
  <c r="BN326" i="10"/>
  <c r="BN338" i="10"/>
  <c r="BN346" i="10"/>
  <c r="BN322" i="10"/>
  <c r="BN314" i="10"/>
  <c r="BN318" i="10"/>
  <c r="BP91" i="10"/>
  <c r="BO224" i="10"/>
  <c r="BN14" i="23"/>
  <c r="BO228" i="10"/>
  <c r="CC15" i="3"/>
  <c r="J67" i="11"/>
  <c r="W1054" i="28"/>
  <c r="J76" i="11" s="1"/>
  <c r="CC13" i="3"/>
  <c r="W1026" i="28"/>
  <c r="J69" i="11" s="1"/>
  <c r="Q1054" i="28"/>
  <c r="BG105" i="33"/>
  <c r="BG59" i="33"/>
  <c r="BG27" i="33"/>
  <c r="W1046" i="28"/>
  <c r="J74" i="11" s="1"/>
  <c r="W1050" i="28"/>
  <c r="J75" i="11" s="1"/>
  <c r="BO400" i="10"/>
  <c r="BI17" i="33" s="1"/>
  <c r="BI27" i="33" s="1"/>
  <c r="BK120" i="18"/>
  <c r="BK124" i="18"/>
  <c r="BK128" i="18"/>
  <c r="BK100" i="18"/>
  <c r="BK104" i="18"/>
  <c r="BK108" i="18"/>
  <c r="BQ182" i="10" s="1"/>
  <c r="BK92" i="18"/>
  <c r="BK60" i="18"/>
  <c r="BK96" i="18"/>
  <c r="BK64" i="18"/>
  <c r="BK116" i="18"/>
  <c r="BK68" i="18"/>
  <c r="BK72" i="18"/>
  <c r="BK112" i="18"/>
  <c r="BK76" i="18"/>
  <c r="BK44" i="18"/>
  <c r="BK80" i="18"/>
  <c r="BK48" i="18"/>
  <c r="BK84" i="18"/>
  <c r="BK52" i="18"/>
  <c r="BK12" i="18"/>
  <c r="BK32" i="18"/>
  <c r="BK88" i="18"/>
  <c r="BK16" i="18"/>
  <c r="BK20" i="18"/>
  <c r="BK40" i="18"/>
  <c r="BK28" i="18"/>
  <c r="BK24" i="18"/>
  <c r="BK56" i="18"/>
  <c r="BK36" i="18"/>
  <c r="AI1042" i="28"/>
  <c r="S73" i="11" s="1"/>
  <c r="Y1030" i="28"/>
  <c r="L70" i="11" s="1"/>
  <c r="AH1022" i="28"/>
  <c r="R68" i="11" s="1"/>
  <c r="Z1018" i="28"/>
  <c r="M67" i="11" s="1"/>
  <c r="Y1038" i="28"/>
  <c r="L72" i="11" s="1"/>
  <c r="Y1022" i="28"/>
  <c r="L68" i="11" s="1"/>
  <c r="BP77" i="10"/>
  <c r="BP77" i="28"/>
  <c r="BP133" i="10"/>
  <c r="BP133" i="28"/>
  <c r="BP154" i="10"/>
  <c r="BP154" i="28"/>
  <c r="BP112" i="10"/>
  <c r="BP112" i="28"/>
  <c r="BP385" i="28"/>
  <c r="BP175" i="25"/>
  <c r="BQ406" i="28"/>
  <c r="BQ196" i="25"/>
  <c r="BP84" i="10"/>
  <c r="BP517" i="10" s="1"/>
  <c r="BJ309" i="33" s="1"/>
  <c r="BJ319" i="33" s="1"/>
  <c r="BP84" i="28"/>
  <c r="BP105" i="10"/>
  <c r="BP105" i="28"/>
  <c r="BP315" i="28"/>
  <c r="BP105" i="25"/>
  <c r="BO416" i="10"/>
  <c r="BI52" i="33" s="1"/>
  <c r="BO414" i="10"/>
  <c r="BI50" i="33" s="1"/>
  <c r="BP168" i="10"/>
  <c r="BP168" i="28"/>
  <c r="BP119" i="25"/>
  <c r="BP329" i="28"/>
  <c r="BP42" i="10"/>
  <c r="BP427" i="10" s="1"/>
  <c r="BJ82" i="33" s="1"/>
  <c r="BP42" i="28"/>
  <c r="BP56" i="10"/>
  <c r="BP56" i="28"/>
  <c r="BP259" i="28"/>
  <c r="BP49" i="25"/>
  <c r="BP287" i="28"/>
  <c r="BP77" i="25"/>
  <c r="BP308" i="28"/>
  <c r="BP98" i="25"/>
  <c r="BS94" i="23"/>
  <c r="BS53" i="23"/>
  <c r="BP203" i="10"/>
  <c r="BP203" i="28"/>
  <c r="BS7" i="28"/>
  <c r="BS5" i="25"/>
  <c r="BP35" i="10"/>
  <c r="BP35" i="28"/>
  <c r="BP210" i="10"/>
  <c r="BP210" i="28"/>
  <c r="BP112" i="25"/>
  <c r="BP322" i="28"/>
  <c r="BP280" i="28"/>
  <c r="BP70" i="25"/>
  <c r="BP266" i="28"/>
  <c r="BP56" i="25"/>
  <c r="BT73" i="1"/>
  <c r="BT6" i="28"/>
  <c r="BT4" i="25"/>
  <c r="BP140" i="10"/>
  <c r="BP140" i="28"/>
  <c r="BR8" i="28"/>
  <c r="BR6" i="25"/>
  <c r="BP217" i="10"/>
  <c r="BP217" i="28"/>
  <c r="BP49" i="10"/>
  <c r="BP49" i="28"/>
  <c r="BP126" i="10"/>
  <c r="BP126" i="28"/>
  <c r="BP420" i="28"/>
  <c r="BP210" i="25"/>
  <c r="BP119" i="10"/>
  <c r="BP119" i="28"/>
  <c r="BP70" i="10"/>
  <c r="BP70" i="28"/>
  <c r="BP175" i="10"/>
  <c r="BP175" i="28"/>
  <c r="BP196" i="10"/>
  <c r="BP196" i="28"/>
  <c r="BP189" i="10"/>
  <c r="BP189" i="28"/>
  <c r="BP147" i="10"/>
  <c r="BP147" i="28"/>
  <c r="BP84" i="25"/>
  <c r="BP294" i="28"/>
  <c r="BP399" i="28"/>
  <c r="BP189" i="25"/>
  <c r="BP273" i="28"/>
  <c r="BP63" i="25"/>
  <c r="BP28" i="10"/>
  <c r="BP416" i="10" s="1"/>
  <c r="BJ52" i="33" s="1"/>
  <c r="BP28" i="28"/>
  <c r="BP63" i="10"/>
  <c r="BP63" i="28"/>
  <c r="BP98" i="10"/>
  <c r="BP98" i="28"/>
  <c r="BP161" i="10"/>
  <c r="BP161" i="28"/>
  <c r="BP182" i="10"/>
  <c r="BP182" i="28"/>
  <c r="BP378" i="28"/>
  <c r="BP168" i="25"/>
  <c r="BP371" i="28"/>
  <c r="BP161" i="25"/>
  <c r="BO7" i="24"/>
  <c r="BS9" i="28"/>
  <c r="BS7" i="25"/>
  <c r="BP231" i="28"/>
  <c r="BP21" i="25"/>
  <c r="BO413" i="25"/>
  <c r="BI63" i="33" s="1"/>
  <c r="BI73" i="33" s="1"/>
  <c r="BO228" i="25"/>
  <c r="BP21" i="10"/>
  <c r="BP413" i="10" s="1"/>
  <c r="BJ49" i="33" s="1"/>
  <c r="BP21" i="28"/>
  <c r="BO984" i="28"/>
  <c r="BO1004" i="28"/>
  <c r="BO1008" i="28"/>
  <c r="BO972" i="28"/>
  <c r="BO980" i="28"/>
  <c r="BO988" i="28"/>
  <c r="BO996" i="28"/>
  <c r="BO1000" i="28"/>
  <c r="BO992" i="28"/>
  <c r="BO939" i="28"/>
  <c r="BO947" i="28"/>
  <c r="BO927" i="28"/>
  <c r="BO963" i="28"/>
  <c r="BO955" i="28"/>
  <c r="BO935" i="28"/>
  <c r="BO943" i="28"/>
  <c r="BO959" i="28"/>
  <c r="BO951" i="28"/>
  <c r="BO628" i="28"/>
  <c r="BO612" i="28"/>
  <c r="BO648" i="28"/>
  <c r="BO640" i="28"/>
  <c r="BO644" i="28"/>
  <c r="BO636" i="28"/>
  <c r="BO624" i="28"/>
  <c r="BO632" i="28"/>
  <c r="BO620" i="28"/>
  <c r="BO515" i="28"/>
  <c r="BO491" i="28"/>
  <c r="BO495" i="28"/>
  <c r="BO499" i="28"/>
  <c r="BO507" i="28"/>
  <c r="BO503" i="28"/>
  <c r="BO479" i="28"/>
  <c r="BO487" i="28"/>
  <c r="BO511" i="28"/>
  <c r="BO771" i="28"/>
  <c r="BO783" i="28"/>
  <c r="BO755" i="28"/>
  <c r="BO759" i="28"/>
  <c r="BO775" i="28"/>
  <c r="BO747" i="28"/>
  <c r="BO779" i="28"/>
  <c r="BO763" i="28"/>
  <c r="BO767" i="28"/>
  <c r="BP475" i="28"/>
  <c r="BP743" i="28"/>
  <c r="BP608" i="28"/>
  <c r="BP923" i="28"/>
  <c r="BP968" i="28"/>
  <c r="BP400" i="25"/>
  <c r="BJ31" i="33" s="1"/>
  <c r="BJ41" i="33" s="1"/>
  <c r="BP224" i="25"/>
  <c r="BO330" i="25"/>
  <c r="BO350" i="25"/>
  <c r="BO338" i="25"/>
  <c r="BO342" i="25"/>
  <c r="BP14" i="10"/>
  <c r="BP400" i="10" s="1"/>
  <c r="BJ17" i="33" s="1"/>
  <c r="BP14" i="28"/>
  <c r="BN804" i="28"/>
  <c r="BN828" i="28"/>
  <c r="BN816" i="28"/>
  <c r="BN800" i="28"/>
  <c r="BN792" i="28"/>
  <c r="BN820" i="28"/>
  <c r="BN812" i="28"/>
  <c r="BN824" i="28"/>
  <c r="BN808" i="28"/>
  <c r="BN796" i="28"/>
  <c r="BN898" i="28"/>
  <c r="BN906" i="28"/>
  <c r="BN910" i="28"/>
  <c r="BN902" i="28"/>
  <c r="BN886" i="28"/>
  <c r="BN882" i="28"/>
  <c r="BN894" i="28"/>
  <c r="BN914" i="28"/>
  <c r="BN918" i="28"/>
  <c r="BN890" i="28"/>
  <c r="BN853" i="28"/>
  <c r="BN861" i="28"/>
  <c r="BN841" i="28"/>
  <c r="BN849" i="28"/>
  <c r="BN837" i="28"/>
  <c r="BN873" i="28"/>
  <c r="BN869" i="28"/>
  <c r="BN845" i="28"/>
  <c r="BN865" i="28"/>
  <c r="BN857" i="28"/>
  <c r="BN706" i="28"/>
  <c r="BN734" i="28"/>
  <c r="BN714" i="28"/>
  <c r="BN710" i="28"/>
  <c r="BN730" i="28"/>
  <c r="BN738" i="28"/>
  <c r="BN718" i="28"/>
  <c r="BN722" i="28"/>
  <c r="BN702" i="28"/>
  <c r="BN726" i="28"/>
  <c r="BN591" i="28"/>
  <c r="BN595" i="28"/>
  <c r="BN599" i="28"/>
  <c r="BN571" i="28"/>
  <c r="BN567" i="28"/>
  <c r="BN583" i="28"/>
  <c r="BN575" i="28"/>
  <c r="BN603" i="28"/>
  <c r="BN579" i="28"/>
  <c r="BN587" i="28"/>
  <c r="BN458" i="28"/>
  <c r="BN442" i="28"/>
  <c r="BN434" i="28"/>
  <c r="BN466" i="28"/>
  <c r="BN446" i="28"/>
  <c r="BN454" i="28"/>
  <c r="BN438" i="28"/>
  <c r="BN462" i="28"/>
  <c r="BN450" i="28"/>
  <c r="BN470" i="28"/>
  <c r="BN536" i="28"/>
  <c r="BN556" i="28"/>
  <c r="BN552" i="28"/>
  <c r="BN524" i="28"/>
  <c r="BN540" i="28"/>
  <c r="BN544" i="28"/>
  <c r="BN548" i="28"/>
  <c r="BN532" i="28"/>
  <c r="BN560" i="28"/>
  <c r="BN528" i="28"/>
  <c r="BO563" i="28"/>
  <c r="BO430" i="28"/>
  <c r="BO698" i="28"/>
  <c r="BO833" i="28"/>
  <c r="BO878" i="28"/>
  <c r="BO653" i="28"/>
  <c r="BO661" i="28" s="1"/>
  <c r="BO520" i="28"/>
  <c r="BO528" i="28" s="1"/>
  <c r="BO788" i="28"/>
  <c r="BO796" i="28" s="1"/>
  <c r="BN665" i="28"/>
  <c r="BN681" i="28"/>
  <c r="BN669" i="28"/>
  <c r="BN677" i="28"/>
  <c r="BN689" i="28"/>
  <c r="BN673" i="28"/>
  <c r="BN685" i="28"/>
  <c r="BN657" i="28"/>
  <c r="BN693" i="28"/>
  <c r="BN661" i="28"/>
  <c r="G112" i="22"/>
  <c r="BP245" i="28"/>
  <c r="BP35" i="25"/>
  <c r="BO232" i="25"/>
  <c r="BO318" i="25" s="1"/>
  <c r="BO426" i="25"/>
  <c r="BI95" i="33" s="1"/>
  <c r="BI105" i="33" s="1"/>
  <c r="BO931" i="28"/>
  <c r="BO976" i="28"/>
  <c r="BO483" i="28"/>
  <c r="BO751" i="28"/>
  <c r="BO616" i="28"/>
  <c r="AE1022" i="28"/>
  <c r="P68" i="11" s="1"/>
  <c r="Y1034" i="28"/>
  <c r="L71" i="11" s="1"/>
  <c r="I111" i="22"/>
  <c r="I117" i="22" s="1"/>
  <c r="N17" i="19" s="1"/>
  <c r="BM59" i="23"/>
  <c r="BM104" i="23" s="1"/>
  <c r="M111" i="22"/>
  <c r="H19" i="19" s="1"/>
  <c r="Z1042" i="28"/>
  <c r="M73" i="11" s="1"/>
  <c r="BM83" i="23"/>
  <c r="BM128" i="23" s="1"/>
  <c r="BM75" i="23"/>
  <c r="BM120" i="23" s="1"/>
  <c r="AI1050" i="28"/>
  <c r="S75" i="11" s="1"/>
  <c r="BM96" i="23"/>
  <c r="AE1050" i="28"/>
  <c r="P75" i="11" s="1"/>
  <c r="AH1050" i="28"/>
  <c r="R75" i="11" s="1"/>
  <c r="BM55" i="23"/>
  <c r="BM100" i="23" s="1"/>
  <c r="AF1050" i="28"/>
  <c r="Q75" i="11" s="1"/>
  <c r="BM71" i="23"/>
  <c r="BM116" i="23" s="1"/>
  <c r="BM91" i="23"/>
  <c r="BM136" i="23" s="1"/>
  <c r="BI81" i="33"/>
  <c r="BI91" i="33" s="1"/>
  <c r="BP428" i="10"/>
  <c r="BJ83" i="33" s="1"/>
  <c r="BP426" i="10"/>
  <c r="BM67" i="23"/>
  <c r="BM112" i="23" s="1"/>
  <c r="BM63" i="23"/>
  <c r="BM108" i="23" s="1"/>
  <c r="AI1022" i="28"/>
  <c r="S68" i="11" s="1"/>
  <c r="AF1022" i="28"/>
  <c r="Q68" i="11" s="1"/>
  <c r="BM87" i="23"/>
  <c r="BM132" i="23" s="1"/>
  <c r="AH1030" i="28"/>
  <c r="R70" i="11" s="1"/>
  <c r="AI1030" i="28"/>
  <c r="S70" i="11" s="1"/>
  <c r="AF1038" i="28"/>
  <c r="Q72" i="11" s="1"/>
  <c r="AE1038" i="28"/>
  <c r="P72" i="11" s="1"/>
  <c r="AH1042" i="28"/>
  <c r="R73" i="11" s="1"/>
  <c r="AF1018" i="28"/>
  <c r="Q67" i="11" s="1"/>
  <c r="AI1018" i="28"/>
  <c r="S67" i="11" s="1"/>
  <c r="AE1018" i="28"/>
  <c r="P67" i="11" s="1"/>
  <c r="AH1018" i="28"/>
  <c r="R67" i="11" s="1"/>
  <c r="AH1034" i="28"/>
  <c r="R71" i="11" s="1"/>
  <c r="O111" i="22"/>
  <c r="H20" i="19" s="1"/>
  <c r="AF1054" i="28"/>
  <c r="Q76" i="11" s="1"/>
  <c r="Z1054" i="28"/>
  <c r="M76" i="11" s="1"/>
  <c r="Z1026" i="28"/>
  <c r="M69" i="11" s="1"/>
  <c r="AI1026" i="28"/>
  <c r="S69" i="11" s="1"/>
  <c r="Z1050" i="28"/>
  <c r="M75" i="11" s="1"/>
  <c r="AB1022" i="28"/>
  <c r="N68" i="11" s="1"/>
  <c r="AI1046" i="28"/>
  <c r="S74" i="11" s="1"/>
  <c r="AC1030" i="28"/>
  <c r="O70" i="11" s="1"/>
  <c r="AH1046" i="28"/>
  <c r="R74" i="11" s="1"/>
  <c r="AC1034" i="28"/>
  <c r="O71" i="11" s="1"/>
  <c r="AF1046" i="28"/>
  <c r="Q74" i="11" s="1"/>
  <c r="AE1034" i="28"/>
  <c r="P71" i="11" s="1"/>
  <c r="AE1046" i="28"/>
  <c r="P74" i="11" s="1"/>
  <c r="AI1034" i="28"/>
  <c r="S71" i="11" s="1"/>
  <c r="AE1042" i="28"/>
  <c r="P73" i="11" s="1"/>
  <c r="AF1042" i="28"/>
  <c r="Q73" i="11" s="1"/>
  <c r="G113" i="22"/>
  <c r="G115" i="22"/>
  <c r="G116" i="22"/>
  <c r="G121" i="22"/>
  <c r="G114" i="22"/>
  <c r="G120" i="22"/>
  <c r="G119" i="22"/>
  <c r="G118" i="22"/>
  <c r="G117" i="22"/>
  <c r="AC1054" i="28"/>
  <c r="O76" i="11" s="1"/>
  <c r="AB1050" i="28"/>
  <c r="N75" i="11" s="1"/>
  <c r="BS7" i="3"/>
  <c r="BM5" i="18"/>
  <c r="BS5" i="23"/>
  <c r="BS5" i="10"/>
  <c r="BO5" i="24"/>
  <c r="AB1042" i="28"/>
  <c r="N73" i="11" s="1"/>
  <c r="AC1026" i="28"/>
  <c r="O69" i="11" s="1"/>
  <c r="AF1034" i="28"/>
  <c r="Q71" i="11" s="1"/>
  <c r="J50" i="11"/>
  <c r="N50" i="11"/>
  <c r="AB1038" i="28"/>
  <c r="N72" i="11" s="1"/>
  <c r="Z1046" i="28"/>
  <c r="M74" i="11" s="1"/>
  <c r="AE1054" i="28"/>
  <c r="P76" i="11" s="1"/>
  <c r="AI1054" i="28"/>
  <c r="S76" i="11" s="1"/>
  <c r="AE1026" i="28"/>
  <c r="P69" i="11" s="1"/>
  <c r="K111" i="22"/>
  <c r="H18" i="19" s="1"/>
  <c r="AH1026" i="28"/>
  <c r="R69" i="11" s="1"/>
  <c r="AC1046" i="28"/>
  <c r="O74" i="11" s="1"/>
  <c r="BP415" i="10"/>
  <c r="BJ51" i="33" s="1"/>
  <c r="AH1054" i="28"/>
  <c r="R76" i="11" s="1"/>
  <c r="AF1026" i="28"/>
  <c r="Q69" i="11" s="1"/>
  <c r="BL6" i="18"/>
  <c r="BR8" i="3"/>
  <c r="BR6" i="10"/>
  <c r="BR6" i="23"/>
  <c r="BN6" i="24"/>
  <c r="BP401" i="10"/>
  <c r="BJ18" i="33" s="1"/>
  <c r="BP402" i="10"/>
  <c r="BJ19" i="33" s="1"/>
  <c r="AH1038" i="28"/>
  <c r="R72" i="11" s="1"/>
  <c r="AF1030" i="28"/>
  <c r="Q70" i="11" s="1"/>
  <c r="R50" i="11"/>
  <c r="F50" i="11"/>
  <c r="AI1038" i="28"/>
  <c r="S72" i="11" s="1"/>
  <c r="AE1030" i="28"/>
  <c r="P70" i="11" s="1"/>
  <c r="BT4" i="10"/>
  <c r="BN15" i="33"/>
  <c r="BN79" i="33"/>
  <c r="BN143" i="33"/>
  <c r="BN208" i="33"/>
  <c r="BN274" i="33"/>
  <c r="BN340" i="33"/>
  <c r="BN61" i="33"/>
  <c r="BN125" i="33"/>
  <c r="BN190" i="33"/>
  <c r="BN256" i="33"/>
  <c r="BN322" i="33"/>
  <c r="BT4" i="23"/>
  <c r="BN47" i="33"/>
  <c r="BN111" i="33"/>
  <c r="BN175" i="33"/>
  <c r="BN241" i="33"/>
  <c r="BN307" i="33"/>
  <c r="BP4" i="24"/>
  <c r="BT6" i="3"/>
  <c r="BT5" i="3" s="1"/>
  <c r="BN29" i="33"/>
  <c r="BN93" i="33"/>
  <c r="BN157" i="33"/>
  <c r="BN223" i="33"/>
  <c r="BN289" i="33"/>
  <c r="BN355" i="33"/>
  <c r="BN4" i="18"/>
  <c r="BU70" i="1"/>
  <c r="BT9" i="1"/>
  <c r="BO128" i="24" l="1" a="1"/>
  <c r="BO128" i="24" s="1"/>
  <c r="BO120" i="24" a="1"/>
  <c r="BO120" i="24" s="1"/>
  <c r="BO108" i="24" a="1"/>
  <c r="BO108" i="24" s="1"/>
  <c r="BO116" i="24" a="1"/>
  <c r="BO116" i="24" s="1"/>
  <c r="BO104" i="24" a="1"/>
  <c r="BO104" i="24" s="1"/>
  <c r="BO124" i="24" a="1"/>
  <c r="BO124" i="24" s="1"/>
  <c r="BO112" i="24" a="1"/>
  <c r="BO112" i="24" s="1"/>
  <c r="BO64" i="24" a="1"/>
  <c r="BO64" i="24" s="1"/>
  <c r="BO60" i="24" a="1"/>
  <c r="BO60" i="24" s="1"/>
  <c r="BO76" i="24" a="1"/>
  <c r="BO76" i="24" s="1"/>
  <c r="BO100" i="24" a="1"/>
  <c r="BO100" i="24" s="1"/>
  <c r="BO96" i="24" a="1"/>
  <c r="BO96" i="24" s="1"/>
  <c r="BO92" i="24" a="1"/>
  <c r="BO92" i="24" s="1"/>
  <c r="BO88" i="24" a="1"/>
  <c r="BO88" i="24" s="1"/>
  <c r="BO68" i="24" a="1"/>
  <c r="BO68" i="24" s="1"/>
  <c r="BO56" i="24" a="1"/>
  <c r="BO56" i="24" s="1"/>
  <c r="BO72" i="24" a="1"/>
  <c r="BO72" i="24" s="1"/>
  <c r="BO84" i="24" a="1"/>
  <c r="BO84" i="24" s="1"/>
  <c r="BO52" i="24" a="1"/>
  <c r="BO52" i="24" s="1"/>
  <c r="BO48" i="24" a="1"/>
  <c r="BO48" i="24" s="1"/>
  <c r="BO80" i="24" a="1"/>
  <c r="BO80" i="24" s="1"/>
  <c r="BO40" i="24" a="1"/>
  <c r="BO40" i="24" s="1"/>
  <c r="BO32" i="24" a="1"/>
  <c r="BO32" i="24" s="1"/>
  <c r="BO28" i="24" a="1"/>
  <c r="BO28" i="24" s="1"/>
  <c r="BO16" i="24" a="1"/>
  <c r="BO16" i="24" s="1"/>
  <c r="BO12" i="24" a="1"/>
  <c r="BO12" i="24" s="1"/>
  <c r="BO44" i="24" a="1"/>
  <c r="BO44" i="24" s="1"/>
  <c r="BO36" i="24" a="1"/>
  <c r="BO36" i="24" s="1"/>
  <c r="BO24" i="24" a="1"/>
  <c r="BO24" i="24" s="1"/>
  <c r="BO20" i="24" a="1"/>
  <c r="BO20" i="24" s="1"/>
  <c r="BP232" i="10"/>
  <c r="BO34" i="23"/>
  <c r="BO26" i="23"/>
  <c r="BO326" i="25"/>
  <c r="BO334" i="25"/>
  <c r="BO46" i="23"/>
  <c r="BP236" i="10"/>
  <c r="BP22" i="23" s="1"/>
  <c r="BP439" i="10"/>
  <c r="BJ113" i="33" s="1"/>
  <c r="BJ123" i="33" s="1"/>
  <c r="BP256" i="10"/>
  <c r="BP504" i="10"/>
  <c r="BJ276" i="33" s="1"/>
  <c r="BJ286" i="33" s="1"/>
  <c r="BP252" i="25"/>
  <c r="BP338" i="25" s="1"/>
  <c r="BP491" i="25"/>
  <c r="BJ258" i="33" s="1"/>
  <c r="BJ268" i="33" s="1"/>
  <c r="BP256" i="25"/>
  <c r="BP342" i="25" s="1"/>
  <c r="BP504" i="25"/>
  <c r="BJ291" i="33" s="1"/>
  <c r="BJ301" i="33" s="1"/>
  <c r="BP248" i="10"/>
  <c r="BP478" i="10"/>
  <c r="BJ210" i="33" s="1"/>
  <c r="BJ220" i="33" s="1"/>
  <c r="BP260" i="25"/>
  <c r="BP346" i="25" s="1"/>
  <c r="BP517" i="25"/>
  <c r="BJ324" i="33" s="1"/>
  <c r="BJ334" i="33" s="1"/>
  <c r="BP240" i="25"/>
  <c r="BP326" i="25" s="1"/>
  <c r="BP452" i="25"/>
  <c r="BJ159" i="33" s="1"/>
  <c r="BJ169" i="33" s="1"/>
  <c r="BP264" i="10"/>
  <c r="BP50" i="23" s="1"/>
  <c r="BP530" i="10"/>
  <c r="BJ342" i="33" s="1"/>
  <c r="BJ352" i="33" s="1"/>
  <c r="BP252" i="10"/>
  <c r="BP491" i="10"/>
  <c r="BJ243" i="33" s="1"/>
  <c r="BJ253" i="33" s="1"/>
  <c r="BP240" i="10"/>
  <c r="BP452" i="10"/>
  <c r="BJ145" i="33" s="1"/>
  <c r="BJ155" i="33" s="1"/>
  <c r="BP248" i="25"/>
  <c r="BP334" i="25" s="1"/>
  <c r="BP478" i="25"/>
  <c r="BJ225" i="33" s="1"/>
  <c r="BJ235" i="33" s="1"/>
  <c r="BP260" i="10"/>
  <c r="BP244" i="10"/>
  <c r="BP465" i="10"/>
  <c r="BJ177" i="33" s="1"/>
  <c r="BJ187" i="33" s="1"/>
  <c r="BP244" i="25"/>
  <c r="BP330" i="25" s="1"/>
  <c r="BP465" i="25"/>
  <c r="BJ192" i="33" s="1"/>
  <c r="BJ202" i="33" s="1"/>
  <c r="BO22" i="23"/>
  <c r="BO346" i="10"/>
  <c r="BU71" i="1"/>
  <c r="BT72" i="1"/>
  <c r="BN91" i="23"/>
  <c r="BN136" i="23" s="1"/>
  <c r="BN96" i="23"/>
  <c r="BN67" i="23"/>
  <c r="BN112" i="23" s="1"/>
  <c r="BN83" i="23"/>
  <c r="BN128" i="23" s="1"/>
  <c r="BN63" i="23"/>
  <c r="BN108" i="23" s="1"/>
  <c r="BP414" i="10"/>
  <c r="BJ50" i="33" s="1"/>
  <c r="BJ59" i="33" s="1"/>
  <c r="BP1288" i="28"/>
  <c r="BP1284" i="28"/>
  <c r="BP1256" i="28"/>
  <c r="BP1280" i="28"/>
  <c r="BP1260" i="28"/>
  <c r="BP1276" i="28"/>
  <c r="BP1272" i="28"/>
  <c r="BP1268" i="28"/>
  <c r="BP1264" i="28"/>
  <c r="BP1252" i="28"/>
  <c r="BP1112" i="28"/>
  <c r="BP1201" i="28"/>
  <c r="BP1205" i="28" s="1"/>
  <c r="BP1061" i="28"/>
  <c r="BP1065" i="28" s="1"/>
  <c r="BP1124" i="28"/>
  <c r="BP1148" i="28"/>
  <c r="BP1120" i="28"/>
  <c r="BP1144" i="28"/>
  <c r="BP1116" i="28"/>
  <c r="BP1140" i="28"/>
  <c r="BP1136" i="28"/>
  <c r="BP1132" i="28"/>
  <c r="BP1128" i="28"/>
  <c r="CE11" i="3"/>
  <c r="BO1085" i="28"/>
  <c r="BO1081" i="28"/>
  <c r="BO1077" i="28"/>
  <c r="BO1073" i="28"/>
  <c r="BO1069" i="28"/>
  <c r="BO1101" i="28"/>
  <c r="BO1097" i="28"/>
  <c r="BO1093" i="28"/>
  <c r="BO1089" i="28"/>
  <c r="BP228" i="10"/>
  <c r="BO1221" i="28"/>
  <c r="BO1217" i="28"/>
  <c r="BO1213" i="28"/>
  <c r="BO1209" i="28"/>
  <c r="BO1241" i="28"/>
  <c r="BO1237" i="28"/>
  <c r="BO1233" i="28"/>
  <c r="BO1229" i="28"/>
  <c r="BO1225" i="28"/>
  <c r="BO10" i="23"/>
  <c r="BO71" i="23" s="1"/>
  <c r="BN87" i="23"/>
  <c r="BN132" i="23" s="1"/>
  <c r="BN71" i="23"/>
  <c r="BN116" i="23" s="1"/>
  <c r="BN75" i="23"/>
  <c r="BN120" i="23" s="1"/>
  <c r="BN59" i="23"/>
  <c r="BN104" i="23" s="1"/>
  <c r="BN55" i="23"/>
  <c r="BN100" i="23" s="1"/>
  <c r="BO322" i="10"/>
  <c r="BO318" i="10"/>
  <c r="BO334" i="10"/>
  <c r="BO350" i="10"/>
  <c r="BO342" i="10"/>
  <c r="BO338" i="10"/>
  <c r="BO330" i="10"/>
  <c r="BO326" i="10"/>
  <c r="BQ182" i="28"/>
  <c r="BO314" i="10"/>
  <c r="BO14" i="23"/>
  <c r="CD15" i="3"/>
  <c r="CD13" i="3"/>
  <c r="BP224" i="10"/>
  <c r="BI59" i="33"/>
  <c r="BJ27" i="33"/>
  <c r="BO314" i="25"/>
  <c r="M121" i="22"/>
  <c r="R19" i="19" s="1"/>
  <c r="M116" i="22"/>
  <c r="M19" i="19" s="1"/>
  <c r="I121" i="22"/>
  <c r="R17" i="19" s="1"/>
  <c r="I118" i="22"/>
  <c r="O17" i="19" s="1"/>
  <c r="I116" i="22"/>
  <c r="M17" i="19" s="1"/>
  <c r="BQ196" i="10"/>
  <c r="BQ196" i="28"/>
  <c r="BQ420" i="28"/>
  <c r="BQ210" i="25"/>
  <c r="BQ210" i="10"/>
  <c r="BQ210" i="28"/>
  <c r="BQ413" i="28"/>
  <c r="BQ203" i="25"/>
  <c r="BQ112" i="10"/>
  <c r="BQ112" i="28"/>
  <c r="BQ217" i="10"/>
  <c r="BQ217" i="28"/>
  <c r="BQ308" i="28"/>
  <c r="BQ98" i="25"/>
  <c r="BQ238" i="28"/>
  <c r="BQ28" i="25"/>
  <c r="BQ414" i="25" s="1"/>
  <c r="BK64" i="33" s="1"/>
  <c r="BQ252" i="28"/>
  <c r="BQ42" i="25"/>
  <c r="BQ427" i="25" s="1"/>
  <c r="BK96" i="33" s="1"/>
  <c r="BQ28" i="10"/>
  <c r="BQ416" i="10" s="1"/>
  <c r="BK52" i="33" s="1"/>
  <c r="BQ28" i="28"/>
  <c r="BQ63" i="10"/>
  <c r="BQ63" i="28"/>
  <c r="BQ301" i="28"/>
  <c r="BQ91" i="25"/>
  <c r="BQ154" i="10"/>
  <c r="BQ154" i="28"/>
  <c r="BQ287" i="28"/>
  <c r="BQ77" i="25"/>
  <c r="BU73" i="1"/>
  <c r="BU6" i="28"/>
  <c r="BU4" i="25"/>
  <c r="BQ336" i="28"/>
  <c r="BQ126" i="25"/>
  <c r="BQ350" i="28"/>
  <c r="BQ140" i="25"/>
  <c r="BQ119" i="10"/>
  <c r="BQ119" i="28"/>
  <c r="BQ427" i="28"/>
  <c r="BQ217" i="25"/>
  <c r="BQ189" i="25"/>
  <c r="BQ399" i="28"/>
  <c r="BQ133" i="10"/>
  <c r="BQ133" i="28"/>
  <c r="BQ280" i="28"/>
  <c r="BQ70" i="25"/>
  <c r="BQ91" i="10"/>
  <c r="BQ91" i="28"/>
  <c r="BQ49" i="10"/>
  <c r="BQ49" i="28"/>
  <c r="BQ266" i="28"/>
  <c r="BQ56" i="25"/>
  <c r="BQ168" i="10"/>
  <c r="BQ168" i="28"/>
  <c r="BQ119" i="25"/>
  <c r="BQ329" i="28"/>
  <c r="BQ84" i="10"/>
  <c r="BQ517" i="10" s="1"/>
  <c r="BK309" i="33" s="1"/>
  <c r="BK319" i="33" s="1"/>
  <c r="BQ84" i="28"/>
  <c r="BQ315" i="28"/>
  <c r="BQ105" i="25"/>
  <c r="BQ357" i="28"/>
  <c r="BQ147" i="25"/>
  <c r="BQ140" i="10"/>
  <c r="BQ140" i="28"/>
  <c r="BQ77" i="10"/>
  <c r="BQ77" i="28"/>
  <c r="BQ273" i="28"/>
  <c r="BQ63" i="25"/>
  <c r="BQ70" i="10"/>
  <c r="BQ70" i="28"/>
  <c r="BQ35" i="10"/>
  <c r="BQ35" i="28"/>
  <c r="BQ378" i="28"/>
  <c r="BQ168" i="25"/>
  <c r="BQ42" i="10"/>
  <c r="BQ427" i="10" s="1"/>
  <c r="BK82" i="33" s="1"/>
  <c r="BQ42" i="28"/>
  <c r="BQ126" i="10"/>
  <c r="BQ126" i="28"/>
  <c r="BQ161" i="10"/>
  <c r="BQ161" i="28"/>
  <c r="BP7" i="24"/>
  <c r="BT9" i="28"/>
  <c r="BT7" i="25"/>
  <c r="BQ364" i="28"/>
  <c r="BQ154" i="25"/>
  <c r="BQ84" i="25"/>
  <c r="BQ294" i="28"/>
  <c r="BQ98" i="10"/>
  <c r="BQ98" i="28"/>
  <c r="BQ203" i="10"/>
  <c r="BQ203" i="28"/>
  <c r="BQ147" i="10"/>
  <c r="BQ147" i="28"/>
  <c r="BQ322" i="28"/>
  <c r="BQ112" i="25"/>
  <c r="BS8" i="28"/>
  <c r="BS6" i="25"/>
  <c r="BT6" i="23"/>
  <c r="BT7" i="28"/>
  <c r="BT5" i="25"/>
  <c r="BQ385" i="28"/>
  <c r="BQ175" i="25"/>
  <c r="BT94" i="23"/>
  <c r="BT53" i="23"/>
  <c r="BQ49" i="25"/>
  <c r="BQ259" i="28"/>
  <c r="BQ56" i="10"/>
  <c r="BQ56" i="28"/>
  <c r="BQ392" i="28"/>
  <c r="BQ182" i="25"/>
  <c r="BQ189" i="10"/>
  <c r="BQ189" i="28"/>
  <c r="BQ133" i="25"/>
  <c r="BQ343" i="28"/>
  <c r="BQ105" i="10"/>
  <c r="BQ105" i="28"/>
  <c r="BQ371" i="28"/>
  <c r="BQ161" i="25"/>
  <c r="BQ175" i="10"/>
  <c r="BQ175" i="28"/>
  <c r="M120" i="22"/>
  <c r="Q19" i="19" s="1"/>
  <c r="BQ231" i="28"/>
  <c r="BQ21" i="25"/>
  <c r="BP413" i="25"/>
  <c r="BJ63" i="33" s="1"/>
  <c r="BJ73" i="33" s="1"/>
  <c r="BP228" i="25"/>
  <c r="BP314" i="25" s="1"/>
  <c r="I115" i="22"/>
  <c r="L17" i="19" s="1"/>
  <c r="G49" i="11"/>
  <c r="I120" i="22"/>
  <c r="Q17" i="19" s="1"/>
  <c r="I113" i="22"/>
  <c r="J17" i="19" s="1"/>
  <c r="I114" i="22"/>
  <c r="K17" i="19" s="1"/>
  <c r="BQ21" i="10"/>
  <c r="BQ21" i="28"/>
  <c r="BP763" i="28"/>
  <c r="BP783" i="28"/>
  <c r="BP759" i="28"/>
  <c r="BP755" i="28"/>
  <c r="BP779" i="28"/>
  <c r="BP775" i="28"/>
  <c r="BP747" i="28"/>
  <c r="BP771" i="28"/>
  <c r="BP767" i="28"/>
  <c r="BP499" i="28"/>
  <c r="BP511" i="28"/>
  <c r="BP479" i="28"/>
  <c r="BP487" i="28"/>
  <c r="BP495" i="28"/>
  <c r="BP515" i="28"/>
  <c r="BP507" i="28"/>
  <c r="BP491" i="28"/>
  <c r="BP503" i="28"/>
  <c r="BP350" i="25"/>
  <c r="BP322" i="25"/>
  <c r="BP644" i="28"/>
  <c r="BP648" i="28"/>
  <c r="BP612" i="28"/>
  <c r="BP620" i="28"/>
  <c r="BP628" i="28"/>
  <c r="BP624" i="28"/>
  <c r="BP636" i="28"/>
  <c r="BP632" i="28"/>
  <c r="BP640" i="28"/>
  <c r="BP984" i="28"/>
  <c r="BP972" i="28"/>
  <c r="BP1004" i="28"/>
  <c r="BP980" i="28"/>
  <c r="BP1008" i="28"/>
  <c r="BP988" i="28"/>
  <c r="BP1000" i="28"/>
  <c r="BP996" i="28"/>
  <c r="BP992" i="28"/>
  <c r="BQ14" i="25"/>
  <c r="BQ224" i="28"/>
  <c r="BP963" i="28"/>
  <c r="BP943" i="28"/>
  <c r="BP955" i="28"/>
  <c r="BP939" i="28"/>
  <c r="BP951" i="28"/>
  <c r="BP947" i="28"/>
  <c r="BP927" i="28"/>
  <c r="BP959" i="28"/>
  <c r="BP935" i="28"/>
  <c r="BO816" i="28"/>
  <c r="BO824" i="28"/>
  <c r="BO804" i="28"/>
  <c r="BO812" i="28"/>
  <c r="BO792" i="28"/>
  <c r="BO820" i="28"/>
  <c r="BO828" i="28"/>
  <c r="BO800" i="28"/>
  <c r="BO808" i="28"/>
  <c r="BO540" i="28"/>
  <c r="BO552" i="28"/>
  <c r="BO524" i="28"/>
  <c r="BO560" i="28"/>
  <c r="BO536" i="28"/>
  <c r="BO548" i="28"/>
  <c r="BO556" i="28"/>
  <c r="BO544" i="28"/>
  <c r="BO532" i="28"/>
  <c r="BQ14" i="10"/>
  <c r="BQ14" i="28"/>
  <c r="BO657" i="28"/>
  <c r="BO685" i="28"/>
  <c r="BO693" i="28"/>
  <c r="BO665" i="28"/>
  <c r="BO681" i="28"/>
  <c r="BO669" i="28"/>
  <c r="BO689" i="28"/>
  <c r="BO677" i="28"/>
  <c r="BO673" i="28"/>
  <c r="BO886" i="28"/>
  <c r="BO914" i="28"/>
  <c r="BO898" i="28"/>
  <c r="BO902" i="28"/>
  <c r="BO910" i="28"/>
  <c r="BO890" i="28"/>
  <c r="BO882" i="28"/>
  <c r="BO906" i="28"/>
  <c r="BO918" i="28"/>
  <c r="BO894" i="28"/>
  <c r="BO865" i="28"/>
  <c r="BO837" i="28"/>
  <c r="BO845" i="28"/>
  <c r="BO849" i="28"/>
  <c r="BO861" i="28"/>
  <c r="BO869" i="28"/>
  <c r="BO841" i="28"/>
  <c r="BO873" i="28"/>
  <c r="BO853" i="28"/>
  <c r="BO857" i="28"/>
  <c r="BO718" i="28"/>
  <c r="BO730" i="28"/>
  <c r="BO722" i="28"/>
  <c r="BO726" i="28"/>
  <c r="BO710" i="28"/>
  <c r="BO714" i="28"/>
  <c r="BO738" i="28"/>
  <c r="BO734" i="28"/>
  <c r="BO702" i="28"/>
  <c r="BO706" i="28"/>
  <c r="I112" i="22"/>
  <c r="I17" i="19" s="1"/>
  <c r="H17" i="19"/>
  <c r="BO462" i="28"/>
  <c r="BO470" i="28"/>
  <c r="BO450" i="28"/>
  <c r="BO434" i="28"/>
  <c r="BO454" i="28"/>
  <c r="BO466" i="28"/>
  <c r="BO458" i="28"/>
  <c r="BO438" i="28"/>
  <c r="BO446" i="28"/>
  <c r="BO442" i="28"/>
  <c r="BP698" i="28"/>
  <c r="BP563" i="28"/>
  <c r="BP430" i="28"/>
  <c r="BP878" i="28"/>
  <c r="BP833" i="28"/>
  <c r="BP788" i="28"/>
  <c r="BP796" i="28" s="1"/>
  <c r="BP520" i="28"/>
  <c r="BP528" i="28" s="1"/>
  <c r="BP653" i="28"/>
  <c r="BP661" i="28" s="1"/>
  <c r="BO583" i="28"/>
  <c r="BO575" i="28"/>
  <c r="BO579" i="28"/>
  <c r="BO567" i="28"/>
  <c r="BO599" i="28"/>
  <c r="BO571" i="28"/>
  <c r="BO587" i="28"/>
  <c r="BO591" i="28"/>
  <c r="BO603" i="28"/>
  <c r="BO595" i="28"/>
  <c r="BQ245" i="28"/>
  <c r="BQ35" i="25"/>
  <c r="G58" i="11"/>
  <c r="G56" i="11"/>
  <c r="BO18" i="23"/>
  <c r="G59" i="11"/>
  <c r="O120" i="22"/>
  <c r="M113" i="22"/>
  <c r="O59" i="11"/>
  <c r="G55" i="11"/>
  <c r="BP232" i="25"/>
  <c r="BP318" i="25" s="1"/>
  <c r="BP426" i="25"/>
  <c r="BJ95" i="33" s="1"/>
  <c r="BJ105" i="33" s="1"/>
  <c r="O54" i="11"/>
  <c r="I119" i="22"/>
  <c r="P17" i="19" s="1"/>
  <c r="BP616" i="28"/>
  <c r="BP976" i="28"/>
  <c r="BP483" i="28"/>
  <c r="BP751" i="28"/>
  <c r="BP931" i="28"/>
  <c r="M117" i="22"/>
  <c r="N19" i="19" s="1"/>
  <c r="M118" i="22"/>
  <c r="O19" i="19" s="1"/>
  <c r="M119" i="22"/>
  <c r="P19" i="19" s="1"/>
  <c r="M112" i="22"/>
  <c r="I19" i="19" s="1"/>
  <c r="M114" i="22"/>
  <c r="K19" i="19" s="1"/>
  <c r="M115" i="22"/>
  <c r="L19" i="19" s="1"/>
  <c r="O49" i="11"/>
  <c r="S49" i="11"/>
  <c r="BJ81" i="33"/>
  <c r="BJ91" i="33" s="1"/>
  <c r="BQ232" i="10"/>
  <c r="BQ426" i="10"/>
  <c r="BQ428" i="10"/>
  <c r="BK83" i="33" s="1"/>
  <c r="O112" i="22"/>
  <c r="I20" i="19" s="1"/>
  <c r="O119" i="22"/>
  <c r="O113" i="22"/>
  <c r="O117" i="22"/>
  <c r="O116" i="22"/>
  <c r="BQ402" i="10"/>
  <c r="BK19" i="33" s="1"/>
  <c r="O114" i="22"/>
  <c r="O118" i="22"/>
  <c r="O115" i="22"/>
  <c r="O121" i="22"/>
  <c r="BN124" i="23"/>
  <c r="K49" i="11"/>
  <c r="K121" i="22"/>
  <c r="K113" i="22"/>
  <c r="K116" i="22"/>
  <c r="K114" i="22"/>
  <c r="K115" i="22"/>
  <c r="K120" i="22"/>
  <c r="K119" i="22"/>
  <c r="K118" i="22"/>
  <c r="K117" i="22"/>
  <c r="BL7" i="18"/>
  <c r="BR7" i="10"/>
  <c r="BR9" i="3"/>
  <c r="BR7" i="23"/>
  <c r="BQ414" i="10"/>
  <c r="BK50" i="33" s="1"/>
  <c r="BQ415" i="10"/>
  <c r="BK51" i="33" s="1"/>
  <c r="BO6" i="24"/>
  <c r="BS8" i="3"/>
  <c r="BM6" i="18"/>
  <c r="BS6" i="10"/>
  <c r="BS6" i="23"/>
  <c r="K112" i="22"/>
  <c r="BN5" i="18"/>
  <c r="BT5" i="23"/>
  <c r="BT5" i="10"/>
  <c r="BT7" i="3"/>
  <c r="BP5" i="24"/>
  <c r="BU4" i="10"/>
  <c r="BO15" i="33"/>
  <c r="BO79" i="33"/>
  <c r="BO143" i="33"/>
  <c r="BO208" i="33"/>
  <c r="BO274" i="33"/>
  <c r="BO340" i="33"/>
  <c r="BO61" i="33"/>
  <c r="BO125" i="33"/>
  <c r="BO190" i="33"/>
  <c r="BO256" i="33"/>
  <c r="BO322" i="33"/>
  <c r="BU6" i="3"/>
  <c r="BU5" i="3" s="1"/>
  <c r="BU4" i="23"/>
  <c r="BO47" i="33"/>
  <c r="BO111" i="33"/>
  <c r="BO175" i="33"/>
  <c r="BO241" i="33"/>
  <c r="BO307" i="33"/>
  <c r="BQ4" i="24"/>
  <c r="BO29" i="33"/>
  <c r="BO93" i="33"/>
  <c r="BO157" i="33"/>
  <c r="BO223" i="33"/>
  <c r="BO289" i="33"/>
  <c r="BO355" i="33"/>
  <c r="BO4" i="18"/>
  <c r="BV70" i="1"/>
  <c r="BU9" i="1"/>
  <c r="BP112" i="24" l="1" a="1"/>
  <c r="BP112" i="24" s="1"/>
  <c r="BP124" i="24" a="1"/>
  <c r="BP124" i="24" s="1"/>
  <c r="BP128" i="24" a="1"/>
  <c r="BP128" i="24" s="1"/>
  <c r="BP120" i="24" a="1"/>
  <c r="BP120" i="24" s="1"/>
  <c r="BP108" i="24" a="1"/>
  <c r="BP108" i="24" s="1"/>
  <c r="BP116" i="24" a="1"/>
  <c r="BP116" i="24" s="1"/>
  <c r="BP104" i="24" a="1"/>
  <c r="BP104" i="24" s="1"/>
  <c r="BP80" i="24" a="1"/>
  <c r="BP80" i="24" s="1"/>
  <c r="BP64" i="24" a="1"/>
  <c r="BP64" i="24" s="1"/>
  <c r="BP60" i="24" a="1"/>
  <c r="BP60" i="24" s="1"/>
  <c r="BP76" i="24" a="1"/>
  <c r="BP76" i="24" s="1"/>
  <c r="BP96" i="24" a="1"/>
  <c r="BP96" i="24" s="1"/>
  <c r="BP92" i="24" a="1"/>
  <c r="BP92" i="24" s="1"/>
  <c r="BP88" i="24" a="1"/>
  <c r="BP88" i="24" s="1"/>
  <c r="BP56" i="24" a="1"/>
  <c r="BP56" i="24" s="1"/>
  <c r="BP100" i="24" a="1"/>
  <c r="BP100" i="24" s="1"/>
  <c r="BP72" i="24" a="1"/>
  <c r="BP72" i="24" s="1"/>
  <c r="BP68" i="24" a="1"/>
  <c r="BP68" i="24" s="1"/>
  <c r="BP84" i="24" a="1"/>
  <c r="BP84" i="24" s="1"/>
  <c r="BP52" i="24" a="1"/>
  <c r="BP52" i="24" s="1"/>
  <c r="BP48" i="24" a="1"/>
  <c r="BP48" i="24" s="1"/>
  <c r="BP40" i="24" a="1"/>
  <c r="BP40" i="24" s="1"/>
  <c r="BP28" i="24" a="1"/>
  <c r="BP28" i="24" s="1"/>
  <c r="BP16" i="24" a="1"/>
  <c r="BP16" i="24" s="1"/>
  <c r="BP12" i="24" a="1"/>
  <c r="BP12" i="24" s="1"/>
  <c r="BP36" i="24" a="1"/>
  <c r="BP36" i="24" s="1"/>
  <c r="BP32" i="24" a="1"/>
  <c r="BP32" i="24" s="1"/>
  <c r="BP44" i="24" a="1"/>
  <c r="BP44" i="24" s="1"/>
  <c r="BP24" i="24" a="1"/>
  <c r="BP24" i="24" s="1"/>
  <c r="BP20" i="24" a="1"/>
  <c r="BP20" i="24" s="1"/>
  <c r="BO55" i="23"/>
  <c r="G54" i="11"/>
  <c r="BP26" i="23"/>
  <c r="BP46" i="23"/>
  <c r="BP30" i="23"/>
  <c r="BP42" i="23"/>
  <c r="BP34" i="23"/>
  <c r="BQ248" i="25"/>
  <c r="BQ478" i="25"/>
  <c r="BK225" i="33" s="1"/>
  <c r="BK235" i="33" s="1"/>
  <c r="BQ244" i="25"/>
  <c r="BQ465" i="25"/>
  <c r="BK192" i="33" s="1"/>
  <c r="BK202" i="33" s="1"/>
  <c r="BQ260" i="10"/>
  <c r="BQ244" i="10"/>
  <c r="BQ465" i="10"/>
  <c r="BK177" i="33" s="1"/>
  <c r="BK187" i="33" s="1"/>
  <c r="BQ236" i="10"/>
  <c r="BQ439" i="10"/>
  <c r="BK113" i="33" s="1"/>
  <c r="BK123" i="33" s="1"/>
  <c r="BQ236" i="25"/>
  <c r="BQ439" i="25"/>
  <c r="BK127" i="33" s="1"/>
  <c r="BK137" i="33" s="1"/>
  <c r="BQ240" i="25"/>
  <c r="BQ452" i="25"/>
  <c r="BK159" i="33" s="1"/>
  <c r="BK169" i="33" s="1"/>
  <c r="BQ256" i="10"/>
  <c r="BQ504" i="10"/>
  <c r="BK276" i="33" s="1"/>
  <c r="BK286" i="33" s="1"/>
  <c r="BQ240" i="10"/>
  <c r="BQ452" i="10"/>
  <c r="BK145" i="33" s="1"/>
  <c r="BK155" i="33" s="1"/>
  <c r="BQ264" i="25"/>
  <c r="BQ530" i="25"/>
  <c r="BK357" i="33" s="1"/>
  <c r="BK367" i="33" s="1"/>
  <c r="BP38" i="23"/>
  <c r="BQ264" i="10"/>
  <c r="BQ530" i="10"/>
  <c r="BK342" i="33" s="1"/>
  <c r="BK352" i="33" s="1"/>
  <c r="BQ260" i="25"/>
  <c r="BQ517" i="25"/>
  <c r="BK324" i="33" s="1"/>
  <c r="BK334" i="33" s="1"/>
  <c r="BQ252" i="25"/>
  <c r="BQ491" i="25"/>
  <c r="BK258" i="33" s="1"/>
  <c r="BK268" i="33" s="1"/>
  <c r="BQ248" i="10"/>
  <c r="BQ478" i="10"/>
  <c r="BK210" i="33" s="1"/>
  <c r="BK220" i="33" s="1"/>
  <c r="BQ252" i="10"/>
  <c r="BQ491" i="10"/>
  <c r="BK243" i="33" s="1"/>
  <c r="BK253" i="33" s="1"/>
  <c r="BQ256" i="25"/>
  <c r="BQ504" i="25"/>
  <c r="BK291" i="33" s="1"/>
  <c r="BK301" i="33" s="1"/>
  <c r="G53" i="11"/>
  <c r="O58" i="11"/>
  <c r="R20" i="19"/>
  <c r="S59" i="11"/>
  <c r="R18" i="19"/>
  <c r="K59" i="11"/>
  <c r="G52" i="11"/>
  <c r="BO59" i="23"/>
  <c r="BO104" i="23" s="1"/>
  <c r="BP326" i="10"/>
  <c r="BO67" i="23"/>
  <c r="BO112" i="23" s="1"/>
  <c r="BO87" i="23"/>
  <c r="BO132" i="23" s="1"/>
  <c r="BO79" i="23"/>
  <c r="BO124" i="23" s="1"/>
  <c r="BV71" i="1"/>
  <c r="BV72" i="1" s="1"/>
  <c r="BU72" i="1"/>
  <c r="BT6" i="10"/>
  <c r="BO116" i="23"/>
  <c r="BO91" i="23"/>
  <c r="BO136" i="23" s="1"/>
  <c r="BO96" i="23"/>
  <c r="BO83" i="23"/>
  <c r="BO128" i="23" s="1"/>
  <c r="BO75" i="23"/>
  <c r="BO120" i="23" s="1"/>
  <c r="BO63" i="23"/>
  <c r="BO108" i="23" s="1"/>
  <c r="CF11" i="3"/>
  <c r="BP1077" i="28"/>
  <c r="BP1073" i="28"/>
  <c r="BP1069" i="28"/>
  <c r="BP1101" i="28"/>
  <c r="BP1097" i="28"/>
  <c r="BP1093" i="28"/>
  <c r="BP1089" i="28"/>
  <c r="BP1085" i="28"/>
  <c r="BP1081" i="28"/>
  <c r="BQ1248" i="28"/>
  <c r="BQ1252" i="28" s="1"/>
  <c r="BQ1108" i="28"/>
  <c r="BQ1112" i="28" s="1"/>
  <c r="BP1237" i="28"/>
  <c r="BP1217" i="28"/>
  <c r="BP1233" i="28"/>
  <c r="BP1229" i="28"/>
  <c r="BP1225" i="28"/>
  <c r="BP1221" i="28"/>
  <c r="BP1209" i="28"/>
  <c r="BP1241" i="28"/>
  <c r="BP1213" i="28"/>
  <c r="BQ1201" i="28"/>
  <c r="BQ1061" i="28"/>
  <c r="BQ224" i="10"/>
  <c r="BQ401" i="10"/>
  <c r="BK18" i="33" s="1"/>
  <c r="BQ400" i="10"/>
  <c r="BK17" i="33" s="1"/>
  <c r="P18" i="19"/>
  <c r="K57" i="11"/>
  <c r="P20" i="19"/>
  <c r="S57" i="11"/>
  <c r="K18" i="19"/>
  <c r="K52" i="11"/>
  <c r="K20" i="19"/>
  <c r="S52" i="11"/>
  <c r="J20" i="19"/>
  <c r="S51" i="11"/>
  <c r="J18" i="19"/>
  <c r="K51" i="11"/>
  <c r="M20" i="19"/>
  <c r="S54" i="11"/>
  <c r="M18" i="19"/>
  <c r="K54" i="11"/>
  <c r="BQ228" i="10"/>
  <c r="Q18" i="19"/>
  <c r="K58" i="11"/>
  <c r="Q20" i="19"/>
  <c r="S58" i="11"/>
  <c r="O20" i="19"/>
  <c r="S56" i="11"/>
  <c r="O18" i="19"/>
  <c r="K56" i="11"/>
  <c r="N20" i="19"/>
  <c r="S55" i="11"/>
  <c r="N18" i="19"/>
  <c r="K55" i="11"/>
  <c r="L18" i="19"/>
  <c r="K53" i="11"/>
  <c r="L20" i="19"/>
  <c r="S53" i="11"/>
  <c r="BP314" i="10"/>
  <c r="BP350" i="10"/>
  <c r="BP334" i="10"/>
  <c r="BP322" i="10"/>
  <c r="BP346" i="10"/>
  <c r="BP10" i="23"/>
  <c r="BP330" i="10"/>
  <c r="BP338" i="10"/>
  <c r="BP342" i="10"/>
  <c r="BP318" i="10"/>
  <c r="CE13" i="3"/>
  <c r="BP14" i="23"/>
  <c r="CE15" i="3"/>
  <c r="BQ413" i="10"/>
  <c r="BK49" i="33" s="1"/>
  <c r="BK59" i="33" s="1"/>
  <c r="BL124" i="18"/>
  <c r="BL128" i="18"/>
  <c r="BL100" i="18"/>
  <c r="BL104" i="18"/>
  <c r="BL108" i="18"/>
  <c r="BL112" i="18"/>
  <c r="BL116" i="18"/>
  <c r="BL120" i="18"/>
  <c r="BL96" i="18"/>
  <c r="BL64" i="18"/>
  <c r="BL68" i="18"/>
  <c r="BL72" i="18"/>
  <c r="BL76" i="18"/>
  <c r="BL44" i="18"/>
  <c r="BL80" i="18"/>
  <c r="BL48" i="18"/>
  <c r="BL84" i="18"/>
  <c r="BL52" i="18"/>
  <c r="BL88" i="18"/>
  <c r="BL56" i="18"/>
  <c r="BL12" i="18"/>
  <c r="BL36" i="18"/>
  <c r="BL28" i="18"/>
  <c r="BL24" i="18"/>
  <c r="BL60" i="18"/>
  <c r="BL32" i="18"/>
  <c r="BL16" i="18"/>
  <c r="BL92" i="18"/>
  <c r="BR154" i="10" s="1"/>
  <c r="BL40" i="18"/>
  <c r="BL20" i="18"/>
  <c r="I18" i="19"/>
  <c r="K50" i="11"/>
  <c r="BP6" i="24"/>
  <c r="BN6" i="18"/>
  <c r="BT8" i="3"/>
  <c r="BO100" i="23"/>
  <c r="BR252" i="28"/>
  <c r="BR42" i="25"/>
  <c r="BR427" i="25" s="1"/>
  <c r="BL96" i="33" s="1"/>
  <c r="BU53" i="23"/>
  <c r="BU94" i="23"/>
  <c r="BQ7" i="24"/>
  <c r="BU9" i="28"/>
  <c r="BU7" i="25"/>
  <c r="BU7" i="28"/>
  <c r="BU5" i="25"/>
  <c r="BV73" i="1"/>
  <c r="BV6" i="28"/>
  <c r="BV4" i="25"/>
  <c r="BT8" i="28"/>
  <c r="BT6" i="25"/>
  <c r="G50" i="11"/>
  <c r="G51" i="11"/>
  <c r="BQ413" i="25"/>
  <c r="BK63" i="33" s="1"/>
  <c r="BK73" i="33" s="1"/>
  <c r="BQ228" i="25"/>
  <c r="BQ475" i="28"/>
  <c r="BQ483" i="28" s="1"/>
  <c r="BQ608" i="28"/>
  <c r="BQ616" i="28" s="1"/>
  <c r="BQ743" i="28"/>
  <c r="BQ751" i="28" s="1"/>
  <c r="BQ923" i="28"/>
  <c r="BQ931" i="28" s="1"/>
  <c r="BQ968" i="28"/>
  <c r="BQ400" i="25"/>
  <c r="BK31" i="33" s="1"/>
  <c r="BK41" i="33" s="1"/>
  <c r="BQ224" i="25"/>
  <c r="BP706" i="28"/>
  <c r="BP702" i="28"/>
  <c r="BP718" i="28"/>
  <c r="BP730" i="28"/>
  <c r="BP726" i="28"/>
  <c r="BP722" i="28"/>
  <c r="BP714" i="28"/>
  <c r="BP734" i="28"/>
  <c r="BP738" i="28"/>
  <c r="BP710" i="28"/>
  <c r="BP689" i="28"/>
  <c r="BP685" i="28"/>
  <c r="BP669" i="28"/>
  <c r="BP665" i="28"/>
  <c r="BP693" i="28"/>
  <c r="BP677" i="28"/>
  <c r="BP681" i="28"/>
  <c r="BP657" i="28"/>
  <c r="BP673" i="28"/>
  <c r="BP540" i="28"/>
  <c r="BP552" i="28"/>
  <c r="BP556" i="28"/>
  <c r="BP536" i="28"/>
  <c r="BP560" i="28"/>
  <c r="BP544" i="28"/>
  <c r="BP548" i="28"/>
  <c r="BP532" i="28"/>
  <c r="BP524" i="28"/>
  <c r="BP804" i="28"/>
  <c r="BP792" i="28"/>
  <c r="BP820" i="28"/>
  <c r="BP824" i="28"/>
  <c r="BP828" i="28"/>
  <c r="BP800" i="28"/>
  <c r="BP812" i="28"/>
  <c r="BP816" i="28"/>
  <c r="BP808" i="28"/>
  <c r="BP861" i="28"/>
  <c r="BP869" i="28"/>
  <c r="BP865" i="28"/>
  <c r="BP841" i="28"/>
  <c r="BP873" i="28"/>
  <c r="BP845" i="28"/>
  <c r="BP849" i="28"/>
  <c r="BP857" i="28"/>
  <c r="BP837" i="28"/>
  <c r="BP853" i="28"/>
  <c r="BQ698" i="28"/>
  <c r="BQ563" i="28"/>
  <c r="BQ430" i="28"/>
  <c r="BQ878" i="28"/>
  <c r="BQ833" i="28"/>
  <c r="BQ653" i="28"/>
  <c r="BQ661" i="28" s="1"/>
  <c r="BQ788" i="28"/>
  <c r="BQ796" i="28" s="1"/>
  <c r="BQ520" i="28"/>
  <c r="BQ528" i="28" s="1"/>
  <c r="BP890" i="28"/>
  <c r="BP910" i="28"/>
  <c r="BP898" i="28"/>
  <c r="BP882" i="28"/>
  <c r="BP906" i="28"/>
  <c r="BP914" i="28"/>
  <c r="BP918" i="28"/>
  <c r="BP894" i="28"/>
  <c r="BP902" i="28"/>
  <c r="BP886" i="28"/>
  <c r="BP462" i="28"/>
  <c r="BP434" i="28"/>
  <c r="BP442" i="28"/>
  <c r="BP438" i="28"/>
  <c r="BP466" i="28"/>
  <c r="BP454" i="28"/>
  <c r="BP446" i="28"/>
  <c r="BP450" i="28"/>
  <c r="BP458" i="28"/>
  <c r="BP470" i="28"/>
  <c r="BP591" i="28"/>
  <c r="BP579" i="28"/>
  <c r="BP603" i="28"/>
  <c r="BP575" i="28"/>
  <c r="BP595" i="28"/>
  <c r="BP571" i="28"/>
  <c r="BP583" i="28"/>
  <c r="BP599" i="28"/>
  <c r="BP567" i="28"/>
  <c r="BP587" i="28"/>
  <c r="O50" i="11"/>
  <c r="O57" i="11"/>
  <c r="O51" i="11"/>
  <c r="J19" i="19"/>
  <c r="Y59" i="11"/>
  <c r="Y54" i="11"/>
  <c r="O56" i="11"/>
  <c r="Y53" i="11"/>
  <c r="Y55" i="11"/>
  <c r="O55" i="11"/>
  <c r="Y58" i="11"/>
  <c r="BP18" i="23"/>
  <c r="Y56" i="11"/>
  <c r="Y51" i="11"/>
  <c r="Y52" i="11"/>
  <c r="Y57" i="11"/>
  <c r="G57" i="11"/>
  <c r="S50" i="11"/>
  <c r="O53" i="11"/>
  <c r="O52" i="11"/>
  <c r="BQ232" i="25"/>
  <c r="BQ426" i="25"/>
  <c r="BK95" i="33" s="1"/>
  <c r="BK105" i="33" s="1"/>
  <c r="BK81" i="33"/>
  <c r="BK91" i="33" s="1"/>
  <c r="BM7" i="18"/>
  <c r="BS9" i="3"/>
  <c r="BS7" i="10"/>
  <c r="BS7" i="23"/>
  <c r="BU5" i="10"/>
  <c r="BU7" i="3"/>
  <c r="BO5" i="18"/>
  <c r="BQ5" i="24"/>
  <c r="BU5" i="23"/>
  <c r="BN7" i="18"/>
  <c r="BT9" i="3"/>
  <c r="BT7" i="23"/>
  <c r="BT7" i="10"/>
  <c r="BV4" i="10"/>
  <c r="BP15" i="33"/>
  <c r="BP79" i="33"/>
  <c r="BP143" i="33"/>
  <c r="BP208" i="33"/>
  <c r="BP274" i="33"/>
  <c r="BP340" i="33"/>
  <c r="BV6" i="3"/>
  <c r="BV5" i="3" s="1"/>
  <c r="BP61" i="33"/>
  <c r="BP125" i="33"/>
  <c r="BP190" i="33"/>
  <c r="BP256" i="33"/>
  <c r="BP322" i="33"/>
  <c r="BV4" i="23"/>
  <c r="BP47" i="33"/>
  <c r="BP111" i="33"/>
  <c r="BP175" i="33"/>
  <c r="BP241" i="33"/>
  <c r="BP307" i="33"/>
  <c r="BR4" i="24"/>
  <c r="BP29" i="33"/>
  <c r="BP93" i="33"/>
  <c r="BP157" i="33"/>
  <c r="BP223" i="33"/>
  <c r="BP289" i="33"/>
  <c r="BP355" i="33"/>
  <c r="BP4" i="18"/>
  <c r="BW70" i="1"/>
  <c r="BV9" i="1"/>
  <c r="BQ124" i="24" l="1" a="1"/>
  <c r="BQ124" i="24" s="1"/>
  <c r="BQ112" i="24" a="1"/>
  <c r="BQ112" i="24" s="1"/>
  <c r="BQ128" i="24" a="1"/>
  <c r="BQ128" i="24" s="1"/>
  <c r="BQ120" i="24" a="1"/>
  <c r="BQ120" i="24" s="1"/>
  <c r="BQ108" i="24" a="1"/>
  <c r="BQ108" i="24" s="1"/>
  <c r="BQ116" i="24" a="1"/>
  <c r="BQ116" i="24" s="1"/>
  <c r="BQ104" i="24" a="1"/>
  <c r="BQ104" i="24" s="1"/>
  <c r="BQ80" i="24" a="1"/>
  <c r="BQ80" i="24" s="1"/>
  <c r="BQ64" i="24" a="1"/>
  <c r="BQ64" i="24" s="1"/>
  <c r="BQ60" i="24" a="1"/>
  <c r="BQ60" i="24" s="1"/>
  <c r="BQ76" i="24" a="1"/>
  <c r="BQ76" i="24" s="1"/>
  <c r="BQ96" i="24" a="1"/>
  <c r="BQ96" i="24" s="1"/>
  <c r="BQ92" i="24" a="1"/>
  <c r="BQ92" i="24" s="1"/>
  <c r="BQ88" i="24" a="1"/>
  <c r="BQ88" i="24" s="1"/>
  <c r="BQ56" i="24" a="1"/>
  <c r="BQ56" i="24" s="1"/>
  <c r="BQ100" i="24" a="1"/>
  <c r="BQ100" i="24" s="1"/>
  <c r="BQ72" i="24" a="1"/>
  <c r="BQ72" i="24" s="1"/>
  <c r="BQ68" i="24" a="1"/>
  <c r="BQ68" i="24" s="1"/>
  <c r="BQ44" i="24" a="1"/>
  <c r="BQ44" i="24" s="1"/>
  <c r="BQ24" i="24" a="1"/>
  <c r="BQ24" i="24" s="1"/>
  <c r="BQ20" i="24" a="1"/>
  <c r="BQ20" i="24" s="1"/>
  <c r="BQ48" i="24" a="1"/>
  <c r="BQ48" i="24" s="1"/>
  <c r="BQ52" i="24" a="1"/>
  <c r="BQ52" i="24" s="1"/>
  <c r="BQ32" i="24" a="1"/>
  <c r="BQ32" i="24" s="1"/>
  <c r="BQ84" i="24" a="1"/>
  <c r="BQ84" i="24" s="1"/>
  <c r="BQ40" i="24" a="1"/>
  <c r="BQ40" i="24" s="1"/>
  <c r="BQ28" i="24" a="1"/>
  <c r="BQ28" i="24" s="1"/>
  <c r="BQ16" i="24" a="1"/>
  <c r="BQ16" i="24" s="1"/>
  <c r="BQ12" i="24" a="1"/>
  <c r="BQ12" i="24" s="1"/>
  <c r="BQ36" i="24" a="1"/>
  <c r="BQ36" i="24" s="1"/>
  <c r="BP79" i="23"/>
  <c r="BP124" i="23" s="1"/>
  <c r="BQ26" i="23"/>
  <c r="BQ46" i="23"/>
  <c r="BQ22" i="23"/>
  <c r="BQ342" i="10"/>
  <c r="BQ42" i="23"/>
  <c r="BR236" i="25"/>
  <c r="BR439" i="25"/>
  <c r="BL127" i="33" s="1"/>
  <c r="BL137" i="33" s="1"/>
  <c r="BQ30" i="23"/>
  <c r="BQ50" i="23"/>
  <c r="BQ38" i="23"/>
  <c r="BQ34" i="23"/>
  <c r="BQ346" i="10"/>
  <c r="BP75" i="23"/>
  <c r="BP120" i="23" s="1"/>
  <c r="BP71" i="23"/>
  <c r="BP116" i="23" s="1"/>
  <c r="BP87" i="23"/>
  <c r="BP132" i="23" s="1"/>
  <c r="BP91" i="23"/>
  <c r="BP136" i="23" s="1"/>
  <c r="BP67" i="23"/>
  <c r="BP112" i="23" s="1"/>
  <c r="BP83" i="23"/>
  <c r="BP128" i="23" s="1"/>
  <c r="BP59" i="23"/>
  <c r="BP104" i="23" s="1"/>
  <c r="BP63" i="23"/>
  <c r="BP108" i="23" s="1"/>
  <c r="BP96" i="23"/>
  <c r="BW71" i="1"/>
  <c r="BQ322" i="10"/>
  <c r="BQ330" i="10"/>
  <c r="BQ338" i="10"/>
  <c r="BQ326" i="10"/>
  <c r="BQ334" i="10"/>
  <c r="BQ350" i="10"/>
  <c r="BQ318" i="10"/>
  <c r="BQ1089" i="28"/>
  <c r="BQ1085" i="28"/>
  <c r="BQ1081" i="28"/>
  <c r="BQ1077" i="28"/>
  <c r="BQ1073" i="28"/>
  <c r="BQ1093" i="28"/>
  <c r="BQ1101" i="28"/>
  <c r="BQ1069" i="28"/>
  <c r="BQ1097" i="28"/>
  <c r="CG11" i="3"/>
  <c r="BQ1221" i="28"/>
  <c r="BQ1209" i="28"/>
  <c r="BQ1213" i="28"/>
  <c r="BQ1217" i="28"/>
  <c r="BQ1241" i="28"/>
  <c r="BQ1233" i="28"/>
  <c r="BQ1237" i="28"/>
  <c r="BQ1229" i="28"/>
  <c r="BQ1225" i="28"/>
  <c r="BQ1128" i="28"/>
  <c r="BQ1124" i="28"/>
  <c r="BQ1148" i="28"/>
  <c r="BQ1120" i="28"/>
  <c r="BQ1144" i="28"/>
  <c r="BQ1116" i="28"/>
  <c r="BQ1140" i="28"/>
  <c r="BQ1132" i="28"/>
  <c r="BQ1136" i="28"/>
  <c r="BQ1065" i="28"/>
  <c r="BQ1264" i="28"/>
  <c r="BQ1256" i="28"/>
  <c r="BQ1288" i="28"/>
  <c r="BQ1260" i="28"/>
  <c r="BQ1284" i="28"/>
  <c r="BQ1280" i="28"/>
  <c r="BQ1276" i="28"/>
  <c r="BQ1268" i="28"/>
  <c r="BQ1272" i="28"/>
  <c r="BQ1205" i="28"/>
  <c r="BQ10" i="23"/>
  <c r="BQ314" i="10"/>
  <c r="BK27" i="33"/>
  <c r="BQ14" i="23"/>
  <c r="BP55" i="23"/>
  <c r="BP100" i="23" s="1"/>
  <c r="CF13" i="3"/>
  <c r="BR154" i="28"/>
  <c r="CF15" i="3"/>
  <c r="BQ976" i="28"/>
  <c r="BM128" i="18"/>
  <c r="BM100" i="18"/>
  <c r="BM104" i="18"/>
  <c r="BM108" i="18"/>
  <c r="BM112" i="18"/>
  <c r="BM116" i="18"/>
  <c r="BM120" i="18"/>
  <c r="BM68" i="18"/>
  <c r="BM72" i="18"/>
  <c r="BM76" i="18"/>
  <c r="BM44" i="18"/>
  <c r="BM80" i="18"/>
  <c r="BM48" i="18"/>
  <c r="BM84" i="18"/>
  <c r="BM52" i="18"/>
  <c r="BM88" i="18"/>
  <c r="BS147" i="10" s="1"/>
  <c r="BM56" i="18"/>
  <c r="BS91" i="10" s="1"/>
  <c r="BM124" i="18"/>
  <c r="BM92" i="18"/>
  <c r="BS154" i="28" s="1"/>
  <c r="BM60" i="18"/>
  <c r="BM64" i="18"/>
  <c r="BM28" i="18"/>
  <c r="BM24" i="18"/>
  <c r="BM12" i="18"/>
  <c r="BM16" i="18"/>
  <c r="BM96" i="18"/>
  <c r="BM32" i="18"/>
  <c r="BM36" i="18"/>
  <c r="BM40" i="18"/>
  <c r="BM20" i="18"/>
  <c r="BN100" i="18"/>
  <c r="BN104" i="18"/>
  <c r="BN108" i="18"/>
  <c r="BN112" i="18"/>
  <c r="BN116" i="18"/>
  <c r="BT196" i="10" s="1"/>
  <c r="BN120" i="18"/>
  <c r="BN124" i="18"/>
  <c r="BN72" i="18"/>
  <c r="BN76" i="18"/>
  <c r="BN44" i="18"/>
  <c r="BN80" i="18"/>
  <c r="BN48" i="18"/>
  <c r="BN84" i="18"/>
  <c r="BN52" i="18"/>
  <c r="BN128" i="18"/>
  <c r="BN88" i="18"/>
  <c r="BN56" i="18"/>
  <c r="BN92" i="18"/>
  <c r="BN60" i="18"/>
  <c r="BN96" i="18"/>
  <c r="BN64" i="18"/>
  <c r="BN68" i="18"/>
  <c r="BN20" i="18"/>
  <c r="BN24" i="18"/>
  <c r="BN28" i="18"/>
  <c r="BN32" i="18"/>
  <c r="BN36" i="18"/>
  <c r="BN40" i="18"/>
  <c r="BN12" i="18"/>
  <c r="BN16" i="18"/>
  <c r="BQ318" i="25"/>
  <c r="BR28" i="10"/>
  <c r="BR416" i="10" s="1"/>
  <c r="BL52" i="33" s="1"/>
  <c r="BR28" i="28"/>
  <c r="BR259" i="28"/>
  <c r="BR49" i="25"/>
  <c r="BR427" i="28"/>
  <c r="BR217" i="25"/>
  <c r="BR385" i="28"/>
  <c r="BR175" i="25"/>
  <c r="BR147" i="10"/>
  <c r="BR147" i="28"/>
  <c r="BS350" i="28"/>
  <c r="BS140" i="25"/>
  <c r="BR182" i="10"/>
  <c r="BR182" i="28"/>
  <c r="BR91" i="10"/>
  <c r="BR91" i="28"/>
  <c r="BR70" i="10"/>
  <c r="BR70" i="28"/>
  <c r="BR301" i="28"/>
  <c r="BR91" i="25"/>
  <c r="BR84" i="25"/>
  <c r="BR294" i="28"/>
  <c r="BR168" i="10"/>
  <c r="BR168" i="28"/>
  <c r="BR126" i="10"/>
  <c r="BR126" i="28"/>
  <c r="BR350" i="28"/>
  <c r="BR140" i="25"/>
  <c r="BR357" i="28"/>
  <c r="BR147" i="25"/>
  <c r="BR175" i="10"/>
  <c r="BR175" i="28"/>
  <c r="BT308" i="28"/>
  <c r="BT98" i="25"/>
  <c r="BR210" i="10"/>
  <c r="BR210" i="28"/>
  <c r="BR84" i="10"/>
  <c r="BR517" i="10" s="1"/>
  <c r="BL309" i="33" s="1"/>
  <c r="BL319" i="33" s="1"/>
  <c r="BR84" i="28"/>
  <c r="BS287" i="28"/>
  <c r="BS77" i="25"/>
  <c r="BR98" i="10"/>
  <c r="BR98" i="28"/>
  <c r="BR112" i="10"/>
  <c r="BR112" i="28"/>
  <c r="BR140" i="10"/>
  <c r="BR140" i="28"/>
  <c r="BR42" i="10"/>
  <c r="BR42" i="28"/>
  <c r="BR322" i="28"/>
  <c r="BR112" i="25"/>
  <c r="BR273" i="28"/>
  <c r="BR63" i="25"/>
  <c r="BV94" i="23"/>
  <c r="BV53" i="23"/>
  <c r="BW73" i="1"/>
  <c r="BW6" i="28"/>
  <c r="BW4" i="25"/>
  <c r="BR364" i="28"/>
  <c r="BR154" i="25"/>
  <c r="BR119" i="25"/>
  <c r="BR329" i="28"/>
  <c r="BR63" i="10"/>
  <c r="BR63" i="28"/>
  <c r="BR56" i="10"/>
  <c r="BR56" i="28"/>
  <c r="BR77" i="10"/>
  <c r="BR77" i="28"/>
  <c r="BR49" i="10"/>
  <c r="BR49" i="28"/>
  <c r="BR203" i="10"/>
  <c r="BR203" i="28"/>
  <c r="BV6" i="23"/>
  <c r="BV7" i="28"/>
  <c r="BV5" i="25"/>
  <c r="BR378" i="28"/>
  <c r="BR168" i="25"/>
  <c r="BR406" i="28"/>
  <c r="BR196" i="25"/>
  <c r="BR70" i="25"/>
  <c r="BR280" i="28"/>
  <c r="BR7" i="24"/>
  <c r="BV9" i="28"/>
  <c r="BV7" i="25"/>
  <c r="BR35" i="10"/>
  <c r="BR35" i="28"/>
  <c r="BR119" i="10"/>
  <c r="BR119" i="28"/>
  <c r="BR413" i="28"/>
  <c r="BR203" i="25"/>
  <c r="BU8" i="28"/>
  <c r="BU6" i="25"/>
  <c r="BR392" i="28"/>
  <c r="BR182" i="25"/>
  <c r="BR189" i="10"/>
  <c r="BR189" i="28"/>
  <c r="BR161" i="10"/>
  <c r="BR161" i="28"/>
  <c r="BR238" i="28"/>
  <c r="BR28" i="25"/>
  <c r="BR414" i="25" s="1"/>
  <c r="BL64" i="33" s="1"/>
  <c r="BR315" i="28"/>
  <c r="BR105" i="25"/>
  <c r="BR287" i="28"/>
  <c r="BR77" i="25"/>
  <c r="BR343" i="28"/>
  <c r="BR133" i="25"/>
  <c r="BR196" i="10"/>
  <c r="BR196" i="28"/>
  <c r="BR133" i="10"/>
  <c r="BR133" i="28"/>
  <c r="BR217" i="10"/>
  <c r="BR217" i="28"/>
  <c r="BR399" i="28"/>
  <c r="BR189" i="25"/>
  <c r="BR98" i="25"/>
  <c r="BR308" i="28"/>
  <c r="BR126" i="25"/>
  <c r="BR336" i="28"/>
  <c r="BR371" i="28"/>
  <c r="BR161" i="25"/>
  <c r="BR420" i="28"/>
  <c r="BR210" i="25"/>
  <c r="BR266" i="28"/>
  <c r="BR56" i="25"/>
  <c r="BR105" i="10"/>
  <c r="BR105" i="28"/>
  <c r="BR21" i="25"/>
  <c r="BR231" i="28"/>
  <c r="BR21" i="10"/>
  <c r="BR21" i="28"/>
  <c r="BQ330" i="25"/>
  <c r="BQ346" i="25"/>
  <c r="BQ326" i="25"/>
  <c r="BQ334" i="25"/>
  <c r="BQ350" i="25"/>
  <c r="BQ314" i="25"/>
  <c r="BQ342" i="25"/>
  <c r="BQ322" i="25"/>
  <c r="BQ338" i="25"/>
  <c r="BR224" i="28"/>
  <c r="BR14" i="25"/>
  <c r="BQ984" i="28"/>
  <c r="BQ1008" i="28"/>
  <c r="BQ1004" i="28"/>
  <c r="BQ972" i="28"/>
  <c r="BQ980" i="28"/>
  <c r="BQ996" i="28"/>
  <c r="BQ1000" i="28"/>
  <c r="BQ992" i="28"/>
  <c r="BQ988" i="28"/>
  <c r="BQ943" i="28"/>
  <c r="BQ935" i="28"/>
  <c r="BQ939" i="28"/>
  <c r="BQ963" i="28"/>
  <c r="BQ959" i="28"/>
  <c r="BQ927" i="28"/>
  <c r="BQ955" i="28"/>
  <c r="BQ947" i="28"/>
  <c r="BQ951" i="28"/>
  <c r="BQ771" i="28"/>
  <c r="BQ747" i="28"/>
  <c r="BQ783" i="28"/>
  <c r="BQ767" i="28"/>
  <c r="BQ775" i="28"/>
  <c r="BQ779" i="28"/>
  <c r="BQ755" i="28"/>
  <c r="BQ759" i="28"/>
  <c r="BQ763" i="28"/>
  <c r="BQ612" i="28"/>
  <c r="BQ644" i="28"/>
  <c r="BQ648" i="28"/>
  <c r="BQ640" i="28"/>
  <c r="BQ624" i="28"/>
  <c r="BQ620" i="28"/>
  <c r="BQ628" i="28"/>
  <c r="BQ632" i="28"/>
  <c r="BQ636" i="28"/>
  <c r="BQ503" i="28"/>
  <c r="BQ479" i="28"/>
  <c r="BQ491" i="28"/>
  <c r="BQ495" i="28"/>
  <c r="BQ507" i="28"/>
  <c r="BQ511" i="28"/>
  <c r="BQ487" i="28"/>
  <c r="BQ515" i="28"/>
  <c r="BQ499" i="28"/>
  <c r="BQ730" i="28"/>
  <c r="BQ734" i="28"/>
  <c r="BQ706" i="28"/>
  <c r="BQ718" i="28"/>
  <c r="BQ722" i="28"/>
  <c r="BQ702" i="28"/>
  <c r="BQ710" i="28"/>
  <c r="BQ714" i="28"/>
  <c r="BQ738" i="28"/>
  <c r="BQ726" i="28"/>
  <c r="BQ536" i="28"/>
  <c r="BQ552" i="28"/>
  <c r="BQ548" i="28"/>
  <c r="BQ556" i="28"/>
  <c r="BQ540" i="28"/>
  <c r="BQ524" i="28"/>
  <c r="BQ560" i="28"/>
  <c r="BQ544" i="28"/>
  <c r="BQ532" i="28"/>
  <c r="BR14" i="10"/>
  <c r="BR14" i="28"/>
  <c r="BQ816" i="28"/>
  <c r="BQ824" i="28"/>
  <c r="BQ828" i="28"/>
  <c r="BQ820" i="28"/>
  <c r="BQ800" i="28"/>
  <c r="BQ804" i="28"/>
  <c r="BQ808" i="28"/>
  <c r="BQ792" i="28"/>
  <c r="BQ812" i="28"/>
  <c r="BQ669" i="28"/>
  <c r="BQ693" i="28"/>
  <c r="BQ665" i="28"/>
  <c r="BQ677" i="28"/>
  <c r="BQ681" i="28"/>
  <c r="BQ689" i="28"/>
  <c r="BQ685" i="28"/>
  <c r="BQ657" i="28"/>
  <c r="BQ673" i="28"/>
  <c r="BQ853" i="28"/>
  <c r="BQ869" i="28"/>
  <c r="BQ865" i="28"/>
  <c r="BQ861" i="28"/>
  <c r="BQ837" i="28"/>
  <c r="BQ857" i="28"/>
  <c r="BQ849" i="28"/>
  <c r="BQ841" i="28"/>
  <c r="BQ873" i="28"/>
  <c r="BQ845" i="28"/>
  <c r="BQ898" i="28"/>
  <c r="BQ914" i="28"/>
  <c r="BQ910" i="28"/>
  <c r="BQ894" i="28"/>
  <c r="BQ918" i="28"/>
  <c r="BQ882" i="28"/>
  <c r="BQ886" i="28"/>
  <c r="BQ890" i="28"/>
  <c r="BQ906" i="28"/>
  <c r="BQ902" i="28"/>
  <c r="BQ462" i="28"/>
  <c r="BQ454" i="28"/>
  <c r="BQ466" i="28"/>
  <c r="BQ438" i="28"/>
  <c r="BQ458" i="28"/>
  <c r="BQ470" i="28"/>
  <c r="BQ442" i="28"/>
  <c r="BQ446" i="28"/>
  <c r="BQ450" i="28"/>
  <c r="BQ434" i="28"/>
  <c r="BQ587" i="28"/>
  <c r="BQ599" i="28"/>
  <c r="BQ595" i="28"/>
  <c r="BQ571" i="28"/>
  <c r="BQ575" i="28"/>
  <c r="BQ579" i="28"/>
  <c r="BQ567" i="28"/>
  <c r="BQ603" i="28"/>
  <c r="BQ583" i="28"/>
  <c r="BQ591" i="28"/>
  <c r="BQ18" i="23"/>
  <c r="BR245" i="28"/>
  <c r="BR35" i="25"/>
  <c r="BR426" i="10"/>
  <c r="BR428" i="10"/>
  <c r="BL83" i="33" s="1"/>
  <c r="BR427" i="10"/>
  <c r="BL82" i="33" s="1"/>
  <c r="BV6" i="10"/>
  <c r="BR415" i="10"/>
  <c r="BL51" i="33" s="1"/>
  <c r="BQ6" i="24"/>
  <c r="BO6" i="18"/>
  <c r="BU6" i="10"/>
  <c r="BU8" i="3"/>
  <c r="BU6" i="23"/>
  <c r="BR401" i="10"/>
  <c r="BL18" i="33" s="1"/>
  <c r="BR402" i="10"/>
  <c r="BL19" i="33" s="1"/>
  <c r="BV5" i="23"/>
  <c r="BP5" i="18"/>
  <c r="BV7" i="3"/>
  <c r="BR5" i="24"/>
  <c r="BV5" i="10"/>
  <c r="BW4" i="10"/>
  <c r="BQ29" i="33"/>
  <c r="BQ93" i="33"/>
  <c r="BQ157" i="33"/>
  <c r="BQ223" i="33"/>
  <c r="BQ289" i="33"/>
  <c r="BQ355" i="33"/>
  <c r="BW6" i="3"/>
  <c r="BW5" i="3" s="1"/>
  <c r="BQ15" i="33"/>
  <c r="BQ79" i="33"/>
  <c r="BQ143" i="33"/>
  <c r="BQ208" i="33"/>
  <c r="BQ274" i="33"/>
  <c r="BQ340" i="33"/>
  <c r="BQ61" i="33"/>
  <c r="BQ125" i="33"/>
  <c r="BQ190" i="33"/>
  <c r="BQ256" i="33"/>
  <c r="BQ322" i="33"/>
  <c r="BW4" i="23"/>
  <c r="BQ47" i="33"/>
  <c r="BQ111" i="33"/>
  <c r="BQ175" i="33"/>
  <c r="BQ241" i="33"/>
  <c r="BQ307" i="33"/>
  <c r="BS4" i="24"/>
  <c r="BQ4" i="18"/>
  <c r="BW9" i="1"/>
  <c r="BX70" i="1"/>
  <c r="BR124" i="24" l="1" a="1"/>
  <c r="BR124" i="24" s="1"/>
  <c r="BR112" i="24" a="1"/>
  <c r="BR112" i="24" s="1"/>
  <c r="BR128" i="24" a="1"/>
  <c r="BR128" i="24" s="1"/>
  <c r="BR120" i="24" a="1"/>
  <c r="BR120" i="24" s="1"/>
  <c r="BR108" i="24" a="1"/>
  <c r="BR108" i="24" s="1"/>
  <c r="BR116" i="24" a="1"/>
  <c r="BR116" i="24" s="1"/>
  <c r="BR104" i="24" a="1"/>
  <c r="BR104" i="24" s="1"/>
  <c r="BR84" i="24" a="1"/>
  <c r="BR84" i="24" s="1"/>
  <c r="BR52" i="24" a="1"/>
  <c r="BR52" i="24" s="1"/>
  <c r="BR80" i="24" a="1"/>
  <c r="BR80" i="24" s="1"/>
  <c r="BR64" i="24" a="1"/>
  <c r="BR64" i="24" s="1"/>
  <c r="BR60" i="24" a="1"/>
  <c r="BR60" i="24" s="1"/>
  <c r="BR76" i="24" a="1"/>
  <c r="BR76" i="24" s="1"/>
  <c r="BR96" i="24" a="1"/>
  <c r="BR96" i="24" s="1"/>
  <c r="BR92" i="24" a="1"/>
  <c r="BR92" i="24" s="1"/>
  <c r="BR88" i="24" a="1"/>
  <c r="BR88" i="24" s="1"/>
  <c r="BR56" i="24" a="1"/>
  <c r="BR56" i="24" s="1"/>
  <c r="BR68" i="24" a="1"/>
  <c r="BR68" i="24" s="1"/>
  <c r="BR36" i="24" a="1"/>
  <c r="BR36" i="24" s="1"/>
  <c r="BR32" i="24" a="1"/>
  <c r="BR32" i="24" s="1"/>
  <c r="BR28" i="24" a="1"/>
  <c r="BR28" i="24" s="1"/>
  <c r="BR100" i="24" a="1"/>
  <c r="BR100" i="24" s="1"/>
  <c r="BR44" i="24" a="1"/>
  <c r="BR44" i="24" s="1"/>
  <c r="BR24" i="24" a="1"/>
  <c r="BR24" i="24" s="1"/>
  <c r="BR20" i="24" a="1"/>
  <c r="BR20" i="24" s="1"/>
  <c r="BR16" i="24" a="1"/>
  <c r="BR16" i="24" s="1"/>
  <c r="BR72" i="24" a="1"/>
  <c r="BR72" i="24" s="1"/>
  <c r="BR48" i="24" a="1"/>
  <c r="BR48" i="24" s="1"/>
  <c r="BR12" i="24" a="1"/>
  <c r="BR12" i="24" s="1"/>
  <c r="BR40" i="24" a="1"/>
  <c r="BR40" i="24" s="1"/>
  <c r="BR232" i="10"/>
  <c r="BQ63" i="23"/>
  <c r="BQ108" i="23" s="1"/>
  <c r="BQ71" i="23"/>
  <c r="BQ116" i="23" s="1"/>
  <c r="BR256" i="10"/>
  <c r="BR504" i="10"/>
  <c r="BL276" i="33" s="1"/>
  <c r="BL286" i="33" s="1"/>
  <c r="BR252" i="10"/>
  <c r="BR491" i="10"/>
  <c r="BL243" i="33" s="1"/>
  <c r="BL253" i="33" s="1"/>
  <c r="BR260" i="10"/>
  <c r="BR244" i="10"/>
  <c r="BR465" i="10"/>
  <c r="BL177" i="33" s="1"/>
  <c r="BL187" i="33" s="1"/>
  <c r="BS256" i="25"/>
  <c r="BS504" i="25"/>
  <c r="BM291" i="33" s="1"/>
  <c r="BM301" i="33" s="1"/>
  <c r="BR256" i="25"/>
  <c r="BR504" i="25"/>
  <c r="BL291" i="33" s="1"/>
  <c r="BL301" i="33" s="1"/>
  <c r="BR252" i="25"/>
  <c r="BR491" i="25"/>
  <c r="BL258" i="33" s="1"/>
  <c r="BL268" i="33" s="1"/>
  <c r="BR236" i="10"/>
  <c r="BR22" i="23" s="1"/>
  <c r="BR439" i="10"/>
  <c r="BL113" i="33" s="1"/>
  <c r="BL123" i="33" s="1"/>
  <c r="BR264" i="10"/>
  <c r="BR530" i="10"/>
  <c r="BL342" i="33" s="1"/>
  <c r="BL352" i="33" s="1"/>
  <c r="BR248" i="10"/>
  <c r="BR478" i="10"/>
  <c r="BL210" i="33" s="1"/>
  <c r="BL220" i="33" s="1"/>
  <c r="BR260" i="25"/>
  <c r="BR517" i="25"/>
  <c r="BL324" i="33" s="1"/>
  <c r="BL334" i="33" s="1"/>
  <c r="BR240" i="10"/>
  <c r="BR452" i="10"/>
  <c r="BL145" i="33" s="1"/>
  <c r="BL155" i="33" s="1"/>
  <c r="BR248" i="25"/>
  <c r="BR478" i="25"/>
  <c r="BL225" i="33" s="1"/>
  <c r="BL235" i="33" s="1"/>
  <c r="BR264" i="25"/>
  <c r="BR530" i="25"/>
  <c r="BL357" i="33" s="1"/>
  <c r="BL367" i="33" s="1"/>
  <c r="BR240" i="25"/>
  <c r="BR452" i="25"/>
  <c r="BL159" i="33" s="1"/>
  <c r="BL169" i="33" s="1"/>
  <c r="BS264" i="10"/>
  <c r="BS530" i="10"/>
  <c r="BM342" i="33" s="1"/>
  <c r="BM352" i="33" s="1"/>
  <c r="BR244" i="25"/>
  <c r="BR465" i="25"/>
  <c r="BL192" i="33" s="1"/>
  <c r="BL202" i="33" s="1"/>
  <c r="BX71" i="1"/>
  <c r="BW72" i="1"/>
  <c r="BQ83" i="23"/>
  <c r="BQ128" i="23" s="1"/>
  <c r="BQ91" i="23"/>
  <c r="BQ136" i="23" s="1"/>
  <c r="BQ75" i="23"/>
  <c r="BQ120" i="23" s="1"/>
  <c r="BQ67" i="23"/>
  <c r="BQ112" i="23" s="1"/>
  <c r="BQ87" i="23"/>
  <c r="BQ132" i="23" s="1"/>
  <c r="BQ79" i="23"/>
  <c r="BQ124" i="23" s="1"/>
  <c r="BQ59" i="23"/>
  <c r="BQ104" i="23" s="1"/>
  <c r="BQ96" i="23"/>
  <c r="BQ55" i="23"/>
  <c r="BQ100" i="23" s="1"/>
  <c r="CH11" i="3"/>
  <c r="BR1201" i="28"/>
  <c r="BR1061" i="28"/>
  <c r="BR1248" i="28"/>
  <c r="BR1252" i="28" s="1"/>
  <c r="BR1108" i="28"/>
  <c r="BR1112" i="28" s="1"/>
  <c r="BR224" i="10"/>
  <c r="BS154" i="10"/>
  <c r="BR400" i="10"/>
  <c r="BL17" i="33" s="1"/>
  <c r="BL27" i="33" s="1"/>
  <c r="BR414" i="10"/>
  <c r="BL50" i="33" s="1"/>
  <c r="BR228" i="10"/>
  <c r="BT196" i="28"/>
  <c r="CG15" i="3"/>
  <c r="CG13" i="3"/>
  <c r="BR413" i="10"/>
  <c r="BL49" i="33" s="1"/>
  <c r="BS147" i="28"/>
  <c r="BV8" i="3"/>
  <c r="BP6" i="18"/>
  <c r="BR6" i="24"/>
  <c r="BS91" i="28"/>
  <c r="BT63" i="10"/>
  <c r="BT63" i="28"/>
  <c r="BS112" i="10"/>
  <c r="BS112" i="28"/>
  <c r="BT217" i="10"/>
  <c r="BT217" i="28"/>
  <c r="BT105" i="10"/>
  <c r="BT105" i="28"/>
  <c r="BT357" i="28"/>
  <c r="BT147" i="25"/>
  <c r="BS406" i="28"/>
  <c r="BS196" i="25"/>
  <c r="BT420" i="28"/>
  <c r="BT210" i="25"/>
  <c r="BS126" i="25"/>
  <c r="BS336" i="28"/>
  <c r="BS308" i="28"/>
  <c r="BS98" i="25"/>
  <c r="BT399" i="28"/>
  <c r="BT189" i="25"/>
  <c r="BT329" i="28"/>
  <c r="BT119" i="25"/>
  <c r="BS182" i="10"/>
  <c r="BS182" i="28"/>
  <c r="BT273" i="28"/>
  <c r="BT63" i="25"/>
  <c r="BT84" i="10"/>
  <c r="BT517" i="10" s="1"/>
  <c r="BN309" i="33" s="1"/>
  <c r="BN319" i="33" s="1"/>
  <c r="BT84" i="28"/>
  <c r="BT168" i="10"/>
  <c r="BT168" i="28"/>
  <c r="BS378" i="28"/>
  <c r="BS168" i="25"/>
  <c r="BT343" i="28"/>
  <c r="BT133" i="25"/>
  <c r="BS28" i="10"/>
  <c r="BS416" i="10" s="1"/>
  <c r="BM52" i="33" s="1"/>
  <c r="BS28" i="28"/>
  <c r="BT126" i="25"/>
  <c r="BT336" i="28"/>
  <c r="BS35" i="10"/>
  <c r="BS35" i="28"/>
  <c r="BT105" i="25"/>
  <c r="BT315" i="28"/>
  <c r="BW94" i="23"/>
  <c r="BW53" i="23"/>
  <c r="BT28" i="10"/>
  <c r="BT416" i="10" s="1"/>
  <c r="BN52" i="33" s="1"/>
  <c r="BT28" i="28"/>
  <c r="BT378" i="28"/>
  <c r="BT168" i="25"/>
  <c r="BS42" i="10"/>
  <c r="BS42" i="28"/>
  <c r="BT42" i="10"/>
  <c r="BT42" i="28"/>
  <c r="BS280" i="28"/>
  <c r="BS70" i="25"/>
  <c r="BT259" i="28"/>
  <c r="BT49" i="25"/>
  <c r="BS322" i="28"/>
  <c r="BS112" i="25"/>
  <c r="BS427" i="28"/>
  <c r="BS217" i="25"/>
  <c r="BS364" i="28"/>
  <c r="BS154" i="25"/>
  <c r="BS161" i="10"/>
  <c r="BS161" i="28"/>
  <c r="BS217" i="10"/>
  <c r="BS217" i="28"/>
  <c r="BT252" i="28"/>
  <c r="BT42" i="25"/>
  <c r="BT427" i="25" s="1"/>
  <c r="BN96" i="33" s="1"/>
  <c r="BV8" i="28"/>
  <c r="BV6" i="25"/>
  <c r="BS63" i="10"/>
  <c r="BS63" i="28"/>
  <c r="BS266" i="28"/>
  <c r="BS56" i="25"/>
  <c r="BT154" i="10"/>
  <c r="BT154" i="28"/>
  <c r="BT287" i="28"/>
  <c r="BT77" i="25"/>
  <c r="BS175" i="10"/>
  <c r="BS175" i="28"/>
  <c r="BT182" i="10"/>
  <c r="BT182" i="28"/>
  <c r="BT203" i="10"/>
  <c r="BT203" i="28"/>
  <c r="BT322" i="28"/>
  <c r="BT112" i="25"/>
  <c r="BS84" i="25"/>
  <c r="BS294" i="28"/>
  <c r="BS140" i="10"/>
  <c r="BS140" i="28"/>
  <c r="BS371" i="28"/>
  <c r="BS161" i="25"/>
  <c r="BS273" i="28"/>
  <c r="BS63" i="25"/>
  <c r="BT406" i="28"/>
  <c r="BT196" i="25"/>
  <c r="BS210" i="10"/>
  <c r="BS210" i="28"/>
  <c r="BT371" i="28"/>
  <c r="BT161" i="25"/>
  <c r="BS7" i="24"/>
  <c r="BW9" i="28"/>
  <c r="BW7" i="25"/>
  <c r="BT301" i="28"/>
  <c r="BT91" i="25"/>
  <c r="BT364" i="28"/>
  <c r="BT154" i="25"/>
  <c r="BT126" i="10"/>
  <c r="BT126" i="28"/>
  <c r="BS392" i="28"/>
  <c r="BS182" i="25"/>
  <c r="BS252" i="28"/>
  <c r="BS42" i="25"/>
  <c r="BS427" i="25" s="1"/>
  <c r="BM96" i="33" s="1"/>
  <c r="BS175" i="25"/>
  <c r="BS385" i="28"/>
  <c r="BS259" i="28"/>
  <c r="BS49" i="25"/>
  <c r="BS84" i="10"/>
  <c r="BS517" i="10" s="1"/>
  <c r="BM309" i="33" s="1"/>
  <c r="BM319" i="33" s="1"/>
  <c r="BS84" i="28"/>
  <c r="BS168" i="10"/>
  <c r="BS168" i="28"/>
  <c r="BS77" i="10"/>
  <c r="BS77" i="28"/>
  <c r="BT84" i="25"/>
  <c r="BT294" i="28"/>
  <c r="BX73" i="1"/>
  <c r="BX6" i="28"/>
  <c r="BX4" i="25"/>
  <c r="BS343" i="28"/>
  <c r="BS133" i="25"/>
  <c r="BT140" i="10"/>
  <c r="BT140" i="28"/>
  <c r="BW7" i="28"/>
  <c r="BW5" i="25"/>
  <c r="BT49" i="10"/>
  <c r="BT49" i="28"/>
  <c r="BT35" i="10"/>
  <c r="BT35" i="28"/>
  <c r="BS119" i="10"/>
  <c r="BS119" i="28"/>
  <c r="BT133" i="10"/>
  <c r="BT133" i="28"/>
  <c r="BS203" i="10"/>
  <c r="BS203" i="28"/>
  <c r="BT147" i="10"/>
  <c r="BT147" i="28"/>
  <c r="BT210" i="10"/>
  <c r="BT210" i="28"/>
  <c r="BS399" i="28"/>
  <c r="BS189" i="25"/>
  <c r="BS126" i="10"/>
  <c r="BS126" i="28"/>
  <c r="BS301" i="28"/>
  <c r="BS91" i="25"/>
  <c r="BT266" i="28"/>
  <c r="BT56" i="25"/>
  <c r="BS56" i="10"/>
  <c r="BS56" i="28"/>
  <c r="BT280" i="28"/>
  <c r="BT70" i="25"/>
  <c r="BT238" i="28"/>
  <c r="BT28" i="25"/>
  <c r="BT414" i="25" s="1"/>
  <c r="BN64" i="33" s="1"/>
  <c r="BT175" i="10"/>
  <c r="BT175" i="28"/>
  <c r="BT189" i="10"/>
  <c r="BT189" i="28"/>
  <c r="BS420" i="28"/>
  <c r="BS210" i="25"/>
  <c r="BS98" i="10"/>
  <c r="BS98" i="28"/>
  <c r="BT91" i="10"/>
  <c r="BT91" i="28"/>
  <c r="BT112" i="10"/>
  <c r="BT112" i="28"/>
  <c r="BT413" i="28"/>
  <c r="BT203" i="25"/>
  <c r="BT161" i="10"/>
  <c r="BT161" i="28"/>
  <c r="BS70" i="10"/>
  <c r="BS70" i="28"/>
  <c r="BT77" i="10"/>
  <c r="BT77" i="28"/>
  <c r="BS315" i="28"/>
  <c r="BS105" i="25"/>
  <c r="BS119" i="25"/>
  <c r="BS329" i="28"/>
  <c r="BS28" i="25"/>
  <c r="BS414" i="25" s="1"/>
  <c r="BM64" i="33" s="1"/>
  <c r="BS238" i="28"/>
  <c r="BS413" i="28"/>
  <c r="BS203" i="25"/>
  <c r="BS133" i="10"/>
  <c r="BS133" i="28"/>
  <c r="BS49" i="10"/>
  <c r="BS49" i="28"/>
  <c r="BT385" i="28"/>
  <c r="BT175" i="25"/>
  <c r="BT140" i="25"/>
  <c r="BT350" i="28"/>
  <c r="BT119" i="10"/>
  <c r="BT119" i="28"/>
  <c r="BT56" i="10"/>
  <c r="BT56" i="28"/>
  <c r="BT427" i="28"/>
  <c r="BT217" i="25"/>
  <c r="BT70" i="10"/>
  <c r="BT70" i="28"/>
  <c r="BS105" i="10"/>
  <c r="BS105" i="28"/>
  <c r="BT98" i="10"/>
  <c r="BT98" i="28"/>
  <c r="BS357" i="28"/>
  <c r="BS147" i="25"/>
  <c r="BS189" i="10"/>
  <c r="BS189" i="28"/>
  <c r="BS196" i="10"/>
  <c r="BS196" i="28"/>
  <c r="BT392" i="28"/>
  <c r="BT182" i="25"/>
  <c r="BT21" i="25"/>
  <c r="BT231" i="28"/>
  <c r="BS21" i="25"/>
  <c r="BS231" i="28"/>
  <c r="BR413" i="25"/>
  <c r="BL63" i="33" s="1"/>
  <c r="BL73" i="33" s="1"/>
  <c r="BR228" i="25"/>
  <c r="BS21" i="10"/>
  <c r="BS413" i="10" s="1"/>
  <c r="BM49" i="33" s="1"/>
  <c r="BS21" i="28"/>
  <c r="BT21" i="10"/>
  <c r="BT413" i="10" s="1"/>
  <c r="BN49" i="33" s="1"/>
  <c r="BT21" i="28"/>
  <c r="BS224" i="28"/>
  <c r="BS14" i="25"/>
  <c r="BT224" i="28"/>
  <c r="BT14" i="25"/>
  <c r="BR400" i="25"/>
  <c r="BL31" i="33" s="1"/>
  <c r="BL41" i="33" s="1"/>
  <c r="BR224" i="25"/>
  <c r="BR743" i="28"/>
  <c r="BR751" i="28" s="1"/>
  <c r="BR475" i="28"/>
  <c r="BR483" i="28" s="1"/>
  <c r="BR608" i="28"/>
  <c r="BR616" i="28" s="1"/>
  <c r="BR968" i="28"/>
  <c r="BR923" i="28"/>
  <c r="BR931" i="28" s="1"/>
  <c r="BT14" i="10"/>
  <c r="BT400" i="10" s="1"/>
  <c r="BN17" i="33" s="1"/>
  <c r="BT14" i="28"/>
  <c r="BR698" i="28"/>
  <c r="BR430" i="28"/>
  <c r="BR563" i="28"/>
  <c r="BR878" i="28"/>
  <c r="BR833" i="28"/>
  <c r="BR520" i="28"/>
  <c r="BR528" i="28" s="1"/>
  <c r="BR788" i="28"/>
  <c r="BR796" i="28" s="1"/>
  <c r="BR653" i="28"/>
  <c r="BR661" i="28" s="1"/>
  <c r="BS14" i="10"/>
  <c r="BS400" i="10" s="1"/>
  <c r="BM17" i="33" s="1"/>
  <c r="BS14" i="28"/>
  <c r="BT35" i="25"/>
  <c r="BT245" i="28"/>
  <c r="BR232" i="25"/>
  <c r="BR426" i="25"/>
  <c r="BL95" i="33" s="1"/>
  <c r="BL105" i="33" s="1"/>
  <c r="BS245" i="28"/>
  <c r="BS35" i="25"/>
  <c r="BT232" i="10"/>
  <c r="BT427" i="10"/>
  <c r="BN82" i="33" s="1"/>
  <c r="BT428" i="10"/>
  <c r="BN83" i="33" s="1"/>
  <c r="BT426" i="10"/>
  <c r="BL81" i="33"/>
  <c r="BL91" i="33" s="1"/>
  <c r="BS232" i="10"/>
  <c r="BS426" i="10"/>
  <c r="BS428" i="10"/>
  <c r="BM83" i="33" s="1"/>
  <c r="BS427" i="10"/>
  <c r="BM82" i="33" s="1"/>
  <c r="BS402" i="10"/>
  <c r="BM19" i="33" s="1"/>
  <c r="BS401" i="10"/>
  <c r="BM18" i="33" s="1"/>
  <c r="BW5" i="23"/>
  <c r="BW7" i="3"/>
  <c r="BQ5" i="18"/>
  <c r="BW5" i="10"/>
  <c r="BS5" i="24"/>
  <c r="BO7" i="18"/>
  <c r="BU7" i="10"/>
  <c r="BU7" i="23"/>
  <c r="BU9" i="3"/>
  <c r="BT401" i="10"/>
  <c r="BN18" i="33" s="1"/>
  <c r="BT402" i="10"/>
  <c r="BN19" i="33" s="1"/>
  <c r="BT415" i="10"/>
  <c r="BN51" i="33" s="1"/>
  <c r="BP7" i="18"/>
  <c r="BV9" i="3"/>
  <c r="BV7" i="23"/>
  <c r="BV7" i="10"/>
  <c r="BS415" i="10"/>
  <c r="BM51" i="33" s="1"/>
  <c r="BX4" i="10"/>
  <c r="BX4" i="23"/>
  <c r="BR47" i="33"/>
  <c r="BR111" i="33"/>
  <c r="BR175" i="33"/>
  <c r="BR241" i="33"/>
  <c r="BR307" i="33"/>
  <c r="BT4" i="24"/>
  <c r="BX6" i="3"/>
  <c r="BX5" i="3" s="1"/>
  <c r="BR29" i="33"/>
  <c r="BR93" i="33"/>
  <c r="BR157" i="33"/>
  <c r="BR223" i="33"/>
  <c r="BR289" i="33"/>
  <c r="BR355" i="33"/>
  <c r="BR15" i="33"/>
  <c r="BR79" i="33"/>
  <c r="BR143" i="33"/>
  <c r="BR208" i="33"/>
  <c r="BR274" i="33"/>
  <c r="BR340" i="33"/>
  <c r="BR61" i="33"/>
  <c r="BR125" i="33"/>
  <c r="BR190" i="33"/>
  <c r="BR256" i="33"/>
  <c r="BR322" i="33"/>
  <c r="BR4" i="18"/>
  <c r="BX9" i="1"/>
  <c r="BY70" i="1"/>
  <c r="BS116" i="24" l="1" a="1"/>
  <c r="BS116" i="24" s="1"/>
  <c r="BS104" i="24" a="1"/>
  <c r="BS104" i="24" s="1"/>
  <c r="BS124" i="24" a="1"/>
  <c r="BS124" i="24" s="1"/>
  <c r="BS112" i="24" a="1"/>
  <c r="BS112" i="24" s="1"/>
  <c r="BS128" i="24" a="1"/>
  <c r="BS128" i="24" s="1"/>
  <c r="BS120" i="24" a="1"/>
  <c r="BS120" i="24" s="1"/>
  <c r="BS108" i="24" a="1"/>
  <c r="BS108" i="24" s="1"/>
  <c r="BS100" i="24" a="1"/>
  <c r="BS100" i="24" s="1"/>
  <c r="BS92" i="24" a="1"/>
  <c r="BS92" i="24" s="1"/>
  <c r="BS72" i="24" a="1"/>
  <c r="BS72" i="24" s="1"/>
  <c r="BS68" i="24" a="1"/>
  <c r="BS68" i="24" s="1"/>
  <c r="BS84" i="24" a="1"/>
  <c r="BS84" i="24" s="1"/>
  <c r="BS52" i="24" a="1"/>
  <c r="BS52" i="24" s="1"/>
  <c r="BS80" i="24" a="1"/>
  <c r="BS80" i="24" s="1"/>
  <c r="BS60" i="24" a="1"/>
  <c r="BS60" i="24" s="1"/>
  <c r="BS76" i="24" a="1"/>
  <c r="BS76" i="24" s="1"/>
  <c r="BS64" i="24" a="1"/>
  <c r="BS64" i="24" s="1"/>
  <c r="BS56" i="24" a="1"/>
  <c r="BS56" i="24" s="1"/>
  <c r="BS28" i="24" a="1"/>
  <c r="BS28" i="24" s="1"/>
  <c r="BS12" i="24" a="1"/>
  <c r="BS12" i="24" s="1"/>
  <c r="BS88" i="24" a="1"/>
  <c r="BS88" i="24" s="1"/>
  <c r="BS36" i="24" a="1"/>
  <c r="BS36" i="24" s="1"/>
  <c r="BS32" i="24" a="1"/>
  <c r="BS32" i="24" s="1"/>
  <c r="BS16" i="24" a="1"/>
  <c r="BS16" i="24" s="1"/>
  <c r="BS24" i="24" a="1"/>
  <c r="BS24" i="24" s="1"/>
  <c r="BS44" i="24" a="1"/>
  <c r="BS44" i="24" s="1"/>
  <c r="BS20" i="24" a="1"/>
  <c r="BS20" i="24" s="1"/>
  <c r="BS48" i="24" a="1"/>
  <c r="BS48" i="24" s="1"/>
  <c r="BS96" i="24" a="1"/>
  <c r="BS96" i="24" s="1"/>
  <c r="BS40" i="24" a="1"/>
  <c r="BS40" i="24" s="1"/>
  <c r="BR46" i="23"/>
  <c r="BR30" i="23"/>
  <c r="BR34" i="23"/>
  <c r="BR38" i="23"/>
  <c r="BR42" i="23"/>
  <c r="BR26" i="23"/>
  <c r="BR50" i="23"/>
  <c r="BS248" i="25"/>
  <c r="BS478" i="25"/>
  <c r="BM225" i="33" s="1"/>
  <c r="BM235" i="33" s="1"/>
  <c r="BT256" i="25"/>
  <c r="BT504" i="25"/>
  <c r="BN291" i="33" s="1"/>
  <c r="BN301" i="33" s="1"/>
  <c r="BS252" i="25"/>
  <c r="BS491" i="25"/>
  <c r="BM258" i="33" s="1"/>
  <c r="BM268" i="33" s="1"/>
  <c r="BT252" i="10"/>
  <c r="BT491" i="10"/>
  <c r="BN243" i="33" s="1"/>
  <c r="BN253" i="33" s="1"/>
  <c r="BT256" i="10"/>
  <c r="BT504" i="10"/>
  <c r="BN276" i="33" s="1"/>
  <c r="BN286" i="33" s="1"/>
  <c r="BS260" i="10"/>
  <c r="BS244" i="10"/>
  <c r="BS465" i="10"/>
  <c r="BM177" i="33" s="1"/>
  <c r="BM187" i="33" s="1"/>
  <c r="BS240" i="25"/>
  <c r="BS452" i="25"/>
  <c r="BM159" i="33" s="1"/>
  <c r="BM169" i="33" s="1"/>
  <c r="BT244" i="25"/>
  <c r="BT465" i="25"/>
  <c r="BN192" i="33" s="1"/>
  <c r="BN202" i="33" s="1"/>
  <c r="BT260" i="25"/>
  <c r="BT517" i="25"/>
  <c r="BN324" i="33" s="1"/>
  <c r="BN334" i="33" s="1"/>
  <c r="BT236" i="25"/>
  <c r="BT439" i="25"/>
  <c r="BN127" i="33" s="1"/>
  <c r="BN137" i="33" s="1"/>
  <c r="BS252" i="10"/>
  <c r="BS491" i="10"/>
  <c r="BM243" i="33" s="1"/>
  <c r="BM253" i="33" s="1"/>
  <c r="BT264" i="10"/>
  <c r="BT530" i="10"/>
  <c r="BN342" i="33" s="1"/>
  <c r="BN352" i="33" s="1"/>
  <c r="BT236" i="10"/>
  <c r="BT439" i="10"/>
  <c r="BN113" i="33" s="1"/>
  <c r="BN123" i="33" s="1"/>
  <c r="BS264" i="25"/>
  <c r="BS50" i="23" s="1"/>
  <c r="BS530" i="25"/>
  <c r="BM357" i="33" s="1"/>
  <c r="BM367" i="33" s="1"/>
  <c r="BS256" i="10"/>
  <c r="BS42" i="23" s="1"/>
  <c r="BS504" i="10"/>
  <c r="BM276" i="33" s="1"/>
  <c r="BM286" i="33" s="1"/>
  <c r="BS244" i="25"/>
  <c r="BS465" i="25"/>
  <c r="BM192" i="33" s="1"/>
  <c r="BM202" i="33" s="1"/>
  <c r="BT248" i="25"/>
  <c r="BT478" i="25"/>
  <c r="BN225" i="33" s="1"/>
  <c r="BN235" i="33" s="1"/>
  <c r="BT260" i="10"/>
  <c r="BT244" i="10"/>
  <c r="BT465" i="10"/>
  <c r="BN177" i="33" s="1"/>
  <c r="BN187" i="33" s="1"/>
  <c r="BS240" i="10"/>
  <c r="BS452" i="10"/>
  <c r="BM145" i="33" s="1"/>
  <c r="BM155" i="33" s="1"/>
  <c r="BS236" i="25"/>
  <c r="BS439" i="25"/>
  <c r="BM127" i="33" s="1"/>
  <c r="BM137" i="33" s="1"/>
  <c r="BT264" i="25"/>
  <c r="BT530" i="25"/>
  <c r="BN357" i="33" s="1"/>
  <c r="BN367" i="33" s="1"/>
  <c r="BS236" i="10"/>
  <c r="BS439" i="10"/>
  <c r="BM113" i="33" s="1"/>
  <c r="BM123" i="33" s="1"/>
  <c r="BT248" i="10"/>
  <c r="BT478" i="10"/>
  <c r="BN210" i="33" s="1"/>
  <c r="BN220" i="33" s="1"/>
  <c r="BT252" i="25"/>
  <c r="BT491" i="25"/>
  <c r="BN258" i="33" s="1"/>
  <c r="BN268" i="33" s="1"/>
  <c r="BT240" i="25"/>
  <c r="BT452" i="25"/>
  <c r="BN159" i="33" s="1"/>
  <c r="BN169" i="33" s="1"/>
  <c r="BT240" i="10"/>
  <c r="BT452" i="10"/>
  <c r="BN145" i="33" s="1"/>
  <c r="BN155" i="33" s="1"/>
  <c r="BS260" i="25"/>
  <c r="BS517" i="25"/>
  <c r="BM324" i="33" s="1"/>
  <c r="BM334" i="33" s="1"/>
  <c r="BS248" i="10"/>
  <c r="BS478" i="10"/>
  <c r="BM210" i="33" s="1"/>
  <c r="BM220" i="33" s="1"/>
  <c r="BR350" i="10"/>
  <c r="BT224" i="10"/>
  <c r="BY71" i="1"/>
  <c r="BX72" i="1"/>
  <c r="BT414" i="10"/>
  <c r="BN50" i="33" s="1"/>
  <c r="BN59" i="33" s="1"/>
  <c r="CI11" i="3"/>
  <c r="BT1248" i="28"/>
  <c r="BT1252" i="28" s="1"/>
  <c r="BT1108" i="28"/>
  <c r="BT1112" i="28" s="1"/>
  <c r="BS1248" i="28"/>
  <c r="BS1108" i="28"/>
  <c r="BR1124" i="28"/>
  <c r="BR1120" i="28"/>
  <c r="BR1148" i="28"/>
  <c r="BR1116" i="28"/>
  <c r="BR1144" i="28"/>
  <c r="BR1140" i="28"/>
  <c r="BR1136" i="28"/>
  <c r="BR1128" i="28"/>
  <c r="BR1132" i="28"/>
  <c r="BR1288" i="28"/>
  <c r="BR1260" i="28"/>
  <c r="BR1284" i="28"/>
  <c r="BR1280" i="28"/>
  <c r="BR1276" i="28"/>
  <c r="BR1272" i="28"/>
  <c r="BR1268" i="28"/>
  <c r="BR1264" i="28"/>
  <c r="BR1256" i="28"/>
  <c r="BS1201" i="28"/>
  <c r="BS1205" i="28" s="1"/>
  <c r="BS1061" i="28"/>
  <c r="BS1065" i="28" s="1"/>
  <c r="BR326" i="10"/>
  <c r="BR1081" i="28"/>
  <c r="BR1077" i="28"/>
  <c r="BR1073" i="28"/>
  <c r="BR1085" i="28"/>
  <c r="BR1101" i="28"/>
  <c r="BR1069" i="28"/>
  <c r="BR1097" i="28"/>
  <c r="BR1093" i="28"/>
  <c r="BR1089" i="28"/>
  <c r="BT1201" i="28"/>
  <c r="BT1061" i="28"/>
  <c r="BT1065" i="28" s="1"/>
  <c r="BR1213" i="28"/>
  <c r="BR1233" i="28"/>
  <c r="BR1209" i="28"/>
  <c r="BR1241" i="28"/>
  <c r="BR1237" i="28"/>
  <c r="BR1229" i="28"/>
  <c r="BR1217" i="28"/>
  <c r="BR1225" i="28"/>
  <c r="BR1221" i="28"/>
  <c r="BR1065" i="28"/>
  <c r="BR1205" i="28"/>
  <c r="BR318" i="10"/>
  <c r="BR334" i="10"/>
  <c r="BR322" i="10"/>
  <c r="BR314" i="10"/>
  <c r="BR338" i="10"/>
  <c r="BR346" i="10"/>
  <c r="BR342" i="10"/>
  <c r="BR10" i="23"/>
  <c r="BR330" i="10"/>
  <c r="BR14" i="23"/>
  <c r="BL59" i="33"/>
  <c r="CH13" i="3"/>
  <c r="CH15" i="3"/>
  <c r="BM27" i="33"/>
  <c r="BN27" i="33"/>
  <c r="BR976" i="28"/>
  <c r="BS224" i="10"/>
  <c r="BS228" i="10"/>
  <c r="BT228" i="10"/>
  <c r="BS414" i="10"/>
  <c r="BM50" i="33" s="1"/>
  <c r="BM59" i="33" s="1"/>
  <c r="BO104" i="18"/>
  <c r="BO108" i="18"/>
  <c r="BO112" i="18"/>
  <c r="BO116" i="18"/>
  <c r="BO120" i="18"/>
  <c r="BO124" i="18"/>
  <c r="BO128" i="18"/>
  <c r="BO76" i="18"/>
  <c r="BO44" i="18"/>
  <c r="BO80" i="18"/>
  <c r="BO48" i="18"/>
  <c r="BU77" i="10" s="1"/>
  <c r="BO84" i="18"/>
  <c r="BO52" i="18"/>
  <c r="BU84" i="10" s="1"/>
  <c r="BU517" i="10" s="1"/>
  <c r="BO309" i="33" s="1"/>
  <c r="BO319" i="33" s="1"/>
  <c r="BO100" i="18"/>
  <c r="BO88" i="18"/>
  <c r="BO56" i="18"/>
  <c r="BO92" i="18"/>
  <c r="BU154" i="10" s="1"/>
  <c r="BO60" i="18"/>
  <c r="BO96" i="18"/>
  <c r="BO64" i="18"/>
  <c r="BO68" i="18"/>
  <c r="BO28" i="18"/>
  <c r="BO24" i="18"/>
  <c r="BO32" i="18"/>
  <c r="BO36" i="18"/>
  <c r="BO40" i="18"/>
  <c r="BO12" i="18"/>
  <c r="BU14" i="10" s="1"/>
  <c r="BU400" i="10" s="1"/>
  <c r="BO17" i="33" s="1"/>
  <c r="BO16" i="18"/>
  <c r="BO20" i="18"/>
  <c r="BO72" i="18"/>
  <c r="BP108" i="18"/>
  <c r="BP112" i="18"/>
  <c r="BP116" i="18"/>
  <c r="BP120" i="18"/>
  <c r="BP124" i="18"/>
  <c r="BP128" i="18"/>
  <c r="BP80" i="18"/>
  <c r="BP48" i="18"/>
  <c r="BP84" i="18"/>
  <c r="BP52" i="18"/>
  <c r="BP100" i="18"/>
  <c r="BP88" i="18"/>
  <c r="BP56" i="18"/>
  <c r="BP104" i="18"/>
  <c r="BP92" i="18"/>
  <c r="BP60" i="18"/>
  <c r="BP96" i="18"/>
  <c r="BP64" i="18"/>
  <c r="BP68" i="18"/>
  <c r="BP72" i="18"/>
  <c r="BP32" i="18"/>
  <c r="BP16" i="18"/>
  <c r="BP36" i="18"/>
  <c r="BP40" i="18"/>
  <c r="BP20" i="18"/>
  <c r="BP44" i="18"/>
  <c r="BP76" i="18"/>
  <c r="BV126" i="10" s="1"/>
  <c r="BP28" i="18"/>
  <c r="BP24" i="18"/>
  <c r="BP12" i="18"/>
  <c r="BR318" i="25"/>
  <c r="BY73" i="1"/>
  <c r="BY6" i="28"/>
  <c r="BY4" i="25"/>
  <c r="BU252" i="28"/>
  <c r="BU42" i="25"/>
  <c r="BU427" i="25" s="1"/>
  <c r="BO96" i="33" s="1"/>
  <c r="BU266" i="28"/>
  <c r="BU56" i="25"/>
  <c r="BU238" i="28"/>
  <c r="BU28" i="25"/>
  <c r="BU414" i="25" s="1"/>
  <c r="BO64" i="33" s="1"/>
  <c r="BU420" i="28"/>
  <c r="BU210" i="25"/>
  <c r="BT7" i="24"/>
  <c r="BX9" i="28"/>
  <c r="BX7" i="25"/>
  <c r="BU77" i="25"/>
  <c r="BU287" i="28"/>
  <c r="BU350" i="28"/>
  <c r="BU140" i="25"/>
  <c r="BU406" i="28"/>
  <c r="BU196" i="25"/>
  <c r="BX94" i="23"/>
  <c r="BX53" i="23"/>
  <c r="BU322" i="28"/>
  <c r="BU112" i="25"/>
  <c r="BW8" i="28"/>
  <c r="BW6" i="25"/>
  <c r="BU294" i="28"/>
  <c r="BU84" i="25"/>
  <c r="BU308" i="28"/>
  <c r="BU98" i="25"/>
  <c r="BU273" i="28"/>
  <c r="BU63" i="25"/>
  <c r="BX7" i="28"/>
  <c r="BX5" i="25"/>
  <c r="BU392" i="28"/>
  <c r="BU182" i="25"/>
  <c r="BU399" i="28"/>
  <c r="BU189" i="25"/>
  <c r="BU280" i="28"/>
  <c r="BU70" i="25"/>
  <c r="BX8" i="28"/>
  <c r="BX6" i="25"/>
  <c r="BU301" i="28"/>
  <c r="BU91" i="25"/>
  <c r="BU364" i="28"/>
  <c r="BU154" i="25"/>
  <c r="BU357" i="28"/>
  <c r="BU147" i="25"/>
  <c r="BU105" i="25"/>
  <c r="BU315" i="28"/>
  <c r="BV350" i="28"/>
  <c r="BV140" i="25"/>
  <c r="BU329" i="28"/>
  <c r="BU119" i="25"/>
  <c r="BS413" i="25"/>
  <c r="BM63" i="33" s="1"/>
  <c r="BM73" i="33" s="1"/>
  <c r="BS228" i="25"/>
  <c r="BU21" i="25"/>
  <c r="BU231" i="28"/>
  <c r="BT413" i="25"/>
  <c r="BN63" i="33" s="1"/>
  <c r="BN73" i="33" s="1"/>
  <c r="BT228" i="25"/>
  <c r="BR763" i="28"/>
  <c r="BR755" i="28"/>
  <c r="BR779" i="28"/>
  <c r="BR759" i="28"/>
  <c r="BR771" i="28"/>
  <c r="BR747" i="28"/>
  <c r="BR783" i="28"/>
  <c r="BR775" i="28"/>
  <c r="BR767" i="28"/>
  <c r="BR350" i="25"/>
  <c r="BR338" i="25"/>
  <c r="BR322" i="25"/>
  <c r="BR346" i="25"/>
  <c r="BR326" i="25"/>
  <c r="BR314" i="25"/>
  <c r="BR330" i="25"/>
  <c r="BR342" i="25"/>
  <c r="BR334" i="25"/>
  <c r="BT400" i="25"/>
  <c r="BN31" i="33" s="1"/>
  <c r="BN41" i="33" s="1"/>
  <c r="BT224" i="25"/>
  <c r="BR943" i="28"/>
  <c r="BR951" i="28"/>
  <c r="BR939" i="28"/>
  <c r="BR947" i="28"/>
  <c r="BR959" i="28"/>
  <c r="BR955" i="28"/>
  <c r="BR927" i="28"/>
  <c r="BR963" i="28"/>
  <c r="BR935" i="28"/>
  <c r="BT475" i="28"/>
  <c r="BT483" i="28" s="1"/>
  <c r="BT608" i="28"/>
  <c r="BT616" i="28" s="1"/>
  <c r="BT743" i="28"/>
  <c r="BT751" i="28" s="1"/>
  <c r="BT923" i="28"/>
  <c r="BT931" i="28" s="1"/>
  <c r="BT968" i="28"/>
  <c r="BR503" i="28"/>
  <c r="BR487" i="28"/>
  <c r="BR479" i="28"/>
  <c r="BR507" i="28"/>
  <c r="BR511" i="28"/>
  <c r="BR495" i="28"/>
  <c r="BR515" i="28"/>
  <c r="BR491" i="28"/>
  <c r="BR499" i="28"/>
  <c r="BU224" i="28"/>
  <c r="BU14" i="25"/>
  <c r="BR988" i="28"/>
  <c r="BR972" i="28"/>
  <c r="BR980" i="28"/>
  <c r="BR1004" i="28"/>
  <c r="BR1008" i="28"/>
  <c r="BR996" i="28"/>
  <c r="BR1000" i="28"/>
  <c r="BR992" i="28"/>
  <c r="BR984" i="28"/>
  <c r="BS400" i="25"/>
  <c r="BM31" i="33" s="1"/>
  <c r="BM41" i="33" s="1"/>
  <c r="BS224" i="25"/>
  <c r="BR648" i="28"/>
  <c r="BR644" i="28"/>
  <c r="BR612" i="28"/>
  <c r="BR624" i="28"/>
  <c r="BR632" i="28"/>
  <c r="BR636" i="28"/>
  <c r="BR640" i="28"/>
  <c r="BR628" i="28"/>
  <c r="BR620" i="28"/>
  <c r="BS743" i="28"/>
  <c r="BS751" i="28" s="1"/>
  <c r="BS608" i="28"/>
  <c r="BS616" i="28" s="1"/>
  <c r="BS475" i="28"/>
  <c r="BS483" i="28" s="1"/>
  <c r="BS923" i="28"/>
  <c r="BS931" i="28" s="1"/>
  <c r="BS968" i="28"/>
  <c r="BR532" i="28"/>
  <c r="BR540" i="28"/>
  <c r="BR524" i="28"/>
  <c r="BR536" i="28"/>
  <c r="BR548" i="28"/>
  <c r="BR544" i="28"/>
  <c r="BR556" i="28"/>
  <c r="BR552" i="28"/>
  <c r="BR560" i="28"/>
  <c r="BR857" i="28"/>
  <c r="BR861" i="28"/>
  <c r="BR865" i="28"/>
  <c r="BR869" i="28"/>
  <c r="BR841" i="28"/>
  <c r="BR849" i="28"/>
  <c r="BR837" i="28"/>
  <c r="BR873" i="28"/>
  <c r="BR845" i="28"/>
  <c r="BR853" i="28"/>
  <c r="BR882" i="28"/>
  <c r="BR910" i="28"/>
  <c r="BR906" i="28"/>
  <c r="BR914" i="28"/>
  <c r="BR918" i="28"/>
  <c r="BR890" i="28"/>
  <c r="BR902" i="28"/>
  <c r="BR894" i="28"/>
  <c r="BR886" i="28"/>
  <c r="BR898" i="28"/>
  <c r="BR591" i="28"/>
  <c r="BR567" i="28"/>
  <c r="BR603" i="28"/>
  <c r="BR579" i="28"/>
  <c r="BR583" i="28"/>
  <c r="BR595" i="28"/>
  <c r="BR571" i="28"/>
  <c r="BR575" i="28"/>
  <c r="BR599" i="28"/>
  <c r="BR587" i="28"/>
  <c r="BS563" i="28"/>
  <c r="BS698" i="28"/>
  <c r="BS430" i="28"/>
  <c r="BS833" i="28"/>
  <c r="BS878" i="28"/>
  <c r="BS520" i="28"/>
  <c r="BS528" i="28" s="1"/>
  <c r="BS788" i="28"/>
  <c r="BS796" i="28" s="1"/>
  <c r="BS653" i="28"/>
  <c r="BS661" i="28" s="1"/>
  <c r="BR462" i="28"/>
  <c r="BR450" i="28"/>
  <c r="BR470" i="28"/>
  <c r="BR434" i="28"/>
  <c r="BR466" i="28"/>
  <c r="BR446" i="28"/>
  <c r="BR458" i="28"/>
  <c r="BR438" i="28"/>
  <c r="BR454" i="28"/>
  <c r="BR442" i="28"/>
  <c r="BR702" i="28"/>
  <c r="BR714" i="28"/>
  <c r="BR726" i="28"/>
  <c r="BR710" i="28"/>
  <c r="BR734" i="28"/>
  <c r="BR738" i="28"/>
  <c r="BR718" i="28"/>
  <c r="BR706" i="28"/>
  <c r="BR730" i="28"/>
  <c r="BR722" i="28"/>
  <c r="BR681" i="28"/>
  <c r="BR677" i="28"/>
  <c r="BR665" i="28"/>
  <c r="BR689" i="28"/>
  <c r="BR669" i="28"/>
  <c r="BR657" i="28"/>
  <c r="BR693" i="28"/>
  <c r="BR685" i="28"/>
  <c r="BR673" i="28"/>
  <c r="BT563" i="28"/>
  <c r="BT698" i="28"/>
  <c r="BT430" i="28"/>
  <c r="BT833" i="28"/>
  <c r="BT878" i="28"/>
  <c r="BT653" i="28"/>
  <c r="BT661" i="28" s="1"/>
  <c r="BT520" i="28"/>
  <c r="BT528" i="28" s="1"/>
  <c r="BT788" i="28"/>
  <c r="BT796" i="28" s="1"/>
  <c r="BR792" i="28"/>
  <c r="BR824" i="28"/>
  <c r="BR804" i="28"/>
  <c r="BR820" i="28"/>
  <c r="BR828" i="28"/>
  <c r="BR812" i="28"/>
  <c r="BR816" i="28"/>
  <c r="BR800" i="28"/>
  <c r="BR808" i="28"/>
  <c r="BS426" i="25"/>
  <c r="BM95" i="33" s="1"/>
  <c r="BM105" i="33" s="1"/>
  <c r="BS232" i="25"/>
  <c r="BR18" i="23"/>
  <c r="BT426" i="25"/>
  <c r="BN95" i="33" s="1"/>
  <c r="BN105" i="33" s="1"/>
  <c r="BT232" i="25"/>
  <c r="BM81" i="33"/>
  <c r="BM91" i="33" s="1"/>
  <c r="BN81" i="33"/>
  <c r="BN91" i="33" s="1"/>
  <c r="BU402" i="10"/>
  <c r="BO19" i="33" s="1"/>
  <c r="BW6" i="10"/>
  <c r="BW6" i="23"/>
  <c r="BS6" i="24"/>
  <c r="BW8" i="3"/>
  <c r="BQ6" i="18"/>
  <c r="BX5" i="23"/>
  <c r="BX7" i="3"/>
  <c r="BT5" i="24"/>
  <c r="BR5" i="18"/>
  <c r="BX5" i="10"/>
  <c r="BX6" i="10"/>
  <c r="BX6" i="23"/>
  <c r="BX8" i="3"/>
  <c r="BT6" i="24"/>
  <c r="BR6" i="18"/>
  <c r="BY9" i="1"/>
  <c r="BY4" i="10"/>
  <c r="BY6" i="3"/>
  <c r="BY5" i="3" s="1"/>
  <c r="BY4" i="23"/>
  <c r="BS47" i="33"/>
  <c r="BS111" i="33"/>
  <c r="BS175" i="33"/>
  <c r="BS241" i="33"/>
  <c r="BS307" i="33"/>
  <c r="BS29" i="33"/>
  <c r="BS93" i="33"/>
  <c r="BS157" i="33"/>
  <c r="BS223" i="33"/>
  <c r="BS289" i="33"/>
  <c r="BS355" i="33"/>
  <c r="BS15" i="33"/>
  <c r="BS79" i="33"/>
  <c r="BS143" i="33"/>
  <c r="BS208" i="33"/>
  <c r="BS274" i="33"/>
  <c r="BS340" i="33"/>
  <c r="BS61" i="33"/>
  <c r="BS125" i="33"/>
  <c r="BS190" i="33"/>
  <c r="BS256" i="33"/>
  <c r="BS322" i="33"/>
  <c r="BS4" i="18"/>
  <c r="BU4" i="24"/>
  <c r="BZ70" i="1"/>
  <c r="BT116" i="24" l="1" a="1"/>
  <c r="BT116" i="24" s="1"/>
  <c r="BT104" i="24" a="1"/>
  <c r="BT104" i="24" s="1"/>
  <c r="BT112" i="24" a="1"/>
  <c r="BT112" i="24" s="1"/>
  <c r="BT124" i="24" a="1"/>
  <c r="BT124" i="24" s="1"/>
  <c r="BT128" i="24" a="1"/>
  <c r="BT128" i="24" s="1"/>
  <c r="BT120" i="24" a="1"/>
  <c r="BT120" i="24" s="1"/>
  <c r="BT108" i="24" a="1"/>
  <c r="BT108" i="24" s="1"/>
  <c r="BT96" i="24" a="1"/>
  <c r="BT96" i="24" s="1"/>
  <c r="BT88" i="24" a="1"/>
  <c r="BT88" i="24" s="1"/>
  <c r="BT56" i="24" a="1"/>
  <c r="BT56" i="24" s="1"/>
  <c r="BT92" i="24" a="1"/>
  <c r="BT92" i="24" s="1"/>
  <c r="BT72" i="24" a="1"/>
  <c r="BT72" i="24" s="1"/>
  <c r="BT100" i="24" a="1"/>
  <c r="BT100" i="24" s="1"/>
  <c r="BT84" i="24" a="1"/>
  <c r="BT84" i="24" s="1"/>
  <c r="BT68" i="24" a="1"/>
  <c r="BT68" i="24" s="1"/>
  <c r="BT52" i="24" a="1"/>
  <c r="BT52" i="24" s="1"/>
  <c r="BT80" i="24" a="1"/>
  <c r="BT80" i="24" s="1"/>
  <c r="BT60" i="24" a="1"/>
  <c r="BT60" i="24" s="1"/>
  <c r="BT40" i="24" a="1"/>
  <c r="BT40" i="24" s="1"/>
  <c r="BT28" i="24" a="1"/>
  <c r="BT28" i="24" s="1"/>
  <c r="BT12" i="24" a="1"/>
  <c r="BT12" i="24" s="1"/>
  <c r="BT36" i="24" a="1"/>
  <c r="BT36" i="24" s="1"/>
  <c r="BT16" i="24" a="1"/>
  <c r="BT16" i="24" s="1"/>
  <c r="BT32" i="24" a="1"/>
  <c r="BT32" i="24" s="1"/>
  <c r="BT24" i="24" a="1"/>
  <c r="BT24" i="24" s="1"/>
  <c r="BT20" i="24" a="1"/>
  <c r="BT20" i="24" s="1"/>
  <c r="BT44" i="24" a="1"/>
  <c r="BT44" i="24" s="1"/>
  <c r="BT76" i="24" a="1"/>
  <c r="BT76" i="24" s="1"/>
  <c r="BT48" i="24" a="1"/>
  <c r="BT48" i="24" s="1"/>
  <c r="BT64" i="24" a="1"/>
  <c r="BT64" i="24" s="1"/>
  <c r="BT46" i="23"/>
  <c r="BS46" i="23"/>
  <c r="BT38" i="23"/>
  <c r="BR91" i="23"/>
  <c r="BR136" i="23" s="1"/>
  <c r="BT322" i="10"/>
  <c r="BT350" i="10"/>
  <c r="BT326" i="10"/>
  <c r="BT342" i="10"/>
  <c r="BS26" i="23"/>
  <c r="BT26" i="23"/>
  <c r="BS30" i="23"/>
  <c r="BT346" i="10"/>
  <c r="BT334" i="10"/>
  <c r="BT318" i="10"/>
  <c r="BT330" i="10"/>
  <c r="BT50" i="23"/>
  <c r="BT10" i="23"/>
  <c r="BT338" i="10"/>
  <c r="BU252" i="25"/>
  <c r="BU491" i="25"/>
  <c r="BO258" i="33" s="1"/>
  <c r="BO268" i="33" s="1"/>
  <c r="BU248" i="25"/>
  <c r="BU478" i="25"/>
  <c r="BO225" i="33" s="1"/>
  <c r="BO235" i="33" s="1"/>
  <c r="BU256" i="10"/>
  <c r="BU504" i="10"/>
  <c r="BO276" i="33" s="1"/>
  <c r="BO286" i="33" s="1"/>
  <c r="BT22" i="23"/>
  <c r="BS38" i="23"/>
  <c r="BU256" i="25"/>
  <c r="BU504" i="25"/>
  <c r="BO291" i="33" s="1"/>
  <c r="BO301" i="33" s="1"/>
  <c r="BU244" i="25"/>
  <c r="BU465" i="25"/>
  <c r="BO192" i="33" s="1"/>
  <c r="BO202" i="33" s="1"/>
  <c r="BT34" i="23"/>
  <c r="BT42" i="23"/>
  <c r="BU236" i="25"/>
  <c r="BU439" i="25"/>
  <c r="BO127" i="33" s="1"/>
  <c r="BO137" i="33" s="1"/>
  <c r="BS22" i="23"/>
  <c r="BU264" i="25"/>
  <c r="BU530" i="25"/>
  <c r="BO357" i="33" s="1"/>
  <c r="BO367" i="33" s="1"/>
  <c r="BU260" i="25"/>
  <c r="BU517" i="25"/>
  <c r="BO324" i="33" s="1"/>
  <c r="BO334" i="33" s="1"/>
  <c r="BT30" i="23"/>
  <c r="BS34" i="23"/>
  <c r="BR71" i="23"/>
  <c r="BR116" i="23" s="1"/>
  <c r="BR67" i="23"/>
  <c r="BR112" i="23" s="1"/>
  <c r="BR75" i="23"/>
  <c r="BR120" i="23" s="1"/>
  <c r="BR79" i="23"/>
  <c r="BR124" i="23" s="1"/>
  <c r="BR83" i="23"/>
  <c r="BR128" i="23" s="1"/>
  <c r="BT314" i="10"/>
  <c r="BS350" i="10"/>
  <c r="BR63" i="23"/>
  <c r="BR108" i="23" s="1"/>
  <c r="BR55" i="23"/>
  <c r="BR100" i="23" s="1"/>
  <c r="BZ71" i="1"/>
  <c r="BY72" i="1"/>
  <c r="CJ11" i="3"/>
  <c r="BT1241" i="28"/>
  <c r="BT1213" i="28"/>
  <c r="BT1237" i="28"/>
  <c r="BT1209" i="28"/>
  <c r="BT1233" i="28"/>
  <c r="BT1229" i="28"/>
  <c r="BT1225" i="28"/>
  <c r="BT1217" i="28"/>
  <c r="BT1221" i="28"/>
  <c r="BT1288" i="28"/>
  <c r="BT1284" i="28"/>
  <c r="BT1280" i="28"/>
  <c r="BT1276" i="28"/>
  <c r="BT1256" i="28"/>
  <c r="BT1260" i="28"/>
  <c r="BT1272" i="28"/>
  <c r="BT1268" i="28"/>
  <c r="BT1264" i="28"/>
  <c r="BT1205" i="28"/>
  <c r="BU1248" i="28"/>
  <c r="BU1252" i="28" s="1"/>
  <c r="BU1108" i="28"/>
  <c r="BS1093" i="28"/>
  <c r="BS1089" i="28"/>
  <c r="BS1085" i="28"/>
  <c r="BS1081" i="28"/>
  <c r="BS1077" i="28"/>
  <c r="BS1073" i="28"/>
  <c r="BS1097" i="28"/>
  <c r="BS1101" i="28"/>
  <c r="BS1069" i="28"/>
  <c r="BS1128" i="28"/>
  <c r="BS1148" i="28"/>
  <c r="BS1124" i="28"/>
  <c r="BS1132" i="28"/>
  <c r="BS1144" i="28"/>
  <c r="BS1120" i="28"/>
  <c r="BS1140" i="28"/>
  <c r="BS1116" i="28"/>
  <c r="BS1136" i="28"/>
  <c r="BS1225" i="28"/>
  <c r="BS1217" i="28"/>
  <c r="BS1221" i="28"/>
  <c r="BS1209" i="28"/>
  <c r="BS1213" i="28"/>
  <c r="BS1233" i="28"/>
  <c r="BS1241" i="28"/>
  <c r="BS1237" i="28"/>
  <c r="BS1229" i="28"/>
  <c r="BS1268" i="28"/>
  <c r="BS1264" i="28"/>
  <c r="BS1260" i="28"/>
  <c r="BS1288" i="28"/>
  <c r="BS1256" i="28"/>
  <c r="BS1284" i="28"/>
  <c r="BS1280" i="28"/>
  <c r="BS1272" i="28"/>
  <c r="BS1276" i="28"/>
  <c r="BS1112" i="28"/>
  <c r="BT1081" i="28"/>
  <c r="BT1077" i="28"/>
  <c r="BT1073" i="28"/>
  <c r="BT1085" i="28"/>
  <c r="BT1101" i="28"/>
  <c r="BT1069" i="28"/>
  <c r="BT1097" i="28"/>
  <c r="BT1093" i="28"/>
  <c r="BT1089" i="28"/>
  <c r="BT1124" i="28"/>
  <c r="BT1120" i="28"/>
  <c r="BT1148" i="28"/>
  <c r="BT1116" i="28"/>
  <c r="BT1144" i="28"/>
  <c r="BT1140" i="28"/>
  <c r="BT1136" i="28"/>
  <c r="BT1132" i="28"/>
  <c r="BT1128" i="28"/>
  <c r="BS1252" i="28"/>
  <c r="BR96" i="23"/>
  <c r="BR87" i="23"/>
  <c r="BR132" i="23" s="1"/>
  <c r="BR59" i="23"/>
  <c r="BR104" i="23" s="1"/>
  <c r="BV126" i="28"/>
  <c r="BS14" i="23"/>
  <c r="CI15" i="3"/>
  <c r="CI13" i="3"/>
  <c r="BT14" i="23"/>
  <c r="BS326" i="10"/>
  <c r="BS342" i="10"/>
  <c r="BS338" i="10"/>
  <c r="BS10" i="23"/>
  <c r="BS346" i="10"/>
  <c r="BS330" i="10"/>
  <c r="BS334" i="10"/>
  <c r="BS322" i="10"/>
  <c r="BS314" i="10"/>
  <c r="BS318" i="10"/>
  <c r="BT976" i="28"/>
  <c r="BS976" i="28"/>
  <c r="BU84" i="28"/>
  <c r="BU154" i="28"/>
  <c r="BU14" i="28"/>
  <c r="BU77" i="28"/>
  <c r="BT318" i="25"/>
  <c r="BU91" i="10"/>
  <c r="BU91" i="28"/>
  <c r="BU203" i="10"/>
  <c r="BU203" i="28"/>
  <c r="BU210" i="10"/>
  <c r="BU210" i="28"/>
  <c r="BU189" i="10"/>
  <c r="BU189" i="28"/>
  <c r="BV413" i="28"/>
  <c r="BV203" i="25"/>
  <c r="BU126" i="10"/>
  <c r="BU126" i="28"/>
  <c r="BV112" i="25"/>
  <c r="BV322" i="28"/>
  <c r="BU133" i="10"/>
  <c r="BU133" i="28"/>
  <c r="BV406" i="28"/>
  <c r="BV196" i="25"/>
  <c r="BU126" i="25"/>
  <c r="BU336" i="28"/>
  <c r="BU378" i="28"/>
  <c r="BU168" i="25"/>
  <c r="BV357" i="28"/>
  <c r="BV147" i="25"/>
  <c r="BU28" i="10"/>
  <c r="BU224" i="10" s="1"/>
  <c r="BU28" i="28"/>
  <c r="BV154" i="10"/>
  <c r="BV154" i="28"/>
  <c r="BV133" i="10"/>
  <c r="BV133" i="28"/>
  <c r="BV315" i="28"/>
  <c r="BV105" i="25"/>
  <c r="BV378" i="28"/>
  <c r="BV168" i="25"/>
  <c r="BU161" i="10"/>
  <c r="BU161" i="28"/>
  <c r="BV308" i="28"/>
  <c r="BV98" i="25"/>
  <c r="BV112" i="10"/>
  <c r="BV112" i="28"/>
  <c r="BV140" i="10"/>
  <c r="BV140" i="28"/>
  <c r="BV105" i="10"/>
  <c r="BV105" i="28"/>
  <c r="BU427" i="28"/>
  <c r="BU217" i="25"/>
  <c r="BU119" i="10"/>
  <c r="BU119" i="28"/>
  <c r="BV63" i="10"/>
  <c r="BV63" i="28"/>
  <c r="BV217" i="10"/>
  <c r="BV217" i="28"/>
  <c r="BU182" i="10"/>
  <c r="BU182" i="28"/>
  <c r="BV301" i="28"/>
  <c r="BV91" i="25"/>
  <c r="BU105" i="10"/>
  <c r="BU105" i="28"/>
  <c r="BV385" i="28"/>
  <c r="BV175" i="25"/>
  <c r="BU259" i="28"/>
  <c r="BU49" i="25"/>
  <c r="BU385" i="28"/>
  <c r="BU175" i="25"/>
  <c r="BY6" i="10"/>
  <c r="BY7" i="28"/>
  <c r="BY5" i="25"/>
  <c r="BV266" i="28"/>
  <c r="BV56" i="25"/>
  <c r="BV84" i="25"/>
  <c r="BV294" i="28"/>
  <c r="BU70" i="10"/>
  <c r="BU70" i="28"/>
  <c r="BZ73" i="1"/>
  <c r="BZ6" i="28"/>
  <c r="BZ4" i="25"/>
  <c r="BV371" i="28"/>
  <c r="BV161" i="25"/>
  <c r="BV91" i="10"/>
  <c r="BV91" i="28"/>
  <c r="BV238" i="28"/>
  <c r="BV28" i="25"/>
  <c r="BV414" i="25" s="1"/>
  <c r="BP64" i="33" s="1"/>
  <c r="BV147" i="10"/>
  <c r="BV147" i="28"/>
  <c r="BU147" i="10"/>
  <c r="BU147" i="28"/>
  <c r="BV77" i="10"/>
  <c r="BV77" i="28"/>
  <c r="BV287" i="28"/>
  <c r="BV77" i="25"/>
  <c r="BV49" i="10"/>
  <c r="BV49" i="28"/>
  <c r="BU217" i="10"/>
  <c r="BU217" i="28"/>
  <c r="BV427" i="28"/>
  <c r="BV217" i="25"/>
  <c r="BV280" i="28"/>
  <c r="BV70" i="25"/>
  <c r="BU161" i="25"/>
  <c r="BU371" i="28"/>
  <c r="BV119" i="10"/>
  <c r="BV119" i="28"/>
  <c r="BV168" i="10"/>
  <c r="BV168" i="28"/>
  <c r="BY94" i="23"/>
  <c r="BY53" i="23"/>
  <c r="BV196" i="10"/>
  <c r="BV196" i="28"/>
  <c r="BV273" i="28"/>
  <c r="BV63" i="25"/>
  <c r="BV252" i="28"/>
  <c r="BV42" i="25"/>
  <c r="BV427" i="25" s="1"/>
  <c r="BP96" i="33" s="1"/>
  <c r="BV189" i="10"/>
  <c r="BV189" i="28"/>
  <c r="BV329" i="28"/>
  <c r="BV119" i="25"/>
  <c r="BV343" i="28"/>
  <c r="BV133" i="25"/>
  <c r="BV35" i="10"/>
  <c r="BV35" i="28"/>
  <c r="BU35" i="10"/>
  <c r="BU35" i="28"/>
  <c r="BV56" i="10"/>
  <c r="BV56" i="28"/>
  <c r="BV161" i="10"/>
  <c r="BV161" i="28"/>
  <c r="BU413" i="28"/>
  <c r="BU203" i="25"/>
  <c r="BV259" i="28"/>
  <c r="BV49" i="25"/>
  <c r="BV175" i="10"/>
  <c r="BV175" i="28"/>
  <c r="BV182" i="25"/>
  <c r="BV392" i="28"/>
  <c r="BU98" i="10"/>
  <c r="BU98" i="28"/>
  <c r="BU49" i="10"/>
  <c r="BU49" i="28"/>
  <c r="BV98" i="10"/>
  <c r="BV98" i="28"/>
  <c r="BU196" i="10"/>
  <c r="BU196" i="28"/>
  <c r="BV210" i="10"/>
  <c r="BV210" i="28"/>
  <c r="BU168" i="10"/>
  <c r="BU168" i="28"/>
  <c r="BV182" i="10"/>
  <c r="BV182" i="28"/>
  <c r="BU112" i="10"/>
  <c r="BU112" i="28"/>
  <c r="BV70" i="10"/>
  <c r="BV70" i="28"/>
  <c r="BV420" i="28"/>
  <c r="BV210" i="25"/>
  <c r="BU56" i="10"/>
  <c r="BU56" i="28"/>
  <c r="BV364" i="28"/>
  <c r="BV154" i="25"/>
  <c r="BV28" i="10"/>
  <c r="BV416" i="10" s="1"/>
  <c r="BP52" i="33" s="1"/>
  <c r="BV28" i="28"/>
  <c r="BV42" i="10"/>
  <c r="BV42" i="28"/>
  <c r="BV84" i="10"/>
  <c r="BV517" i="10" s="1"/>
  <c r="BP309" i="33" s="1"/>
  <c r="BP319" i="33" s="1"/>
  <c r="BV84" i="28"/>
  <c r="BU42" i="10"/>
  <c r="BU42" i="28"/>
  <c r="BU140" i="10"/>
  <c r="BU140" i="28"/>
  <c r="BU63" i="10"/>
  <c r="BU63" i="28"/>
  <c r="BV399" i="28"/>
  <c r="BV189" i="25"/>
  <c r="BU175" i="10"/>
  <c r="BU175" i="28"/>
  <c r="BV203" i="10"/>
  <c r="BV203" i="28"/>
  <c r="BV126" i="25"/>
  <c r="BV336" i="28"/>
  <c r="BU343" i="28"/>
  <c r="BU133" i="25"/>
  <c r="BU7" i="24"/>
  <c r="BY9" i="28"/>
  <c r="BY7" i="25"/>
  <c r="BS318" i="25"/>
  <c r="BV21" i="25"/>
  <c r="BV231" i="28"/>
  <c r="BU413" i="25"/>
  <c r="BO63" i="33" s="1"/>
  <c r="BO73" i="33" s="1"/>
  <c r="BU228" i="25"/>
  <c r="BU21" i="10"/>
  <c r="BU413" i="10" s="1"/>
  <c r="BO49" i="33" s="1"/>
  <c r="BU21" i="28"/>
  <c r="BV21" i="10"/>
  <c r="BV413" i="10" s="1"/>
  <c r="BP49" i="33" s="1"/>
  <c r="BV21" i="28"/>
  <c r="BV224" i="28"/>
  <c r="BV14" i="25"/>
  <c r="BS334" i="25"/>
  <c r="BS338" i="25"/>
  <c r="BS330" i="25"/>
  <c r="BS346" i="25"/>
  <c r="BS350" i="25"/>
  <c r="BS322" i="25"/>
  <c r="BS314" i="25"/>
  <c r="BS326" i="25"/>
  <c r="BS342" i="25"/>
  <c r="BT771" i="28"/>
  <c r="BT775" i="28"/>
  <c r="BT783" i="28"/>
  <c r="BT747" i="28"/>
  <c r="BT759" i="28"/>
  <c r="BT779" i="28"/>
  <c r="BT755" i="28"/>
  <c r="BT763" i="28"/>
  <c r="BT767" i="28"/>
  <c r="BT612" i="28"/>
  <c r="BT644" i="28"/>
  <c r="BT648" i="28"/>
  <c r="BT636" i="28"/>
  <c r="BT632" i="28"/>
  <c r="BT640" i="28"/>
  <c r="BT628" i="28"/>
  <c r="BT620" i="28"/>
  <c r="BT624" i="28"/>
  <c r="BS996" i="28"/>
  <c r="BS1008" i="28"/>
  <c r="BS972" i="28"/>
  <c r="BS980" i="28"/>
  <c r="BS1004" i="28"/>
  <c r="BS984" i="28"/>
  <c r="BS988" i="28"/>
  <c r="BS992" i="28"/>
  <c r="BS1000" i="28"/>
  <c r="BT503" i="28"/>
  <c r="BT491" i="28"/>
  <c r="BT479" i="28"/>
  <c r="BT507" i="28"/>
  <c r="BT487" i="28"/>
  <c r="BT511" i="28"/>
  <c r="BT515" i="28"/>
  <c r="BT495" i="28"/>
  <c r="BT499" i="28"/>
  <c r="BS951" i="28"/>
  <c r="BS947" i="28"/>
  <c r="BS959" i="28"/>
  <c r="BS935" i="28"/>
  <c r="BS939" i="28"/>
  <c r="BS955" i="28"/>
  <c r="BS963" i="28"/>
  <c r="BS927" i="28"/>
  <c r="BS943" i="28"/>
  <c r="BU400" i="25"/>
  <c r="BO31" i="33" s="1"/>
  <c r="BO41" i="33" s="1"/>
  <c r="BU224" i="25"/>
  <c r="BS491" i="28"/>
  <c r="BS495" i="28"/>
  <c r="BS487" i="28"/>
  <c r="BS511" i="28"/>
  <c r="BS503" i="28"/>
  <c r="BS479" i="28"/>
  <c r="BS499" i="28"/>
  <c r="BS507" i="28"/>
  <c r="BS515" i="28"/>
  <c r="BU475" i="28"/>
  <c r="BU608" i="28"/>
  <c r="BU743" i="28"/>
  <c r="BU923" i="28"/>
  <c r="BU968" i="28"/>
  <c r="BT350" i="25"/>
  <c r="BT322" i="25"/>
  <c r="BT346" i="25"/>
  <c r="BT314" i="25"/>
  <c r="BT326" i="25"/>
  <c r="BT338" i="25"/>
  <c r="BT330" i="25"/>
  <c r="BT342" i="25"/>
  <c r="BT334" i="25"/>
  <c r="BS624" i="28"/>
  <c r="BS648" i="28"/>
  <c r="BS612" i="28"/>
  <c r="BS640" i="28"/>
  <c r="BS632" i="28"/>
  <c r="BS644" i="28"/>
  <c r="BS620" i="28"/>
  <c r="BS636" i="28"/>
  <c r="BS628" i="28"/>
  <c r="BS763" i="28"/>
  <c r="BS779" i="28"/>
  <c r="BS747" i="28"/>
  <c r="BS755" i="28"/>
  <c r="BS783" i="28"/>
  <c r="BS767" i="28"/>
  <c r="BS775" i="28"/>
  <c r="BS759" i="28"/>
  <c r="BS771" i="28"/>
  <c r="BT992" i="28"/>
  <c r="BT980" i="28"/>
  <c r="BT972" i="28"/>
  <c r="BT1004" i="28"/>
  <c r="BT1008" i="28"/>
  <c r="BT996" i="28"/>
  <c r="BT1000" i="28"/>
  <c r="BT984" i="28"/>
  <c r="BT988" i="28"/>
  <c r="BS18" i="23"/>
  <c r="BT935" i="28"/>
  <c r="BT963" i="28"/>
  <c r="BT939" i="28"/>
  <c r="BT947" i="28"/>
  <c r="BT927" i="28"/>
  <c r="BT955" i="28"/>
  <c r="BT959" i="28"/>
  <c r="BT943" i="28"/>
  <c r="BT951" i="28"/>
  <c r="BT706" i="28"/>
  <c r="BT702" i="28"/>
  <c r="BT734" i="28"/>
  <c r="BT738" i="28"/>
  <c r="BT710" i="28"/>
  <c r="BT730" i="28"/>
  <c r="BT718" i="28"/>
  <c r="BT722" i="28"/>
  <c r="BT726" i="28"/>
  <c r="BT714" i="28"/>
  <c r="BS808" i="28"/>
  <c r="BS792" i="28"/>
  <c r="BS820" i="28"/>
  <c r="BS824" i="28"/>
  <c r="BS828" i="28"/>
  <c r="BS804" i="28"/>
  <c r="BS800" i="28"/>
  <c r="BS812" i="28"/>
  <c r="BS816" i="28"/>
  <c r="BT575" i="28"/>
  <c r="BT595" i="28"/>
  <c r="BT571" i="28"/>
  <c r="BT603" i="28"/>
  <c r="BT599" i="28"/>
  <c r="BT583" i="28"/>
  <c r="BT567" i="28"/>
  <c r="BT579" i="28"/>
  <c r="BT591" i="28"/>
  <c r="BT587" i="28"/>
  <c r="BS560" i="28"/>
  <c r="BS544" i="28"/>
  <c r="BS556" i="28"/>
  <c r="BS532" i="28"/>
  <c r="BS552" i="28"/>
  <c r="BS524" i="28"/>
  <c r="BS548" i="28"/>
  <c r="BS540" i="28"/>
  <c r="BS536" i="28"/>
  <c r="BT812" i="28"/>
  <c r="BT792" i="28"/>
  <c r="BT824" i="28"/>
  <c r="BT820" i="28"/>
  <c r="BT828" i="28"/>
  <c r="BT800" i="28"/>
  <c r="BT816" i="28"/>
  <c r="BT808" i="28"/>
  <c r="BT804" i="28"/>
  <c r="BS894" i="28"/>
  <c r="BS906" i="28"/>
  <c r="BS910" i="28"/>
  <c r="BS902" i="28"/>
  <c r="BS890" i="28"/>
  <c r="BS918" i="28"/>
  <c r="BS914" i="28"/>
  <c r="BS886" i="28"/>
  <c r="BS898" i="28"/>
  <c r="BS882" i="28"/>
  <c r="BT532" i="28"/>
  <c r="BT548" i="28"/>
  <c r="BT544" i="28"/>
  <c r="BT552" i="28"/>
  <c r="BT524" i="28"/>
  <c r="BT560" i="28"/>
  <c r="BT536" i="28"/>
  <c r="BT556" i="28"/>
  <c r="BT540" i="28"/>
  <c r="BS853" i="28"/>
  <c r="BS865" i="28"/>
  <c r="BS837" i="28"/>
  <c r="BS841" i="28"/>
  <c r="BS845" i="28"/>
  <c r="BS869" i="28"/>
  <c r="BS873" i="28"/>
  <c r="BS849" i="28"/>
  <c r="BS861" i="28"/>
  <c r="BS857" i="28"/>
  <c r="BV14" i="10"/>
  <c r="BV400" i="10" s="1"/>
  <c r="BP17" i="33" s="1"/>
  <c r="BV14" i="28"/>
  <c r="BT689" i="28"/>
  <c r="BT681" i="28"/>
  <c r="BT685" i="28"/>
  <c r="BT669" i="28"/>
  <c r="BT665" i="28"/>
  <c r="BT677" i="28"/>
  <c r="BT657" i="28"/>
  <c r="BT693" i="28"/>
  <c r="BT673" i="28"/>
  <c r="BS462" i="28"/>
  <c r="BS442" i="28"/>
  <c r="BS434" i="28"/>
  <c r="BS438" i="28"/>
  <c r="BS454" i="28"/>
  <c r="BS450" i="28"/>
  <c r="BS458" i="28"/>
  <c r="BS466" i="28"/>
  <c r="BS446" i="28"/>
  <c r="BS470" i="28"/>
  <c r="BT914" i="28"/>
  <c r="BT918" i="28"/>
  <c r="BT890" i="28"/>
  <c r="BT910" i="28"/>
  <c r="BT894" i="28"/>
  <c r="BT886" i="28"/>
  <c r="BT882" i="28"/>
  <c r="BT898" i="28"/>
  <c r="BT906" i="28"/>
  <c r="BT902" i="28"/>
  <c r="BS730" i="28"/>
  <c r="BS702" i="28"/>
  <c r="BS714" i="28"/>
  <c r="BS726" i="28"/>
  <c r="BS734" i="28"/>
  <c r="BS710" i="28"/>
  <c r="BS718" i="28"/>
  <c r="BS706" i="28"/>
  <c r="BS738" i="28"/>
  <c r="BS722" i="28"/>
  <c r="BT845" i="28"/>
  <c r="BT849" i="28"/>
  <c r="BT861" i="28"/>
  <c r="BT865" i="28"/>
  <c r="BT837" i="28"/>
  <c r="BT873" i="28"/>
  <c r="BT869" i="28"/>
  <c r="BT841" i="28"/>
  <c r="BT853" i="28"/>
  <c r="BT857" i="28"/>
  <c r="BS591" i="28"/>
  <c r="BS567" i="28"/>
  <c r="BS599" i="28"/>
  <c r="BS595" i="28"/>
  <c r="BS571" i="28"/>
  <c r="BS575" i="28"/>
  <c r="BS603" i="28"/>
  <c r="BS579" i="28"/>
  <c r="BS583" i="28"/>
  <c r="BS587" i="28"/>
  <c r="BT458" i="28"/>
  <c r="BT438" i="28"/>
  <c r="BT434" i="28"/>
  <c r="BT454" i="28"/>
  <c r="BT470" i="28"/>
  <c r="BT442" i="28"/>
  <c r="BT466" i="28"/>
  <c r="BT446" i="28"/>
  <c r="BT462" i="28"/>
  <c r="BT450" i="28"/>
  <c r="BS693" i="28"/>
  <c r="BS677" i="28"/>
  <c r="BS681" i="28"/>
  <c r="BS689" i="28"/>
  <c r="BS657" i="28"/>
  <c r="BS665" i="28"/>
  <c r="BS685" i="28"/>
  <c r="BS669" i="28"/>
  <c r="BS673" i="28"/>
  <c r="BU35" i="25"/>
  <c r="BU245" i="28"/>
  <c r="BV35" i="25"/>
  <c r="BV245" i="28"/>
  <c r="BT18" i="23"/>
  <c r="BV427" i="10"/>
  <c r="BP82" i="33" s="1"/>
  <c r="BV428" i="10"/>
  <c r="BP83" i="33" s="1"/>
  <c r="BU232" i="10"/>
  <c r="BU426" i="10"/>
  <c r="BU428" i="10"/>
  <c r="BO83" i="33" s="1"/>
  <c r="BU427" i="10"/>
  <c r="BO82" i="33" s="1"/>
  <c r="BV415" i="10"/>
  <c r="BP51" i="33" s="1"/>
  <c r="BV402" i="10"/>
  <c r="BP19" i="33" s="1"/>
  <c r="BX7" i="10"/>
  <c r="BX9" i="3"/>
  <c r="BX7" i="23"/>
  <c r="BR7" i="18"/>
  <c r="BY5" i="10"/>
  <c r="BY7" i="3"/>
  <c r="BU5" i="24"/>
  <c r="BY5" i="23"/>
  <c r="BS5" i="18"/>
  <c r="BW7" i="10"/>
  <c r="BW9" i="3"/>
  <c r="BQ7" i="18"/>
  <c r="BW7" i="23"/>
  <c r="BU415" i="10"/>
  <c r="BO51" i="33" s="1"/>
  <c r="BZ9" i="1"/>
  <c r="BZ4" i="10"/>
  <c r="BZ4" i="23"/>
  <c r="BT47" i="33"/>
  <c r="BT111" i="33"/>
  <c r="BT175" i="33"/>
  <c r="BT241" i="33"/>
  <c r="BT307" i="33"/>
  <c r="BV4" i="24"/>
  <c r="BT29" i="33"/>
  <c r="BT93" i="33"/>
  <c r="BT157" i="33"/>
  <c r="BT223" i="33"/>
  <c r="BT289" i="33"/>
  <c r="BT355" i="33"/>
  <c r="BT15" i="33"/>
  <c r="BT79" i="33"/>
  <c r="BT143" i="33"/>
  <c r="BT208" i="33"/>
  <c r="BT274" i="33"/>
  <c r="BT340" i="33"/>
  <c r="BZ6" i="3"/>
  <c r="BZ5" i="3" s="1"/>
  <c r="BT61" i="33"/>
  <c r="BT125" i="33"/>
  <c r="BT190" i="33"/>
  <c r="BT256" i="33"/>
  <c r="BT322" i="33"/>
  <c r="BT4" i="18"/>
  <c r="CA70" i="1"/>
  <c r="BU128" i="24" l="1" a="1"/>
  <c r="BU128" i="24" s="1"/>
  <c r="BU120" i="24" a="1"/>
  <c r="BU120" i="24" s="1"/>
  <c r="BU108" i="24" a="1"/>
  <c r="BU108" i="24" s="1"/>
  <c r="BU116" i="24" a="1"/>
  <c r="BU116" i="24" s="1"/>
  <c r="BU104" i="24" a="1"/>
  <c r="BU104" i="24" s="1"/>
  <c r="BU124" i="24" a="1"/>
  <c r="BU124" i="24" s="1"/>
  <c r="BU112" i="24" a="1"/>
  <c r="BU112" i="24" s="1"/>
  <c r="BU60" i="24" a="1"/>
  <c r="BU60" i="24" s="1"/>
  <c r="BU76" i="24" a="1"/>
  <c r="BU76" i="24" s="1"/>
  <c r="BU64" i="24" a="1"/>
  <c r="BU64" i="24" s="1"/>
  <c r="BU96" i="24" a="1"/>
  <c r="BU96" i="24" s="1"/>
  <c r="BU88" i="24" a="1"/>
  <c r="BU88" i="24" s="1"/>
  <c r="BU56" i="24" a="1"/>
  <c r="BU56" i="24" s="1"/>
  <c r="BU92" i="24" a="1"/>
  <c r="BU92" i="24" s="1"/>
  <c r="BU72" i="24" a="1"/>
  <c r="BU72" i="24" s="1"/>
  <c r="BU100" i="24" a="1"/>
  <c r="BU100" i="24" s="1"/>
  <c r="BU84" i="24" a="1"/>
  <c r="BU84" i="24" s="1"/>
  <c r="BU68" i="24" a="1"/>
  <c r="BU68" i="24" s="1"/>
  <c r="BU52" i="24" a="1"/>
  <c r="BU52" i="24" s="1"/>
  <c r="BU48" i="24" a="1"/>
  <c r="BU48" i="24" s="1"/>
  <c r="BU80" i="24" a="1"/>
  <c r="BU80" i="24" s="1"/>
  <c r="BU40" i="24" a="1"/>
  <c r="BU40" i="24" s="1"/>
  <c r="BU28" i="24" a="1"/>
  <c r="BU28" i="24" s="1"/>
  <c r="BU12" i="24" a="1"/>
  <c r="BU12" i="24" s="1"/>
  <c r="BU36" i="24" a="1"/>
  <c r="BU36" i="24" s="1"/>
  <c r="BU16" i="24" a="1"/>
  <c r="BU16" i="24" s="1"/>
  <c r="BU32" i="24" a="1"/>
  <c r="BU32" i="24" s="1"/>
  <c r="BU24" i="24" a="1"/>
  <c r="BU24" i="24" s="1"/>
  <c r="BU44" i="24" a="1"/>
  <c r="BU44" i="24" s="1"/>
  <c r="BU20" i="24" a="1"/>
  <c r="BU20" i="24" s="1"/>
  <c r="BV232" i="10"/>
  <c r="BV426" i="10"/>
  <c r="BP81" i="33" s="1"/>
  <c r="BP91" i="33" s="1"/>
  <c r="BS59" i="23"/>
  <c r="BS104" i="23" s="1"/>
  <c r="BT79" i="23"/>
  <c r="BT63" i="23"/>
  <c r="BT59" i="23"/>
  <c r="BT71" i="23"/>
  <c r="BT83" i="23"/>
  <c r="BT87" i="23"/>
  <c r="BT55" i="23"/>
  <c r="BT75" i="23"/>
  <c r="BT67" i="23"/>
  <c r="BS71" i="23"/>
  <c r="BS116" i="23" s="1"/>
  <c r="BT91" i="23"/>
  <c r="BU42" i="23"/>
  <c r="BU248" i="10"/>
  <c r="BU334" i="10" s="1"/>
  <c r="BU478" i="10"/>
  <c r="BO210" i="33" s="1"/>
  <c r="BO220" i="33" s="1"/>
  <c r="BV236" i="10"/>
  <c r="BV439" i="10"/>
  <c r="BP113" i="33" s="1"/>
  <c r="BP123" i="33" s="1"/>
  <c r="BU240" i="10"/>
  <c r="BU326" i="10" s="1"/>
  <c r="BU452" i="10"/>
  <c r="BO145" i="33" s="1"/>
  <c r="BO155" i="33" s="1"/>
  <c r="BV248" i="10"/>
  <c r="BV478" i="10"/>
  <c r="BP210" i="33" s="1"/>
  <c r="BP220" i="33" s="1"/>
  <c r="BU264" i="10"/>
  <c r="BU350" i="10" s="1"/>
  <c r="BU530" i="10"/>
  <c r="BO342" i="33" s="1"/>
  <c r="BO352" i="33" s="1"/>
  <c r="BV236" i="25"/>
  <c r="BV439" i="25"/>
  <c r="BP127" i="33" s="1"/>
  <c r="BP137" i="33" s="1"/>
  <c r="BU252" i="10"/>
  <c r="BU38" i="23" s="1"/>
  <c r="BU491" i="10"/>
  <c r="BO243" i="33" s="1"/>
  <c r="BO253" i="33" s="1"/>
  <c r="BV264" i="25"/>
  <c r="BV530" i="25"/>
  <c r="BP357" i="33" s="1"/>
  <c r="BP367" i="33" s="1"/>
  <c r="BV252" i="10"/>
  <c r="BV491" i="10"/>
  <c r="BP243" i="33" s="1"/>
  <c r="BP253" i="33" s="1"/>
  <c r="BV256" i="10"/>
  <c r="BV504" i="10"/>
  <c r="BP276" i="33" s="1"/>
  <c r="BP286" i="33" s="1"/>
  <c r="BV264" i="10"/>
  <c r="BV530" i="10"/>
  <c r="BP342" i="33" s="1"/>
  <c r="BP352" i="33" s="1"/>
  <c r="BV248" i="25"/>
  <c r="BV478" i="25"/>
  <c r="BP225" i="33" s="1"/>
  <c r="BP235" i="33" s="1"/>
  <c r="BV260" i="25"/>
  <c r="BV517" i="25"/>
  <c r="BP324" i="33" s="1"/>
  <c r="BP334" i="33" s="1"/>
  <c r="BU240" i="25"/>
  <c r="BU326" i="25" s="1"/>
  <c r="BU452" i="25"/>
  <c r="BO159" i="33" s="1"/>
  <c r="BO169" i="33" s="1"/>
  <c r="BU236" i="10"/>
  <c r="BU22" i="23" s="1"/>
  <c r="BU439" i="10"/>
  <c r="BO113" i="33" s="1"/>
  <c r="BO123" i="33" s="1"/>
  <c r="BV244" i="25"/>
  <c r="BV465" i="25"/>
  <c r="BP192" i="33" s="1"/>
  <c r="BP202" i="33" s="1"/>
  <c r="BU260" i="10"/>
  <c r="BU46" i="23" s="1"/>
  <c r="BU244" i="10"/>
  <c r="BU30" i="23" s="1"/>
  <c r="BU465" i="10"/>
  <c r="BO177" i="33" s="1"/>
  <c r="BO187" i="33" s="1"/>
  <c r="BV260" i="10"/>
  <c r="BV244" i="10"/>
  <c r="BV465" i="10"/>
  <c r="BP177" i="33" s="1"/>
  <c r="BP187" i="33" s="1"/>
  <c r="BV240" i="10"/>
  <c r="BV452" i="10"/>
  <c r="BP145" i="33" s="1"/>
  <c r="BP155" i="33" s="1"/>
  <c r="BV240" i="25"/>
  <c r="BV452" i="25"/>
  <c r="BP159" i="33" s="1"/>
  <c r="BP169" i="33" s="1"/>
  <c r="BV252" i="25"/>
  <c r="BV491" i="25"/>
  <c r="BP258" i="33" s="1"/>
  <c r="BP268" i="33" s="1"/>
  <c r="BV256" i="25"/>
  <c r="BV504" i="25"/>
  <c r="BP291" i="33" s="1"/>
  <c r="BP301" i="33" s="1"/>
  <c r="CA71" i="1"/>
  <c r="BZ72" i="1"/>
  <c r="BU6" i="24"/>
  <c r="BS6" i="18"/>
  <c r="BY6" i="23"/>
  <c r="BU414" i="10"/>
  <c r="BO50" i="33" s="1"/>
  <c r="BY8" i="3"/>
  <c r="CK11" i="3"/>
  <c r="BV1248" i="28"/>
  <c r="BV1108" i="28"/>
  <c r="BV1112" i="28" s="1"/>
  <c r="BU1120" i="28"/>
  <c r="BU1116" i="28"/>
  <c r="BU1140" i="28"/>
  <c r="BU1144" i="28"/>
  <c r="BU1148" i="28"/>
  <c r="BU1132" i="28"/>
  <c r="BU1136" i="28"/>
  <c r="BU1128" i="28"/>
  <c r="BU1124" i="28"/>
  <c r="BU1288" i="28"/>
  <c r="BU1284" i="28"/>
  <c r="BU1280" i="28"/>
  <c r="BU1256" i="28"/>
  <c r="BU1276" i="28"/>
  <c r="BU1260" i="28"/>
  <c r="BU1264" i="28"/>
  <c r="BU1272" i="28"/>
  <c r="BU1268" i="28"/>
  <c r="BV1201" i="28"/>
  <c r="BV1061" i="28"/>
  <c r="BU1201" i="28"/>
  <c r="BU1205" i="28" s="1"/>
  <c r="BU1061" i="28"/>
  <c r="BU1112" i="28"/>
  <c r="BU416" i="10"/>
  <c r="BO52" i="33" s="1"/>
  <c r="BU401" i="10"/>
  <c r="BO18" i="33" s="1"/>
  <c r="BO27" i="33" s="1"/>
  <c r="BV414" i="10"/>
  <c r="BP50" i="33" s="1"/>
  <c r="BP59" i="33" s="1"/>
  <c r="BU228" i="10"/>
  <c r="BU430" i="28"/>
  <c r="BU462" i="28" s="1"/>
  <c r="BS83" i="23"/>
  <c r="BS128" i="23" s="1"/>
  <c r="BS96" i="23"/>
  <c r="BT96" i="23" s="1"/>
  <c r="BU698" i="28"/>
  <c r="BU738" i="28" s="1"/>
  <c r="BS91" i="23"/>
  <c r="BS136" i="23" s="1"/>
  <c r="BU520" i="28"/>
  <c r="BU560" i="28" s="1"/>
  <c r="BU653" i="28"/>
  <c r="BU693" i="28" s="1"/>
  <c r="BS87" i="23"/>
  <c r="BS132" i="23" s="1"/>
  <c r="BU788" i="28"/>
  <c r="BU808" i="28" s="1"/>
  <c r="BS75" i="23"/>
  <c r="BS120" i="23" s="1"/>
  <c r="BU878" i="28"/>
  <c r="BU894" i="28" s="1"/>
  <c r="BS63" i="23"/>
  <c r="BS108" i="23" s="1"/>
  <c r="BS79" i="23"/>
  <c r="BS124" i="23" s="1"/>
  <c r="BS67" i="23"/>
  <c r="BS112" i="23" s="1"/>
  <c r="BU833" i="28"/>
  <c r="BU841" i="28" s="1"/>
  <c r="BS55" i="23"/>
  <c r="BS100" i="23" s="1"/>
  <c r="BU563" i="28"/>
  <c r="BU579" i="28" s="1"/>
  <c r="BU342" i="10"/>
  <c r="CJ15" i="3"/>
  <c r="CJ13" i="3"/>
  <c r="BU10" i="23"/>
  <c r="BV228" i="10"/>
  <c r="BQ112" i="18"/>
  <c r="BQ116" i="18"/>
  <c r="BQ120" i="18"/>
  <c r="BQ124" i="18"/>
  <c r="BQ128" i="18"/>
  <c r="BW217" i="10" s="1"/>
  <c r="BQ84" i="18"/>
  <c r="BQ52" i="18"/>
  <c r="BQ100" i="18"/>
  <c r="BQ88" i="18"/>
  <c r="BQ56" i="18"/>
  <c r="BQ104" i="18"/>
  <c r="BQ92" i="18"/>
  <c r="BQ60" i="18"/>
  <c r="BQ96" i="18"/>
  <c r="BQ64" i="18"/>
  <c r="BQ68" i="18"/>
  <c r="BQ72" i="18"/>
  <c r="BQ76" i="18"/>
  <c r="BQ44" i="18"/>
  <c r="BQ36" i="18"/>
  <c r="BQ48" i="18"/>
  <c r="BQ40" i="18"/>
  <c r="BQ80" i="18"/>
  <c r="BQ32" i="18"/>
  <c r="BQ20" i="18"/>
  <c r="BQ12" i="18"/>
  <c r="BQ16" i="18"/>
  <c r="BQ108" i="18"/>
  <c r="BQ28" i="18"/>
  <c r="BQ24" i="18"/>
  <c r="BR116" i="18"/>
  <c r="BR120" i="18"/>
  <c r="BR124" i="18"/>
  <c r="BR128" i="18"/>
  <c r="BR100" i="18"/>
  <c r="BR104" i="18"/>
  <c r="BR88" i="18"/>
  <c r="BR56" i="18"/>
  <c r="BR92" i="18"/>
  <c r="BR60" i="18"/>
  <c r="BX98" i="28" s="1"/>
  <c r="BR96" i="18"/>
  <c r="BR64" i="18"/>
  <c r="BR112" i="18"/>
  <c r="BR68" i="18"/>
  <c r="BR72" i="18"/>
  <c r="BR76" i="18"/>
  <c r="BR44" i="18"/>
  <c r="BR108" i="18"/>
  <c r="BR80" i="18"/>
  <c r="BR48" i="18"/>
  <c r="BR84" i="18"/>
  <c r="BR40" i="18"/>
  <c r="BR12" i="18"/>
  <c r="BR16" i="18"/>
  <c r="BR28" i="18"/>
  <c r="BX42" i="10" s="1"/>
  <c r="BR24" i="18"/>
  <c r="BR36" i="18"/>
  <c r="BR20" i="18"/>
  <c r="BR52" i="18"/>
  <c r="BR32" i="18"/>
  <c r="BX252" i="28"/>
  <c r="BX42" i="25"/>
  <c r="BX427" i="25" s="1"/>
  <c r="BR96" i="33" s="1"/>
  <c r="BZ7" i="28"/>
  <c r="BZ5" i="25"/>
  <c r="BW406" i="28"/>
  <c r="BW196" i="25"/>
  <c r="BZ94" i="23"/>
  <c r="BZ53" i="23"/>
  <c r="BX112" i="25"/>
  <c r="BX322" i="28"/>
  <c r="BX343" i="28"/>
  <c r="BX133" i="25"/>
  <c r="BX238" i="28"/>
  <c r="BX28" i="25"/>
  <c r="BX414" i="25" s="1"/>
  <c r="BR64" i="33" s="1"/>
  <c r="BX266" i="28"/>
  <c r="BX56" i="25"/>
  <c r="BX315" i="28"/>
  <c r="BX105" i="25"/>
  <c r="BX287" i="28"/>
  <c r="BX77" i="25"/>
  <c r="BV7" i="24"/>
  <c r="BZ9" i="28"/>
  <c r="BZ7" i="25"/>
  <c r="CA73" i="1"/>
  <c r="CA6" i="28"/>
  <c r="CA4" i="25"/>
  <c r="BY8" i="28"/>
  <c r="BY6" i="25"/>
  <c r="BV413" i="25"/>
  <c r="BP63" i="33" s="1"/>
  <c r="BP73" i="33" s="1"/>
  <c r="BV228" i="25"/>
  <c r="BX231" i="28"/>
  <c r="BX21" i="25"/>
  <c r="BU503" i="28"/>
  <c r="BU507" i="28"/>
  <c r="BU511" i="28"/>
  <c r="BU515" i="28"/>
  <c r="BU491" i="28"/>
  <c r="BU495" i="28"/>
  <c r="BU479" i="28"/>
  <c r="BU487" i="28"/>
  <c r="BU499" i="28"/>
  <c r="BU330" i="25"/>
  <c r="BU314" i="25"/>
  <c r="BU350" i="25"/>
  <c r="BU342" i="25"/>
  <c r="BU346" i="25"/>
  <c r="BU338" i="25"/>
  <c r="BU322" i="25"/>
  <c r="BU334" i="25"/>
  <c r="BV400" i="25"/>
  <c r="BP31" i="33" s="1"/>
  <c r="BP41" i="33" s="1"/>
  <c r="BV224" i="25"/>
  <c r="BU980" i="28"/>
  <c r="BU1004" i="28"/>
  <c r="BU1008" i="28"/>
  <c r="BU988" i="28"/>
  <c r="BU972" i="28"/>
  <c r="BU996" i="28"/>
  <c r="BU1000" i="28"/>
  <c r="BU984" i="28"/>
  <c r="BU992" i="28"/>
  <c r="BV743" i="28"/>
  <c r="BV751" i="28" s="1"/>
  <c r="BV608" i="28"/>
  <c r="BV616" i="28" s="1"/>
  <c r="BV475" i="28"/>
  <c r="BV483" i="28" s="1"/>
  <c r="BV923" i="28"/>
  <c r="BV931" i="28" s="1"/>
  <c r="BV968" i="28"/>
  <c r="BU927" i="28"/>
  <c r="BU955" i="28"/>
  <c r="BU939" i="28"/>
  <c r="BU935" i="28"/>
  <c r="BU943" i="28"/>
  <c r="BU947" i="28"/>
  <c r="BU963" i="28"/>
  <c r="BU959" i="28"/>
  <c r="BU951" i="28"/>
  <c r="BU644" i="28"/>
  <c r="BU612" i="28"/>
  <c r="BU640" i="28"/>
  <c r="BU648" i="28"/>
  <c r="BU624" i="28"/>
  <c r="BU632" i="28"/>
  <c r="BU628" i="28"/>
  <c r="BU636" i="28"/>
  <c r="BU620" i="28"/>
  <c r="BU767" i="28"/>
  <c r="BU755" i="28"/>
  <c r="BU775" i="28"/>
  <c r="BU783" i="28"/>
  <c r="BU779" i="28"/>
  <c r="BU759" i="28"/>
  <c r="BU747" i="28"/>
  <c r="BU763" i="28"/>
  <c r="BU771" i="28"/>
  <c r="BV563" i="28"/>
  <c r="BV698" i="28"/>
  <c r="BV430" i="28"/>
  <c r="BV878" i="28"/>
  <c r="BV833" i="28"/>
  <c r="BV788" i="28"/>
  <c r="BV796" i="28" s="1"/>
  <c r="BV520" i="28"/>
  <c r="BV528" i="28" s="1"/>
  <c r="BV653" i="28"/>
  <c r="BV661" i="28" s="1"/>
  <c r="BV401" i="10"/>
  <c r="BP18" i="33" s="1"/>
  <c r="BP27" i="33" s="1"/>
  <c r="BV224" i="10"/>
  <c r="BV232" i="25"/>
  <c r="BV426" i="25"/>
  <c r="BP95" i="33" s="1"/>
  <c r="BP105" i="33" s="1"/>
  <c r="BU483" i="28"/>
  <c r="BU616" i="28"/>
  <c r="BU751" i="28"/>
  <c r="BU931" i="28"/>
  <c r="BU976" i="28"/>
  <c r="BU426" i="25"/>
  <c r="BO95" i="33" s="1"/>
  <c r="BO105" i="33" s="1"/>
  <c r="BU232" i="25"/>
  <c r="BU318" i="25" s="1"/>
  <c r="BU318" i="10"/>
  <c r="BO81" i="33"/>
  <c r="BO91" i="33" s="1"/>
  <c r="BY7" i="10"/>
  <c r="BY9" i="3"/>
  <c r="BS7" i="18"/>
  <c r="BY7" i="23"/>
  <c r="BT6" i="18"/>
  <c r="BZ8" i="3"/>
  <c r="BZ6" i="10"/>
  <c r="BZ6" i="23"/>
  <c r="BV6" i="24"/>
  <c r="BX402" i="10"/>
  <c r="BR19" i="33" s="1"/>
  <c r="BZ5" i="10"/>
  <c r="BT5" i="18"/>
  <c r="BV5" i="24"/>
  <c r="BZ7" i="3"/>
  <c r="BZ5" i="23"/>
  <c r="CA4" i="10"/>
  <c r="BU61" i="33"/>
  <c r="BU125" i="33"/>
  <c r="BU190" i="33"/>
  <c r="BU256" i="33"/>
  <c r="BU322" i="33"/>
  <c r="CA4" i="23"/>
  <c r="BU47" i="33"/>
  <c r="BU111" i="33"/>
  <c r="BU175" i="33"/>
  <c r="BU241" i="33"/>
  <c r="BU307" i="33"/>
  <c r="BW4" i="24"/>
  <c r="BU29" i="33"/>
  <c r="BU93" i="33"/>
  <c r="BU157" i="33"/>
  <c r="BU223" i="33"/>
  <c r="BU289" i="33"/>
  <c r="BU355" i="33"/>
  <c r="CA6" i="3"/>
  <c r="CA5" i="3" s="1"/>
  <c r="BU15" i="33"/>
  <c r="BU79" i="33"/>
  <c r="BU143" i="33"/>
  <c r="BU208" i="33"/>
  <c r="BU274" i="33"/>
  <c r="BU340" i="33"/>
  <c r="BU4" i="18"/>
  <c r="CA9" i="1"/>
  <c r="CB70" i="1"/>
  <c r="BV124" i="24" l="1" a="1"/>
  <c r="BV124" i="24" s="1"/>
  <c r="BV112" i="24" a="1"/>
  <c r="BV112" i="24" s="1"/>
  <c r="BV128" i="24" a="1"/>
  <c r="BV128" i="24" s="1"/>
  <c r="BV120" i="24" a="1"/>
  <c r="BV120" i="24" s="1"/>
  <c r="BV108" i="24" a="1"/>
  <c r="BV108" i="24" s="1"/>
  <c r="BV116" i="24" a="1"/>
  <c r="BV116" i="24" s="1"/>
  <c r="BV80" i="24" a="1"/>
  <c r="BV80" i="24" s="1"/>
  <c r="BV60" i="24" a="1"/>
  <c r="BV60" i="24" s="1"/>
  <c r="BV76" i="24" a="1"/>
  <c r="BV76" i="24" s="1"/>
  <c r="BV64" i="24" a="1"/>
  <c r="BV64" i="24" s="1"/>
  <c r="BV96" i="24" a="1"/>
  <c r="BV96" i="24" s="1"/>
  <c r="BV88" i="24" a="1"/>
  <c r="BV88" i="24" s="1"/>
  <c r="BV56" i="24" a="1"/>
  <c r="BV56" i="24" s="1"/>
  <c r="BV104" i="24" a="1"/>
  <c r="BV104" i="24" s="1"/>
  <c r="BV92" i="24" a="1"/>
  <c r="BV92" i="24" s="1"/>
  <c r="BV72" i="24" a="1"/>
  <c r="BV72" i="24" s="1"/>
  <c r="BV100" i="24" a="1"/>
  <c r="BV100" i="24" s="1"/>
  <c r="BV84" i="24" a="1"/>
  <c r="BV84" i="24" s="1"/>
  <c r="BV68" i="24" a="1"/>
  <c r="BV68" i="24" s="1"/>
  <c r="BV52" i="24" a="1"/>
  <c r="BV52" i="24" s="1"/>
  <c r="BV44" i="24" a="1"/>
  <c r="BV44" i="24" s="1"/>
  <c r="BV48" i="24" a="1"/>
  <c r="BV48" i="24" s="1"/>
  <c r="BV40" i="24" a="1"/>
  <c r="BV40" i="24" s="1"/>
  <c r="BV28" i="24" a="1"/>
  <c r="BV28" i="24" s="1"/>
  <c r="BV12" i="24" a="1"/>
  <c r="BV12" i="24" s="1"/>
  <c r="BV36" i="24" a="1"/>
  <c r="BV36" i="24" s="1"/>
  <c r="BV16" i="24" a="1"/>
  <c r="BV16" i="24" s="1"/>
  <c r="BV32" i="24" a="1"/>
  <c r="BV32" i="24" s="1"/>
  <c r="BV24" i="24" a="1"/>
  <c r="BV24" i="24" s="1"/>
  <c r="BV20" i="24" a="1"/>
  <c r="BV20" i="24" s="1"/>
  <c r="BT124" i="23"/>
  <c r="BT108" i="23"/>
  <c r="BT104" i="23"/>
  <c r="BT132" i="23"/>
  <c r="BT120" i="23"/>
  <c r="BT128" i="23"/>
  <c r="BT100" i="23"/>
  <c r="BT116" i="23"/>
  <c r="BT112" i="23"/>
  <c r="BV22" i="23"/>
  <c r="BU346" i="10"/>
  <c r="BU50" i="23"/>
  <c r="BU91" i="23" s="1"/>
  <c r="BU34" i="23"/>
  <c r="BU75" i="23" s="1"/>
  <c r="BV38" i="23"/>
  <c r="BU330" i="10"/>
  <c r="BT136" i="23"/>
  <c r="BV46" i="23"/>
  <c r="BU338" i="10"/>
  <c r="BU26" i="23"/>
  <c r="BU67" i="23" s="1"/>
  <c r="BU322" i="10"/>
  <c r="BV42" i="23"/>
  <c r="BV34" i="23"/>
  <c r="BV26" i="23"/>
  <c r="BX236" i="10"/>
  <c r="BX439" i="10"/>
  <c r="BR113" i="33" s="1"/>
  <c r="BR123" i="33" s="1"/>
  <c r="BV30" i="23"/>
  <c r="BX256" i="25"/>
  <c r="BX504" i="25"/>
  <c r="BR291" i="33" s="1"/>
  <c r="BR301" i="33" s="1"/>
  <c r="BV50" i="23"/>
  <c r="BX236" i="25"/>
  <c r="BX439" i="25"/>
  <c r="BR127" i="33" s="1"/>
  <c r="BR137" i="33" s="1"/>
  <c r="BX244" i="25"/>
  <c r="BX465" i="25"/>
  <c r="BR192" i="33" s="1"/>
  <c r="BR202" i="33" s="1"/>
  <c r="BV318" i="10"/>
  <c r="BU314" i="10"/>
  <c r="BO59" i="33"/>
  <c r="CB71" i="1"/>
  <c r="CA72" i="1"/>
  <c r="BU853" i="28"/>
  <c r="BU873" i="28"/>
  <c r="BU845" i="28"/>
  <c r="BU857" i="28"/>
  <c r="BV1272" i="28"/>
  <c r="BV1284" i="28"/>
  <c r="BV1288" i="28"/>
  <c r="BV1260" i="28"/>
  <c r="BV1268" i="28"/>
  <c r="BV1276" i="28"/>
  <c r="BV1256" i="28"/>
  <c r="BV1264" i="28"/>
  <c r="BV1280" i="28"/>
  <c r="BV1097" i="28"/>
  <c r="BV1093" i="28"/>
  <c r="BV1089" i="28"/>
  <c r="BV1085" i="28"/>
  <c r="BV1081" i="28"/>
  <c r="BV1069" i="28"/>
  <c r="BV1077" i="28"/>
  <c r="BV1101" i="28"/>
  <c r="BV1073" i="28"/>
  <c r="CL11" i="3"/>
  <c r="BV1241" i="28"/>
  <c r="BV1225" i="28"/>
  <c r="BV1237" i="28"/>
  <c r="BV1221" i="28"/>
  <c r="BV1217" i="28"/>
  <c r="BV1213" i="28"/>
  <c r="BV1209" i="28"/>
  <c r="BV1233" i="28"/>
  <c r="BV1229" i="28"/>
  <c r="BV1065" i="28"/>
  <c r="BU1085" i="28"/>
  <c r="BU1081" i="28"/>
  <c r="BU1101" i="28"/>
  <c r="BU1077" i="28"/>
  <c r="BU1073" i="28"/>
  <c r="BU1089" i="28"/>
  <c r="BU1069" i="28"/>
  <c r="BU1097" i="28"/>
  <c r="BU1093" i="28"/>
  <c r="BV1205" i="28"/>
  <c r="BU1241" i="28"/>
  <c r="BU1217" i="28"/>
  <c r="BU1237" i="28"/>
  <c r="BU1213" i="28"/>
  <c r="BU1221" i="28"/>
  <c r="BU1233" i="28"/>
  <c r="BU1209" i="28"/>
  <c r="BU1229" i="28"/>
  <c r="BU1225" i="28"/>
  <c r="BU1065" i="28"/>
  <c r="BV1140" i="28"/>
  <c r="BV1136" i="28"/>
  <c r="BV1132" i="28"/>
  <c r="BV1128" i="28"/>
  <c r="BV1124" i="28"/>
  <c r="BV1120" i="28"/>
  <c r="BV1148" i="28"/>
  <c r="BV1116" i="28"/>
  <c r="BV1144" i="28"/>
  <c r="BV1252" i="28"/>
  <c r="BU861" i="28"/>
  <c r="BU869" i="28"/>
  <c r="BU837" i="28"/>
  <c r="BU882" i="28"/>
  <c r="BU849" i="28"/>
  <c r="BU902" i="28"/>
  <c r="BU865" i="28"/>
  <c r="BU702" i="28"/>
  <c r="BV14" i="23"/>
  <c r="BU83" i="23"/>
  <c r="BU898" i="28"/>
  <c r="BU540" i="28"/>
  <c r="BU532" i="28"/>
  <c r="BU556" i="28"/>
  <c r="BU677" i="28"/>
  <c r="BU673" i="28"/>
  <c r="BU657" i="28"/>
  <c r="BU685" i="28"/>
  <c r="BU689" i="28"/>
  <c r="BU706" i="28"/>
  <c r="BU886" i="28"/>
  <c r="BU681" i="28"/>
  <c r="BU734" i="28"/>
  <c r="BU669" i="28"/>
  <c r="BU722" i="28"/>
  <c r="BU918" i="28"/>
  <c r="BU890" i="28"/>
  <c r="BU665" i="28"/>
  <c r="BU661" i="28"/>
  <c r="BU910" i="28"/>
  <c r="BU906" i="28"/>
  <c r="BU714" i="28"/>
  <c r="BU718" i="28"/>
  <c r="BU710" i="28"/>
  <c r="BU726" i="28"/>
  <c r="BU914" i="28"/>
  <c r="BU730" i="28"/>
  <c r="BU71" i="23"/>
  <c r="BU800" i="28"/>
  <c r="BU812" i="28"/>
  <c r="BU824" i="28"/>
  <c r="BU14" i="23"/>
  <c r="BU55" i="23" s="1"/>
  <c r="BU820" i="28"/>
  <c r="BU544" i="28"/>
  <c r="BU458" i="28"/>
  <c r="BU804" i="28"/>
  <c r="BU536" i="28"/>
  <c r="BU450" i="28"/>
  <c r="BU816" i="28"/>
  <c r="BU548" i="28"/>
  <c r="BU796" i="28"/>
  <c r="BU828" i="28"/>
  <c r="BU552" i="28"/>
  <c r="BU528" i="28"/>
  <c r="BU792" i="28"/>
  <c r="BU524" i="28"/>
  <c r="BU438" i="28"/>
  <c r="BU454" i="28"/>
  <c r="BU442" i="28"/>
  <c r="BU446" i="28"/>
  <c r="BU470" i="28"/>
  <c r="BU466" i="28"/>
  <c r="BU434" i="28"/>
  <c r="BU591" i="28"/>
  <c r="BU583" i="28"/>
  <c r="BU575" i="28"/>
  <c r="BU587" i="28"/>
  <c r="BU571" i="28"/>
  <c r="BU599" i="28"/>
  <c r="BU603" i="28"/>
  <c r="BU595" i="28"/>
  <c r="BU567" i="28"/>
  <c r="BU79" i="23"/>
  <c r="CK13" i="3"/>
  <c r="BU87" i="23"/>
  <c r="CK15" i="3"/>
  <c r="BU63" i="23"/>
  <c r="BU96" i="23"/>
  <c r="BV318" i="25"/>
  <c r="BW217" i="28"/>
  <c r="BV976" i="28"/>
  <c r="BX42" i="28"/>
  <c r="BS120" i="18"/>
  <c r="BS124" i="18"/>
  <c r="BS128" i="18"/>
  <c r="BS100" i="18"/>
  <c r="BS104" i="18"/>
  <c r="BS108" i="18"/>
  <c r="BS112" i="18"/>
  <c r="BS92" i="18"/>
  <c r="BS60" i="18"/>
  <c r="BS116" i="18"/>
  <c r="BY196" i="10" s="1"/>
  <c r="BS96" i="18"/>
  <c r="BS64" i="18"/>
  <c r="BS68" i="18"/>
  <c r="BS72" i="18"/>
  <c r="BS76" i="18"/>
  <c r="BS44" i="18"/>
  <c r="BS80" i="18"/>
  <c r="BS48" i="18"/>
  <c r="BS84" i="18"/>
  <c r="BS52" i="18"/>
  <c r="BS12" i="18"/>
  <c r="BS16" i="18"/>
  <c r="BS20" i="18"/>
  <c r="BS32" i="18"/>
  <c r="BS28" i="18"/>
  <c r="BS24" i="18"/>
  <c r="BS56" i="18"/>
  <c r="BS40" i="18"/>
  <c r="BS88" i="18"/>
  <c r="BS36" i="18"/>
  <c r="BX98" i="10"/>
  <c r="BV314" i="10"/>
  <c r="BX371" i="28"/>
  <c r="BX161" i="25"/>
  <c r="BW70" i="10"/>
  <c r="BW70" i="28"/>
  <c r="BW357" i="28"/>
  <c r="BW147" i="25"/>
  <c r="BX189" i="10"/>
  <c r="BX189" i="28"/>
  <c r="BX350" i="28"/>
  <c r="BX140" i="25"/>
  <c r="BW154" i="10"/>
  <c r="BW154" i="28"/>
  <c r="BX126" i="10"/>
  <c r="BX126" i="28"/>
  <c r="BW420" i="28"/>
  <c r="BW210" i="25"/>
  <c r="BW364" i="28"/>
  <c r="BW154" i="25"/>
  <c r="BX28" i="10"/>
  <c r="BX232" i="10" s="1"/>
  <c r="BX28" i="28"/>
  <c r="BX154" i="10"/>
  <c r="BX154" i="28"/>
  <c r="BX119" i="10"/>
  <c r="BX119" i="28"/>
  <c r="BX273" i="28"/>
  <c r="BX63" i="25"/>
  <c r="BX392" i="28"/>
  <c r="BX182" i="25"/>
  <c r="BY273" i="28"/>
  <c r="BY63" i="25"/>
  <c r="BX336" i="28"/>
  <c r="BX126" i="25"/>
  <c r="BW392" i="28"/>
  <c r="BW182" i="25"/>
  <c r="BW112" i="10"/>
  <c r="BW112" i="28"/>
  <c r="BY315" i="28"/>
  <c r="BY105" i="25"/>
  <c r="BX378" i="28"/>
  <c r="BX168" i="25"/>
  <c r="BW196" i="10"/>
  <c r="BW196" i="28"/>
  <c r="BX84" i="25"/>
  <c r="BX294" i="28"/>
  <c r="BW280" i="28"/>
  <c r="BW70" i="25"/>
  <c r="BX112" i="10"/>
  <c r="BX112" i="28"/>
  <c r="BX147" i="10"/>
  <c r="BX147" i="28"/>
  <c r="BW119" i="10"/>
  <c r="BW119" i="28"/>
  <c r="BX49" i="10"/>
  <c r="BX49" i="28"/>
  <c r="BX70" i="10"/>
  <c r="BX70" i="28"/>
  <c r="BX63" i="10"/>
  <c r="BX63" i="28"/>
  <c r="BX84" i="10"/>
  <c r="BX517" i="10" s="1"/>
  <c r="BR309" i="33" s="1"/>
  <c r="BR319" i="33" s="1"/>
  <c r="BX84" i="28"/>
  <c r="BW7" i="24"/>
  <c r="CA9" i="28"/>
  <c r="CA7" i="25"/>
  <c r="BX259" i="28"/>
  <c r="BX49" i="25"/>
  <c r="BW105" i="10"/>
  <c r="BW105" i="28"/>
  <c r="BW238" i="28"/>
  <c r="BW28" i="25"/>
  <c r="BW414" i="25" s="1"/>
  <c r="BQ64" i="33" s="1"/>
  <c r="BX56" i="10"/>
  <c r="BX56" i="28"/>
  <c r="BW35" i="10"/>
  <c r="BW35" i="28"/>
  <c r="BW203" i="10"/>
  <c r="BW203" i="28"/>
  <c r="BW49" i="10"/>
  <c r="BW49" i="28"/>
  <c r="BW168" i="10"/>
  <c r="BW168" i="28"/>
  <c r="BW133" i="10"/>
  <c r="BW133" i="28"/>
  <c r="BX427" i="28"/>
  <c r="BX217" i="25"/>
  <c r="CA94" i="23"/>
  <c r="CA53" i="23"/>
  <c r="BW252" i="28"/>
  <c r="BW42" i="25"/>
  <c r="BW427" i="25" s="1"/>
  <c r="BQ96" i="33" s="1"/>
  <c r="BW77" i="10"/>
  <c r="BW77" i="28"/>
  <c r="BW28" i="10"/>
  <c r="BW416" i="10" s="1"/>
  <c r="BQ52" i="33" s="1"/>
  <c r="BW28" i="28"/>
  <c r="BW182" i="10"/>
  <c r="BW182" i="28"/>
  <c r="BY413" i="28"/>
  <c r="BY203" i="25"/>
  <c r="BY266" i="28"/>
  <c r="BY56" i="25"/>
  <c r="BX308" i="28"/>
  <c r="BX98" i="25"/>
  <c r="BW427" i="28"/>
  <c r="BW217" i="25"/>
  <c r="BX420" i="28"/>
  <c r="BX210" i="25"/>
  <c r="BW84" i="25"/>
  <c r="BW294" i="28"/>
  <c r="BY336" i="28"/>
  <c r="BY126" i="25"/>
  <c r="BX182" i="10"/>
  <c r="BX182" i="28"/>
  <c r="BX105" i="10"/>
  <c r="BX105" i="28"/>
  <c r="BX161" i="10"/>
  <c r="BX161" i="28"/>
  <c r="BX203" i="10"/>
  <c r="BX203" i="28"/>
  <c r="BX175" i="10"/>
  <c r="BX175" i="28"/>
  <c r="BX357" i="28"/>
  <c r="BX147" i="25"/>
  <c r="BW210" i="10"/>
  <c r="BW210" i="28"/>
  <c r="BW266" i="28"/>
  <c r="BW56" i="25"/>
  <c r="BW112" i="25"/>
  <c r="BW322" i="28"/>
  <c r="BW189" i="10"/>
  <c r="BW189" i="28"/>
  <c r="BW343" i="28"/>
  <c r="BW133" i="25"/>
  <c r="BX301" i="28"/>
  <c r="BX91" i="25"/>
  <c r="BX119" i="25"/>
  <c r="BX329" i="28"/>
  <c r="BW378" i="28"/>
  <c r="BW168" i="25"/>
  <c r="BX196" i="10"/>
  <c r="BX196" i="28"/>
  <c r="BX168" i="10"/>
  <c r="BX168" i="28"/>
  <c r="BX35" i="10"/>
  <c r="BX35" i="28"/>
  <c r="BX413" i="28"/>
  <c r="BX203" i="25"/>
  <c r="BX210" i="10"/>
  <c r="BX210" i="28"/>
  <c r="BY49" i="25"/>
  <c r="BY259" i="28"/>
  <c r="CB73" i="1"/>
  <c r="CB6" i="28"/>
  <c r="CB4" i="25"/>
  <c r="BW287" i="28"/>
  <c r="BW77" i="25"/>
  <c r="BW273" i="28"/>
  <c r="BW63" i="25"/>
  <c r="BY378" i="28"/>
  <c r="BY168" i="25"/>
  <c r="BW140" i="10"/>
  <c r="BW140" i="28"/>
  <c r="BW42" i="10"/>
  <c r="BW42" i="28"/>
  <c r="BW336" i="28"/>
  <c r="BW126" i="25"/>
  <c r="BX399" i="28"/>
  <c r="BX189" i="25"/>
  <c r="BW399" i="28"/>
  <c r="BW189" i="25"/>
  <c r="BW301" i="28"/>
  <c r="BW91" i="25"/>
  <c r="BX217" i="10"/>
  <c r="BX217" i="28"/>
  <c r="BW6" i="24"/>
  <c r="CA7" i="28"/>
  <c r="CA5" i="25"/>
  <c r="BW63" i="10"/>
  <c r="BW63" i="28"/>
  <c r="BW161" i="10"/>
  <c r="BW161" i="28"/>
  <c r="BW175" i="10"/>
  <c r="BW175" i="28"/>
  <c r="BW147" i="10"/>
  <c r="BW147" i="28"/>
  <c r="BW91" i="10"/>
  <c r="BW91" i="28"/>
  <c r="BW385" i="28"/>
  <c r="BW175" i="25"/>
  <c r="BW259" i="28"/>
  <c r="BW49" i="25"/>
  <c r="BX364" i="28"/>
  <c r="BX154" i="25"/>
  <c r="BW308" i="28"/>
  <c r="BW98" i="25"/>
  <c r="BX133" i="10"/>
  <c r="BX133" i="28"/>
  <c r="BW329" i="28"/>
  <c r="BW119" i="25"/>
  <c r="BZ8" i="28"/>
  <c r="BZ6" i="25"/>
  <c r="BX280" i="28"/>
  <c r="BX70" i="25"/>
  <c r="BX385" i="28"/>
  <c r="BX175" i="25"/>
  <c r="BX406" i="28"/>
  <c r="BX196" i="25"/>
  <c r="BW126" i="10"/>
  <c r="BW126" i="28"/>
  <c r="BY308" i="28"/>
  <c r="BY98" i="25"/>
  <c r="BW203" i="25"/>
  <c r="BW413" i="28"/>
  <c r="BW56" i="10"/>
  <c r="BW56" i="28"/>
  <c r="BW350" i="28"/>
  <c r="BW140" i="25"/>
  <c r="BX91" i="10"/>
  <c r="BX91" i="28"/>
  <c r="BW98" i="10"/>
  <c r="BW98" i="28"/>
  <c r="BW84" i="10"/>
  <c r="BW517" i="10" s="1"/>
  <c r="BQ309" i="33" s="1"/>
  <c r="BQ319" i="33" s="1"/>
  <c r="BW84" i="28"/>
  <c r="BX140" i="10"/>
  <c r="BX140" i="28"/>
  <c r="BW371" i="28"/>
  <c r="BW161" i="25"/>
  <c r="BX77" i="10"/>
  <c r="BX77" i="28"/>
  <c r="BW315" i="28"/>
  <c r="BW105" i="25"/>
  <c r="BW231" i="28"/>
  <c r="BW21" i="25"/>
  <c r="BX413" i="25"/>
  <c r="BR63" i="33" s="1"/>
  <c r="BR73" i="33" s="1"/>
  <c r="BX228" i="25"/>
  <c r="BY231" i="28"/>
  <c r="BY21" i="25"/>
  <c r="BW21" i="10"/>
  <c r="BW413" i="10" s="1"/>
  <c r="BQ49" i="33" s="1"/>
  <c r="BW21" i="28"/>
  <c r="BX21" i="10"/>
  <c r="BX21" i="28"/>
  <c r="BV612" i="28"/>
  <c r="BV648" i="28"/>
  <c r="BV620" i="28"/>
  <c r="BV636" i="28"/>
  <c r="BV632" i="28"/>
  <c r="BV624" i="28"/>
  <c r="BV640" i="28"/>
  <c r="BV644" i="28"/>
  <c r="BV628" i="28"/>
  <c r="BW224" i="28"/>
  <c r="BW14" i="25"/>
  <c r="BV771" i="28"/>
  <c r="BV755" i="28"/>
  <c r="BV775" i="28"/>
  <c r="BV783" i="28"/>
  <c r="BV767" i="28"/>
  <c r="BV747" i="28"/>
  <c r="BV759" i="28"/>
  <c r="BV779" i="28"/>
  <c r="BV763" i="28"/>
  <c r="BV322" i="25"/>
  <c r="BV346" i="25"/>
  <c r="BV342" i="25"/>
  <c r="BV338" i="25"/>
  <c r="BV314" i="25"/>
  <c r="BV330" i="25"/>
  <c r="BV326" i="25"/>
  <c r="BV334" i="25"/>
  <c r="BV350" i="25"/>
  <c r="BV499" i="28"/>
  <c r="BV511" i="28"/>
  <c r="BV507" i="28"/>
  <c r="BV479" i="28"/>
  <c r="BV487" i="28"/>
  <c r="BV515" i="28"/>
  <c r="BV491" i="28"/>
  <c r="BV495" i="28"/>
  <c r="BV503" i="28"/>
  <c r="BX14" i="25"/>
  <c r="BX224" i="28"/>
  <c r="BY14" i="25"/>
  <c r="BY224" i="28"/>
  <c r="BV972" i="28"/>
  <c r="BV1008" i="28"/>
  <c r="BV1004" i="28"/>
  <c r="BV980" i="28"/>
  <c r="BV992" i="28"/>
  <c r="BV988" i="28"/>
  <c r="BV996" i="28"/>
  <c r="BV984" i="28"/>
  <c r="BV1000" i="28"/>
  <c r="BV927" i="28"/>
  <c r="BV947" i="28"/>
  <c r="BV935" i="28"/>
  <c r="BV959" i="28"/>
  <c r="BV943" i="28"/>
  <c r="BV955" i="28"/>
  <c r="BV939" i="28"/>
  <c r="BV963" i="28"/>
  <c r="BV951" i="28"/>
  <c r="BW14" i="10"/>
  <c r="BW14" i="28"/>
  <c r="BV706" i="28"/>
  <c r="BV710" i="28"/>
  <c r="BV714" i="28"/>
  <c r="BV718" i="28"/>
  <c r="BV722" i="28"/>
  <c r="BV702" i="28"/>
  <c r="BV738" i="28"/>
  <c r="BV726" i="28"/>
  <c r="BV734" i="28"/>
  <c r="BV730" i="28"/>
  <c r="BV587" i="28"/>
  <c r="BV567" i="28"/>
  <c r="BV603" i="28"/>
  <c r="BV583" i="28"/>
  <c r="BV575" i="28"/>
  <c r="BV579" i="28"/>
  <c r="BV595" i="28"/>
  <c r="BV599" i="28"/>
  <c r="BV571" i="28"/>
  <c r="BV591" i="28"/>
  <c r="BV665" i="28"/>
  <c r="BV669" i="28"/>
  <c r="BV657" i="28"/>
  <c r="BV673" i="28"/>
  <c r="BV681" i="28"/>
  <c r="BV685" i="28"/>
  <c r="BV677" i="28"/>
  <c r="BV689" i="28"/>
  <c r="BV693" i="28"/>
  <c r="BV540" i="28"/>
  <c r="BV552" i="28"/>
  <c r="BV556" i="28"/>
  <c r="BV544" i="28"/>
  <c r="BV532" i="28"/>
  <c r="BV548" i="28"/>
  <c r="BV536" i="28"/>
  <c r="BV560" i="28"/>
  <c r="BV524" i="28"/>
  <c r="BV804" i="28"/>
  <c r="BV792" i="28"/>
  <c r="BV820" i="28"/>
  <c r="BV824" i="28"/>
  <c r="BV808" i="28"/>
  <c r="BV828" i="28"/>
  <c r="BV816" i="28"/>
  <c r="BV800" i="28"/>
  <c r="BV812" i="28"/>
  <c r="BV857" i="28"/>
  <c r="BV873" i="28"/>
  <c r="BV849" i="28"/>
  <c r="BV865" i="28"/>
  <c r="BV837" i="28"/>
  <c r="BV861" i="28"/>
  <c r="BV841" i="28"/>
  <c r="BV845" i="28"/>
  <c r="BV869" i="28"/>
  <c r="BV853" i="28"/>
  <c r="BX14" i="10"/>
  <c r="BX14" i="28"/>
  <c r="BV898" i="28"/>
  <c r="BV910" i="28"/>
  <c r="BV882" i="28"/>
  <c r="BV894" i="28"/>
  <c r="BV906" i="28"/>
  <c r="BV890" i="28"/>
  <c r="BV918" i="28"/>
  <c r="BV886" i="28"/>
  <c r="BV902" i="28"/>
  <c r="BV914" i="28"/>
  <c r="BV334" i="10"/>
  <c r="BV350" i="10"/>
  <c r="BV342" i="10"/>
  <c r="BV326" i="10"/>
  <c r="BV346" i="10"/>
  <c r="BV322" i="10"/>
  <c r="BV330" i="10"/>
  <c r="BV10" i="23"/>
  <c r="BV338" i="10"/>
  <c r="BV462" i="28"/>
  <c r="BV470" i="28"/>
  <c r="BV454" i="28"/>
  <c r="BV434" i="28"/>
  <c r="BV442" i="28"/>
  <c r="BV446" i="28"/>
  <c r="BV466" i="28"/>
  <c r="BV458" i="28"/>
  <c r="BV450" i="28"/>
  <c r="BV438" i="28"/>
  <c r="BY245" i="28"/>
  <c r="BY35" i="25"/>
  <c r="BU18" i="23"/>
  <c r="BU59" i="23" s="1"/>
  <c r="BW245" i="28"/>
  <c r="BW35" i="25"/>
  <c r="BX245" i="28"/>
  <c r="BX35" i="25"/>
  <c r="BV18" i="23"/>
  <c r="BX413" i="10"/>
  <c r="BR49" i="33" s="1"/>
  <c r="BX427" i="10"/>
  <c r="BR82" i="33" s="1"/>
  <c r="BX428" i="10"/>
  <c r="BR83" i="33" s="1"/>
  <c r="BW428" i="10"/>
  <c r="BQ83" i="33" s="1"/>
  <c r="BW427" i="10"/>
  <c r="BQ82" i="33" s="1"/>
  <c r="BX415" i="10"/>
  <c r="BR51" i="33" s="1"/>
  <c r="BW402" i="10"/>
  <c r="BQ19" i="33" s="1"/>
  <c r="BW401" i="10"/>
  <c r="BQ18" i="33" s="1"/>
  <c r="BY402" i="10"/>
  <c r="BS19" i="33" s="1"/>
  <c r="CA7" i="3"/>
  <c r="CA5" i="23"/>
  <c r="BU5" i="18"/>
  <c r="CA5" i="10"/>
  <c r="BW5" i="24"/>
  <c r="BT7" i="18"/>
  <c r="BZ7" i="10"/>
  <c r="BZ9" i="3"/>
  <c r="BZ7" i="23"/>
  <c r="BW415" i="10"/>
  <c r="BQ51" i="33" s="1"/>
  <c r="CB4" i="10"/>
  <c r="BV15" i="33"/>
  <c r="BV79" i="33"/>
  <c r="BV143" i="33"/>
  <c r="BV208" i="33"/>
  <c r="BV274" i="33"/>
  <c r="BV340" i="33"/>
  <c r="BV61" i="33"/>
  <c r="BV125" i="33"/>
  <c r="BV190" i="33"/>
  <c r="BV256" i="33"/>
  <c r="BV322" i="33"/>
  <c r="CB4" i="23"/>
  <c r="BV47" i="33"/>
  <c r="BV111" i="33"/>
  <c r="BV175" i="33"/>
  <c r="BV241" i="33"/>
  <c r="BV307" i="33"/>
  <c r="BX4" i="24"/>
  <c r="CB6" i="3"/>
  <c r="CB5" i="3" s="1"/>
  <c r="BV29" i="33"/>
  <c r="BV93" i="33"/>
  <c r="BV157" i="33"/>
  <c r="BV223" i="33"/>
  <c r="BV289" i="33"/>
  <c r="BV355" i="33"/>
  <c r="BV4" i="18"/>
  <c r="CB9" i="1"/>
  <c r="CC70" i="1"/>
  <c r="BX426" i="10" l="1"/>
  <c r="BR81" i="33" s="1"/>
  <c r="BR91" i="33" s="1"/>
  <c r="BW124" i="24" a="1"/>
  <c r="BW124" i="24" s="1"/>
  <c r="BW112" i="24" a="1"/>
  <c r="BW112" i="24" s="1"/>
  <c r="BW128" i="24" a="1"/>
  <c r="BW128" i="24" s="1"/>
  <c r="BW120" i="24" a="1"/>
  <c r="BW120" i="24" s="1"/>
  <c r="BW108" i="24" a="1"/>
  <c r="BW108" i="24" s="1"/>
  <c r="BW116" i="24" a="1"/>
  <c r="BW116" i="24" s="1"/>
  <c r="BW80" i="24" a="1"/>
  <c r="BW80" i="24" s="1"/>
  <c r="BW60" i="24" a="1"/>
  <c r="BW60" i="24" s="1"/>
  <c r="BW76" i="24" a="1"/>
  <c r="BW76" i="24" s="1"/>
  <c r="BW96" i="24" a="1"/>
  <c r="BW96" i="24" s="1"/>
  <c r="BW88" i="24" a="1"/>
  <c r="BW88" i="24" s="1"/>
  <c r="BW64" i="24" a="1"/>
  <c r="BW64" i="24" s="1"/>
  <c r="BW56" i="24" a="1"/>
  <c r="BW56" i="24" s="1"/>
  <c r="BW104" i="24" a="1"/>
  <c r="BW104" i="24" s="1"/>
  <c r="BW72" i="24" a="1"/>
  <c r="BW72" i="24" s="1"/>
  <c r="BW100" i="24" a="1"/>
  <c r="BW100" i="24" s="1"/>
  <c r="BW92" i="24" a="1"/>
  <c r="BW92" i="24" s="1"/>
  <c r="BW84" i="24" a="1"/>
  <c r="BW84" i="24" s="1"/>
  <c r="BW68" i="24" a="1"/>
  <c r="BW68" i="24" s="1"/>
  <c r="BW52" i="24" a="1"/>
  <c r="BW52" i="24" s="1"/>
  <c r="BW32" i="24" a="1"/>
  <c r="BW32" i="24" s="1"/>
  <c r="BW20" i="24" a="1"/>
  <c r="BW20" i="24" s="1"/>
  <c r="BW48" i="24" a="1"/>
  <c r="BW48" i="24" s="1"/>
  <c r="BW44" i="24" a="1"/>
  <c r="BW44" i="24" s="1"/>
  <c r="BW40" i="24" a="1"/>
  <c r="BW40" i="24" s="1"/>
  <c r="BW28" i="24" a="1"/>
  <c r="BW28" i="24" s="1"/>
  <c r="BW12" i="24" a="1"/>
  <c r="BW12" i="24" s="1"/>
  <c r="BW36" i="24" a="1"/>
  <c r="BW36" i="24" s="1"/>
  <c r="BW24" i="24" a="1"/>
  <c r="BW24" i="24" s="1"/>
  <c r="BW16" i="24" a="1"/>
  <c r="BW16" i="24" s="1"/>
  <c r="BU100" i="23"/>
  <c r="BW232" i="10"/>
  <c r="BU120" i="23"/>
  <c r="BU104" i="23"/>
  <c r="BU108" i="23"/>
  <c r="BU132" i="23"/>
  <c r="BU128" i="23"/>
  <c r="BU124" i="23"/>
  <c r="BU116" i="23"/>
  <c r="BU112" i="23"/>
  <c r="BU136" i="23"/>
  <c r="BX22" i="23"/>
  <c r="BW426" i="10"/>
  <c r="BX256" i="10"/>
  <c r="BX42" i="23" s="1"/>
  <c r="BX504" i="10"/>
  <c r="BR276" i="33" s="1"/>
  <c r="BR286" i="33" s="1"/>
  <c r="BW264" i="25"/>
  <c r="BW530" i="25"/>
  <c r="BQ357" i="33" s="1"/>
  <c r="BQ367" i="33" s="1"/>
  <c r="BW256" i="25"/>
  <c r="BW504" i="25"/>
  <c r="BQ291" i="33" s="1"/>
  <c r="BQ301" i="33" s="1"/>
  <c r="BW260" i="25"/>
  <c r="BW517" i="25"/>
  <c r="BQ324" i="33" s="1"/>
  <c r="BQ334" i="33" s="1"/>
  <c r="BW256" i="10"/>
  <c r="BW504" i="10"/>
  <c r="BQ276" i="33" s="1"/>
  <c r="BQ286" i="33" s="1"/>
  <c r="BX252" i="25"/>
  <c r="BX491" i="25"/>
  <c r="BR258" i="33" s="1"/>
  <c r="BR268" i="33" s="1"/>
  <c r="BW236" i="10"/>
  <c r="BW439" i="10"/>
  <c r="BQ113" i="33" s="1"/>
  <c r="BQ123" i="33" s="1"/>
  <c r="BW236" i="25"/>
  <c r="BW439" i="25"/>
  <c r="BQ127" i="33" s="1"/>
  <c r="BQ137" i="33" s="1"/>
  <c r="BX252" i="10"/>
  <c r="BX491" i="10"/>
  <c r="BR243" i="33" s="1"/>
  <c r="BR253" i="33" s="1"/>
  <c r="BX264" i="10"/>
  <c r="BX530" i="10"/>
  <c r="BR342" i="33" s="1"/>
  <c r="BR352" i="33" s="1"/>
  <c r="BW264" i="10"/>
  <c r="BW530" i="10"/>
  <c r="BQ342" i="33" s="1"/>
  <c r="BQ352" i="33" s="1"/>
  <c r="BW248" i="10"/>
  <c r="BW478" i="10"/>
  <c r="BQ210" i="33" s="1"/>
  <c r="BQ220" i="33" s="1"/>
  <c r="BX260" i="10"/>
  <c r="BX244" i="10"/>
  <c r="BX30" i="23" s="1"/>
  <c r="BX465" i="10"/>
  <c r="BR177" i="33" s="1"/>
  <c r="BR187" i="33" s="1"/>
  <c r="BW252" i="25"/>
  <c r="BW491" i="25"/>
  <c r="BQ258" i="33" s="1"/>
  <c r="BQ268" i="33" s="1"/>
  <c r="BY248" i="25"/>
  <c r="BY478" i="25"/>
  <c r="BS225" i="33" s="1"/>
  <c r="BS235" i="33" s="1"/>
  <c r="BX240" i="10"/>
  <c r="BX452" i="10"/>
  <c r="BR145" i="33" s="1"/>
  <c r="BR155" i="33" s="1"/>
  <c r="BW240" i="10"/>
  <c r="BW452" i="10"/>
  <c r="BQ145" i="33" s="1"/>
  <c r="BQ155" i="33" s="1"/>
  <c r="BW240" i="25"/>
  <c r="BW452" i="25"/>
  <c r="BQ159" i="33" s="1"/>
  <c r="BQ169" i="33" s="1"/>
  <c r="BX264" i="25"/>
  <c r="BX530" i="25"/>
  <c r="BR357" i="33" s="1"/>
  <c r="BR367" i="33" s="1"/>
  <c r="BW244" i="25"/>
  <c r="BW465" i="25"/>
  <c r="BQ192" i="33" s="1"/>
  <c r="BQ202" i="33" s="1"/>
  <c r="BX260" i="25"/>
  <c r="BX517" i="25"/>
  <c r="BR324" i="33" s="1"/>
  <c r="BR334" i="33" s="1"/>
  <c r="BW252" i="10"/>
  <c r="BW491" i="10"/>
  <c r="BQ243" i="33" s="1"/>
  <c r="BQ253" i="33" s="1"/>
  <c r="BW260" i="10"/>
  <c r="BW244" i="10"/>
  <c r="BW465" i="10"/>
  <c r="BQ177" i="33" s="1"/>
  <c r="BQ187" i="33" s="1"/>
  <c r="BW248" i="25"/>
  <c r="BW478" i="25"/>
  <c r="BQ225" i="33" s="1"/>
  <c r="BQ235" i="33" s="1"/>
  <c r="BY240" i="25"/>
  <c r="BY452" i="25"/>
  <c r="BS159" i="33" s="1"/>
  <c r="BS169" i="33" s="1"/>
  <c r="BX248" i="25"/>
  <c r="BX478" i="25"/>
  <c r="BR225" i="33" s="1"/>
  <c r="BR235" i="33" s="1"/>
  <c r="BY244" i="25"/>
  <c r="BY465" i="25"/>
  <c r="BS192" i="33" s="1"/>
  <c r="BS202" i="33" s="1"/>
  <c r="BX240" i="25"/>
  <c r="BX452" i="25"/>
  <c r="BR159" i="33" s="1"/>
  <c r="BR169" i="33" s="1"/>
  <c r="BX248" i="10"/>
  <c r="BX478" i="10"/>
  <c r="BR210" i="33" s="1"/>
  <c r="BR220" i="33" s="1"/>
  <c r="CC71" i="1"/>
  <c r="CB72" i="1"/>
  <c r="BX6" i="24" s="1"/>
  <c r="BV55" i="23"/>
  <c r="BX1248" i="28"/>
  <c r="BX1108" i="28"/>
  <c r="CM11" i="3"/>
  <c r="BW1201" i="28"/>
  <c r="BW1205" i="28" s="1"/>
  <c r="BW1061" i="28"/>
  <c r="BW1065" i="28" s="1"/>
  <c r="BY1248" i="28"/>
  <c r="BY1108" i="28"/>
  <c r="BW1248" i="28"/>
  <c r="BW1252" i="28" s="1"/>
  <c r="BW1108" i="28"/>
  <c r="BW1112" i="28" s="1"/>
  <c r="BX1201" i="28"/>
  <c r="BX1061" i="28"/>
  <c r="BW224" i="10"/>
  <c r="BX416" i="10"/>
  <c r="BR52" i="33" s="1"/>
  <c r="BX401" i="10"/>
  <c r="BR18" i="33" s="1"/>
  <c r="BX414" i="10"/>
  <c r="BR50" i="33" s="1"/>
  <c r="BX228" i="10"/>
  <c r="BW414" i="10"/>
  <c r="BQ50" i="33" s="1"/>
  <c r="BQ59" i="33" s="1"/>
  <c r="BW228" i="10"/>
  <c r="BY196" i="28"/>
  <c r="CL15" i="3"/>
  <c r="CL13" i="3"/>
  <c r="BT124" i="18"/>
  <c r="BT128" i="18"/>
  <c r="BT100" i="18"/>
  <c r="BT104" i="18"/>
  <c r="BT108" i="18"/>
  <c r="BT112" i="18"/>
  <c r="BT116" i="18"/>
  <c r="BT96" i="18"/>
  <c r="BT64" i="18"/>
  <c r="BT68" i="18"/>
  <c r="BT72" i="18"/>
  <c r="BT76" i="18"/>
  <c r="BT44" i="18"/>
  <c r="BT80" i="18"/>
  <c r="BT48" i="18"/>
  <c r="BT84" i="18"/>
  <c r="BT52" i="18"/>
  <c r="BT88" i="18"/>
  <c r="BT56" i="18"/>
  <c r="BT12" i="18"/>
  <c r="BT60" i="18"/>
  <c r="BT28" i="18"/>
  <c r="BT24" i="18"/>
  <c r="BT120" i="18"/>
  <c r="BT92" i="18"/>
  <c r="BT32" i="18"/>
  <c r="BZ49" i="10" s="1"/>
  <c r="BT16" i="18"/>
  <c r="BT36" i="18"/>
  <c r="BT40" i="18"/>
  <c r="BT20" i="18"/>
  <c r="BW400" i="10"/>
  <c r="BQ17" i="33" s="1"/>
  <c r="BQ27" i="33" s="1"/>
  <c r="CA6" i="23"/>
  <c r="CA6" i="10"/>
  <c r="BU6" i="18"/>
  <c r="CA8" i="3"/>
  <c r="BY112" i="10"/>
  <c r="BY112" i="28"/>
  <c r="BY238" i="28"/>
  <c r="BY28" i="25"/>
  <c r="BY414" i="25" s="1"/>
  <c r="BS64" i="33" s="1"/>
  <c r="CC73" i="1"/>
  <c r="CC6" i="28"/>
  <c r="CC4" i="25"/>
  <c r="CB94" i="23"/>
  <c r="CB53" i="23"/>
  <c r="BY63" i="10"/>
  <c r="BY63" i="28"/>
  <c r="BY161" i="10"/>
  <c r="BY161" i="28"/>
  <c r="BY56" i="10"/>
  <c r="BY56" i="28"/>
  <c r="BY350" i="28"/>
  <c r="BY140" i="25"/>
  <c r="BY287" i="28"/>
  <c r="BY77" i="25"/>
  <c r="BY70" i="10"/>
  <c r="BY70" i="28"/>
  <c r="BY175" i="10"/>
  <c r="BY175" i="28"/>
  <c r="BY210" i="10"/>
  <c r="BY210" i="28"/>
  <c r="BY322" i="28"/>
  <c r="BY112" i="25"/>
  <c r="BY84" i="10"/>
  <c r="BY517" i="10" s="1"/>
  <c r="BS309" i="33" s="1"/>
  <c r="BS319" i="33" s="1"/>
  <c r="BY84" i="28"/>
  <c r="BY119" i="25"/>
  <c r="BY329" i="28"/>
  <c r="BY301" i="28"/>
  <c r="BY91" i="25"/>
  <c r="BY280" i="28"/>
  <c r="BY70" i="25"/>
  <c r="BX7" i="24"/>
  <c r="CB9" i="28"/>
  <c r="CB7" i="25"/>
  <c r="BZ301" i="28"/>
  <c r="BZ91" i="25"/>
  <c r="BY28" i="10"/>
  <c r="BY416" i="10" s="1"/>
  <c r="BS52" i="33" s="1"/>
  <c r="BY28" i="28"/>
  <c r="BY126" i="10"/>
  <c r="BY126" i="28"/>
  <c r="BY140" i="10"/>
  <c r="BY140" i="28"/>
  <c r="BY182" i="10"/>
  <c r="BY182" i="28"/>
  <c r="BY420" i="28"/>
  <c r="BY210" i="25"/>
  <c r="BY252" i="28"/>
  <c r="BY42" i="25"/>
  <c r="BY427" i="25" s="1"/>
  <c r="BS96" i="33" s="1"/>
  <c r="BY427" i="28"/>
  <c r="BY217" i="25"/>
  <c r="CA8" i="28"/>
  <c r="CA6" i="25"/>
  <c r="BY35" i="10"/>
  <c r="BY35" i="28"/>
  <c r="BY217" i="10"/>
  <c r="BY217" i="28"/>
  <c r="BY98" i="10"/>
  <c r="BY98" i="28"/>
  <c r="BY154" i="10"/>
  <c r="BY154" i="28"/>
  <c r="BY385" i="28"/>
  <c r="BY175" i="25"/>
  <c r="BY84" i="25"/>
  <c r="BY294" i="28"/>
  <c r="BY371" i="28"/>
  <c r="BY161" i="25"/>
  <c r="BY147" i="10"/>
  <c r="BY147" i="28"/>
  <c r="BY105" i="10"/>
  <c r="BY105" i="28"/>
  <c r="BY49" i="10"/>
  <c r="BY49" i="28"/>
  <c r="BY392" i="28"/>
  <c r="BY182" i="25"/>
  <c r="BY357" i="28"/>
  <c r="BY147" i="25"/>
  <c r="BY119" i="10"/>
  <c r="BY119" i="28"/>
  <c r="CB7" i="28"/>
  <c r="CB5" i="25"/>
  <c r="BY42" i="10"/>
  <c r="BY42" i="28"/>
  <c r="BY77" i="10"/>
  <c r="BY77" i="28"/>
  <c r="BY343" i="28"/>
  <c r="BY133" i="25"/>
  <c r="BY189" i="10"/>
  <c r="BY189" i="28"/>
  <c r="BY91" i="10"/>
  <c r="BY91" i="28"/>
  <c r="BY133" i="10"/>
  <c r="BY133" i="28"/>
  <c r="BY168" i="10"/>
  <c r="BY168" i="28"/>
  <c r="BY203" i="10"/>
  <c r="BY203" i="28"/>
  <c r="BY364" i="28"/>
  <c r="BY154" i="25"/>
  <c r="BY189" i="25"/>
  <c r="BY399" i="28"/>
  <c r="BY406" i="28"/>
  <c r="BY196" i="25"/>
  <c r="BY413" i="25"/>
  <c r="BS63" i="33" s="1"/>
  <c r="BW413" i="25"/>
  <c r="BQ63" i="33" s="1"/>
  <c r="BQ73" i="33" s="1"/>
  <c r="BW228" i="25"/>
  <c r="BY21" i="10"/>
  <c r="BY413" i="10" s="1"/>
  <c r="BS49" i="33" s="1"/>
  <c r="BY21" i="28"/>
  <c r="BV59" i="23"/>
  <c r="BV104" i="23" s="1"/>
  <c r="BX400" i="25"/>
  <c r="BR31" i="33" s="1"/>
  <c r="BR41" i="33" s="1"/>
  <c r="BX224" i="25"/>
  <c r="BX743" i="28"/>
  <c r="BX751" i="28" s="1"/>
  <c r="BX475" i="28"/>
  <c r="BX483" i="28" s="1"/>
  <c r="BX608" i="28"/>
  <c r="BX616" i="28" s="1"/>
  <c r="BX968" i="28"/>
  <c r="BX976" i="28" s="1"/>
  <c r="BX923" i="28"/>
  <c r="BX931" i="28" s="1"/>
  <c r="BW400" i="25"/>
  <c r="BQ31" i="33" s="1"/>
  <c r="BQ41" i="33" s="1"/>
  <c r="BW224" i="25"/>
  <c r="BY608" i="28"/>
  <c r="BY616" i="28" s="1"/>
  <c r="BY475" i="28"/>
  <c r="BY483" i="28" s="1"/>
  <c r="BY743" i="28"/>
  <c r="BY751" i="28" s="1"/>
  <c r="BY923" i="28"/>
  <c r="BY931" i="28" s="1"/>
  <c r="BY968" i="28"/>
  <c r="BW475" i="28"/>
  <c r="BW483" i="28" s="1"/>
  <c r="BW743" i="28"/>
  <c r="BW608" i="28"/>
  <c r="BW616" i="28" s="1"/>
  <c r="BW968" i="28"/>
  <c r="BW923" i="28"/>
  <c r="BW931" i="28" s="1"/>
  <c r="BY400" i="25"/>
  <c r="BS31" i="33" s="1"/>
  <c r="BS41" i="33" s="1"/>
  <c r="BY224" i="25"/>
  <c r="BY14" i="10"/>
  <c r="BY400" i="10" s="1"/>
  <c r="BS17" i="33" s="1"/>
  <c r="BY14" i="28"/>
  <c r="BX698" i="28"/>
  <c r="BX563" i="28"/>
  <c r="BX430" i="28"/>
  <c r="BX833" i="28"/>
  <c r="BX878" i="28"/>
  <c r="BX788" i="28"/>
  <c r="BX796" i="28" s="1"/>
  <c r="BX653" i="28"/>
  <c r="BX661" i="28" s="1"/>
  <c r="BX520" i="28"/>
  <c r="BX528" i="28" s="1"/>
  <c r="BX400" i="10"/>
  <c r="BR17" i="33" s="1"/>
  <c r="BX224" i="10"/>
  <c r="BW430" i="28"/>
  <c r="BW698" i="28"/>
  <c r="BW563" i="28"/>
  <c r="BW833" i="28"/>
  <c r="BW878" i="28"/>
  <c r="BW653" i="28"/>
  <c r="BW661" i="28" s="1"/>
  <c r="BW788" i="28"/>
  <c r="BW796" i="28" s="1"/>
  <c r="BW520" i="28"/>
  <c r="BW528" i="28" s="1"/>
  <c r="BV75" i="23"/>
  <c r="BV79" i="23"/>
  <c r="BV83" i="23"/>
  <c r="BV71" i="23"/>
  <c r="BV116" i="23" s="1"/>
  <c r="BV63" i="23"/>
  <c r="BV67" i="23"/>
  <c r="BV91" i="23"/>
  <c r="BV87" i="23"/>
  <c r="BV96" i="23"/>
  <c r="BX232" i="25"/>
  <c r="BX426" i="25"/>
  <c r="BR95" i="33" s="1"/>
  <c r="BR105" i="33" s="1"/>
  <c r="BW232" i="25"/>
  <c r="BW426" i="25"/>
  <c r="BQ95" i="33" s="1"/>
  <c r="BQ105" i="33" s="1"/>
  <c r="BY232" i="25"/>
  <c r="BY426" i="25"/>
  <c r="BS95" i="33" s="1"/>
  <c r="BQ81" i="33"/>
  <c r="BQ91" i="33" s="1"/>
  <c r="BY427" i="10"/>
  <c r="BS82" i="33" s="1"/>
  <c r="BY428" i="10"/>
  <c r="BS83" i="33" s="1"/>
  <c r="BY415" i="10"/>
  <c r="BS51" i="33" s="1"/>
  <c r="CA9" i="3"/>
  <c r="BU7" i="18"/>
  <c r="CA7" i="10"/>
  <c r="CA7" i="23"/>
  <c r="BV5" i="18"/>
  <c r="CB5" i="23"/>
  <c r="CB5" i="10"/>
  <c r="CB7" i="3"/>
  <c r="BX5" i="24"/>
  <c r="CC4" i="10"/>
  <c r="BW15" i="33"/>
  <c r="BW79" i="33"/>
  <c r="BW143" i="33"/>
  <c r="BW208" i="33"/>
  <c r="BW274" i="33"/>
  <c r="BW340" i="33"/>
  <c r="BW61" i="33"/>
  <c r="BW125" i="33"/>
  <c r="BW190" i="33"/>
  <c r="BW256" i="33"/>
  <c r="BW322" i="33"/>
  <c r="CC6" i="3"/>
  <c r="CC5" i="3" s="1"/>
  <c r="CC4" i="23"/>
  <c r="BW47" i="33"/>
  <c r="BW111" i="33"/>
  <c r="BW175" i="33"/>
  <c r="BW241" i="33"/>
  <c r="BW307" i="33"/>
  <c r="BY4" i="24"/>
  <c r="BW29" i="33"/>
  <c r="BW93" i="33"/>
  <c r="BW157" i="33"/>
  <c r="BW223" i="33"/>
  <c r="BW289" i="33"/>
  <c r="BW355" i="33"/>
  <c r="BW4" i="18"/>
  <c r="CC9" i="1"/>
  <c r="CD70" i="1"/>
  <c r="BX112" i="24" l="1" a="1"/>
  <c r="BX112" i="24" s="1"/>
  <c r="BX124" i="24" a="1"/>
  <c r="BX124" i="24" s="1"/>
  <c r="BX128" i="24" a="1"/>
  <c r="BX128" i="24" s="1"/>
  <c r="BX120" i="24" a="1"/>
  <c r="BX120" i="24" s="1"/>
  <c r="BX108" i="24" a="1"/>
  <c r="BX108" i="24" s="1"/>
  <c r="BX116" i="24" a="1"/>
  <c r="BX116" i="24" s="1"/>
  <c r="BX100" i="24" a="1"/>
  <c r="BX100" i="24" s="1"/>
  <c r="BX68" i="24" a="1"/>
  <c r="BX68" i="24" s="1"/>
  <c r="BX80" i="24" a="1"/>
  <c r="BX80" i="24" s="1"/>
  <c r="BX60" i="24" a="1"/>
  <c r="BX60" i="24" s="1"/>
  <c r="BX76" i="24" a="1"/>
  <c r="BX76" i="24" s="1"/>
  <c r="BX96" i="24" a="1"/>
  <c r="BX96" i="24" s="1"/>
  <c r="BX88" i="24" a="1"/>
  <c r="BX88" i="24" s="1"/>
  <c r="BX64" i="24" a="1"/>
  <c r="BX64" i="24" s="1"/>
  <c r="BX56" i="24" a="1"/>
  <c r="BX56" i="24" s="1"/>
  <c r="BX104" i="24" a="1"/>
  <c r="BX104" i="24" s="1"/>
  <c r="BX72" i="24" a="1"/>
  <c r="BX72" i="24" s="1"/>
  <c r="BX24" i="24" a="1"/>
  <c r="BX24" i="24" s="1"/>
  <c r="BX16" i="24" a="1"/>
  <c r="BX16" i="24" s="1"/>
  <c r="BX32" i="24" a="1"/>
  <c r="BX32" i="24" s="1"/>
  <c r="BX20" i="24" a="1"/>
  <c r="BX20" i="24" s="1"/>
  <c r="BX48" i="24" a="1"/>
  <c r="BX48" i="24" s="1"/>
  <c r="BX44" i="24" a="1"/>
  <c r="BX44" i="24" s="1"/>
  <c r="BX92" i="24" a="1"/>
  <c r="BX92" i="24" s="1"/>
  <c r="BX52" i="24" a="1"/>
  <c r="BX52" i="24" s="1"/>
  <c r="BX40" i="24" a="1"/>
  <c r="BX40" i="24" s="1"/>
  <c r="BX36" i="24" a="1"/>
  <c r="BX36" i="24" s="1"/>
  <c r="BX84" i="24" a="1"/>
  <c r="BX84" i="24" s="1"/>
  <c r="BX28" i="24" a="1"/>
  <c r="BX28" i="24" s="1"/>
  <c r="BX12" i="24" a="1"/>
  <c r="BX12" i="24" s="1"/>
  <c r="BV100" i="23"/>
  <c r="BV108" i="23"/>
  <c r="BV120" i="23"/>
  <c r="BS105" i="33"/>
  <c r="BV112" i="23"/>
  <c r="BY232" i="10"/>
  <c r="BY426" i="10"/>
  <c r="BS81" i="33" s="1"/>
  <c r="BS91" i="33" s="1"/>
  <c r="BV124" i="23"/>
  <c r="BV132" i="23"/>
  <c r="BV128" i="23"/>
  <c r="BV136" i="23"/>
  <c r="BX26" i="23"/>
  <c r="BW30" i="23"/>
  <c r="BW26" i="23"/>
  <c r="BX46" i="23"/>
  <c r="BX50" i="23"/>
  <c r="BW22" i="23"/>
  <c r="BW46" i="23"/>
  <c r="BW34" i="23"/>
  <c r="BY236" i="25"/>
  <c r="BY322" i="25" s="1"/>
  <c r="BY439" i="25"/>
  <c r="BS127" i="33" s="1"/>
  <c r="BS137" i="33" s="1"/>
  <c r="BY252" i="10"/>
  <c r="BY491" i="10"/>
  <c r="BS243" i="33" s="1"/>
  <c r="BS253" i="33" s="1"/>
  <c r="BY240" i="10"/>
  <c r="BY26" i="23" s="1"/>
  <c r="BY452" i="10"/>
  <c r="BS145" i="33" s="1"/>
  <c r="BS155" i="33" s="1"/>
  <c r="BY260" i="25"/>
  <c r="BY346" i="25" s="1"/>
  <c r="BY517" i="25"/>
  <c r="BS324" i="33" s="1"/>
  <c r="BS334" i="33" s="1"/>
  <c r="BY252" i="25"/>
  <c r="BY338" i="25" s="1"/>
  <c r="BY491" i="25"/>
  <c r="BS258" i="33" s="1"/>
  <c r="BS268" i="33" s="1"/>
  <c r="BY256" i="25"/>
  <c r="BY342" i="25" s="1"/>
  <c r="BY504" i="25"/>
  <c r="BS291" i="33" s="1"/>
  <c r="BS301" i="33" s="1"/>
  <c r="BX34" i="23"/>
  <c r="BY248" i="10"/>
  <c r="BY34" i="23" s="1"/>
  <c r="BY478" i="10"/>
  <c r="BS210" i="33" s="1"/>
  <c r="BS220" i="33" s="1"/>
  <c r="BW42" i="23"/>
  <c r="BY264" i="25"/>
  <c r="BY350" i="25" s="1"/>
  <c r="BY530" i="25"/>
  <c r="BS357" i="33" s="1"/>
  <c r="BS367" i="33" s="1"/>
  <c r="BW38" i="23"/>
  <c r="BY256" i="10"/>
  <c r="BY504" i="10"/>
  <c r="BS276" i="33" s="1"/>
  <c r="BS286" i="33" s="1"/>
  <c r="BZ264" i="25"/>
  <c r="BZ530" i="25"/>
  <c r="BT357" i="33" s="1"/>
  <c r="BT367" i="33" s="1"/>
  <c r="BX38" i="23"/>
  <c r="BW50" i="23"/>
  <c r="BZ240" i="10"/>
  <c r="BZ452" i="10"/>
  <c r="BT145" i="33" s="1"/>
  <c r="BT155" i="33" s="1"/>
  <c r="BY264" i="10"/>
  <c r="BY530" i="10"/>
  <c r="BS342" i="33" s="1"/>
  <c r="BS352" i="33" s="1"/>
  <c r="BY236" i="10"/>
  <c r="BY439" i="10"/>
  <c r="BS113" i="33" s="1"/>
  <c r="BS123" i="33" s="1"/>
  <c r="BY260" i="10"/>
  <c r="BY244" i="10"/>
  <c r="BY30" i="23" s="1"/>
  <c r="BY465" i="10"/>
  <c r="BS177" i="33" s="1"/>
  <c r="BS187" i="33" s="1"/>
  <c r="BW342" i="10"/>
  <c r="BX14" i="23"/>
  <c r="BW318" i="10"/>
  <c r="BW330" i="10"/>
  <c r="BW334" i="10"/>
  <c r="BW346" i="10"/>
  <c r="CD71" i="1"/>
  <c r="BW350" i="10"/>
  <c r="CC72" i="1"/>
  <c r="BW322" i="10"/>
  <c r="BX314" i="10"/>
  <c r="BY1112" i="28"/>
  <c r="BY1252" i="28"/>
  <c r="BX1077" i="28"/>
  <c r="BX1073" i="28"/>
  <c r="BX1101" i="28"/>
  <c r="BX1069" i="28"/>
  <c r="BX1097" i="28"/>
  <c r="BX1093" i="28"/>
  <c r="BX1089" i="28"/>
  <c r="BX1085" i="28"/>
  <c r="BX1081" i="28"/>
  <c r="BX1237" i="28"/>
  <c r="BX1209" i="28"/>
  <c r="BX1233" i="28"/>
  <c r="BX1213" i="28"/>
  <c r="BX1229" i="28"/>
  <c r="BX1225" i="28"/>
  <c r="BX1221" i="28"/>
  <c r="BX1241" i="28"/>
  <c r="BX1217" i="28"/>
  <c r="BW1124" i="28"/>
  <c r="BW1120" i="28"/>
  <c r="BW1148" i="28"/>
  <c r="BW1116" i="28"/>
  <c r="BW1144" i="28"/>
  <c r="BW1140" i="28"/>
  <c r="BW1136" i="28"/>
  <c r="BW1132" i="28"/>
  <c r="BW1128" i="28"/>
  <c r="BW1077" i="28"/>
  <c r="BW1073" i="28"/>
  <c r="BW1069" i="28"/>
  <c r="BW1101" i="28"/>
  <c r="BW1097" i="28"/>
  <c r="BW1093" i="28"/>
  <c r="BW1089" i="28"/>
  <c r="BW1085" i="28"/>
  <c r="BW1081" i="28"/>
  <c r="BW1268" i="28"/>
  <c r="BW1256" i="28"/>
  <c r="BW1264" i="28"/>
  <c r="BW1276" i="28"/>
  <c r="BW1260" i="28"/>
  <c r="BW1280" i="28"/>
  <c r="BW1288" i="28"/>
  <c r="BW1272" i="28"/>
  <c r="BW1284" i="28"/>
  <c r="BW1209" i="28"/>
  <c r="BW1241" i="28"/>
  <c r="BW1229" i="28"/>
  <c r="BW1237" i="28"/>
  <c r="BW1225" i="28"/>
  <c r="BW1233" i="28"/>
  <c r="BW1221" i="28"/>
  <c r="BW1217" i="28"/>
  <c r="BW1213" i="28"/>
  <c r="BX1065" i="28"/>
  <c r="BY1201" i="28"/>
  <c r="BY1205" i="28" s="1"/>
  <c r="BY1061" i="28"/>
  <c r="BY1065" i="28" s="1"/>
  <c r="BY1128" i="28"/>
  <c r="BY1124" i="28"/>
  <c r="BY1148" i="28"/>
  <c r="BY1120" i="28"/>
  <c r="BY1144" i="28"/>
  <c r="BY1116" i="28"/>
  <c r="BY1140" i="28"/>
  <c r="BY1136" i="28"/>
  <c r="BY1132" i="28"/>
  <c r="CN11" i="3"/>
  <c r="BX1205" i="28"/>
  <c r="BY1264" i="28"/>
  <c r="BY1256" i="28"/>
  <c r="BY1288" i="28"/>
  <c r="BY1260" i="28"/>
  <c r="BY1284" i="28"/>
  <c r="BY1280" i="28"/>
  <c r="BY1276" i="28"/>
  <c r="BY1272" i="28"/>
  <c r="BY1268" i="28"/>
  <c r="BX1120" i="28"/>
  <c r="BX1148" i="28"/>
  <c r="BX1116" i="28"/>
  <c r="BX1144" i="28"/>
  <c r="BX1140" i="28"/>
  <c r="BX1136" i="28"/>
  <c r="BX1132" i="28"/>
  <c r="BX1128" i="28"/>
  <c r="BX1124" i="28"/>
  <c r="BX1112" i="28"/>
  <c r="BX1288" i="28"/>
  <c r="BX1284" i="28"/>
  <c r="BX1256" i="28"/>
  <c r="BX1280" i="28"/>
  <c r="BX1260" i="28"/>
  <c r="BX1276" i="28"/>
  <c r="BX1272" i="28"/>
  <c r="BX1268" i="28"/>
  <c r="BX1264" i="28"/>
  <c r="BX1252" i="28"/>
  <c r="BW338" i="10"/>
  <c r="BW326" i="10"/>
  <c r="BR27" i="33"/>
  <c r="BW10" i="23"/>
  <c r="BW314" i="10"/>
  <c r="BR59" i="33"/>
  <c r="BY401" i="10"/>
  <c r="BS18" i="33" s="1"/>
  <c r="BS27" i="33" s="1"/>
  <c r="BW14" i="23"/>
  <c r="BY414" i="10"/>
  <c r="BS50" i="33" s="1"/>
  <c r="BS59" i="33" s="1"/>
  <c r="BV6" i="18"/>
  <c r="CB8" i="3"/>
  <c r="BY224" i="10"/>
  <c r="BY228" i="10"/>
  <c r="CM13" i="3"/>
  <c r="CM15" i="3"/>
  <c r="BS73" i="33"/>
  <c r="BW976" i="28"/>
  <c r="BY976" i="28"/>
  <c r="BZ49" i="28"/>
  <c r="BU128" i="18"/>
  <c r="BU100" i="18"/>
  <c r="BU104" i="18"/>
  <c r="BU108" i="18"/>
  <c r="BU112" i="18"/>
  <c r="BU116" i="18"/>
  <c r="BU120" i="18"/>
  <c r="BU68" i="18"/>
  <c r="BU72" i="18"/>
  <c r="BU76" i="18"/>
  <c r="BU44" i="18"/>
  <c r="BU80" i="18"/>
  <c r="BU48" i="18"/>
  <c r="BU84" i="18"/>
  <c r="CA140" i="10" s="1"/>
  <c r="BU52" i="18"/>
  <c r="BU124" i="18"/>
  <c r="BU88" i="18"/>
  <c r="BU56" i="18"/>
  <c r="BU92" i="18"/>
  <c r="BU60" i="18"/>
  <c r="BU64" i="18"/>
  <c r="BU96" i="18"/>
  <c r="BU28" i="18"/>
  <c r="BU24" i="18"/>
  <c r="BU40" i="18"/>
  <c r="BU32" i="18"/>
  <c r="BU12" i="18"/>
  <c r="BU20" i="18"/>
  <c r="BU36" i="18"/>
  <c r="BU16" i="18"/>
  <c r="BY228" i="25"/>
  <c r="BY314" i="25" s="1"/>
  <c r="CB6" i="23"/>
  <c r="CB6" i="10"/>
  <c r="BW318" i="25"/>
  <c r="BX318" i="25"/>
  <c r="BY318" i="25"/>
  <c r="BX318" i="10"/>
  <c r="BX18" i="23"/>
  <c r="BZ70" i="25"/>
  <c r="BZ280" i="28"/>
  <c r="CC94" i="23"/>
  <c r="CC53" i="23"/>
  <c r="BZ287" i="28"/>
  <c r="BZ77" i="25"/>
  <c r="BZ217" i="10"/>
  <c r="BZ217" i="28"/>
  <c r="BZ133" i="10"/>
  <c r="BZ133" i="28"/>
  <c r="BZ357" i="28"/>
  <c r="BZ147" i="25"/>
  <c r="BZ420" i="28"/>
  <c r="BZ210" i="25"/>
  <c r="BZ378" i="28"/>
  <c r="BZ168" i="25"/>
  <c r="BZ168" i="10"/>
  <c r="BZ168" i="28"/>
  <c r="BZ126" i="25"/>
  <c r="BZ336" i="28"/>
  <c r="BZ322" i="28"/>
  <c r="BZ112" i="25"/>
  <c r="CD73" i="1"/>
  <c r="CD6" i="28"/>
  <c r="CD4" i="25"/>
  <c r="BZ28" i="10"/>
  <c r="BZ416" i="10" s="1"/>
  <c r="BT52" i="33" s="1"/>
  <c r="BZ28" i="28"/>
  <c r="BZ350" i="28"/>
  <c r="BZ140" i="25"/>
  <c r="BZ273" i="28"/>
  <c r="BZ63" i="25"/>
  <c r="BZ266" i="28"/>
  <c r="BZ56" i="25"/>
  <c r="BZ399" i="28"/>
  <c r="BZ189" i="25"/>
  <c r="BZ371" i="28"/>
  <c r="BZ161" i="25"/>
  <c r="BZ84" i="25"/>
  <c r="BZ294" i="28"/>
  <c r="BZ189" i="10"/>
  <c r="BZ189" i="28"/>
  <c r="BY7" i="24"/>
  <c r="CC9" i="28"/>
  <c r="CC7" i="25"/>
  <c r="BZ42" i="10"/>
  <c r="BZ42" i="28"/>
  <c r="BZ119" i="25"/>
  <c r="BZ329" i="28"/>
  <c r="BZ119" i="10"/>
  <c r="BZ119" i="28"/>
  <c r="BZ413" i="28"/>
  <c r="BZ203" i="25"/>
  <c r="BZ343" i="28"/>
  <c r="BZ133" i="25"/>
  <c r="BZ315" i="28"/>
  <c r="BZ105" i="25"/>
  <c r="BZ427" i="28"/>
  <c r="BZ217" i="25"/>
  <c r="BZ70" i="10"/>
  <c r="BZ70" i="28"/>
  <c r="BZ210" i="10"/>
  <c r="BZ210" i="28"/>
  <c r="BZ98" i="25"/>
  <c r="BZ308" i="28"/>
  <c r="BZ392" i="28"/>
  <c r="BZ182" i="25"/>
  <c r="BZ161" i="10"/>
  <c r="BZ161" i="28"/>
  <c r="BZ140" i="10"/>
  <c r="BZ140" i="28"/>
  <c r="BZ63" i="10"/>
  <c r="BZ63" i="28"/>
  <c r="BZ196" i="10"/>
  <c r="BZ196" i="28"/>
  <c r="BZ126" i="10"/>
  <c r="BZ126" i="28"/>
  <c r="BZ259" i="28"/>
  <c r="BZ49" i="25"/>
  <c r="CB8" i="28"/>
  <c r="CB6" i="25"/>
  <c r="BZ182" i="10"/>
  <c r="BZ182" i="28"/>
  <c r="BZ112" i="10"/>
  <c r="BZ112" i="28"/>
  <c r="BZ98" i="10"/>
  <c r="BZ98" i="28"/>
  <c r="CC7" i="28"/>
  <c r="CC5" i="25"/>
  <c r="BZ84" i="10"/>
  <c r="BZ517" i="10" s="1"/>
  <c r="BT309" i="33" s="1"/>
  <c r="BT319" i="33" s="1"/>
  <c r="BZ84" i="28"/>
  <c r="BZ105" i="10"/>
  <c r="BZ105" i="28"/>
  <c r="BZ56" i="10"/>
  <c r="BZ56" i="28"/>
  <c r="BZ91" i="10"/>
  <c r="BZ91" i="28"/>
  <c r="BZ203" i="10"/>
  <c r="BZ203" i="28"/>
  <c r="BZ35" i="10"/>
  <c r="BZ426" i="10" s="1"/>
  <c r="BZ35" i="28"/>
  <c r="BZ385" i="28"/>
  <c r="BZ175" i="25"/>
  <c r="BZ364" i="28"/>
  <c r="BZ154" i="25"/>
  <c r="BZ154" i="10"/>
  <c r="BZ154" i="28"/>
  <c r="BZ77" i="10"/>
  <c r="BZ77" i="28"/>
  <c r="BZ175" i="10"/>
  <c r="BZ175" i="28"/>
  <c r="BZ147" i="10"/>
  <c r="BZ147" i="28"/>
  <c r="BZ406" i="28"/>
  <c r="BZ196" i="25"/>
  <c r="BZ252" i="28"/>
  <c r="BZ42" i="25"/>
  <c r="BZ427" i="25" s="1"/>
  <c r="BT96" i="33" s="1"/>
  <c r="CA385" i="28"/>
  <c r="CA175" i="25"/>
  <c r="BZ238" i="28"/>
  <c r="BZ28" i="25"/>
  <c r="BZ414" i="25" s="1"/>
  <c r="BT64" i="33" s="1"/>
  <c r="BZ21" i="25"/>
  <c r="BZ231" i="28"/>
  <c r="BY18" i="23"/>
  <c r="BZ21" i="10"/>
  <c r="BZ413" i="10" s="1"/>
  <c r="BT49" i="33" s="1"/>
  <c r="BZ21" i="28"/>
  <c r="BW495" i="28"/>
  <c r="BW487" i="28"/>
  <c r="BW479" i="28"/>
  <c r="BW515" i="28"/>
  <c r="BW511" i="28"/>
  <c r="BW491" i="28"/>
  <c r="BW507" i="28"/>
  <c r="BW499" i="28"/>
  <c r="BW503" i="28"/>
  <c r="BX951" i="28"/>
  <c r="BX955" i="28"/>
  <c r="BX943" i="28"/>
  <c r="BX947" i="28"/>
  <c r="BX927" i="28"/>
  <c r="BX959" i="28"/>
  <c r="BX935" i="28"/>
  <c r="BX963" i="28"/>
  <c r="BX939" i="28"/>
  <c r="BW767" i="28"/>
  <c r="BW747" i="28"/>
  <c r="BW779" i="28"/>
  <c r="BW783" i="28"/>
  <c r="BW755" i="28"/>
  <c r="BW775" i="28"/>
  <c r="BW759" i="28"/>
  <c r="BW763" i="28"/>
  <c r="BW771" i="28"/>
  <c r="BZ224" i="28"/>
  <c r="BZ14" i="25"/>
  <c r="BY988" i="28"/>
  <c r="BY1008" i="28"/>
  <c r="BY972" i="28"/>
  <c r="BY980" i="28"/>
  <c r="BY1004" i="28"/>
  <c r="BY996" i="28"/>
  <c r="BY992" i="28"/>
  <c r="BY1000" i="28"/>
  <c r="BY984" i="28"/>
  <c r="BX984" i="28"/>
  <c r="BX972" i="28"/>
  <c r="BX1008" i="28"/>
  <c r="BX980" i="28"/>
  <c r="BX1004" i="28"/>
  <c r="BX996" i="28"/>
  <c r="BX1000" i="28"/>
  <c r="BX992" i="28"/>
  <c r="BX988" i="28"/>
  <c r="BY330" i="25"/>
  <c r="BY334" i="25"/>
  <c r="BY326" i="25"/>
  <c r="BY943" i="28"/>
  <c r="BY939" i="28"/>
  <c r="BY927" i="28"/>
  <c r="BY959" i="28"/>
  <c r="BY963" i="28"/>
  <c r="BY955" i="28"/>
  <c r="BY935" i="28"/>
  <c r="BY947" i="28"/>
  <c r="BY951" i="28"/>
  <c r="BX624" i="28"/>
  <c r="BX612" i="28"/>
  <c r="BX640" i="28"/>
  <c r="BX648" i="28"/>
  <c r="BX644" i="28"/>
  <c r="BX632" i="28"/>
  <c r="BX628" i="28"/>
  <c r="BX620" i="28"/>
  <c r="BX636" i="28"/>
  <c r="BW18" i="23"/>
  <c r="BY759" i="28"/>
  <c r="BY747" i="28"/>
  <c r="BY755" i="28"/>
  <c r="BY775" i="28"/>
  <c r="BY779" i="28"/>
  <c r="BY783" i="28"/>
  <c r="BY767" i="28"/>
  <c r="BY763" i="28"/>
  <c r="BY771" i="28"/>
  <c r="BX495" i="28"/>
  <c r="BX507" i="28"/>
  <c r="BX511" i="28"/>
  <c r="BX491" i="28"/>
  <c r="BX487" i="28"/>
  <c r="BX479" i="28"/>
  <c r="BX515" i="28"/>
  <c r="BX499" i="28"/>
  <c r="BX503" i="28"/>
  <c r="BW939" i="28"/>
  <c r="BW951" i="28"/>
  <c r="BW963" i="28"/>
  <c r="BW935" i="28"/>
  <c r="BW955" i="28"/>
  <c r="BW959" i="28"/>
  <c r="BW927" i="28"/>
  <c r="BW943" i="28"/>
  <c r="BW947" i="28"/>
  <c r="BY499" i="28"/>
  <c r="BY479" i="28"/>
  <c r="BY515" i="28"/>
  <c r="BY495" i="28"/>
  <c r="BY487" i="28"/>
  <c r="BY511" i="28"/>
  <c r="BY507" i="28"/>
  <c r="BY491" i="28"/>
  <c r="BY503" i="28"/>
  <c r="BX763" i="28"/>
  <c r="BX747" i="28"/>
  <c r="BX779" i="28"/>
  <c r="BX775" i="28"/>
  <c r="BX783" i="28"/>
  <c r="BX755" i="28"/>
  <c r="BX759" i="28"/>
  <c r="BX767" i="28"/>
  <c r="BX771" i="28"/>
  <c r="BW751" i="28"/>
  <c r="BW988" i="28"/>
  <c r="BW980" i="28"/>
  <c r="BW1004" i="28"/>
  <c r="BW1008" i="28"/>
  <c r="BW972" i="28"/>
  <c r="BW1000" i="28"/>
  <c r="BW996" i="28"/>
  <c r="BW984" i="28"/>
  <c r="BW992" i="28"/>
  <c r="BY640" i="28"/>
  <c r="BY644" i="28"/>
  <c r="BY612" i="28"/>
  <c r="BY648" i="28"/>
  <c r="BY628" i="28"/>
  <c r="BY636" i="28"/>
  <c r="BY624" i="28"/>
  <c r="BY620" i="28"/>
  <c r="BY632" i="28"/>
  <c r="BX350" i="25"/>
  <c r="BX330" i="25"/>
  <c r="BX338" i="25"/>
  <c r="BX326" i="25"/>
  <c r="BX314" i="25"/>
  <c r="BX346" i="25"/>
  <c r="BX334" i="25"/>
  <c r="BX322" i="25"/>
  <c r="BX342" i="25"/>
  <c r="BW620" i="28"/>
  <c r="BW644" i="28"/>
  <c r="BW640" i="28"/>
  <c r="BW612" i="28"/>
  <c r="BW648" i="28"/>
  <c r="BW628" i="28"/>
  <c r="BW624" i="28"/>
  <c r="BW636" i="28"/>
  <c r="BW632" i="28"/>
  <c r="BW350" i="25"/>
  <c r="BW330" i="25"/>
  <c r="BW326" i="25"/>
  <c r="BW346" i="25"/>
  <c r="BW338" i="25"/>
  <c r="BW322" i="25"/>
  <c r="BW314" i="25"/>
  <c r="BW334" i="25"/>
  <c r="BW342" i="25"/>
  <c r="BW898" i="28"/>
  <c r="BW882" i="28"/>
  <c r="BW910" i="28"/>
  <c r="BW886" i="28"/>
  <c r="BW918" i="28"/>
  <c r="BW890" i="28"/>
  <c r="BW914" i="28"/>
  <c r="BW894" i="28"/>
  <c r="BW906" i="28"/>
  <c r="BW902" i="28"/>
  <c r="BX591" i="28"/>
  <c r="BX567" i="28"/>
  <c r="BX571" i="28"/>
  <c r="BX579" i="28"/>
  <c r="BX603" i="28"/>
  <c r="BX595" i="28"/>
  <c r="BX599" i="28"/>
  <c r="BX575" i="28"/>
  <c r="BX583" i="28"/>
  <c r="BX587" i="28"/>
  <c r="BW873" i="28"/>
  <c r="BW865" i="28"/>
  <c r="BW845" i="28"/>
  <c r="BW869" i="28"/>
  <c r="BW861" i="28"/>
  <c r="BW837" i="28"/>
  <c r="BW849" i="28"/>
  <c r="BW841" i="28"/>
  <c r="BW857" i="28"/>
  <c r="BW853" i="28"/>
  <c r="BX730" i="28"/>
  <c r="BX718" i="28"/>
  <c r="BX726" i="28"/>
  <c r="BX714" i="28"/>
  <c r="BX702" i="28"/>
  <c r="BX722" i="28"/>
  <c r="BX710" i="28"/>
  <c r="BX738" i="28"/>
  <c r="BX734" i="28"/>
  <c r="BX706" i="28"/>
  <c r="BW579" i="28"/>
  <c r="BW595" i="28"/>
  <c r="BW571" i="28"/>
  <c r="BW575" i="28"/>
  <c r="BW603" i="28"/>
  <c r="BW583" i="28"/>
  <c r="BW567" i="28"/>
  <c r="BW599" i="28"/>
  <c r="BW591" i="28"/>
  <c r="BW587" i="28"/>
  <c r="BX540" i="28"/>
  <c r="BX548" i="28"/>
  <c r="BX552" i="28"/>
  <c r="BX536" i="28"/>
  <c r="BX560" i="28"/>
  <c r="BX524" i="28"/>
  <c r="BX544" i="28"/>
  <c r="BX556" i="28"/>
  <c r="BX532" i="28"/>
  <c r="BW718" i="28"/>
  <c r="BW710" i="28"/>
  <c r="BW738" i="28"/>
  <c r="BW706" i="28"/>
  <c r="BW714" i="28"/>
  <c r="BW730" i="28"/>
  <c r="BW702" i="28"/>
  <c r="BW734" i="28"/>
  <c r="BW722" i="28"/>
  <c r="BW726" i="28"/>
  <c r="BX657" i="28"/>
  <c r="BX685" i="28"/>
  <c r="BX669" i="28"/>
  <c r="BX693" i="28"/>
  <c r="BX665" i="28"/>
  <c r="BX689" i="28"/>
  <c r="BX677" i="28"/>
  <c r="BX681" i="28"/>
  <c r="BX673" i="28"/>
  <c r="BY563" i="28"/>
  <c r="BY698" i="28"/>
  <c r="BY430" i="28"/>
  <c r="BY833" i="28"/>
  <c r="BY878" i="28"/>
  <c r="BY788" i="28"/>
  <c r="BY653" i="28"/>
  <c r="BY520" i="28"/>
  <c r="BW458" i="28"/>
  <c r="BW462" i="28"/>
  <c r="BW434" i="28"/>
  <c r="BW466" i="28"/>
  <c r="BW438" i="28"/>
  <c r="BW454" i="28"/>
  <c r="BW446" i="28"/>
  <c r="BW450" i="28"/>
  <c r="BW442" i="28"/>
  <c r="BW470" i="28"/>
  <c r="BX804" i="28"/>
  <c r="BX792" i="28"/>
  <c r="BX820" i="28"/>
  <c r="BX824" i="28"/>
  <c r="BX828" i="28"/>
  <c r="BX808" i="28"/>
  <c r="BX812" i="28"/>
  <c r="BX800" i="28"/>
  <c r="BX816" i="28"/>
  <c r="BW560" i="28"/>
  <c r="BW552" i="28"/>
  <c r="BW548" i="28"/>
  <c r="BW540" i="28"/>
  <c r="BW544" i="28"/>
  <c r="BW524" i="28"/>
  <c r="BW532" i="28"/>
  <c r="BW536" i="28"/>
  <c r="BW556" i="28"/>
  <c r="BX890" i="28"/>
  <c r="BX910" i="28"/>
  <c r="BX906" i="28"/>
  <c r="BX918" i="28"/>
  <c r="BX914" i="28"/>
  <c r="BX898" i="28"/>
  <c r="BX902" i="28"/>
  <c r="BX882" i="28"/>
  <c r="BX894" i="28"/>
  <c r="BX886" i="28"/>
  <c r="BW816" i="28"/>
  <c r="BW792" i="28"/>
  <c r="BW824" i="28"/>
  <c r="BW820" i="28"/>
  <c r="BW828" i="28"/>
  <c r="BW804" i="28"/>
  <c r="BW812" i="28"/>
  <c r="BW808" i="28"/>
  <c r="BW800" i="28"/>
  <c r="BX861" i="28"/>
  <c r="BX845" i="28"/>
  <c r="BX837" i="28"/>
  <c r="BX873" i="28"/>
  <c r="BX849" i="28"/>
  <c r="BX869" i="28"/>
  <c r="BX841" i="28"/>
  <c r="BX857" i="28"/>
  <c r="BX865" i="28"/>
  <c r="BX853" i="28"/>
  <c r="BZ14" i="10"/>
  <c r="BZ400" i="10" s="1"/>
  <c r="BT17" i="33" s="1"/>
  <c r="BZ14" i="28"/>
  <c r="BW693" i="28"/>
  <c r="BW669" i="28"/>
  <c r="BW689" i="28"/>
  <c r="BW681" i="28"/>
  <c r="BW673" i="28"/>
  <c r="BW685" i="28"/>
  <c r="BW657" i="28"/>
  <c r="BW665" i="28"/>
  <c r="BW677" i="28"/>
  <c r="BX326" i="10"/>
  <c r="BX322" i="10"/>
  <c r="BX346" i="10"/>
  <c r="BX350" i="10"/>
  <c r="BX330" i="10"/>
  <c r="BX10" i="23"/>
  <c r="BX334" i="10"/>
  <c r="BX342" i="10"/>
  <c r="BX338" i="10"/>
  <c r="BX462" i="28"/>
  <c r="BX442" i="28"/>
  <c r="BX434" i="28"/>
  <c r="BX466" i="28"/>
  <c r="BX454" i="28"/>
  <c r="BX446" i="28"/>
  <c r="BX450" i="28"/>
  <c r="BX438" i="28"/>
  <c r="BX470" i="28"/>
  <c r="BX458" i="28"/>
  <c r="BZ245" i="28"/>
  <c r="BZ35" i="25"/>
  <c r="CA428" i="10"/>
  <c r="BU83" i="33" s="1"/>
  <c r="BZ428" i="10"/>
  <c r="BT83" i="33" s="1"/>
  <c r="BZ427" i="10"/>
  <c r="BT82" i="33" s="1"/>
  <c r="BZ401" i="10"/>
  <c r="BT18" i="33" s="1"/>
  <c r="BZ402" i="10"/>
  <c r="BT19" i="33" s="1"/>
  <c r="CA415" i="10"/>
  <c r="BU51" i="33" s="1"/>
  <c r="BV7" i="18"/>
  <c r="CB7" i="10"/>
  <c r="CB7" i="23"/>
  <c r="CB9" i="3"/>
  <c r="BZ415" i="10"/>
  <c r="BT51" i="33" s="1"/>
  <c r="CC5" i="10"/>
  <c r="BY5" i="24"/>
  <c r="CC7" i="3"/>
  <c r="BW5" i="18"/>
  <c r="CC5" i="23"/>
  <c r="CA402" i="10"/>
  <c r="BU19" i="33" s="1"/>
  <c r="CD4" i="10"/>
  <c r="BX15" i="33"/>
  <c r="BX79" i="33"/>
  <c r="BX143" i="33"/>
  <c r="BX208" i="33"/>
  <c r="BX274" i="33"/>
  <c r="BX340" i="33"/>
  <c r="CD6" i="3"/>
  <c r="CD5" i="3" s="1"/>
  <c r="BX61" i="33"/>
  <c r="BX125" i="33"/>
  <c r="BX190" i="33"/>
  <c r="BX256" i="33"/>
  <c r="BX322" i="33"/>
  <c r="CD4" i="23"/>
  <c r="BX47" i="33"/>
  <c r="BX111" i="33"/>
  <c r="BX175" i="33"/>
  <c r="BX241" i="33"/>
  <c r="BX307" i="33"/>
  <c r="BZ4" i="24"/>
  <c r="BX29" i="33"/>
  <c r="BX93" i="33"/>
  <c r="BX157" i="33"/>
  <c r="BX223" i="33"/>
  <c r="BX289" i="33"/>
  <c r="BX355" i="33"/>
  <c r="BX4" i="18"/>
  <c r="CE70" i="1"/>
  <c r="CD9" i="1"/>
  <c r="BY116" i="24" l="1" a="1"/>
  <c r="BY116" i="24" s="1"/>
  <c r="BY124" i="24" a="1"/>
  <c r="BY124" i="24" s="1"/>
  <c r="BY112" i="24" a="1"/>
  <c r="BY112" i="24" s="1"/>
  <c r="BY128" i="24" a="1"/>
  <c r="BY128" i="24" s="1"/>
  <c r="BY120" i="24" a="1"/>
  <c r="BY120" i="24" s="1"/>
  <c r="BY108" i="24" a="1"/>
  <c r="BY108" i="24" s="1"/>
  <c r="BY104" i="24" a="1"/>
  <c r="BY104" i="24" s="1"/>
  <c r="BY72" i="24" a="1"/>
  <c r="BY72" i="24" s="1"/>
  <c r="BY92" i="24" a="1"/>
  <c r="BY92" i="24" s="1"/>
  <c r="BY84" i="24" a="1"/>
  <c r="BY84" i="24" s="1"/>
  <c r="BY52" i="24" a="1"/>
  <c r="BY52" i="24" s="1"/>
  <c r="BY100" i="24" a="1"/>
  <c r="BY100" i="24" s="1"/>
  <c r="BY68" i="24" a="1"/>
  <c r="BY68" i="24" s="1"/>
  <c r="BY80" i="24" a="1"/>
  <c r="BY80" i="24" s="1"/>
  <c r="BY60" i="24" a="1"/>
  <c r="BY60" i="24" s="1"/>
  <c r="BY76" i="24" a="1"/>
  <c r="BY76" i="24" s="1"/>
  <c r="BY64" i="24" a="1"/>
  <c r="BY64" i="24" s="1"/>
  <c r="BY28" i="24" a="1"/>
  <c r="BY28" i="24" s="1"/>
  <c r="BY12" i="24" a="1"/>
  <c r="BY12" i="24" s="1"/>
  <c r="BY56" i="24" a="1"/>
  <c r="BY56" i="24" s="1"/>
  <c r="BY36" i="24" a="1"/>
  <c r="BY36" i="24" s="1"/>
  <c r="BY88" i="24" a="1"/>
  <c r="BY88" i="24" s="1"/>
  <c r="BY24" i="24" a="1"/>
  <c r="BY24" i="24" s="1"/>
  <c r="BY16" i="24" a="1"/>
  <c r="BY16" i="24" s="1"/>
  <c r="BY32" i="24" a="1"/>
  <c r="BY32" i="24" s="1"/>
  <c r="BY40" i="24" a="1"/>
  <c r="BY40" i="24" s="1"/>
  <c r="BY20" i="24" a="1"/>
  <c r="BY20" i="24" s="1"/>
  <c r="BY96" i="24" a="1"/>
  <c r="BY96" i="24" s="1"/>
  <c r="BY48" i="24" a="1"/>
  <c r="BY48" i="24" s="1"/>
  <c r="BY44" i="24" a="1"/>
  <c r="BY44" i="24" s="1"/>
  <c r="BZ232" i="10"/>
  <c r="BW83" i="23"/>
  <c r="BW128" i="23" s="1"/>
  <c r="BY38" i="23"/>
  <c r="BY46" i="23"/>
  <c r="BZ236" i="25"/>
  <c r="BZ439" i="25"/>
  <c r="BT127" i="33" s="1"/>
  <c r="BT137" i="33" s="1"/>
  <c r="BZ256" i="10"/>
  <c r="BZ504" i="10"/>
  <c r="BT276" i="33" s="1"/>
  <c r="BT286" i="33" s="1"/>
  <c r="BZ252" i="10"/>
  <c r="BZ491" i="10"/>
  <c r="BT243" i="33" s="1"/>
  <c r="BT253" i="33" s="1"/>
  <c r="BZ244" i="25"/>
  <c r="BZ465" i="25"/>
  <c r="BT192" i="33" s="1"/>
  <c r="BT202" i="33" s="1"/>
  <c r="BZ252" i="25"/>
  <c r="BZ491" i="25"/>
  <c r="BT258" i="33" s="1"/>
  <c r="BT268" i="33" s="1"/>
  <c r="BY42" i="23"/>
  <c r="BZ264" i="10"/>
  <c r="BZ50" i="23" s="1"/>
  <c r="BZ530" i="10"/>
  <c r="BT342" i="33" s="1"/>
  <c r="BT352" i="33" s="1"/>
  <c r="BZ248" i="10"/>
  <c r="BZ478" i="10"/>
  <c r="BT210" i="33" s="1"/>
  <c r="BT220" i="33" s="1"/>
  <c r="BZ248" i="25"/>
  <c r="BZ478" i="25"/>
  <c r="BT225" i="33" s="1"/>
  <c r="BT235" i="33" s="1"/>
  <c r="BY50" i="23"/>
  <c r="BZ240" i="25"/>
  <c r="BZ26" i="23" s="1"/>
  <c r="BZ452" i="25"/>
  <c r="BT159" i="33" s="1"/>
  <c r="BT169" i="33" s="1"/>
  <c r="BZ260" i="25"/>
  <c r="BZ517" i="25"/>
  <c r="BT324" i="33" s="1"/>
  <c r="BT334" i="33" s="1"/>
  <c r="BZ256" i="25"/>
  <c r="BZ504" i="25"/>
  <c r="BT291" i="33" s="1"/>
  <c r="BT301" i="33" s="1"/>
  <c r="BY22" i="23"/>
  <c r="BZ260" i="10"/>
  <c r="BZ244" i="10"/>
  <c r="BZ465" i="10"/>
  <c r="BT177" i="33" s="1"/>
  <c r="BT187" i="33" s="1"/>
  <c r="BZ236" i="10"/>
  <c r="BZ439" i="10"/>
  <c r="BT113" i="33" s="1"/>
  <c r="BT123" i="33" s="1"/>
  <c r="BY334" i="10"/>
  <c r="BW96" i="23"/>
  <c r="BX96" i="23" s="1"/>
  <c r="CE71" i="1"/>
  <c r="BW87" i="23"/>
  <c r="BW132" i="23" s="1"/>
  <c r="BW67" i="23"/>
  <c r="BW112" i="23" s="1"/>
  <c r="BW63" i="23"/>
  <c r="BW108" i="23" s="1"/>
  <c r="CD72" i="1"/>
  <c r="CE72" i="1"/>
  <c r="BW79" i="23"/>
  <c r="BW124" i="23" s="1"/>
  <c r="BW91" i="23"/>
  <c r="BW136" i="23" s="1"/>
  <c r="BW71" i="23"/>
  <c r="BW116" i="23" s="1"/>
  <c r="BW75" i="23"/>
  <c r="BW120" i="23" s="1"/>
  <c r="BW55" i="23"/>
  <c r="BW100" i="23" s="1"/>
  <c r="BW59" i="23"/>
  <c r="BW104" i="23" s="1"/>
  <c r="CO11" i="3"/>
  <c r="BZ1201" i="28"/>
  <c r="BZ1061" i="28"/>
  <c r="BZ1065" i="28" s="1"/>
  <c r="BY1089" i="28"/>
  <c r="BY1085" i="28"/>
  <c r="BY1081" i="28"/>
  <c r="BY1077" i="28"/>
  <c r="BY1073" i="28"/>
  <c r="BY1101" i="28"/>
  <c r="BY1069" i="28"/>
  <c r="BY1097" i="28"/>
  <c r="BY1093" i="28"/>
  <c r="BZ1248" i="28"/>
  <c r="BZ1108" i="28"/>
  <c r="BY1221" i="28"/>
  <c r="BY1213" i="28"/>
  <c r="BY1217" i="28"/>
  <c r="BY1209" i="28"/>
  <c r="BY1241" i="28"/>
  <c r="BY1237" i="28"/>
  <c r="BY1233" i="28"/>
  <c r="BY1229" i="28"/>
  <c r="BY1225" i="28"/>
  <c r="BY10" i="23"/>
  <c r="BY71" i="23" s="1"/>
  <c r="BY342" i="10"/>
  <c r="BY314" i="10"/>
  <c r="BY322" i="10"/>
  <c r="BY318" i="10"/>
  <c r="BY346" i="10"/>
  <c r="BY338" i="10"/>
  <c r="BY326" i="10"/>
  <c r="BY350" i="10"/>
  <c r="BY330" i="10"/>
  <c r="BZ224" i="10"/>
  <c r="BY14" i="23"/>
  <c r="CN13" i="3"/>
  <c r="CN15" i="3"/>
  <c r="CA140" i="28"/>
  <c r="BT27" i="33"/>
  <c r="BZ228" i="10"/>
  <c r="BZ414" i="10"/>
  <c r="BT50" i="33" s="1"/>
  <c r="BT59" i="33" s="1"/>
  <c r="BV100" i="18"/>
  <c r="BV104" i="18"/>
  <c r="BV108" i="18"/>
  <c r="BV112" i="18"/>
  <c r="BV116" i="18"/>
  <c r="BV120" i="18"/>
  <c r="CB203" i="10" s="1"/>
  <c r="BV124" i="18"/>
  <c r="BV72" i="18"/>
  <c r="BV76" i="18"/>
  <c r="CB126" i="28" s="1"/>
  <c r="BV44" i="18"/>
  <c r="BV80" i="18"/>
  <c r="BV48" i="18"/>
  <c r="BV128" i="18"/>
  <c r="BV84" i="18"/>
  <c r="BV52" i="18"/>
  <c r="BV88" i="18"/>
  <c r="BV56" i="18"/>
  <c r="BV92" i="18"/>
  <c r="CB154" i="28" s="1"/>
  <c r="BV60" i="18"/>
  <c r="BV96" i="18"/>
  <c r="BV64" i="18"/>
  <c r="BV20" i="18"/>
  <c r="BV28" i="18"/>
  <c r="BV24" i="18"/>
  <c r="CB35" i="10" s="1"/>
  <c r="BV32" i="18"/>
  <c r="BV68" i="18"/>
  <c r="BV36" i="18"/>
  <c r="BV40" i="18"/>
  <c r="BV12" i="18"/>
  <c r="BV16" i="18"/>
  <c r="CA252" i="28"/>
  <c r="CA42" i="25"/>
  <c r="CA427" i="25" s="1"/>
  <c r="BU96" i="33" s="1"/>
  <c r="CA84" i="25"/>
  <c r="CA294" i="28"/>
  <c r="CA308" i="28"/>
  <c r="CA98" i="25"/>
  <c r="CA406" i="28"/>
  <c r="CA196" i="25"/>
  <c r="CA133" i="10"/>
  <c r="CA133" i="28"/>
  <c r="CA49" i="10"/>
  <c r="CA49" i="28"/>
  <c r="CA56" i="10"/>
  <c r="CA56" i="28"/>
  <c r="CA280" i="28"/>
  <c r="CA70" i="25"/>
  <c r="CA119" i="25"/>
  <c r="CA329" i="28"/>
  <c r="CA91" i="10"/>
  <c r="CA91" i="28"/>
  <c r="CA161" i="10"/>
  <c r="CA161" i="28"/>
  <c r="CA203" i="10"/>
  <c r="CA203" i="28"/>
  <c r="CA35" i="10"/>
  <c r="CA35" i="28"/>
  <c r="BZ7" i="24"/>
  <c r="CD9" i="28"/>
  <c r="CD7" i="25"/>
  <c r="CA357" i="28"/>
  <c r="CA147" i="25"/>
  <c r="CA413" i="28"/>
  <c r="CA203" i="25"/>
  <c r="CA420" i="28"/>
  <c r="CA210" i="25"/>
  <c r="CA238" i="28"/>
  <c r="CA28" i="25"/>
  <c r="CA414" i="25" s="1"/>
  <c r="BU64" i="33" s="1"/>
  <c r="CA98" i="10"/>
  <c r="CA98" i="28"/>
  <c r="CA175" i="10"/>
  <c r="CA175" i="28"/>
  <c r="CA119" i="10"/>
  <c r="CA119" i="28"/>
  <c r="CA182" i="10"/>
  <c r="CA182" i="28"/>
  <c r="CA322" i="28"/>
  <c r="CA112" i="25"/>
  <c r="CA196" i="10"/>
  <c r="CA196" i="28"/>
  <c r="CA210" i="10"/>
  <c r="CA210" i="28"/>
  <c r="CA147" i="10"/>
  <c r="CA147" i="28"/>
  <c r="CA259" i="28"/>
  <c r="CA49" i="25"/>
  <c r="CA315" i="28"/>
  <c r="CA105" i="25"/>
  <c r="CD94" i="23"/>
  <c r="CD53" i="23"/>
  <c r="CA371" i="28"/>
  <c r="CA161" i="25"/>
  <c r="CC8" i="28"/>
  <c r="CC6" i="25"/>
  <c r="CD7" i="28"/>
  <c r="CD5" i="25"/>
  <c r="CA427" i="28"/>
  <c r="CA217" i="25"/>
  <c r="CA364" i="28"/>
  <c r="CA154" i="25"/>
  <c r="CA63" i="10"/>
  <c r="CA63" i="28"/>
  <c r="CA154" i="10"/>
  <c r="CA154" i="28"/>
  <c r="CA112" i="10"/>
  <c r="CA112" i="28"/>
  <c r="CA28" i="10"/>
  <c r="CA28" i="28"/>
  <c r="CE73" i="1"/>
  <c r="CE6" i="28"/>
  <c r="CE4" i="25"/>
  <c r="CA350" i="28"/>
  <c r="CA140" i="25"/>
  <c r="CA399" i="28"/>
  <c r="CA189" i="25"/>
  <c r="CA301" i="28"/>
  <c r="CA91" i="25"/>
  <c r="CA126" i="25"/>
  <c r="CA336" i="28"/>
  <c r="CA189" i="10"/>
  <c r="CA189" i="28"/>
  <c r="CA168" i="10"/>
  <c r="CA168" i="28"/>
  <c r="CA42" i="10"/>
  <c r="CA427" i="10" s="1"/>
  <c r="BU82" i="33" s="1"/>
  <c r="CA42" i="28"/>
  <c r="CA77" i="10"/>
  <c r="CA77" i="28"/>
  <c r="CA392" i="28"/>
  <c r="CA182" i="25"/>
  <c r="CA266" i="28"/>
  <c r="CA56" i="25"/>
  <c r="CA273" i="28"/>
  <c r="CA63" i="25"/>
  <c r="CA378" i="28"/>
  <c r="CA168" i="25"/>
  <c r="CA217" i="10"/>
  <c r="CA217" i="28"/>
  <c r="CA105" i="10"/>
  <c r="CA105" i="28"/>
  <c r="CB273" i="28"/>
  <c r="CB63" i="25"/>
  <c r="CA343" i="28"/>
  <c r="CA133" i="25"/>
  <c r="CA287" i="28"/>
  <c r="CA77" i="25"/>
  <c r="CA70" i="10"/>
  <c r="CA70" i="28"/>
  <c r="CA84" i="10"/>
  <c r="CA517" i="10" s="1"/>
  <c r="BU309" i="33" s="1"/>
  <c r="BU319" i="33" s="1"/>
  <c r="CA84" i="28"/>
  <c r="CA126" i="10"/>
  <c r="CA126" i="28"/>
  <c r="CA21" i="25"/>
  <c r="CA231" i="28"/>
  <c r="BZ413" i="25"/>
  <c r="BT63" i="33" s="1"/>
  <c r="BT73" i="33" s="1"/>
  <c r="BZ228" i="25"/>
  <c r="CA21" i="10"/>
  <c r="CA413" i="10" s="1"/>
  <c r="BU49" i="33" s="1"/>
  <c r="CA21" i="28"/>
  <c r="CA224" i="28"/>
  <c r="CA14" i="25"/>
  <c r="BZ400" i="25"/>
  <c r="BT31" i="33" s="1"/>
  <c r="BT41" i="33" s="1"/>
  <c r="BZ224" i="25"/>
  <c r="BZ475" i="28"/>
  <c r="BZ743" i="28"/>
  <c r="BZ751" i="28" s="1"/>
  <c r="BZ608" i="28"/>
  <c r="BZ616" i="28" s="1"/>
  <c r="BZ923" i="28"/>
  <c r="BZ931" i="28" s="1"/>
  <c r="BZ968" i="28"/>
  <c r="BX79" i="23"/>
  <c r="BX63" i="23"/>
  <c r="BX83" i="23"/>
  <c r="BX55" i="23"/>
  <c r="BX87" i="23"/>
  <c r="BX71" i="23"/>
  <c r="BX75" i="23"/>
  <c r="BX67" i="23"/>
  <c r="BX91" i="23"/>
  <c r="BX59" i="23"/>
  <c r="BY734" i="28"/>
  <c r="BY738" i="28"/>
  <c r="BY718" i="28"/>
  <c r="BY706" i="28"/>
  <c r="BY702" i="28"/>
  <c r="BY714" i="28"/>
  <c r="BY726" i="28"/>
  <c r="BY722" i="28"/>
  <c r="BY730" i="28"/>
  <c r="BY710" i="28"/>
  <c r="BY587" i="28"/>
  <c r="BY599" i="28"/>
  <c r="BY583" i="28"/>
  <c r="BY571" i="28"/>
  <c r="BY579" i="28"/>
  <c r="BY567" i="28"/>
  <c r="BY603" i="28"/>
  <c r="BY575" i="28"/>
  <c r="BY595" i="28"/>
  <c r="BY591" i="28"/>
  <c r="BY556" i="28"/>
  <c r="BY552" i="28"/>
  <c r="BY536" i="28"/>
  <c r="BY540" i="28"/>
  <c r="BY544" i="28"/>
  <c r="BY532" i="28"/>
  <c r="BY548" i="28"/>
  <c r="BY524" i="28"/>
  <c r="BY560" i="28"/>
  <c r="BY528" i="28"/>
  <c r="CA14" i="10"/>
  <c r="CA14" i="28"/>
  <c r="BY669" i="28"/>
  <c r="BY693" i="28"/>
  <c r="BY657" i="28"/>
  <c r="BY677" i="28"/>
  <c r="BY681" i="28"/>
  <c r="BY665" i="28"/>
  <c r="BY689" i="28"/>
  <c r="BY685" i="28"/>
  <c r="BY673" i="28"/>
  <c r="BY661" i="28"/>
  <c r="BY800" i="28"/>
  <c r="BY792" i="28"/>
  <c r="BY812" i="28"/>
  <c r="BY824" i="28"/>
  <c r="BY828" i="28"/>
  <c r="BY804" i="28"/>
  <c r="BY808" i="28"/>
  <c r="BY816" i="28"/>
  <c r="BY820" i="28"/>
  <c r="BY796" i="28"/>
  <c r="BY886" i="28"/>
  <c r="BY882" i="28"/>
  <c r="BY898" i="28"/>
  <c r="BY910" i="28"/>
  <c r="BY906" i="28"/>
  <c r="BY914" i="28"/>
  <c r="BY918" i="28"/>
  <c r="BY902" i="28"/>
  <c r="BY890" i="28"/>
  <c r="BY894" i="28"/>
  <c r="BY853" i="28"/>
  <c r="BY849" i="28"/>
  <c r="BY865" i="28"/>
  <c r="BY845" i="28"/>
  <c r="BY841" i="28"/>
  <c r="BY861" i="28"/>
  <c r="BY873" i="28"/>
  <c r="BY837" i="28"/>
  <c r="BY869" i="28"/>
  <c r="BY857" i="28"/>
  <c r="BZ698" i="28"/>
  <c r="BZ563" i="28"/>
  <c r="BZ430" i="28"/>
  <c r="BZ878" i="28"/>
  <c r="BZ833" i="28"/>
  <c r="BZ788" i="28"/>
  <c r="BZ796" i="28" s="1"/>
  <c r="BZ653" i="28"/>
  <c r="BZ661" i="28" s="1"/>
  <c r="BZ520" i="28"/>
  <c r="BZ528" i="28" s="1"/>
  <c r="BY458" i="28"/>
  <c r="BY462" i="28"/>
  <c r="BY466" i="28"/>
  <c r="BY438" i="28"/>
  <c r="BY446" i="28"/>
  <c r="BY434" i="28"/>
  <c r="BY442" i="28"/>
  <c r="BY450" i="28"/>
  <c r="BY470" i="28"/>
  <c r="BY454" i="28"/>
  <c r="CA245" i="28"/>
  <c r="CA35" i="25"/>
  <c r="BZ232" i="25"/>
  <c r="BZ426" i="25"/>
  <c r="BT95" i="33" s="1"/>
  <c r="BT105" i="33" s="1"/>
  <c r="BT81" i="33"/>
  <c r="BT91" i="33" s="1"/>
  <c r="CB428" i="10"/>
  <c r="BV83" i="33" s="1"/>
  <c r="BY6" i="24"/>
  <c r="BW6" i="18"/>
  <c r="CC6" i="10"/>
  <c r="CC8" i="3"/>
  <c r="CC6" i="23"/>
  <c r="CB402" i="10"/>
  <c r="BV19" i="33" s="1"/>
  <c r="CD5" i="23"/>
  <c r="BX5" i="18"/>
  <c r="CD7" i="3"/>
  <c r="BZ5" i="24"/>
  <c r="CD5" i="10"/>
  <c r="CB415" i="10"/>
  <c r="BV51" i="33" s="1"/>
  <c r="CE4" i="10"/>
  <c r="BY29" i="33"/>
  <c r="BY93" i="33"/>
  <c r="BY157" i="33"/>
  <c r="BY223" i="33"/>
  <c r="BY289" i="33"/>
  <c r="BY355" i="33"/>
  <c r="CE6" i="3"/>
  <c r="CE5" i="3" s="1"/>
  <c r="BY15" i="33"/>
  <c r="BY79" i="33"/>
  <c r="BY143" i="33"/>
  <c r="BY208" i="33"/>
  <c r="BY274" i="33"/>
  <c r="BY340" i="33"/>
  <c r="BY61" i="33"/>
  <c r="BY125" i="33"/>
  <c r="BY190" i="33"/>
  <c r="BY256" i="33"/>
  <c r="BY322" i="33"/>
  <c r="CE4" i="23"/>
  <c r="BY47" i="33"/>
  <c r="BY111" i="33"/>
  <c r="BY175" i="33"/>
  <c r="BY241" i="33"/>
  <c r="BY307" i="33"/>
  <c r="CA4" i="24"/>
  <c r="BY4" i="18"/>
  <c r="CF70" i="1"/>
  <c r="CE9" i="1"/>
  <c r="BZ116" i="24" l="1" a="1"/>
  <c r="BZ116" i="24" s="1"/>
  <c r="BZ124" i="24" a="1"/>
  <c r="BZ124" i="24" s="1"/>
  <c r="BZ112" i="24" a="1"/>
  <c r="BZ112" i="24" s="1"/>
  <c r="BZ128" i="24" a="1"/>
  <c r="BZ128" i="24" s="1"/>
  <c r="BZ120" i="24" a="1"/>
  <c r="BZ120" i="24" s="1"/>
  <c r="BZ108" i="24" a="1"/>
  <c r="BZ108" i="24" s="1"/>
  <c r="BZ96" i="24" a="1"/>
  <c r="BZ96" i="24" s="1"/>
  <c r="BZ88" i="24" a="1"/>
  <c r="BZ88" i="24" s="1"/>
  <c r="BZ64" i="24" a="1"/>
  <c r="BZ64" i="24" s="1"/>
  <c r="BZ56" i="24" a="1"/>
  <c r="BZ56" i="24" s="1"/>
  <c r="BZ104" i="24" a="1"/>
  <c r="BZ104" i="24" s="1"/>
  <c r="BZ72" i="24" a="1"/>
  <c r="BZ72" i="24" s="1"/>
  <c r="BZ92" i="24" a="1"/>
  <c r="BZ92" i="24" s="1"/>
  <c r="BZ84" i="24" a="1"/>
  <c r="BZ84" i="24" s="1"/>
  <c r="BZ52" i="24" a="1"/>
  <c r="BZ52" i="24" s="1"/>
  <c r="BZ100" i="24" a="1"/>
  <c r="BZ100" i="24" s="1"/>
  <c r="BZ68" i="24" a="1"/>
  <c r="BZ68" i="24" s="1"/>
  <c r="BZ80" i="24" a="1"/>
  <c r="BZ80" i="24" s="1"/>
  <c r="BZ60" i="24" a="1"/>
  <c r="BZ60" i="24" s="1"/>
  <c r="BZ40" i="24" a="1"/>
  <c r="BZ40" i="24" s="1"/>
  <c r="BZ28" i="24" a="1"/>
  <c r="BZ28" i="24" s="1"/>
  <c r="BZ12" i="24" a="1"/>
  <c r="BZ12" i="24" s="1"/>
  <c r="BZ36" i="24" a="1"/>
  <c r="BZ36" i="24" s="1"/>
  <c r="BZ24" i="24" a="1"/>
  <c r="BZ24" i="24" s="1"/>
  <c r="BZ16" i="24" a="1"/>
  <c r="BZ16" i="24" s="1"/>
  <c r="BZ32" i="24" a="1"/>
  <c r="BZ32" i="24" s="1"/>
  <c r="BZ20" i="24" a="1"/>
  <c r="BZ20" i="24" s="1"/>
  <c r="BZ48" i="24" a="1"/>
  <c r="BZ48" i="24" s="1"/>
  <c r="BZ76" i="24" a="1"/>
  <c r="BZ76" i="24" s="1"/>
  <c r="BZ44" i="24" a="1"/>
  <c r="BZ44" i="24" s="1"/>
  <c r="BX128" i="23"/>
  <c r="BX116" i="23"/>
  <c r="BY116" i="23" s="1"/>
  <c r="BZ46" i="23"/>
  <c r="BZ38" i="23"/>
  <c r="BZ42" i="23"/>
  <c r="BZ34" i="23"/>
  <c r="CA236" i="10"/>
  <c r="CA439" i="10"/>
  <c r="BU113" i="33" s="1"/>
  <c r="BU123" i="33" s="1"/>
  <c r="CA260" i="10"/>
  <c r="CA244" i="10"/>
  <c r="CA465" i="10"/>
  <c r="BU177" i="33" s="1"/>
  <c r="BU187" i="33" s="1"/>
  <c r="BZ30" i="23"/>
  <c r="CA244" i="25"/>
  <c r="CA465" i="25"/>
  <c r="BU192" i="33" s="1"/>
  <c r="BU202" i="33" s="1"/>
  <c r="CA252" i="10"/>
  <c r="CA491" i="10"/>
  <c r="BU243" i="33" s="1"/>
  <c r="BU253" i="33" s="1"/>
  <c r="CA264" i="10"/>
  <c r="CA530" i="10"/>
  <c r="BU342" i="33" s="1"/>
  <c r="BU352" i="33" s="1"/>
  <c r="CA240" i="10"/>
  <c r="CA452" i="10"/>
  <c r="BU145" i="33" s="1"/>
  <c r="BU155" i="33" s="1"/>
  <c r="CA260" i="25"/>
  <c r="CA517" i="25"/>
  <c r="BU324" i="33" s="1"/>
  <c r="BU334" i="33" s="1"/>
  <c r="CA256" i="25"/>
  <c r="CA504" i="25"/>
  <c r="BU291" i="33" s="1"/>
  <c r="BU301" i="33" s="1"/>
  <c r="CA236" i="25"/>
  <c r="CA439" i="25"/>
  <c r="BU127" i="33" s="1"/>
  <c r="BU137" i="33" s="1"/>
  <c r="CA252" i="25"/>
  <c r="CA491" i="25"/>
  <c r="BU258" i="33" s="1"/>
  <c r="BU268" i="33" s="1"/>
  <c r="CA256" i="10"/>
  <c r="CA504" i="10"/>
  <c r="BU276" i="33" s="1"/>
  <c r="BU286" i="33" s="1"/>
  <c r="CA240" i="25"/>
  <c r="CA452" i="25"/>
  <c r="BU159" i="33" s="1"/>
  <c r="BU169" i="33" s="1"/>
  <c r="CB248" i="25"/>
  <c r="CB478" i="25"/>
  <c r="BV225" i="33" s="1"/>
  <c r="BV235" i="33" s="1"/>
  <c r="CA248" i="25"/>
  <c r="CA478" i="25"/>
  <c r="BU225" i="33" s="1"/>
  <c r="BU235" i="33" s="1"/>
  <c r="CA264" i="25"/>
  <c r="CA530" i="25"/>
  <c r="BU357" i="33" s="1"/>
  <c r="BU367" i="33" s="1"/>
  <c r="CA248" i="10"/>
  <c r="CA478" i="10"/>
  <c r="BU210" i="33" s="1"/>
  <c r="BU220" i="33" s="1"/>
  <c r="BZ22" i="23"/>
  <c r="BY83" i="23"/>
  <c r="BX120" i="23"/>
  <c r="BX132" i="23"/>
  <c r="BX112" i="23"/>
  <c r="BY59" i="23"/>
  <c r="BX104" i="23"/>
  <c r="BX108" i="23"/>
  <c r="BX100" i="23"/>
  <c r="BZ334" i="10"/>
  <c r="BZ318" i="10"/>
  <c r="BX136" i="23"/>
  <c r="BX124" i="23"/>
  <c r="CF71" i="1"/>
  <c r="BY96" i="23"/>
  <c r="BY63" i="23"/>
  <c r="BY67" i="23"/>
  <c r="BY87" i="23"/>
  <c r="BY79" i="23"/>
  <c r="BY91" i="23"/>
  <c r="BY75" i="23"/>
  <c r="BZ1229" i="28"/>
  <c r="BZ1225" i="28"/>
  <c r="BZ1221" i="28"/>
  <c r="BZ1217" i="28"/>
  <c r="BZ1213" i="28"/>
  <c r="BZ1237" i="28"/>
  <c r="BZ1209" i="28"/>
  <c r="BZ1241" i="28"/>
  <c r="BZ1233" i="28"/>
  <c r="CA1201" i="28"/>
  <c r="CA1205" i="28" s="1"/>
  <c r="CA1061" i="28"/>
  <c r="CA1065" i="28" s="1"/>
  <c r="BZ1140" i="28"/>
  <c r="BZ1136" i="28"/>
  <c r="BZ1132" i="28"/>
  <c r="BZ1128" i="28"/>
  <c r="BZ1124" i="28"/>
  <c r="BZ1120" i="28"/>
  <c r="BZ1148" i="28"/>
  <c r="BZ1116" i="28"/>
  <c r="BZ1144" i="28"/>
  <c r="BZ1205" i="28"/>
  <c r="BZ1272" i="28"/>
  <c r="BZ1268" i="28"/>
  <c r="BZ1264" i="28"/>
  <c r="BZ1256" i="28"/>
  <c r="BZ1288" i="28"/>
  <c r="BZ1260" i="28"/>
  <c r="BZ1284" i="28"/>
  <c r="BZ1280" i="28"/>
  <c r="BZ1276" i="28"/>
  <c r="CP11" i="3"/>
  <c r="CA1248" i="28"/>
  <c r="CA1108" i="28"/>
  <c r="CA1112" i="28" s="1"/>
  <c r="BZ1112" i="28"/>
  <c r="BZ1252" i="28"/>
  <c r="BZ1097" i="28"/>
  <c r="BZ1093" i="28"/>
  <c r="BZ1089" i="28"/>
  <c r="BZ1085" i="28"/>
  <c r="BZ1081" i="28"/>
  <c r="BZ1077" i="28"/>
  <c r="BZ1073" i="28"/>
  <c r="BZ1101" i="28"/>
  <c r="BZ1069" i="28"/>
  <c r="BY55" i="23"/>
  <c r="BZ322" i="10"/>
  <c r="BZ330" i="10"/>
  <c r="BZ314" i="10"/>
  <c r="BZ350" i="10"/>
  <c r="BZ346" i="10"/>
  <c r="BZ342" i="10"/>
  <c r="BZ326" i="10"/>
  <c r="BZ338" i="10"/>
  <c r="CA416" i="10"/>
  <c r="BU52" i="33" s="1"/>
  <c r="CA401" i="10"/>
  <c r="BU18" i="33" s="1"/>
  <c r="BZ10" i="23"/>
  <c r="BZ91" i="23" s="1"/>
  <c r="CA414" i="10"/>
  <c r="BU50" i="33" s="1"/>
  <c r="BZ14" i="23"/>
  <c r="CB154" i="10"/>
  <c r="CB203" i="28"/>
  <c r="CO15" i="3"/>
  <c r="CO13" i="3"/>
  <c r="CA228" i="10"/>
  <c r="BZ976" i="28"/>
  <c r="BZ318" i="25"/>
  <c r="CB126" i="10"/>
  <c r="CB35" i="28"/>
  <c r="CB287" i="28"/>
  <c r="CB77" i="25"/>
  <c r="CB413" i="28"/>
  <c r="CB203" i="25"/>
  <c r="CB175" i="10"/>
  <c r="CB175" i="28"/>
  <c r="CB343" i="28"/>
  <c r="CB133" i="25"/>
  <c r="CB252" i="28"/>
  <c r="CB42" i="25"/>
  <c r="CB427" i="25" s="1"/>
  <c r="BV96" i="33" s="1"/>
  <c r="CB308" i="28"/>
  <c r="CB98" i="25"/>
  <c r="CB280" i="28"/>
  <c r="CB70" i="25"/>
  <c r="CE7" i="28"/>
  <c r="CE5" i="25"/>
  <c r="CB84" i="10"/>
  <c r="CB517" i="10" s="1"/>
  <c r="BV309" i="33" s="1"/>
  <c r="BV319" i="33" s="1"/>
  <c r="CB84" i="28"/>
  <c r="CB140" i="10"/>
  <c r="CB140" i="28"/>
  <c r="CB385" i="28"/>
  <c r="CB175" i="25"/>
  <c r="CB84" i="25"/>
  <c r="CB294" i="28"/>
  <c r="CB378" i="28"/>
  <c r="CB168" i="25"/>
  <c r="CB357" i="28"/>
  <c r="CB147" i="25"/>
  <c r="CB336" i="28"/>
  <c r="CB126" i="25"/>
  <c r="CB189" i="10"/>
  <c r="CB189" i="28"/>
  <c r="CB196" i="10"/>
  <c r="CB196" i="28"/>
  <c r="CB49" i="10"/>
  <c r="CB49" i="28"/>
  <c r="CB112" i="10"/>
  <c r="CB112" i="28"/>
  <c r="CB119" i="10"/>
  <c r="CB119" i="28"/>
  <c r="CA7" i="24"/>
  <c r="CE9" i="28"/>
  <c r="CE7" i="25"/>
  <c r="CB399" i="28"/>
  <c r="CB189" i="25"/>
  <c r="CB140" i="25"/>
  <c r="CB350" i="28"/>
  <c r="CB28" i="10"/>
  <c r="CB426" i="10" s="1"/>
  <c r="BV81" i="33" s="1"/>
  <c r="CB28" i="28"/>
  <c r="CA232" i="10"/>
  <c r="CA426" i="10"/>
  <c r="BU81" i="33" s="1"/>
  <c r="BU91" i="33" s="1"/>
  <c r="CE94" i="23"/>
  <c r="CE53" i="23"/>
  <c r="CD8" i="28"/>
  <c r="CD6" i="25"/>
  <c r="CB406" i="28"/>
  <c r="CB196" i="25"/>
  <c r="CB42" i="10"/>
  <c r="CB42" i="28"/>
  <c r="CB91" i="10"/>
  <c r="CB91" i="28"/>
  <c r="CB259" i="28"/>
  <c r="CB49" i="25"/>
  <c r="CB77" i="10"/>
  <c r="CB77" i="28"/>
  <c r="CB105" i="10"/>
  <c r="CB105" i="28"/>
  <c r="CB217" i="10"/>
  <c r="CB217" i="28"/>
  <c r="CF73" i="1"/>
  <c r="CF6" i="28"/>
  <c r="CF4" i="25"/>
  <c r="CB266" i="28"/>
  <c r="CB56" i="25"/>
  <c r="CB56" i="10"/>
  <c r="CB56" i="28"/>
  <c r="CB322" i="28"/>
  <c r="CB112" i="25"/>
  <c r="CB168" i="10"/>
  <c r="CB168" i="28"/>
  <c r="CB392" i="28"/>
  <c r="CB182" i="25"/>
  <c r="CB105" i="25"/>
  <c r="CB315" i="28"/>
  <c r="CB329" i="28"/>
  <c r="CB119" i="25"/>
  <c r="CB301" i="28"/>
  <c r="CB91" i="25"/>
  <c r="CB161" i="10"/>
  <c r="CB161" i="28"/>
  <c r="CB63" i="10"/>
  <c r="CB63" i="28"/>
  <c r="CB147" i="10"/>
  <c r="CB147" i="28"/>
  <c r="CB238" i="28"/>
  <c r="CB28" i="25"/>
  <c r="CB414" i="25" s="1"/>
  <c r="BV64" i="33" s="1"/>
  <c r="CB371" i="28"/>
  <c r="CB161" i="25"/>
  <c r="CB182" i="10"/>
  <c r="CB182" i="28"/>
  <c r="CB364" i="28"/>
  <c r="CB154" i="25"/>
  <c r="CB420" i="28"/>
  <c r="CB210" i="25"/>
  <c r="CB427" i="28"/>
  <c r="CB217" i="25"/>
  <c r="CB70" i="10"/>
  <c r="CB70" i="28"/>
  <c r="CB98" i="10"/>
  <c r="CB98" i="28"/>
  <c r="CB210" i="10"/>
  <c r="CB210" i="28"/>
  <c r="CB133" i="10"/>
  <c r="CB133" i="28"/>
  <c r="CB21" i="25"/>
  <c r="CB231" i="28"/>
  <c r="CA413" i="25"/>
  <c r="BU63" i="33" s="1"/>
  <c r="BU73" i="33" s="1"/>
  <c r="CA228" i="25"/>
  <c r="CB21" i="10"/>
  <c r="CB21" i="28"/>
  <c r="BZ499" i="28"/>
  <c r="BZ491" i="28"/>
  <c r="BZ503" i="28"/>
  <c r="BZ495" i="28"/>
  <c r="BZ507" i="28"/>
  <c r="BZ487" i="28"/>
  <c r="BZ479" i="28"/>
  <c r="BZ511" i="28"/>
  <c r="BZ515" i="28"/>
  <c r="BZ334" i="25"/>
  <c r="BZ350" i="25"/>
  <c r="BZ330" i="25"/>
  <c r="BZ338" i="25"/>
  <c r="BZ322" i="25"/>
  <c r="BZ326" i="25"/>
  <c r="BZ342" i="25"/>
  <c r="BZ314" i="25"/>
  <c r="BZ346" i="25"/>
  <c r="BZ483" i="28"/>
  <c r="BZ988" i="28"/>
  <c r="BZ1008" i="28"/>
  <c r="BZ972" i="28"/>
  <c r="BZ1000" i="28"/>
  <c r="BZ980" i="28"/>
  <c r="BZ1004" i="28"/>
  <c r="BZ996" i="28"/>
  <c r="BZ984" i="28"/>
  <c r="BZ992" i="28"/>
  <c r="CA400" i="25"/>
  <c r="BU31" i="33" s="1"/>
  <c r="BU41" i="33" s="1"/>
  <c r="CA224" i="25"/>
  <c r="BZ943" i="28"/>
  <c r="BZ947" i="28"/>
  <c r="BZ955" i="28"/>
  <c r="BZ935" i="28"/>
  <c r="BZ939" i="28"/>
  <c r="BZ959" i="28"/>
  <c r="BZ963" i="28"/>
  <c r="BZ927" i="28"/>
  <c r="BZ951" i="28"/>
  <c r="CA475" i="28"/>
  <c r="CA608" i="28"/>
  <c r="CA616" i="28" s="1"/>
  <c r="CA743" i="28"/>
  <c r="CA751" i="28" s="1"/>
  <c r="CA923" i="28"/>
  <c r="CA931" i="28" s="1"/>
  <c r="CA968" i="28"/>
  <c r="CB224" i="28"/>
  <c r="CB14" i="25"/>
  <c r="BZ644" i="28"/>
  <c r="BZ612" i="28"/>
  <c r="BZ640" i="28"/>
  <c r="BZ648" i="28"/>
  <c r="BZ628" i="28"/>
  <c r="BZ624" i="28"/>
  <c r="BZ632" i="28"/>
  <c r="BZ636" i="28"/>
  <c r="BZ620" i="28"/>
  <c r="BZ763" i="28"/>
  <c r="BZ783" i="28"/>
  <c r="BZ759" i="28"/>
  <c r="BZ747" i="28"/>
  <c r="BZ755" i="28"/>
  <c r="BZ775" i="28"/>
  <c r="BZ779" i="28"/>
  <c r="BZ771" i="28"/>
  <c r="BZ767" i="28"/>
  <c r="BZ882" i="28"/>
  <c r="BZ890" i="28"/>
  <c r="BZ902" i="28"/>
  <c r="BZ886" i="28"/>
  <c r="BZ898" i="28"/>
  <c r="BZ918" i="28"/>
  <c r="BZ910" i="28"/>
  <c r="BZ894" i="28"/>
  <c r="BZ914" i="28"/>
  <c r="BZ906" i="28"/>
  <c r="CA698" i="28"/>
  <c r="CA563" i="28"/>
  <c r="CA430" i="28"/>
  <c r="CA833" i="28"/>
  <c r="CA878" i="28"/>
  <c r="CA520" i="28"/>
  <c r="CA528" i="28" s="1"/>
  <c r="CA788" i="28"/>
  <c r="CA796" i="28" s="1"/>
  <c r="CA653" i="28"/>
  <c r="CA661" i="28" s="1"/>
  <c r="BZ454" i="28"/>
  <c r="BZ462" i="28"/>
  <c r="BZ438" i="28"/>
  <c r="BZ470" i="28"/>
  <c r="BZ466" i="28"/>
  <c r="BZ446" i="28"/>
  <c r="BZ434" i="28"/>
  <c r="BZ442" i="28"/>
  <c r="BZ458" i="28"/>
  <c r="BZ450" i="28"/>
  <c r="CA224" i="10"/>
  <c r="CA400" i="10"/>
  <c r="BU17" i="33" s="1"/>
  <c r="BZ591" i="28"/>
  <c r="BZ603" i="28"/>
  <c r="BZ583" i="28"/>
  <c r="BZ599" i="28"/>
  <c r="BZ595" i="28"/>
  <c r="BZ571" i="28"/>
  <c r="BZ575" i="28"/>
  <c r="BZ567" i="28"/>
  <c r="BZ579" i="28"/>
  <c r="BZ587" i="28"/>
  <c r="BZ734" i="28"/>
  <c r="BZ714" i="28"/>
  <c r="BZ710" i="28"/>
  <c r="BZ738" i="28"/>
  <c r="BZ722" i="28"/>
  <c r="BZ730" i="28"/>
  <c r="BZ702" i="28"/>
  <c r="BZ706" i="28"/>
  <c r="BZ718" i="28"/>
  <c r="BZ726" i="28"/>
  <c r="BZ532" i="28"/>
  <c r="BZ552" i="28"/>
  <c r="BZ536" i="28"/>
  <c r="BZ560" i="28"/>
  <c r="BZ540" i="28"/>
  <c r="BZ556" i="28"/>
  <c r="BZ548" i="28"/>
  <c r="BZ524" i="28"/>
  <c r="BZ544" i="28"/>
  <c r="BZ685" i="28"/>
  <c r="BZ657" i="28"/>
  <c r="BZ677" i="28"/>
  <c r="BZ689" i="28"/>
  <c r="BZ665" i="28"/>
  <c r="BZ669" i="28"/>
  <c r="BZ693" i="28"/>
  <c r="BZ681" i="28"/>
  <c r="BZ673" i="28"/>
  <c r="CB14" i="10"/>
  <c r="CB400" i="10" s="1"/>
  <c r="BV17" i="33" s="1"/>
  <c r="CB14" i="28"/>
  <c r="BZ812" i="28"/>
  <c r="BZ792" i="28"/>
  <c r="BZ808" i="28"/>
  <c r="BZ800" i="28"/>
  <c r="BZ820" i="28"/>
  <c r="BZ824" i="28"/>
  <c r="BZ828" i="28"/>
  <c r="BZ816" i="28"/>
  <c r="BZ804" i="28"/>
  <c r="BZ853" i="28"/>
  <c r="BZ861" i="28"/>
  <c r="BZ873" i="28"/>
  <c r="BZ841" i="28"/>
  <c r="BZ837" i="28"/>
  <c r="BZ845" i="28"/>
  <c r="BZ857" i="28"/>
  <c r="BZ869" i="28"/>
  <c r="BZ849" i="28"/>
  <c r="BZ865" i="28"/>
  <c r="CB35" i="25"/>
  <c r="CB245" i="28"/>
  <c r="CA426" i="25"/>
  <c r="BU95" i="33" s="1"/>
  <c r="BU105" i="33" s="1"/>
  <c r="CA232" i="25"/>
  <c r="BZ18" i="23"/>
  <c r="CE5" i="23"/>
  <c r="CE5" i="10"/>
  <c r="CE7" i="3"/>
  <c r="BY5" i="18"/>
  <c r="CA5" i="24"/>
  <c r="CC7" i="23"/>
  <c r="CC9" i="3"/>
  <c r="BW7" i="18"/>
  <c r="CC7" i="10"/>
  <c r="CD6" i="23"/>
  <c r="BX6" i="18"/>
  <c r="CD8" i="3"/>
  <c r="CD6" i="10"/>
  <c r="BZ6" i="24"/>
  <c r="CF4" i="10"/>
  <c r="CF4" i="23"/>
  <c r="BZ47" i="33"/>
  <c r="BZ111" i="33"/>
  <c r="BZ175" i="33"/>
  <c r="BZ241" i="33"/>
  <c r="BZ307" i="33"/>
  <c r="CB4" i="24"/>
  <c r="CF6" i="3"/>
  <c r="CF5" i="3" s="1"/>
  <c r="BZ29" i="33"/>
  <c r="BZ93" i="33"/>
  <c r="BZ157" i="33"/>
  <c r="BZ223" i="33"/>
  <c r="BZ289" i="33"/>
  <c r="BZ355" i="33"/>
  <c r="BZ15" i="33"/>
  <c r="BZ79" i="33"/>
  <c r="BZ143" i="33"/>
  <c r="BZ208" i="33"/>
  <c r="BZ274" i="33"/>
  <c r="BZ340" i="33"/>
  <c r="BZ61" i="33"/>
  <c r="BZ125" i="33"/>
  <c r="BZ190" i="33"/>
  <c r="BZ256" i="33"/>
  <c r="BZ322" i="33"/>
  <c r="BZ4" i="18"/>
  <c r="CG70" i="1"/>
  <c r="CF9" i="1"/>
  <c r="CA128" i="24" l="1" a="1"/>
  <c r="CA128" i="24" s="1"/>
  <c r="CA120" i="24" a="1"/>
  <c r="CA120" i="24" s="1"/>
  <c r="CA108" i="24" a="1"/>
  <c r="CA108" i="24" s="1"/>
  <c r="CA116" i="24" a="1"/>
  <c r="CA116" i="24" s="1"/>
  <c r="CA124" i="24" a="1"/>
  <c r="CA124" i="24" s="1"/>
  <c r="CA112" i="24" a="1"/>
  <c r="CA112" i="24" s="1"/>
  <c r="CA76" i="24" a="1"/>
  <c r="CA76" i="24" s="1"/>
  <c r="CA96" i="24" a="1"/>
  <c r="CA96" i="24" s="1"/>
  <c r="CA88" i="24" a="1"/>
  <c r="CA88" i="24" s="1"/>
  <c r="CA56" i="24" a="1"/>
  <c r="CA56" i="24" s="1"/>
  <c r="CA104" i="24" a="1"/>
  <c r="CA104" i="24" s="1"/>
  <c r="CA72" i="24" a="1"/>
  <c r="CA72" i="24" s="1"/>
  <c r="CA64" i="24" a="1"/>
  <c r="CA64" i="24" s="1"/>
  <c r="CA84" i="24" a="1"/>
  <c r="CA84" i="24" s="1"/>
  <c r="CA52" i="24" a="1"/>
  <c r="CA52" i="24" s="1"/>
  <c r="CA100" i="24" a="1"/>
  <c r="CA100" i="24" s="1"/>
  <c r="CA92" i="24" a="1"/>
  <c r="CA92" i="24" s="1"/>
  <c r="CA68" i="24" a="1"/>
  <c r="CA68" i="24" s="1"/>
  <c r="CA80" i="24" a="1"/>
  <c r="CA80" i="24" s="1"/>
  <c r="CA44" i="24" a="1"/>
  <c r="CA44" i="24" s="1"/>
  <c r="CA40" i="24" a="1"/>
  <c r="CA40" i="24" s="1"/>
  <c r="CA28" i="24" a="1"/>
  <c r="CA28" i="24" s="1"/>
  <c r="CA12" i="24" a="1"/>
  <c r="CA12" i="24" s="1"/>
  <c r="CA36" i="24" a="1"/>
  <c r="CA36" i="24" s="1"/>
  <c r="CA24" i="24" a="1"/>
  <c r="CA24" i="24" s="1"/>
  <c r="CA20" i="24" a="1"/>
  <c r="CA20" i="24" s="1"/>
  <c r="CA60" i="24" a="1"/>
  <c r="CA60" i="24" s="1"/>
  <c r="CA32" i="24" a="1"/>
  <c r="CA32" i="24" s="1"/>
  <c r="CA16" i="24" a="1"/>
  <c r="CA16" i="24" s="1"/>
  <c r="CA48" i="24" a="1"/>
  <c r="CA48" i="24" s="1"/>
  <c r="BZ67" i="23"/>
  <c r="BY136" i="23"/>
  <c r="BZ136" i="23" s="1"/>
  <c r="CB427" i="10"/>
  <c r="BV82" i="33" s="1"/>
  <c r="BV91" i="33" s="1"/>
  <c r="CB232" i="10"/>
  <c r="BZ59" i="23"/>
  <c r="BZ75" i="23"/>
  <c r="BY128" i="23"/>
  <c r="CA22" i="23"/>
  <c r="BY132" i="23"/>
  <c r="BY104" i="23"/>
  <c r="CA38" i="23"/>
  <c r="CA26" i="23"/>
  <c r="CA50" i="23"/>
  <c r="CA46" i="23"/>
  <c r="CA30" i="23"/>
  <c r="CB252" i="10"/>
  <c r="CB491" i="10"/>
  <c r="BV243" i="33" s="1"/>
  <c r="BV253" i="33" s="1"/>
  <c r="CB248" i="10"/>
  <c r="CB34" i="23" s="1"/>
  <c r="CB478" i="10"/>
  <c r="BV210" i="33" s="1"/>
  <c r="BV220" i="33" s="1"/>
  <c r="CB260" i="10"/>
  <c r="CB244" i="10"/>
  <c r="CB465" i="10"/>
  <c r="BV177" i="33" s="1"/>
  <c r="BV187" i="33" s="1"/>
  <c r="CB240" i="10"/>
  <c r="CB452" i="10"/>
  <c r="BV145" i="33" s="1"/>
  <c r="BV155" i="33" s="1"/>
  <c r="CB244" i="25"/>
  <c r="CB465" i="25"/>
  <c r="BV192" i="33" s="1"/>
  <c r="BV202" i="33" s="1"/>
  <c r="CB236" i="10"/>
  <c r="CB439" i="10"/>
  <c r="BV113" i="33" s="1"/>
  <c r="BV123" i="33" s="1"/>
  <c r="CB236" i="25"/>
  <c r="CB439" i="25"/>
  <c r="BV127" i="33" s="1"/>
  <c r="BV137" i="33" s="1"/>
  <c r="CB256" i="25"/>
  <c r="CB504" i="25"/>
  <c r="BV291" i="33" s="1"/>
  <c r="BV301" i="33" s="1"/>
  <c r="CB264" i="25"/>
  <c r="CB530" i="25"/>
  <c r="BV357" i="33" s="1"/>
  <c r="BV367" i="33" s="1"/>
  <c r="CB256" i="10"/>
  <c r="CB504" i="10"/>
  <c r="BV276" i="33" s="1"/>
  <c r="BV286" i="33" s="1"/>
  <c r="CA34" i="23"/>
  <c r="CB240" i="25"/>
  <c r="CB452" i="25"/>
  <c r="BV159" i="33" s="1"/>
  <c r="BV169" i="33" s="1"/>
  <c r="CB260" i="25"/>
  <c r="CB517" i="25"/>
  <c r="BV324" i="33" s="1"/>
  <c r="BV334" i="33" s="1"/>
  <c r="CB252" i="25"/>
  <c r="CB491" i="25"/>
  <c r="BV258" i="33" s="1"/>
  <c r="BV268" i="33" s="1"/>
  <c r="BY120" i="23"/>
  <c r="CB264" i="10"/>
  <c r="CB530" i="10"/>
  <c r="BV342" i="33" s="1"/>
  <c r="BV352" i="33" s="1"/>
  <c r="CA42" i="23"/>
  <c r="BZ79" i="23"/>
  <c r="BZ83" i="23"/>
  <c r="BZ63" i="23"/>
  <c r="BZ71" i="23"/>
  <c r="BZ116" i="23" s="1"/>
  <c r="BY112" i="23"/>
  <c r="BZ87" i="23"/>
  <c r="BZ96" i="23"/>
  <c r="BY100" i="23"/>
  <c r="BY108" i="23"/>
  <c r="BY124" i="23"/>
  <c r="BU27" i="33"/>
  <c r="CG71" i="1"/>
  <c r="CG72" i="1" s="1"/>
  <c r="CF72" i="1"/>
  <c r="CF6" i="10" s="1"/>
  <c r="CB1201" i="28"/>
  <c r="CB1205" i="28" s="1"/>
  <c r="CB1061" i="28"/>
  <c r="CB1065" i="28" s="1"/>
  <c r="CB1248" i="28"/>
  <c r="CB1252" i="28" s="1"/>
  <c r="CB1108" i="28"/>
  <c r="CB1112" i="28" s="1"/>
  <c r="CA1148" i="28"/>
  <c r="CA1128" i="28"/>
  <c r="CA1144" i="28"/>
  <c r="CA1124" i="28"/>
  <c r="CA1140" i="28"/>
  <c r="CA1120" i="28"/>
  <c r="CA1136" i="28"/>
  <c r="CA1116" i="28"/>
  <c r="CA1132" i="28"/>
  <c r="CA1264" i="28"/>
  <c r="CA1260" i="28"/>
  <c r="CA1288" i="28"/>
  <c r="CA1256" i="28"/>
  <c r="CA1284" i="28"/>
  <c r="CA1280" i="28"/>
  <c r="CA1276" i="28"/>
  <c r="CA1272" i="28"/>
  <c r="CA1268" i="28"/>
  <c r="CA1089" i="28"/>
  <c r="CA1085" i="28"/>
  <c r="CA1081" i="28"/>
  <c r="CA1077" i="28"/>
  <c r="CA1073" i="28"/>
  <c r="CA1093" i="28"/>
  <c r="CA1101" i="28"/>
  <c r="CA1069" i="28"/>
  <c r="CA1097" i="28"/>
  <c r="CA1221" i="28"/>
  <c r="CA1209" i="28"/>
  <c r="CA1237" i="28"/>
  <c r="CA1225" i="28"/>
  <c r="CA1241" i="28"/>
  <c r="CA1233" i="28"/>
  <c r="CA1217" i="28"/>
  <c r="CA1229" i="28"/>
  <c r="CA1213" i="28"/>
  <c r="CA1252" i="28"/>
  <c r="BZ55" i="23"/>
  <c r="BU59" i="33"/>
  <c r="CB416" i="10"/>
  <c r="BV52" i="33" s="1"/>
  <c r="CB401" i="10"/>
  <c r="BV18" i="33" s="1"/>
  <c r="BV27" i="33" s="1"/>
  <c r="CA14" i="23"/>
  <c r="CP13" i="3"/>
  <c r="CP15" i="3"/>
  <c r="CB224" i="10"/>
  <c r="CA976" i="28"/>
  <c r="CB414" i="10"/>
  <c r="BV50" i="33" s="1"/>
  <c r="BW104" i="18"/>
  <c r="BW108" i="18"/>
  <c r="BW112" i="18"/>
  <c r="BW116" i="18"/>
  <c r="BW120" i="18"/>
  <c r="BW124" i="18"/>
  <c r="BW128" i="18"/>
  <c r="BW100" i="18"/>
  <c r="BW76" i="18"/>
  <c r="BW44" i="18"/>
  <c r="BW80" i="18"/>
  <c r="BW48" i="18"/>
  <c r="BW84" i="18"/>
  <c r="BW52" i="18"/>
  <c r="BW88" i="18"/>
  <c r="BW56" i="18"/>
  <c r="BW92" i="18"/>
  <c r="BW60" i="18"/>
  <c r="BW96" i="18"/>
  <c r="BW64" i="18"/>
  <c r="BW68" i="18"/>
  <c r="BW28" i="18"/>
  <c r="BW24" i="18"/>
  <c r="BW32" i="18"/>
  <c r="BW20" i="18"/>
  <c r="BW36" i="18"/>
  <c r="BW40" i="18"/>
  <c r="BW72" i="18"/>
  <c r="BW12" i="18"/>
  <c r="BW16" i="18"/>
  <c r="CG73" i="1"/>
  <c r="CG6" i="28"/>
  <c r="CG4" i="25"/>
  <c r="CF94" i="23"/>
  <c r="CF53" i="23"/>
  <c r="CB7" i="24"/>
  <c r="CF9" i="28"/>
  <c r="CF7" i="25"/>
  <c r="CE8" i="28"/>
  <c r="CE6" i="25"/>
  <c r="CF7" i="28"/>
  <c r="CF5" i="25"/>
  <c r="CC336" i="28"/>
  <c r="CC126" i="25"/>
  <c r="CB413" i="25"/>
  <c r="BV63" i="33" s="1"/>
  <c r="BV73" i="33" s="1"/>
  <c r="CB228" i="25"/>
  <c r="CB413" i="10"/>
  <c r="BV49" i="33" s="1"/>
  <c r="CB228" i="10"/>
  <c r="CB400" i="25"/>
  <c r="BV31" i="33" s="1"/>
  <c r="BV41" i="33" s="1"/>
  <c r="CB224" i="25"/>
  <c r="CA346" i="25"/>
  <c r="CA350" i="25"/>
  <c r="CA326" i="25"/>
  <c r="CA330" i="25"/>
  <c r="CA322" i="25"/>
  <c r="CA314" i="25"/>
  <c r="CA338" i="25"/>
  <c r="CA334" i="25"/>
  <c r="CA342" i="25"/>
  <c r="CB608" i="28"/>
  <c r="CB616" i="28" s="1"/>
  <c r="CB475" i="28"/>
  <c r="CB483" i="28" s="1"/>
  <c r="CB743" i="28"/>
  <c r="CB751" i="28" s="1"/>
  <c r="CB968" i="28"/>
  <c r="CB923" i="28"/>
  <c r="CB931" i="28" s="1"/>
  <c r="CA996" i="28"/>
  <c r="CA1008" i="28"/>
  <c r="CA980" i="28"/>
  <c r="CA1004" i="28"/>
  <c r="CA1000" i="28"/>
  <c r="CA988" i="28"/>
  <c r="CA972" i="28"/>
  <c r="CA992" i="28"/>
  <c r="CA984" i="28"/>
  <c r="CA951" i="28"/>
  <c r="CA939" i="28"/>
  <c r="CA955" i="28"/>
  <c r="CA963" i="28"/>
  <c r="CA927" i="28"/>
  <c r="CA947" i="28"/>
  <c r="CA959" i="28"/>
  <c r="CA935" i="28"/>
  <c r="CA943" i="28"/>
  <c r="CA763" i="28"/>
  <c r="CA775" i="28"/>
  <c r="CA783" i="28"/>
  <c r="CA747" i="28"/>
  <c r="CA755" i="28"/>
  <c r="CA779" i="28"/>
  <c r="CA759" i="28"/>
  <c r="CA767" i="28"/>
  <c r="CA771" i="28"/>
  <c r="CA503" i="28"/>
  <c r="CA515" i="28"/>
  <c r="CA511" i="28"/>
  <c r="CA507" i="28"/>
  <c r="CA479" i="28"/>
  <c r="CA487" i="28"/>
  <c r="CA491" i="28"/>
  <c r="CA495" i="28"/>
  <c r="CA499" i="28"/>
  <c r="CA483" i="28"/>
  <c r="CA644" i="28"/>
  <c r="CA648" i="28"/>
  <c r="CA612" i="28"/>
  <c r="CA640" i="28"/>
  <c r="CA624" i="28"/>
  <c r="CA620" i="28"/>
  <c r="CA636" i="28"/>
  <c r="CA628" i="28"/>
  <c r="CA632" i="28"/>
  <c r="CA544" i="28"/>
  <c r="CA540" i="28"/>
  <c r="CA552" i="28"/>
  <c r="CA548" i="28"/>
  <c r="CA556" i="28"/>
  <c r="CA536" i="28"/>
  <c r="CA524" i="28"/>
  <c r="CA532" i="28"/>
  <c r="CA560" i="28"/>
  <c r="CA894" i="28"/>
  <c r="CA910" i="28"/>
  <c r="CA886" i="28"/>
  <c r="CA898" i="28"/>
  <c r="CA906" i="28"/>
  <c r="CA882" i="28"/>
  <c r="CA918" i="28"/>
  <c r="CA914" i="28"/>
  <c r="CA902" i="28"/>
  <c r="CA890" i="28"/>
  <c r="CB563" i="28"/>
  <c r="CB430" i="28"/>
  <c r="CB698" i="28"/>
  <c r="CB833" i="28"/>
  <c r="CB878" i="28"/>
  <c r="CB788" i="28"/>
  <c r="CB796" i="28" s="1"/>
  <c r="CB520" i="28"/>
  <c r="CB528" i="28" s="1"/>
  <c r="CB653" i="28"/>
  <c r="CB661" i="28" s="1"/>
  <c r="CA853" i="28"/>
  <c r="CA841" i="28"/>
  <c r="CA869" i="28"/>
  <c r="CA837" i="28"/>
  <c r="CA849" i="28"/>
  <c r="CA873" i="28"/>
  <c r="CA861" i="28"/>
  <c r="CA865" i="28"/>
  <c r="CA845" i="28"/>
  <c r="CA857" i="28"/>
  <c r="CA334" i="10"/>
  <c r="CA326" i="10"/>
  <c r="CA318" i="10"/>
  <c r="CA314" i="10"/>
  <c r="CA330" i="10"/>
  <c r="CA342" i="10"/>
  <c r="CA10" i="23"/>
  <c r="CA322" i="10"/>
  <c r="CA346" i="10"/>
  <c r="CA350" i="10"/>
  <c r="CA338" i="10"/>
  <c r="CA458" i="28"/>
  <c r="CA442" i="28"/>
  <c r="CA434" i="28"/>
  <c r="CA462" i="28"/>
  <c r="CA438" i="28"/>
  <c r="CA470" i="28"/>
  <c r="CA454" i="28"/>
  <c r="CA466" i="28"/>
  <c r="CA446" i="28"/>
  <c r="CA450" i="28"/>
  <c r="CA587" i="28"/>
  <c r="CA575" i="28"/>
  <c r="CA579" i="28"/>
  <c r="CA599" i="28"/>
  <c r="CA603" i="28"/>
  <c r="CA595" i="28"/>
  <c r="CA567" i="28"/>
  <c r="CA571" i="28"/>
  <c r="CA591" i="28"/>
  <c r="CA583" i="28"/>
  <c r="CA710" i="28"/>
  <c r="CA738" i="28"/>
  <c r="CA722" i="28"/>
  <c r="CA702" i="28"/>
  <c r="CA714" i="28"/>
  <c r="CA726" i="28"/>
  <c r="CA734" i="28"/>
  <c r="CA718" i="28"/>
  <c r="CA730" i="28"/>
  <c r="CA706" i="28"/>
  <c r="CA657" i="28"/>
  <c r="CA681" i="28"/>
  <c r="CA665" i="28"/>
  <c r="CA677" i="28"/>
  <c r="CA689" i="28"/>
  <c r="CA693" i="28"/>
  <c r="CA673" i="28"/>
  <c r="CA685" i="28"/>
  <c r="CA669" i="28"/>
  <c r="CA812" i="28"/>
  <c r="CA824" i="28"/>
  <c r="CA792" i="28"/>
  <c r="CA828" i="28"/>
  <c r="CA820" i="28"/>
  <c r="CA808" i="28"/>
  <c r="CA804" i="28"/>
  <c r="CA800" i="28"/>
  <c r="CA816" i="28"/>
  <c r="CA318" i="25"/>
  <c r="CA18" i="23"/>
  <c r="CB426" i="25"/>
  <c r="BV95" i="33" s="1"/>
  <c r="BV105" i="33" s="1"/>
  <c r="CB232" i="25"/>
  <c r="CD7" i="10"/>
  <c r="CD9" i="3"/>
  <c r="CD7" i="23"/>
  <c r="BX7" i="18"/>
  <c r="CE6" i="10"/>
  <c r="CE6" i="23"/>
  <c r="CA6" i="24"/>
  <c r="CE8" i="3"/>
  <c r="BY6" i="18"/>
  <c r="CF5" i="23"/>
  <c r="CB5" i="24"/>
  <c r="CF7" i="3"/>
  <c r="BZ5" i="18"/>
  <c r="CF5" i="10"/>
  <c r="CG4" i="10"/>
  <c r="CG6" i="3"/>
  <c r="CG5" i="3" s="1"/>
  <c r="CG4" i="23"/>
  <c r="CA47" i="33"/>
  <c r="CA111" i="33"/>
  <c r="CA175" i="33"/>
  <c r="CA241" i="33"/>
  <c r="CA307" i="33"/>
  <c r="CA29" i="33"/>
  <c r="CA93" i="33"/>
  <c r="CA157" i="33"/>
  <c r="CA223" i="33"/>
  <c r="CA289" i="33"/>
  <c r="CA355" i="33"/>
  <c r="CA15" i="33"/>
  <c r="CA79" i="33"/>
  <c r="CA143" i="33"/>
  <c r="CA208" i="33"/>
  <c r="CA274" i="33"/>
  <c r="CA340" i="33"/>
  <c r="CA61" i="33"/>
  <c r="CA125" i="33"/>
  <c r="CA190" i="33"/>
  <c r="CA256" i="33"/>
  <c r="CA322" i="33"/>
  <c r="CA4" i="18"/>
  <c r="CC4" i="24"/>
  <c r="CH70" i="1"/>
  <c r="CG9" i="1"/>
  <c r="CB124" i="24" l="1" a="1"/>
  <c r="CB124" i="24" s="1"/>
  <c r="CB128" i="24" a="1"/>
  <c r="CB128" i="24" s="1"/>
  <c r="CB120" i="24" a="1"/>
  <c r="CB120" i="24" s="1"/>
  <c r="CB108" i="24" a="1"/>
  <c r="CB108" i="24" s="1"/>
  <c r="CB116" i="24" a="1"/>
  <c r="CB116" i="24" s="1"/>
  <c r="CB112" i="24" a="1"/>
  <c r="CB112" i="24" s="1"/>
  <c r="CB60" i="24" a="1"/>
  <c r="CB60" i="24" s="1"/>
  <c r="CB76" i="24" a="1"/>
  <c r="CB76" i="24" s="1"/>
  <c r="CB96" i="24" a="1"/>
  <c r="CB96" i="24" s="1"/>
  <c r="CB88" i="24" a="1"/>
  <c r="CB88" i="24" s="1"/>
  <c r="CB56" i="24" a="1"/>
  <c r="CB56" i="24" s="1"/>
  <c r="CB104" i="24" a="1"/>
  <c r="CB104" i="24" s="1"/>
  <c r="CB72" i="24" a="1"/>
  <c r="CB72" i="24" s="1"/>
  <c r="CB64" i="24" a="1"/>
  <c r="CB64" i="24" s="1"/>
  <c r="CB84" i="24" a="1"/>
  <c r="CB84" i="24" s="1"/>
  <c r="CB92" i="24" a="1"/>
  <c r="CB92" i="24" s="1"/>
  <c r="CB100" i="24" a="1"/>
  <c r="CB100" i="24" s="1"/>
  <c r="CB68" i="24" a="1"/>
  <c r="CB68" i="24" s="1"/>
  <c r="CB48" i="24" a="1"/>
  <c r="CB48" i="24" s="1"/>
  <c r="CB20" i="24" a="1"/>
  <c r="CB20" i="24" s="1"/>
  <c r="CB40" i="24" a="1"/>
  <c r="CB40" i="24" s="1"/>
  <c r="CB80" i="24" a="1"/>
  <c r="CB80" i="24" s="1"/>
  <c r="CB44" i="24" a="1"/>
  <c r="CB44" i="24" s="1"/>
  <c r="CB28" i="24" a="1"/>
  <c r="CB28" i="24" s="1"/>
  <c r="CB12" i="24" a="1"/>
  <c r="CB12" i="24" s="1"/>
  <c r="CB36" i="24" a="1"/>
  <c r="CB36" i="24" s="1"/>
  <c r="CB24" i="24" a="1"/>
  <c r="CB24" i="24" s="1"/>
  <c r="CB32" i="24" a="1"/>
  <c r="CB32" i="24" s="1"/>
  <c r="CB52" i="24" a="1"/>
  <c r="CB52" i="24" s="1"/>
  <c r="CB16" i="24" a="1"/>
  <c r="CB16" i="24" s="1"/>
  <c r="BZ112" i="23"/>
  <c r="CF8" i="3"/>
  <c r="CF6" i="23"/>
  <c r="BZ6" i="18"/>
  <c r="CB6" i="24"/>
  <c r="BZ104" i="23"/>
  <c r="BZ120" i="23"/>
  <c r="BZ132" i="23"/>
  <c r="BZ128" i="23"/>
  <c r="CB46" i="23"/>
  <c r="CB38" i="23"/>
  <c r="CB26" i="23"/>
  <c r="BZ108" i="23"/>
  <c r="CB30" i="23"/>
  <c r="CB22" i="23"/>
  <c r="CB42" i="23"/>
  <c r="BZ124" i="23"/>
  <c r="CB50" i="23"/>
  <c r="BZ100" i="23"/>
  <c r="CB326" i="10"/>
  <c r="CH71" i="1"/>
  <c r="CB1124" i="28"/>
  <c r="CB1120" i="28"/>
  <c r="CB1148" i="28"/>
  <c r="CB1116" i="28"/>
  <c r="CB1144" i="28"/>
  <c r="CB1140" i="28"/>
  <c r="CB1136" i="28"/>
  <c r="CB1132" i="28"/>
  <c r="CB1128" i="28"/>
  <c r="CB1288" i="28"/>
  <c r="CB1260" i="28"/>
  <c r="CB1284" i="28"/>
  <c r="CB1256" i="28"/>
  <c r="CB1280" i="28"/>
  <c r="CB1276" i="28"/>
  <c r="CB1272" i="28"/>
  <c r="CB1268" i="28"/>
  <c r="CB1264" i="28"/>
  <c r="CB1081" i="28"/>
  <c r="CB1077" i="28"/>
  <c r="CB1073" i="28"/>
  <c r="CB1085" i="28"/>
  <c r="CB1101" i="28"/>
  <c r="CB1069" i="28"/>
  <c r="CB1097" i="28"/>
  <c r="CB1093" i="28"/>
  <c r="CB1089" i="28"/>
  <c r="CB1213" i="28"/>
  <c r="CB1241" i="28"/>
  <c r="CB1209" i="28"/>
  <c r="CB1237" i="28"/>
  <c r="CB1233" i="28"/>
  <c r="CB1229" i="28"/>
  <c r="CB1217" i="28"/>
  <c r="CB1225" i="28"/>
  <c r="CB1221" i="28"/>
  <c r="CB330" i="10"/>
  <c r="CB346" i="10"/>
  <c r="CB338" i="10"/>
  <c r="CB318" i="10"/>
  <c r="CB10" i="23"/>
  <c r="CB71" i="23" s="1"/>
  <c r="CB322" i="10"/>
  <c r="CB342" i="10"/>
  <c r="CB314" i="10"/>
  <c r="CB350" i="10"/>
  <c r="CB334" i="10"/>
  <c r="BV59" i="33"/>
  <c r="CB976" i="28"/>
  <c r="BX108" i="18"/>
  <c r="BX112" i="18"/>
  <c r="BX116" i="18"/>
  <c r="BX120" i="18"/>
  <c r="BX124" i="18"/>
  <c r="CD210" i="10" s="1"/>
  <c r="BX128" i="18"/>
  <c r="BX80" i="18"/>
  <c r="BX48" i="18"/>
  <c r="BX104" i="18"/>
  <c r="BX84" i="18"/>
  <c r="BX52" i="18"/>
  <c r="BX88" i="18"/>
  <c r="BX56" i="18"/>
  <c r="BX92" i="18"/>
  <c r="BX60" i="18"/>
  <c r="BX96" i="18"/>
  <c r="BX64" i="18"/>
  <c r="BX68" i="18"/>
  <c r="BX72" i="18"/>
  <c r="BX32" i="18"/>
  <c r="BX16" i="18"/>
  <c r="BX100" i="18"/>
  <c r="BX36" i="18"/>
  <c r="BX44" i="18"/>
  <c r="BX40" i="18"/>
  <c r="BX20" i="18"/>
  <c r="BX76" i="18"/>
  <c r="BX24" i="18"/>
  <c r="BX28" i="18"/>
  <c r="BX12" i="18"/>
  <c r="CC98" i="10"/>
  <c r="CC98" i="28"/>
  <c r="CC203" i="10"/>
  <c r="CC203" i="28"/>
  <c r="CC413" i="28"/>
  <c r="CC203" i="25"/>
  <c r="CC259" i="28"/>
  <c r="CC49" i="25"/>
  <c r="CC273" i="28"/>
  <c r="CC63" i="25"/>
  <c r="CC343" i="28"/>
  <c r="CC133" i="25"/>
  <c r="CC266" i="28"/>
  <c r="CC56" i="25"/>
  <c r="CC35" i="10"/>
  <c r="CC35" i="28"/>
  <c r="CC322" i="28"/>
  <c r="CC112" i="25"/>
  <c r="CC350" i="28"/>
  <c r="CC140" i="25"/>
  <c r="CC252" i="28"/>
  <c r="CC42" i="25"/>
  <c r="CC427" i="25" s="1"/>
  <c r="BW96" i="33" s="1"/>
  <c r="CC378" i="28"/>
  <c r="CC168" i="25"/>
  <c r="CH73" i="1"/>
  <c r="CH6" i="28"/>
  <c r="CH4" i="25"/>
  <c r="CC91" i="10"/>
  <c r="CC91" i="28"/>
  <c r="CC42" i="10"/>
  <c r="CC42" i="28"/>
  <c r="CC105" i="10"/>
  <c r="CC105" i="28"/>
  <c r="CC301" i="28"/>
  <c r="CC91" i="25"/>
  <c r="CG94" i="23"/>
  <c r="CG53" i="23"/>
  <c r="CG7" i="28"/>
  <c r="CG5" i="25"/>
  <c r="CC84" i="10"/>
  <c r="CC517" i="10" s="1"/>
  <c r="BW309" i="33" s="1"/>
  <c r="BW319" i="33" s="1"/>
  <c r="CC84" i="28"/>
  <c r="CC210" i="10"/>
  <c r="CC210" i="28"/>
  <c r="CC168" i="10"/>
  <c r="CC168" i="28"/>
  <c r="CC196" i="10"/>
  <c r="CC196" i="28"/>
  <c r="CC371" i="28"/>
  <c r="CC161" i="25"/>
  <c r="CC364" i="28"/>
  <c r="CC154" i="25"/>
  <c r="CC308" i="28"/>
  <c r="CC98" i="25"/>
  <c r="CC56" i="10"/>
  <c r="CC56" i="28"/>
  <c r="CC189" i="10"/>
  <c r="CC189" i="28"/>
  <c r="CC105" i="25"/>
  <c r="CC315" i="28"/>
  <c r="CC147" i="10"/>
  <c r="CC147" i="28"/>
  <c r="CC175" i="10"/>
  <c r="CC175" i="28"/>
  <c r="CC217" i="10"/>
  <c r="CC217" i="28"/>
  <c r="CD280" i="28"/>
  <c r="CD70" i="25"/>
  <c r="CC420" i="28"/>
  <c r="CC210" i="25"/>
  <c r="CC280" i="28"/>
  <c r="CC70" i="25"/>
  <c r="CC119" i="10"/>
  <c r="CC119" i="28"/>
  <c r="CD357" i="28"/>
  <c r="CD147" i="25"/>
  <c r="CC77" i="10"/>
  <c r="CC77" i="28"/>
  <c r="CC49" i="10"/>
  <c r="CC49" i="28"/>
  <c r="CD385" i="28"/>
  <c r="CD175" i="25"/>
  <c r="CC77" i="25"/>
  <c r="CC287" i="28"/>
  <c r="CC427" i="28"/>
  <c r="CC217" i="25"/>
  <c r="CD399" i="28"/>
  <c r="CD189" i="25"/>
  <c r="CC182" i="10"/>
  <c r="CC182" i="28"/>
  <c r="CC357" i="28"/>
  <c r="CC147" i="25"/>
  <c r="CF8" i="28"/>
  <c r="CF6" i="25"/>
  <c r="CC392" i="28"/>
  <c r="CC182" i="25"/>
  <c r="CC63" i="10"/>
  <c r="CC63" i="28"/>
  <c r="CC154" i="10"/>
  <c r="CC154" i="28"/>
  <c r="CC133" i="10"/>
  <c r="CC133" i="28"/>
  <c r="CC126" i="10"/>
  <c r="CC126" i="28"/>
  <c r="CC329" i="28"/>
  <c r="CC119" i="25"/>
  <c r="CD315" i="28"/>
  <c r="CD105" i="25"/>
  <c r="CC385" i="28"/>
  <c r="CC175" i="25"/>
  <c r="CC399" i="28"/>
  <c r="CC189" i="25"/>
  <c r="CC28" i="10"/>
  <c r="CC416" i="10" s="1"/>
  <c r="BW52" i="33" s="1"/>
  <c r="CC28" i="28"/>
  <c r="CC140" i="10"/>
  <c r="CC140" i="28"/>
  <c r="CC70" i="10"/>
  <c r="CC70" i="28"/>
  <c r="CC161" i="10"/>
  <c r="CC161" i="28"/>
  <c r="CC112" i="10"/>
  <c r="CC112" i="28"/>
  <c r="CD350" i="28"/>
  <c r="CD140" i="25"/>
  <c r="CC406" i="28"/>
  <c r="CC196" i="25"/>
  <c r="CC294" i="28"/>
  <c r="CC84" i="25"/>
  <c r="CC238" i="28"/>
  <c r="CC28" i="25"/>
  <c r="CC414" i="25" s="1"/>
  <c r="BW64" i="33" s="1"/>
  <c r="CC7" i="24"/>
  <c r="CG9" i="28"/>
  <c r="CG7" i="25"/>
  <c r="CD21" i="25"/>
  <c r="CD231" i="28"/>
  <c r="CA59" i="23"/>
  <c r="CB14" i="23"/>
  <c r="CC21" i="25"/>
  <c r="CC231" i="28"/>
  <c r="CC21" i="10"/>
  <c r="CC413" i="10" s="1"/>
  <c r="BW49" i="33" s="1"/>
  <c r="CC21" i="28"/>
  <c r="CB972" i="28"/>
  <c r="CB980" i="28"/>
  <c r="CB1008" i="28"/>
  <c r="CB996" i="28"/>
  <c r="CB1004" i="28"/>
  <c r="CB984" i="28"/>
  <c r="CB988" i="28"/>
  <c r="CB1000" i="28"/>
  <c r="CB992" i="28"/>
  <c r="CB783" i="28"/>
  <c r="CB755" i="28"/>
  <c r="CB759" i="28"/>
  <c r="CB747" i="28"/>
  <c r="CB779" i="28"/>
  <c r="CB763" i="28"/>
  <c r="CB767" i="28"/>
  <c r="CB771" i="28"/>
  <c r="CB775" i="28"/>
  <c r="CB499" i="28"/>
  <c r="CB511" i="28"/>
  <c r="CB491" i="28"/>
  <c r="CB515" i="28"/>
  <c r="CB479" i="28"/>
  <c r="CB507" i="28"/>
  <c r="CB487" i="28"/>
  <c r="CB495" i="28"/>
  <c r="CB503" i="28"/>
  <c r="CB648" i="28"/>
  <c r="CB612" i="28"/>
  <c r="CB644" i="28"/>
  <c r="CB620" i="28"/>
  <c r="CB640" i="28"/>
  <c r="CB624" i="28"/>
  <c r="CB636" i="28"/>
  <c r="CB632" i="28"/>
  <c r="CB628" i="28"/>
  <c r="CB935" i="28"/>
  <c r="CB927" i="28"/>
  <c r="CB963" i="28"/>
  <c r="CB947" i="28"/>
  <c r="CB943" i="28"/>
  <c r="CB955" i="28"/>
  <c r="CB939" i="28"/>
  <c r="CB959" i="28"/>
  <c r="CB951" i="28"/>
  <c r="CB350" i="25"/>
  <c r="CB322" i="25"/>
  <c r="CB326" i="25"/>
  <c r="CB338" i="25"/>
  <c r="CB346" i="25"/>
  <c r="CB314" i="25"/>
  <c r="CB342" i="25"/>
  <c r="CB330" i="25"/>
  <c r="CB334" i="25"/>
  <c r="CC224" i="28"/>
  <c r="CC14" i="25"/>
  <c r="CB845" i="28"/>
  <c r="CB873" i="28"/>
  <c r="CB869" i="28"/>
  <c r="CB837" i="28"/>
  <c r="CB861" i="28"/>
  <c r="CB849" i="28"/>
  <c r="CB841" i="28"/>
  <c r="CB853" i="28"/>
  <c r="CB857" i="28"/>
  <c r="CB865" i="28"/>
  <c r="CB706" i="28"/>
  <c r="CB702" i="28"/>
  <c r="CB722" i="28"/>
  <c r="CB734" i="28"/>
  <c r="CB730" i="28"/>
  <c r="CB738" i="28"/>
  <c r="CB714" i="28"/>
  <c r="CB726" i="28"/>
  <c r="CB710" i="28"/>
  <c r="CB718" i="28"/>
  <c r="CB458" i="28"/>
  <c r="CB462" i="28"/>
  <c r="CB442" i="28"/>
  <c r="CB450" i="28"/>
  <c r="CB454" i="28"/>
  <c r="CB438" i="28"/>
  <c r="CB470" i="28"/>
  <c r="CB446" i="28"/>
  <c r="CB466" i="28"/>
  <c r="CB434" i="28"/>
  <c r="CC14" i="10"/>
  <c r="CC400" i="10" s="1"/>
  <c r="BW17" i="33" s="1"/>
  <c r="CC14" i="28"/>
  <c r="CA75" i="23"/>
  <c r="CA63" i="23"/>
  <c r="CA55" i="23"/>
  <c r="CA67" i="23"/>
  <c r="CA112" i="23" s="1"/>
  <c r="CA91" i="23"/>
  <c r="CA136" i="23" s="1"/>
  <c r="CA79" i="23"/>
  <c r="CA87" i="23"/>
  <c r="CA83" i="23"/>
  <c r="CA71" i="23"/>
  <c r="CA116" i="23" s="1"/>
  <c r="CB575" i="28"/>
  <c r="CB567" i="28"/>
  <c r="CB579" i="28"/>
  <c r="CB599" i="28"/>
  <c r="CB583" i="28"/>
  <c r="CB571" i="28"/>
  <c r="CB603" i="28"/>
  <c r="CB591" i="28"/>
  <c r="CB595" i="28"/>
  <c r="CB587" i="28"/>
  <c r="CB689" i="28"/>
  <c r="CB677" i="28"/>
  <c r="CB657" i="28"/>
  <c r="CB681" i="28"/>
  <c r="CB669" i="28"/>
  <c r="CB693" i="28"/>
  <c r="CB665" i="28"/>
  <c r="CB685" i="28"/>
  <c r="CB673" i="28"/>
  <c r="CB556" i="28"/>
  <c r="CB552" i="28"/>
  <c r="CB560" i="28"/>
  <c r="CB540" i="28"/>
  <c r="CB532" i="28"/>
  <c r="CB548" i="28"/>
  <c r="CB536" i="28"/>
  <c r="CB544" i="28"/>
  <c r="CB524" i="28"/>
  <c r="CB812" i="28"/>
  <c r="CB824" i="28"/>
  <c r="CB792" i="28"/>
  <c r="CB828" i="28"/>
  <c r="CB800" i="28"/>
  <c r="CB816" i="28"/>
  <c r="CB804" i="28"/>
  <c r="CB820" i="28"/>
  <c r="CB808" i="28"/>
  <c r="CB898" i="28"/>
  <c r="CB910" i="28"/>
  <c r="CB906" i="28"/>
  <c r="CB890" i="28"/>
  <c r="CB894" i="28"/>
  <c r="CB882" i="28"/>
  <c r="CB902" i="28"/>
  <c r="CB914" i="28"/>
  <c r="CB918" i="28"/>
  <c r="CB886" i="28"/>
  <c r="CA96" i="23"/>
  <c r="CC35" i="25"/>
  <c r="CC245" i="28"/>
  <c r="CB318" i="25"/>
  <c r="CB18" i="23"/>
  <c r="CC426" i="10"/>
  <c r="CC428" i="10"/>
  <c r="BW83" i="33" s="1"/>
  <c r="BY7" i="18"/>
  <c r="CE7" i="10"/>
  <c r="CE9" i="3"/>
  <c r="CE7" i="23"/>
  <c r="BZ7" i="18"/>
  <c r="CF7" i="23"/>
  <c r="CF7" i="10"/>
  <c r="CF9" i="3"/>
  <c r="CC402" i="10"/>
  <c r="BW19" i="33" s="1"/>
  <c r="CC401" i="10"/>
  <c r="BW18" i="33" s="1"/>
  <c r="CG5" i="10"/>
  <c r="CG5" i="23"/>
  <c r="CA5" i="18"/>
  <c r="CG7" i="3"/>
  <c r="CC5" i="24"/>
  <c r="CD415" i="10"/>
  <c r="BX51" i="33" s="1"/>
  <c r="CC415" i="10"/>
  <c r="BW51" i="33" s="1"/>
  <c r="CH4" i="10"/>
  <c r="CH4" i="23"/>
  <c r="CB47" i="33"/>
  <c r="CB111" i="33"/>
  <c r="CB175" i="33"/>
  <c r="CB241" i="33"/>
  <c r="CB307" i="33"/>
  <c r="CD4" i="24"/>
  <c r="CB29" i="33"/>
  <c r="CB93" i="33"/>
  <c r="CB157" i="33"/>
  <c r="CB223" i="33"/>
  <c r="CB289" i="33"/>
  <c r="CB355" i="33"/>
  <c r="CB15" i="33"/>
  <c r="CB79" i="33"/>
  <c r="CB143" i="33"/>
  <c r="CB208" i="33"/>
  <c r="CB274" i="33"/>
  <c r="CB340" i="33"/>
  <c r="CH6" i="3"/>
  <c r="CH5" i="3" s="1"/>
  <c r="CB61" i="33"/>
  <c r="CB125" i="33"/>
  <c r="CB190" i="33"/>
  <c r="CB256" i="33"/>
  <c r="CB322" i="33"/>
  <c r="CB4" i="18"/>
  <c r="CH9" i="1"/>
  <c r="CI70" i="1"/>
  <c r="CC124" i="24" l="1" a="1"/>
  <c r="CC124" i="24" s="1"/>
  <c r="CC112" i="24" a="1"/>
  <c r="CC112" i="24" s="1"/>
  <c r="CC128" i="24" a="1"/>
  <c r="CC128" i="24" s="1"/>
  <c r="CC120" i="24" a="1"/>
  <c r="CC120" i="24" s="1"/>
  <c r="CC108" i="24" a="1"/>
  <c r="CC108" i="24" s="1"/>
  <c r="CC116" i="24" a="1"/>
  <c r="CC116" i="24" s="1"/>
  <c r="CC100" i="24" a="1"/>
  <c r="CC100" i="24" s="1"/>
  <c r="CC68" i="24" a="1"/>
  <c r="CC68" i="24" s="1"/>
  <c r="CC80" i="24" a="1"/>
  <c r="CC80" i="24" s="1"/>
  <c r="CC60" i="24" a="1"/>
  <c r="CC60" i="24" s="1"/>
  <c r="CC76" i="24" a="1"/>
  <c r="CC76" i="24" s="1"/>
  <c r="CC96" i="24" a="1"/>
  <c r="CC96" i="24" s="1"/>
  <c r="CC88" i="24" a="1"/>
  <c r="CC88" i="24" s="1"/>
  <c r="CC56" i="24" a="1"/>
  <c r="CC56" i="24" s="1"/>
  <c r="CC104" i="24" a="1"/>
  <c r="CC104" i="24" s="1"/>
  <c r="CC72" i="24" a="1"/>
  <c r="CC72" i="24" s="1"/>
  <c r="CC64" i="24" a="1"/>
  <c r="CC64" i="24" s="1"/>
  <c r="CC84" i="24" a="1"/>
  <c r="CC84" i="24" s="1"/>
  <c r="CC52" i="24" a="1"/>
  <c r="CC52" i="24" s="1"/>
  <c r="CC16" i="24" a="1"/>
  <c r="CC16" i="24" s="1"/>
  <c r="CC32" i="24" a="1"/>
  <c r="CC32" i="24" s="1"/>
  <c r="CC48" i="24" a="1"/>
  <c r="CC48" i="24" s="1"/>
  <c r="CC20" i="24" a="1"/>
  <c r="CC20" i="24" s="1"/>
  <c r="CC40" i="24" a="1"/>
  <c r="CC40" i="24" s="1"/>
  <c r="CC44" i="24" a="1"/>
  <c r="CC44" i="24" s="1"/>
  <c r="CC28" i="24" a="1"/>
  <c r="CC28" i="24" s="1"/>
  <c r="CC12" i="24" a="1"/>
  <c r="CC12" i="24" s="1"/>
  <c r="CC24" i="24" a="1"/>
  <c r="CC24" i="24" s="1"/>
  <c r="CC92" i="24" a="1"/>
  <c r="CC92" i="24" s="1"/>
  <c r="CC36" i="24" a="1"/>
  <c r="CC36" i="24" s="1"/>
  <c r="CC232" i="10"/>
  <c r="CC427" i="10"/>
  <c r="BW82" i="33" s="1"/>
  <c r="CA120" i="23"/>
  <c r="CA104" i="23"/>
  <c r="CA132" i="23"/>
  <c r="CA128" i="23"/>
  <c r="CA108" i="23"/>
  <c r="CA124" i="23"/>
  <c r="CC240" i="10"/>
  <c r="CC452" i="10"/>
  <c r="BW145" i="33" s="1"/>
  <c r="BW155" i="33" s="1"/>
  <c r="CC260" i="10"/>
  <c r="CC244" i="10"/>
  <c r="CC465" i="10"/>
  <c r="BW177" i="33" s="1"/>
  <c r="BW187" i="33" s="1"/>
  <c r="CC236" i="10"/>
  <c r="CC439" i="10"/>
  <c r="BW113" i="33" s="1"/>
  <c r="BW123" i="33" s="1"/>
  <c r="CC236" i="25"/>
  <c r="CC439" i="25"/>
  <c r="BW127" i="33" s="1"/>
  <c r="BW137" i="33" s="1"/>
  <c r="CC244" i="25"/>
  <c r="CC465" i="25"/>
  <c r="BW192" i="33" s="1"/>
  <c r="BW202" i="33" s="1"/>
  <c r="CC252" i="10"/>
  <c r="CC491" i="10"/>
  <c r="BW243" i="33" s="1"/>
  <c r="BW253" i="33" s="1"/>
  <c r="CC256" i="10"/>
  <c r="CC504" i="10"/>
  <c r="BW276" i="33" s="1"/>
  <c r="BW286" i="33" s="1"/>
  <c r="CC264" i="10"/>
  <c r="CC530" i="10"/>
  <c r="BW342" i="33" s="1"/>
  <c r="BW352" i="33" s="1"/>
  <c r="CD252" i="25"/>
  <c r="CD491" i="25"/>
  <c r="BX258" i="33" s="1"/>
  <c r="BX268" i="33" s="1"/>
  <c r="CC264" i="25"/>
  <c r="CC530" i="25"/>
  <c r="BW357" i="33" s="1"/>
  <c r="BW367" i="33" s="1"/>
  <c r="CC256" i="25"/>
  <c r="CC504" i="25"/>
  <c r="BW291" i="33" s="1"/>
  <c r="BW301" i="33" s="1"/>
  <c r="CC248" i="25"/>
  <c r="CC478" i="25"/>
  <c r="BW225" i="33" s="1"/>
  <c r="BW235" i="33" s="1"/>
  <c r="CC248" i="10"/>
  <c r="CC478" i="10"/>
  <c r="BW210" i="33" s="1"/>
  <c r="BW220" i="33" s="1"/>
  <c r="CC240" i="25"/>
  <c r="CC452" i="25"/>
  <c r="BW159" i="33" s="1"/>
  <c r="BW169" i="33" s="1"/>
  <c r="CC260" i="25"/>
  <c r="CC517" i="25"/>
  <c r="BW324" i="33" s="1"/>
  <c r="BW334" i="33" s="1"/>
  <c r="CC252" i="25"/>
  <c r="CC491" i="25"/>
  <c r="BW258" i="33" s="1"/>
  <c r="BW268" i="33" s="1"/>
  <c r="CA100" i="23"/>
  <c r="CI71" i="1"/>
  <c r="CI72" i="1" s="1"/>
  <c r="CH72" i="1"/>
  <c r="CH6" i="10" s="1"/>
  <c r="CC1201" i="28"/>
  <c r="CC1205" i="28" s="1"/>
  <c r="CC1061" i="28"/>
  <c r="CC1065" i="28" s="1"/>
  <c r="CC1248" i="28"/>
  <c r="CC1252" i="28" s="1"/>
  <c r="CC1108" i="28"/>
  <c r="CC1112" i="28" s="1"/>
  <c r="CB63" i="23"/>
  <c r="CB83" i="23"/>
  <c r="CB75" i="23"/>
  <c r="CB87" i="23"/>
  <c r="CB55" i="23"/>
  <c r="CB59" i="23"/>
  <c r="CB91" i="23"/>
  <c r="CB136" i="23" s="1"/>
  <c r="CB67" i="23"/>
  <c r="CB112" i="23" s="1"/>
  <c r="CB79" i="23"/>
  <c r="CB96" i="23"/>
  <c r="CD210" i="28"/>
  <c r="CC224" i="10"/>
  <c r="CC414" i="10"/>
  <c r="BW50" i="33" s="1"/>
  <c r="BW59" i="33" s="1"/>
  <c r="CC228" i="10"/>
  <c r="BW27" i="33"/>
  <c r="BZ116" i="18"/>
  <c r="BZ120" i="18"/>
  <c r="BZ124" i="18"/>
  <c r="BZ128" i="18"/>
  <c r="BZ100" i="18"/>
  <c r="BZ104" i="18"/>
  <c r="BZ88" i="18"/>
  <c r="BZ56" i="18"/>
  <c r="BZ92" i="18"/>
  <c r="BZ60" i="18"/>
  <c r="BZ112" i="18"/>
  <c r="BZ96" i="18"/>
  <c r="BZ64" i="18"/>
  <c r="BZ68" i="18"/>
  <c r="BZ108" i="18"/>
  <c r="BZ72" i="18"/>
  <c r="BZ76" i="18"/>
  <c r="BZ44" i="18"/>
  <c r="BZ80" i="18"/>
  <c r="BZ48" i="18"/>
  <c r="BZ40" i="18"/>
  <c r="BZ12" i="18"/>
  <c r="BZ16" i="18"/>
  <c r="BZ24" i="18"/>
  <c r="BZ84" i="18"/>
  <c r="BZ20" i="18"/>
  <c r="BZ28" i="18"/>
  <c r="CF42" i="10" s="1"/>
  <c r="BZ36" i="18"/>
  <c r="BZ52" i="18"/>
  <c r="BZ32" i="18"/>
  <c r="BY112" i="18"/>
  <c r="BY116" i="18"/>
  <c r="BY120" i="18"/>
  <c r="BY124" i="18"/>
  <c r="BY128" i="18"/>
  <c r="BY104" i="18"/>
  <c r="BY84" i="18"/>
  <c r="BY52" i="18"/>
  <c r="BY88" i="18"/>
  <c r="BY56" i="18"/>
  <c r="BY92" i="18"/>
  <c r="BY60" i="18"/>
  <c r="BY96" i="18"/>
  <c r="BY64" i="18"/>
  <c r="BY68" i="18"/>
  <c r="BY108" i="18"/>
  <c r="BY72" i="18"/>
  <c r="BY100" i="18"/>
  <c r="BY76" i="18"/>
  <c r="BY44" i="18"/>
  <c r="BY48" i="18"/>
  <c r="BY36" i="18"/>
  <c r="BY80" i="18"/>
  <c r="BY40" i="18"/>
  <c r="BY20" i="18"/>
  <c r="BY32" i="18"/>
  <c r="BY12" i="18"/>
  <c r="BY16" i="18"/>
  <c r="BY28" i="18"/>
  <c r="BY24" i="18"/>
  <c r="CB116" i="23"/>
  <c r="CE343" i="28"/>
  <c r="CE133" i="25"/>
  <c r="CD84" i="25"/>
  <c r="CD294" i="28"/>
  <c r="CD189" i="10"/>
  <c r="CD189" i="28"/>
  <c r="CD119" i="10"/>
  <c r="CD119" i="28"/>
  <c r="CD77" i="10"/>
  <c r="CD77" i="28"/>
  <c r="CD49" i="10"/>
  <c r="CD49" i="28"/>
  <c r="CD133" i="10"/>
  <c r="CD133" i="28"/>
  <c r="CD329" i="28"/>
  <c r="CD119" i="25"/>
  <c r="CD259" i="28"/>
  <c r="CD49" i="25"/>
  <c r="CH94" i="23"/>
  <c r="CH53" i="23"/>
  <c r="CD203" i="10"/>
  <c r="CD203" i="28"/>
  <c r="CD147" i="10"/>
  <c r="CD147" i="28"/>
  <c r="CD273" i="28"/>
  <c r="CD63" i="25"/>
  <c r="CD84" i="10"/>
  <c r="CD517" i="10" s="1"/>
  <c r="BX309" i="33" s="1"/>
  <c r="BX319" i="33" s="1"/>
  <c r="CD84" i="28"/>
  <c r="CD28" i="10"/>
  <c r="CD416" i="10" s="1"/>
  <c r="BX52" i="33" s="1"/>
  <c r="CD28" i="28"/>
  <c r="CD91" i="10"/>
  <c r="CD91" i="28"/>
  <c r="CD413" i="28"/>
  <c r="CD203" i="25"/>
  <c r="CG8" i="28"/>
  <c r="CG6" i="25"/>
  <c r="CF427" i="28"/>
  <c r="CF217" i="25"/>
  <c r="CD70" i="10"/>
  <c r="CD70" i="28"/>
  <c r="CD35" i="10"/>
  <c r="CD35" i="28"/>
  <c r="CD63" i="10"/>
  <c r="CD63" i="28"/>
  <c r="CD112" i="25"/>
  <c r="CD322" i="28"/>
  <c r="CD238" i="28"/>
  <c r="CD28" i="25"/>
  <c r="CD414" i="25" s="1"/>
  <c r="BX64" i="33" s="1"/>
  <c r="CD42" i="10"/>
  <c r="CD42" i="28"/>
  <c r="CI73" i="1"/>
  <c r="CI6" i="28"/>
  <c r="CI4" i="25"/>
  <c r="CD217" i="10"/>
  <c r="CD217" i="28"/>
  <c r="CD420" i="28"/>
  <c r="CD210" i="25"/>
  <c r="CD427" i="28"/>
  <c r="CD217" i="25"/>
  <c r="CD126" i="25"/>
  <c r="CD336" i="28"/>
  <c r="CD182" i="10"/>
  <c r="CD182" i="28"/>
  <c r="CD154" i="10"/>
  <c r="CD154" i="28"/>
  <c r="CD406" i="28"/>
  <c r="CD196" i="25"/>
  <c r="CD98" i="10"/>
  <c r="CD98" i="28"/>
  <c r="CD182" i="25"/>
  <c r="CD392" i="28"/>
  <c r="CD252" i="28"/>
  <c r="CD42" i="25"/>
  <c r="CD427" i="25" s="1"/>
  <c r="BX96" i="33" s="1"/>
  <c r="CD287" i="28"/>
  <c r="CD77" i="25"/>
  <c r="CD126" i="10"/>
  <c r="CD126" i="28"/>
  <c r="CD371" i="28"/>
  <c r="CD161" i="25"/>
  <c r="CD161" i="10"/>
  <c r="CD161" i="28"/>
  <c r="CD56" i="10"/>
  <c r="CD56" i="28"/>
  <c r="CH7" i="28"/>
  <c r="CH5" i="25"/>
  <c r="CD364" i="28"/>
  <c r="CD154" i="25"/>
  <c r="CD378" i="28"/>
  <c r="CD168" i="25"/>
  <c r="CD175" i="10"/>
  <c r="CD175" i="28"/>
  <c r="CD112" i="10"/>
  <c r="CD112" i="28"/>
  <c r="CD301" i="28"/>
  <c r="CD91" i="25"/>
  <c r="CD308" i="28"/>
  <c r="CD98" i="25"/>
  <c r="CD168" i="10"/>
  <c r="CD168" i="28"/>
  <c r="CD140" i="10"/>
  <c r="CD140" i="28"/>
  <c r="CD105" i="10"/>
  <c r="CD105" i="28"/>
  <c r="CD196" i="10"/>
  <c r="CD196" i="28"/>
  <c r="CD266" i="28"/>
  <c r="CD56" i="25"/>
  <c r="CD343" i="28"/>
  <c r="CD133" i="25"/>
  <c r="CD7" i="24"/>
  <c r="CH9" i="28"/>
  <c r="CH7" i="25"/>
  <c r="CC413" i="25"/>
  <c r="BW63" i="33" s="1"/>
  <c r="BW73" i="33" s="1"/>
  <c r="CC228" i="25"/>
  <c r="CD413" i="25"/>
  <c r="BX63" i="33" s="1"/>
  <c r="CD21" i="10"/>
  <c r="CD413" i="10" s="1"/>
  <c r="BX49" i="33" s="1"/>
  <c r="CD21" i="28"/>
  <c r="CC608" i="28"/>
  <c r="CC616" i="28" s="1"/>
  <c r="CC475" i="28"/>
  <c r="CC483" i="28" s="1"/>
  <c r="CC743" i="28"/>
  <c r="CC751" i="28" s="1"/>
  <c r="CC923" i="28"/>
  <c r="CC931" i="28" s="1"/>
  <c r="CC968" i="28"/>
  <c r="CC400" i="25"/>
  <c r="BW31" i="33" s="1"/>
  <c r="BW41" i="33" s="1"/>
  <c r="CC224" i="25"/>
  <c r="CD224" i="28"/>
  <c r="CD14" i="25"/>
  <c r="CD14" i="10"/>
  <c r="CD401" i="10" s="1"/>
  <c r="BX18" i="33" s="1"/>
  <c r="CD14" i="28"/>
  <c r="CC563" i="28"/>
  <c r="CC430" i="28"/>
  <c r="CC698" i="28"/>
  <c r="CC878" i="28"/>
  <c r="CC833" i="28"/>
  <c r="CC653" i="28"/>
  <c r="CC661" i="28" s="1"/>
  <c r="CC520" i="28"/>
  <c r="CC528" i="28" s="1"/>
  <c r="CC788" i="28"/>
  <c r="CC796" i="28" s="1"/>
  <c r="CD35" i="25"/>
  <c r="CD245" i="28"/>
  <c r="CC426" i="25"/>
  <c r="BW95" i="33" s="1"/>
  <c r="BW105" i="33" s="1"/>
  <c r="CC232" i="25"/>
  <c r="CD428" i="10"/>
  <c r="BX83" i="33" s="1"/>
  <c r="CD426" i="10"/>
  <c r="CD427" i="10"/>
  <c r="BX82" i="33" s="1"/>
  <c r="BW81" i="33"/>
  <c r="CD402" i="10"/>
  <c r="BX19" i="33" s="1"/>
  <c r="CG6" i="10"/>
  <c r="CG8" i="3"/>
  <c r="CG6" i="23"/>
  <c r="CC6" i="24"/>
  <c r="CA6" i="18"/>
  <c r="CH5" i="10"/>
  <c r="CB5" i="18"/>
  <c r="CD5" i="24"/>
  <c r="CH7" i="3"/>
  <c r="CH5" i="23"/>
  <c r="CI4" i="10"/>
  <c r="CC61" i="33"/>
  <c r="CC125" i="33"/>
  <c r="CC190" i="33"/>
  <c r="CC256" i="33"/>
  <c r="CC322" i="33"/>
  <c r="CI4" i="23"/>
  <c r="CC47" i="33"/>
  <c r="CC111" i="33"/>
  <c r="CC175" i="33"/>
  <c r="CC241" i="33"/>
  <c r="CC307" i="33"/>
  <c r="CE4" i="24"/>
  <c r="CC29" i="33"/>
  <c r="CC93" i="33"/>
  <c r="CC157" i="33"/>
  <c r="CC223" i="33"/>
  <c r="CC289" i="33"/>
  <c r="CC355" i="33"/>
  <c r="CI6" i="3"/>
  <c r="CI5" i="3" s="1"/>
  <c r="CC15" i="33"/>
  <c r="CC79" i="33"/>
  <c r="CC143" i="33"/>
  <c r="CC208" i="33"/>
  <c r="CC274" i="33"/>
  <c r="CC340" i="33"/>
  <c r="CC4" i="18"/>
  <c r="CI9" i="1"/>
  <c r="CJ70" i="1"/>
  <c r="CD124" i="24" l="1" a="1"/>
  <c r="CD124" i="24" s="1"/>
  <c r="CD112" i="24" a="1"/>
  <c r="CD112" i="24" s="1"/>
  <c r="CD128" i="24" a="1"/>
  <c r="CD128" i="24" s="1"/>
  <c r="CD120" i="24" a="1"/>
  <c r="CD120" i="24" s="1"/>
  <c r="CD108" i="24" a="1"/>
  <c r="CD108" i="24" s="1"/>
  <c r="CD116" i="24" a="1"/>
  <c r="CD116" i="24" s="1"/>
  <c r="CD92" i="24" a="1"/>
  <c r="CD92" i="24" s="1"/>
  <c r="CD100" i="24" a="1"/>
  <c r="CD100" i="24" s="1"/>
  <c r="CD68" i="24" a="1"/>
  <c r="CD68" i="24" s="1"/>
  <c r="CD80" i="24" a="1"/>
  <c r="CD80" i="24" s="1"/>
  <c r="CD60" i="24" a="1"/>
  <c r="CD60" i="24" s="1"/>
  <c r="CD76" i="24" a="1"/>
  <c r="CD76" i="24" s="1"/>
  <c r="CD96" i="24" a="1"/>
  <c r="CD96" i="24" s="1"/>
  <c r="CD88" i="24" a="1"/>
  <c r="CD88" i="24" s="1"/>
  <c r="CD56" i="24" a="1"/>
  <c r="CD56" i="24" s="1"/>
  <c r="CD104" i="24" a="1"/>
  <c r="CD104" i="24" s="1"/>
  <c r="CD72" i="24" a="1"/>
  <c r="CD72" i="24" s="1"/>
  <c r="CD64" i="24" a="1"/>
  <c r="CD64" i="24" s="1"/>
  <c r="CD24" i="24" a="1"/>
  <c r="CD24" i="24" s="1"/>
  <c r="CD84" i="24" a="1"/>
  <c r="CD84" i="24" s="1"/>
  <c r="CD52" i="24" a="1"/>
  <c r="CD52" i="24" s="1"/>
  <c r="CD16" i="24" a="1"/>
  <c r="CD16" i="24" s="1"/>
  <c r="CD32" i="24" a="1"/>
  <c r="CD32" i="24" s="1"/>
  <c r="CD48" i="24" a="1"/>
  <c r="CD48" i="24" s="1"/>
  <c r="CD20" i="24" a="1"/>
  <c r="CD20" i="24" s="1"/>
  <c r="CD36" i="24" a="1"/>
  <c r="CD36" i="24" s="1"/>
  <c r="CD40" i="24" a="1"/>
  <c r="CD40" i="24" s="1"/>
  <c r="CD44" i="24" a="1"/>
  <c r="CD44" i="24" s="1"/>
  <c r="CD28" i="24" a="1"/>
  <c r="CD28" i="24" s="1"/>
  <c r="CD12" i="24" a="1"/>
  <c r="CD12" i="24" s="1"/>
  <c r="CB120" i="23"/>
  <c r="BW91" i="33"/>
  <c r="CD232" i="10"/>
  <c r="CC330" i="10"/>
  <c r="CH8" i="3"/>
  <c r="CB104" i="23"/>
  <c r="CC46" i="23"/>
  <c r="CB132" i="23"/>
  <c r="CB128" i="23"/>
  <c r="CC26" i="23"/>
  <c r="CB124" i="23"/>
  <c r="CD6" i="24"/>
  <c r="CH6" i="23"/>
  <c r="CB108" i="23"/>
  <c r="CC42" i="23"/>
  <c r="CB100" i="23"/>
  <c r="CC38" i="23"/>
  <c r="CC22" i="23"/>
  <c r="CC30" i="23"/>
  <c r="CC50" i="23"/>
  <c r="CD244" i="25"/>
  <c r="CD465" i="25"/>
  <c r="BX192" i="33" s="1"/>
  <c r="BX202" i="33" s="1"/>
  <c r="CC34" i="23"/>
  <c r="CD256" i="25"/>
  <c r="CD504" i="25"/>
  <c r="BX291" i="33" s="1"/>
  <c r="BX301" i="33" s="1"/>
  <c r="CD248" i="10"/>
  <c r="CD478" i="10"/>
  <c r="BX210" i="33" s="1"/>
  <c r="BX220" i="33" s="1"/>
  <c r="CD240" i="10"/>
  <c r="CD452" i="10"/>
  <c r="BX145" i="33" s="1"/>
  <c r="BX155" i="33" s="1"/>
  <c r="CD260" i="25"/>
  <c r="CD517" i="25"/>
  <c r="BX324" i="33" s="1"/>
  <c r="BX334" i="33" s="1"/>
  <c r="CD260" i="10"/>
  <c r="CD244" i="10"/>
  <c r="CD465" i="10"/>
  <c r="BX177" i="33" s="1"/>
  <c r="BX187" i="33" s="1"/>
  <c r="CD248" i="25"/>
  <c r="CD478" i="25"/>
  <c r="BX225" i="33" s="1"/>
  <c r="BX235" i="33" s="1"/>
  <c r="CD240" i="25"/>
  <c r="CD452" i="25"/>
  <c r="BX159" i="33" s="1"/>
  <c r="BX169" i="33" s="1"/>
  <c r="CD236" i="25"/>
  <c r="CD439" i="25"/>
  <c r="BX127" i="33" s="1"/>
  <c r="BX137" i="33" s="1"/>
  <c r="CD236" i="10"/>
  <c r="CD439" i="10"/>
  <c r="BX113" i="33" s="1"/>
  <c r="BX123" i="33" s="1"/>
  <c r="CD256" i="10"/>
  <c r="CD504" i="10"/>
  <c r="BX276" i="33" s="1"/>
  <c r="BX286" i="33" s="1"/>
  <c r="CD264" i="25"/>
  <c r="CD530" i="25"/>
  <c r="BX357" i="33" s="1"/>
  <c r="BX367" i="33" s="1"/>
  <c r="CD252" i="10"/>
  <c r="CD38" i="23" s="1"/>
  <c r="CD491" i="10"/>
  <c r="BX243" i="33" s="1"/>
  <c r="BX253" i="33" s="1"/>
  <c r="CD264" i="10"/>
  <c r="CD530" i="10"/>
  <c r="BX342" i="33" s="1"/>
  <c r="BX352" i="33" s="1"/>
  <c r="CF236" i="10"/>
  <c r="CF439" i="10"/>
  <c r="BZ113" i="33" s="1"/>
  <c r="BZ123" i="33" s="1"/>
  <c r="CC318" i="25"/>
  <c r="CC346" i="10"/>
  <c r="CJ71" i="1"/>
  <c r="CC350" i="10"/>
  <c r="CC318" i="10"/>
  <c r="CC334" i="10"/>
  <c r="CC322" i="10"/>
  <c r="CC326" i="10"/>
  <c r="CC10" i="23"/>
  <c r="CC338" i="10"/>
  <c r="CC342" i="10"/>
  <c r="CC314" i="10"/>
  <c r="CC1148" i="28"/>
  <c r="CC1132" i="28"/>
  <c r="CC1136" i="28"/>
  <c r="CC1144" i="28"/>
  <c r="CC1128" i="28"/>
  <c r="CC1124" i="28"/>
  <c r="CC1140" i="28"/>
  <c r="CC1120" i="28"/>
  <c r="CC1116" i="28"/>
  <c r="CC1276" i="28"/>
  <c r="CC1256" i="28"/>
  <c r="CC1264" i="28"/>
  <c r="CC1272" i="28"/>
  <c r="CC1268" i="28"/>
  <c r="CC1260" i="28"/>
  <c r="CC1288" i="28"/>
  <c r="CC1280" i="28"/>
  <c r="CC1284" i="28"/>
  <c r="CD1201" i="28"/>
  <c r="CD1205" i="28" s="1"/>
  <c r="CD1061" i="28"/>
  <c r="CD1065" i="28" s="1"/>
  <c r="CC1069" i="28"/>
  <c r="CC1097" i="28"/>
  <c r="CC1093" i="28"/>
  <c r="CC1073" i="28"/>
  <c r="CC1089" i="28"/>
  <c r="CC1101" i="28"/>
  <c r="CC1085" i="28"/>
  <c r="CC1081" i="28"/>
  <c r="CC1077" i="28"/>
  <c r="CD1248" i="28"/>
  <c r="CD1108" i="28"/>
  <c r="CD1112" i="28" s="1"/>
  <c r="CC1229" i="28"/>
  <c r="CC1225" i="28"/>
  <c r="CC1221" i="28"/>
  <c r="CC1241" i="28"/>
  <c r="CC1217" i="28"/>
  <c r="CC1237" i="28"/>
  <c r="CC1213" i="28"/>
  <c r="CC1233" i="28"/>
  <c r="CC1209" i="28"/>
  <c r="CB6" i="18"/>
  <c r="CC14" i="23"/>
  <c r="CD228" i="10"/>
  <c r="CF42" i="28"/>
  <c r="CD414" i="10"/>
  <c r="BX50" i="33" s="1"/>
  <c r="BX59" i="33" s="1"/>
  <c r="BX73" i="33"/>
  <c r="CC976" i="28"/>
  <c r="CD400" i="10"/>
  <c r="BX17" i="33" s="1"/>
  <c r="BX27" i="33" s="1"/>
  <c r="CD224" i="10"/>
  <c r="CD228" i="25"/>
  <c r="CE399" i="28"/>
  <c r="CE189" i="25"/>
  <c r="CF182" i="10"/>
  <c r="CF182" i="28"/>
  <c r="CE364" i="28"/>
  <c r="CE154" i="25"/>
  <c r="CE203" i="10"/>
  <c r="CE203" i="28"/>
  <c r="CF119" i="25"/>
  <c r="CF329" i="28"/>
  <c r="CE301" i="28"/>
  <c r="CE91" i="25"/>
  <c r="CF35" i="10"/>
  <c r="CF35" i="28"/>
  <c r="CF217" i="10"/>
  <c r="CF217" i="28"/>
  <c r="CE266" i="28"/>
  <c r="CE56" i="25"/>
  <c r="CE84" i="25"/>
  <c r="CE294" i="28"/>
  <c r="CE112" i="10"/>
  <c r="CE112" i="28"/>
  <c r="CE56" i="10"/>
  <c r="CE56" i="28"/>
  <c r="CE140" i="10"/>
  <c r="CE140" i="28"/>
  <c r="CE182" i="10"/>
  <c r="CE182" i="28"/>
  <c r="CF385" i="28"/>
  <c r="CF175" i="25"/>
  <c r="CF308" i="28"/>
  <c r="CF98" i="25"/>
  <c r="CF77" i="10"/>
  <c r="CF77" i="28"/>
  <c r="CF266" i="28"/>
  <c r="CF56" i="25"/>
  <c r="CE385" i="28"/>
  <c r="CE175" i="25"/>
  <c r="CE371" i="28"/>
  <c r="CE161" i="25"/>
  <c r="CF133" i="10"/>
  <c r="CF133" i="28"/>
  <c r="CF378" i="28"/>
  <c r="CF168" i="25"/>
  <c r="CF350" i="28"/>
  <c r="CF140" i="25"/>
  <c r="CI94" i="23"/>
  <c r="CI53" i="23"/>
  <c r="CF196" i="10"/>
  <c r="CF196" i="28"/>
  <c r="CF203" i="10"/>
  <c r="CF203" i="28"/>
  <c r="CE378" i="28"/>
  <c r="CE168" i="25"/>
  <c r="CE273" i="28"/>
  <c r="CE63" i="25"/>
  <c r="CE287" i="28"/>
  <c r="CE77" i="25"/>
  <c r="CF70" i="10"/>
  <c r="CF70" i="28"/>
  <c r="CI7" i="28"/>
  <c r="CI5" i="25"/>
  <c r="CF84" i="10"/>
  <c r="CF517" i="10" s="1"/>
  <c r="BZ309" i="33" s="1"/>
  <c r="BZ319" i="33" s="1"/>
  <c r="CF84" i="28"/>
  <c r="CE147" i="10"/>
  <c r="CE147" i="28"/>
  <c r="CE175" i="10"/>
  <c r="CE175" i="28"/>
  <c r="CE189" i="10"/>
  <c r="CE189" i="28"/>
  <c r="CE154" i="10"/>
  <c r="CE154" i="28"/>
  <c r="CF175" i="10"/>
  <c r="CF175" i="28"/>
  <c r="CF315" i="28"/>
  <c r="CF105" i="25"/>
  <c r="CF364" i="28"/>
  <c r="CF154" i="25"/>
  <c r="CF406" i="28"/>
  <c r="CF196" i="25"/>
  <c r="CJ73" i="1"/>
  <c r="CJ6" i="28"/>
  <c r="CJ4" i="25"/>
  <c r="CF105" i="10"/>
  <c r="CF105" i="28"/>
  <c r="CE238" i="28"/>
  <c r="CE28" i="25"/>
  <c r="CE414" i="25" s="1"/>
  <c r="BY64" i="33" s="1"/>
  <c r="CE280" i="28"/>
  <c r="CE70" i="25"/>
  <c r="CE112" i="25"/>
  <c r="CE322" i="28"/>
  <c r="CF168" i="10"/>
  <c r="CF168" i="28"/>
  <c r="CF154" i="10"/>
  <c r="CF154" i="28"/>
  <c r="CE42" i="10"/>
  <c r="CE42" i="28"/>
  <c r="CE91" i="10"/>
  <c r="CE91" i="28"/>
  <c r="CE49" i="10"/>
  <c r="CE49" i="28"/>
  <c r="CF140" i="10"/>
  <c r="CF140" i="28"/>
  <c r="CF392" i="28"/>
  <c r="CF182" i="25"/>
  <c r="CF343" i="28"/>
  <c r="CF133" i="25"/>
  <c r="CF371" i="28"/>
  <c r="CF161" i="25"/>
  <c r="CH8" i="28"/>
  <c r="CH6" i="25"/>
  <c r="CF161" i="10"/>
  <c r="CF161" i="28"/>
  <c r="CF49" i="10"/>
  <c r="CF49" i="28"/>
  <c r="CF147" i="10"/>
  <c r="CF147" i="28"/>
  <c r="CE63" i="10"/>
  <c r="CE63" i="28"/>
  <c r="CE84" i="10"/>
  <c r="CE517" i="10" s="1"/>
  <c r="BY309" i="33" s="1"/>
  <c r="BY319" i="33" s="1"/>
  <c r="CE84" i="28"/>
  <c r="CE133" i="10"/>
  <c r="CE133" i="28"/>
  <c r="CF63" i="10"/>
  <c r="CF63" i="28"/>
  <c r="CF259" i="28"/>
  <c r="CF49" i="25"/>
  <c r="CF238" i="28"/>
  <c r="CF28" i="25"/>
  <c r="CF414" i="25" s="1"/>
  <c r="BZ64" i="33" s="1"/>
  <c r="CF336" i="28"/>
  <c r="CF126" i="25"/>
  <c r="CF301" i="28"/>
  <c r="CF91" i="25"/>
  <c r="CF420" i="28"/>
  <c r="CF210" i="25"/>
  <c r="CE7" i="24"/>
  <c r="CI9" i="28"/>
  <c r="CI7" i="25"/>
  <c r="CF210" i="10"/>
  <c r="CF210" i="28"/>
  <c r="CF252" i="28"/>
  <c r="CF42" i="25"/>
  <c r="CF427" i="25" s="1"/>
  <c r="BZ96" i="33" s="1"/>
  <c r="CF91" i="10"/>
  <c r="CF91" i="28"/>
  <c r="CE259" i="28"/>
  <c r="CE49" i="25"/>
  <c r="CE329" i="28"/>
  <c r="CE119" i="25"/>
  <c r="CE35" i="10"/>
  <c r="CE35" i="28"/>
  <c r="CE98" i="10"/>
  <c r="CE98" i="28"/>
  <c r="CF84" i="25"/>
  <c r="CF294" i="28"/>
  <c r="CF273" i="28"/>
  <c r="CF63" i="25"/>
  <c r="CE420" i="28"/>
  <c r="CE210" i="25"/>
  <c r="CE406" i="28"/>
  <c r="CE196" i="25"/>
  <c r="CE119" i="10"/>
  <c r="CE119" i="28"/>
  <c r="CE427" i="28"/>
  <c r="CE217" i="25"/>
  <c r="CF56" i="10"/>
  <c r="CF56" i="28"/>
  <c r="CE217" i="10"/>
  <c r="CE217" i="28"/>
  <c r="CE70" i="10"/>
  <c r="CE70" i="28"/>
  <c r="CF413" i="28"/>
  <c r="CF203" i="25"/>
  <c r="CF28" i="10"/>
  <c r="CF416" i="10" s="1"/>
  <c r="BZ52" i="33" s="1"/>
  <c r="CF28" i="28"/>
  <c r="CE315" i="28"/>
  <c r="CE105" i="25"/>
  <c r="CE252" i="28"/>
  <c r="CE42" i="25"/>
  <c r="CE427" i="25" s="1"/>
  <c r="BY96" i="33" s="1"/>
  <c r="CE203" i="25"/>
  <c r="CE413" i="28"/>
  <c r="CF112" i="10"/>
  <c r="CF112" i="28"/>
  <c r="CE210" i="10"/>
  <c r="CE210" i="28"/>
  <c r="CE126" i="10"/>
  <c r="CE126" i="28"/>
  <c r="CE77" i="10"/>
  <c r="CE77" i="28"/>
  <c r="CE196" i="10"/>
  <c r="CE196" i="28"/>
  <c r="CF280" i="28"/>
  <c r="CF70" i="25"/>
  <c r="CF399" i="28"/>
  <c r="CF189" i="25"/>
  <c r="CF189" i="10"/>
  <c r="CF189" i="28"/>
  <c r="CF126" i="10"/>
  <c r="CF126" i="28"/>
  <c r="CE357" i="28"/>
  <c r="CE147" i="25"/>
  <c r="CE28" i="10"/>
  <c r="CE416" i="10" s="1"/>
  <c r="BY52" i="33" s="1"/>
  <c r="CE28" i="28"/>
  <c r="CF112" i="25"/>
  <c r="CF322" i="28"/>
  <c r="CF119" i="10"/>
  <c r="CF119" i="28"/>
  <c r="CE308" i="28"/>
  <c r="CE98" i="25"/>
  <c r="CE350" i="28"/>
  <c r="CE140" i="25"/>
  <c r="CF98" i="10"/>
  <c r="CF98" i="28"/>
  <c r="CE161" i="10"/>
  <c r="CE161" i="28"/>
  <c r="CE105" i="10"/>
  <c r="CE105" i="28"/>
  <c r="CE168" i="10"/>
  <c r="CE168" i="28"/>
  <c r="CE336" i="28"/>
  <c r="CE126" i="25"/>
  <c r="CF357" i="28"/>
  <c r="CF147" i="25"/>
  <c r="CE392" i="28"/>
  <c r="CE182" i="25"/>
  <c r="CF287" i="28"/>
  <c r="CF77" i="25"/>
  <c r="CE231" i="28"/>
  <c r="CE21" i="25"/>
  <c r="CF231" i="28"/>
  <c r="CF21" i="25"/>
  <c r="CE21" i="10"/>
  <c r="CE413" i="10" s="1"/>
  <c r="BY49" i="33" s="1"/>
  <c r="CE21" i="28"/>
  <c r="CF21" i="10"/>
  <c r="CF413" i="10" s="1"/>
  <c r="BZ49" i="33" s="1"/>
  <c r="CF21" i="28"/>
  <c r="CC330" i="25"/>
  <c r="CC322" i="25"/>
  <c r="CC350" i="25"/>
  <c r="CC326" i="25"/>
  <c r="CC338" i="25"/>
  <c r="CC314" i="25"/>
  <c r="CC346" i="25"/>
  <c r="CC334" i="25"/>
  <c r="CC342" i="25"/>
  <c r="CD743" i="28"/>
  <c r="CD751" i="28" s="1"/>
  <c r="CD475" i="28"/>
  <c r="CD483" i="28" s="1"/>
  <c r="CD608" i="28"/>
  <c r="CD616" i="28" s="1"/>
  <c r="CD923" i="28"/>
  <c r="CD931" i="28" s="1"/>
  <c r="CD968" i="28"/>
  <c r="CD976" i="28" s="1"/>
  <c r="CC980" i="28"/>
  <c r="CC972" i="28"/>
  <c r="CC992" i="28"/>
  <c r="CC996" i="28"/>
  <c r="CC1008" i="28"/>
  <c r="CC1000" i="28"/>
  <c r="CC1004" i="28"/>
  <c r="CC988" i="28"/>
  <c r="CC984" i="28"/>
  <c r="CC927" i="28"/>
  <c r="CC959" i="28"/>
  <c r="CC943" i="28"/>
  <c r="CC935" i="28"/>
  <c r="CC963" i="28"/>
  <c r="CC955" i="28"/>
  <c r="CC947" i="28"/>
  <c r="CC951" i="28"/>
  <c r="CC939" i="28"/>
  <c r="CF14" i="25"/>
  <c r="CF224" i="28"/>
  <c r="CC783" i="28"/>
  <c r="CC775" i="28"/>
  <c r="CC747" i="28"/>
  <c r="CC755" i="28"/>
  <c r="CC759" i="28"/>
  <c r="CC779" i="28"/>
  <c r="CC767" i="28"/>
  <c r="CC771" i="28"/>
  <c r="CC763" i="28"/>
  <c r="CE224" i="28"/>
  <c r="CE14" i="25"/>
  <c r="CC503" i="28"/>
  <c r="CC507" i="28"/>
  <c r="CC495" i="28"/>
  <c r="CC511" i="28"/>
  <c r="CC491" i="28"/>
  <c r="CC479" i="28"/>
  <c r="CC515" i="28"/>
  <c r="CC487" i="28"/>
  <c r="CC499" i="28"/>
  <c r="CD400" i="25"/>
  <c r="BX31" i="33" s="1"/>
  <c r="BX41" i="33" s="1"/>
  <c r="CD224" i="25"/>
  <c r="CC620" i="28"/>
  <c r="CC644" i="28"/>
  <c r="CC628" i="28"/>
  <c r="CC648" i="28"/>
  <c r="CC612" i="28"/>
  <c r="CC640" i="28"/>
  <c r="CC632" i="28"/>
  <c r="CC624" i="28"/>
  <c r="CC636" i="28"/>
  <c r="CC693" i="28"/>
  <c r="CC665" i="28"/>
  <c r="CC677" i="28"/>
  <c r="CC681" i="28"/>
  <c r="CC657" i="28"/>
  <c r="CC685" i="28"/>
  <c r="CC689" i="28"/>
  <c r="CC669" i="28"/>
  <c r="CC673" i="28"/>
  <c r="CC853" i="28"/>
  <c r="CC873" i="28"/>
  <c r="CC861" i="28"/>
  <c r="CC869" i="28"/>
  <c r="CC841" i="28"/>
  <c r="CC849" i="28"/>
  <c r="CC837" i="28"/>
  <c r="CC845" i="28"/>
  <c r="CC857" i="28"/>
  <c r="CC865" i="28"/>
  <c r="CF14" i="10"/>
  <c r="CF400" i="10" s="1"/>
  <c r="BZ17" i="33" s="1"/>
  <c r="CF14" i="28"/>
  <c r="CC886" i="28"/>
  <c r="CC918" i="28"/>
  <c r="CC890" i="28"/>
  <c r="CC910" i="28"/>
  <c r="CC882" i="28"/>
  <c r="CC898" i="28"/>
  <c r="CC894" i="28"/>
  <c r="CC906" i="28"/>
  <c r="CC914" i="28"/>
  <c r="CC902" i="28"/>
  <c r="CC726" i="28"/>
  <c r="CC730" i="28"/>
  <c r="CC710" i="28"/>
  <c r="CC722" i="28"/>
  <c r="CC734" i="28"/>
  <c r="CC718" i="28"/>
  <c r="CC702" i="28"/>
  <c r="CC706" i="28"/>
  <c r="CC714" i="28"/>
  <c r="CC738" i="28"/>
  <c r="CC462" i="28"/>
  <c r="CC434" i="28"/>
  <c r="CC458" i="28"/>
  <c r="CC438" i="28"/>
  <c r="CC466" i="28"/>
  <c r="CC446" i="28"/>
  <c r="CC442" i="28"/>
  <c r="CC454" i="28"/>
  <c r="CC470" i="28"/>
  <c r="CC450" i="28"/>
  <c r="CC599" i="28"/>
  <c r="CC583" i="28"/>
  <c r="CC579" i="28"/>
  <c r="CC575" i="28"/>
  <c r="CC595" i="28"/>
  <c r="CC587" i="28"/>
  <c r="CC571" i="28"/>
  <c r="CC591" i="28"/>
  <c r="CC567" i="28"/>
  <c r="CC603" i="28"/>
  <c r="CE14" i="10"/>
  <c r="CE224" i="10" s="1"/>
  <c r="CE14" i="28"/>
  <c r="CC804" i="28"/>
  <c r="CC820" i="28"/>
  <c r="CC792" i="28"/>
  <c r="CC824" i="28"/>
  <c r="CC808" i="28"/>
  <c r="CC828" i="28"/>
  <c r="CC812" i="28"/>
  <c r="CC800" i="28"/>
  <c r="CC816" i="28"/>
  <c r="CD430" i="28"/>
  <c r="CD698" i="28"/>
  <c r="CD563" i="28"/>
  <c r="CD833" i="28"/>
  <c r="CD878" i="28"/>
  <c r="CD653" i="28"/>
  <c r="CD661" i="28" s="1"/>
  <c r="CD520" i="28"/>
  <c r="CD528" i="28" s="1"/>
  <c r="CD788" i="28"/>
  <c r="CD796" i="28" s="1"/>
  <c r="CC536" i="28"/>
  <c r="CC548" i="28"/>
  <c r="CC552" i="28"/>
  <c r="CC532" i="28"/>
  <c r="CC540" i="28"/>
  <c r="CC544" i="28"/>
  <c r="CC556" i="28"/>
  <c r="CC524" i="28"/>
  <c r="CC560" i="28"/>
  <c r="CE245" i="28"/>
  <c r="CE35" i="25"/>
  <c r="CD426" i="25"/>
  <c r="BX95" i="33" s="1"/>
  <c r="BX105" i="33" s="1"/>
  <c r="CD232" i="25"/>
  <c r="CF245" i="28"/>
  <c r="CF35" i="25"/>
  <c r="CC18" i="23"/>
  <c r="CE232" i="10"/>
  <c r="CE426" i="10"/>
  <c r="CE428" i="10"/>
  <c r="BY83" i="33" s="1"/>
  <c r="CE427" i="10"/>
  <c r="BY82" i="33" s="1"/>
  <c r="CF426" i="10"/>
  <c r="CF428" i="10"/>
  <c r="BZ83" i="33" s="1"/>
  <c r="CF427" i="10"/>
  <c r="BZ82" i="33" s="1"/>
  <c r="BX81" i="33"/>
  <c r="BX91" i="33" s="1"/>
  <c r="CE6" i="24"/>
  <c r="CI8" i="3"/>
  <c r="CC6" i="18"/>
  <c r="CI6" i="10"/>
  <c r="CI6" i="23"/>
  <c r="CA7" i="18"/>
  <c r="CG9" i="3"/>
  <c r="CG7" i="10"/>
  <c r="CG7" i="23"/>
  <c r="CF415" i="10"/>
  <c r="BZ51" i="33" s="1"/>
  <c r="CI7" i="3"/>
  <c r="CI5" i="23"/>
  <c r="CC5" i="18"/>
  <c r="CI5" i="10"/>
  <c r="CE5" i="24"/>
  <c r="CE415" i="10"/>
  <c r="BY51" i="33" s="1"/>
  <c r="CF402" i="10"/>
  <c r="BZ19" i="33" s="1"/>
  <c r="CH7" i="23"/>
  <c r="CH7" i="10"/>
  <c r="CH9" i="3"/>
  <c r="CB7" i="18"/>
  <c r="CE401" i="10"/>
  <c r="BY18" i="33" s="1"/>
  <c r="CE402" i="10"/>
  <c r="BY19" i="33" s="1"/>
  <c r="CJ9" i="1"/>
  <c r="CJ4" i="10"/>
  <c r="CD15" i="33"/>
  <c r="CD79" i="33"/>
  <c r="CD143" i="33"/>
  <c r="CD208" i="33"/>
  <c r="CD274" i="33"/>
  <c r="CD340" i="33"/>
  <c r="CD61" i="33"/>
  <c r="CD125" i="33"/>
  <c r="CD190" i="33"/>
  <c r="CD256" i="33"/>
  <c r="CD322" i="33"/>
  <c r="CJ4" i="23"/>
  <c r="CD47" i="33"/>
  <c r="CD111" i="33"/>
  <c r="CD175" i="33"/>
  <c r="CD241" i="33"/>
  <c r="CD307" i="33"/>
  <c r="CF4" i="24"/>
  <c r="CJ6" i="3"/>
  <c r="CJ5" i="3" s="1"/>
  <c r="CD29" i="33"/>
  <c r="CD93" i="33"/>
  <c r="CD157" i="33"/>
  <c r="CD223" i="33"/>
  <c r="CD289" i="33"/>
  <c r="CD355" i="33"/>
  <c r="CK70" i="1"/>
  <c r="CD4" i="18"/>
  <c r="CE124" i="24" l="1" a="1"/>
  <c r="CE124" i="24" s="1"/>
  <c r="CE112" i="24" a="1"/>
  <c r="CE112" i="24" s="1"/>
  <c r="CE128" i="24" a="1"/>
  <c r="CE128" i="24" s="1"/>
  <c r="CE120" i="24" a="1"/>
  <c r="CE120" i="24" s="1"/>
  <c r="CE108" i="24" a="1"/>
  <c r="CE108" i="24" s="1"/>
  <c r="CE116" i="24" a="1"/>
  <c r="CE116" i="24" s="1"/>
  <c r="CE84" i="24" a="1"/>
  <c r="CE84" i="24" s="1"/>
  <c r="CE64" i="24" a="1"/>
  <c r="CE64" i="24" s="1"/>
  <c r="CE100" i="24" a="1"/>
  <c r="CE100" i="24" s="1"/>
  <c r="CE92" i="24" a="1"/>
  <c r="CE92" i="24" s="1"/>
  <c r="CE68" i="24" a="1"/>
  <c r="CE68" i="24" s="1"/>
  <c r="CE80" i="24" a="1"/>
  <c r="CE80" i="24" s="1"/>
  <c r="CE60" i="24" a="1"/>
  <c r="CE60" i="24" s="1"/>
  <c r="CE76" i="24" a="1"/>
  <c r="CE76" i="24" s="1"/>
  <c r="CE96" i="24" a="1"/>
  <c r="CE96" i="24" s="1"/>
  <c r="CE88" i="24" a="1"/>
  <c r="CE88" i="24" s="1"/>
  <c r="CE56" i="24" a="1"/>
  <c r="CE56" i="24" s="1"/>
  <c r="CE44" i="24" a="1"/>
  <c r="CE44" i="24" s="1"/>
  <c r="CE36" i="24" a="1"/>
  <c r="CE36" i="24" s="1"/>
  <c r="CE24" i="24" a="1"/>
  <c r="CE24" i="24" s="1"/>
  <c r="CE52" i="24" a="1"/>
  <c r="CE52" i="24" s="1"/>
  <c r="CE32" i="24" a="1"/>
  <c r="CE32" i="24" s="1"/>
  <c r="CE16" i="24" a="1"/>
  <c r="CE16" i="24" s="1"/>
  <c r="CE72" i="24" a="1"/>
  <c r="CE72" i="24" s="1"/>
  <c r="CE48" i="24" a="1"/>
  <c r="CE48" i="24" s="1"/>
  <c r="CE104" i="24" a="1"/>
  <c r="CE104" i="24" s="1"/>
  <c r="CE20" i="24" a="1"/>
  <c r="CE20" i="24" s="1"/>
  <c r="CE28" i="24" a="1"/>
  <c r="CE28" i="24" s="1"/>
  <c r="CE40" i="24" a="1"/>
  <c r="CE40" i="24" s="1"/>
  <c r="CE12" i="24" a="1"/>
  <c r="CE12" i="24" s="1"/>
  <c r="CF232" i="10"/>
  <c r="CC87" i="23"/>
  <c r="CC132" i="23" s="1"/>
  <c r="CC63" i="23"/>
  <c r="CC108" i="23" s="1"/>
  <c r="CC79" i="23"/>
  <c r="CC124" i="23" s="1"/>
  <c r="CD26" i="23"/>
  <c r="CD46" i="23"/>
  <c r="CD34" i="23"/>
  <c r="CE252" i="10"/>
  <c r="CE338" i="10" s="1"/>
  <c r="CE491" i="10"/>
  <c r="BY243" i="33" s="1"/>
  <c r="BY253" i="33" s="1"/>
  <c r="CF260" i="25"/>
  <c r="CF517" i="25"/>
  <c r="BZ324" i="33" s="1"/>
  <c r="BZ334" i="33" s="1"/>
  <c r="CE252" i="25"/>
  <c r="CE491" i="25"/>
  <c r="BY258" i="33" s="1"/>
  <c r="BY268" i="33" s="1"/>
  <c r="CF256" i="10"/>
  <c r="CF504" i="10"/>
  <c r="BZ276" i="33" s="1"/>
  <c r="BZ286" i="33" s="1"/>
  <c r="CF252" i="25"/>
  <c r="CF491" i="25"/>
  <c r="BZ258" i="33" s="1"/>
  <c r="BZ268" i="33" s="1"/>
  <c r="CE236" i="10"/>
  <c r="CE322" i="10" s="1"/>
  <c r="CE439" i="10"/>
  <c r="BY113" i="33" s="1"/>
  <c r="BY123" i="33" s="1"/>
  <c r="CE248" i="25"/>
  <c r="CE478" i="25"/>
  <c r="BY225" i="33" s="1"/>
  <c r="BY235" i="33" s="1"/>
  <c r="CF264" i="10"/>
  <c r="CF530" i="10"/>
  <c r="BZ342" i="33" s="1"/>
  <c r="BZ352" i="33" s="1"/>
  <c r="CF240" i="25"/>
  <c r="CF452" i="25"/>
  <c r="BZ159" i="33" s="1"/>
  <c r="BZ169" i="33" s="1"/>
  <c r="CE260" i="10"/>
  <c r="CE346" i="10" s="1"/>
  <c r="CE244" i="10"/>
  <c r="CE330" i="10" s="1"/>
  <c r="CE465" i="10"/>
  <c r="BY177" i="33" s="1"/>
  <c r="BY187" i="33" s="1"/>
  <c r="CF236" i="25"/>
  <c r="CF22" i="23" s="1"/>
  <c r="CF439" i="25"/>
  <c r="BZ127" i="33" s="1"/>
  <c r="BZ137" i="33" s="1"/>
  <c r="CE248" i="10"/>
  <c r="CE478" i="10"/>
  <c r="BY210" i="33" s="1"/>
  <c r="BY220" i="33" s="1"/>
  <c r="CF260" i="10"/>
  <c r="CF244" i="10"/>
  <c r="CF465" i="10"/>
  <c r="BZ177" i="33" s="1"/>
  <c r="BZ187" i="33" s="1"/>
  <c r="CF264" i="25"/>
  <c r="CF530" i="25"/>
  <c r="BZ357" i="33" s="1"/>
  <c r="BZ367" i="33" s="1"/>
  <c r="CD42" i="23"/>
  <c r="CF248" i="25"/>
  <c r="CF478" i="25"/>
  <c r="BZ225" i="33" s="1"/>
  <c r="BZ235" i="33" s="1"/>
  <c r="CF248" i="10"/>
  <c r="CF478" i="10"/>
  <c r="BZ210" i="33" s="1"/>
  <c r="BZ220" i="33" s="1"/>
  <c r="CE240" i="10"/>
  <c r="CE326" i="10" s="1"/>
  <c r="CE452" i="10"/>
  <c r="BY145" i="33" s="1"/>
  <c r="BY155" i="33" s="1"/>
  <c r="CF244" i="25"/>
  <c r="CF465" i="25"/>
  <c r="BZ192" i="33" s="1"/>
  <c r="BZ202" i="33" s="1"/>
  <c r="CE264" i="25"/>
  <c r="CE530" i="25"/>
  <c r="BY357" i="33" s="1"/>
  <c r="BY367" i="33" s="1"/>
  <c r="CD22" i="23"/>
  <c r="CE256" i="10"/>
  <c r="CE342" i="10" s="1"/>
  <c r="CE504" i="10"/>
  <c r="BY276" i="33" s="1"/>
  <c r="BY286" i="33" s="1"/>
  <c r="CF252" i="10"/>
  <c r="CF491" i="10"/>
  <c r="BZ243" i="33" s="1"/>
  <c r="BZ253" i="33" s="1"/>
  <c r="CE260" i="25"/>
  <c r="CE517" i="25"/>
  <c r="BY324" i="33" s="1"/>
  <c r="BY334" i="33" s="1"/>
  <c r="CF256" i="25"/>
  <c r="CF504" i="25"/>
  <c r="BZ291" i="33" s="1"/>
  <c r="BZ301" i="33" s="1"/>
  <c r="CE236" i="25"/>
  <c r="CE439" i="25"/>
  <c r="BY127" i="33" s="1"/>
  <c r="BY137" i="33" s="1"/>
  <c r="CE240" i="25"/>
  <c r="CE452" i="25"/>
  <c r="BY159" i="33" s="1"/>
  <c r="BY169" i="33" s="1"/>
  <c r="CF240" i="10"/>
  <c r="CF452" i="10"/>
  <c r="BZ145" i="33" s="1"/>
  <c r="BZ155" i="33" s="1"/>
  <c r="CE264" i="10"/>
  <c r="CE350" i="10" s="1"/>
  <c r="CE530" i="10"/>
  <c r="BY342" i="33" s="1"/>
  <c r="BY352" i="33" s="1"/>
  <c r="CE256" i="25"/>
  <c r="CE504" i="25"/>
  <c r="BY291" i="33" s="1"/>
  <c r="BY301" i="33" s="1"/>
  <c r="CE244" i="25"/>
  <c r="CE465" i="25"/>
  <c r="BY192" i="33" s="1"/>
  <c r="BY202" i="33" s="1"/>
  <c r="CD50" i="23"/>
  <c r="CD30" i="23"/>
  <c r="CD326" i="10"/>
  <c r="CC96" i="23"/>
  <c r="CC71" i="23"/>
  <c r="CC116" i="23" s="1"/>
  <c r="CC75" i="23"/>
  <c r="CC120" i="23" s="1"/>
  <c r="CE400" i="10"/>
  <c r="BY17" i="33" s="1"/>
  <c r="BY27" i="33" s="1"/>
  <c r="CK71" i="1"/>
  <c r="CJ72" i="1"/>
  <c r="CC67" i="23"/>
  <c r="CC112" i="23" s="1"/>
  <c r="CC91" i="23"/>
  <c r="CC136" i="23" s="1"/>
  <c r="CC59" i="23"/>
  <c r="CC104" i="23" s="1"/>
  <c r="CC83" i="23"/>
  <c r="CC128" i="23" s="1"/>
  <c r="CC55" i="23"/>
  <c r="CC100" i="23" s="1"/>
  <c r="CE414" i="10"/>
  <c r="BY50" i="33" s="1"/>
  <c r="BY59" i="33" s="1"/>
  <c r="CD1280" i="28"/>
  <c r="CD1256" i="28"/>
  <c r="CD1272" i="28"/>
  <c r="CD1268" i="28"/>
  <c r="CD1260" i="28"/>
  <c r="CD1264" i="28"/>
  <c r="CD1284" i="28"/>
  <c r="CD1276" i="28"/>
  <c r="CD1288" i="28"/>
  <c r="CE1201" i="28"/>
  <c r="CE1205" i="28" s="1"/>
  <c r="CE1061" i="28"/>
  <c r="CE1065" i="28" s="1"/>
  <c r="CF1201" i="28"/>
  <c r="CF1205" i="28" s="1"/>
  <c r="CF1061" i="28"/>
  <c r="CF1065" i="28" s="1"/>
  <c r="CD1069" i="28"/>
  <c r="CD1077" i="28"/>
  <c r="CD1073" i="28"/>
  <c r="CD1101" i="28"/>
  <c r="CD1081" i="28"/>
  <c r="CD1085" i="28"/>
  <c r="CD1097" i="28"/>
  <c r="CD1093" i="28"/>
  <c r="CD1089" i="28"/>
  <c r="CD1209" i="28"/>
  <c r="CD1233" i="28"/>
  <c r="CD1213" i="28"/>
  <c r="CD1241" i="28"/>
  <c r="CD1237" i="28"/>
  <c r="CD1229" i="28"/>
  <c r="CD1225" i="28"/>
  <c r="CD1221" i="28"/>
  <c r="CD1217" i="28"/>
  <c r="CE1248" i="28"/>
  <c r="CE1108" i="28"/>
  <c r="CF1248" i="28"/>
  <c r="CF1252" i="28" s="1"/>
  <c r="CF1108" i="28"/>
  <c r="CD1124" i="28"/>
  <c r="CD1120" i="28"/>
  <c r="CD1148" i="28"/>
  <c r="CD1116" i="28"/>
  <c r="CD1144" i="28"/>
  <c r="CD1140" i="28"/>
  <c r="CD1136" i="28"/>
  <c r="CD1132" i="28"/>
  <c r="CD1128" i="28"/>
  <c r="CD1252" i="28"/>
  <c r="CF401" i="10"/>
  <c r="BZ18" i="33" s="1"/>
  <c r="BZ27" i="33" s="1"/>
  <c r="CD14" i="23"/>
  <c r="CD314" i="10"/>
  <c r="CF228" i="10"/>
  <c r="CF414" i="10"/>
  <c r="BZ50" i="33" s="1"/>
  <c r="BZ59" i="33" s="1"/>
  <c r="CE228" i="10"/>
  <c r="CF224" i="10"/>
  <c r="CD334" i="10"/>
  <c r="CD322" i="10"/>
  <c r="CD338" i="10"/>
  <c r="CD330" i="10"/>
  <c r="CD318" i="10"/>
  <c r="CD346" i="10"/>
  <c r="CD350" i="10"/>
  <c r="CD342" i="10"/>
  <c r="CA120" i="18"/>
  <c r="CA124" i="18"/>
  <c r="CA128" i="18"/>
  <c r="CA100" i="18"/>
  <c r="CA104" i="18"/>
  <c r="CA108" i="18"/>
  <c r="CA112" i="18"/>
  <c r="CA116" i="18"/>
  <c r="CA92" i="18"/>
  <c r="CA60" i="18"/>
  <c r="CA96" i="18"/>
  <c r="CA64" i="18"/>
  <c r="CA68" i="18"/>
  <c r="CA72" i="18"/>
  <c r="CG119" i="10" s="1"/>
  <c r="CA76" i="18"/>
  <c r="CG126" i="10" s="1"/>
  <c r="CA44" i="18"/>
  <c r="CA80" i="18"/>
  <c r="CA48" i="18"/>
  <c r="CA84" i="18"/>
  <c r="CA52" i="18"/>
  <c r="CA40" i="18"/>
  <c r="CA16" i="18"/>
  <c r="CA12" i="18"/>
  <c r="CG14" i="28" s="1"/>
  <c r="CA56" i="18"/>
  <c r="CG91" i="28" s="1"/>
  <c r="CA28" i="18"/>
  <c r="CA24" i="18"/>
  <c r="CA88" i="18"/>
  <c r="CA32" i="18"/>
  <c r="CA20" i="18"/>
  <c r="CA36" i="18"/>
  <c r="CB124" i="18"/>
  <c r="CB128" i="18"/>
  <c r="CB100" i="18"/>
  <c r="CB104" i="18"/>
  <c r="CB108" i="18"/>
  <c r="CB112" i="18"/>
  <c r="CB116" i="18"/>
  <c r="CB96" i="18"/>
  <c r="CB64" i="18"/>
  <c r="CB68" i="18"/>
  <c r="CB72" i="18"/>
  <c r="CB76" i="18"/>
  <c r="CB44" i="18"/>
  <c r="CB80" i="18"/>
  <c r="CB48" i="18"/>
  <c r="CB84" i="18"/>
  <c r="CB52" i="18"/>
  <c r="CB120" i="18"/>
  <c r="CB88" i="18"/>
  <c r="CB56" i="18"/>
  <c r="CB60" i="18"/>
  <c r="CB12" i="18"/>
  <c r="CH14" i="10" s="1"/>
  <c r="CB92" i="18"/>
  <c r="CB28" i="18"/>
  <c r="CB24" i="18"/>
  <c r="CB36" i="18"/>
  <c r="CB32" i="18"/>
  <c r="CB16" i="18"/>
  <c r="CB40" i="18"/>
  <c r="CB20" i="18"/>
  <c r="CI8" i="28"/>
  <c r="CI6" i="25"/>
  <c r="CH315" i="28"/>
  <c r="CH105" i="25"/>
  <c r="CF7" i="24"/>
  <c r="CJ9" i="28"/>
  <c r="CJ7" i="25"/>
  <c r="CJ94" i="23"/>
  <c r="CJ53" i="23"/>
  <c r="CD6" i="18"/>
  <c r="CJ7" i="28"/>
  <c r="CJ5" i="25"/>
  <c r="CK73" i="1"/>
  <c r="CK6" i="28"/>
  <c r="CK4" i="25"/>
  <c r="CF413" i="25"/>
  <c r="BZ63" i="33" s="1"/>
  <c r="BZ73" i="33" s="1"/>
  <c r="CF228" i="25"/>
  <c r="CE413" i="25"/>
  <c r="BY63" i="33" s="1"/>
  <c r="BY73" i="33" s="1"/>
  <c r="CE228" i="25"/>
  <c r="CD318" i="25"/>
  <c r="CD972" i="28"/>
  <c r="CD1004" i="28"/>
  <c r="CD980" i="28"/>
  <c r="CD1008" i="28"/>
  <c r="CD984" i="28"/>
  <c r="CD996" i="28"/>
  <c r="CD992" i="28"/>
  <c r="CD988" i="28"/>
  <c r="CD1000" i="28"/>
  <c r="CE400" i="25"/>
  <c r="BY31" i="33" s="1"/>
  <c r="BY41" i="33" s="1"/>
  <c r="CE224" i="25"/>
  <c r="CE10" i="23" s="1"/>
  <c r="CD927" i="28"/>
  <c r="CD963" i="28"/>
  <c r="CD943" i="28"/>
  <c r="CD959" i="28"/>
  <c r="CD939" i="28"/>
  <c r="CD955" i="28"/>
  <c r="CD947" i="28"/>
  <c r="CD935" i="28"/>
  <c r="CD951" i="28"/>
  <c r="CD346" i="25"/>
  <c r="CD342" i="25"/>
  <c r="CD338" i="25"/>
  <c r="CD330" i="25"/>
  <c r="CD334" i="25"/>
  <c r="CD350" i="25"/>
  <c r="CD314" i="25"/>
  <c r="CD326" i="25"/>
  <c r="CD322" i="25"/>
  <c r="CD10" i="23"/>
  <c r="CD79" i="23" s="1"/>
  <c r="CE743" i="28"/>
  <c r="CE608" i="28"/>
  <c r="CE616" i="28" s="1"/>
  <c r="CE475" i="28"/>
  <c r="CE483" i="28" s="1"/>
  <c r="CE968" i="28"/>
  <c r="CE976" i="28" s="1"/>
  <c r="CE923" i="28"/>
  <c r="CE931" i="28" s="1"/>
  <c r="CD620" i="28"/>
  <c r="CD612" i="28"/>
  <c r="CD648" i="28"/>
  <c r="CD640" i="28"/>
  <c r="CD644" i="28"/>
  <c r="CD636" i="28"/>
  <c r="CD624" i="28"/>
  <c r="CD632" i="28"/>
  <c r="CD628" i="28"/>
  <c r="CD487" i="28"/>
  <c r="CD479" i="28"/>
  <c r="CD495" i="28"/>
  <c r="CD515" i="28"/>
  <c r="CD511" i="28"/>
  <c r="CD491" i="28"/>
  <c r="CD507" i="28"/>
  <c r="CD499" i="28"/>
  <c r="CD503" i="28"/>
  <c r="CF743" i="28"/>
  <c r="CF751" i="28" s="1"/>
  <c r="CF608" i="28"/>
  <c r="CF616" i="28" s="1"/>
  <c r="CF475" i="28"/>
  <c r="CF483" i="28" s="1"/>
  <c r="CF968" i="28"/>
  <c r="CF923" i="28"/>
  <c r="CF931" i="28" s="1"/>
  <c r="CD771" i="28"/>
  <c r="CD779" i="28"/>
  <c r="CD747" i="28"/>
  <c r="CD759" i="28"/>
  <c r="CD783" i="28"/>
  <c r="CD755" i="28"/>
  <c r="CD763" i="28"/>
  <c r="CD775" i="28"/>
  <c r="CD767" i="28"/>
  <c r="CF400" i="25"/>
  <c r="BZ31" i="33" s="1"/>
  <c r="BZ41" i="33" s="1"/>
  <c r="CF224" i="25"/>
  <c r="CD804" i="28"/>
  <c r="CD816" i="28"/>
  <c r="CD792" i="28"/>
  <c r="CD820" i="28"/>
  <c r="CD824" i="28"/>
  <c r="CD828" i="28"/>
  <c r="CD808" i="28"/>
  <c r="CD812" i="28"/>
  <c r="CD800" i="28"/>
  <c r="CD548" i="28"/>
  <c r="CD552" i="28"/>
  <c r="CD524" i="28"/>
  <c r="CD556" i="28"/>
  <c r="CD544" i="28"/>
  <c r="CD540" i="28"/>
  <c r="CD532" i="28"/>
  <c r="CD536" i="28"/>
  <c r="CD560" i="28"/>
  <c r="CE430" i="28"/>
  <c r="CE563" i="28"/>
  <c r="CE698" i="28"/>
  <c r="CE833" i="28"/>
  <c r="CE878" i="28"/>
  <c r="CE520" i="28"/>
  <c r="CE528" i="28" s="1"/>
  <c r="CE653" i="28"/>
  <c r="CE661" i="28" s="1"/>
  <c r="CE788" i="28"/>
  <c r="CE796" i="28" s="1"/>
  <c r="CD665" i="28"/>
  <c r="CD669" i="28"/>
  <c r="CD693" i="28"/>
  <c r="CD685" i="28"/>
  <c r="CD657" i="28"/>
  <c r="CD673" i="28"/>
  <c r="CD681" i="28"/>
  <c r="CD677" i="28"/>
  <c r="CD689" i="28"/>
  <c r="CD898" i="28"/>
  <c r="CD918" i="28"/>
  <c r="CD914" i="28"/>
  <c r="CD882" i="28"/>
  <c r="CD890" i="28"/>
  <c r="CD910" i="28"/>
  <c r="CD902" i="28"/>
  <c r="CD894" i="28"/>
  <c r="CD886" i="28"/>
  <c r="CD906" i="28"/>
  <c r="CF430" i="28"/>
  <c r="CF698" i="28"/>
  <c r="CF563" i="28"/>
  <c r="CF878" i="28"/>
  <c r="CF833" i="28"/>
  <c r="CF788" i="28"/>
  <c r="CF796" i="28" s="1"/>
  <c r="CF520" i="28"/>
  <c r="CF528" i="28" s="1"/>
  <c r="CF653" i="28"/>
  <c r="CF661" i="28" s="1"/>
  <c r="CD853" i="28"/>
  <c r="CD865" i="28"/>
  <c r="CD873" i="28"/>
  <c r="CD841" i="28"/>
  <c r="CD837" i="28"/>
  <c r="CD849" i="28"/>
  <c r="CD869" i="28"/>
  <c r="CD861" i="28"/>
  <c r="CD845" i="28"/>
  <c r="CD857" i="28"/>
  <c r="CD587" i="28"/>
  <c r="CD575" i="28"/>
  <c r="CD595" i="28"/>
  <c r="CD571" i="28"/>
  <c r="CD579" i="28"/>
  <c r="CD591" i="28"/>
  <c r="CD567" i="28"/>
  <c r="CD599" i="28"/>
  <c r="CD583" i="28"/>
  <c r="CD603" i="28"/>
  <c r="CD706" i="28"/>
  <c r="CD726" i="28"/>
  <c r="CD738" i="28"/>
  <c r="CD714" i="28"/>
  <c r="CD730" i="28"/>
  <c r="CD710" i="28"/>
  <c r="CD718" i="28"/>
  <c r="CD722" i="28"/>
  <c r="CD702" i="28"/>
  <c r="CD734" i="28"/>
  <c r="CD462" i="28"/>
  <c r="CD454" i="28"/>
  <c r="CD434" i="28"/>
  <c r="CD446" i="28"/>
  <c r="CD438" i="28"/>
  <c r="CD466" i="28"/>
  <c r="CD450" i="28"/>
  <c r="CD458" i="28"/>
  <c r="CD470" i="28"/>
  <c r="CD442" i="28"/>
  <c r="CF232" i="25"/>
  <c r="CF426" i="25"/>
  <c r="BZ95" i="33" s="1"/>
  <c r="BZ105" i="33" s="1"/>
  <c r="CE426" i="25"/>
  <c r="BY95" i="33" s="1"/>
  <c r="BY105" i="33" s="1"/>
  <c r="CE232" i="25"/>
  <c r="CD18" i="23"/>
  <c r="CG428" i="10"/>
  <c r="CA83" i="33" s="1"/>
  <c r="BZ81" i="33"/>
  <c r="BZ91" i="33" s="1"/>
  <c r="BY81" i="33"/>
  <c r="BY91" i="33" s="1"/>
  <c r="CH402" i="10"/>
  <c r="CB19" i="33" s="1"/>
  <c r="CG415" i="10"/>
  <c r="CA51" i="33" s="1"/>
  <c r="CG402" i="10"/>
  <c r="CA19" i="33" s="1"/>
  <c r="CD5" i="18"/>
  <c r="CJ5" i="10"/>
  <c r="CF5" i="24"/>
  <c r="CJ5" i="23"/>
  <c r="CJ7" i="3"/>
  <c r="CI9" i="3"/>
  <c r="CI7" i="10"/>
  <c r="CC7" i="18"/>
  <c r="CI7" i="23"/>
  <c r="CE334" i="10"/>
  <c r="CE318" i="10"/>
  <c r="CL70" i="1"/>
  <c r="CK4" i="10"/>
  <c r="CE15" i="33"/>
  <c r="CE79" i="33"/>
  <c r="CE143" i="33"/>
  <c r="CE208" i="33"/>
  <c r="CE274" i="33"/>
  <c r="CE340" i="33"/>
  <c r="CE61" i="33"/>
  <c r="CE125" i="33"/>
  <c r="CE190" i="33"/>
  <c r="CE256" i="33"/>
  <c r="CE322" i="33"/>
  <c r="CK6" i="3"/>
  <c r="CK5" i="3" s="1"/>
  <c r="CK4" i="23"/>
  <c r="CE47" i="33"/>
  <c r="CE111" i="33"/>
  <c r="CE175" i="33"/>
  <c r="CE241" i="33"/>
  <c r="CE307" i="33"/>
  <c r="CG4" i="24"/>
  <c r="CE29" i="33"/>
  <c r="CE93" i="33"/>
  <c r="CE157" i="33"/>
  <c r="CE223" i="33"/>
  <c r="CE289" i="33"/>
  <c r="CE355" i="33"/>
  <c r="CE4" i="18"/>
  <c r="CK9" i="1"/>
  <c r="CF116" i="24" l="1" a="1"/>
  <c r="CF116" i="24" s="1"/>
  <c r="CF112" i="24" a="1"/>
  <c r="CF112" i="24" s="1"/>
  <c r="CF124" i="24" a="1"/>
  <c r="CF124" i="24" s="1"/>
  <c r="CF128" i="24" a="1"/>
  <c r="CF128" i="24" s="1"/>
  <c r="CF120" i="24" a="1"/>
  <c r="CF120" i="24" s="1"/>
  <c r="CF108" i="24" a="1"/>
  <c r="CF108" i="24" s="1"/>
  <c r="CF104" i="24" a="1"/>
  <c r="CF104" i="24" s="1"/>
  <c r="CF72" i="24" a="1"/>
  <c r="CF72" i="24" s="1"/>
  <c r="CF84" i="24" a="1"/>
  <c r="CF84" i="24" s="1"/>
  <c r="CF64" i="24" a="1"/>
  <c r="CF64" i="24" s="1"/>
  <c r="CF92" i="24" a="1"/>
  <c r="CF92" i="24" s="1"/>
  <c r="CF100" i="24" a="1"/>
  <c r="CF100" i="24" s="1"/>
  <c r="CF80" i="24" a="1"/>
  <c r="CF80" i="24" s="1"/>
  <c r="CF68" i="24" a="1"/>
  <c r="CF68" i="24" s="1"/>
  <c r="CF60" i="24" a="1"/>
  <c r="CF60" i="24" s="1"/>
  <c r="CF76" i="24" a="1"/>
  <c r="CF76" i="24" s="1"/>
  <c r="CF96" i="24" a="1"/>
  <c r="CF96" i="24" s="1"/>
  <c r="CF28" i="24" a="1"/>
  <c r="CF28" i="24" s="1"/>
  <c r="CF12" i="24" a="1"/>
  <c r="CF12" i="24" s="1"/>
  <c r="CF36" i="24" a="1"/>
  <c r="CF36" i="24" s="1"/>
  <c r="CF40" i="24" a="1"/>
  <c r="CF40" i="24" s="1"/>
  <c r="CF56" i="24" a="1"/>
  <c r="CF56" i="24" s="1"/>
  <c r="CF44" i="24" a="1"/>
  <c r="CF44" i="24" s="1"/>
  <c r="CF24" i="24" a="1"/>
  <c r="CF24" i="24" s="1"/>
  <c r="CF88" i="24" a="1"/>
  <c r="CF88" i="24" s="1"/>
  <c r="CF52" i="24" a="1"/>
  <c r="CF52" i="24" s="1"/>
  <c r="CF16" i="24" a="1"/>
  <c r="CF16" i="24" s="1"/>
  <c r="CF48" i="24" a="1"/>
  <c r="CF48" i="24" s="1"/>
  <c r="CF32" i="24" a="1"/>
  <c r="CF32" i="24" s="1"/>
  <c r="CF20" i="24" a="1"/>
  <c r="CF20" i="24" s="1"/>
  <c r="CD124" i="23"/>
  <c r="CF46" i="23"/>
  <c r="CE22" i="23"/>
  <c r="CE63" i="23" s="1"/>
  <c r="CE42" i="23"/>
  <c r="CE83" i="23" s="1"/>
  <c r="CE30" i="23"/>
  <c r="CE71" i="23" s="1"/>
  <c r="CE46" i="23"/>
  <c r="CE87" i="23" s="1"/>
  <c r="CF30" i="23"/>
  <c r="CE26" i="23"/>
  <c r="CE67" i="23" s="1"/>
  <c r="CF50" i="23"/>
  <c r="CE38" i="23"/>
  <c r="CE79" i="23" s="1"/>
  <c r="CF42" i="23"/>
  <c r="CF26" i="23"/>
  <c r="CF34" i="23"/>
  <c r="CE50" i="23"/>
  <c r="CE91" i="23" s="1"/>
  <c r="CE34" i="23"/>
  <c r="CE75" i="23" s="1"/>
  <c r="CF38" i="23"/>
  <c r="CF350" i="10"/>
  <c r="CE314" i="10"/>
  <c r="CL71" i="1"/>
  <c r="CK72" i="1"/>
  <c r="CF1241" i="28"/>
  <c r="CF1213" i="28"/>
  <c r="CF1237" i="28"/>
  <c r="CF1233" i="28"/>
  <c r="CF1229" i="28"/>
  <c r="CF1217" i="28"/>
  <c r="CF1225" i="28"/>
  <c r="CF1209" i="28"/>
  <c r="CF1221" i="28"/>
  <c r="CE1132" i="28"/>
  <c r="CE1128" i="28"/>
  <c r="CE1124" i="28"/>
  <c r="CE1120" i="28"/>
  <c r="CE1148" i="28"/>
  <c r="CE1116" i="28"/>
  <c r="CE1144" i="28"/>
  <c r="CE1140" i="28"/>
  <c r="CE1136" i="28"/>
  <c r="CE1288" i="28"/>
  <c r="CE1268" i="28"/>
  <c r="CE1272" i="28"/>
  <c r="CE1260" i="28"/>
  <c r="CE1264" i="28"/>
  <c r="CE1280" i="28"/>
  <c r="CE1256" i="28"/>
  <c r="CE1276" i="28"/>
  <c r="CE1284" i="28"/>
  <c r="CG1201" i="28"/>
  <c r="CG1061" i="28"/>
  <c r="CE1085" i="28"/>
  <c r="CE1081" i="28"/>
  <c r="CE1077" i="28"/>
  <c r="CE1089" i="28"/>
  <c r="CE1073" i="28"/>
  <c r="CE1069" i="28"/>
  <c r="CE1101" i="28"/>
  <c r="CE1097" i="28"/>
  <c r="CE1093" i="28"/>
  <c r="CE1213" i="28"/>
  <c r="CE1209" i="28"/>
  <c r="CE1241" i="28"/>
  <c r="CE1237" i="28"/>
  <c r="CE1229" i="28"/>
  <c r="CE1233" i="28"/>
  <c r="CE1225" i="28"/>
  <c r="CE1217" i="28"/>
  <c r="CE1221" i="28"/>
  <c r="CF1128" i="28"/>
  <c r="CF1148" i="28"/>
  <c r="CF1124" i="28"/>
  <c r="CF1144" i="28"/>
  <c r="CF1120" i="28"/>
  <c r="CF1140" i="28"/>
  <c r="CF1116" i="28"/>
  <c r="CF1136" i="28"/>
  <c r="CF1132" i="28"/>
  <c r="CF1288" i="28"/>
  <c r="CF1284" i="28"/>
  <c r="CF1256" i="28"/>
  <c r="CF1280" i="28"/>
  <c r="CF1260" i="28"/>
  <c r="CF1276" i="28"/>
  <c r="CF1264" i="28"/>
  <c r="CF1272" i="28"/>
  <c r="CF1268" i="28"/>
  <c r="CE1112" i="28"/>
  <c r="CF1112" i="28"/>
  <c r="CF1085" i="28"/>
  <c r="CF1081" i="28"/>
  <c r="CF1077" i="28"/>
  <c r="CF1089" i="28"/>
  <c r="CF1073" i="28"/>
  <c r="CF1101" i="28"/>
  <c r="CF1069" i="28"/>
  <c r="CF1097" i="28"/>
  <c r="CF1093" i="28"/>
  <c r="CE1252" i="28"/>
  <c r="CF14" i="23"/>
  <c r="CF334" i="10"/>
  <c r="CF10" i="23"/>
  <c r="CF326" i="10"/>
  <c r="CF330" i="10"/>
  <c r="CF342" i="10"/>
  <c r="CF338" i="10"/>
  <c r="CF346" i="10"/>
  <c r="CF314" i="10"/>
  <c r="CF322" i="10"/>
  <c r="CF318" i="10"/>
  <c r="CH400" i="10"/>
  <c r="CB17" i="33" s="1"/>
  <c r="CH14" i="28"/>
  <c r="CH878" i="28" s="1"/>
  <c r="CG119" i="28"/>
  <c r="CE14" i="23"/>
  <c r="CE55" i="23" s="1"/>
  <c r="CF976" i="28"/>
  <c r="CF6" i="24"/>
  <c r="CJ8" i="3"/>
  <c r="CJ6" i="23"/>
  <c r="CJ6" i="10"/>
  <c r="CG91" i="10"/>
  <c r="CC128" i="18"/>
  <c r="CC100" i="18"/>
  <c r="CC104" i="18"/>
  <c r="CC108" i="18"/>
  <c r="CC112" i="18"/>
  <c r="CI189" i="28" s="1"/>
  <c r="CC116" i="18"/>
  <c r="CC120" i="18"/>
  <c r="CC68" i="18"/>
  <c r="CC72" i="18"/>
  <c r="CC76" i="18"/>
  <c r="CC44" i="18"/>
  <c r="CC80" i="18"/>
  <c r="CC48" i="18"/>
  <c r="CC124" i="18"/>
  <c r="CC84" i="18"/>
  <c r="CC52" i="18"/>
  <c r="CC88" i="18"/>
  <c r="CC56" i="18"/>
  <c r="CC92" i="18"/>
  <c r="CC60" i="18"/>
  <c r="CC64" i="18"/>
  <c r="CC96" i="18"/>
  <c r="CC28" i="18"/>
  <c r="CC24" i="18"/>
  <c r="CC12" i="18"/>
  <c r="CC32" i="18"/>
  <c r="CC16" i="18"/>
  <c r="CC36" i="18"/>
  <c r="CC40" i="18"/>
  <c r="CC20" i="18"/>
  <c r="CE318" i="25"/>
  <c r="CD87" i="23"/>
  <c r="CD132" i="23" s="1"/>
  <c r="CD59" i="23"/>
  <c r="CD104" i="23" s="1"/>
  <c r="CD71" i="23"/>
  <c r="CD116" i="23" s="1"/>
  <c r="CD83" i="23"/>
  <c r="CD128" i="23" s="1"/>
  <c r="CD96" i="23"/>
  <c r="CE96" i="23" s="1"/>
  <c r="CD63" i="23"/>
  <c r="CD108" i="23" s="1"/>
  <c r="CD75" i="23"/>
  <c r="CD120" i="23" s="1"/>
  <c r="CF318" i="25"/>
  <c r="CG14" i="10"/>
  <c r="CD55" i="23"/>
  <c r="CD100" i="23" s="1"/>
  <c r="CG126" i="28"/>
  <c r="CH112" i="10"/>
  <c r="CH112" i="28"/>
  <c r="CG189" i="25"/>
  <c r="CG399" i="28"/>
  <c r="CG154" i="10"/>
  <c r="CG154" i="28"/>
  <c r="CG56" i="10"/>
  <c r="CG56" i="28"/>
  <c r="CH70" i="10"/>
  <c r="CH70" i="28"/>
  <c r="CH168" i="10"/>
  <c r="CH168" i="28"/>
  <c r="CH238" i="28"/>
  <c r="CH28" i="25"/>
  <c r="CH414" i="25" s="1"/>
  <c r="CB64" i="33" s="1"/>
  <c r="CH413" i="28"/>
  <c r="CH203" i="25"/>
  <c r="CG98" i="10"/>
  <c r="CG98" i="28"/>
  <c r="CH126" i="10"/>
  <c r="CH126" i="28"/>
  <c r="CG168" i="10"/>
  <c r="CG168" i="28"/>
  <c r="CH266" i="28"/>
  <c r="CH56" i="25"/>
  <c r="CH84" i="25"/>
  <c r="CH294" i="28"/>
  <c r="CG420" i="28"/>
  <c r="CG210" i="25"/>
  <c r="CG315" i="28"/>
  <c r="CG105" i="25"/>
  <c r="CG350" i="28"/>
  <c r="CG140" i="25"/>
  <c r="CH56" i="10"/>
  <c r="CH56" i="28"/>
  <c r="CH63" i="10"/>
  <c r="CH63" i="28"/>
  <c r="CH182" i="10"/>
  <c r="CH182" i="28"/>
  <c r="CH343" i="28"/>
  <c r="CH133" i="25"/>
  <c r="CH287" i="28"/>
  <c r="CH77" i="25"/>
  <c r="CH154" i="10"/>
  <c r="CH154" i="28"/>
  <c r="CG140" i="10"/>
  <c r="CG140" i="28"/>
  <c r="CG112" i="10"/>
  <c r="CG112" i="28"/>
  <c r="CG35" i="10"/>
  <c r="CG35" i="28"/>
  <c r="CG175" i="10"/>
  <c r="CG175" i="28"/>
  <c r="CG392" i="28"/>
  <c r="CG182" i="25"/>
  <c r="CH105" i="10"/>
  <c r="CH105" i="28"/>
  <c r="CG203" i="10"/>
  <c r="CG203" i="28"/>
  <c r="CG266" i="28"/>
  <c r="CG56" i="25"/>
  <c r="CK94" i="23"/>
  <c r="CK53" i="23"/>
  <c r="CH49" i="10"/>
  <c r="CH49" i="28"/>
  <c r="CG273" i="28"/>
  <c r="CG63" i="25"/>
  <c r="CG238" i="28"/>
  <c r="CG28" i="25"/>
  <c r="CG414" i="25" s="1"/>
  <c r="CA64" i="33" s="1"/>
  <c r="CH147" i="10"/>
  <c r="CH147" i="28"/>
  <c r="CI350" i="28"/>
  <c r="CI140" i="25"/>
  <c r="CH364" i="28"/>
  <c r="CH154" i="25"/>
  <c r="CG385" i="28"/>
  <c r="CG175" i="25"/>
  <c r="CG196" i="10"/>
  <c r="CG196" i="28"/>
  <c r="CH119" i="25"/>
  <c r="CH329" i="28"/>
  <c r="CG343" i="28"/>
  <c r="CG133" i="25"/>
  <c r="CG301" i="28"/>
  <c r="CG91" i="25"/>
  <c r="CG259" i="28"/>
  <c r="CG49" i="25"/>
  <c r="CG406" i="28"/>
  <c r="CG196" i="25"/>
  <c r="CH28" i="10"/>
  <c r="CH414" i="10" s="1"/>
  <c r="CB50" i="33" s="1"/>
  <c r="CH28" i="28"/>
  <c r="CI189" i="10"/>
  <c r="CH196" i="10"/>
  <c r="CH196" i="28"/>
  <c r="CH98" i="10"/>
  <c r="CH98" i="28"/>
  <c r="CH301" i="28"/>
  <c r="CH91" i="25"/>
  <c r="CG77" i="10"/>
  <c r="CG77" i="28"/>
  <c r="CG210" i="10"/>
  <c r="CG210" i="28"/>
  <c r="CG161" i="10"/>
  <c r="CG161" i="28"/>
  <c r="CJ8" i="28"/>
  <c r="CJ6" i="25"/>
  <c r="CH42" i="10"/>
  <c r="CH427" i="10" s="1"/>
  <c r="CB82" i="33" s="1"/>
  <c r="CH42" i="28"/>
  <c r="CH378" i="28"/>
  <c r="CH168" i="25"/>
  <c r="CK8" i="28"/>
  <c r="CK6" i="25"/>
  <c r="CG364" i="28"/>
  <c r="CG154" i="25"/>
  <c r="CG322" i="28"/>
  <c r="CG112" i="25"/>
  <c r="CG280" i="28"/>
  <c r="CG70" i="25"/>
  <c r="CH399" i="28"/>
  <c r="CH189" i="25"/>
  <c r="CH91" i="10"/>
  <c r="CH91" i="28"/>
  <c r="CH35" i="10"/>
  <c r="CH426" i="10" s="1"/>
  <c r="CH35" i="28"/>
  <c r="CK7" i="28"/>
  <c r="CK5" i="25"/>
  <c r="CG63" i="10"/>
  <c r="CG63" i="28"/>
  <c r="CG147" i="10"/>
  <c r="CG147" i="28"/>
  <c r="CG357" i="28"/>
  <c r="CG147" i="25"/>
  <c r="CH322" i="28"/>
  <c r="CH112" i="25"/>
  <c r="CH189" i="10"/>
  <c r="CH189" i="28"/>
  <c r="CG70" i="10"/>
  <c r="CG70" i="28"/>
  <c r="CG413" i="28"/>
  <c r="CG203" i="25"/>
  <c r="CH98" i="25"/>
  <c r="CH308" i="28"/>
  <c r="CH357" i="28"/>
  <c r="CH147" i="25"/>
  <c r="CH273" i="28"/>
  <c r="CH63" i="25"/>
  <c r="CG42" i="10"/>
  <c r="CG427" i="10" s="1"/>
  <c r="CA82" i="33" s="1"/>
  <c r="CG42" i="28"/>
  <c r="CH175" i="10"/>
  <c r="CH175" i="28"/>
  <c r="CG217" i="10"/>
  <c r="CG217" i="28"/>
  <c r="CG28" i="10"/>
  <c r="CG28" i="28"/>
  <c r="CG7" i="24"/>
  <c r="CK9" i="28"/>
  <c r="CK7" i="25"/>
  <c r="CH259" i="28"/>
  <c r="CH49" i="25"/>
  <c r="CG77" i="25"/>
  <c r="CG287" i="28"/>
  <c r="CH140" i="10"/>
  <c r="CH140" i="28"/>
  <c r="CG427" i="28"/>
  <c r="CG217" i="25"/>
  <c r="CH77" i="10"/>
  <c r="CH77" i="28"/>
  <c r="CG84" i="25"/>
  <c r="CG294" i="28"/>
  <c r="CG252" i="28"/>
  <c r="CG42" i="25"/>
  <c r="CG427" i="25" s="1"/>
  <c r="CA96" i="33" s="1"/>
  <c r="CH217" i="10"/>
  <c r="CH217" i="28"/>
  <c r="CH392" i="28"/>
  <c r="CH182" i="25"/>
  <c r="CH210" i="10"/>
  <c r="CH210" i="28"/>
  <c r="CG49" i="10"/>
  <c r="CG49" i="28"/>
  <c r="CG182" i="10"/>
  <c r="CG182" i="28"/>
  <c r="CH385" i="28"/>
  <c r="CH175" i="25"/>
  <c r="CH70" i="25"/>
  <c r="CH280" i="28"/>
  <c r="CG189" i="10"/>
  <c r="CG189" i="28"/>
  <c r="CG336" i="28"/>
  <c r="CG126" i="25"/>
  <c r="CL73" i="1"/>
  <c r="CL6" i="28"/>
  <c r="CL4" i="25"/>
  <c r="CH371" i="28"/>
  <c r="CH161" i="25"/>
  <c r="CG371" i="28"/>
  <c r="CG161" i="25"/>
  <c r="CG105" i="10"/>
  <c r="CG105" i="28"/>
  <c r="CH427" i="28"/>
  <c r="CH217" i="25"/>
  <c r="CH406" i="28"/>
  <c r="CH196" i="25"/>
  <c r="CH336" i="28"/>
  <c r="CH126" i="25"/>
  <c r="CH119" i="10"/>
  <c r="CH119" i="28"/>
  <c r="CH420" i="28"/>
  <c r="CH210" i="25"/>
  <c r="CG378" i="28"/>
  <c r="CG168" i="25"/>
  <c r="CG308" i="28"/>
  <c r="CG98" i="25"/>
  <c r="CG119" i="25"/>
  <c r="CG329" i="28"/>
  <c r="CH84" i="10"/>
  <c r="CH517" i="10" s="1"/>
  <c r="CB309" i="33" s="1"/>
  <c r="CB319" i="33" s="1"/>
  <c r="CH84" i="28"/>
  <c r="CH161" i="10"/>
  <c r="CH161" i="28"/>
  <c r="CH133" i="10"/>
  <c r="CH133" i="28"/>
  <c r="CH350" i="28"/>
  <c r="CH140" i="25"/>
  <c r="CH252" i="28"/>
  <c r="CH42" i="25"/>
  <c r="CH427" i="25" s="1"/>
  <c r="CB96" i="33" s="1"/>
  <c r="CH203" i="10"/>
  <c r="CH203" i="28"/>
  <c r="CG133" i="10"/>
  <c r="CG133" i="28"/>
  <c r="CG84" i="10"/>
  <c r="CG517" i="10" s="1"/>
  <c r="CA309" i="33" s="1"/>
  <c r="CA319" i="33" s="1"/>
  <c r="CG84" i="28"/>
  <c r="CH21" i="25"/>
  <c r="CH231" i="28"/>
  <c r="CG231" i="28"/>
  <c r="CG21" i="25"/>
  <c r="CH21" i="10"/>
  <c r="CH21" i="28"/>
  <c r="CG21" i="10"/>
  <c r="CG413" i="10" s="1"/>
  <c r="CA49" i="33" s="1"/>
  <c r="CG21" i="28"/>
  <c r="CG14" i="25"/>
  <c r="CG224" i="28"/>
  <c r="CF763" i="28"/>
  <c r="CF783" i="28"/>
  <c r="CF747" i="28"/>
  <c r="CF759" i="28"/>
  <c r="CF755" i="28"/>
  <c r="CF779" i="28"/>
  <c r="CF775" i="28"/>
  <c r="CF767" i="28"/>
  <c r="CF771" i="28"/>
  <c r="CD91" i="23"/>
  <c r="CD136" i="23" s="1"/>
  <c r="CD67" i="23"/>
  <c r="CD112" i="23" s="1"/>
  <c r="CF326" i="25"/>
  <c r="CF338" i="25"/>
  <c r="CF350" i="25"/>
  <c r="CF322" i="25"/>
  <c r="CF314" i="25"/>
  <c r="CF342" i="25"/>
  <c r="CF346" i="25"/>
  <c r="CF334" i="25"/>
  <c r="CF330" i="25"/>
  <c r="CF612" i="28"/>
  <c r="CF648" i="28"/>
  <c r="CF644" i="28"/>
  <c r="CF624" i="28"/>
  <c r="CF628" i="28"/>
  <c r="CF632" i="28"/>
  <c r="CF636" i="28"/>
  <c r="CF620" i="28"/>
  <c r="CF640" i="28"/>
  <c r="CE763" i="28"/>
  <c r="CE759" i="28"/>
  <c r="CE775" i="28"/>
  <c r="CE755" i="28"/>
  <c r="CE747" i="28"/>
  <c r="CE779" i="28"/>
  <c r="CE783" i="28"/>
  <c r="CE771" i="28"/>
  <c r="CE767" i="28"/>
  <c r="CE751" i="28"/>
  <c r="CE939" i="28"/>
  <c r="CE947" i="28"/>
  <c r="CE935" i="28"/>
  <c r="CE955" i="28"/>
  <c r="CE963" i="28"/>
  <c r="CE943" i="28"/>
  <c r="CE927" i="28"/>
  <c r="CE959" i="28"/>
  <c r="CE951" i="28"/>
  <c r="CE314" i="25"/>
  <c r="CE322" i="25"/>
  <c r="CE326" i="25"/>
  <c r="CE350" i="25"/>
  <c r="CE346" i="25"/>
  <c r="CE338" i="25"/>
  <c r="CE334" i="25"/>
  <c r="CE330" i="25"/>
  <c r="CE342" i="25"/>
  <c r="CF951" i="28"/>
  <c r="CF959" i="28"/>
  <c r="CF927" i="28"/>
  <c r="CF963" i="28"/>
  <c r="CF943" i="28"/>
  <c r="CF955" i="28"/>
  <c r="CF947" i="28"/>
  <c r="CF935" i="28"/>
  <c r="CF939" i="28"/>
  <c r="CE984" i="28"/>
  <c r="CE1008" i="28"/>
  <c r="CE972" i="28"/>
  <c r="CE980" i="28"/>
  <c r="CE1004" i="28"/>
  <c r="CE1000" i="28"/>
  <c r="CE988" i="28"/>
  <c r="CE996" i="28"/>
  <c r="CE992" i="28"/>
  <c r="CF984" i="28"/>
  <c r="CF972" i="28"/>
  <c r="CF980" i="28"/>
  <c r="CF1004" i="28"/>
  <c r="CF1008" i="28"/>
  <c r="CF988" i="28"/>
  <c r="CF996" i="28"/>
  <c r="CF1000" i="28"/>
  <c r="CF992" i="28"/>
  <c r="CE495" i="28"/>
  <c r="CE511" i="28"/>
  <c r="CE515" i="28"/>
  <c r="CE487" i="28"/>
  <c r="CE491" i="28"/>
  <c r="CE507" i="28"/>
  <c r="CE479" i="28"/>
  <c r="CE503" i="28"/>
  <c r="CE499" i="28"/>
  <c r="CH224" i="28"/>
  <c r="CH14" i="25"/>
  <c r="CF495" i="28"/>
  <c r="CF491" i="28"/>
  <c r="CF487" i="28"/>
  <c r="CF507" i="28"/>
  <c r="CF479" i="28"/>
  <c r="CF511" i="28"/>
  <c r="CF503" i="28"/>
  <c r="CF499" i="28"/>
  <c r="CF515" i="28"/>
  <c r="CE612" i="28"/>
  <c r="CE644" i="28"/>
  <c r="CE636" i="28"/>
  <c r="CE640" i="28"/>
  <c r="CE648" i="28"/>
  <c r="CE632" i="28"/>
  <c r="CE620" i="28"/>
  <c r="CE624" i="28"/>
  <c r="CE628" i="28"/>
  <c r="CF890" i="28"/>
  <c r="CF914" i="28"/>
  <c r="CF918" i="28"/>
  <c r="CF894" i="28"/>
  <c r="CF886" i="28"/>
  <c r="CF882" i="28"/>
  <c r="CF910" i="28"/>
  <c r="CF906" i="28"/>
  <c r="CF902" i="28"/>
  <c r="CF898" i="28"/>
  <c r="CE894" i="28"/>
  <c r="CE910" i="28"/>
  <c r="CE886" i="28"/>
  <c r="CE906" i="28"/>
  <c r="CE918" i="28"/>
  <c r="CE902" i="28"/>
  <c r="CE882" i="28"/>
  <c r="CE890" i="28"/>
  <c r="CE898" i="28"/>
  <c r="CE914" i="28"/>
  <c r="CF591" i="28"/>
  <c r="CF575" i="28"/>
  <c r="CF583" i="28"/>
  <c r="CF603" i="28"/>
  <c r="CF579" i="28"/>
  <c r="CF595" i="28"/>
  <c r="CF599" i="28"/>
  <c r="CF567" i="28"/>
  <c r="CF571" i="28"/>
  <c r="CF587" i="28"/>
  <c r="CE857" i="28"/>
  <c r="CE865" i="28"/>
  <c r="CE861" i="28"/>
  <c r="CE841" i="28"/>
  <c r="CE845" i="28"/>
  <c r="CE849" i="28"/>
  <c r="CE869" i="28"/>
  <c r="CE837" i="28"/>
  <c r="CE873" i="28"/>
  <c r="CE853" i="28"/>
  <c r="CF722" i="28"/>
  <c r="CF702" i="28"/>
  <c r="CF734" i="28"/>
  <c r="CF726" i="28"/>
  <c r="CF706" i="28"/>
  <c r="CF714" i="28"/>
  <c r="CF730" i="28"/>
  <c r="CF738" i="28"/>
  <c r="CF710" i="28"/>
  <c r="CF718" i="28"/>
  <c r="CE718" i="28"/>
  <c r="CE706" i="28"/>
  <c r="CE730" i="28"/>
  <c r="CE734" i="28"/>
  <c r="CE726" i="28"/>
  <c r="CE714" i="28"/>
  <c r="CE738" i="28"/>
  <c r="CE710" i="28"/>
  <c r="CE702" i="28"/>
  <c r="CE722" i="28"/>
  <c r="CF462" i="28"/>
  <c r="CF434" i="28"/>
  <c r="CF466" i="28"/>
  <c r="CF458" i="28"/>
  <c r="CF470" i="28"/>
  <c r="CF450" i="28"/>
  <c r="CF446" i="28"/>
  <c r="CF454" i="28"/>
  <c r="CF442" i="28"/>
  <c r="CF438" i="28"/>
  <c r="CE579" i="28"/>
  <c r="CE595" i="28"/>
  <c r="CE575" i="28"/>
  <c r="CE567" i="28"/>
  <c r="CE599" i="28"/>
  <c r="CE603" i="28"/>
  <c r="CE571" i="28"/>
  <c r="CE583" i="28"/>
  <c r="CE591" i="28"/>
  <c r="CE587" i="28"/>
  <c r="CF657" i="28"/>
  <c r="CF677" i="28"/>
  <c r="CF673" i="28"/>
  <c r="CF665" i="28"/>
  <c r="CF689" i="28"/>
  <c r="CF681" i="28"/>
  <c r="CF685" i="28"/>
  <c r="CF669" i="28"/>
  <c r="CF693" i="28"/>
  <c r="CE462" i="28"/>
  <c r="CE466" i="28"/>
  <c r="CE458" i="28"/>
  <c r="CE438" i="28"/>
  <c r="CE442" i="28"/>
  <c r="CE450" i="28"/>
  <c r="CE470" i="28"/>
  <c r="CE454" i="28"/>
  <c r="CE434" i="28"/>
  <c r="CE446" i="28"/>
  <c r="CF540" i="28"/>
  <c r="CF552" i="28"/>
  <c r="CF532" i="28"/>
  <c r="CF536" i="28"/>
  <c r="CF556" i="28"/>
  <c r="CF548" i="28"/>
  <c r="CF560" i="28"/>
  <c r="CF524" i="28"/>
  <c r="CF544" i="28"/>
  <c r="CE816" i="28"/>
  <c r="CE820" i="28"/>
  <c r="CE824" i="28"/>
  <c r="CE804" i="28"/>
  <c r="CE800" i="28"/>
  <c r="CE828" i="28"/>
  <c r="CE808" i="28"/>
  <c r="CE812" i="28"/>
  <c r="CE792" i="28"/>
  <c r="CF800" i="28"/>
  <c r="CF824" i="28"/>
  <c r="CF792" i="28"/>
  <c r="CF820" i="28"/>
  <c r="CF828" i="28"/>
  <c r="CF804" i="28"/>
  <c r="CF808" i="28"/>
  <c r="CF812" i="28"/>
  <c r="CF816" i="28"/>
  <c r="CE689" i="28"/>
  <c r="CE681" i="28"/>
  <c r="CE677" i="28"/>
  <c r="CE685" i="28"/>
  <c r="CE693" i="28"/>
  <c r="CE669" i="28"/>
  <c r="CE657" i="28"/>
  <c r="CE665" i="28"/>
  <c r="CE673" i="28"/>
  <c r="CF849" i="28"/>
  <c r="CF841" i="28"/>
  <c r="CF869" i="28"/>
  <c r="CF837" i="28"/>
  <c r="CF845" i="28"/>
  <c r="CF861" i="28"/>
  <c r="CF865" i="28"/>
  <c r="CF873" i="28"/>
  <c r="CF853" i="28"/>
  <c r="CF857" i="28"/>
  <c r="CE524" i="28"/>
  <c r="CE552" i="28"/>
  <c r="CE532" i="28"/>
  <c r="CE536" i="28"/>
  <c r="CE556" i="28"/>
  <c r="CE548" i="28"/>
  <c r="CE540" i="28"/>
  <c r="CE544" i="28"/>
  <c r="CE560" i="28"/>
  <c r="CF18" i="23"/>
  <c r="CG245" i="28"/>
  <c r="CG35" i="25"/>
  <c r="CH245" i="28"/>
  <c r="CH35" i="25"/>
  <c r="CE18" i="23"/>
  <c r="CE59" i="23" s="1"/>
  <c r="CH428" i="10"/>
  <c r="CB83" i="33" s="1"/>
  <c r="CI402" i="10"/>
  <c r="CC19" i="33" s="1"/>
  <c r="CG6" i="24"/>
  <c r="CE6" i="18"/>
  <c r="CK6" i="10"/>
  <c r="CK8" i="3"/>
  <c r="CK6" i="23"/>
  <c r="CJ7" i="10"/>
  <c r="CJ7" i="23"/>
  <c r="CJ9" i="3"/>
  <c r="CD7" i="18"/>
  <c r="CK5" i="10"/>
  <c r="CE5" i="18"/>
  <c r="CG5" i="24"/>
  <c r="CK5" i="23"/>
  <c r="CK7" i="3"/>
  <c r="CI415" i="10"/>
  <c r="CC51" i="33" s="1"/>
  <c r="CH415" i="10"/>
  <c r="CB51" i="33" s="1"/>
  <c r="CL4" i="10"/>
  <c r="CF15" i="33"/>
  <c r="CF79" i="33"/>
  <c r="CF143" i="33"/>
  <c r="CF208" i="33"/>
  <c r="CF274" i="33"/>
  <c r="CF340" i="33"/>
  <c r="CF4" i="18"/>
  <c r="CL6" i="3"/>
  <c r="CL5" i="3" s="1"/>
  <c r="CF61" i="33"/>
  <c r="CF125" i="33"/>
  <c r="CF190" i="33"/>
  <c r="CF256" i="33"/>
  <c r="CF322" i="33"/>
  <c r="CL4" i="23"/>
  <c r="CF47" i="33"/>
  <c r="CF111" i="33"/>
  <c r="CF175" i="33"/>
  <c r="CF241" i="33"/>
  <c r="CF307" i="33"/>
  <c r="CH4" i="24"/>
  <c r="CF29" i="33"/>
  <c r="CF93" i="33"/>
  <c r="CF157" i="33"/>
  <c r="CF223" i="33"/>
  <c r="CF289" i="33"/>
  <c r="CF355" i="33"/>
  <c r="CM70" i="1"/>
  <c r="CL9" i="1"/>
  <c r="CG128" i="24" l="1" a="1"/>
  <c r="CG128" i="24" s="1"/>
  <c r="CG120" i="24" a="1"/>
  <c r="CG120" i="24" s="1"/>
  <c r="CG108" i="24" a="1"/>
  <c r="CG108" i="24" s="1"/>
  <c r="CG116" i="24" a="1"/>
  <c r="CG116" i="24" s="1"/>
  <c r="CG124" i="24" a="1"/>
  <c r="CG124" i="24" s="1"/>
  <c r="CG112" i="24" a="1"/>
  <c r="CG112" i="24" s="1"/>
  <c r="CG76" i="24" a="1"/>
  <c r="CG76" i="24" s="1"/>
  <c r="CG96" i="24" a="1"/>
  <c r="CG96" i="24" s="1"/>
  <c r="CG88" i="24" a="1"/>
  <c r="CG88" i="24" s="1"/>
  <c r="CG56" i="24" a="1"/>
  <c r="CG56" i="24" s="1"/>
  <c r="CG104" i="24" a="1"/>
  <c r="CG104" i="24" s="1"/>
  <c r="CG72" i="24" a="1"/>
  <c r="CG72" i="24" s="1"/>
  <c r="CG84" i="24" a="1"/>
  <c r="CG84" i="24" s="1"/>
  <c r="CG64" i="24" a="1"/>
  <c r="CG64" i="24" s="1"/>
  <c r="CG92" i="24" a="1"/>
  <c r="CG92" i="24" s="1"/>
  <c r="CG100" i="24" a="1"/>
  <c r="CG100" i="24" s="1"/>
  <c r="CG80" i="24" a="1"/>
  <c r="CG80" i="24" s="1"/>
  <c r="CG68" i="24" a="1"/>
  <c r="CG68" i="24" s="1"/>
  <c r="CG20" i="24" a="1"/>
  <c r="CG20" i="24" s="1"/>
  <c r="CG40" i="24" a="1"/>
  <c r="CG40" i="24" s="1"/>
  <c r="CG48" i="24" a="1"/>
  <c r="CG48" i="24" s="1"/>
  <c r="CG28" i="24" a="1"/>
  <c r="CG28" i="24" s="1"/>
  <c r="CG12" i="24" a="1"/>
  <c r="CG12" i="24" s="1"/>
  <c r="CG36" i="24" a="1"/>
  <c r="CG36" i="24" s="1"/>
  <c r="CG32" i="24" a="1"/>
  <c r="CG32" i="24" s="1"/>
  <c r="CG44" i="24" a="1"/>
  <c r="CG44" i="24" s="1"/>
  <c r="CG24" i="24" a="1"/>
  <c r="CG24" i="24" s="1"/>
  <c r="CG52" i="24" a="1"/>
  <c r="CG52" i="24" s="1"/>
  <c r="CG60" i="24" a="1"/>
  <c r="CG60" i="24" s="1"/>
  <c r="CG16" i="24" a="1"/>
  <c r="CG16" i="24" s="1"/>
  <c r="CE124" i="23"/>
  <c r="CH232" i="10"/>
  <c r="CF91" i="23"/>
  <c r="CH236" i="25"/>
  <c r="CH439" i="25"/>
  <c r="CB127" i="33" s="1"/>
  <c r="CB137" i="33" s="1"/>
  <c r="CH252" i="25"/>
  <c r="CH491" i="25"/>
  <c r="CB258" i="33" s="1"/>
  <c r="CB268" i="33" s="1"/>
  <c r="CG260" i="25"/>
  <c r="CG517" i="25"/>
  <c r="CA324" i="33" s="1"/>
  <c r="CA334" i="33" s="1"/>
  <c r="CG256" i="25"/>
  <c r="CG504" i="25"/>
  <c r="CA291" i="33" s="1"/>
  <c r="CA301" i="33" s="1"/>
  <c r="CH240" i="10"/>
  <c r="CH452" i="10"/>
  <c r="CB145" i="33" s="1"/>
  <c r="CB155" i="33" s="1"/>
  <c r="CG260" i="10"/>
  <c r="CG244" i="10"/>
  <c r="CG465" i="10"/>
  <c r="CA177" i="33" s="1"/>
  <c r="CA187" i="33" s="1"/>
  <c r="CH240" i="25"/>
  <c r="CH452" i="25"/>
  <c r="CB159" i="33" s="1"/>
  <c r="CB169" i="33" s="1"/>
  <c r="CG248" i="10"/>
  <c r="CG478" i="10"/>
  <c r="CA210" i="33" s="1"/>
  <c r="CA220" i="33" s="1"/>
  <c r="CG240" i="25"/>
  <c r="CG452" i="25"/>
  <c r="CA159" i="33" s="1"/>
  <c r="CA169" i="33" s="1"/>
  <c r="CH256" i="10"/>
  <c r="CH504" i="10"/>
  <c r="CB276" i="33" s="1"/>
  <c r="CB286" i="33" s="1"/>
  <c r="CG252" i="25"/>
  <c r="CG491" i="25"/>
  <c r="CA258" i="33" s="1"/>
  <c r="CA268" i="33" s="1"/>
  <c r="CG264" i="25"/>
  <c r="CG530" i="25"/>
  <c r="CA357" i="33" s="1"/>
  <c r="CA367" i="33" s="1"/>
  <c r="CG244" i="25"/>
  <c r="CG465" i="25"/>
  <c r="CA192" i="33" s="1"/>
  <c r="CA202" i="33" s="1"/>
  <c r="CH248" i="10"/>
  <c r="CH478" i="10"/>
  <c r="CB210" i="33" s="1"/>
  <c r="CB220" i="33" s="1"/>
  <c r="CG236" i="25"/>
  <c r="CG439" i="25"/>
  <c r="CA127" i="33" s="1"/>
  <c r="CA137" i="33" s="1"/>
  <c r="CG236" i="10"/>
  <c r="CG439" i="10"/>
  <c r="CA113" i="33" s="1"/>
  <c r="CA123" i="33" s="1"/>
  <c r="CH236" i="10"/>
  <c r="CH439" i="10"/>
  <c r="CB113" i="33" s="1"/>
  <c r="CB123" i="33" s="1"/>
  <c r="CG256" i="10"/>
  <c r="CG504" i="10"/>
  <c r="CA276" i="33" s="1"/>
  <c r="CA286" i="33" s="1"/>
  <c r="CG248" i="25"/>
  <c r="CG478" i="25"/>
  <c r="CA225" i="33" s="1"/>
  <c r="CA235" i="33" s="1"/>
  <c r="CH256" i="25"/>
  <c r="CH504" i="25"/>
  <c r="CB291" i="33" s="1"/>
  <c r="CB301" i="33" s="1"/>
  <c r="CG240" i="10"/>
  <c r="CG452" i="10"/>
  <c r="CA145" i="33" s="1"/>
  <c r="CA155" i="33" s="1"/>
  <c r="CH248" i="25"/>
  <c r="CH34" i="23" s="1"/>
  <c r="CH478" i="25"/>
  <c r="CB225" i="33" s="1"/>
  <c r="CB235" i="33" s="1"/>
  <c r="CH264" i="25"/>
  <c r="CH530" i="25"/>
  <c r="CB357" i="33" s="1"/>
  <c r="CB367" i="33" s="1"/>
  <c r="CH260" i="10"/>
  <c r="CH244" i="10"/>
  <c r="CH465" i="10"/>
  <c r="CB177" i="33" s="1"/>
  <c r="CB187" i="33" s="1"/>
  <c r="CH260" i="25"/>
  <c r="CH517" i="25"/>
  <c r="CB324" i="33" s="1"/>
  <c r="CB334" i="33" s="1"/>
  <c r="CH252" i="10"/>
  <c r="CH491" i="10"/>
  <c r="CB243" i="33" s="1"/>
  <c r="CB253" i="33" s="1"/>
  <c r="CG252" i="10"/>
  <c r="CG491" i="10"/>
  <c r="CA243" i="33" s="1"/>
  <c r="CA253" i="33" s="1"/>
  <c r="CH264" i="10"/>
  <c r="CH530" i="10"/>
  <c r="CB342" i="33" s="1"/>
  <c r="CB352" i="33" s="1"/>
  <c r="CH244" i="25"/>
  <c r="CH465" i="25"/>
  <c r="CB192" i="33" s="1"/>
  <c r="CB202" i="33" s="1"/>
  <c r="CG264" i="10"/>
  <c r="CG530" i="10"/>
  <c r="CA342" i="33" s="1"/>
  <c r="CA352" i="33" s="1"/>
  <c r="CM71" i="1"/>
  <c r="CL72" i="1"/>
  <c r="CH228" i="10"/>
  <c r="CF55" i="23"/>
  <c r="CH833" i="28"/>
  <c r="CH861" i="28" s="1"/>
  <c r="CH1248" i="28"/>
  <c r="CH1252" i="28" s="1"/>
  <c r="CH1108" i="28"/>
  <c r="CH1112" i="28" s="1"/>
  <c r="CG1205" i="28"/>
  <c r="CG1065" i="28"/>
  <c r="CG1089" i="28"/>
  <c r="CG1085" i="28"/>
  <c r="CG1081" i="28"/>
  <c r="CG1077" i="28"/>
  <c r="CG1073" i="28"/>
  <c r="CG1101" i="28"/>
  <c r="CG1069" i="28"/>
  <c r="CG1093" i="28"/>
  <c r="CG1097" i="28"/>
  <c r="CG1221" i="28"/>
  <c r="CG1217" i="28"/>
  <c r="CG1213" i="28"/>
  <c r="CG1225" i="28"/>
  <c r="CG1241" i="28"/>
  <c r="CG1237" i="28"/>
  <c r="CG1209" i="28"/>
  <c r="CG1233" i="28"/>
  <c r="CG1229" i="28"/>
  <c r="CH1201" i="28"/>
  <c r="CH1205" i="28" s="1"/>
  <c r="CH1061" i="28"/>
  <c r="CH1065" i="28" s="1"/>
  <c r="CG1248" i="28"/>
  <c r="CG1252" i="28" s="1"/>
  <c r="CG1108" i="28"/>
  <c r="CF71" i="23"/>
  <c r="CF67" i="23"/>
  <c r="CF59" i="23"/>
  <c r="CF83" i="23"/>
  <c r="CF63" i="23"/>
  <c r="CF96" i="23"/>
  <c r="CF75" i="23"/>
  <c r="CG878" i="28"/>
  <c r="CG910" i="28" s="1"/>
  <c r="CF79" i="23"/>
  <c r="CF124" i="23" s="1"/>
  <c r="CG833" i="28"/>
  <c r="CG837" i="28" s="1"/>
  <c r="CG430" i="28"/>
  <c r="CG458" i="28" s="1"/>
  <c r="CG563" i="28"/>
  <c r="CG571" i="28" s="1"/>
  <c r="CF87" i="23"/>
  <c r="CG698" i="28"/>
  <c r="CG718" i="28" s="1"/>
  <c r="CG653" i="28"/>
  <c r="CG685" i="28" s="1"/>
  <c r="CH416" i="10"/>
  <c r="CB52" i="33" s="1"/>
  <c r="CH401" i="10"/>
  <c r="CB18" i="33" s="1"/>
  <c r="CB27" i="33" s="1"/>
  <c r="CH563" i="28"/>
  <c r="CH587" i="28" s="1"/>
  <c r="CG416" i="10"/>
  <c r="CA52" i="33" s="1"/>
  <c r="CG401" i="10"/>
  <c r="CA18" i="33" s="1"/>
  <c r="CH224" i="10"/>
  <c r="CH430" i="28"/>
  <c r="CH466" i="28" s="1"/>
  <c r="CH698" i="28"/>
  <c r="CH702" i="28" s="1"/>
  <c r="CE100" i="23"/>
  <c r="CE104" i="23"/>
  <c r="CG520" i="28"/>
  <c r="CG552" i="28" s="1"/>
  <c r="CG414" i="10"/>
  <c r="CA50" i="33" s="1"/>
  <c r="CE116" i="23"/>
  <c r="CG788" i="28"/>
  <c r="CG820" i="28" s="1"/>
  <c r="CG228" i="10"/>
  <c r="CH413" i="10"/>
  <c r="CB49" i="33" s="1"/>
  <c r="CD100" i="18"/>
  <c r="CJ168" i="10" s="1"/>
  <c r="CD104" i="18"/>
  <c r="CJ175" i="10" s="1"/>
  <c r="CD108" i="18"/>
  <c r="CJ182" i="10" s="1"/>
  <c r="CD112" i="18"/>
  <c r="CJ189" i="10" s="1"/>
  <c r="CD116" i="18"/>
  <c r="CJ196" i="10" s="1"/>
  <c r="CD120" i="18"/>
  <c r="CJ203" i="10" s="1"/>
  <c r="CD124" i="18"/>
  <c r="CJ210" i="10" s="1"/>
  <c r="CD72" i="18"/>
  <c r="CJ119" i="10" s="1"/>
  <c r="CD76" i="18"/>
  <c r="CJ126" i="10" s="1"/>
  <c r="CD44" i="18"/>
  <c r="CD128" i="18"/>
  <c r="CJ217" i="10" s="1"/>
  <c r="CD80" i="18"/>
  <c r="CJ133" i="10" s="1"/>
  <c r="CD48" i="18"/>
  <c r="CJ77" i="10" s="1"/>
  <c r="CD84" i="18"/>
  <c r="CD52" i="18"/>
  <c r="CJ84" i="10" s="1"/>
  <c r="CJ517" i="10" s="1"/>
  <c r="CD309" i="33" s="1"/>
  <c r="CD319" i="33" s="1"/>
  <c r="CD88" i="18"/>
  <c r="CJ147" i="10" s="1"/>
  <c r="CD56" i="18"/>
  <c r="CD92" i="18"/>
  <c r="CJ154" i="10" s="1"/>
  <c r="CD60" i="18"/>
  <c r="CJ98" i="10" s="1"/>
  <c r="CD96" i="18"/>
  <c r="CJ161" i="10" s="1"/>
  <c r="CD64" i="18"/>
  <c r="CJ105" i="28" s="1"/>
  <c r="CD20" i="18"/>
  <c r="CJ28" i="10" s="1"/>
  <c r="CD24" i="18"/>
  <c r="CD28" i="18"/>
  <c r="CJ42" i="10" s="1"/>
  <c r="CJ427" i="10" s="1"/>
  <c r="CD82" i="33" s="1"/>
  <c r="CD32" i="18"/>
  <c r="CD36" i="18"/>
  <c r="CJ56" i="10" s="1"/>
  <c r="CD40" i="18"/>
  <c r="CJ63" i="10" s="1"/>
  <c r="CD12" i="18"/>
  <c r="CJ14" i="10" s="1"/>
  <c r="CD68" i="18"/>
  <c r="CJ112" i="10" s="1"/>
  <c r="CD16" i="18"/>
  <c r="CJ21" i="28" s="1"/>
  <c r="CG224" i="10"/>
  <c r="CG400" i="10"/>
  <c r="CA17" i="33" s="1"/>
  <c r="CE112" i="23"/>
  <c r="CE128" i="23"/>
  <c r="CE108" i="23"/>
  <c r="CE120" i="23"/>
  <c r="CE132" i="23"/>
  <c r="CE136" i="23"/>
  <c r="CJ35" i="28"/>
  <c r="CJ420" i="28"/>
  <c r="CJ210" i="25"/>
  <c r="CI259" i="28"/>
  <c r="CI49" i="25"/>
  <c r="CI84" i="10"/>
  <c r="CI517" i="10" s="1"/>
  <c r="CC309" i="33" s="1"/>
  <c r="CC319" i="33" s="1"/>
  <c r="CI84" i="28"/>
  <c r="CI119" i="10"/>
  <c r="CI119" i="28"/>
  <c r="CI406" i="28"/>
  <c r="CI196" i="25"/>
  <c r="CI154" i="10"/>
  <c r="CI154" i="28"/>
  <c r="CI392" i="28"/>
  <c r="CI182" i="25"/>
  <c r="CI343" i="28"/>
  <c r="CI133" i="25"/>
  <c r="CI322" i="28"/>
  <c r="CI112" i="25"/>
  <c r="CI161" i="10"/>
  <c r="CI161" i="28"/>
  <c r="CI196" i="10"/>
  <c r="CI196" i="28"/>
  <c r="CI252" i="28"/>
  <c r="CI42" i="25"/>
  <c r="CI427" i="25" s="1"/>
  <c r="CC96" i="33" s="1"/>
  <c r="CI112" i="10"/>
  <c r="CI112" i="28"/>
  <c r="CI42" i="10"/>
  <c r="CI42" i="28"/>
  <c r="CI84" i="25"/>
  <c r="CI294" i="28"/>
  <c r="CI217" i="10"/>
  <c r="CI217" i="28"/>
  <c r="CI336" i="28"/>
  <c r="CI126" i="25"/>
  <c r="CI301" i="28"/>
  <c r="CI91" i="25"/>
  <c r="CI28" i="10"/>
  <c r="CI401" i="10" s="1"/>
  <c r="CC18" i="33" s="1"/>
  <c r="CI28" i="28"/>
  <c r="CH7" i="24"/>
  <c r="CL9" i="28"/>
  <c r="CL7" i="25"/>
  <c r="CI238" i="28"/>
  <c r="CI28" i="25"/>
  <c r="CI414" i="25" s="1"/>
  <c r="CC64" i="33" s="1"/>
  <c r="CI182" i="10"/>
  <c r="CI182" i="28"/>
  <c r="CI119" i="25"/>
  <c r="CI329" i="28"/>
  <c r="CI413" i="28"/>
  <c r="CI203" i="25"/>
  <c r="CI371" i="28"/>
  <c r="CI161" i="25"/>
  <c r="CI203" i="10"/>
  <c r="CI203" i="28"/>
  <c r="CI357" i="28"/>
  <c r="CI147" i="25"/>
  <c r="CI364" i="28"/>
  <c r="CI154" i="25"/>
  <c r="CI126" i="10"/>
  <c r="CI126" i="28"/>
  <c r="CI133" i="10"/>
  <c r="CI133" i="28"/>
  <c r="CM73" i="1"/>
  <c r="CM6" i="28"/>
  <c r="CM4" i="25"/>
  <c r="CI287" i="28"/>
  <c r="CI77" i="25"/>
  <c r="CI308" i="28"/>
  <c r="CI98" i="25"/>
  <c r="CJ266" i="28"/>
  <c r="CJ56" i="25"/>
  <c r="CI210" i="10"/>
  <c r="CI210" i="28"/>
  <c r="CI427" i="28"/>
  <c r="CI217" i="25"/>
  <c r="CI399" i="28"/>
  <c r="CI189" i="25"/>
  <c r="CI77" i="10"/>
  <c r="CI77" i="28"/>
  <c r="CI168" i="10"/>
  <c r="CI168" i="28"/>
  <c r="CI273" i="28"/>
  <c r="CI63" i="25"/>
  <c r="CI175" i="25"/>
  <c r="CI385" i="28"/>
  <c r="CI35" i="10"/>
  <c r="CI232" i="10" s="1"/>
  <c r="CI35" i="28"/>
  <c r="CI266" i="28"/>
  <c r="CI56" i="25"/>
  <c r="CI56" i="10"/>
  <c r="CI56" i="28"/>
  <c r="CI147" i="10"/>
  <c r="CI147" i="28"/>
  <c r="CI140" i="10"/>
  <c r="CI140" i="28"/>
  <c r="CI378" i="28"/>
  <c r="CI168" i="25"/>
  <c r="CL7" i="28"/>
  <c r="CL5" i="25"/>
  <c r="CI280" i="28"/>
  <c r="CI70" i="25"/>
  <c r="CI63" i="10"/>
  <c r="CI63" i="28"/>
  <c r="CI315" i="28"/>
  <c r="CI105" i="25"/>
  <c r="CI49" i="10"/>
  <c r="CI49" i="28"/>
  <c r="CI91" i="10"/>
  <c r="CI91" i="28"/>
  <c r="CI105" i="10"/>
  <c r="CI105" i="28"/>
  <c r="CL94" i="23"/>
  <c r="CL53" i="23"/>
  <c r="CI175" i="10"/>
  <c r="CI175" i="28"/>
  <c r="CI70" i="10"/>
  <c r="CI70" i="28"/>
  <c r="CI98" i="10"/>
  <c r="CI98" i="28"/>
  <c r="CI420" i="28"/>
  <c r="CI210" i="25"/>
  <c r="CG426" i="10"/>
  <c r="CA81" i="33" s="1"/>
  <c r="CA91" i="33" s="1"/>
  <c r="CG232" i="10"/>
  <c r="CG413" i="25"/>
  <c r="CA63" i="33" s="1"/>
  <c r="CA73" i="33" s="1"/>
  <c r="CG228" i="25"/>
  <c r="CI21" i="25"/>
  <c r="CI231" i="28"/>
  <c r="CH413" i="25"/>
  <c r="CB63" i="33" s="1"/>
  <c r="CB73" i="33" s="1"/>
  <c r="CH228" i="25"/>
  <c r="CI21" i="10"/>
  <c r="CI413" i="10" s="1"/>
  <c r="CC49" i="33" s="1"/>
  <c r="CI21" i="28"/>
  <c r="CH608" i="28"/>
  <c r="CH616" i="28" s="1"/>
  <c r="CH475" i="28"/>
  <c r="CH483" i="28" s="1"/>
  <c r="CH743" i="28"/>
  <c r="CH751" i="28" s="1"/>
  <c r="CH923" i="28"/>
  <c r="CH931" i="28" s="1"/>
  <c r="CH968" i="28"/>
  <c r="CI224" i="28"/>
  <c r="CI14" i="25"/>
  <c r="CH520" i="28"/>
  <c r="CH536" i="28" s="1"/>
  <c r="CH788" i="28"/>
  <c r="CH816" i="28" s="1"/>
  <c r="CH653" i="28"/>
  <c r="CH689" i="28" s="1"/>
  <c r="CG743" i="28"/>
  <c r="CG751" i="28" s="1"/>
  <c r="CG475" i="28"/>
  <c r="CG483" i="28" s="1"/>
  <c r="CG608" i="28"/>
  <c r="CG616" i="28" s="1"/>
  <c r="CG968" i="28"/>
  <c r="CG923" i="28"/>
  <c r="CG931" i="28" s="1"/>
  <c r="CH400" i="25"/>
  <c r="CB31" i="33" s="1"/>
  <c r="CB41" i="33" s="1"/>
  <c r="CH224" i="25"/>
  <c r="CG400" i="25"/>
  <c r="CA31" i="33" s="1"/>
  <c r="CA41" i="33" s="1"/>
  <c r="CG224" i="25"/>
  <c r="CH869" i="28"/>
  <c r="CH882" i="28"/>
  <c r="CH910" i="28"/>
  <c r="CH902" i="28"/>
  <c r="CH918" i="28"/>
  <c r="CH914" i="28"/>
  <c r="CH894" i="28"/>
  <c r="CH890" i="28"/>
  <c r="CH906" i="28"/>
  <c r="CH898" i="28"/>
  <c r="CH886" i="28"/>
  <c r="CI14" i="10"/>
  <c r="CI14" i="28"/>
  <c r="CH232" i="25"/>
  <c r="CH426" i="25"/>
  <c r="CB95" i="33" s="1"/>
  <c r="CB105" i="33" s="1"/>
  <c r="CG232" i="25"/>
  <c r="CG426" i="25"/>
  <c r="CA95" i="33" s="1"/>
  <c r="CA105" i="33" s="1"/>
  <c r="CI245" i="28"/>
  <c r="CI35" i="25"/>
  <c r="CJ428" i="10"/>
  <c r="CD83" i="33" s="1"/>
  <c r="CB81" i="33"/>
  <c r="CB91" i="33" s="1"/>
  <c r="CI428" i="10"/>
  <c r="CC83" i="33" s="1"/>
  <c r="CI427" i="10"/>
  <c r="CC82" i="33" s="1"/>
  <c r="CL5" i="23"/>
  <c r="CH5" i="24"/>
  <c r="CL5" i="10"/>
  <c r="CL7" i="3"/>
  <c r="CF5" i="18"/>
  <c r="CE7" i="18"/>
  <c r="CK9" i="3"/>
  <c r="CK7" i="10"/>
  <c r="CK7" i="23"/>
  <c r="CJ415" i="10"/>
  <c r="CD51" i="33" s="1"/>
  <c r="CJ401" i="10"/>
  <c r="CD18" i="33" s="1"/>
  <c r="CJ402" i="10"/>
  <c r="CD19" i="33" s="1"/>
  <c r="CM4" i="10"/>
  <c r="CG29" i="33"/>
  <c r="CG93" i="33"/>
  <c r="CG157" i="33"/>
  <c r="CG223" i="33"/>
  <c r="CG289" i="33"/>
  <c r="CG355" i="33"/>
  <c r="CM6" i="3"/>
  <c r="CM5" i="3" s="1"/>
  <c r="CG15" i="33"/>
  <c r="CG79" i="33"/>
  <c r="CG143" i="33"/>
  <c r="CG208" i="33"/>
  <c r="CG274" i="33"/>
  <c r="CG340" i="33"/>
  <c r="CG4" i="18"/>
  <c r="CG61" i="33"/>
  <c r="CG125" i="33"/>
  <c r="CG190" i="33"/>
  <c r="CG256" i="33"/>
  <c r="CG322" i="33"/>
  <c r="CM4" i="23"/>
  <c r="CG47" i="33"/>
  <c r="CG111" i="33"/>
  <c r="CG175" i="33"/>
  <c r="CG241" i="33"/>
  <c r="CG307" i="33"/>
  <c r="CI4" i="24"/>
  <c r="CM9" i="1"/>
  <c r="CN70" i="1"/>
  <c r="CH128" i="24" l="1" a="1"/>
  <c r="CH128" i="24" s="1"/>
  <c r="CH120" i="24" a="1"/>
  <c r="CH120" i="24" s="1"/>
  <c r="CH108" i="24" a="1"/>
  <c r="CH108" i="24" s="1"/>
  <c r="CH116" i="24" a="1"/>
  <c r="CH116" i="24" s="1"/>
  <c r="CH124" i="24" a="1"/>
  <c r="CH124" i="24" s="1"/>
  <c r="CH112" i="24" a="1"/>
  <c r="CH112" i="24" s="1"/>
  <c r="CH60" i="24" a="1"/>
  <c r="CH60" i="24" s="1"/>
  <c r="CH76" i="24" a="1"/>
  <c r="CH76" i="24" s="1"/>
  <c r="CH96" i="24" a="1"/>
  <c r="CH96" i="24" s="1"/>
  <c r="CH88" i="24" a="1"/>
  <c r="CH88" i="24" s="1"/>
  <c r="CH56" i="24" a="1"/>
  <c r="CH56" i="24" s="1"/>
  <c r="CH104" i="24" a="1"/>
  <c r="CH104" i="24" s="1"/>
  <c r="CH72" i="24" a="1"/>
  <c r="CH72" i="24" s="1"/>
  <c r="CH84" i="24" a="1"/>
  <c r="CH84" i="24" s="1"/>
  <c r="CH64" i="24" a="1"/>
  <c r="CH64" i="24" s="1"/>
  <c r="CH92" i="24" a="1"/>
  <c r="CH92" i="24" s="1"/>
  <c r="CH48" i="24" a="1"/>
  <c r="CH48" i="24" s="1"/>
  <c r="CH32" i="24" a="1"/>
  <c r="CH32" i="24" s="1"/>
  <c r="CH16" i="24" a="1"/>
  <c r="CH16" i="24" s="1"/>
  <c r="CH20" i="24" a="1"/>
  <c r="CH20" i="24" s="1"/>
  <c r="CH40" i="24" a="1"/>
  <c r="CH40" i="24" s="1"/>
  <c r="CH68" i="24" a="1"/>
  <c r="CH68" i="24" s="1"/>
  <c r="CH28" i="24" a="1"/>
  <c r="CH28" i="24" s="1"/>
  <c r="CH12" i="24" a="1"/>
  <c r="CH12" i="24" s="1"/>
  <c r="CH100" i="24" a="1"/>
  <c r="CH100" i="24" s="1"/>
  <c r="CH80" i="24" a="1"/>
  <c r="CH80" i="24" s="1"/>
  <c r="CH36" i="24" a="1"/>
  <c r="CH36" i="24" s="1"/>
  <c r="CH44" i="24" a="1"/>
  <c r="CH44" i="24" s="1"/>
  <c r="CH24" i="24" a="1"/>
  <c r="CH24" i="24" s="1"/>
  <c r="CH52" i="24" a="1"/>
  <c r="CH52" i="24" s="1"/>
  <c r="CH849" i="28"/>
  <c r="CG730" i="28"/>
  <c r="CH845" i="28"/>
  <c r="CG734" i="28"/>
  <c r="CH857" i="28"/>
  <c r="CI426" i="10"/>
  <c r="CG438" i="28"/>
  <c r="CG470" i="28"/>
  <c r="CG591" i="28"/>
  <c r="CH14" i="23"/>
  <c r="CG599" i="28"/>
  <c r="CG46" i="23"/>
  <c r="CG26" i="23"/>
  <c r="CH841" i="28"/>
  <c r="CH865" i="28"/>
  <c r="CG738" i="28"/>
  <c r="CH837" i="28"/>
  <c r="CG466" i="28"/>
  <c r="CH42" i="23"/>
  <c r="CF136" i="23"/>
  <c r="CG661" i="28"/>
  <c r="CH46" i="23"/>
  <c r="CH26" i="23"/>
  <c r="CH873" i="28"/>
  <c r="CH454" i="28"/>
  <c r="CH853" i="28"/>
  <c r="CG673" i="28"/>
  <c r="CG677" i="28"/>
  <c r="CG665" i="28"/>
  <c r="CG681" i="28"/>
  <c r="CG886" i="28"/>
  <c r="CG693" i="28"/>
  <c r="CG30" i="23"/>
  <c r="CG689" i="28"/>
  <c r="CH30" i="23"/>
  <c r="CG726" i="28"/>
  <c r="CH438" i="28"/>
  <c r="CG714" i="28"/>
  <c r="CH450" i="28"/>
  <c r="CG34" i="23"/>
  <c r="CG22" i="23"/>
  <c r="CG710" i="28"/>
  <c r="CH458" i="28"/>
  <c r="CH434" i="28"/>
  <c r="CH446" i="28"/>
  <c r="CG702" i="28"/>
  <c r="CG722" i="28"/>
  <c r="CH442" i="28"/>
  <c r="CH470" i="28"/>
  <c r="CG706" i="28"/>
  <c r="CH462" i="28"/>
  <c r="CI248" i="25"/>
  <c r="CI478" i="25"/>
  <c r="CC225" i="33" s="1"/>
  <c r="CC235" i="33" s="1"/>
  <c r="CI256" i="25"/>
  <c r="CI504" i="25"/>
  <c r="CC291" i="33" s="1"/>
  <c r="CC301" i="33" s="1"/>
  <c r="CG50" i="23"/>
  <c r="CI240" i="10"/>
  <c r="CI452" i="10"/>
  <c r="CC145" i="33" s="1"/>
  <c r="CC155" i="33" s="1"/>
  <c r="CI260" i="10"/>
  <c r="CI244" i="10"/>
  <c r="CI465" i="10"/>
  <c r="CC177" i="33" s="1"/>
  <c r="CC187" i="33" s="1"/>
  <c r="CJ236" i="10"/>
  <c r="CJ439" i="10"/>
  <c r="CD113" i="33" s="1"/>
  <c r="CD123" i="33" s="1"/>
  <c r="CG42" i="23"/>
  <c r="CI244" i="25"/>
  <c r="CI465" i="25"/>
  <c r="CC192" i="33" s="1"/>
  <c r="CC202" i="33" s="1"/>
  <c r="CI236" i="25"/>
  <c r="CI439" i="25"/>
  <c r="CC127" i="33" s="1"/>
  <c r="CC137" i="33" s="1"/>
  <c r="CH50" i="23"/>
  <c r="CG38" i="23"/>
  <c r="CJ244" i="25"/>
  <c r="CJ465" i="25"/>
  <c r="CD192" i="33" s="1"/>
  <c r="CD202" i="33" s="1"/>
  <c r="CJ256" i="10"/>
  <c r="CJ504" i="10"/>
  <c r="CD276" i="33" s="1"/>
  <c r="CD286" i="33" s="1"/>
  <c r="CI248" i="10"/>
  <c r="CI478" i="10"/>
  <c r="CC210" i="33" s="1"/>
  <c r="CC220" i="33" s="1"/>
  <c r="CI256" i="10"/>
  <c r="CI504" i="10"/>
  <c r="CC276" i="33" s="1"/>
  <c r="CC286" i="33" s="1"/>
  <c r="CI260" i="25"/>
  <c r="CI517" i="25"/>
  <c r="CC324" i="33" s="1"/>
  <c r="CC334" i="33" s="1"/>
  <c r="CH38" i="23"/>
  <c r="CI252" i="25"/>
  <c r="CI491" i="25"/>
  <c r="CC258" i="33" s="1"/>
  <c r="CC268" i="33" s="1"/>
  <c r="CI264" i="25"/>
  <c r="CI530" i="25"/>
  <c r="CC357" i="33" s="1"/>
  <c r="CC367" i="33" s="1"/>
  <c r="CI240" i="25"/>
  <c r="CI452" i="25"/>
  <c r="CC159" i="33" s="1"/>
  <c r="CC169" i="33" s="1"/>
  <c r="CJ248" i="10"/>
  <c r="CJ478" i="10"/>
  <c r="CD210" i="33" s="1"/>
  <c r="CD220" i="33" s="1"/>
  <c r="CI252" i="10"/>
  <c r="CI491" i="10"/>
  <c r="CC243" i="33" s="1"/>
  <c r="CC253" i="33" s="1"/>
  <c r="CI264" i="10"/>
  <c r="CI530" i="10"/>
  <c r="CC342" i="33" s="1"/>
  <c r="CC352" i="33" s="1"/>
  <c r="CI236" i="10"/>
  <c r="CI439" i="10"/>
  <c r="CC113" i="33" s="1"/>
  <c r="CC123" i="33" s="1"/>
  <c r="CJ260" i="10"/>
  <c r="CJ244" i="10"/>
  <c r="CJ465" i="10"/>
  <c r="CD177" i="33" s="1"/>
  <c r="CD187" i="33" s="1"/>
  <c r="CH22" i="23"/>
  <c r="CG583" i="28"/>
  <c r="CG579" i="28"/>
  <c r="CG587" i="28"/>
  <c r="CG450" i="28"/>
  <c r="CG575" i="28"/>
  <c r="CG442" i="28"/>
  <c r="CG603" i="28"/>
  <c r="CG567" i="28"/>
  <c r="CG462" i="28"/>
  <c r="CG595" i="28"/>
  <c r="CG454" i="28"/>
  <c r="CG434" i="28"/>
  <c r="CG446" i="28"/>
  <c r="CF100" i="23"/>
  <c r="CH318" i="10"/>
  <c r="CN71" i="1"/>
  <c r="CN72" i="1" s="1"/>
  <c r="CM72" i="1"/>
  <c r="CG914" i="28"/>
  <c r="CH567" i="28"/>
  <c r="CG869" i="28"/>
  <c r="CG841" i="28"/>
  <c r="CG865" i="28"/>
  <c r="CH575" i="28"/>
  <c r="CH571" i="28"/>
  <c r="CG857" i="28"/>
  <c r="CH599" i="28"/>
  <c r="CH603" i="28"/>
  <c r="CG849" i="28"/>
  <c r="CG882" i="28"/>
  <c r="CG873" i="28"/>
  <c r="CG853" i="28"/>
  <c r="CI228" i="10"/>
  <c r="CH583" i="28"/>
  <c r="CG845" i="28"/>
  <c r="CF112" i="23"/>
  <c r="CH591" i="28"/>
  <c r="CH579" i="28"/>
  <c r="CG861" i="28"/>
  <c r="CG898" i="28"/>
  <c r="CH314" i="10"/>
  <c r="CH595" i="28"/>
  <c r="CG894" i="28"/>
  <c r="CG890" i="28"/>
  <c r="CG918" i="28"/>
  <c r="CG906" i="28"/>
  <c r="CF128" i="23"/>
  <c r="CG902" i="28"/>
  <c r="CF104" i="23"/>
  <c r="CG1128" i="28"/>
  <c r="CG1148" i="28"/>
  <c r="CG1124" i="28"/>
  <c r="CG1144" i="28"/>
  <c r="CG1120" i="28"/>
  <c r="CG1140" i="28"/>
  <c r="CG1116" i="28"/>
  <c r="CG1136" i="28"/>
  <c r="CG1132" i="28"/>
  <c r="CG1264" i="28"/>
  <c r="CG1256" i="28"/>
  <c r="CG1288" i="28"/>
  <c r="CG1260" i="28"/>
  <c r="CG1284" i="28"/>
  <c r="CG1280" i="28"/>
  <c r="CG1276" i="28"/>
  <c r="CG1272" i="28"/>
  <c r="CG1268" i="28"/>
  <c r="CI1248" i="28"/>
  <c r="CI1252" i="28" s="1"/>
  <c r="CI1108" i="28"/>
  <c r="CI1112" i="28" s="1"/>
  <c r="CF116" i="23"/>
  <c r="CH1089" i="28"/>
  <c r="CH1085" i="28"/>
  <c r="CH1081" i="28"/>
  <c r="CH1077" i="28"/>
  <c r="CH1073" i="28"/>
  <c r="CH1101" i="28"/>
  <c r="CH1069" i="28"/>
  <c r="CH1097" i="28"/>
  <c r="CH1093" i="28"/>
  <c r="CI1201" i="28"/>
  <c r="CI1061" i="28"/>
  <c r="CH1217" i="28"/>
  <c r="CH1213" i="28"/>
  <c r="CH1209" i="28"/>
  <c r="CH1233" i="28"/>
  <c r="CH1237" i="28"/>
  <c r="CH1241" i="28"/>
  <c r="CH1229" i="28"/>
  <c r="CH1225" i="28"/>
  <c r="CH1221" i="28"/>
  <c r="CG1112" i="28"/>
  <c r="CH1132" i="28"/>
  <c r="CH1128" i="28"/>
  <c r="CH1124" i="28"/>
  <c r="CH1120" i="28"/>
  <c r="CH1148" i="28"/>
  <c r="CH1116" i="28"/>
  <c r="CH1136" i="28"/>
  <c r="CH1144" i="28"/>
  <c r="CH1140" i="28"/>
  <c r="CH1264" i="28"/>
  <c r="CH1256" i="28"/>
  <c r="CH1288" i="28"/>
  <c r="CH1260" i="28"/>
  <c r="CH1284" i="28"/>
  <c r="CH1280" i="28"/>
  <c r="CH1276" i="28"/>
  <c r="CH1268" i="28"/>
  <c r="CH1272" i="28"/>
  <c r="CG532" i="28"/>
  <c r="CG524" i="28"/>
  <c r="CG548" i="28"/>
  <c r="CG556" i="28"/>
  <c r="CF108" i="23"/>
  <c r="CF132" i="23"/>
  <c r="CG669" i="28"/>
  <c r="CG657" i="28"/>
  <c r="CF120" i="23"/>
  <c r="CG816" i="28"/>
  <c r="CG800" i="28"/>
  <c r="CG540" i="28"/>
  <c r="CA27" i="33"/>
  <c r="CG560" i="28"/>
  <c r="CG536" i="28"/>
  <c r="CG528" i="28"/>
  <c r="CG544" i="28"/>
  <c r="CH714" i="28"/>
  <c r="CH730" i="28"/>
  <c r="CH722" i="28"/>
  <c r="CH718" i="28"/>
  <c r="CH710" i="28"/>
  <c r="CH706" i="28"/>
  <c r="CH738" i="28"/>
  <c r="CH726" i="28"/>
  <c r="CH734" i="28"/>
  <c r="CA59" i="33"/>
  <c r="CB59" i="33"/>
  <c r="CH326" i="10"/>
  <c r="CH342" i="10"/>
  <c r="CH330" i="10"/>
  <c r="CH322" i="10"/>
  <c r="CH338" i="10"/>
  <c r="CH350" i="10"/>
  <c r="CH334" i="10"/>
  <c r="CH346" i="10"/>
  <c r="CJ154" i="28"/>
  <c r="CG804" i="28"/>
  <c r="CG812" i="28"/>
  <c r="CG14" i="23"/>
  <c r="CG828" i="28"/>
  <c r="CG792" i="28"/>
  <c r="CG808" i="28"/>
  <c r="CG796" i="28"/>
  <c r="CG824" i="28"/>
  <c r="CG314" i="10"/>
  <c r="CJ416" i="10"/>
  <c r="CD52" i="33" s="1"/>
  <c r="CJ414" i="10"/>
  <c r="CD50" i="33" s="1"/>
  <c r="CJ224" i="10"/>
  <c r="CJ400" i="10"/>
  <c r="CD17" i="33" s="1"/>
  <c r="CD27" i="33" s="1"/>
  <c r="CG976" i="28"/>
  <c r="CH976" i="28"/>
  <c r="CE104" i="18"/>
  <c r="CE108" i="18"/>
  <c r="CE112" i="18"/>
  <c r="CE116" i="18"/>
  <c r="CE120" i="18"/>
  <c r="CE124" i="18"/>
  <c r="CE128" i="18"/>
  <c r="CE76" i="18"/>
  <c r="CE44" i="18"/>
  <c r="CE80" i="18"/>
  <c r="CE48" i="18"/>
  <c r="CE84" i="18"/>
  <c r="CE52" i="18"/>
  <c r="CE88" i="18"/>
  <c r="CE56" i="18"/>
  <c r="CE92" i="18"/>
  <c r="CE60" i="18"/>
  <c r="CE100" i="18"/>
  <c r="CE96" i="18"/>
  <c r="CE64" i="18"/>
  <c r="CE68" i="18"/>
  <c r="CE28" i="18"/>
  <c r="CE24" i="18"/>
  <c r="CE20" i="18"/>
  <c r="CE32" i="18"/>
  <c r="CE36" i="18"/>
  <c r="CE12" i="18"/>
  <c r="CE40" i="18"/>
  <c r="CK63" i="10" s="1"/>
  <c r="CE16" i="18"/>
  <c r="CE72" i="18"/>
  <c r="CG318" i="10"/>
  <c r="CG338" i="10"/>
  <c r="CG342" i="10"/>
  <c r="CG346" i="10"/>
  <c r="CG334" i="10"/>
  <c r="CG322" i="10"/>
  <c r="CG326" i="10"/>
  <c r="CG330" i="10"/>
  <c r="CG350" i="10"/>
  <c r="CJ105" i="10"/>
  <c r="CJ28" i="28"/>
  <c r="CH318" i="25"/>
  <c r="CH18" i="23"/>
  <c r="CJ147" i="28"/>
  <c r="CJ35" i="10"/>
  <c r="CJ189" i="28"/>
  <c r="CH544" i="28"/>
  <c r="CH532" i="28"/>
  <c r="CJ161" i="28"/>
  <c r="CJ217" i="28"/>
  <c r="CJ63" i="28"/>
  <c r="CJ203" i="28"/>
  <c r="CJ21" i="10"/>
  <c r="CJ182" i="28"/>
  <c r="CJ84" i="28"/>
  <c r="CJ168" i="28"/>
  <c r="CJ133" i="28"/>
  <c r="CJ98" i="28"/>
  <c r="CJ112" i="28"/>
  <c r="CJ196" i="28"/>
  <c r="CJ119" i="28"/>
  <c r="CH796" i="28"/>
  <c r="CJ42" i="28"/>
  <c r="CJ126" i="28"/>
  <c r="CJ175" i="28"/>
  <c r="CJ56" i="28"/>
  <c r="CJ77" i="28"/>
  <c r="CJ14" i="28"/>
  <c r="CJ210" i="28"/>
  <c r="CH677" i="28"/>
  <c r="CH681" i="28"/>
  <c r="CH685" i="28"/>
  <c r="CH673" i="28"/>
  <c r="CH693" i="28"/>
  <c r="CH665" i="28"/>
  <c r="CH669" i="28"/>
  <c r="CH657" i="28"/>
  <c r="CH661" i="28"/>
  <c r="CH804" i="28"/>
  <c r="CH808" i="28"/>
  <c r="CH800" i="28"/>
  <c r="CH828" i="28"/>
  <c r="CJ308" i="28"/>
  <c r="CJ98" i="25"/>
  <c r="CJ392" i="28"/>
  <c r="CJ182" i="25"/>
  <c r="CK371" i="28"/>
  <c r="CK161" i="25"/>
  <c r="CI416" i="10"/>
  <c r="CC52" i="33" s="1"/>
  <c r="CI414" i="10"/>
  <c r="CC50" i="33" s="1"/>
  <c r="CJ84" i="25"/>
  <c r="CJ294" i="28"/>
  <c r="CM6" i="10"/>
  <c r="CM7" i="28"/>
  <c r="CM5" i="25"/>
  <c r="CJ385" i="28"/>
  <c r="CJ175" i="25"/>
  <c r="CJ49" i="10"/>
  <c r="CJ49" i="28"/>
  <c r="CN73" i="1"/>
  <c r="CN6" i="28"/>
  <c r="CN4" i="25"/>
  <c r="CM94" i="23"/>
  <c r="CM53" i="23"/>
  <c r="CJ378" i="28"/>
  <c r="CJ168" i="25"/>
  <c r="CK350" i="28"/>
  <c r="CK140" i="25"/>
  <c r="CJ273" i="28"/>
  <c r="CJ63" i="25"/>
  <c r="CK301" i="28"/>
  <c r="CK91" i="25"/>
  <c r="CJ406" i="28"/>
  <c r="CJ196" i="25"/>
  <c r="CJ140" i="25"/>
  <c r="CJ350" i="28"/>
  <c r="CH824" i="28"/>
  <c r="CJ91" i="10"/>
  <c r="CJ91" i="28"/>
  <c r="CJ238" i="28"/>
  <c r="CJ28" i="25"/>
  <c r="CJ414" i="25" s="1"/>
  <c r="CD64" i="33" s="1"/>
  <c r="CJ322" i="28"/>
  <c r="CJ112" i="25"/>
  <c r="CJ371" i="28"/>
  <c r="CJ161" i="25"/>
  <c r="CJ259" i="28"/>
  <c r="CJ49" i="25"/>
  <c r="CJ252" i="28"/>
  <c r="CJ42" i="25"/>
  <c r="CJ427" i="25" s="1"/>
  <c r="CD96" i="33" s="1"/>
  <c r="CH792" i="28"/>
  <c r="CI7" i="24"/>
  <c r="CM9" i="28"/>
  <c r="CM7" i="25"/>
  <c r="CJ140" i="10"/>
  <c r="CJ140" i="28"/>
  <c r="CJ413" i="28"/>
  <c r="CJ203" i="25"/>
  <c r="CK378" i="28"/>
  <c r="CK168" i="25"/>
  <c r="CL8" i="28"/>
  <c r="CL6" i="25"/>
  <c r="CJ301" i="28"/>
  <c r="CJ91" i="25"/>
  <c r="CJ336" i="28"/>
  <c r="CJ126" i="25"/>
  <c r="CJ357" i="28"/>
  <c r="CJ147" i="25"/>
  <c r="CJ70" i="10"/>
  <c r="CJ70" i="28"/>
  <c r="CJ399" i="28"/>
  <c r="CJ189" i="25"/>
  <c r="CJ343" i="28"/>
  <c r="CJ133" i="25"/>
  <c r="CJ77" i="25"/>
  <c r="CJ287" i="28"/>
  <c r="CJ329" i="28"/>
  <c r="CJ119" i="25"/>
  <c r="CJ364" i="28"/>
  <c r="CJ154" i="25"/>
  <c r="CJ105" i="25"/>
  <c r="CJ315" i="28"/>
  <c r="CJ427" i="28"/>
  <c r="CJ217" i="25"/>
  <c r="CJ280" i="28"/>
  <c r="CJ70" i="25"/>
  <c r="CH812" i="28"/>
  <c r="CH820" i="28"/>
  <c r="CJ21" i="25"/>
  <c r="CJ231" i="28"/>
  <c r="CK21" i="25"/>
  <c r="CK231" i="28"/>
  <c r="CI413" i="25"/>
  <c r="CC63" i="33" s="1"/>
  <c r="CC73" i="33" s="1"/>
  <c r="CI228" i="25"/>
  <c r="CH524" i="28"/>
  <c r="CG943" i="28"/>
  <c r="CG927" i="28"/>
  <c r="CG959" i="28"/>
  <c r="CG951" i="28"/>
  <c r="CG963" i="28"/>
  <c r="CG947" i="28"/>
  <c r="CG935" i="28"/>
  <c r="CG939" i="28"/>
  <c r="CG955" i="28"/>
  <c r="CI400" i="25"/>
  <c r="CC31" i="33" s="1"/>
  <c r="CC41" i="33" s="1"/>
  <c r="CI224" i="25"/>
  <c r="CH548" i="28"/>
  <c r="CG984" i="28"/>
  <c r="CG1000" i="28"/>
  <c r="CG980" i="28"/>
  <c r="CG1008" i="28"/>
  <c r="CG972" i="28"/>
  <c r="CG1004" i="28"/>
  <c r="CG988" i="28"/>
  <c r="CG992" i="28"/>
  <c r="CG996" i="28"/>
  <c r="CI608" i="28"/>
  <c r="CI616" i="28" s="1"/>
  <c r="CI743" i="28"/>
  <c r="CI475" i="28"/>
  <c r="CI483" i="28" s="1"/>
  <c r="CI968" i="28"/>
  <c r="CI923" i="28"/>
  <c r="CI931" i="28" s="1"/>
  <c r="CH552" i="28"/>
  <c r="CG640" i="28"/>
  <c r="CG648" i="28"/>
  <c r="CG612" i="28"/>
  <c r="CG644" i="28"/>
  <c r="CG636" i="28"/>
  <c r="CG628" i="28"/>
  <c r="CG624" i="28"/>
  <c r="CG632" i="28"/>
  <c r="CG620" i="28"/>
  <c r="CH988" i="28"/>
  <c r="CH980" i="28"/>
  <c r="CH1008" i="28"/>
  <c r="CH1000" i="28"/>
  <c r="CH1004" i="28"/>
  <c r="CH996" i="28"/>
  <c r="CH972" i="28"/>
  <c r="CH984" i="28"/>
  <c r="CH992" i="28"/>
  <c r="CH556" i="28"/>
  <c r="CG499" i="28"/>
  <c r="CG495" i="28"/>
  <c r="CG479" i="28"/>
  <c r="CG511" i="28"/>
  <c r="CG487" i="28"/>
  <c r="CG515" i="28"/>
  <c r="CG507" i="28"/>
  <c r="CG491" i="28"/>
  <c r="CG503" i="28"/>
  <c r="CH943" i="28"/>
  <c r="CH959" i="28"/>
  <c r="CH955" i="28"/>
  <c r="CH947" i="28"/>
  <c r="CH963" i="28"/>
  <c r="CH939" i="28"/>
  <c r="CH927" i="28"/>
  <c r="CH935" i="28"/>
  <c r="CH951" i="28"/>
  <c r="CH560" i="28"/>
  <c r="CG326" i="25"/>
  <c r="CG350" i="25"/>
  <c r="CG338" i="25"/>
  <c r="CG346" i="25"/>
  <c r="CG322" i="25"/>
  <c r="CG334" i="25"/>
  <c r="CG330" i="25"/>
  <c r="CG314" i="25"/>
  <c r="CG342" i="25"/>
  <c r="CG10" i="23"/>
  <c r="CG763" i="28"/>
  <c r="CG779" i="28"/>
  <c r="CG783" i="28"/>
  <c r="CG759" i="28"/>
  <c r="CG747" i="28"/>
  <c r="CG755" i="28"/>
  <c r="CG767" i="28"/>
  <c r="CG775" i="28"/>
  <c r="CG771" i="28"/>
  <c r="CH763" i="28"/>
  <c r="CH779" i="28"/>
  <c r="CH783" i="28"/>
  <c r="CH747" i="28"/>
  <c r="CH755" i="28"/>
  <c r="CH775" i="28"/>
  <c r="CH759" i="28"/>
  <c r="CH771" i="28"/>
  <c r="CH767" i="28"/>
  <c r="CH528" i="28"/>
  <c r="CH540" i="28"/>
  <c r="CH479" i="28"/>
  <c r="CH503" i="28"/>
  <c r="CH491" i="28"/>
  <c r="CH507" i="28"/>
  <c r="CH487" i="28"/>
  <c r="CH511" i="28"/>
  <c r="CH515" i="28"/>
  <c r="CH495" i="28"/>
  <c r="CH499" i="28"/>
  <c r="CJ224" i="28"/>
  <c r="CJ14" i="25"/>
  <c r="CH322" i="25"/>
  <c r="CH334" i="25"/>
  <c r="CH350" i="25"/>
  <c r="CH330" i="25"/>
  <c r="CH326" i="25"/>
  <c r="CH346" i="25"/>
  <c r="CH314" i="25"/>
  <c r="CH342" i="25"/>
  <c r="CH338" i="25"/>
  <c r="CH10" i="23"/>
  <c r="CH640" i="28"/>
  <c r="CH612" i="28"/>
  <c r="CH644" i="28"/>
  <c r="CH648" i="28"/>
  <c r="CH624" i="28"/>
  <c r="CH632" i="28"/>
  <c r="CH620" i="28"/>
  <c r="CH636" i="28"/>
  <c r="CH628" i="28"/>
  <c r="CI224" i="10"/>
  <c r="CI400" i="10"/>
  <c r="CC17" i="33" s="1"/>
  <c r="CC27" i="33" s="1"/>
  <c r="CI563" i="28"/>
  <c r="CI698" i="28"/>
  <c r="CI430" i="28"/>
  <c r="CI878" i="28"/>
  <c r="CI833" i="28"/>
  <c r="CI520" i="28"/>
  <c r="CI528" i="28" s="1"/>
  <c r="CI788" i="28"/>
  <c r="CI796" i="28" s="1"/>
  <c r="CI653" i="28"/>
  <c r="CI661" i="28" s="1"/>
  <c r="CI232" i="25"/>
  <c r="CI426" i="25"/>
  <c r="CC95" i="33" s="1"/>
  <c r="CC105" i="33" s="1"/>
  <c r="CJ35" i="25"/>
  <c r="CJ245" i="28"/>
  <c r="CG318" i="25"/>
  <c r="CG18" i="23"/>
  <c r="CC81" i="33"/>
  <c r="CC91" i="33" s="1"/>
  <c r="CK415" i="10"/>
  <c r="CE51" i="33" s="1"/>
  <c r="CK402" i="10"/>
  <c r="CE19" i="33" s="1"/>
  <c r="CM5" i="23"/>
  <c r="CM7" i="3"/>
  <c r="CG5" i="18"/>
  <c r="CI5" i="24"/>
  <c r="CM5" i="10"/>
  <c r="CM6" i="23"/>
  <c r="CL6" i="23"/>
  <c r="CF6" i="18"/>
  <c r="CH6" i="24"/>
  <c r="CL8" i="3"/>
  <c r="CL6" i="10"/>
  <c r="CN4" i="10"/>
  <c r="CN4" i="23"/>
  <c r="CH47" i="33"/>
  <c r="CH111" i="33"/>
  <c r="CH175" i="33"/>
  <c r="CH241" i="33"/>
  <c r="CH307" i="33"/>
  <c r="CJ4" i="24"/>
  <c r="CN6" i="3"/>
  <c r="CN5" i="3" s="1"/>
  <c r="CH29" i="33"/>
  <c r="CH93" i="33"/>
  <c r="CH157" i="33"/>
  <c r="CH223" i="33"/>
  <c r="CH289" i="33"/>
  <c r="CH355" i="33"/>
  <c r="CH15" i="33"/>
  <c r="CH79" i="33"/>
  <c r="CH143" i="33"/>
  <c r="CH208" i="33"/>
  <c r="CH274" i="33"/>
  <c r="CH340" i="33"/>
  <c r="CH4" i="18"/>
  <c r="CH61" i="33"/>
  <c r="CH125" i="33"/>
  <c r="CH190" i="33"/>
  <c r="CH256" i="33"/>
  <c r="CH322" i="33"/>
  <c r="CO70" i="1"/>
  <c r="CN9" i="1"/>
  <c r="CI124" i="24" l="1" a="1"/>
  <c r="CI124" i="24" s="1"/>
  <c r="CI112" i="24" a="1"/>
  <c r="CI112" i="24" s="1"/>
  <c r="CI128" i="24" a="1"/>
  <c r="CI128" i="24" s="1"/>
  <c r="CI120" i="24" a="1"/>
  <c r="CI120" i="24" s="1"/>
  <c r="CI108" i="24" a="1"/>
  <c r="CI108" i="24" s="1"/>
  <c r="CI116" i="24" a="1"/>
  <c r="CI116" i="24" s="1"/>
  <c r="CI100" i="24" a="1"/>
  <c r="CI100" i="24" s="1"/>
  <c r="CI92" i="24" a="1"/>
  <c r="CI92" i="24" s="1"/>
  <c r="CI80" i="24" a="1"/>
  <c r="CI80" i="24" s="1"/>
  <c r="CI68" i="24" a="1"/>
  <c r="CI68" i="24" s="1"/>
  <c r="CI60" i="24" a="1"/>
  <c r="CI60" i="24" s="1"/>
  <c r="CI76" i="24" a="1"/>
  <c r="CI76" i="24" s="1"/>
  <c r="CI96" i="24" a="1"/>
  <c r="CI96" i="24" s="1"/>
  <c r="CI88" i="24" a="1"/>
  <c r="CI88" i="24" s="1"/>
  <c r="CI56" i="24" a="1"/>
  <c r="CI56" i="24" s="1"/>
  <c r="CI104" i="24" a="1"/>
  <c r="CI104" i="24" s="1"/>
  <c r="CI72" i="24" a="1"/>
  <c r="CI72" i="24" s="1"/>
  <c r="CI84" i="24" a="1"/>
  <c r="CI84" i="24" s="1"/>
  <c r="CI64" i="24" a="1"/>
  <c r="CI64" i="24" s="1"/>
  <c r="CI48" i="24" a="1"/>
  <c r="CI48" i="24" s="1"/>
  <c r="CI32" i="24" a="1"/>
  <c r="CI32" i="24" s="1"/>
  <c r="CI16" i="24" a="1"/>
  <c r="CI16" i="24" s="1"/>
  <c r="CI52" i="24" a="1"/>
  <c r="CI52" i="24" s="1"/>
  <c r="CI44" i="24" a="1"/>
  <c r="CI44" i="24" s="1"/>
  <c r="CI40" i="24" a="1"/>
  <c r="CI40" i="24" s="1"/>
  <c r="CI20" i="24" a="1"/>
  <c r="CI20" i="24" s="1"/>
  <c r="CI28" i="24" a="1"/>
  <c r="CI28" i="24" s="1"/>
  <c r="CI12" i="24" a="1"/>
  <c r="CI12" i="24" s="1"/>
  <c r="CI36" i="24" a="1"/>
  <c r="CI36" i="24" s="1"/>
  <c r="CI24" i="24" a="1"/>
  <c r="CI24" i="24" s="1"/>
  <c r="CH55" i="23"/>
  <c r="CI26" i="23"/>
  <c r="CI14" i="23"/>
  <c r="CI46" i="23"/>
  <c r="CI30" i="23"/>
  <c r="CJ264" i="25"/>
  <c r="CJ530" i="25"/>
  <c r="CD357" i="33" s="1"/>
  <c r="CD367" i="33" s="1"/>
  <c r="CJ240" i="25"/>
  <c r="CJ452" i="25"/>
  <c r="CD159" i="33" s="1"/>
  <c r="CD169" i="33" s="1"/>
  <c r="CI22" i="23"/>
  <c r="CJ264" i="10"/>
  <c r="CJ350" i="10" s="1"/>
  <c r="CJ530" i="10"/>
  <c r="CD342" i="33" s="1"/>
  <c r="CD352" i="33" s="1"/>
  <c r="CJ248" i="25"/>
  <c r="CJ34" i="23" s="1"/>
  <c r="CJ478" i="25"/>
  <c r="CD225" i="33" s="1"/>
  <c r="CD235" i="33" s="1"/>
  <c r="CK248" i="10"/>
  <c r="CK478" i="10"/>
  <c r="CE210" i="33" s="1"/>
  <c r="CE220" i="33" s="1"/>
  <c r="CI38" i="23"/>
  <c r="CJ252" i="25"/>
  <c r="CJ491" i="25"/>
  <c r="CD258" i="33" s="1"/>
  <c r="CD268" i="33" s="1"/>
  <c r="CJ232" i="10"/>
  <c r="CJ318" i="10" s="1"/>
  <c r="CJ426" i="10"/>
  <c r="CD81" i="33" s="1"/>
  <c r="CD91" i="33" s="1"/>
  <c r="CJ252" i="10"/>
  <c r="CJ491" i="10"/>
  <c r="CD243" i="33" s="1"/>
  <c r="CD253" i="33" s="1"/>
  <c r="CJ260" i="25"/>
  <c r="CJ46" i="23" s="1"/>
  <c r="CJ517" i="25"/>
  <c r="CD324" i="33" s="1"/>
  <c r="CD334" i="33" s="1"/>
  <c r="CJ30" i="23"/>
  <c r="CJ256" i="25"/>
  <c r="CJ42" i="23" s="1"/>
  <c r="CJ504" i="25"/>
  <c r="CD291" i="33" s="1"/>
  <c r="CD301" i="33" s="1"/>
  <c r="CJ240" i="10"/>
  <c r="CJ326" i="10" s="1"/>
  <c r="CJ452" i="10"/>
  <c r="CD145" i="33" s="1"/>
  <c r="CD155" i="33" s="1"/>
  <c r="CI42" i="23"/>
  <c r="CJ236" i="25"/>
  <c r="CJ22" i="23" s="1"/>
  <c r="CJ439" i="25"/>
  <c r="CD127" i="33" s="1"/>
  <c r="CD137" i="33" s="1"/>
  <c r="CK264" i="25"/>
  <c r="CK530" i="25"/>
  <c r="CE357" i="33" s="1"/>
  <c r="CE367" i="33" s="1"/>
  <c r="CI50" i="23"/>
  <c r="CI34" i="23"/>
  <c r="CJ338" i="10"/>
  <c r="CI314" i="10"/>
  <c r="CO71" i="1"/>
  <c r="CJ833" i="28"/>
  <c r="CJ865" i="28" s="1"/>
  <c r="CJ1201" i="28"/>
  <c r="CJ1205" i="28" s="1"/>
  <c r="CJ1061" i="28"/>
  <c r="CJ1065" i="28" s="1"/>
  <c r="CI1144" i="28"/>
  <c r="CI1124" i="28"/>
  <c r="CI1140" i="28"/>
  <c r="CI1120" i="28"/>
  <c r="CI1136" i="28"/>
  <c r="CI1116" i="28"/>
  <c r="CI1132" i="28"/>
  <c r="CI1128" i="28"/>
  <c r="CI1148" i="28"/>
  <c r="CI1288" i="28"/>
  <c r="CI1256" i="28"/>
  <c r="CI1284" i="28"/>
  <c r="CI1280" i="28"/>
  <c r="CI1276" i="28"/>
  <c r="CI1272" i="28"/>
  <c r="CI1268" i="28"/>
  <c r="CI1264" i="28"/>
  <c r="CI1260" i="28"/>
  <c r="CJ1248" i="28"/>
  <c r="CJ1252" i="28" s="1"/>
  <c r="CJ1108" i="28"/>
  <c r="CI1081" i="28"/>
  <c r="CI1077" i="28"/>
  <c r="CI1073" i="28"/>
  <c r="CI1101" i="28"/>
  <c r="CI1069" i="28"/>
  <c r="CI1097" i="28"/>
  <c r="CI1093" i="28"/>
  <c r="CI1089" i="28"/>
  <c r="CI1085" i="28"/>
  <c r="CI1065" i="28"/>
  <c r="CI1241" i="28"/>
  <c r="CI1229" i="28"/>
  <c r="CI1225" i="28"/>
  <c r="CI1221" i="28"/>
  <c r="CI1237" i="28"/>
  <c r="CI1213" i="28"/>
  <c r="CI1233" i="28"/>
  <c r="CI1209" i="28"/>
  <c r="CI1217" i="28"/>
  <c r="CI1205" i="28"/>
  <c r="CJ346" i="10"/>
  <c r="CJ878" i="28"/>
  <c r="CJ898" i="28" s="1"/>
  <c r="CJ698" i="28"/>
  <c r="CJ722" i="28" s="1"/>
  <c r="CJ563" i="28"/>
  <c r="CJ579" i="28" s="1"/>
  <c r="CJ430" i="28"/>
  <c r="CJ454" i="28" s="1"/>
  <c r="CK63" i="28"/>
  <c r="CJ330" i="10"/>
  <c r="CJ334" i="10"/>
  <c r="CJ342" i="10"/>
  <c r="CJ322" i="10"/>
  <c r="CM8" i="3"/>
  <c r="CI6" i="24"/>
  <c r="CG6" i="18"/>
  <c r="CC59" i="33"/>
  <c r="CI976" i="28"/>
  <c r="CJ653" i="28"/>
  <c r="CJ669" i="28" s="1"/>
  <c r="CJ520" i="28"/>
  <c r="CJ524" i="28" s="1"/>
  <c r="CJ228" i="10"/>
  <c r="CJ413" i="10"/>
  <c r="CD49" i="33" s="1"/>
  <c r="CD59" i="33" s="1"/>
  <c r="CI318" i="25"/>
  <c r="CK77" i="25"/>
  <c r="CK287" i="28"/>
  <c r="CK217" i="10"/>
  <c r="CK217" i="28"/>
  <c r="CK266" i="28"/>
  <c r="CK56" i="25"/>
  <c r="CK56" i="10"/>
  <c r="CK56" i="28"/>
  <c r="CK392" i="28"/>
  <c r="CK182" i="25"/>
  <c r="CK35" i="10"/>
  <c r="CK35" i="28"/>
  <c r="CO73" i="1"/>
  <c r="CO6" i="28"/>
  <c r="CO4" i="25"/>
  <c r="CK238" i="28"/>
  <c r="CK28" i="25"/>
  <c r="CK414" i="25" s="1"/>
  <c r="CE64" i="33" s="1"/>
  <c r="CK259" i="28"/>
  <c r="CK49" i="25"/>
  <c r="CK105" i="25"/>
  <c r="CK315" i="28"/>
  <c r="CK147" i="10"/>
  <c r="CK147" i="28"/>
  <c r="CK357" i="28"/>
  <c r="CK147" i="25"/>
  <c r="CK329" i="28"/>
  <c r="CK119" i="25"/>
  <c r="CK343" i="28"/>
  <c r="CK133" i="25"/>
  <c r="CK126" i="10"/>
  <c r="CK126" i="28"/>
  <c r="CK105" i="10"/>
  <c r="CK105" i="28"/>
  <c r="CK84" i="10"/>
  <c r="CK517" i="10" s="1"/>
  <c r="CE309" i="33" s="1"/>
  <c r="CE319" i="33" s="1"/>
  <c r="CK84" i="28"/>
  <c r="CK175" i="10"/>
  <c r="CK175" i="28"/>
  <c r="CK336" i="28"/>
  <c r="CK126" i="25"/>
  <c r="CK413" i="28"/>
  <c r="CK203" i="25"/>
  <c r="CK406" i="28"/>
  <c r="CK196" i="25"/>
  <c r="CK203" i="10"/>
  <c r="CK203" i="28"/>
  <c r="CK77" i="10"/>
  <c r="CK77" i="28"/>
  <c r="CK196" i="10"/>
  <c r="CK196" i="28"/>
  <c r="CK49" i="10"/>
  <c r="CK49" i="28"/>
  <c r="CK133" i="10"/>
  <c r="CK133" i="28"/>
  <c r="CJ788" i="28"/>
  <c r="CJ816" i="28" s="1"/>
  <c r="CK294" i="28"/>
  <c r="CK84" i="25"/>
  <c r="CK168" i="10"/>
  <c r="CK168" i="28"/>
  <c r="CK308" i="28"/>
  <c r="CK98" i="25"/>
  <c r="CK112" i="10"/>
  <c r="CK112" i="28"/>
  <c r="CM8" i="28"/>
  <c r="CM6" i="25"/>
  <c r="CK273" i="28"/>
  <c r="CK63" i="25"/>
  <c r="CK252" i="28"/>
  <c r="CK42" i="25"/>
  <c r="CK427" i="25" s="1"/>
  <c r="CE96" i="33" s="1"/>
  <c r="CK189" i="10"/>
  <c r="CK189" i="28"/>
  <c r="CJ7" i="24"/>
  <c r="CN9" i="28"/>
  <c r="CN7" i="25"/>
  <c r="CN94" i="23"/>
  <c r="CN53" i="23"/>
  <c r="CK119" i="10"/>
  <c r="CK119" i="28"/>
  <c r="CN7" i="28"/>
  <c r="CN5" i="25"/>
  <c r="CK427" i="28"/>
  <c r="CK217" i="25"/>
  <c r="CK182" i="10"/>
  <c r="CK182" i="28"/>
  <c r="CK210" i="10"/>
  <c r="CK210" i="28"/>
  <c r="CK420" i="28"/>
  <c r="CK210" i="25"/>
  <c r="CK385" i="28"/>
  <c r="CK175" i="25"/>
  <c r="CK140" i="10"/>
  <c r="CK140" i="28"/>
  <c r="CK70" i="10"/>
  <c r="CK70" i="28"/>
  <c r="CK280" i="28"/>
  <c r="CK70" i="25"/>
  <c r="CK91" i="10"/>
  <c r="CK91" i="28"/>
  <c r="CK161" i="10"/>
  <c r="CK161" i="28"/>
  <c r="CK154" i="10"/>
  <c r="CK154" i="28"/>
  <c r="CK364" i="28"/>
  <c r="CK154" i="25"/>
  <c r="CK322" i="28"/>
  <c r="CK112" i="25"/>
  <c r="CK399" i="28"/>
  <c r="CK189" i="25"/>
  <c r="CK28" i="10"/>
  <c r="CK416" i="10" s="1"/>
  <c r="CE52" i="33" s="1"/>
  <c r="CK28" i="28"/>
  <c r="CK42" i="10"/>
  <c r="CK42" i="28"/>
  <c r="CK98" i="10"/>
  <c r="CK98" i="28"/>
  <c r="CK413" i="25"/>
  <c r="CE63" i="33" s="1"/>
  <c r="CJ413" i="25"/>
  <c r="CD63" i="33" s="1"/>
  <c r="CD73" i="33" s="1"/>
  <c r="CJ228" i="25"/>
  <c r="CI318" i="10"/>
  <c r="CG59" i="23"/>
  <c r="CG104" i="23" s="1"/>
  <c r="CK21" i="10"/>
  <c r="CK413" i="10" s="1"/>
  <c r="CE49" i="33" s="1"/>
  <c r="CK21" i="28"/>
  <c r="CI644" i="28"/>
  <c r="CI648" i="28"/>
  <c r="CI612" i="28"/>
  <c r="CI636" i="28"/>
  <c r="CI640" i="28"/>
  <c r="CI628" i="28"/>
  <c r="CI632" i="28"/>
  <c r="CI624" i="28"/>
  <c r="CI620" i="28"/>
  <c r="CH79" i="23"/>
  <c r="CH67" i="23"/>
  <c r="CH63" i="23"/>
  <c r="CH75" i="23"/>
  <c r="CH91" i="23"/>
  <c r="CH71" i="23"/>
  <c r="CH83" i="23"/>
  <c r="CH87" i="23"/>
  <c r="CH59" i="23"/>
  <c r="CG67" i="23"/>
  <c r="CG112" i="23" s="1"/>
  <c r="CG75" i="23"/>
  <c r="CG120" i="23" s="1"/>
  <c r="CG55" i="23"/>
  <c r="CG100" i="23" s="1"/>
  <c r="CG91" i="23"/>
  <c r="CG136" i="23" s="1"/>
  <c r="CG63" i="23"/>
  <c r="CG108" i="23" s="1"/>
  <c r="CG83" i="23"/>
  <c r="CG128" i="23" s="1"/>
  <c r="CG71" i="23"/>
  <c r="CG116" i="23" s="1"/>
  <c r="CG96" i="23"/>
  <c r="CH96" i="23" s="1"/>
  <c r="CG79" i="23"/>
  <c r="CG124" i="23" s="1"/>
  <c r="CG87" i="23"/>
  <c r="CG132" i="23" s="1"/>
  <c r="CK224" i="28"/>
  <c r="CK14" i="25"/>
  <c r="CI783" i="28"/>
  <c r="CI755" i="28"/>
  <c r="CI759" i="28"/>
  <c r="CI779" i="28"/>
  <c r="CI747" i="28"/>
  <c r="CI763" i="28"/>
  <c r="CI771" i="28"/>
  <c r="CI767" i="28"/>
  <c r="CI775" i="28"/>
  <c r="CJ400" i="25"/>
  <c r="CD31" i="33" s="1"/>
  <c r="CD41" i="33" s="1"/>
  <c r="CJ224" i="25"/>
  <c r="CI338" i="25"/>
  <c r="CI346" i="25"/>
  <c r="CI322" i="25"/>
  <c r="CI350" i="25"/>
  <c r="CI330" i="25"/>
  <c r="CI326" i="25"/>
  <c r="CI342" i="25"/>
  <c r="CI314" i="25"/>
  <c r="CI334" i="25"/>
  <c r="CJ743" i="28"/>
  <c r="CJ751" i="28" s="1"/>
  <c r="CJ475" i="28"/>
  <c r="CJ483" i="28" s="1"/>
  <c r="CJ608" i="28"/>
  <c r="CJ616" i="28" s="1"/>
  <c r="CJ923" i="28"/>
  <c r="CJ931" i="28" s="1"/>
  <c r="CJ968" i="28"/>
  <c r="CI951" i="28"/>
  <c r="CI935" i="28"/>
  <c r="CI943" i="28"/>
  <c r="CI959" i="28"/>
  <c r="CI963" i="28"/>
  <c r="CI927" i="28"/>
  <c r="CI939" i="28"/>
  <c r="CI955" i="28"/>
  <c r="CI947" i="28"/>
  <c r="CI751" i="28"/>
  <c r="CI980" i="28"/>
  <c r="CI1004" i="28"/>
  <c r="CI988" i="28"/>
  <c r="CI1008" i="28"/>
  <c r="CI972" i="28"/>
  <c r="CI1000" i="28"/>
  <c r="CI984" i="28"/>
  <c r="CI992" i="28"/>
  <c r="CI996" i="28"/>
  <c r="CI499" i="28"/>
  <c r="CI507" i="28"/>
  <c r="CI503" i="28"/>
  <c r="CI515" i="28"/>
  <c r="CI495" i="28"/>
  <c r="CI479" i="28"/>
  <c r="CI487" i="28"/>
  <c r="CI511" i="28"/>
  <c r="CI491" i="28"/>
  <c r="CK14" i="10"/>
  <c r="CK224" i="10" s="1"/>
  <c r="CK14" i="28"/>
  <c r="CI853" i="28"/>
  <c r="CI861" i="28"/>
  <c r="CI849" i="28"/>
  <c r="CI845" i="28"/>
  <c r="CI873" i="28"/>
  <c r="CI869" i="28"/>
  <c r="CI841" i="28"/>
  <c r="CI837" i="28"/>
  <c r="CI865" i="28"/>
  <c r="CI857" i="28"/>
  <c r="CI894" i="28"/>
  <c r="CI906" i="28"/>
  <c r="CI910" i="28"/>
  <c r="CI890" i="28"/>
  <c r="CI886" i="28"/>
  <c r="CI898" i="28"/>
  <c r="CI914" i="28"/>
  <c r="CI882" i="28"/>
  <c r="CI918" i="28"/>
  <c r="CI902" i="28"/>
  <c r="CI462" i="28"/>
  <c r="CI454" i="28"/>
  <c r="CI442" i="28"/>
  <c r="CI450" i="28"/>
  <c r="CI438" i="28"/>
  <c r="CI446" i="28"/>
  <c r="CI458" i="28"/>
  <c r="CI434" i="28"/>
  <c r="CI466" i="28"/>
  <c r="CI470" i="28"/>
  <c r="CI734" i="28"/>
  <c r="CI710" i="28"/>
  <c r="CI714" i="28"/>
  <c r="CI706" i="28"/>
  <c r="CI738" i="28"/>
  <c r="CI730" i="28"/>
  <c r="CI702" i="28"/>
  <c r="CI722" i="28"/>
  <c r="CI726" i="28"/>
  <c r="CI718" i="28"/>
  <c r="CI587" i="28"/>
  <c r="CI595" i="28"/>
  <c r="CI571" i="28"/>
  <c r="CI575" i="28"/>
  <c r="CI583" i="28"/>
  <c r="CI567" i="28"/>
  <c r="CI599" i="28"/>
  <c r="CI579" i="28"/>
  <c r="CI603" i="28"/>
  <c r="CI591" i="28"/>
  <c r="CI669" i="28"/>
  <c r="CI657" i="28"/>
  <c r="CI693" i="28"/>
  <c r="CI677" i="28"/>
  <c r="CI665" i="28"/>
  <c r="CI681" i="28"/>
  <c r="CI689" i="28"/>
  <c r="CI685" i="28"/>
  <c r="CI673" i="28"/>
  <c r="CI808" i="28"/>
  <c r="CI824" i="28"/>
  <c r="CI792" i="28"/>
  <c r="CI800" i="28"/>
  <c r="CI820" i="28"/>
  <c r="CI828" i="28"/>
  <c r="CI812" i="28"/>
  <c r="CI816" i="28"/>
  <c r="CI804" i="28"/>
  <c r="CI548" i="28"/>
  <c r="CI540" i="28"/>
  <c r="CI524" i="28"/>
  <c r="CI560" i="28"/>
  <c r="CI544" i="28"/>
  <c r="CI536" i="28"/>
  <c r="CI532" i="28"/>
  <c r="CI552" i="28"/>
  <c r="CI556" i="28"/>
  <c r="CI326" i="10"/>
  <c r="CI350" i="10"/>
  <c r="CI334" i="10"/>
  <c r="CI338" i="10"/>
  <c r="CI330" i="10"/>
  <c r="CI10" i="23"/>
  <c r="CI322" i="10"/>
  <c r="CI342" i="10"/>
  <c r="CI346" i="10"/>
  <c r="CJ232" i="25"/>
  <c r="CJ426" i="25"/>
  <c r="CD95" i="33" s="1"/>
  <c r="CD105" i="33" s="1"/>
  <c r="CI18" i="23"/>
  <c r="CK35" i="25"/>
  <c r="CK245" i="28"/>
  <c r="CK428" i="10"/>
  <c r="CE83" i="33" s="1"/>
  <c r="CK427" i="10"/>
  <c r="CE82" i="33" s="1"/>
  <c r="CK401" i="10"/>
  <c r="CE18" i="33" s="1"/>
  <c r="CN5" i="23"/>
  <c r="CJ5" i="24"/>
  <c r="CN5" i="10"/>
  <c r="CH5" i="18"/>
  <c r="CN7" i="3"/>
  <c r="CG7" i="18"/>
  <c r="CM7" i="10"/>
  <c r="CM9" i="3"/>
  <c r="CM7" i="23"/>
  <c r="CF7" i="18"/>
  <c r="CL7" i="10"/>
  <c r="CL9" i="3"/>
  <c r="CL7" i="23"/>
  <c r="CO9" i="1"/>
  <c r="CO4" i="10"/>
  <c r="CO6" i="3"/>
  <c r="CO5" i="3" s="1"/>
  <c r="CO4" i="23"/>
  <c r="CI47" i="33"/>
  <c r="CI111" i="33"/>
  <c r="CI175" i="33"/>
  <c r="CI241" i="33"/>
  <c r="CI307" i="33"/>
  <c r="CI29" i="33"/>
  <c r="CI93" i="33"/>
  <c r="CI157" i="33"/>
  <c r="CI223" i="33"/>
  <c r="CI289" i="33"/>
  <c r="CI355" i="33"/>
  <c r="CI15" i="33"/>
  <c r="CI79" i="33"/>
  <c r="CI143" i="33"/>
  <c r="CI208" i="33"/>
  <c r="CI274" i="33"/>
  <c r="CI340" i="33"/>
  <c r="CI61" i="33"/>
  <c r="CI125" i="33"/>
  <c r="CI190" i="33"/>
  <c r="CI256" i="33"/>
  <c r="CI322" i="33"/>
  <c r="CK4" i="24"/>
  <c r="CI4" i="18"/>
  <c r="CP70" i="1"/>
  <c r="CJ112" i="24" l="1" a="1"/>
  <c r="CJ112" i="24" s="1"/>
  <c r="CJ124" i="24" a="1"/>
  <c r="CJ124" i="24" s="1"/>
  <c r="CJ128" i="24" a="1"/>
  <c r="CJ128" i="24" s="1"/>
  <c r="CJ120" i="24" a="1"/>
  <c r="CJ120" i="24" s="1"/>
  <c r="CJ108" i="24" a="1"/>
  <c r="CJ108" i="24" s="1"/>
  <c r="CJ116" i="24" a="1"/>
  <c r="CJ116" i="24" s="1"/>
  <c r="CJ92" i="24" a="1"/>
  <c r="CJ92" i="24" s="1"/>
  <c r="CJ80" i="24" a="1"/>
  <c r="CJ80" i="24" s="1"/>
  <c r="CJ100" i="24" a="1"/>
  <c r="CJ100" i="24" s="1"/>
  <c r="CJ68" i="24" a="1"/>
  <c r="CJ68" i="24" s="1"/>
  <c r="CJ60" i="24" a="1"/>
  <c r="CJ60" i="24" s="1"/>
  <c r="CJ76" i="24" a="1"/>
  <c r="CJ76" i="24" s="1"/>
  <c r="CJ96" i="24" a="1"/>
  <c r="CJ96" i="24" s="1"/>
  <c r="CJ88" i="24" a="1"/>
  <c r="CJ88" i="24" s="1"/>
  <c r="CJ56" i="24" a="1"/>
  <c r="CJ56" i="24" s="1"/>
  <c r="CJ104" i="24" a="1"/>
  <c r="CJ104" i="24" s="1"/>
  <c r="CJ72" i="24" a="1"/>
  <c r="CJ72" i="24" s="1"/>
  <c r="CJ84" i="24" a="1"/>
  <c r="CJ84" i="24" s="1"/>
  <c r="CJ52" i="24" a="1"/>
  <c r="CJ52" i="24" s="1"/>
  <c r="CJ44" i="24" a="1"/>
  <c r="CJ44" i="24" s="1"/>
  <c r="CJ24" i="24" a="1"/>
  <c r="CJ24" i="24" s="1"/>
  <c r="CJ64" i="24" a="1"/>
  <c r="CJ64" i="24" s="1"/>
  <c r="CJ48" i="24" a="1"/>
  <c r="CJ48" i="24" s="1"/>
  <c r="CJ16" i="24" a="1"/>
  <c r="CJ16" i="24" s="1"/>
  <c r="CJ32" i="24" a="1"/>
  <c r="CJ32" i="24" s="1"/>
  <c r="CJ40" i="24" a="1"/>
  <c r="CJ40" i="24" s="1"/>
  <c r="CJ20" i="24" a="1"/>
  <c r="CJ20" i="24" s="1"/>
  <c r="CJ28" i="24" a="1"/>
  <c r="CJ28" i="24" s="1"/>
  <c r="CJ12" i="24" a="1"/>
  <c r="CJ12" i="24" s="1"/>
  <c r="CJ36" i="24" a="1"/>
  <c r="CJ36" i="24" s="1"/>
  <c r="CH100" i="23"/>
  <c r="CK232" i="10"/>
  <c r="CK318" i="10" s="1"/>
  <c r="CJ599" i="28"/>
  <c r="CJ710" i="28"/>
  <c r="CJ730" i="28"/>
  <c r="CJ902" i="28"/>
  <c r="CJ845" i="28"/>
  <c r="CJ857" i="28"/>
  <c r="CJ837" i="28"/>
  <c r="CJ869" i="28"/>
  <c r="CJ849" i="28"/>
  <c r="CJ841" i="28"/>
  <c r="CJ873" i="28"/>
  <c r="CJ861" i="28"/>
  <c r="CJ853" i="28"/>
  <c r="CJ462" i="28"/>
  <c r="CJ26" i="23"/>
  <c r="CK426" i="10"/>
  <c r="CE81" i="33" s="1"/>
  <c r="CE91" i="33" s="1"/>
  <c r="CK252" i="10"/>
  <c r="CK338" i="10" s="1"/>
  <c r="CK491" i="10"/>
  <c r="CE243" i="33" s="1"/>
  <c r="CE253" i="33" s="1"/>
  <c r="CK236" i="25"/>
  <c r="CK439" i="25"/>
  <c r="CE127" i="33" s="1"/>
  <c r="CE137" i="33" s="1"/>
  <c r="CK240" i="25"/>
  <c r="CK452" i="25"/>
  <c r="CE159" i="33" s="1"/>
  <c r="CE169" i="33" s="1"/>
  <c r="CK248" i="25"/>
  <c r="CK34" i="23" s="1"/>
  <c r="CK478" i="25"/>
  <c r="CE225" i="33" s="1"/>
  <c r="CE235" i="33" s="1"/>
  <c r="CK240" i="10"/>
  <c r="CK326" i="10" s="1"/>
  <c r="CK452" i="10"/>
  <c r="CE145" i="33" s="1"/>
  <c r="CE155" i="33" s="1"/>
  <c r="CK256" i="25"/>
  <c r="CK504" i="25"/>
  <c r="CE291" i="33" s="1"/>
  <c r="CE301" i="33" s="1"/>
  <c r="CJ38" i="23"/>
  <c r="CK264" i="10"/>
  <c r="CK50" i="23" s="1"/>
  <c r="CK530" i="10"/>
  <c r="CE342" i="33" s="1"/>
  <c r="CE352" i="33" s="1"/>
  <c r="CK260" i="25"/>
  <c r="CK517" i="25"/>
  <c r="CE324" i="33" s="1"/>
  <c r="CE334" i="33" s="1"/>
  <c r="CK252" i="25"/>
  <c r="CK491" i="25"/>
  <c r="CE258" i="33" s="1"/>
  <c r="CE268" i="33" s="1"/>
  <c r="CK260" i="10"/>
  <c r="CK346" i="10" s="1"/>
  <c r="CK244" i="10"/>
  <c r="CK330" i="10" s="1"/>
  <c r="CK465" i="10"/>
  <c r="CE177" i="33" s="1"/>
  <c r="CE187" i="33" s="1"/>
  <c r="CK236" i="10"/>
  <c r="CK322" i="10" s="1"/>
  <c r="CK439" i="10"/>
  <c r="CE113" i="33" s="1"/>
  <c r="CE123" i="33" s="1"/>
  <c r="CK256" i="10"/>
  <c r="CK342" i="10" s="1"/>
  <c r="CK504" i="10"/>
  <c r="CE276" i="33" s="1"/>
  <c r="CE286" i="33" s="1"/>
  <c r="CK244" i="25"/>
  <c r="CK465" i="25"/>
  <c r="CE192" i="33" s="1"/>
  <c r="CE202" i="33" s="1"/>
  <c r="CJ50" i="23"/>
  <c r="CJ314" i="10"/>
  <c r="CK334" i="10"/>
  <c r="CK400" i="10"/>
  <c r="CE17" i="33" s="1"/>
  <c r="CE27" i="33" s="1"/>
  <c r="CK414" i="10"/>
  <c r="CE50" i="33" s="1"/>
  <c r="CE59" i="33" s="1"/>
  <c r="CJ886" i="28"/>
  <c r="CJ890" i="28"/>
  <c r="CJ894" i="28"/>
  <c r="CJ906" i="28"/>
  <c r="CJ910" i="28"/>
  <c r="CJ882" i="28"/>
  <c r="CJ914" i="28"/>
  <c r="CJ918" i="28"/>
  <c r="CP71" i="1"/>
  <c r="CP72" i="1" s="1"/>
  <c r="CO72" i="1"/>
  <c r="CJ718" i="28"/>
  <c r="CJ726" i="28"/>
  <c r="CJ738" i="28"/>
  <c r="CJ702" i="28"/>
  <c r="CJ706" i="28"/>
  <c r="CJ734" i="28"/>
  <c r="CJ714" i="28"/>
  <c r="CJ591" i="28"/>
  <c r="CJ595" i="28"/>
  <c r="CJ571" i="28"/>
  <c r="CJ587" i="28"/>
  <c r="CJ567" i="28"/>
  <c r="CJ575" i="28"/>
  <c r="CJ583" i="28"/>
  <c r="CJ603" i="28"/>
  <c r="CJ1132" i="28"/>
  <c r="CJ1124" i="28"/>
  <c r="CJ1120" i="28"/>
  <c r="CJ1116" i="28"/>
  <c r="CJ1148" i="28"/>
  <c r="CJ1144" i="28"/>
  <c r="CJ1140" i="28"/>
  <c r="CJ1128" i="28"/>
  <c r="CJ1136" i="28"/>
  <c r="CJ1264" i="28"/>
  <c r="CJ1256" i="28"/>
  <c r="CJ1288" i="28"/>
  <c r="CJ1260" i="28"/>
  <c r="CJ1284" i="28"/>
  <c r="CJ1280" i="28"/>
  <c r="CJ1276" i="28"/>
  <c r="CJ1272" i="28"/>
  <c r="CJ1268" i="28"/>
  <c r="CJ1089" i="28"/>
  <c r="CJ1085" i="28"/>
  <c r="CJ1081" i="28"/>
  <c r="CJ1077" i="28"/>
  <c r="CJ1101" i="28"/>
  <c r="CJ1073" i="28"/>
  <c r="CJ1097" i="28"/>
  <c r="CJ1069" i="28"/>
  <c r="CJ1093" i="28"/>
  <c r="CK1201" i="28"/>
  <c r="CK1061" i="28"/>
  <c r="CK1065" i="28" s="1"/>
  <c r="CK1248" i="28"/>
  <c r="CK1108" i="28"/>
  <c r="CK1112" i="28" s="1"/>
  <c r="CJ1221" i="28"/>
  <c r="CJ1217" i="28"/>
  <c r="CJ1213" i="28"/>
  <c r="CJ1241" i="28"/>
  <c r="CJ1209" i="28"/>
  <c r="CJ1237" i="28"/>
  <c r="CJ1233" i="28"/>
  <c r="CJ1229" i="28"/>
  <c r="CJ1225" i="28"/>
  <c r="CJ1112" i="28"/>
  <c r="CJ458" i="28"/>
  <c r="CJ446" i="28"/>
  <c r="CJ470" i="28"/>
  <c r="CJ442" i="28"/>
  <c r="CJ438" i="28"/>
  <c r="CJ466" i="28"/>
  <c r="CJ434" i="28"/>
  <c r="CJ450" i="28"/>
  <c r="CJ685" i="28"/>
  <c r="CJ560" i="28"/>
  <c r="CJ540" i="28"/>
  <c r="CJ548" i="28"/>
  <c r="CJ528" i="28"/>
  <c r="CJ544" i="28"/>
  <c r="CJ552" i="28"/>
  <c r="CJ556" i="28"/>
  <c r="CJ536" i="28"/>
  <c r="CJ532" i="28"/>
  <c r="CK228" i="10"/>
  <c r="CK228" i="25"/>
  <c r="CH128" i="23"/>
  <c r="CJ665" i="28"/>
  <c r="CJ657" i="28"/>
  <c r="CJ681" i="28"/>
  <c r="CJ661" i="28"/>
  <c r="CJ677" i="28"/>
  <c r="CJ693" i="28"/>
  <c r="CJ689" i="28"/>
  <c r="CJ673" i="28"/>
  <c r="CE73" i="33"/>
  <c r="CG112" i="18"/>
  <c r="CG116" i="18"/>
  <c r="CG120" i="18"/>
  <c r="CG124" i="18"/>
  <c r="CG128" i="18"/>
  <c r="CG84" i="18"/>
  <c r="CG52" i="18"/>
  <c r="CG88" i="18"/>
  <c r="CG56" i="18"/>
  <c r="CG92" i="18"/>
  <c r="CG60" i="18"/>
  <c r="CG108" i="18"/>
  <c r="CG100" i="18"/>
  <c r="CG96" i="18"/>
  <c r="CG64" i="18"/>
  <c r="CG68" i="18"/>
  <c r="CM112" i="10" s="1"/>
  <c r="CG72" i="18"/>
  <c r="CG104" i="18"/>
  <c r="CG76" i="18"/>
  <c r="CG44" i="18"/>
  <c r="CG80" i="18"/>
  <c r="CG36" i="18"/>
  <c r="CG40" i="18"/>
  <c r="CG16" i="18"/>
  <c r="CG20" i="18"/>
  <c r="CG48" i="18"/>
  <c r="CG32" i="18"/>
  <c r="CG12" i="18"/>
  <c r="CG28" i="18"/>
  <c r="CG24" i="18"/>
  <c r="CF108" i="18"/>
  <c r="CF112" i="18"/>
  <c r="CF116" i="18"/>
  <c r="CF120" i="18"/>
  <c r="CF124" i="18"/>
  <c r="CF128" i="18"/>
  <c r="CF80" i="18"/>
  <c r="CF48" i="18"/>
  <c r="CF84" i="18"/>
  <c r="CF52" i="18"/>
  <c r="CF88" i="18"/>
  <c r="CF56" i="18"/>
  <c r="CF92" i="18"/>
  <c r="CF60" i="18"/>
  <c r="CF100" i="18"/>
  <c r="CF96" i="18"/>
  <c r="CF64" i="18"/>
  <c r="CF68" i="18"/>
  <c r="CF72" i="18"/>
  <c r="CF32" i="18"/>
  <c r="CF16" i="18"/>
  <c r="CF44" i="18"/>
  <c r="CF36" i="18"/>
  <c r="CF76" i="18"/>
  <c r="CL126" i="28" s="1"/>
  <c r="CF40" i="18"/>
  <c r="CF20" i="18"/>
  <c r="CF28" i="18"/>
  <c r="CF24" i="18"/>
  <c r="CF104" i="18"/>
  <c r="CF12" i="18"/>
  <c r="CH112" i="23"/>
  <c r="CJ14" i="23"/>
  <c r="CJ796" i="28"/>
  <c r="CJ820" i="28"/>
  <c r="CH136" i="23"/>
  <c r="CJ828" i="28"/>
  <c r="CJ792" i="28"/>
  <c r="CJ824" i="28"/>
  <c r="CJ804" i="28"/>
  <c r="CJ812" i="28"/>
  <c r="CJ808" i="28"/>
  <c r="CJ800" i="28"/>
  <c r="CL413" i="28"/>
  <c r="CL203" i="25"/>
  <c r="CO6" i="10"/>
  <c r="CO7" i="28"/>
  <c r="CO5" i="25"/>
  <c r="CK7" i="24"/>
  <c r="CO9" i="28"/>
  <c r="CO7" i="25"/>
  <c r="CN8" i="28"/>
  <c r="CN6" i="25"/>
  <c r="CP73" i="1"/>
  <c r="CP6" i="28"/>
  <c r="CP4" i="25"/>
  <c r="CI59" i="23"/>
  <c r="CM399" i="28"/>
  <c r="CM189" i="25"/>
  <c r="CO94" i="23"/>
  <c r="CO53" i="23"/>
  <c r="CH104" i="23"/>
  <c r="CH124" i="23"/>
  <c r="CH108" i="23"/>
  <c r="CJ935" i="28"/>
  <c r="CJ955" i="28"/>
  <c r="CJ947" i="28"/>
  <c r="CJ959" i="28"/>
  <c r="CJ939" i="28"/>
  <c r="CJ927" i="28"/>
  <c r="CJ943" i="28"/>
  <c r="CJ963" i="28"/>
  <c r="CJ951" i="28"/>
  <c r="CK400" i="25"/>
  <c r="CE31" i="33" s="1"/>
  <c r="CE41" i="33" s="1"/>
  <c r="CK224" i="25"/>
  <c r="CJ988" i="28"/>
  <c r="CJ972" i="28"/>
  <c r="CJ1008" i="28"/>
  <c r="CJ980" i="28"/>
  <c r="CJ1004" i="28"/>
  <c r="CJ996" i="28"/>
  <c r="CJ992" i="28"/>
  <c r="CJ1000" i="28"/>
  <c r="CJ984" i="28"/>
  <c r="CJ976" i="28"/>
  <c r="CJ644" i="28"/>
  <c r="CJ640" i="28"/>
  <c r="CJ648" i="28"/>
  <c r="CJ612" i="28"/>
  <c r="CJ624" i="28"/>
  <c r="CJ632" i="28"/>
  <c r="CJ620" i="28"/>
  <c r="CJ636" i="28"/>
  <c r="CJ628" i="28"/>
  <c r="CK475" i="28"/>
  <c r="CK483" i="28" s="1"/>
  <c r="CK608" i="28"/>
  <c r="CK743" i="28"/>
  <c r="CK751" i="28" s="1"/>
  <c r="CK923" i="28"/>
  <c r="CK931" i="28" s="1"/>
  <c r="CK968" i="28"/>
  <c r="CJ507" i="28"/>
  <c r="CJ491" i="28"/>
  <c r="CJ515" i="28"/>
  <c r="CJ487" i="28"/>
  <c r="CJ495" i="28"/>
  <c r="CJ479" i="28"/>
  <c r="CJ511" i="28"/>
  <c r="CJ503" i="28"/>
  <c r="CJ499" i="28"/>
  <c r="CH132" i="23"/>
  <c r="CH120" i="23"/>
  <c r="CJ763" i="28"/>
  <c r="CJ775" i="28"/>
  <c r="CJ759" i="28"/>
  <c r="CJ779" i="28"/>
  <c r="CJ783" i="28"/>
  <c r="CJ747" i="28"/>
  <c r="CJ755" i="28"/>
  <c r="CJ767" i="28"/>
  <c r="CJ771" i="28"/>
  <c r="CJ326" i="25"/>
  <c r="CJ330" i="25"/>
  <c r="CJ314" i="25"/>
  <c r="CJ346" i="25"/>
  <c r="CJ338" i="25"/>
  <c r="CJ334" i="25"/>
  <c r="CJ350" i="25"/>
  <c r="CJ342" i="25"/>
  <c r="CJ322" i="25"/>
  <c r="CJ10" i="23"/>
  <c r="CH116" i="23"/>
  <c r="CI63" i="23"/>
  <c r="CI79" i="23"/>
  <c r="CI91" i="23"/>
  <c r="CI83" i="23"/>
  <c r="CI55" i="23"/>
  <c r="CI100" i="23" s="1"/>
  <c r="CI67" i="23"/>
  <c r="CI87" i="23"/>
  <c r="CI75" i="23"/>
  <c r="CI71" i="23"/>
  <c r="CI96" i="23"/>
  <c r="CK430" i="28"/>
  <c r="CK563" i="28"/>
  <c r="CK698" i="28"/>
  <c r="CK878" i="28"/>
  <c r="CK833" i="28"/>
  <c r="CK788" i="28"/>
  <c r="CK796" i="28" s="1"/>
  <c r="CK653" i="28"/>
  <c r="CK661" i="28" s="1"/>
  <c r="CK520" i="28"/>
  <c r="CK528" i="28" s="1"/>
  <c r="CK232" i="25"/>
  <c r="CK426" i="25"/>
  <c r="CE95" i="33" s="1"/>
  <c r="CE105" i="33" s="1"/>
  <c r="CJ318" i="25"/>
  <c r="CJ18" i="23"/>
  <c r="CN6" i="10"/>
  <c r="CN6" i="23"/>
  <c r="CH6" i="18"/>
  <c r="CN8" i="3"/>
  <c r="CJ6" i="24"/>
  <c r="CO5" i="10"/>
  <c r="CO7" i="3"/>
  <c r="CK5" i="24"/>
  <c r="CI5" i="18"/>
  <c r="CO5" i="23"/>
  <c r="CM415" i="10"/>
  <c r="CG51" i="33" s="1"/>
  <c r="CP9" i="1"/>
  <c r="CP4" i="10"/>
  <c r="CP4" i="23"/>
  <c r="CJ47" i="33"/>
  <c r="CJ111" i="33"/>
  <c r="CJ175" i="33"/>
  <c r="CJ241" i="33"/>
  <c r="CJ307" i="33"/>
  <c r="CL4" i="24"/>
  <c r="CJ29" i="33"/>
  <c r="CJ93" i="33"/>
  <c r="CJ157" i="33"/>
  <c r="CJ223" i="33"/>
  <c r="CJ289" i="33"/>
  <c r="CJ355" i="33"/>
  <c r="CJ15" i="33"/>
  <c r="CJ79" i="33"/>
  <c r="CJ143" i="33"/>
  <c r="CJ208" i="33"/>
  <c r="CJ274" i="33"/>
  <c r="CJ340" i="33"/>
  <c r="CJ4" i="18"/>
  <c r="CP6" i="3"/>
  <c r="CP5" i="3" s="1"/>
  <c r="CJ61" i="33"/>
  <c r="CJ125" i="33"/>
  <c r="CJ190" i="33"/>
  <c r="CJ256" i="33"/>
  <c r="CJ322" i="33"/>
  <c r="CK124" i="24" l="1" a="1"/>
  <c r="CK124" i="24" s="1"/>
  <c r="CK112" i="24" a="1"/>
  <c r="CK112" i="24" s="1"/>
  <c r="CK128" i="24" a="1"/>
  <c r="CK128" i="24" s="1"/>
  <c r="CK120" i="24" a="1"/>
  <c r="CK120" i="24" s="1"/>
  <c r="CK108" i="24" a="1"/>
  <c r="CK108" i="24" s="1"/>
  <c r="CK116" i="24" a="1"/>
  <c r="CK116" i="24" s="1"/>
  <c r="CK84" i="24" a="1"/>
  <c r="CK84" i="24" s="1"/>
  <c r="CK64" i="24" a="1"/>
  <c r="CK64" i="24" s="1"/>
  <c r="CK92" i="24" a="1"/>
  <c r="CK92" i="24" s="1"/>
  <c r="CK80" i="24" a="1"/>
  <c r="CK80" i="24" s="1"/>
  <c r="CK100" i="24" a="1"/>
  <c r="CK100" i="24" s="1"/>
  <c r="CK68" i="24" a="1"/>
  <c r="CK68" i="24" s="1"/>
  <c r="CK60" i="24" a="1"/>
  <c r="CK60" i="24" s="1"/>
  <c r="CK76" i="24" a="1"/>
  <c r="CK76" i="24" s="1"/>
  <c r="CK96" i="24" a="1"/>
  <c r="CK96" i="24" s="1"/>
  <c r="CK88" i="24" a="1"/>
  <c r="CK88" i="24" s="1"/>
  <c r="CK56" i="24" a="1"/>
  <c r="CK56" i="24" s="1"/>
  <c r="CK36" i="24" a="1"/>
  <c r="CK36" i="24" s="1"/>
  <c r="CK12" i="24" a="1"/>
  <c r="CK12" i="24" s="1"/>
  <c r="CK24" i="24" a="1"/>
  <c r="CK24" i="24" s="1"/>
  <c r="CK28" i="24" a="1"/>
  <c r="CK28" i="24" s="1"/>
  <c r="CK52" i="24" a="1"/>
  <c r="CK52" i="24" s="1"/>
  <c r="CK44" i="24" a="1"/>
  <c r="CK44" i="24" s="1"/>
  <c r="CK48" i="24" a="1"/>
  <c r="CK48" i="24" s="1"/>
  <c r="CK16" i="24" a="1"/>
  <c r="CK16" i="24" s="1"/>
  <c r="CK72" i="24" a="1"/>
  <c r="CK72" i="24" s="1"/>
  <c r="CK32" i="24" a="1"/>
  <c r="CK32" i="24" s="1"/>
  <c r="CK104" i="24" a="1"/>
  <c r="CK104" i="24" s="1"/>
  <c r="CK40" i="24" a="1"/>
  <c r="CK40" i="24" s="1"/>
  <c r="CK20" i="24" a="1"/>
  <c r="CK20" i="24" s="1"/>
  <c r="CK26" i="23"/>
  <c r="CK350" i="10"/>
  <c r="CK46" i="23"/>
  <c r="CK38" i="23"/>
  <c r="CK30" i="23"/>
  <c r="CK42" i="23"/>
  <c r="CK22" i="23"/>
  <c r="CK1221" i="28"/>
  <c r="CK1217" i="28"/>
  <c r="CK1241" i="28"/>
  <c r="CK1213" i="28"/>
  <c r="CK1237" i="28"/>
  <c r="CK1209" i="28"/>
  <c r="CK1233" i="28"/>
  <c r="CK1229" i="28"/>
  <c r="CK1225" i="28"/>
  <c r="CK1124" i="28"/>
  <c r="CK1120" i="28"/>
  <c r="CK1116" i="28"/>
  <c r="CK1148" i="28"/>
  <c r="CK1128" i="28"/>
  <c r="CK1136" i="28"/>
  <c r="CK1140" i="28"/>
  <c r="CK1144" i="28"/>
  <c r="CK1132" i="28"/>
  <c r="CK1256" i="28"/>
  <c r="CK1260" i="28"/>
  <c r="CK1288" i="28"/>
  <c r="CK1284" i="28"/>
  <c r="CK1280" i="28"/>
  <c r="CK1276" i="28"/>
  <c r="CK1264" i="28"/>
  <c r="CK1272" i="28"/>
  <c r="CK1268" i="28"/>
  <c r="CK1205" i="28"/>
  <c r="CK1089" i="28"/>
  <c r="CK1085" i="28"/>
  <c r="CK1081" i="28"/>
  <c r="CK1101" i="28"/>
  <c r="CK1077" i="28"/>
  <c r="CK1073" i="28"/>
  <c r="CK1069" i="28"/>
  <c r="CK1097" i="28"/>
  <c r="CK1093" i="28"/>
  <c r="CK1252" i="28"/>
  <c r="CI128" i="23"/>
  <c r="CK14" i="23"/>
  <c r="CL126" i="10"/>
  <c r="CK314" i="10"/>
  <c r="CI6" i="18"/>
  <c r="CK6" i="24"/>
  <c r="CO6" i="23"/>
  <c r="CO8" i="3"/>
  <c r="CI112" i="23"/>
  <c r="CK976" i="28"/>
  <c r="CM112" i="28"/>
  <c r="CI136" i="23"/>
  <c r="CK318" i="25"/>
  <c r="CJ59" i="23"/>
  <c r="CJ96" i="23"/>
  <c r="CI104" i="23"/>
  <c r="CI124" i="23"/>
  <c r="CM56" i="10"/>
  <c r="CM56" i="28"/>
  <c r="CL84" i="10"/>
  <c r="CL517" i="10" s="1"/>
  <c r="CF309" i="33" s="1"/>
  <c r="CF319" i="33" s="1"/>
  <c r="CL84" i="28"/>
  <c r="CL147" i="10"/>
  <c r="CL147" i="28"/>
  <c r="CM147" i="10"/>
  <c r="CM147" i="28"/>
  <c r="CM385" i="28"/>
  <c r="CM175" i="25"/>
  <c r="CL154" i="10"/>
  <c r="CL154" i="28"/>
  <c r="CL133" i="10"/>
  <c r="CL133" i="28"/>
  <c r="CL126" i="25"/>
  <c r="CL336" i="28"/>
  <c r="CM49" i="10"/>
  <c r="CM49" i="28"/>
  <c r="CM217" i="10"/>
  <c r="CM217" i="28"/>
  <c r="CM161" i="10"/>
  <c r="CM161" i="28"/>
  <c r="CM280" i="28"/>
  <c r="CM70" i="25"/>
  <c r="CM84" i="10"/>
  <c r="CM517" i="10" s="1"/>
  <c r="CG309" i="33" s="1"/>
  <c r="CG319" i="33" s="1"/>
  <c r="CM84" i="28"/>
  <c r="CM308" i="28"/>
  <c r="CM98" i="25"/>
  <c r="CM259" i="28"/>
  <c r="CM49" i="25"/>
  <c r="CM91" i="10"/>
  <c r="CM91" i="28"/>
  <c r="CM98" i="10"/>
  <c r="CM98" i="28"/>
  <c r="CL308" i="28"/>
  <c r="CL98" i="25"/>
  <c r="CL203" i="10"/>
  <c r="CL203" i="28"/>
  <c r="CM175" i="10"/>
  <c r="CM175" i="28"/>
  <c r="CP94" i="23"/>
  <c r="CP53" i="23"/>
  <c r="CM126" i="10"/>
  <c r="CM126" i="28"/>
  <c r="CM350" i="28"/>
  <c r="CM140" i="25"/>
  <c r="CL140" i="10"/>
  <c r="CL140" i="28"/>
  <c r="CL112" i="10"/>
  <c r="CL112" i="28"/>
  <c r="CL329" i="28"/>
  <c r="CL119" i="25"/>
  <c r="CM28" i="10"/>
  <c r="CM416" i="10" s="1"/>
  <c r="CG52" i="33" s="1"/>
  <c r="CM28" i="28"/>
  <c r="CP8" i="3"/>
  <c r="CP7" i="28"/>
  <c r="CP5" i="25"/>
  <c r="CL98" i="10"/>
  <c r="CL98" i="28"/>
  <c r="CM273" i="28"/>
  <c r="CM63" i="25"/>
  <c r="CM133" i="10"/>
  <c r="CM133" i="28"/>
  <c r="CM35" i="10"/>
  <c r="CM35" i="28"/>
  <c r="CM420" i="28"/>
  <c r="CM210" i="25"/>
  <c r="CM42" i="10"/>
  <c r="CM42" i="28"/>
  <c r="CL77" i="25"/>
  <c r="CL287" i="28"/>
  <c r="CL399" i="28"/>
  <c r="CL189" i="25"/>
  <c r="CL210" i="10"/>
  <c r="CL210" i="28"/>
  <c r="CL161" i="10"/>
  <c r="CL161" i="28"/>
  <c r="CL301" i="28"/>
  <c r="CL91" i="25"/>
  <c r="CM182" i="10"/>
  <c r="CM182" i="28"/>
  <c r="CL315" i="28"/>
  <c r="CL105" i="25"/>
  <c r="CL378" i="28"/>
  <c r="CL168" i="25"/>
  <c r="CM252" i="28"/>
  <c r="CM42" i="25"/>
  <c r="CM427" i="25" s="1"/>
  <c r="CG96" i="33" s="1"/>
  <c r="CM70" i="10"/>
  <c r="CM70" i="28"/>
  <c r="CM406" i="28"/>
  <c r="CM196" i="25"/>
  <c r="CM392" i="28"/>
  <c r="CM182" i="25"/>
  <c r="CL357" i="28"/>
  <c r="CL147" i="25"/>
  <c r="CM140" i="10"/>
  <c r="CM140" i="28"/>
  <c r="CL371" i="28"/>
  <c r="CL161" i="25"/>
  <c r="CL217" i="10"/>
  <c r="CL217" i="28"/>
  <c r="CL266" i="28"/>
  <c r="CL56" i="25"/>
  <c r="CL56" i="10"/>
  <c r="CL56" i="28"/>
  <c r="CM77" i="25"/>
  <c r="CM287" i="28"/>
  <c r="CL385" i="28"/>
  <c r="CL175" i="25"/>
  <c r="CM315" i="28"/>
  <c r="CM105" i="25"/>
  <c r="CM357" i="28"/>
  <c r="CM147" i="25"/>
  <c r="CL238" i="28"/>
  <c r="CL28" i="25"/>
  <c r="CL414" i="25" s="1"/>
  <c r="CF64" i="33" s="1"/>
  <c r="CM105" i="10"/>
  <c r="CM105" i="28"/>
  <c r="CL420" i="28"/>
  <c r="CL210" i="25"/>
  <c r="CM266" i="28"/>
  <c r="CM56" i="25"/>
  <c r="CL182" i="25"/>
  <c r="CL392" i="28"/>
  <c r="CM154" i="10"/>
  <c r="CM154" i="28"/>
  <c r="CL182" i="10"/>
  <c r="CL182" i="28"/>
  <c r="CL364" i="28"/>
  <c r="CL154" i="25"/>
  <c r="CL175" i="10"/>
  <c r="CL175" i="28"/>
  <c r="CL119" i="10"/>
  <c r="CL119" i="28"/>
  <c r="CL49" i="10"/>
  <c r="CL49" i="28"/>
  <c r="CM112" i="25"/>
  <c r="CM322" i="28"/>
  <c r="CM301" i="28"/>
  <c r="CM91" i="25"/>
  <c r="CL427" i="28"/>
  <c r="CL217" i="25"/>
  <c r="CM77" i="10"/>
  <c r="CM77" i="28"/>
  <c r="CL7" i="24"/>
  <c r="CP9" i="28"/>
  <c r="CP7" i="25"/>
  <c r="CO8" i="28"/>
  <c r="CO6" i="25"/>
  <c r="CL91" i="10"/>
  <c r="CL91" i="28"/>
  <c r="CL112" i="25"/>
  <c r="CL322" i="28"/>
  <c r="CL84" i="25"/>
  <c r="CL294" i="28"/>
  <c r="CL42" i="25"/>
  <c r="CL427" i="25" s="1"/>
  <c r="CF96" i="33" s="1"/>
  <c r="CL252" i="28"/>
  <c r="CL196" i="10"/>
  <c r="CL196" i="28"/>
  <c r="CL168" i="10"/>
  <c r="CL168" i="28"/>
  <c r="CM189" i="10"/>
  <c r="CM189" i="28"/>
  <c r="CL259" i="28"/>
  <c r="CL49" i="25"/>
  <c r="CM336" i="28"/>
  <c r="CM126" i="25"/>
  <c r="CM196" i="10"/>
  <c r="CM196" i="28"/>
  <c r="CL35" i="10"/>
  <c r="CL35" i="28"/>
  <c r="CL63" i="10"/>
  <c r="CL63" i="28"/>
  <c r="CL406" i="28"/>
  <c r="CL196" i="25"/>
  <c r="CL77" i="10"/>
  <c r="CL77" i="28"/>
  <c r="CL189" i="10"/>
  <c r="CL189" i="28"/>
  <c r="CL28" i="10"/>
  <c r="CL416" i="10" s="1"/>
  <c r="CF52" i="33" s="1"/>
  <c r="CL28" i="28"/>
  <c r="CM364" i="28"/>
  <c r="CM154" i="25"/>
  <c r="CM238" i="28"/>
  <c r="CM28" i="25"/>
  <c r="CM414" i="25" s="1"/>
  <c r="CG64" i="33" s="1"/>
  <c r="CM329" i="28"/>
  <c r="CM119" i="25"/>
  <c r="CM371" i="28"/>
  <c r="CM161" i="25"/>
  <c r="CL70" i="10"/>
  <c r="CL70" i="28"/>
  <c r="CM119" i="10"/>
  <c r="CM119" i="28"/>
  <c r="CL280" i="28"/>
  <c r="CL70" i="25"/>
  <c r="CM84" i="25"/>
  <c r="CM294" i="28"/>
  <c r="CM63" i="10"/>
  <c r="CM63" i="28"/>
  <c r="CM378" i="28"/>
  <c r="CM168" i="25"/>
  <c r="CM210" i="10"/>
  <c r="CM210" i="28"/>
  <c r="CL105" i="10"/>
  <c r="CL105" i="28"/>
  <c r="CL42" i="10"/>
  <c r="CL42" i="28"/>
  <c r="CM168" i="10"/>
  <c r="CM168" i="28"/>
  <c r="CL273" i="28"/>
  <c r="CL63" i="25"/>
  <c r="CL343" i="28"/>
  <c r="CL133" i="25"/>
  <c r="CM343" i="28"/>
  <c r="CM133" i="25"/>
  <c r="CM203" i="25"/>
  <c r="CM413" i="28"/>
  <c r="CM427" i="28"/>
  <c r="CM217" i="25"/>
  <c r="CL350" i="28"/>
  <c r="CL140" i="25"/>
  <c r="CM203" i="10"/>
  <c r="CM203" i="28"/>
  <c r="CI108" i="23"/>
  <c r="CM231" i="28"/>
  <c r="CM21" i="25"/>
  <c r="CL21" i="25"/>
  <c r="CL231" i="28"/>
  <c r="CI120" i="23"/>
  <c r="CM21" i="10"/>
  <c r="CM413" i="10" s="1"/>
  <c r="CG49" i="33" s="1"/>
  <c r="CM21" i="28"/>
  <c r="CL21" i="10"/>
  <c r="CL413" i="10" s="1"/>
  <c r="CF49" i="33" s="1"/>
  <c r="CL21" i="28"/>
  <c r="CI132" i="23"/>
  <c r="CK503" i="28"/>
  <c r="CK487" i="28"/>
  <c r="CK491" i="28"/>
  <c r="CK495" i="28"/>
  <c r="CK507" i="28"/>
  <c r="CK511" i="28"/>
  <c r="CK515" i="28"/>
  <c r="CK479" i="28"/>
  <c r="CK499" i="28"/>
  <c r="CK624" i="28"/>
  <c r="CK648" i="28"/>
  <c r="CK612" i="28"/>
  <c r="CK644" i="28"/>
  <c r="CK640" i="28"/>
  <c r="CK628" i="28"/>
  <c r="CK620" i="28"/>
  <c r="CK636" i="28"/>
  <c r="CK632" i="28"/>
  <c r="CK616" i="28"/>
  <c r="CI116" i="23"/>
  <c r="CK980" i="28"/>
  <c r="CK1004" i="28"/>
  <c r="CK972" i="28"/>
  <c r="CK1008" i="28"/>
  <c r="CK984" i="28"/>
  <c r="CK996" i="28"/>
  <c r="CK988" i="28"/>
  <c r="CK1000" i="28"/>
  <c r="CK992" i="28"/>
  <c r="CK326" i="25"/>
  <c r="CK350" i="25"/>
  <c r="CK314" i="25"/>
  <c r="CK342" i="25"/>
  <c r="CK338" i="25"/>
  <c r="CK334" i="25"/>
  <c r="CK330" i="25"/>
  <c r="CK322" i="25"/>
  <c r="CK346" i="25"/>
  <c r="CK10" i="23"/>
  <c r="CL224" i="28"/>
  <c r="CL14" i="25"/>
  <c r="CM224" i="28"/>
  <c r="CM14" i="25"/>
  <c r="CJ63" i="23"/>
  <c r="CJ87" i="23"/>
  <c r="CJ83" i="23"/>
  <c r="CJ91" i="23"/>
  <c r="CJ79" i="23"/>
  <c r="CJ67" i="23"/>
  <c r="CJ71" i="23"/>
  <c r="CJ75" i="23"/>
  <c r="CJ55" i="23"/>
  <c r="CJ100" i="23" s="1"/>
  <c r="CK927" i="28"/>
  <c r="CK935" i="28"/>
  <c r="CK955" i="28"/>
  <c r="CK959" i="28"/>
  <c r="CK943" i="28"/>
  <c r="CK947" i="28"/>
  <c r="CK963" i="28"/>
  <c r="CK939" i="28"/>
  <c r="CK951" i="28"/>
  <c r="CK767" i="28"/>
  <c r="CK747" i="28"/>
  <c r="CK759" i="28"/>
  <c r="CK779" i="28"/>
  <c r="CK755" i="28"/>
  <c r="CK771" i="28"/>
  <c r="CK775" i="28"/>
  <c r="CK783" i="28"/>
  <c r="CK763" i="28"/>
  <c r="CK853" i="28"/>
  <c r="CK837" i="28"/>
  <c r="CK869" i="28"/>
  <c r="CK873" i="28"/>
  <c r="CK849" i="28"/>
  <c r="CK845" i="28"/>
  <c r="CK861" i="28"/>
  <c r="CK841" i="28"/>
  <c r="CK865" i="28"/>
  <c r="CK857" i="28"/>
  <c r="CK886" i="28"/>
  <c r="CK894" i="28"/>
  <c r="CK902" i="28"/>
  <c r="CK898" i="28"/>
  <c r="CK910" i="28"/>
  <c r="CK914" i="28"/>
  <c r="CK890" i="28"/>
  <c r="CK918" i="28"/>
  <c r="CK882" i="28"/>
  <c r="CK906" i="28"/>
  <c r="CK726" i="28"/>
  <c r="CK702" i="28"/>
  <c r="CK706" i="28"/>
  <c r="CK714" i="28"/>
  <c r="CK738" i="28"/>
  <c r="CK722" i="28"/>
  <c r="CK718" i="28"/>
  <c r="CK730" i="28"/>
  <c r="CK710" i="28"/>
  <c r="CK734" i="28"/>
  <c r="CK587" i="28"/>
  <c r="CK567" i="28"/>
  <c r="CK603" i="28"/>
  <c r="CK579" i="28"/>
  <c r="CK599" i="28"/>
  <c r="CK595" i="28"/>
  <c r="CK571" i="28"/>
  <c r="CK575" i="28"/>
  <c r="CK583" i="28"/>
  <c r="CK591" i="28"/>
  <c r="CL14" i="10"/>
  <c r="CL400" i="10" s="1"/>
  <c r="CF17" i="33" s="1"/>
  <c r="CL14" i="28"/>
  <c r="CK470" i="28"/>
  <c r="CK462" i="28"/>
  <c r="CK446" i="28"/>
  <c r="CK466" i="28"/>
  <c r="CK442" i="28"/>
  <c r="CK450" i="28"/>
  <c r="CK458" i="28"/>
  <c r="CK454" i="28"/>
  <c r="CK434" i="28"/>
  <c r="CK438" i="28"/>
  <c r="CM14" i="10"/>
  <c r="CM400" i="10" s="1"/>
  <c r="CG17" i="33" s="1"/>
  <c r="CM14" i="28"/>
  <c r="CK536" i="28"/>
  <c r="CK540" i="28"/>
  <c r="CK552" i="28"/>
  <c r="CK524" i="28"/>
  <c r="CK548" i="28"/>
  <c r="CK544" i="28"/>
  <c r="CK532" i="28"/>
  <c r="CK560" i="28"/>
  <c r="CK556" i="28"/>
  <c r="CK673" i="28"/>
  <c r="CK669" i="28"/>
  <c r="CK681" i="28"/>
  <c r="CK665" i="28"/>
  <c r="CK677" i="28"/>
  <c r="CK689" i="28"/>
  <c r="CK657" i="28"/>
  <c r="CK693" i="28"/>
  <c r="CK685" i="28"/>
  <c r="CK808" i="28"/>
  <c r="CK820" i="28"/>
  <c r="CK824" i="28"/>
  <c r="CK792" i="28"/>
  <c r="CK828" i="28"/>
  <c r="CK816" i="28"/>
  <c r="CK812" i="28"/>
  <c r="CK804" i="28"/>
  <c r="CK800" i="28"/>
  <c r="CM245" i="28"/>
  <c r="CM35" i="25"/>
  <c r="CL35" i="25"/>
  <c r="CL245" i="28"/>
  <c r="CK18" i="23"/>
  <c r="CL428" i="10"/>
  <c r="CF83" i="33" s="1"/>
  <c r="CL427" i="10"/>
  <c r="CF82" i="33" s="1"/>
  <c r="CM426" i="10"/>
  <c r="CM428" i="10"/>
  <c r="CG83" i="33" s="1"/>
  <c r="CM402" i="10"/>
  <c r="CG19" i="33" s="1"/>
  <c r="CL415" i="10"/>
  <c r="CF51" i="33" s="1"/>
  <c r="CP5" i="10"/>
  <c r="CJ5" i="18"/>
  <c r="CP5" i="23"/>
  <c r="CP7" i="3"/>
  <c r="CL5" i="24"/>
  <c r="CO9" i="3"/>
  <c r="CO7" i="10"/>
  <c r="CO7" i="23"/>
  <c r="CI7" i="18"/>
  <c r="CL6" i="24"/>
  <c r="CH7" i="18"/>
  <c r="CN7" i="10"/>
  <c r="CN9" i="3"/>
  <c r="CN7" i="23"/>
  <c r="CL402" i="10"/>
  <c r="CF19" i="33" s="1"/>
  <c r="CL401" i="10"/>
  <c r="CF18" i="33" s="1"/>
  <c r="CM232" i="10" l="1"/>
  <c r="CL116" i="24" a="1"/>
  <c r="CL116" i="24" s="1"/>
  <c r="CL124" i="24" a="1"/>
  <c r="CL124" i="24" s="1"/>
  <c r="CL112" i="24" a="1"/>
  <c r="CL112" i="24" s="1"/>
  <c r="CL128" i="24" a="1"/>
  <c r="CL128" i="24" s="1"/>
  <c r="CL120" i="24" a="1"/>
  <c r="CL120" i="24" s="1"/>
  <c r="CL108" i="24" a="1"/>
  <c r="CL108" i="24" s="1"/>
  <c r="J108" i="24" s="1"/>
  <c r="CL104" i="24" a="1"/>
  <c r="CL104" i="24" s="1"/>
  <c r="J104" i="24" s="1"/>
  <c r="CL72" i="24" a="1"/>
  <c r="CL72" i="24" s="1"/>
  <c r="CL84" i="24" a="1"/>
  <c r="CL84" i="24" s="1"/>
  <c r="CL64" i="24" a="1"/>
  <c r="CL64" i="24" s="1"/>
  <c r="CL92" i="24" a="1"/>
  <c r="CL92" i="24" s="1"/>
  <c r="CL80" i="24" a="1"/>
  <c r="CL80" i="24" s="1"/>
  <c r="CL100" i="24" a="1"/>
  <c r="CL100" i="24" s="1"/>
  <c r="CL68" i="24" a="1"/>
  <c r="CL68" i="24" s="1"/>
  <c r="CL60" i="24" a="1"/>
  <c r="CL60" i="24" s="1"/>
  <c r="J60" i="24" s="1"/>
  <c r="CL76" i="24" a="1"/>
  <c r="CL76" i="24" s="1"/>
  <c r="CL28" i="24" a="1"/>
  <c r="CL28" i="24" s="1"/>
  <c r="CL12" i="24" a="1"/>
  <c r="CL12" i="24" s="1"/>
  <c r="CL96" i="24" a="1"/>
  <c r="CL96" i="24" s="1"/>
  <c r="J96" i="24" s="1"/>
  <c r="CL36" i="24" a="1"/>
  <c r="CL36" i="24" s="1"/>
  <c r="CL20" i="24" a="1"/>
  <c r="CL20" i="24" s="1"/>
  <c r="CL24" i="24" a="1"/>
  <c r="CL24" i="24" s="1"/>
  <c r="J24" i="24" s="1"/>
  <c r="CL56" i="24" a="1"/>
  <c r="CL56" i="24" s="1"/>
  <c r="J56" i="24" s="1"/>
  <c r="CL52" i="24" a="1"/>
  <c r="CL52" i="24" s="1"/>
  <c r="CL88" i="24" a="1"/>
  <c r="CL88" i="24" s="1"/>
  <c r="CL44" i="24" a="1"/>
  <c r="CL44" i="24" s="1"/>
  <c r="CL40" i="24" a="1"/>
  <c r="CL40" i="24" s="1"/>
  <c r="J40" i="24" s="1"/>
  <c r="CL48" i="24" a="1"/>
  <c r="CL48" i="24" s="1"/>
  <c r="CL16" i="24" a="1"/>
  <c r="CL16" i="24" s="1"/>
  <c r="CL32" i="24" a="1"/>
  <c r="CL32" i="24" s="1"/>
  <c r="CL232" i="10"/>
  <c r="J128" i="24"/>
  <c r="J100" i="24"/>
  <c r="J124" i="24"/>
  <c r="J120" i="24"/>
  <c r="J88" i="24"/>
  <c r="J92" i="24"/>
  <c r="J76" i="24"/>
  <c r="J64" i="24"/>
  <c r="J80" i="24"/>
  <c r="J84" i="24"/>
  <c r="J68" i="24"/>
  <c r="J112" i="24"/>
  <c r="J52" i="24"/>
  <c r="J116" i="24"/>
  <c r="J48" i="24"/>
  <c r="J28" i="24"/>
  <c r="J36" i="24"/>
  <c r="J32" i="24"/>
  <c r="J12" i="24"/>
  <c r="J72" i="24"/>
  <c r="J20" i="24"/>
  <c r="J44" i="24"/>
  <c r="J16" i="24"/>
  <c r="CM427" i="10"/>
  <c r="CG82" i="33" s="1"/>
  <c r="CL426" i="10"/>
  <c r="CF81" i="33" s="1"/>
  <c r="CF91" i="33" s="1"/>
  <c r="CL260" i="25"/>
  <c r="CL517" i="25"/>
  <c r="CF324" i="33" s="1"/>
  <c r="CF334" i="33" s="1"/>
  <c r="CM244" i="25"/>
  <c r="CM465" i="25"/>
  <c r="CG192" i="33" s="1"/>
  <c r="CG202" i="33" s="1"/>
  <c r="CM240" i="10"/>
  <c r="CM452" i="10"/>
  <c r="CG145" i="33" s="1"/>
  <c r="CG155" i="33" s="1"/>
  <c r="CM260" i="10"/>
  <c r="CM244" i="10"/>
  <c r="CM465" i="10"/>
  <c r="CG177" i="33" s="1"/>
  <c r="CG187" i="33" s="1"/>
  <c r="CL260" i="10"/>
  <c r="CL244" i="10"/>
  <c r="CL465" i="10"/>
  <c r="CF177" i="33" s="1"/>
  <c r="CF187" i="33" s="1"/>
  <c r="CM252" i="10"/>
  <c r="CM491" i="10"/>
  <c r="CG243" i="33" s="1"/>
  <c r="CG253" i="33" s="1"/>
  <c r="CM252" i="25"/>
  <c r="CM491" i="25"/>
  <c r="CG258" i="33" s="1"/>
  <c r="CG268" i="33" s="1"/>
  <c r="CL256" i="10"/>
  <c r="CL504" i="10"/>
  <c r="CF276" i="33" s="1"/>
  <c r="CF286" i="33" s="1"/>
  <c r="CL244" i="25"/>
  <c r="CL465" i="25"/>
  <c r="CF192" i="33" s="1"/>
  <c r="CF202" i="33" s="1"/>
  <c r="CM236" i="25"/>
  <c r="CM439" i="25"/>
  <c r="CG127" i="33" s="1"/>
  <c r="CG137" i="33" s="1"/>
  <c r="CL264" i="25"/>
  <c r="CL530" i="25"/>
  <c r="CF357" i="33" s="1"/>
  <c r="CF367" i="33" s="1"/>
  <c r="CM264" i="10"/>
  <c r="CM530" i="10"/>
  <c r="CG342" i="33" s="1"/>
  <c r="CG352" i="33" s="1"/>
  <c r="CM256" i="10"/>
  <c r="CM504" i="10"/>
  <c r="CG276" i="33" s="1"/>
  <c r="CG286" i="33" s="1"/>
  <c r="CL240" i="10"/>
  <c r="CL452" i="10"/>
  <c r="CF145" i="33" s="1"/>
  <c r="CF155" i="33" s="1"/>
  <c r="CL256" i="25"/>
  <c r="CL504" i="25"/>
  <c r="CF291" i="33" s="1"/>
  <c r="CF301" i="33" s="1"/>
  <c r="CM240" i="25"/>
  <c r="CM452" i="25"/>
  <c r="CG159" i="33" s="1"/>
  <c r="CG169" i="33" s="1"/>
  <c r="CL236" i="10"/>
  <c r="CL439" i="10"/>
  <c r="CF113" i="33" s="1"/>
  <c r="CF123" i="33" s="1"/>
  <c r="CM248" i="10"/>
  <c r="CM478" i="10"/>
  <c r="CG210" i="33" s="1"/>
  <c r="CG220" i="33" s="1"/>
  <c r="CL252" i="10"/>
  <c r="CL491" i="10"/>
  <c r="CF243" i="33" s="1"/>
  <c r="CF253" i="33" s="1"/>
  <c r="CL264" i="10"/>
  <c r="CL530" i="10"/>
  <c r="CF342" i="33" s="1"/>
  <c r="CF352" i="33" s="1"/>
  <c r="CM248" i="25"/>
  <c r="CM478" i="25"/>
  <c r="CG225" i="33" s="1"/>
  <c r="CG235" i="33" s="1"/>
  <c r="CL240" i="25"/>
  <c r="CL452" i="25"/>
  <c r="CF159" i="33" s="1"/>
  <c r="CF169" i="33" s="1"/>
  <c r="CM236" i="10"/>
  <c r="CM439" i="10"/>
  <c r="CG113" i="33" s="1"/>
  <c r="CG123" i="33" s="1"/>
  <c r="CM260" i="25"/>
  <c r="CM517" i="25"/>
  <c r="CG324" i="33" s="1"/>
  <c r="CG334" i="33" s="1"/>
  <c r="CL248" i="10"/>
  <c r="CL478" i="10"/>
  <c r="CF210" i="33" s="1"/>
  <c r="CF220" i="33" s="1"/>
  <c r="CL236" i="25"/>
  <c r="CL439" i="25"/>
  <c r="CF127" i="33" s="1"/>
  <c r="CF137" i="33" s="1"/>
  <c r="CM264" i="25"/>
  <c r="CM530" i="25"/>
  <c r="CG357" i="33" s="1"/>
  <c r="CG367" i="33" s="1"/>
  <c r="CL248" i="25"/>
  <c r="CL478" i="25"/>
  <c r="CF225" i="33" s="1"/>
  <c r="CF235" i="33" s="1"/>
  <c r="CL252" i="25"/>
  <c r="CL491" i="25"/>
  <c r="CF258" i="33" s="1"/>
  <c r="CF268" i="33" s="1"/>
  <c r="CM256" i="25"/>
  <c r="CM504" i="25"/>
  <c r="CG291" i="33" s="1"/>
  <c r="CG301" i="33" s="1"/>
  <c r="CM1248" i="28"/>
  <c r="CM1252" i="28" s="1"/>
  <c r="CM1108" i="28"/>
  <c r="CM1112" i="28" s="1"/>
  <c r="CL1201" i="28"/>
  <c r="CL1205" i="28" s="1"/>
  <c r="CL1061" i="28"/>
  <c r="CL1065" i="28" s="1"/>
  <c r="CL1248" i="28"/>
  <c r="CL1108" i="28"/>
  <c r="CM1201" i="28"/>
  <c r="CM1061" i="28"/>
  <c r="CJ128" i="23"/>
  <c r="CL224" i="10"/>
  <c r="CP6" i="23"/>
  <c r="CP6" i="10"/>
  <c r="CJ6" i="18"/>
  <c r="CJ112" i="23"/>
  <c r="CM228" i="10"/>
  <c r="CM414" i="10"/>
  <c r="CG50" i="33" s="1"/>
  <c r="CG59" i="33" s="1"/>
  <c r="CF27" i="33"/>
  <c r="CL228" i="10"/>
  <c r="CL414" i="10"/>
  <c r="CF50" i="33" s="1"/>
  <c r="CF59" i="33" s="1"/>
  <c r="CH116" i="18"/>
  <c r="CH120" i="18"/>
  <c r="CH124" i="18"/>
  <c r="CH128" i="18"/>
  <c r="CH100" i="18"/>
  <c r="CH104" i="18"/>
  <c r="CH88" i="18"/>
  <c r="CH56" i="18"/>
  <c r="CH112" i="18"/>
  <c r="CH92" i="18"/>
  <c r="CH60" i="18"/>
  <c r="CH108" i="18"/>
  <c r="CH96" i="18"/>
  <c r="CH64" i="18"/>
  <c r="CH68" i="18"/>
  <c r="CH72" i="18"/>
  <c r="CH76" i="18"/>
  <c r="CH44" i="18"/>
  <c r="CH80" i="18"/>
  <c r="CH48" i="18"/>
  <c r="CH40" i="18"/>
  <c r="CH12" i="18"/>
  <c r="CH16" i="18"/>
  <c r="CH36" i="18"/>
  <c r="CH52" i="18"/>
  <c r="CH28" i="18"/>
  <c r="CH20" i="18"/>
  <c r="CH24" i="18"/>
  <c r="CH84" i="18"/>
  <c r="CH32" i="18"/>
  <c r="CI120" i="18"/>
  <c r="CI124" i="18"/>
  <c r="CI128" i="18"/>
  <c r="CI100" i="18"/>
  <c r="CI104" i="18"/>
  <c r="CI108" i="18"/>
  <c r="CI112" i="18"/>
  <c r="CI92" i="18"/>
  <c r="CI60" i="18"/>
  <c r="CI96" i="18"/>
  <c r="CI64" i="18"/>
  <c r="CI68" i="18"/>
  <c r="CI72" i="18"/>
  <c r="CI76" i="18"/>
  <c r="CI44" i="18"/>
  <c r="CI80" i="18"/>
  <c r="CI48" i="18"/>
  <c r="CI84" i="18"/>
  <c r="CI52" i="18"/>
  <c r="CO84" i="10" s="1"/>
  <c r="CO517" i="10" s="1"/>
  <c r="CI309" i="33" s="1"/>
  <c r="CI319" i="33" s="1"/>
  <c r="CI116" i="18"/>
  <c r="CI16" i="18"/>
  <c r="CI32" i="18"/>
  <c r="CI56" i="18"/>
  <c r="CI20" i="18"/>
  <c r="CI40" i="18"/>
  <c r="CI88" i="18"/>
  <c r="CI28" i="18"/>
  <c r="CI24" i="18"/>
  <c r="CI12" i="18"/>
  <c r="CI36" i="18"/>
  <c r="CJ136" i="23"/>
  <c r="CJ104" i="23"/>
  <c r="CJ124" i="23"/>
  <c r="CP8" i="28"/>
  <c r="CP6" i="25"/>
  <c r="CJ108" i="23"/>
  <c r="CJ120" i="23"/>
  <c r="CO231" i="28"/>
  <c r="CO21" i="25"/>
  <c r="CL413" i="25"/>
  <c r="CF63" i="33" s="1"/>
  <c r="CF73" i="33" s="1"/>
  <c r="CL228" i="25"/>
  <c r="CM413" i="25"/>
  <c r="CG63" i="33" s="1"/>
  <c r="CG73" i="33" s="1"/>
  <c r="CM228" i="25"/>
  <c r="CJ132" i="23"/>
  <c r="CK59" i="23"/>
  <c r="CM400" i="25"/>
  <c r="CG31" i="33" s="1"/>
  <c r="CG41" i="33" s="1"/>
  <c r="CM224" i="25"/>
  <c r="CJ116" i="23"/>
  <c r="CK55" i="23"/>
  <c r="CK100" i="23" s="1"/>
  <c r="CK79" i="23"/>
  <c r="CK83" i="23"/>
  <c r="CK91" i="23"/>
  <c r="CK63" i="23"/>
  <c r="CK71" i="23"/>
  <c r="CK67" i="23"/>
  <c r="CK75" i="23"/>
  <c r="CK96" i="23"/>
  <c r="CK87" i="23"/>
  <c r="CM743" i="28"/>
  <c r="CM475" i="28"/>
  <c r="CM483" i="28" s="1"/>
  <c r="CM608" i="28"/>
  <c r="CM616" i="28" s="1"/>
  <c r="CM923" i="28"/>
  <c r="CM931" i="28" s="1"/>
  <c r="CM968" i="28"/>
  <c r="CL400" i="25"/>
  <c r="CF31" i="33" s="1"/>
  <c r="CF41" i="33" s="1"/>
  <c r="CL224" i="25"/>
  <c r="CL475" i="28"/>
  <c r="CL483" i="28" s="1"/>
  <c r="CL608" i="28"/>
  <c r="CL616" i="28" s="1"/>
  <c r="CL743" i="28"/>
  <c r="CL751" i="28" s="1"/>
  <c r="CL923" i="28"/>
  <c r="CL931" i="28" s="1"/>
  <c r="CL968" i="28"/>
  <c r="CM430" i="28"/>
  <c r="CM698" i="28"/>
  <c r="CM563" i="28"/>
  <c r="CM833" i="28"/>
  <c r="CM878" i="28"/>
  <c r="CM653" i="28"/>
  <c r="CM661" i="28" s="1"/>
  <c r="CM520" i="28"/>
  <c r="CM528" i="28" s="1"/>
  <c r="CM788" i="28"/>
  <c r="CM796" i="28" s="1"/>
  <c r="CM401" i="10"/>
  <c r="CG18" i="33" s="1"/>
  <c r="CG27" i="33" s="1"/>
  <c r="CM224" i="10"/>
  <c r="CL698" i="28"/>
  <c r="CL563" i="28"/>
  <c r="CL430" i="28"/>
  <c r="CL833" i="28"/>
  <c r="CL878" i="28"/>
  <c r="CL788" i="28"/>
  <c r="CL796" i="28" s="1"/>
  <c r="CL520" i="28"/>
  <c r="CL528" i="28" s="1"/>
  <c r="CL653" i="28"/>
  <c r="CL661" i="28" s="1"/>
  <c r="CL232" i="25"/>
  <c r="CL426" i="25"/>
  <c r="CF95" i="33" s="1"/>
  <c r="CF105" i="33" s="1"/>
  <c r="CM232" i="25"/>
  <c r="CM426" i="25"/>
  <c r="CG95" i="33" s="1"/>
  <c r="CG105" i="33" s="1"/>
  <c r="CG81" i="33"/>
  <c r="CP9" i="3"/>
  <c r="CP7" i="10"/>
  <c r="CP7" i="23"/>
  <c r="CJ7" i="18"/>
  <c r="CO402" i="10"/>
  <c r="CI19" i="33" s="1"/>
  <c r="CG91" i="33" l="1"/>
  <c r="CL318" i="25"/>
  <c r="CM26" i="23"/>
  <c r="CL26" i="23"/>
  <c r="CM50" i="23"/>
  <c r="CL46" i="23"/>
  <c r="CM42" i="23"/>
  <c r="CL22" i="23"/>
  <c r="CL30" i="23"/>
  <c r="CL42" i="23"/>
  <c r="CM38" i="23"/>
  <c r="CM34" i="23"/>
  <c r="CL34" i="23"/>
  <c r="CL38" i="23"/>
  <c r="CM46" i="23"/>
  <c r="CL50" i="23"/>
  <c r="CM22" i="23"/>
  <c r="CM30" i="23"/>
  <c r="CK128" i="23"/>
  <c r="CL350" i="10"/>
  <c r="CM318" i="10"/>
  <c r="CL342" i="10"/>
  <c r="CL334" i="10"/>
  <c r="CL318" i="10"/>
  <c r="CL330" i="10"/>
  <c r="CL338" i="10"/>
  <c r="CL346" i="10"/>
  <c r="CL326" i="10"/>
  <c r="CL322" i="10"/>
  <c r="CM1093" i="28"/>
  <c r="CM1089" i="28"/>
  <c r="CM1085" i="28"/>
  <c r="CM1081" i="28"/>
  <c r="CM1077" i="28"/>
  <c r="CM1101" i="28"/>
  <c r="CM1073" i="28"/>
  <c r="CM1097" i="28"/>
  <c r="CM1069" i="28"/>
  <c r="CL1148" i="28"/>
  <c r="CL1144" i="28"/>
  <c r="CL1140" i="28"/>
  <c r="CL1128" i="28"/>
  <c r="CL1136" i="28"/>
  <c r="CL1132" i="28"/>
  <c r="CL1124" i="28"/>
  <c r="CL1120" i="28"/>
  <c r="CL1116" i="28"/>
  <c r="CM1225" i="28"/>
  <c r="CM1221" i="28"/>
  <c r="CM1217" i="28"/>
  <c r="CM1213" i="28"/>
  <c r="CM1241" i="28"/>
  <c r="CM1209" i="28"/>
  <c r="CM1237" i="28"/>
  <c r="CM1233" i="28"/>
  <c r="CM1229" i="28"/>
  <c r="CL1284" i="28"/>
  <c r="CL1256" i="28"/>
  <c r="CL1276" i="28"/>
  <c r="CL1264" i="28"/>
  <c r="CL1288" i="28"/>
  <c r="CL1272" i="28"/>
  <c r="CL1268" i="28"/>
  <c r="CL1260" i="28"/>
  <c r="CL1280" i="28"/>
  <c r="CM1065" i="28"/>
  <c r="CL1101" i="28"/>
  <c r="CL1073" i="28"/>
  <c r="CL1097" i="28"/>
  <c r="CL1081" i="28"/>
  <c r="CL1093" i="28"/>
  <c r="CL1089" i="28"/>
  <c r="CL1085" i="28"/>
  <c r="CL1069" i="28"/>
  <c r="CL1077" i="28"/>
  <c r="CM1205" i="28"/>
  <c r="CL1241" i="28"/>
  <c r="CL1229" i="28"/>
  <c r="CL1237" i="28"/>
  <c r="CL1225" i="28"/>
  <c r="CL1221" i="28"/>
  <c r="CL1217" i="28"/>
  <c r="CL1213" i="28"/>
  <c r="CL1209" i="28"/>
  <c r="CL1233" i="28"/>
  <c r="CL1112" i="28"/>
  <c r="CL1252" i="28"/>
  <c r="CM1136" i="28"/>
  <c r="CM1132" i="28"/>
  <c r="CM1124" i="28"/>
  <c r="CM1120" i="28"/>
  <c r="CM1116" i="28"/>
  <c r="CM1148" i="28"/>
  <c r="CM1144" i="28"/>
  <c r="CM1140" i="28"/>
  <c r="CM1128" i="28"/>
  <c r="CM1264" i="28"/>
  <c r="CM1288" i="28"/>
  <c r="CM1268" i="28"/>
  <c r="CM1284" i="28"/>
  <c r="CM1280" i="28"/>
  <c r="CM1256" i="28"/>
  <c r="CM1272" i="28"/>
  <c r="CM1260" i="28"/>
  <c r="CM1276" i="28"/>
  <c r="CL314" i="10"/>
  <c r="CL10" i="23"/>
  <c r="CM14" i="23"/>
  <c r="CK112" i="23"/>
  <c r="CL14" i="23"/>
  <c r="CM976" i="28"/>
  <c r="CL976" i="28"/>
  <c r="CO84" i="28"/>
  <c r="CJ124" i="18"/>
  <c r="H124" i="18" s="1"/>
  <c r="CJ128" i="18"/>
  <c r="H128" i="18" s="1"/>
  <c r="CJ100" i="18"/>
  <c r="H100" i="18" s="1"/>
  <c r="CJ104" i="18"/>
  <c r="H104" i="18" s="1"/>
  <c r="CJ108" i="18"/>
  <c r="H108" i="18" s="1"/>
  <c r="CJ112" i="18"/>
  <c r="H112" i="18" s="1"/>
  <c r="CJ116" i="18"/>
  <c r="H116" i="18" s="1"/>
  <c r="CJ96" i="18"/>
  <c r="H96" i="18" s="1"/>
  <c r="CJ64" i="18"/>
  <c r="H64" i="18" s="1"/>
  <c r="CJ68" i="18"/>
  <c r="H68" i="18" s="1"/>
  <c r="CJ72" i="18"/>
  <c r="H72" i="18" s="1"/>
  <c r="CJ76" i="18"/>
  <c r="H76" i="18" s="1"/>
  <c r="CJ44" i="18"/>
  <c r="H44" i="18" s="1"/>
  <c r="CJ80" i="18"/>
  <c r="H80" i="18" s="1"/>
  <c r="CJ48" i="18"/>
  <c r="H48" i="18" s="1"/>
  <c r="CJ120" i="18"/>
  <c r="H120" i="18" s="1"/>
  <c r="CJ84" i="18"/>
  <c r="H84" i="18" s="1"/>
  <c r="CJ52" i="18"/>
  <c r="H52" i="18" s="1"/>
  <c r="CJ88" i="18"/>
  <c r="H88" i="18" s="1"/>
  <c r="CJ56" i="18"/>
  <c r="H56" i="18" s="1"/>
  <c r="CJ60" i="18"/>
  <c r="H60" i="18" s="1"/>
  <c r="CJ92" i="18"/>
  <c r="H92" i="18" s="1"/>
  <c r="CJ12" i="18"/>
  <c r="H12" i="18" s="1"/>
  <c r="CJ36" i="18"/>
  <c r="H36" i="18" s="1"/>
  <c r="CJ28" i="18"/>
  <c r="H28" i="18" s="1"/>
  <c r="CJ24" i="18"/>
  <c r="H24" i="18" s="1"/>
  <c r="CJ32" i="18"/>
  <c r="H32" i="18" s="1"/>
  <c r="CJ16" i="18"/>
  <c r="H16" i="18" s="1"/>
  <c r="CJ40" i="18"/>
  <c r="H40" i="18" s="1"/>
  <c r="CJ20" i="18"/>
  <c r="H20" i="18" s="1"/>
  <c r="CK136" i="23"/>
  <c r="CK104" i="23"/>
  <c r="CK124" i="23"/>
  <c r="CK108" i="23"/>
  <c r="CM318" i="25"/>
  <c r="CN70" i="10"/>
  <c r="CN70" i="28"/>
  <c r="CN336" i="28"/>
  <c r="CN126" i="25"/>
  <c r="CN147" i="10"/>
  <c r="CN147" i="28"/>
  <c r="CO70" i="10"/>
  <c r="CO70" i="28"/>
  <c r="CN252" i="28"/>
  <c r="CN42" i="25"/>
  <c r="CN427" i="25" s="1"/>
  <c r="CH96" i="33" s="1"/>
  <c r="CO105" i="10"/>
  <c r="CO105" i="28"/>
  <c r="CO420" i="28"/>
  <c r="CO210" i="25"/>
  <c r="CN217" i="10"/>
  <c r="CN217" i="28"/>
  <c r="CO161" i="10"/>
  <c r="CO161" i="28"/>
  <c r="CN182" i="10"/>
  <c r="CN182" i="28"/>
  <c r="CN42" i="10"/>
  <c r="CN42" i="28"/>
  <c r="CN126" i="10"/>
  <c r="CN126" i="28"/>
  <c r="CN98" i="10"/>
  <c r="CN98" i="28"/>
  <c r="CO91" i="10"/>
  <c r="CO91" i="28"/>
  <c r="CP301" i="28"/>
  <c r="CP91" i="25"/>
  <c r="CO147" i="10"/>
  <c r="CO147" i="28"/>
  <c r="CN77" i="25"/>
  <c r="CN287" i="28"/>
  <c r="CN343" i="28"/>
  <c r="CN133" i="25"/>
  <c r="CO217" i="10"/>
  <c r="CO217" i="28"/>
  <c r="CO77" i="25"/>
  <c r="CO287" i="28"/>
  <c r="CO301" i="28"/>
  <c r="CO91" i="25"/>
  <c r="CO140" i="10"/>
  <c r="CO140" i="28"/>
  <c r="CN385" i="28"/>
  <c r="CN175" i="25"/>
  <c r="CO42" i="10"/>
  <c r="CO42" i="28"/>
  <c r="CO413" i="28"/>
  <c r="CO203" i="25"/>
  <c r="CO378" i="28"/>
  <c r="CO168" i="25"/>
  <c r="CO280" i="28"/>
  <c r="CO70" i="25"/>
  <c r="CO119" i="25"/>
  <c r="CO329" i="28"/>
  <c r="CN140" i="10"/>
  <c r="CN140" i="28"/>
  <c r="CN210" i="10"/>
  <c r="CN210" i="28"/>
  <c r="CO133" i="10"/>
  <c r="CO133" i="28"/>
  <c r="CN133" i="10"/>
  <c r="CN133" i="28"/>
  <c r="CN112" i="25"/>
  <c r="CN322" i="28"/>
  <c r="CO350" i="28"/>
  <c r="CO140" i="25"/>
  <c r="CN49" i="10"/>
  <c r="CN49" i="28"/>
  <c r="CO63" i="10"/>
  <c r="CO63" i="28"/>
  <c r="CN420" i="28"/>
  <c r="CN210" i="25"/>
  <c r="CN175" i="10"/>
  <c r="CN175" i="28"/>
  <c r="CN357" i="28"/>
  <c r="CN147" i="25"/>
  <c r="CO238" i="28"/>
  <c r="CO28" i="25"/>
  <c r="CO414" i="25" s="1"/>
  <c r="CI64" i="33" s="1"/>
  <c r="CO322" i="28"/>
  <c r="CO112" i="25"/>
  <c r="CO427" i="28"/>
  <c r="CO217" i="25"/>
  <c r="CN406" i="28"/>
  <c r="CN196" i="25"/>
  <c r="CN392" i="28"/>
  <c r="CN182" i="25"/>
  <c r="CO98" i="10"/>
  <c r="CO98" i="28"/>
  <c r="CO210" i="10"/>
  <c r="CO210" i="28"/>
  <c r="CO371" i="28"/>
  <c r="CO161" i="25"/>
  <c r="CO84" i="25"/>
  <c r="CO294" i="28"/>
  <c r="CO189" i="25"/>
  <c r="CO399" i="28"/>
  <c r="CN77" i="10"/>
  <c r="CN77" i="28"/>
  <c r="CN259" i="28"/>
  <c r="CN49" i="25"/>
  <c r="CO196" i="10"/>
  <c r="CO196" i="28"/>
  <c r="CO364" i="28"/>
  <c r="CO154" i="25"/>
  <c r="CN63" i="10"/>
  <c r="CN63" i="28"/>
  <c r="CN273" i="28"/>
  <c r="CN63" i="25"/>
  <c r="CN399" i="28"/>
  <c r="CN189" i="25"/>
  <c r="CO392" i="28"/>
  <c r="CO182" i="25"/>
  <c r="CN84" i="10"/>
  <c r="CN517" i="10" s="1"/>
  <c r="CH309" i="33" s="1"/>
  <c r="CH319" i="33" s="1"/>
  <c r="CN84" i="28"/>
  <c r="CN119" i="25"/>
  <c r="CN329" i="28"/>
  <c r="CO35" i="10"/>
  <c r="CO35" i="28"/>
  <c r="CN112" i="10"/>
  <c r="CN112" i="28"/>
  <c r="CN28" i="10"/>
  <c r="CN416" i="10" s="1"/>
  <c r="CH52" i="33" s="1"/>
  <c r="CN28" i="28"/>
  <c r="CN154" i="10"/>
  <c r="CN154" i="28"/>
  <c r="CN203" i="10"/>
  <c r="CN203" i="28"/>
  <c r="CN371" i="28"/>
  <c r="CN161" i="25"/>
  <c r="CN84" i="25"/>
  <c r="CN294" i="28"/>
  <c r="CN350" i="28"/>
  <c r="CN140" i="25"/>
  <c r="CN364" i="28"/>
  <c r="CN154" i="25"/>
  <c r="CO126" i="10"/>
  <c r="CO126" i="28"/>
  <c r="CO315" i="28"/>
  <c r="CO105" i="25"/>
  <c r="CO308" i="28"/>
  <c r="CO98" i="25"/>
  <c r="CO77" i="10"/>
  <c r="CO77" i="28"/>
  <c r="CO357" i="28"/>
  <c r="CO147" i="25"/>
  <c r="CO385" i="28"/>
  <c r="CO175" i="25"/>
  <c r="CO28" i="10"/>
  <c r="CO28" i="28"/>
  <c r="CN308" i="28"/>
  <c r="CN98" i="25"/>
  <c r="CN161" i="10"/>
  <c r="CN161" i="28"/>
  <c r="CN105" i="10"/>
  <c r="CN105" i="28"/>
  <c r="CN301" i="28"/>
  <c r="CN91" i="25"/>
  <c r="CO203" i="10"/>
  <c r="CO203" i="28"/>
  <c r="CN196" i="10"/>
  <c r="CN196" i="28"/>
  <c r="CN91" i="10"/>
  <c r="CN91" i="28"/>
  <c r="CN56" i="10"/>
  <c r="CN56" i="28"/>
  <c r="CO119" i="10"/>
  <c r="CO119" i="28"/>
  <c r="CO175" i="10"/>
  <c r="CO175" i="28"/>
  <c r="CN413" i="28"/>
  <c r="CN203" i="25"/>
  <c r="CN315" i="28"/>
  <c r="CN105" i="25"/>
  <c r="CN427" i="28"/>
  <c r="CN217" i="25"/>
  <c r="CN238" i="28"/>
  <c r="CN28" i="25"/>
  <c r="CN414" i="25" s="1"/>
  <c r="CH64" i="33" s="1"/>
  <c r="CO112" i="10"/>
  <c r="CO112" i="28"/>
  <c r="CO259" i="28"/>
  <c r="CO49" i="25"/>
  <c r="CO266" i="28"/>
  <c r="CO56" i="25"/>
  <c r="CO252" i="28"/>
  <c r="CO42" i="25"/>
  <c r="CO427" i="25" s="1"/>
  <c r="CI96" i="33" s="1"/>
  <c r="CO168" i="10"/>
  <c r="CO168" i="28"/>
  <c r="CN189" i="10"/>
  <c r="CN189" i="28"/>
  <c r="CO49" i="10"/>
  <c r="CO49" i="28"/>
  <c r="CO406" i="28"/>
  <c r="CO196" i="25"/>
  <c r="CO189" i="10"/>
  <c r="CO189" i="28"/>
  <c r="CN35" i="10"/>
  <c r="CN35" i="28"/>
  <c r="CN119" i="10"/>
  <c r="CN119" i="28"/>
  <c r="CN168" i="10"/>
  <c r="CN168" i="28"/>
  <c r="CO154" i="10"/>
  <c r="CO154" i="28"/>
  <c r="CO182" i="10"/>
  <c r="CO182" i="28"/>
  <c r="CN378" i="28"/>
  <c r="CN168" i="25"/>
  <c r="CN266" i="28"/>
  <c r="CN56" i="25"/>
  <c r="CN280" i="28"/>
  <c r="CN70" i="25"/>
  <c r="CO56" i="10"/>
  <c r="CO56" i="28"/>
  <c r="CO336" i="28"/>
  <c r="CO126" i="25"/>
  <c r="CO273" i="28"/>
  <c r="CO63" i="25"/>
  <c r="CO133" i="25"/>
  <c r="CO343" i="28"/>
  <c r="CK120" i="23"/>
  <c r="CK132" i="23"/>
  <c r="CN231" i="28"/>
  <c r="CN21" i="25"/>
  <c r="CO413" i="25"/>
  <c r="CI63" i="33" s="1"/>
  <c r="CO21" i="10"/>
  <c r="CO413" i="10" s="1"/>
  <c r="CI49" i="33" s="1"/>
  <c r="CO21" i="28"/>
  <c r="CN21" i="10"/>
  <c r="CN413" i="10" s="1"/>
  <c r="CH49" i="33" s="1"/>
  <c r="CN21" i="28"/>
  <c r="CM747" i="28"/>
  <c r="CM775" i="28"/>
  <c r="CM771" i="28"/>
  <c r="CM755" i="28"/>
  <c r="CM779" i="28"/>
  <c r="CM783" i="28"/>
  <c r="CM759" i="28"/>
  <c r="CM767" i="28"/>
  <c r="CM763" i="28"/>
  <c r="CL503" i="28"/>
  <c r="CL487" i="28"/>
  <c r="CL495" i="28"/>
  <c r="CL479" i="28"/>
  <c r="CL515" i="28"/>
  <c r="CL507" i="28"/>
  <c r="CL511" i="28"/>
  <c r="CL491" i="28"/>
  <c r="CL499" i="28"/>
  <c r="CN14" i="25"/>
  <c r="CN224" i="28"/>
  <c r="CL330" i="25"/>
  <c r="CL350" i="25"/>
  <c r="CL338" i="25"/>
  <c r="CL346" i="25"/>
  <c r="CL314" i="25"/>
  <c r="CL326" i="25"/>
  <c r="CL334" i="25"/>
  <c r="CL342" i="25"/>
  <c r="CL322" i="25"/>
  <c r="CL624" i="28"/>
  <c r="CL648" i="28"/>
  <c r="CL640" i="28"/>
  <c r="CL612" i="28"/>
  <c r="CL644" i="28"/>
  <c r="CL620" i="28"/>
  <c r="CL628" i="28"/>
  <c r="CL636" i="28"/>
  <c r="CL632" i="28"/>
  <c r="CM751" i="28"/>
  <c r="CK116" i="23"/>
  <c r="CM984" i="28"/>
  <c r="CM972" i="28"/>
  <c r="CM1004" i="28"/>
  <c r="CM980" i="28"/>
  <c r="CM1008" i="28"/>
  <c r="CM992" i="28"/>
  <c r="CM988" i="28"/>
  <c r="CM996" i="28"/>
  <c r="CM1000" i="28"/>
  <c r="CM342" i="25"/>
  <c r="CM350" i="25"/>
  <c r="CM338" i="25"/>
  <c r="CM314" i="25"/>
  <c r="CM326" i="25"/>
  <c r="CM330" i="25"/>
  <c r="CM322" i="25"/>
  <c r="CM346" i="25"/>
  <c r="CM334" i="25"/>
  <c r="CL972" i="28"/>
  <c r="CL1004" i="28"/>
  <c r="CL1008" i="28"/>
  <c r="CL980" i="28"/>
  <c r="CL996" i="28"/>
  <c r="CL984" i="28"/>
  <c r="CL1000" i="28"/>
  <c r="CL988" i="28"/>
  <c r="CL992" i="28"/>
  <c r="CM939" i="28"/>
  <c r="CM927" i="28"/>
  <c r="CM963" i="28"/>
  <c r="CM943" i="28"/>
  <c r="CM955" i="28"/>
  <c r="CM947" i="28"/>
  <c r="CM959" i="28"/>
  <c r="CM935" i="28"/>
  <c r="CM951" i="28"/>
  <c r="CO14" i="25"/>
  <c r="CO224" i="28"/>
  <c r="CL927" i="28"/>
  <c r="CL963" i="28"/>
  <c r="CL939" i="28"/>
  <c r="CL935" i="28"/>
  <c r="CL955" i="28"/>
  <c r="CL947" i="28"/>
  <c r="CL959" i="28"/>
  <c r="CL943" i="28"/>
  <c r="CL951" i="28"/>
  <c r="CM640" i="28"/>
  <c r="CM644" i="28"/>
  <c r="CM648" i="28"/>
  <c r="CM612" i="28"/>
  <c r="CM632" i="28"/>
  <c r="CM636" i="28"/>
  <c r="CM624" i="28"/>
  <c r="CM628" i="28"/>
  <c r="CM620" i="28"/>
  <c r="CL771" i="28"/>
  <c r="CL783" i="28"/>
  <c r="CL755" i="28"/>
  <c r="CL779" i="28"/>
  <c r="CL775" i="28"/>
  <c r="CL759" i="28"/>
  <c r="CL747" i="28"/>
  <c r="CL767" i="28"/>
  <c r="CL763" i="28"/>
  <c r="CM491" i="28"/>
  <c r="CM495" i="28"/>
  <c r="CM479" i="28"/>
  <c r="CM511" i="28"/>
  <c r="CM487" i="28"/>
  <c r="CM503" i="28"/>
  <c r="CM515" i="28"/>
  <c r="CM499" i="28"/>
  <c r="CM507" i="28"/>
  <c r="CL898" i="28"/>
  <c r="CL918" i="28"/>
  <c r="CL914" i="28"/>
  <c r="CL910" i="28"/>
  <c r="CL890" i="28"/>
  <c r="CL894" i="28"/>
  <c r="CL886" i="28"/>
  <c r="CL906" i="28"/>
  <c r="CL902" i="28"/>
  <c r="CL882" i="28"/>
  <c r="CM816" i="28"/>
  <c r="CM820" i="28"/>
  <c r="CM824" i="28"/>
  <c r="CM804" i="28"/>
  <c r="CM812" i="28"/>
  <c r="CM828" i="28"/>
  <c r="CM800" i="28"/>
  <c r="CM792" i="28"/>
  <c r="CM808" i="28"/>
  <c r="CL857" i="28"/>
  <c r="CL837" i="28"/>
  <c r="CL869" i="28"/>
  <c r="CL849" i="28"/>
  <c r="CL861" i="28"/>
  <c r="CL865" i="28"/>
  <c r="CL841" i="28"/>
  <c r="CL873" i="28"/>
  <c r="CL845" i="28"/>
  <c r="CL853" i="28"/>
  <c r="CM560" i="28"/>
  <c r="CM552" i="28"/>
  <c r="CM544" i="28"/>
  <c r="CM548" i="28"/>
  <c r="CM524" i="28"/>
  <c r="CM540" i="28"/>
  <c r="CM536" i="28"/>
  <c r="CM556" i="28"/>
  <c r="CM532" i="28"/>
  <c r="CL462" i="28"/>
  <c r="CL438" i="28"/>
  <c r="CL470" i="28"/>
  <c r="CL442" i="28"/>
  <c r="CL458" i="28"/>
  <c r="CL434" i="28"/>
  <c r="CL454" i="28"/>
  <c r="CL446" i="28"/>
  <c r="CL450" i="28"/>
  <c r="CL466" i="28"/>
  <c r="CM669" i="28"/>
  <c r="CM685" i="28"/>
  <c r="CM689" i="28"/>
  <c r="CM657" i="28"/>
  <c r="CM677" i="28"/>
  <c r="CM673" i="28"/>
  <c r="CM665" i="28"/>
  <c r="CM693" i="28"/>
  <c r="CM681" i="28"/>
  <c r="CN14" i="10"/>
  <c r="CN400" i="10" s="1"/>
  <c r="CH17" i="33" s="1"/>
  <c r="CN14" i="28"/>
  <c r="CO14" i="10"/>
  <c r="CO400" i="10" s="1"/>
  <c r="CI17" i="33" s="1"/>
  <c r="CO14" i="28"/>
  <c r="CL571" i="28"/>
  <c r="CL599" i="28"/>
  <c r="CL567" i="28"/>
  <c r="CL603" i="28"/>
  <c r="CL579" i="28"/>
  <c r="CL595" i="28"/>
  <c r="CL575" i="28"/>
  <c r="CL583" i="28"/>
  <c r="CL591" i="28"/>
  <c r="CL587" i="28"/>
  <c r="CM918" i="28"/>
  <c r="CM910" i="28"/>
  <c r="CM906" i="28"/>
  <c r="CM890" i="28"/>
  <c r="CM914" i="28"/>
  <c r="CM882" i="28"/>
  <c r="CM898" i="28"/>
  <c r="CM902" i="28"/>
  <c r="CM894" i="28"/>
  <c r="CM886" i="28"/>
  <c r="CL706" i="28"/>
  <c r="CL730" i="28"/>
  <c r="CL718" i="28"/>
  <c r="CL702" i="28"/>
  <c r="CL738" i="28"/>
  <c r="CL714" i="28"/>
  <c r="CL726" i="28"/>
  <c r="CL734" i="28"/>
  <c r="CL722" i="28"/>
  <c r="CL710" i="28"/>
  <c r="CM849" i="28"/>
  <c r="CM865" i="28"/>
  <c r="CM837" i="28"/>
  <c r="CM841" i="28"/>
  <c r="CM873" i="28"/>
  <c r="CM869" i="28"/>
  <c r="CM861" i="28"/>
  <c r="CM845" i="28"/>
  <c r="CM857" i="28"/>
  <c r="CM853" i="28"/>
  <c r="CL665" i="28"/>
  <c r="CL669" i="28"/>
  <c r="CL657" i="28"/>
  <c r="CL693" i="28"/>
  <c r="CL681" i="28"/>
  <c r="CL685" i="28"/>
  <c r="CL677" i="28"/>
  <c r="CL689" i="28"/>
  <c r="CL673" i="28"/>
  <c r="CM10" i="23"/>
  <c r="CM326" i="10"/>
  <c r="CM330" i="10"/>
  <c r="CM350" i="10"/>
  <c r="CM342" i="10"/>
  <c r="CM338" i="10"/>
  <c r="CM322" i="10"/>
  <c r="CM334" i="10"/>
  <c r="CM346" i="10"/>
  <c r="CM579" i="28"/>
  <c r="CM575" i="28"/>
  <c r="CM599" i="28"/>
  <c r="CM583" i="28"/>
  <c r="CM567" i="28"/>
  <c r="CM591" i="28"/>
  <c r="CM595" i="28"/>
  <c r="CM571" i="28"/>
  <c r="CM603" i="28"/>
  <c r="CM587" i="28"/>
  <c r="CL532" i="28"/>
  <c r="CL536" i="28"/>
  <c r="CL552" i="28"/>
  <c r="CL524" i="28"/>
  <c r="CL540" i="28"/>
  <c r="CL556" i="28"/>
  <c r="CL544" i="28"/>
  <c r="CL548" i="28"/>
  <c r="CL560" i="28"/>
  <c r="CM718" i="28"/>
  <c r="CM726" i="28"/>
  <c r="CM710" i="28"/>
  <c r="CM734" i="28"/>
  <c r="CM706" i="28"/>
  <c r="CM722" i="28"/>
  <c r="CM730" i="28"/>
  <c r="CM702" i="28"/>
  <c r="CM738" i="28"/>
  <c r="CM714" i="28"/>
  <c r="CL804" i="28"/>
  <c r="CL800" i="28"/>
  <c r="CL820" i="28"/>
  <c r="CL792" i="28"/>
  <c r="CL824" i="28"/>
  <c r="CL828" i="28"/>
  <c r="CL808" i="28"/>
  <c r="CL812" i="28"/>
  <c r="CL816" i="28"/>
  <c r="CM314" i="10"/>
  <c r="CM446" i="28"/>
  <c r="CM462" i="28"/>
  <c r="CM458" i="28"/>
  <c r="CM466" i="28"/>
  <c r="CM438" i="28"/>
  <c r="CM470" i="28"/>
  <c r="CM450" i="28"/>
  <c r="CM454" i="28"/>
  <c r="CM442" i="28"/>
  <c r="CM434" i="28"/>
  <c r="CL18" i="23"/>
  <c r="CN245" i="28"/>
  <c r="CN35" i="25"/>
  <c r="CO245" i="28"/>
  <c r="CO35" i="25"/>
  <c r="CM18" i="23"/>
  <c r="CO232" i="10"/>
  <c r="CO427" i="10"/>
  <c r="CI82" i="33" s="1"/>
  <c r="CO426" i="10"/>
  <c r="CO428" i="10"/>
  <c r="CI83" i="33" s="1"/>
  <c r="CN232" i="10"/>
  <c r="CN428" i="10"/>
  <c r="CH83" i="33" s="1"/>
  <c r="CN426" i="10"/>
  <c r="CN427" i="10"/>
  <c r="CH82" i="33" s="1"/>
  <c r="CN402" i="10"/>
  <c r="CH19" i="33" s="1"/>
  <c r="CN401" i="10"/>
  <c r="CH18" i="33" s="1"/>
  <c r="CN415" i="10"/>
  <c r="CH51" i="33" s="1"/>
  <c r="CO415" i="10"/>
  <c r="CI51" i="33" s="1"/>
  <c r="CL75" i="23" l="1"/>
  <c r="CL120" i="23" s="1"/>
  <c r="CO248" i="25"/>
  <c r="CO478" i="25"/>
  <c r="CI225" i="33" s="1"/>
  <c r="CI235" i="33" s="1"/>
  <c r="CN244" i="25"/>
  <c r="CN465" i="25"/>
  <c r="CH192" i="33" s="1"/>
  <c r="CH202" i="33" s="1"/>
  <c r="CO236" i="25"/>
  <c r="CO439" i="25"/>
  <c r="CI127" i="33" s="1"/>
  <c r="CI137" i="33" s="1"/>
  <c r="CO264" i="25"/>
  <c r="CO530" i="25"/>
  <c r="CI357" i="33" s="1"/>
  <c r="CI367" i="33" s="1"/>
  <c r="CN236" i="25"/>
  <c r="CN439" i="25"/>
  <c r="CH127" i="33" s="1"/>
  <c r="CH137" i="33" s="1"/>
  <c r="CN256" i="25"/>
  <c r="CN504" i="25"/>
  <c r="CH291" i="33" s="1"/>
  <c r="CH301" i="33" s="1"/>
  <c r="CN252" i="10"/>
  <c r="CN491" i="10"/>
  <c r="CH243" i="33" s="1"/>
  <c r="CH253" i="33" s="1"/>
  <c r="CO244" i="25"/>
  <c r="CO465" i="25"/>
  <c r="CI192" i="33" s="1"/>
  <c r="CI202" i="33" s="1"/>
  <c r="CO240" i="10"/>
  <c r="CO452" i="10"/>
  <c r="CI145" i="33" s="1"/>
  <c r="CI155" i="33" s="1"/>
  <c r="CO256" i="10"/>
  <c r="CO504" i="10"/>
  <c r="CI276" i="33" s="1"/>
  <c r="CI286" i="33" s="1"/>
  <c r="CO260" i="25"/>
  <c r="CO517" i="25"/>
  <c r="CI324" i="33" s="1"/>
  <c r="CI334" i="33" s="1"/>
  <c r="CO248" i="10"/>
  <c r="CO478" i="10"/>
  <c r="CI210" i="33" s="1"/>
  <c r="CI220" i="33" s="1"/>
  <c r="CO236" i="10"/>
  <c r="CO439" i="10"/>
  <c r="CI113" i="33" s="1"/>
  <c r="CI123" i="33" s="1"/>
  <c r="CO256" i="25"/>
  <c r="CO504" i="25"/>
  <c r="CI291" i="33" s="1"/>
  <c r="CI301" i="33" s="1"/>
  <c r="CO252" i="10"/>
  <c r="CO491" i="10"/>
  <c r="CI243" i="33" s="1"/>
  <c r="CI253" i="33" s="1"/>
  <c r="CO240" i="25"/>
  <c r="CO452" i="25"/>
  <c r="CI159" i="33" s="1"/>
  <c r="CI169" i="33" s="1"/>
  <c r="CN264" i="25"/>
  <c r="CN530" i="25"/>
  <c r="CH357" i="33" s="1"/>
  <c r="CH367" i="33" s="1"/>
  <c r="CN248" i="25"/>
  <c r="CN478" i="25"/>
  <c r="CH225" i="33" s="1"/>
  <c r="CH235" i="33" s="1"/>
  <c r="CN240" i="25"/>
  <c r="CN452" i="25"/>
  <c r="CH159" i="33" s="1"/>
  <c r="CH169" i="33" s="1"/>
  <c r="CO252" i="25"/>
  <c r="CO491" i="25"/>
  <c r="CI258" i="33" s="1"/>
  <c r="CI268" i="33" s="1"/>
  <c r="CP264" i="25"/>
  <c r="CP530" i="25"/>
  <c r="CJ357" i="33" s="1"/>
  <c r="CJ367" i="33" s="1"/>
  <c r="CO260" i="10"/>
  <c r="CO244" i="10"/>
  <c r="CO465" i="10"/>
  <c r="CI177" i="33" s="1"/>
  <c r="CI187" i="33" s="1"/>
  <c r="CN260" i="10"/>
  <c r="CN244" i="10"/>
  <c r="CN465" i="10"/>
  <c r="CH177" i="33" s="1"/>
  <c r="CH187" i="33" s="1"/>
  <c r="CN240" i="10"/>
  <c r="CN452" i="10"/>
  <c r="CH145" i="33" s="1"/>
  <c r="CH155" i="33" s="1"/>
  <c r="CN236" i="10"/>
  <c r="CN439" i="10"/>
  <c r="CH113" i="33" s="1"/>
  <c r="CH123" i="33" s="1"/>
  <c r="CN252" i="25"/>
  <c r="CN491" i="25"/>
  <c r="CH258" i="33" s="1"/>
  <c r="CH268" i="33" s="1"/>
  <c r="CN264" i="10"/>
  <c r="CN530" i="10"/>
  <c r="CH342" i="33" s="1"/>
  <c r="CH352" i="33" s="1"/>
  <c r="CN260" i="25"/>
  <c r="CN517" i="25"/>
  <c r="CH324" i="33" s="1"/>
  <c r="CH334" i="33" s="1"/>
  <c r="CN248" i="10"/>
  <c r="CN478" i="10"/>
  <c r="CH210" i="33" s="1"/>
  <c r="CH220" i="33" s="1"/>
  <c r="CN256" i="10"/>
  <c r="CN504" i="10"/>
  <c r="CH276" i="33" s="1"/>
  <c r="CH286" i="33" s="1"/>
  <c r="CO264" i="10"/>
  <c r="CO530" i="10"/>
  <c r="CI342" i="33" s="1"/>
  <c r="CI352" i="33" s="1"/>
  <c r="CM55" i="23"/>
  <c r="CL91" i="23"/>
  <c r="CL136" i="23" s="1"/>
  <c r="CO1201" i="28"/>
  <c r="CO1205" i="28" s="1"/>
  <c r="CO1061" i="28"/>
  <c r="CO1065" i="28" s="1"/>
  <c r="CO1248" i="28"/>
  <c r="CO1108" i="28"/>
  <c r="CN1201" i="28"/>
  <c r="CN1061" i="28"/>
  <c r="CN1248" i="28"/>
  <c r="CN1252" i="28" s="1"/>
  <c r="CN1108" i="28"/>
  <c r="CN1112" i="28" s="1"/>
  <c r="CL71" i="23"/>
  <c r="CL116" i="23" s="1"/>
  <c r="CL87" i="23"/>
  <c r="CL132" i="23" s="1"/>
  <c r="CL63" i="23"/>
  <c r="CL108" i="23" s="1"/>
  <c r="CL83" i="23"/>
  <c r="CL128" i="23" s="1"/>
  <c r="CL96" i="23"/>
  <c r="CM96" i="23" s="1"/>
  <c r="CL67" i="23"/>
  <c r="CL112" i="23" s="1"/>
  <c r="CL79" i="23"/>
  <c r="CL124" i="23" s="1"/>
  <c r="CL59" i="23"/>
  <c r="CL104" i="23" s="1"/>
  <c r="CL55" i="23"/>
  <c r="CL100" i="23" s="1"/>
  <c r="CN224" i="10"/>
  <c r="CO416" i="10"/>
  <c r="CI52" i="33" s="1"/>
  <c r="CO401" i="10"/>
  <c r="CI18" i="33" s="1"/>
  <c r="CI27" i="33" s="1"/>
  <c r="CO228" i="25"/>
  <c r="CO228" i="10"/>
  <c r="CO414" i="10"/>
  <c r="CI50" i="33" s="1"/>
  <c r="CP189" i="10"/>
  <c r="CI73" i="33"/>
  <c r="CH27" i="33"/>
  <c r="CP189" i="28"/>
  <c r="CN228" i="10"/>
  <c r="CN414" i="10"/>
  <c r="CH50" i="33" s="1"/>
  <c r="CH59" i="33" s="1"/>
  <c r="CO224" i="10"/>
  <c r="CM59" i="23"/>
  <c r="CP70" i="25"/>
  <c r="CP280" i="28"/>
  <c r="CP336" i="28"/>
  <c r="CP126" i="25"/>
  <c r="CP182" i="10"/>
  <c r="CP182" i="28"/>
  <c r="CP84" i="25"/>
  <c r="CP294" i="28"/>
  <c r="CP28" i="10"/>
  <c r="CP28" i="28"/>
  <c r="CP56" i="10"/>
  <c r="CP56" i="28"/>
  <c r="CP91" i="10"/>
  <c r="CP91" i="28"/>
  <c r="CP392" i="28"/>
  <c r="CP182" i="25"/>
  <c r="CP420" i="28"/>
  <c r="CP210" i="25"/>
  <c r="CP287" i="28"/>
  <c r="CP77" i="25"/>
  <c r="CP98" i="25"/>
  <c r="CP308" i="28"/>
  <c r="CP154" i="10"/>
  <c r="CP154" i="28"/>
  <c r="CP133" i="10"/>
  <c r="CP133" i="28"/>
  <c r="CP112" i="10"/>
  <c r="CP112" i="28"/>
  <c r="CP175" i="10"/>
  <c r="CP175" i="28"/>
  <c r="CP238" i="28"/>
  <c r="CP28" i="25"/>
  <c r="CP414" i="25" s="1"/>
  <c r="CJ64" i="33" s="1"/>
  <c r="CP84" i="10"/>
  <c r="CP517" i="10" s="1"/>
  <c r="CJ309" i="33" s="1"/>
  <c r="CJ319" i="33" s="1"/>
  <c r="CP84" i="28"/>
  <c r="CP196" i="10"/>
  <c r="CP196" i="28"/>
  <c r="CP266" i="28"/>
  <c r="CP56" i="25"/>
  <c r="CP343" i="28"/>
  <c r="CP133" i="25"/>
  <c r="CP315" i="28"/>
  <c r="CP105" i="25"/>
  <c r="CP126" i="10"/>
  <c r="CP126" i="28"/>
  <c r="CP203" i="10"/>
  <c r="CP203" i="28"/>
  <c r="CP154" i="25"/>
  <c r="CP364" i="28"/>
  <c r="CP399" i="28"/>
  <c r="CP189" i="25"/>
  <c r="CP105" i="10"/>
  <c r="CP105" i="28"/>
  <c r="CP259" i="28"/>
  <c r="CP49" i="25"/>
  <c r="CP427" i="28"/>
  <c r="CP217" i="25"/>
  <c r="CP119" i="10"/>
  <c r="CP119" i="28"/>
  <c r="CP406" i="28"/>
  <c r="CP196" i="25"/>
  <c r="CP322" i="28"/>
  <c r="CP112" i="25"/>
  <c r="CP217" i="10"/>
  <c r="CP217" i="28"/>
  <c r="CP140" i="10"/>
  <c r="CP140" i="28"/>
  <c r="CP413" i="28"/>
  <c r="CP203" i="25"/>
  <c r="CP98" i="10"/>
  <c r="CP98" i="28"/>
  <c r="CP161" i="10"/>
  <c r="CP161" i="28"/>
  <c r="CP77" i="10"/>
  <c r="CP77" i="28"/>
  <c r="CP210" i="10"/>
  <c r="CP210" i="28"/>
  <c r="CP70" i="10"/>
  <c r="CP70" i="28"/>
  <c r="CP63" i="10"/>
  <c r="CP63" i="28"/>
  <c r="CP357" i="28"/>
  <c r="CP147" i="25"/>
  <c r="CP168" i="10"/>
  <c r="CP168" i="28"/>
  <c r="CP42" i="10"/>
  <c r="CP42" i="28"/>
  <c r="CP378" i="28"/>
  <c r="CP168" i="25"/>
  <c r="CP35" i="10"/>
  <c r="CP35" i="28"/>
  <c r="CP385" i="28"/>
  <c r="CP175" i="25"/>
  <c r="CP252" i="28"/>
  <c r="CP42" i="25"/>
  <c r="CP427" i="25" s="1"/>
  <c r="CJ96" i="33" s="1"/>
  <c r="CP147" i="10"/>
  <c r="CP147" i="28"/>
  <c r="CP119" i="25"/>
  <c r="CP329" i="28"/>
  <c r="CP273" i="28"/>
  <c r="CP63" i="25"/>
  <c r="CP350" i="28"/>
  <c r="CP140" i="25"/>
  <c r="CP371" i="28"/>
  <c r="CP161" i="25"/>
  <c r="CP49" i="10"/>
  <c r="CP49" i="28"/>
  <c r="CN413" i="25"/>
  <c r="CH63" i="33" s="1"/>
  <c r="CH73" i="33" s="1"/>
  <c r="CN228" i="25"/>
  <c r="CP21" i="25"/>
  <c r="CP231" i="28"/>
  <c r="CP21" i="10"/>
  <c r="CP415" i="10" s="1"/>
  <c r="CJ51" i="33" s="1"/>
  <c r="CP21" i="28"/>
  <c r="CO475" i="28"/>
  <c r="CO483" i="28" s="1"/>
  <c r="CO743" i="28"/>
  <c r="CO751" i="28" s="1"/>
  <c r="CO608" i="28"/>
  <c r="CO616" i="28" s="1"/>
  <c r="CO923" i="28"/>
  <c r="CO931" i="28" s="1"/>
  <c r="CO968" i="28"/>
  <c r="CO400" i="25"/>
  <c r="CI31" i="33" s="1"/>
  <c r="CI41" i="33" s="1"/>
  <c r="CO224" i="25"/>
  <c r="CN475" i="28"/>
  <c r="CN743" i="28"/>
  <c r="CN751" i="28" s="1"/>
  <c r="CN608" i="28"/>
  <c r="CN616" i="28" s="1"/>
  <c r="CN968" i="28"/>
  <c r="CN923" i="28"/>
  <c r="CN931" i="28" s="1"/>
  <c r="CN400" i="25"/>
  <c r="CH31" i="33" s="1"/>
  <c r="CH41" i="33" s="1"/>
  <c r="CN224" i="25"/>
  <c r="CP224" i="28"/>
  <c r="CP14" i="25"/>
  <c r="CP14" i="10"/>
  <c r="CP14" i="28"/>
  <c r="CM63" i="23"/>
  <c r="CM91" i="23"/>
  <c r="CM83" i="23"/>
  <c r="CM71" i="23"/>
  <c r="CM75" i="23"/>
  <c r="CM87" i="23"/>
  <c r="CM67" i="23"/>
  <c r="CM79" i="23"/>
  <c r="CO698" i="28"/>
  <c r="CO563" i="28"/>
  <c r="CO430" i="28"/>
  <c r="CO833" i="28"/>
  <c r="CO878" i="28"/>
  <c r="CO520" i="28"/>
  <c r="CO528" i="28" s="1"/>
  <c r="CO653" i="28"/>
  <c r="CO661" i="28" s="1"/>
  <c r="CO788" i="28"/>
  <c r="CO796" i="28" s="1"/>
  <c r="CN563" i="28"/>
  <c r="CN698" i="28"/>
  <c r="CN430" i="28"/>
  <c r="CN833" i="28"/>
  <c r="CN878" i="28"/>
  <c r="CN653" i="28"/>
  <c r="CN661" i="28" s="1"/>
  <c r="CN520" i="28"/>
  <c r="CN528" i="28" s="1"/>
  <c r="CN788" i="28"/>
  <c r="CN796" i="28" s="1"/>
  <c r="CP245" i="28"/>
  <c r="CP35" i="25"/>
  <c r="CO232" i="25"/>
  <c r="CO426" i="25"/>
  <c r="CI95" i="33" s="1"/>
  <c r="CI105" i="33" s="1"/>
  <c r="CN232" i="25"/>
  <c r="CN426" i="25"/>
  <c r="CH95" i="33" s="1"/>
  <c r="CH105" i="33" s="1"/>
  <c r="CH81" i="33"/>
  <c r="CH91" i="33" s="1"/>
  <c r="CI81" i="33"/>
  <c r="CI91" i="33" s="1"/>
  <c r="CP232" i="10"/>
  <c r="P277" i="10" s="1"/>
  <c r="E34" i="11" s="1"/>
  <c r="CP426" i="10"/>
  <c r="CP428" i="10"/>
  <c r="CJ83" i="33" s="1"/>
  <c r="CP427" i="10"/>
  <c r="CJ82" i="33" s="1"/>
  <c r="CP402" i="10"/>
  <c r="CJ19" i="33" s="1"/>
  <c r="CO46" i="23" l="1"/>
  <c r="CN26" i="23"/>
  <c r="CN38" i="23"/>
  <c r="CO26" i="23"/>
  <c r="CN342" i="10"/>
  <c r="CM100" i="23"/>
  <c r="CO42" i="23"/>
  <c r="CO38" i="23"/>
  <c r="CN46" i="23"/>
  <c r="CP240" i="10"/>
  <c r="P285" i="10" s="1"/>
  <c r="E36" i="11" s="1"/>
  <c r="CP452" i="10"/>
  <c r="CJ145" i="33" s="1"/>
  <c r="CJ155" i="33" s="1"/>
  <c r="CP256" i="10"/>
  <c r="P301" i="10" s="1"/>
  <c r="E40" i="11" s="1"/>
  <c r="CP504" i="10"/>
  <c r="CJ276" i="33" s="1"/>
  <c r="CJ286" i="33" s="1"/>
  <c r="CP252" i="25"/>
  <c r="CP491" i="25"/>
  <c r="CJ258" i="33" s="1"/>
  <c r="CJ268" i="33" s="1"/>
  <c r="CO30" i="23"/>
  <c r="CO50" i="23"/>
  <c r="CP248" i="10"/>
  <c r="P293" i="10" s="1"/>
  <c r="E38" i="11" s="1"/>
  <c r="CP478" i="10"/>
  <c r="CJ210" i="33" s="1"/>
  <c r="CJ220" i="33" s="1"/>
  <c r="CP260" i="25"/>
  <c r="P305" i="25" s="1"/>
  <c r="F41" i="11" s="1"/>
  <c r="CP517" i="25"/>
  <c r="CJ324" i="33" s="1"/>
  <c r="CJ334" i="33" s="1"/>
  <c r="CO22" i="23"/>
  <c r="CP236" i="25"/>
  <c r="CP439" i="25"/>
  <c r="CJ127" i="33" s="1"/>
  <c r="CJ137" i="33" s="1"/>
  <c r="CP240" i="25"/>
  <c r="P285" i="25" s="1"/>
  <c r="F36" i="11" s="1"/>
  <c r="CP452" i="25"/>
  <c r="CJ159" i="33" s="1"/>
  <c r="CJ169" i="33" s="1"/>
  <c r="CP244" i="25"/>
  <c r="CP465" i="25"/>
  <c r="CJ192" i="33" s="1"/>
  <c r="CJ202" i="33" s="1"/>
  <c r="CP236" i="10"/>
  <c r="P281" i="10" s="1"/>
  <c r="E35" i="11" s="1"/>
  <c r="CP439" i="10"/>
  <c r="CJ113" i="33" s="1"/>
  <c r="CJ123" i="33" s="1"/>
  <c r="CP252" i="10"/>
  <c r="P297" i="10" s="1"/>
  <c r="E39" i="11" s="1"/>
  <c r="CP491" i="10"/>
  <c r="CJ243" i="33" s="1"/>
  <c r="CJ253" i="33" s="1"/>
  <c r="CP264" i="10"/>
  <c r="P309" i="10" s="1"/>
  <c r="E42" i="11" s="1"/>
  <c r="CP530" i="10"/>
  <c r="CJ342" i="33" s="1"/>
  <c r="CJ352" i="33" s="1"/>
  <c r="CN34" i="23"/>
  <c r="CN42" i="23"/>
  <c r="CN30" i="23"/>
  <c r="CP248" i="25"/>
  <c r="CP478" i="25"/>
  <c r="CJ225" i="33" s="1"/>
  <c r="CJ235" i="33" s="1"/>
  <c r="CP256" i="25"/>
  <c r="CP504" i="25"/>
  <c r="CJ291" i="33" s="1"/>
  <c r="CJ301" i="33" s="1"/>
  <c r="CP260" i="10"/>
  <c r="P305" i="10" s="1"/>
  <c r="E41" i="11" s="1"/>
  <c r="CP244" i="10"/>
  <c r="P289" i="10" s="1"/>
  <c r="E37" i="11" s="1"/>
  <c r="CP465" i="10"/>
  <c r="CJ177" i="33" s="1"/>
  <c r="CJ187" i="33" s="1"/>
  <c r="P309" i="25"/>
  <c r="F42" i="11" s="1"/>
  <c r="CN50" i="23"/>
  <c r="CN22" i="23"/>
  <c r="CO34" i="23"/>
  <c r="CN338" i="10"/>
  <c r="CN314" i="10"/>
  <c r="CN326" i="10"/>
  <c r="CO326" i="10"/>
  <c r="CN346" i="10"/>
  <c r="CN322" i="10"/>
  <c r="CN330" i="10"/>
  <c r="CN334" i="10"/>
  <c r="CN318" i="10"/>
  <c r="CN350" i="10"/>
  <c r="CN10" i="23"/>
  <c r="CO14" i="23"/>
  <c r="CM128" i="23"/>
  <c r="CM136" i="23"/>
  <c r="CO338" i="10"/>
  <c r="CO1120" i="28"/>
  <c r="CO1116" i="28"/>
  <c r="CO1148" i="28"/>
  <c r="CO1144" i="28"/>
  <c r="CO1140" i="28"/>
  <c r="CO1128" i="28"/>
  <c r="CO1136" i="28"/>
  <c r="CO1132" i="28"/>
  <c r="CO1124" i="28"/>
  <c r="CP1201" i="28"/>
  <c r="CP1205" i="28" s="1"/>
  <c r="CP1061" i="28"/>
  <c r="CO1288" i="28"/>
  <c r="CO1284" i="28"/>
  <c r="CO1280" i="28"/>
  <c r="CO1276" i="28"/>
  <c r="CO1272" i="28"/>
  <c r="CO1268" i="28"/>
  <c r="CO1264" i="28"/>
  <c r="CO1260" i="28"/>
  <c r="CO1256" i="28"/>
  <c r="CN1116" i="28"/>
  <c r="CN1148" i="28"/>
  <c r="CN1144" i="28"/>
  <c r="CN1140" i="28"/>
  <c r="CN1136" i="28"/>
  <c r="CN1128" i="28"/>
  <c r="CN1132" i="28"/>
  <c r="CN1124" i="28"/>
  <c r="CN1120" i="28"/>
  <c r="CO1081" i="28"/>
  <c r="CO1077" i="28"/>
  <c r="CO1101" i="28"/>
  <c r="CO1073" i="28"/>
  <c r="CO1097" i="28"/>
  <c r="CO1069" i="28"/>
  <c r="CO1093" i="28"/>
  <c r="CO1089" i="28"/>
  <c r="CO1085" i="28"/>
  <c r="CN1288" i="28"/>
  <c r="CN1284" i="28"/>
  <c r="CN1260" i="28"/>
  <c r="CN1280" i="28"/>
  <c r="CN1256" i="28"/>
  <c r="CN1276" i="28"/>
  <c r="CN1272" i="28"/>
  <c r="CN1268" i="28"/>
  <c r="CN1264" i="28"/>
  <c r="CO1241" i="28"/>
  <c r="CO1209" i="28"/>
  <c r="CO1233" i="28"/>
  <c r="CO1217" i="28"/>
  <c r="CO1237" i="28"/>
  <c r="CO1229" i="28"/>
  <c r="CO1225" i="28"/>
  <c r="CO1221" i="28"/>
  <c r="CO1213" i="28"/>
  <c r="CP1248" i="28"/>
  <c r="CP1252" i="28" s="1"/>
  <c r="CP1108" i="28"/>
  <c r="CP1112" i="28" s="1"/>
  <c r="CP1065" i="28"/>
  <c r="CN1081" i="28"/>
  <c r="CN1101" i="28"/>
  <c r="CN1077" i="28"/>
  <c r="CN1097" i="28"/>
  <c r="CN1073" i="28"/>
  <c r="CN1069" i="28"/>
  <c r="CN1093" i="28"/>
  <c r="CN1089" i="28"/>
  <c r="CN1085" i="28"/>
  <c r="CN1065" i="28"/>
  <c r="CN1237" i="28"/>
  <c r="CN1217" i="28"/>
  <c r="CN1233" i="28"/>
  <c r="CN1221" i="28"/>
  <c r="CN1229" i="28"/>
  <c r="CN1225" i="28"/>
  <c r="CN1213" i="28"/>
  <c r="CN1241" i="28"/>
  <c r="CN1209" i="28"/>
  <c r="CN1205" i="28"/>
  <c r="CO1112" i="28"/>
  <c r="CO1252" i="28"/>
  <c r="CM112" i="23"/>
  <c r="CI59" i="33"/>
  <c r="CO318" i="10"/>
  <c r="CP401" i="10"/>
  <c r="CJ18" i="33" s="1"/>
  <c r="CO314" i="10"/>
  <c r="CO342" i="10"/>
  <c r="CO322" i="10"/>
  <c r="CO334" i="10"/>
  <c r="CO350" i="10"/>
  <c r="CO10" i="23"/>
  <c r="CO330" i="10"/>
  <c r="CO346" i="10"/>
  <c r="CN14" i="23"/>
  <c r="CP413" i="10"/>
  <c r="CJ49" i="33" s="1"/>
  <c r="CP228" i="10"/>
  <c r="P273" i="10" s="1"/>
  <c r="E33" i="11" s="1"/>
  <c r="CO976" i="28"/>
  <c r="CN976" i="28"/>
  <c r="CP224" i="10"/>
  <c r="CM104" i="23"/>
  <c r="CP400" i="10"/>
  <c r="CJ17" i="33" s="1"/>
  <c r="CN318" i="25"/>
  <c r="CM108" i="23"/>
  <c r="CM120" i="23"/>
  <c r="CM124" i="23"/>
  <c r="CM132" i="23"/>
  <c r="CP416" i="10"/>
  <c r="CJ52" i="33" s="1"/>
  <c r="CP414" i="10"/>
  <c r="CJ50" i="33" s="1"/>
  <c r="CP413" i="25"/>
  <c r="CJ63" i="33" s="1"/>
  <c r="CJ73" i="33" s="1"/>
  <c r="CP228" i="25"/>
  <c r="P273" i="25" s="1"/>
  <c r="F33" i="11" s="1"/>
  <c r="CO318" i="25"/>
  <c r="CM116" i="23"/>
  <c r="CN503" i="28"/>
  <c r="CN479" i="28"/>
  <c r="CN515" i="28"/>
  <c r="CN507" i="28"/>
  <c r="CN511" i="28"/>
  <c r="CN495" i="28"/>
  <c r="CN487" i="28"/>
  <c r="CN491" i="28"/>
  <c r="CN499" i="28"/>
  <c r="CO350" i="25"/>
  <c r="CO330" i="25"/>
  <c r="CO322" i="25"/>
  <c r="CO326" i="25"/>
  <c r="CO346" i="25"/>
  <c r="CO338" i="25"/>
  <c r="CO334" i="25"/>
  <c r="CO314" i="25"/>
  <c r="CO342" i="25"/>
  <c r="CN338" i="25"/>
  <c r="CN330" i="25"/>
  <c r="CN314" i="25"/>
  <c r="CN326" i="25"/>
  <c r="CN322" i="25"/>
  <c r="CN346" i="25"/>
  <c r="CN334" i="25"/>
  <c r="CN350" i="25"/>
  <c r="CN342" i="25"/>
  <c r="CO992" i="28"/>
  <c r="CO1004" i="28"/>
  <c r="CO988" i="28"/>
  <c r="CO972" i="28"/>
  <c r="CO1008" i="28"/>
  <c r="CO1000" i="28"/>
  <c r="CO980" i="28"/>
  <c r="CO996" i="28"/>
  <c r="CO984" i="28"/>
  <c r="CN951" i="28"/>
  <c r="CN955" i="28"/>
  <c r="CN927" i="28"/>
  <c r="CN935" i="28"/>
  <c r="CN947" i="28"/>
  <c r="CN963" i="28"/>
  <c r="CN959" i="28"/>
  <c r="CN939" i="28"/>
  <c r="CN943" i="28"/>
  <c r="CO943" i="28"/>
  <c r="CO935" i="28"/>
  <c r="CO955" i="28"/>
  <c r="CO947" i="28"/>
  <c r="CO927" i="28"/>
  <c r="CO939" i="28"/>
  <c r="CO959" i="28"/>
  <c r="CO963" i="28"/>
  <c r="CO951" i="28"/>
  <c r="CN483" i="28"/>
  <c r="CN984" i="28"/>
  <c r="CN1004" i="28"/>
  <c r="CN1008" i="28"/>
  <c r="CN980" i="28"/>
  <c r="CN972" i="28"/>
  <c r="CN988" i="28"/>
  <c r="CN1000" i="28"/>
  <c r="CN996" i="28"/>
  <c r="CN992" i="28"/>
  <c r="CO648" i="28"/>
  <c r="CO612" i="28"/>
  <c r="CO640" i="28"/>
  <c r="CO644" i="28"/>
  <c r="CO632" i="28"/>
  <c r="CO636" i="28"/>
  <c r="CO620" i="28"/>
  <c r="CO624" i="28"/>
  <c r="CO628" i="28"/>
  <c r="CP400" i="25"/>
  <c r="CJ31" i="33" s="1"/>
  <c r="CJ41" i="33" s="1"/>
  <c r="CP224" i="25"/>
  <c r="P269" i="25" s="1"/>
  <c r="F32" i="11" s="1"/>
  <c r="CN612" i="28"/>
  <c r="CN648" i="28"/>
  <c r="CN644" i="28"/>
  <c r="CN624" i="28"/>
  <c r="CN636" i="28"/>
  <c r="CN620" i="28"/>
  <c r="CN628" i="28"/>
  <c r="CN640" i="28"/>
  <c r="CN632" i="28"/>
  <c r="CO767" i="28"/>
  <c r="CO759" i="28"/>
  <c r="CO783" i="28"/>
  <c r="CO755" i="28"/>
  <c r="CO779" i="28"/>
  <c r="CO747" i="28"/>
  <c r="CO775" i="28"/>
  <c r="CO771" i="28"/>
  <c r="CO763" i="28"/>
  <c r="CP608" i="28"/>
  <c r="CP616" i="28" s="1"/>
  <c r="CP743" i="28"/>
  <c r="CP751" i="28" s="1"/>
  <c r="CP475" i="28"/>
  <c r="CP968" i="28"/>
  <c r="CP976" i="28" s="1"/>
  <c r="CP923" i="28"/>
  <c r="CP931" i="28" s="1"/>
  <c r="CN763" i="28"/>
  <c r="CN779" i="28"/>
  <c r="CN759" i="28"/>
  <c r="CN783" i="28"/>
  <c r="CN747" i="28"/>
  <c r="CN775" i="28"/>
  <c r="CN755" i="28"/>
  <c r="CN771" i="28"/>
  <c r="CN767" i="28"/>
  <c r="CO503" i="28"/>
  <c r="CO515" i="28"/>
  <c r="CO491" i="28"/>
  <c r="CO479" i="28"/>
  <c r="CO511" i="28"/>
  <c r="CO507" i="28"/>
  <c r="CO487" i="28"/>
  <c r="CO495" i="28"/>
  <c r="CO499" i="28"/>
  <c r="CN532" i="28"/>
  <c r="CN552" i="28"/>
  <c r="CN548" i="28"/>
  <c r="CN536" i="28"/>
  <c r="CN544" i="28"/>
  <c r="CN524" i="28"/>
  <c r="CN556" i="28"/>
  <c r="CN560" i="28"/>
  <c r="CN540" i="28"/>
  <c r="CO706" i="28"/>
  <c r="CO730" i="28"/>
  <c r="CO702" i="28"/>
  <c r="CO714" i="28"/>
  <c r="CO726" i="28"/>
  <c r="CO722" i="28"/>
  <c r="CO738" i="28"/>
  <c r="CO734" i="28"/>
  <c r="CO710" i="28"/>
  <c r="CO718" i="28"/>
  <c r="CN657" i="28"/>
  <c r="CN693" i="28"/>
  <c r="CN681" i="28"/>
  <c r="CN685" i="28"/>
  <c r="CN689" i="28"/>
  <c r="CN669" i="28"/>
  <c r="CN665" i="28"/>
  <c r="CN677" i="28"/>
  <c r="CN673" i="28"/>
  <c r="CO804" i="28"/>
  <c r="CO820" i="28"/>
  <c r="CO824" i="28"/>
  <c r="CO792" i="28"/>
  <c r="CO828" i="28"/>
  <c r="CO816" i="28"/>
  <c r="CO812" i="28"/>
  <c r="CO808" i="28"/>
  <c r="CO800" i="28"/>
  <c r="CN890" i="28"/>
  <c r="CN910" i="28"/>
  <c r="CN898" i="28"/>
  <c r="CN914" i="28"/>
  <c r="CN894" i="28"/>
  <c r="CN906" i="28"/>
  <c r="CN918" i="28"/>
  <c r="CN902" i="28"/>
  <c r="CN886" i="28"/>
  <c r="CN882" i="28"/>
  <c r="CO689" i="28"/>
  <c r="CO685" i="28"/>
  <c r="CO657" i="28"/>
  <c r="CO669" i="28"/>
  <c r="CO677" i="28"/>
  <c r="CO681" i="28"/>
  <c r="CO693" i="28"/>
  <c r="CO665" i="28"/>
  <c r="CO673" i="28"/>
  <c r="CN841" i="28"/>
  <c r="CN865" i="28"/>
  <c r="CN837" i="28"/>
  <c r="CN869" i="28"/>
  <c r="CN873" i="28"/>
  <c r="CN845" i="28"/>
  <c r="CN849" i="28"/>
  <c r="CN861" i="28"/>
  <c r="CN853" i="28"/>
  <c r="CN857" i="28"/>
  <c r="CO560" i="28"/>
  <c r="CO548" i="28"/>
  <c r="CO540" i="28"/>
  <c r="CO544" i="28"/>
  <c r="CO532" i="28"/>
  <c r="CO556" i="28"/>
  <c r="CO524" i="28"/>
  <c r="CO552" i="28"/>
  <c r="CO536" i="28"/>
  <c r="CN442" i="28"/>
  <c r="CN458" i="28"/>
  <c r="CN462" i="28"/>
  <c r="CN450" i="28"/>
  <c r="CN454" i="28"/>
  <c r="CN466" i="28"/>
  <c r="CN470" i="28"/>
  <c r="CN438" i="28"/>
  <c r="CN434" i="28"/>
  <c r="CN446" i="28"/>
  <c r="CO890" i="28"/>
  <c r="CO898" i="28"/>
  <c r="CO914" i="28"/>
  <c r="CO882" i="28"/>
  <c r="CO918" i="28"/>
  <c r="CO910" i="28"/>
  <c r="CO906" i="28"/>
  <c r="CO902" i="28"/>
  <c r="CO894" i="28"/>
  <c r="CO886" i="28"/>
  <c r="CP698" i="28"/>
  <c r="CP430" i="28"/>
  <c r="CP563" i="28"/>
  <c r="CP878" i="28"/>
  <c r="CP833" i="28"/>
  <c r="CP520" i="28"/>
  <c r="CP528" i="28" s="1"/>
  <c r="CP653" i="28"/>
  <c r="CP661" i="28" s="1"/>
  <c r="CP788" i="28"/>
  <c r="CP796" i="28" s="1"/>
  <c r="CN738" i="28"/>
  <c r="CN726" i="28"/>
  <c r="CN730" i="28"/>
  <c r="CN702" i="28"/>
  <c r="CN710" i="28"/>
  <c r="CN722" i="28"/>
  <c r="CN706" i="28"/>
  <c r="CN714" i="28"/>
  <c r="CN734" i="28"/>
  <c r="CN718" i="28"/>
  <c r="CO853" i="28"/>
  <c r="CO841" i="28"/>
  <c r="CO873" i="28"/>
  <c r="CO845" i="28"/>
  <c r="CO865" i="28"/>
  <c r="CO837" i="28"/>
  <c r="CO861" i="28"/>
  <c r="CO869" i="28"/>
  <c r="CO849" i="28"/>
  <c r="CO857" i="28"/>
  <c r="CN591" i="28"/>
  <c r="CN571" i="28"/>
  <c r="CN603" i="28"/>
  <c r="CN579" i="28"/>
  <c r="CN583" i="28"/>
  <c r="CN575" i="28"/>
  <c r="CN595" i="28"/>
  <c r="CN599" i="28"/>
  <c r="CN567" i="28"/>
  <c r="CN587" i="28"/>
  <c r="CO462" i="28"/>
  <c r="CO470" i="28"/>
  <c r="CO454" i="28"/>
  <c r="CO466" i="28"/>
  <c r="CO458" i="28"/>
  <c r="CO446" i="28"/>
  <c r="CO434" i="28"/>
  <c r="CO438" i="28"/>
  <c r="CO442" i="28"/>
  <c r="CO450" i="28"/>
  <c r="CN808" i="28"/>
  <c r="CN792" i="28"/>
  <c r="CN824" i="28"/>
  <c r="CN816" i="28"/>
  <c r="CN828" i="28"/>
  <c r="CN804" i="28"/>
  <c r="CN820" i="28"/>
  <c r="CN800" i="28"/>
  <c r="CN812" i="28"/>
  <c r="CO587" i="28"/>
  <c r="CO575" i="28"/>
  <c r="CO583" i="28"/>
  <c r="CO571" i="28"/>
  <c r="CO595" i="28"/>
  <c r="CO567" i="28"/>
  <c r="CO603" i="28"/>
  <c r="CO599" i="28"/>
  <c r="CO579" i="28"/>
  <c r="CO591" i="28"/>
  <c r="CN18" i="23"/>
  <c r="CO18" i="23"/>
  <c r="CP232" i="25"/>
  <c r="P277" i="25" s="1"/>
  <c r="F34" i="11" s="1"/>
  <c r="CP426" i="25"/>
  <c r="CJ95" i="33" s="1"/>
  <c r="CJ105" i="33" s="1"/>
  <c r="CJ81" i="33"/>
  <c r="CJ91" i="33" s="1"/>
  <c r="CN79" i="23"/>
  <c r="CN67" i="23" l="1"/>
  <c r="CO75" i="23"/>
  <c r="CP26" i="23"/>
  <c r="CN71" i="23"/>
  <c r="CP50" i="23"/>
  <c r="CP42" i="23"/>
  <c r="P301" i="25"/>
  <c r="F40" i="11" s="1"/>
  <c r="CP22" i="23"/>
  <c r="P281" i="25"/>
  <c r="F35" i="11" s="1"/>
  <c r="CN91" i="23"/>
  <c r="CN136" i="23" s="1"/>
  <c r="CP34" i="23"/>
  <c r="P293" i="25"/>
  <c r="F38" i="11" s="1"/>
  <c r="CP38" i="23"/>
  <c r="P297" i="25"/>
  <c r="F39" i="11" s="1"/>
  <c r="CP46" i="23"/>
  <c r="CP30" i="23"/>
  <c r="P289" i="25"/>
  <c r="F37" i="11" s="1"/>
  <c r="CP334" i="10"/>
  <c r="P269" i="10"/>
  <c r="E32" i="11" s="1"/>
  <c r="CN96" i="23"/>
  <c r="CO96" i="23" s="1"/>
  <c r="CP322" i="10"/>
  <c r="CP350" i="10"/>
  <c r="CP338" i="10"/>
  <c r="CP346" i="10"/>
  <c r="CN112" i="23"/>
  <c r="CP318" i="10"/>
  <c r="CP326" i="10"/>
  <c r="CP342" i="10"/>
  <c r="CP330" i="10"/>
  <c r="CN59" i="23"/>
  <c r="CN104" i="23" s="1"/>
  <c r="CN75" i="23"/>
  <c r="CN120" i="23" s="1"/>
  <c r="CN87" i="23"/>
  <c r="CN132" i="23" s="1"/>
  <c r="CN55" i="23"/>
  <c r="CN100" i="23" s="1"/>
  <c r="CN63" i="23"/>
  <c r="CN108" i="23" s="1"/>
  <c r="CN83" i="23"/>
  <c r="CN128" i="23" s="1"/>
  <c r="CJ27" i="33"/>
  <c r="CP1101" i="28"/>
  <c r="CP1073" i="28"/>
  <c r="CP1097" i="28"/>
  <c r="CP1069" i="28"/>
  <c r="CP1093" i="28"/>
  <c r="CP1089" i="28"/>
  <c r="CP1085" i="28"/>
  <c r="CP1081" i="28"/>
  <c r="CP1077" i="28"/>
  <c r="CP1148" i="28"/>
  <c r="CP1144" i="28"/>
  <c r="CP1140" i="28"/>
  <c r="CP1128" i="28"/>
  <c r="CP1136" i="28"/>
  <c r="CP1132" i="28"/>
  <c r="CP1124" i="28"/>
  <c r="CP1120" i="28"/>
  <c r="CP1116" i="28"/>
  <c r="CP1233" i="28"/>
  <c r="CP1237" i="28"/>
  <c r="CP1229" i="28"/>
  <c r="CP1225" i="28"/>
  <c r="CP1221" i="28"/>
  <c r="CP1217" i="28"/>
  <c r="CP1213" i="28"/>
  <c r="CP1241" i="28"/>
  <c r="CP1209" i="28"/>
  <c r="P1295" i="28"/>
  <c r="G81" i="11" s="1"/>
  <c r="CP1280" i="28"/>
  <c r="CP1276" i="28"/>
  <c r="CP1272" i="28"/>
  <c r="CP1268" i="28"/>
  <c r="CP1264" i="28"/>
  <c r="CP1256" i="28"/>
  <c r="CP1288" i="28"/>
  <c r="CP1260" i="28"/>
  <c r="CP1284" i="28"/>
  <c r="CP314" i="10"/>
  <c r="CP14" i="23"/>
  <c r="CO83" i="23"/>
  <c r="CO79" i="23"/>
  <c r="CO91" i="23"/>
  <c r="CO63" i="23"/>
  <c r="CO87" i="23"/>
  <c r="CO67" i="23"/>
  <c r="CO55" i="23"/>
  <c r="CO71" i="23"/>
  <c r="CO59" i="23"/>
  <c r="Q141" i="23"/>
  <c r="Q1295" i="28"/>
  <c r="P1155" i="28"/>
  <c r="E81" i="11" s="1"/>
  <c r="P1299" i="28"/>
  <c r="G82" i="11" s="1"/>
  <c r="Q1155" i="28"/>
  <c r="CJ59" i="33"/>
  <c r="CN124" i="23"/>
  <c r="CN116" i="23"/>
  <c r="CP10" i="23"/>
  <c r="CP755" i="28"/>
  <c r="CP759" i="28"/>
  <c r="CP783" i="28"/>
  <c r="CP763" i="28"/>
  <c r="CP779" i="28"/>
  <c r="CP775" i="28"/>
  <c r="CP747" i="28"/>
  <c r="CP771" i="28"/>
  <c r="CP767" i="28"/>
  <c r="CP612" i="28"/>
  <c r="CP644" i="28"/>
  <c r="CP648" i="28"/>
  <c r="CP640" i="28"/>
  <c r="CP628" i="28"/>
  <c r="CP636" i="28"/>
  <c r="CP624" i="28"/>
  <c r="CP632" i="28"/>
  <c r="CP620" i="28"/>
  <c r="CP499" i="28"/>
  <c r="CP495" i="28"/>
  <c r="CP479" i="28"/>
  <c r="CP491" i="28"/>
  <c r="CP515" i="28"/>
  <c r="CP507" i="28"/>
  <c r="CP511" i="28"/>
  <c r="CP487" i="28"/>
  <c r="CP503" i="28"/>
  <c r="CP483" i="28"/>
  <c r="CP330" i="25"/>
  <c r="CP338" i="25"/>
  <c r="CP346" i="25"/>
  <c r="CP314" i="25"/>
  <c r="CP326" i="25"/>
  <c r="CP322" i="25"/>
  <c r="CP342" i="25"/>
  <c r="Q173" i="23" s="1"/>
  <c r="CP334" i="25"/>
  <c r="CP350" i="25"/>
  <c r="CP943" i="28"/>
  <c r="CP959" i="28"/>
  <c r="CP947" i="28"/>
  <c r="CP927" i="28"/>
  <c r="CP935" i="28"/>
  <c r="CP963" i="28"/>
  <c r="CP939" i="28"/>
  <c r="CP955" i="28"/>
  <c r="CP951" i="28"/>
  <c r="CP318" i="25"/>
  <c r="CP988" i="28"/>
  <c r="CP1008" i="28"/>
  <c r="CP972" i="28"/>
  <c r="CP980" i="28"/>
  <c r="CP1004" i="28"/>
  <c r="CP996" i="28"/>
  <c r="CP984" i="28"/>
  <c r="CP992" i="28"/>
  <c r="CP1000" i="28"/>
  <c r="CP710" i="28"/>
  <c r="CP714" i="28"/>
  <c r="CP702" i="28"/>
  <c r="CP706" i="28"/>
  <c r="CP734" i="28"/>
  <c r="CP738" i="28"/>
  <c r="CP718" i="28"/>
  <c r="CP730" i="28"/>
  <c r="CP722" i="28"/>
  <c r="CP726" i="28"/>
  <c r="CP792" i="28"/>
  <c r="CP824" i="28"/>
  <c r="CP820" i="28"/>
  <c r="CP816" i="28"/>
  <c r="CP828" i="28"/>
  <c r="CP812" i="28"/>
  <c r="CP808" i="28"/>
  <c r="CP800" i="28"/>
  <c r="CP804" i="28"/>
  <c r="CP657" i="28"/>
  <c r="CP665" i="28"/>
  <c r="CP677" i="28"/>
  <c r="CP681" i="28"/>
  <c r="CP693" i="28"/>
  <c r="CP689" i="28"/>
  <c r="CP685" i="28"/>
  <c r="CP669" i="28"/>
  <c r="CP673" i="28"/>
  <c r="CP532" i="28"/>
  <c r="CP556" i="28"/>
  <c r="CP552" i="28"/>
  <c r="CP540" i="28"/>
  <c r="CP548" i="28"/>
  <c r="CP560" i="28"/>
  <c r="CP544" i="28"/>
  <c r="CP524" i="28"/>
  <c r="CP536" i="28"/>
  <c r="CP853" i="28"/>
  <c r="CP857" i="28"/>
  <c r="CP873" i="28"/>
  <c r="CP865" i="28"/>
  <c r="CP837" i="28"/>
  <c r="CP845" i="28"/>
  <c r="CP841" i="28"/>
  <c r="CP869" i="28"/>
  <c r="CP849" i="28"/>
  <c r="CP861" i="28"/>
  <c r="CP882" i="28"/>
  <c r="CP910" i="28"/>
  <c r="CP914" i="28"/>
  <c r="CP906" i="28"/>
  <c r="CP894" i="28"/>
  <c r="CP918" i="28"/>
  <c r="CP890" i="28"/>
  <c r="CP898" i="28"/>
  <c r="CP902" i="28"/>
  <c r="CP886" i="28"/>
  <c r="CP591" i="28"/>
  <c r="CP599" i="28"/>
  <c r="CP575" i="28"/>
  <c r="CP567" i="28"/>
  <c r="CP583" i="28"/>
  <c r="CP595" i="28"/>
  <c r="CP579" i="28"/>
  <c r="CP571" i="28"/>
  <c r="CP603" i="28"/>
  <c r="CP587" i="28"/>
  <c r="CP458" i="28"/>
  <c r="CP462" i="28"/>
  <c r="CP438" i="28"/>
  <c r="CP470" i="28"/>
  <c r="CP434" i="28"/>
  <c r="CP446" i="28"/>
  <c r="CP466" i="28"/>
  <c r="CP442" i="28"/>
  <c r="CP450" i="28"/>
  <c r="CP454" i="28"/>
  <c r="CP18" i="23"/>
  <c r="Q169" i="23" l="1"/>
  <c r="Q177" i="23"/>
  <c r="B188" i="23"/>
  <c r="I2" i="19" s="1"/>
  <c r="CO120" i="23"/>
  <c r="Q181" i="23"/>
  <c r="Q161" i="23"/>
  <c r="Q153" i="23"/>
  <c r="F20" i="11" s="1"/>
  <c r="Q1179" i="28"/>
  <c r="F87" i="11" s="1"/>
  <c r="Q157" i="23"/>
  <c r="Q149" i="23"/>
  <c r="F19" i="11" s="1"/>
  <c r="Q165" i="23"/>
  <c r="CO136" i="23"/>
  <c r="AZ188" i="23"/>
  <c r="I14" i="19" s="1"/>
  <c r="H27" i="11"/>
  <c r="CO112" i="23"/>
  <c r="CO128" i="23"/>
  <c r="CO100" i="23"/>
  <c r="Q1175" i="28"/>
  <c r="F86" i="11" s="1"/>
  <c r="CO104" i="23"/>
  <c r="P1167" i="28"/>
  <c r="E84" i="11" s="1"/>
  <c r="P1183" i="28"/>
  <c r="E88" i="11" s="1"/>
  <c r="Q1187" i="28"/>
  <c r="F89" i="11" s="1"/>
  <c r="Q145" i="23"/>
  <c r="F18" i="11" s="1"/>
  <c r="CP96" i="23"/>
  <c r="CO132" i="23"/>
  <c r="CO124" i="23"/>
  <c r="CO108" i="23"/>
  <c r="CO116" i="23"/>
  <c r="H25" i="11"/>
  <c r="AR188" i="23"/>
  <c r="I12" i="19" s="1"/>
  <c r="H22" i="11"/>
  <c r="AF188" i="23"/>
  <c r="I9" i="19" s="1"/>
  <c r="P1163" i="28"/>
  <c r="E83" i="11" s="1"/>
  <c r="P1191" i="28"/>
  <c r="E90" i="11" s="1"/>
  <c r="Q1171" i="28"/>
  <c r="F85" i="11" s="1"/>
  <c r="P1159" i="28"/>
  <c r="E82" i="11" s="1"/>
  <c r="P1171" i="28"/>
  <c r="E85" i="11" s="1"/>
  <c r="Q1195" i="28"/>
  <c r="F91" i="11" s="1"/>
  <c r="P1195" i="28"/>
  <c r="Q1167" i="28"/>
  <c r="F84" i="11" s="1"/>
  <c r="Q1159" i="28"/>
  <c r="F82" i="11" s="1"/>
  <c r="AV188" i="23"/>
  <c r="I13" i="19" s="1"/>
  <c r="H26" i="11"/>
  <c r="AN188" i="23"/>
  <c r="I11" i="19" s="1"/>
  <c r="H24" i="11"/>
  <c r="AJ188" i="23"/>
  <c r="I10" i="19" s="1"/>
  <c r="H23" i="11"/>
  <c r="Q1163" i="28"/>
  <c r="F83" i="11" s="1"/>
  <c r="Q1191" i="28"/>
  <c r="F90" i="11" s="1"/>
  <c r="Q1299" i="28"/>
  <c r="H82" i="11" s="1"/>
  <c r="Q1183" i="28"/>
  <c r="F88" i="11" s="1"/>
  <c r="Q1311" i="28"/>
  <c r="H85" i="11" s="1"/>
  <c r="P1311" i="28"/>
  <c r="G85" i="11" s="1"/>
  <c r="P1315" i="28"/>
  <c r="G86" i="11" s="1"/>
  <c r="Q1315" i="28"/>
  <c r="H86" i="11" s="1"/>
  <c r="P1179" i="28"/>
  <c r="E87" i="11" s="1"/>
  <c r="P1307" i="28"/>
  <c r="G84" i="11" s="1"/>
  <c r="Q1307" i="28"/>
  <c r="H84" i="11" s="1"/>
  <c r="Q1319" i="28"/>
  <c r="H87" i="11" s="1"/>
  <c r="P1319" i="28"/>
  <c r="G87" i="11" s="1"/>
  <c r="Q1303" i="28"/>
  <c r="H83" i="11" s="1"/>
  <c r="P1303" i="28"/>
  <c r="G83" i="11" s="1"/>
  <c r="P1175" i="28"/>
  <c r="E86" i="11" s="1"/>
  <c r="Q1335" i="28"/>
  <c r="H91" i="11" s="1"/>
  <c r="P1335" i="28"/>
  <c r="G91" i="11" s="1"/>
  <c r="P1331" i="28"/>
  <c r="G90" i="11" s="1"/>
  <c r="Q1331" i="28"/>
  <c r="H90" i="11" s="1"/>
  <c r="P1187" i="28"/>
  <c r="E89" i="11" s="1"/>
  <c r="Q1327" i="28"/>
  <c r="H89" i="11" s="1"/>
  <c r="P1327" i="28"/>
  <c r="G89" i="11" s="1"/>
  <c r="Q1323" i="28"/>
  <c r="H88" i="11" s="1"/>
  <c r="P1323" i="28"/>
  <c r="G88" i="11" s="1"/>
  <c r="CP67" i="23"/>
  <c r="CP79" i="23"/>
  <c r="CP83" i="23"/>
  <c r="CP87" i="23"/>
  <c r="CP59" i="23"/>
  <c r="P149" i="23" s="1"/>
  <c r="E19" i="11" s="1"/>
  <c r="CP75" i="23"/>
  <c r="P165" i="23" s="1"/>
  <c r="CP71" i="23"/>
  <c r="CP55" i="23"/>
  <c r="P141" i="23"/>
  <c r="CP91" i="23"/>
  <c r="CP63" i="23"/>
  <c r="P153" i="23" s="1"/>
  <c r="E20" i="11" s="1"/>
  <c r="T188" i="23" l="1"/>
  <c r="I6" i="19" s="1"/>
  <c r="H19" i="11"/>
  <c r="B187" i="23"/>
  <c r="H2" i="19" s="1"/>
  <c r="E17" i="11"/>
  <c r="X188" i="23"/>
  <c r="I7" i="19" s="1"/>
  <c r="H21" i="11"/>
  <c r="H20" i="11"/>
  <c r="H18" i="11"/>
  <c r="P188" i="23"/>
  <c r="I5" i="19" s="1"/>
  <c r="CP136" i="23"/>
  <c r="CP128" i="23"/>
  <c r="AB188" i="23"/>
  <c r="I8" i="19" s="1"/>
  <c r="CP124" i="23"/>
  <c r="CP112" i="23"/>
  <c r="P145" i="23"/>
  <c r="E18" i="11" s="1"/>
  <c r="CP132" i="23"/>
  <c r="CP116" i="23"/>
  <c r="X187" i="23"/>
  <c r="H7" i="19" s="1"/>
  <c r="P181" i="23"/>
  <c r="P169" i="23"/>
  <c r="AN187" i="23" s="1"/>
  <c r="H11" i="19" s="1"/>
  <c r="AJ187" i="23"/>
  <c r="H10" i="19" s="1"/>
  <c r="P173" i="23"/>
  <c r="CP104" i="23"/>
  <c r="P157" i="23"/>
  <c r="P177" i="23"/>
  <c r="CP100" i="23"/>
  <c r="CP120" i="23"/>
  <c r="P161" i="23"/>
  <c r="CP108" i="23"/>
  <c r="T187" i="23"/>
  <c r="H6" i="19" s="1"/>
  <c r="AZ187" i="23" l="1"/>
  <c r="H14" i="19" s="1"/>
  <c r="P187" i="23"/>
  <c r="H5" i="19" s="1"/>
  <c r="AR187" i="23"/>
  <c r="H12" i="19" s="1"/>
  <c r="AF187" i="23"/>
  <c r="H9" i="19" s="1"/>
  <c r="AV187" i="23"/>
  <c r="H13" i="19" s="1"/>
  <c r="G26" i="11"/>
  <c r="AB187" i="23"/>
  <c r="H8" i="19" s="1"/>
  <c r="G22" i="11" l="1"/>
  <c r="G24" i="11"/>
  <c r="G25" i="11"/>
  <c r="G27" i="11"/>
  <c r="G23" i="11"/>
  <c r="G21" i="11"/>
  <c r="G18" i="11"/>
  <c r="G20" i="11"/>
  <c r="G1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D20" authorId="0" shapeId="0" xr:uid="{2C5ACA59-90DF-4CAC-95C5-6098E540E53A}">
      <text>
        <r>
          <rPr>
            <sz val="9"/>
            <color indexed="81"/>
            <rFont val="Tahoma"/>
            <family val="2"/>
          </rPr>
          <t xml:space="preserve">This is the year to which all values are discounted when determining present values.
</t>
        </r>
      </text>
    </comment>
    <comment ref="D24" authorId="0" shapeId="0" xr:uid="{3439CDBE-0BF6-4A17-B181-7166CF91DD9E}">
      <text>
        <r>
          <rPr>
            <sz val="9"/>
            <color indexed="81"/>
            <rFont val="Tahoma"/>
            <family val="2"/>
          </rPr>
          <t>The period that defines the start and end date of a CBA.</t>
        </r>
      </text>
    </comment>
    <comment ref="D29" authorId="0" shapeId="0" xr:uid="{ACB386F9-82F5-4923-97AF-459CB5D14FF8}">
      <text>
        <r>
          <rPr>
            <sz val="9"/>
            <color indexed="81"/>
            <rFont val="Tahoma"/>
            <family val="2"/>
          </rPr>
          <t>The discount rate converts future streams of costs and benefits to present value dollars in base year terms. A 5% rate is consistent with the NSW CBA Guide</t>
        </r>
      </text>
    </comment>
    <comment ref="D31" authorId="0" shapeId="0" xr:uid="{8093124B-4449-4DEB-86CD-3F7BE4498498}">
      <text>
        <r>
          <rPr>
            <sz val="9"/>
            <color indexed="81"/>
            <rFont val="Tahoma"/>
            <family val="2"/>
          </rPr>
          <t xml:space="preserve">This value converts dollar amounts from Cost Inputs and Benefit Inputs into smaller units for reporting. E.g. 1000 will express costs and benefits in thousand dollar terms. This will only apply to the Report and Extended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J7" authorId="0" shapeId="0" xr:uid="{FC1BB6C9-6B96-4FDD-B380-E49279238C8F}">
      <text>
        <r>
          <rPr>
            <sz val="9"/>
            <color indexed="81"/>
            <rFont val="Tahoma"/>
            <family val="2"/>
          </rPr>
          <t xml:space="preserve">
The evaluation flag is automatically generated based on the analysis period in 'Primary Inputs'. Make sure that the analysis period is aligned to the incidence of cost and benefit items across the timeline.
If the flag is equal to 0, items in those columns will not be counted.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L7" authorId="0" shapeId="0" xr:uid="{AC167275-ADA3-458C-9E8F-6D8796DBCC5A}">
      <text>
        <r>
          <rPr>
            <sz val="9"/>
            <color indexed="81"/>
            <rFont val="Tahoma"/>
            <family val="2"/>
          </rPr>
          <t>The evaluation flag is automatically generated based on the analysis period in 'Primary Inputs'. Make sure that the analysis period is aligned to the incidence of cost and benefit items across the timeline.
If the flag is equal to 0, items in those columns will not be counted.</t>
        </r>
      </text>
    </comment>
    <comment ref="G11" authorId="0" shapeId="0" xr:uid="{861E8A9C-40D5-4E7F-B8F0-EF321E785510}">
      <text>
        <r>
          <rPr>
            <sz val="9"/>
            <color indexed="81"/>
            <rFont val="Tahoma"/>
            <family val="2"/>
          </rPr>
          <t xml:space="preserve">Choose whether each item is a benefit or a disbenefit so that it is counted
</t>
        </r>
      </text>
    </comment>
    <comment ref="J12" authorId="0" shapeId="0" xr:uid="{B9856D5E-65ED-4EDA-B841-9C46F800781A}">
      <text>
        <r>
          <rPr>
            <sz val="9"/>
            <color indexed="81"/>
            <rFont val="Tahoma"/>
            <family val="2"/>
          </rPr>
          <t>Make sure a benefit type is selected so that values are counted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Malachi Lavy</author>
  </authors>
  <commentList>
    <comment ref="I7" authorId="0" shapeId="0" xr:uid="{0D2D2BB4-D7D2-4C72-965B-5835C4FCC888}">
      <text>
        <r>
          <rPr>
            <b/>
            <sz val="9"/>
            <color indexed="81"/>
            <rFont val="Arial"/>
            <family val="2"/>
          </rPr>
          <t>Note:</t>
        </r>
        <r>
          <rPr>
            <sz val="9"/>
            <color indexed="81"/>
            <rFont val="Arial"/>
            <family val="2"/>
          </rPr>
          <t xml:space="preserve"> sum of % across stakeholder groups, must be equal to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B11" authorId="0" shapeId="0" xr:uid="{375CE2BD-F3B1-40CE-98F6-09C4D30EE14F}">
      <text>
        <r>
          <rPr>
            <sz val="9"/>
            <color indexed="81"/>
            <rFont val="Tahoma"/>
            <family val="2"/>
          </rPr>
          <t xml:space="preserve">Choose discount rates that are below and above the central discount rate for sensitivity testing. The NSW CBA Guide requires testing at 3% and 7%.
</t>
        </r>
      </text>
    </comment>
    <comment ref="B17" authorId="0" shapeId="0" xr:uid="{7376694E-2147-4930-8F35-3F3851D9D615}">
      <text>
        <r>
          <rPr>
            <sz val="9"/>
            <color indexed="81"/>
            <rFont val="Tahoma"/>
            <family val="2"/>
          </rPr>
          <t xml:space="preserve">Users can select percentages variations for costs/benefits to allow for realistic deviations from central estimates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E16" authorId="0" shapeId="0" xr:uid="{8C607DF8-8AD0-41C9-8B55-64B68915FA91}">
      <text>
        <r>
          <rPr>
            <sz val="9"/>
            <color indexed="81"/>
            <rFont val="Tahoma"/>
            <family val="2"/>
          </rPr>
          <t>Net Present Value is the different between the present value of benefits and the present value of costs.</t>
        </r>
      </text>
    </comment>
    <comment ref="F16" authorId="0" shapeId="0" xr:uid="{4F7C938F-14BC-4F7A-A408-556E449618DE}">
      <text>
        <r>
          <rPr>
            <sz val="9"/>
            <color indexed="81"/>
            <rFont val="Tahoma"/>
            <family val="2"/>
          </rPr>
          <t>Benefit-Cost Ratio si the ratio between the present value of benefits (less disbenefits) and the present value of resource costs.</t>
        </r>
      </text>
    </comment>
    <comment ref="F17" authorId="0" shapeId="0" xr:uid="{49383F53-9758-4CC1-AF1A-7813169B95AD}">
      <text>
        <r>
          <rPr>
            <sz val="9"/>
            <color indexed="81"/>
            <rFont val="Tahoma"/>
            <family val="2"/>
          </rPr>
          <t>BCR is not relevant for the base case</t>
        </r>
      </text>
    </comment>
    <comment ref="G17" authorId="0" shapeId="0" xr:uid="{9B2701DC-63D9-417C-A4A7-35C6661A31F2}">
      <text>
        <r>
          <rPr>
            <sz val="9"/>
            <color indexed="81"/>
            <rFont val="Tahoma"/>
            <family val="2"/>
          </rPr>
          <t>Rankings for NPV and BCR are not relevant to the base case</t>
        </r>
      </text>
    </comment>
    <comment ref="F31" authorId="0" shapeId="0" xr:uid="{B923D1A2-8CBB-4DC7-AE9A-1B491B24798D}">
      <text>
        <r>
          <rPr>
            <sz val="9"/>
            <color indexed="81"/>
            <rFont val="Tahoma"/>
            <family val="2"/>
          </rPr>
          <t xml:space="preserve">This value reflects the total discounted benefits net of any disbenefits (externalities)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<sst xmlns="http://schemas.openxmlformats.org/spreadsheetml/2006/main" count="901" uniqueCount="279">
  <si>
    <t>Version</t>
  </si>
  <si>
    <t>Cover Sheet</t>
  </si>
  <si>
    <t>Overview</t>
  </si>
  <si>
    <t>Related Documents</t>
  </si>
  <si>
    <t>https://www.treasury.nsw.gov.au/finance-resource/guidelines-cost-benefit-analysis</t>
  </si>
  <si>
    <r>
      <t xml:space="preserve">NSW Common Planning Assumptions
</t>
    </r>
    <r>
      <rPr>
        <i/>
        <sz val="12"/>
        <color theme="1"/>
        <rFont val="Arial"/>
        <family val="2"/>
      </rPr>
      <t>NSW Common Planning Assumptions are the agreed information assets (data sets, parameters and assumptions, models and analytical tools) used by NSW Government and external stakeholders, to prepare proposals, business plans and strategies that rely on projections.
They provide a consistent evidence base for NSW Government agencies to use in planning for key services and infrastructure in the state, from schools and hospitals to roads and transport.</t>
    </r>
  </si>
  <si>
    <t>https://www.treasury.nsw.gov.au/information-public-entities/nsw-common-planning-assumptions</t>
  </si>
  <si>
    <t>Disclaimer</t>
  </si>
  <si>
    <t>Information Sheet</t>
  </si>
  <si>
    <t>Contents</t>
  </si>
  <si>
    <t>Purpose</t>
  </si>
  <si>
    <t>Information Sheets</t>
  </si>
  <si>
    <t>Overview of the tool, along with related documents</t>
  </si>
  <si>
    <t>Contents page for the tool, along with definitions of key terms in a CBA</t>
  </si>
  <si>
    <t>Guide</t>
  </si>
  <si>
    <t>Input Sheets</t>
  </si>
  <si>
    <t>Primary Inputs</t>
  </si>
  <si>
    <t>Defining CBA parameters, stakeholders and options</t>
  </si>
  <si>
    <t>Cost Inputs</t>
  </si>
  <si>
    <t>Inputting cost categories for the base case and options</t>
  </si>
  <si>
    <t>Benefit Inputs</t>
  </si>
  <si>
    <t>Distributional Inputs</t>
  </si>
  <si>
    <t>Sensitivity Inputs</t>
  </si>
  <si>
    <t>Defining sensitivity tests to be undertaken in the CBA</t>
  </si>
  <si>
    <t>Output Sheets</t>
  </si>
  <si>
    <t>Report</t>
  </si>
  <si>
    <t>A summary of the overall results of the CBA</t>
  </si>
  <si>
    <t xml:space="preserve">Extended Report </t>
  </si>
  <si>
    <t>A detailed output of the CBA results for the base case and each option</t>
  </si>
  <si>
    <t>Explanatory Table</t>
  </si>
  <si>
    <t xml:space="preserve">Function </t>
  </si>
  <si>
    <t>Explanation</t>
  </si>
  <si>
    <t>Base Year</t>
  </si>
  <si>
    <t>Discount Rate</t>
  </si>
  <si>
    <t>Option</t>
  </si>
  <si>
    <t>Output Value</t>
  </si>
  <si>
    <t>Stakeholder Inputs</t>
  </si>
  <si>
    <t>This sheet is provided for information purposes only. It does not affect the CBA.</t>
  </si>
  <si>
    <t>Key:</t>
  </si>
  <si>
    <t xml:space="preserve">Text Cell </t>
  </si>
  <si>
    <t>Data Input Cell</t>
  </si>
  <si>
    <t>1.Primary Inputs</t>
  </si>
  <si>
    <t>1.1 Initiative and agency details</t>
  </si>
  <si>
    <t>Please specify the name of the initiative and the agency responsible for its delivery.</t>
  </si>
  <si>
    <t>Initiative Name</t>
  </si>
  <si>
    <t>Agency Name</t>
  </si>
  <si>
    <t>1.2 Time period and appraisal parameters</t>
  </si>
  <si>
    <t>Unit</t>
  </si>
  <si>
    <t>Time period</t>
  </si>
  <si>
    <t>Base year</t>
  </si>
  <si>
    <t>year</t>
  </si>
  <si>
    <t>years</t>
  </si>
  <si>
    <t>Appraisal Parameters</t>
  </si>
  <si>
    <t xml:space="preserve">Discount rate </t>
  </si>
  <si>
    <t>%</t>
  </si>
  <si>
    <t>$</t>
  </si>
  <si>
    <t>1.3. Stakeholder Groups</t>
  </si>
  <si>
    <t xml:space="preserve">For initiatives where it is clear which groups will either gains benefits or bear costs for each cost and benefit category, please include relevant stakeholder groups into the text cells. The text will be used to allocate costs and benefits between the groups in the distributional inputs tab. </t>
  </si>
  <si>
    <t>Stakeholder Groups (who will gain benefits or bear costs)</t>
  </si>
  <si>
    <t>Stakeholder 1</t>
  </si>
  <si>
    <t>Stakeholder 2</t>
  </si>
  <si>
    <t>Stakeholder 3</t>
  </si>
  <si>
    <t>Stakeholder 4</t>
  </si>
  <si>
    <t>2.Cost &amp; Benefit Inputs</t>
  </si>
  <si>
    <t>The cost and benefit input tabs are set out identically to each other. Guidance set out below applies to the cost and benefit input tabs.</t>
  </si>
  <si>
    <t>2.1 Category name and option selection</t>
  </si>
  <si>
    <t xml:space="preserve">For each cost and benefit category, it is necessary that they are assigned a name and allocated an option from the drop down menu. Not doing so will impact the compilation of the results. </t>
  </si>
  <si>
    <t>Cost Category</t>
  </si>
  <si>
    <t>Option 1</t>
  </si>
  <si>
    <t>Timeline</t>
  </si>
  <si>
    <t>Start of year counter</t>
  </si>
  <si>
    <t>End of year counter</t>
  </si>
  <si>
    <t>Flag for evaluation period</t>
  </si>
  <si>
    <t>Quantity</t>
  </si>
  <si>
    <t>Price</t>
  </si>
  <si>
    <t>Output</t>
  </si>
  <si>
    <t>3.Distributional Inputs</t>
  </si>
  <si>
    <t>3.1 Stakeholder % Allocation</t>
  </si>
  <si>
    <t>When it is clear which stakeholders will bear costs or gain benefits, allocate the proportion in % terms to each relevant stakeholder group. There is a unique stakeholder input row for each cost and benefit category.</t>
  </si>
  <si>
    <t>4. Sensitivity Inputs</t>
  </si>
  <si>
    <t>4.1 Sensitivity Inputs</t>
  </si>
  <si>
    <t xml:space="preserve">The sensitivity discount rates are set to be consistent with the recommended NSW Treasury Guidelines. The Costs (+/-) and Benefit (+/-) sensitivity inputs can be altered if different scenarios want to be assessed. </t>
  </si>
  <si>
    <t>Discount rates</t>
  </si>
  <si>
    <t>Lower discount rate</t>
  </si>
  <si>
    <t>Upper discount rate</t>
  </si>
  <si>
    <t>Alt discount rate</t>
  </si>
  <si>
    <t xml:space="preserve">% </t>
  </si>
  <si>
    <t>Costs +/-</t>
  </si>
  <si>
    <t>Upper costs</t>
  </si>
  <si>
    <t>Lower costs</t>
  </si>
  <si>
    <t xml:space="preserve">Benefits +/- </t>
  </si>
  <si>
    <t>Upper benefits</t>
  </si>
  <si>
    <t>Lower benefits</t>
  </si>
  <si>
    <t>Comments</t>
  </si>
  <si>
    <t>Author</t>
  </si>
  <si>
    <t>Reviewer</t>
  </si>
  <si>
    <t>Units</t>
  </si>
  <si>
    <t>Financial Year</t>
  </si>
  <si>
    <t>Options</t>
  </si>
  <si>
    <t>Name</t>
  </si>
  <si>
    <t>Base Case</t>
  </si>
  <si>
    <t>Cost Output</t>
  </si>
  <si>
    <t>Option 2</t>
  </si>
  <si>
    <t>Benefit Category</t>
  </si>
  <si>
    <t>Benefit Output</t>
  </si>
  <si>
    <t>Stakeholder Groups (%)</t>
  </si>
  <si>
    <t>Costs</t>
  </si>
  <si>
    <t>Present Value</t>
  </si>
  <si>
    <t>Check</t>
  </si>
  <si>
    <t>Benefits</t>
  </si>
  <si>
    <t>Cost Benefit Analysis Report</t>
  </si>
  <si>
    <t>Base Year (financial)</t>
  </si>
  <si>
    <t>Appraisal Start Year (financial)</t>
  </si>
  <si>
    <t>Appraisal Length (years)</t>
  </si>
  <si>
    <t>Discount Rate p.a.</t>
  </si>
  <si>
    <t>NPV</t>
  </si>
  <si>
    <t>BCR</t>
  </si>
  <si>
    <t>Stakeholder</t>
  </si>
  <si>
    <t xml:space="preserve">Costs </t>
  </si>
  <si>
    <t xml:space="preserve">Benefits </t>
  </si>
  <si>
    <t>Qualitative Benefits description</t>
  </si>
  <si>
    <t>Cost Benefit Analysis Extended Report</t>
  </si>
  <si>
    <t>*Please note that results displayed on this sheet aren't incremental to the base case</t>
  </si>
  <si>
    <t>PV</t>
  </si>
  <si>
    <t>Year:</t>
  </si>
  <si>
    <t>Option Flag</t>
  </si>
  <si>
    <t>Graph Data</t>
  </si>
  <si>
    <t>Incremental Benefit-Cost Ratio</t>
  </si>
  <si>
    <t>Option 3</t>
  </si>
  <si>
    <t>Option 4</t>
  </si>
  <si>
    <t>Option 5</t>
  </si>
  <si>
    <t>Option 6</t>
  </si>
  <si>
    <t>Option 7</t>
  </si>
  <si>
    <t>Option 8</t>
  </si>
  <si>
    <t>Option 9</t>
  </si>
  <si>
    <t>Option 10</t>
  </si>
  <si>
    <t>Stakeholders</t>
  </si>
  <si>
    <t>($)</t>
  </si>
  <si>
    <t>($'000s)</t>
  </si>
  <si>
    <t>($'0,000s)</t>
  </si>
  <si>
    <t>($'00,000s)</t>
  </si>
  <si>
    <t>($'millions)</t>
  </si>
  <si>
    <t>Discount Factors</t>
  </si>
  <si>
    <t>Discount rate</t>
  </si>
  <si>
    <t>Cost Calculations</t>
  </si>
  <si>
    <t>Cost Input</t>
  </si>
  <si>
    <t>Option+Cost Category</t>
  </si>
  <si>
    <t>Total Costs</t>
  </si>
  <si>
    <t>Incremental Costs (Option - Base Case)</t>
  </si>
  <si>
    <t>Extended Report</t>
  </si>
  <si>
    <t>Cost Parameter</t>
  </si>
  <si>
    <t>Benefit Calculations</t>
  </si>
  <si>
    <t>Benefit Input</t>
  </si>
  <si>
    <t>Benefit Parameter</t>
  </si>
  <si>
    <t>Option+Benefit Category</t>
  </si>
  <si>
    <t>Total Benefits</t>
  </si>
  <si>
    <t>Incremental Benefits (Option - Base Case)</t>
  </si>
  <si>
    <t>Central Estimates</t>
  </si>
  <si>
    <t>Total Results (PV)</t>
  </si>
  <si>
    <t>Incremental Results (Option - Base Case)</t>
  </si>
  <si>
    <t>Incremental Results (Stock Format)</t>
  </si>
  <si>
    <t>NPV &amp; BCR Results</t>
  </si>
  <si>
    <t>Incremental NPV Chart</t>
  </si>
  <si>
    <t>Incremental Net Present Value</t>
  </si>
  <si>
    <t>Distributional Estimates</t>
  </si>
  <si>
    <t>Distributional Cost Calculations</t>
  </si>
  <si>
    <t xml:space="preserve">Stakeholder Distributions </t>
  </si>
  <si>
    <t xml:space="preserve">PV </t>
  </si>
  <si>
    <t>Distributional Benefit Calculations</t>
  </si>
  <si>
    <t>Incremental Distributional Results</t>
  </si>
  <si>
    <t>Sensitivity Estimates</t>
  </si>
  <si>
    <t>Total Incremental Costs @Lower Discount Rate</t>
  </si>
  <si>
    <t>Total Incremental Benefits @Lower Discount Rate</t>
  </si>
  <si>
    <t>Total Incremental Results @Lower Discount Rate</t>
  </si>
  <si>
    <t>Total Incremental Costs @Upper Discount Rate</t>
  </si>
  <si>
    <t>Total Incremental Benefits @Upper Discount Rate</t>
  </si>
  <si>
    <t>Total Incremental Results @Upper Discount Rate</t>
  </si>
  <si>
    <t>Total Incremental Costs @Alt Discount Rate</t>
  </si>
  <si>
    <t>Total Incremental Benefits @Alt Discount Rate</t>
  </si>
  <si>
    <t>Total Incremental Results @Alt Discount Rate</t>
  </si>
  <si>
    <t>Total Cost Results @Upper Costs</t>
  </si>
  <si>
    <t>Total Costs Results @Lower Costs</t>
  </si>
  <si>
    <t>Total Benefit Results @Upper Benefits</t>
  </si>
  <si>
    <t>Total Benefit Results @Lower Benefits</t>
  </si>
  <si>
    <t xml:space="preserve">Sensitivity Results </t>
  </si>
  <si>
    <t>Lower Discount Rate</t>
  </si>
  <si>
    <t>Upper Discount Rate</t>
  </si>
  <si>
    <t>Alt Discount Rate</t>
  </si>
  <si>
    <t>Upper Costs</t>
  </si>
  <si>
    <t>Lower Costs</t>
  </si>
  <si>
    <t>Upper Benefits</t>
  </si>
  <si>
    <t>Lower Benefits</t>
  </si>
  <si>
    <t xml:space="preserve"> </t>
  </si>
  <si>
    <t>Cost Inputs (Undiscounted)</t>
  </si>
  <si>
    <t>Benefit Inputs (Undiscounted)</t>
  </si>
  <si>
    <t>Measure</t>
  </si>
  <si>
    <t>Evaluation Flag</t>
  </si>
  <si>
    <t>Undiscounted Total</t>
  </si>
  <si>
    <t>Year Start Count</t>
  </si>
  <si>
    <t>Year End Count</t>
  </si>
  <si>
    <t>Output Cell</t>
  </si>
  <si>
    <t>End of Sheet</t>
  </si>
  <si>
    <t>Cost Output/Unit</t>
  </si>
  <si>
    <t>Price per Unit</t>
  </si>
  <si>
    <t>Price per Unt</t>
  </si>
  <si>
    <t>Qualitative Costs description</t>
  </si>
  <si>
    <t>PV Costs</t>
  </si>
  <si>
    <t>PV Benefits</t>
  </si>
  <si>
    <t>-</t>
  </si>
  <si>
    <t>Sensitivity</t>
  </si>
  <si>
    <t>Central Social Discount Rate p.a.</t>
  </si>
  <si>
    <t xml:space="preserve">  </t>
  </si>
  <si>
    <t>0.1 Styles legend</t>
  </si>
  <si>
    <t>The Tool uses a consistent formatting across sheets, with colours representing different parameters.</t>
  </si>
  <si>
    <t>Text cells are designed for manual user input. They are for labelling purposes</t>
  </si>
  <si>
    <t>Data input cells are linked to calculations. Changing the value will influence results in other parts of the Tool.</t>
  </si>
  <si>
    <t>0.Styles and format</t>
  </si>
  <si>
    <t>Output cells show the resulting value derived from a calculation. They are not to be edited by users.</t>
  </si>
  <si>
    <t>Worst Case Scenario</t>
  </si>
  <si>
    <t>Total Incremental Resutls @Higher Costs, @Lower Benefits, @Higher Discount Rate</t>
  </si>
  <si>
    <t>Best Case Scenario</t>
  </si>
  <si>
    <t>Total Incremental Resutls @Lower Costs, @Higher Benefits, @Lower Discount Rate</t>
  </si>
  <si>
    <t>End of sheet</t>
  </si>
  <si>
    <t>Scenario</t>
  </si>
  <si>
    <t>State Objectives</t>
  </si>
  <si>
    <t>Problem Definition</t>
  </si>
  <si>
    <t>Program Objectives</t>
  </si>
  <si>
    <t>Analysis Period</t>
  </si>
  <si>
    <t>First year of analysis period</t>
  </si>
  <si>
    <t>Analysis period</t>
  </si>
  <si>
    <t>Final year of analysis period</t>
  </si>
  <si>
    <t>Program Outcomes</t>
  </si>
  <si>
    <t xml:space="preserve">Sensitivity </t>
  </si>
  <si>
    <t>Total Incremental Cost Results @Upper Costs, @Central Discount Rate</t>
  </si>
  <si>
    <t>Total Benefit Results @Lower Benefits, @Central Discount Rate</t>
  </si>
  <si>
    <t>Total Incremental Cost Results @Lower Costs, @Central Discount Rate</t>
  </si>
  <si>
    <t>Total Incremental Benefit Results @Higher Benefits, @ Central Discount Rate</t>
  </si>
  <si>
    <t>Cover</t>
  </si>
  <si>
    <t>Information</t>
  </si>
  <si>
    <t>The difference between the present value of benefits and present value of costs.</t>
  </si>
  <si>
    <t>Monetary units</t>
  </si>
  <si>
    <t>Incremental Costs</t>
  </si>
  <si>
    <t>Incremental Benefits</t>
  </si>
  <si>
    <t>Total Costs Discounted</t>
  </si>
  <si>
    <t>Total Costs Discounted Amounts</t>
  </si>
  <si>
    <t>Total Benefits Amount</t>
  </si>
  <si>
    <t>Total Incremental Benefits</t>
  </si>
  <si>
    <t xml:space="preserve">Total </t>
  </si>
  <si>
    <t>Relative to Base Case</t>
  </si>
  <si>
    <t>Low Case Scenario</t>
  </si>
  <si>
    <t>High Case Scenario</t>
  </si>
  <si>
    <t>The year to which all values are discounted when determining a present value. The first year of the analysis period that all the cost and benefit forecasts are valued at in real terms.</t>
  </si>
  <si>
    <t>Rapid Cost Benefit-Analysis (CBA) Tool</t>
  </si>
  <si>
    <t xml:space="preserve">The discount rate is used to convert future streams of costs and benefits into present value terms as at the Base Year. This model uses a 5% discount rate for the central estimate, which is consistent with the NSW Government Guide to Cost-Benefit Analysis. </t>
  </si>
  <si>
    <t>A feasible alternative that is subject to appraisal.</t>
  </si>
  <si>
    <t>Enter program outcomes…</t>
  </si>
  <si>
    <t>Enter program objectives…</t>
  </si>
  <si>
    <t>Enter problem definition…</t>
  </si>
  <si>
    <t>Note: Costs should be expressed in real, undiscounted terms in base year dollars. Avoid changing the units for dollar amounts.</t>
  </si>
  <si>
    <t>Note: Benefits should be expressed in real, undiscounted terms in base year dollars. Avoid changing the units for dollar amounts.</t>
  </si>
  <si>
    <t>Benefit type</t>
  </si>
  <si>
    <t>Benefit</t>
  </si>
  <si>
    <t>Disbenefit</t>
  </si>
  <si>
    <t>Benefit Type</t>
  </si>
  <si>
    <t xml:space="preserve">Central discount rate </t>
  </si>
  <si>
    <t>2.2 Calculating Costs</t>
  </si>
  <si>
    <t>2.2 Calculating Benefits</t>
  </si>
  <si>
    <r>
      <t xml:space="preserve">TPG23-08 NSW Government Guide to Cost-Benefit Analysis 
</t>
    </r>
    <r>
      <rPr>
        <i/>
        <sz val="12"/>
        <color theme="1"/>
        <rFont val="Arial"/>
        <family val="2"/>
      </rPr>
      <t>The NSW Government Guide to Cost-Benefit Analysis (referred to as ‘the CBA Guide’) is a Treasury Policy and Guidelines paper that sets out how to undertake cost-benefit analysis (CBA) for NSW government initiatives. It also describes the role of CBA in supporting evidence-informed decision making and provides guidance for practitioners. It is central to the NSW investment framework for the appraisal and evaluation of public investments. The CBA principles outlined in the Guide underpin the Tool and its default settings.</t>
    </r>
  </si>
  <si>
    <r>
      <t xml:space="preserve">Outcome Values Database (OVD)
</t>
    </r>
    <r>
      <rPr>
        <i/>
        <sz val="12"/>
        <color theme="1"/>
        <rFont val="Arial"/>
        <family val="2"/>
      </rPr>
      <t xml:space="preserve">Treasury’s OVD is a repository of quality assured outcome values and parameters that may be used to proxy economic and social outcomes in CBA. 
The OVD enables relevant parameters to be sourced more efficiently and encourages consistency of parameters used in CBAs. The OVD reduces the duplication of work in establishing parameter values and enables cross-agency learnings about parameter use by establishing agreed valuations for outcomes that span across multiple agencies.
Presently, access to the OVD is available to NSW government agencies only. The values in the OVD have been collected from various NSW Government CBA frameworks and CBAs that have been rated as “compliant” as per the NSW Treasury CBA Quality Assurance Tool. The values are based on either market value, revealed preference methodologies (e.g., willingness to pay/accept) or Value of a Statistical Life Year (VSLY) and Quality Adjusted Life Years (QALY) approaches. Values derived from wellbeing valuation methods have not been included. For access to the OVD please contact the Centre for Economic Evidence (CEE): cee@treasury.nsw.gov.au. </t>
    </r>
  </si>
  <si>
    <t>The State of New South Wales, including the NSW Treasury (“Treasury”), does not give any warranty, guarantee or representation about the accuracy, currency or completeness of any information contained in this Tool and User Guide (including, without limitation, any information included in the document which was provided by third parties). The State of New South Wales (including Treasury) provides this document without assumption of a duty of care to any person. 
To the fullest extent permitted by law, the State of New South Wales (including Treasury) excludes all liability in relation to the information contained in this document or for any injury, expense loss, or damage whatsoever (including without limitation liability for negligence and consequential losses) suffered or incurred by any person acting, or purporting to act in reliance upon any information contained herein. 
This publication is protected by copyright. With the exception of (a) any coat of arms, logo, trademark, or other branding; (b) any third-party intellectual property; and (c) personal information such as photographs of people, this publication is licensed under the Creative Commons Attribution 3.0 Australia Licence.
The licence terms are available at the Creative Commons website at: creativecommons.org/licenses/by/3.0/au/legal code
NSW Treasury requires that it be attributed as creator of the licensed material in the following manner:
© State of NSW (NSW Treasury), (2024)</t>
  </si>
  <si>
    <t>User information of the tool</t>
  </si>
  <si>
    <t>Inputting benefit and disbenefit categories for the base case and options</t>
  </si>
  <si>
    <t>Allocating proportion of cost and benefit categories to pre-specified stakeholder groups, based on where they apply</t>
  </si>
  <si>
    <r>
      <t>The Rapid CBA Tool (the Tool) has been developed to support analysts to conduct calculations in Cost-Benefit Analysis. This User Guide provides details of the Tool’s functions, parameters and inputs and provides a step-by-step guide in how to use the Tool. The User Guide should be read alongside TPG23-08 NSW Government Guide to Cost-Benefit Analysis.
The Tool assists with:
 - discounting costs and benefits to present values 
 - conducting distributional analysis 
 - conducting sensitivity analysis 
 - producing key results including NPV and BCR for project options. 
Users must conduct CBA ‘thinking’ prior to using the Tool. The user must have initial definitions for problem, base case and options, relevant cost and benefit categories to use the Tool as the user must enter these as inputs. Further, the Tool does not assist in identifying stakeholders or how to forecast outcomes or outputs of an initiative, rather it relies on the accuracy and appropriateness of the inputs.</t>
    </r>
    <r>
      <rPr>
        <b/>
        <i/>
        <sz val="12"/>
        <color theme="1"/>
        <rFont val="Arial"/>
        <family val="2"/>
      </rPr>
      <t xml:space="preserve">
The Tool should be used in conjunction with the Rapid Cost-Benefit Analysis User Guide.</t>
    </r>
  </si>
  <si>
    <t>The distributional input cells are used for compiling distributional analysis, which is when the costs and benefits are disaggregated by groups of beneficiaries and those made worse off.</t>
  </si>
  <si>
    <t>Monetary Units</t>
  </si>
  <si>
    <t>Rapid Cost-Benefit Analysis (CBA) Tool</t>
  </si>
  <si>
    <t>The ratio of the present value of benefits to the present value of resource costs.</t>
  </si>
  <si>
    <t>The period that defines the start and end date of a CBA. Meaning, the period over which a project or program is assessed, i.e., the period in which costs and benefits are estimated. This model supports CBAs with analysis periods of up to 79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</si>
</sst>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_-* #,##0_-;\-* #,##0_-;_-* &quot;-&quot;??_-;_-@_-"/>
    <numFmt numFmtId="166" formatCode="_-&quot;$&quot;* #,##0_-;\-&quot;$&quot;* #,##0_-;_-&quot;$&quot;* &quot;-&quot;??_-;_-@_-"/>
    <numFmt numFmtId="167" formatCode="&quot;$&quot;#,##0"/>
    <numFmt numFmtId="168" formatCode="0.0"/>
    <numFmt numFmtId="169" formatCode="0.000"/>
    <numFmt numFmtId="170" formatCode="#,##0_ ;[Red]\-#,##0\ "/>
    <numFmt numFmtId="171" formatCode="0;\-0;\—;@"/>
    <numFmt numFmtId="172" formatCode="_-&quot;$&quot;* #,##0.00_-;&quot;$&quot;* \(#,##0.00\)_-;_-&quot;$&quot;* &quot;-&quot;??_-;_-@_-"/>
  </numFmts>
  <fonts count="52" x14ac:knownFonts="1">
    <font>
      <sz val="11"/>
      <color theme="1"/>
      <name val="Calibri"/>
      <family val="2"/>
      <scheme val="minor"/>
    </font>
    <font>
      <b/>
      <sz val="11"/>
      <color theme="3"/>
      <name val="Calibri"/>
      <family val="2"/>
      <scheme val="minor"/>
    </font>
    <font>
      <sz val="11"/>
      <color rgb="FF3F3F76"/>
      <name val="Calibri"/>
      <family val="2"/>
      <scheme val="minor"/>
    </font>
    <font>
      <sz val="11"/>
      <color theme="1"/>
      <name val="Arial"/>
      <family val="2"/>
    </font>
    <font>
      <b/>
      <sz val="24"/>
      <color theme="1"/>
      <name val="Arial"/>
      <family val="2"/>
    </font>
    <font>
      <sz val="11"/>
      <color rgb="FF3F3F76"/>
      <name val="Arial"/>
      <family val="2"/>
    </font>
    <font>
      <b/>
      <sz val="11"/>
      <color theme="3"/>
      <name val="Arial"/>
      <family val="2"/>
    </font>
    <font>
      <sz val="11"/>
      <color theme="1"/>
      <name val="Calibri"/>
      <family val="2"/>
      <scheme val="minor"/>
    </font>
    <font>
      <sz val="8"/>
      <name val="Calibri"/>
      <family val="2"/>
      <scheme val="minor"/>
    </font>
    <font>
      <sz val="16"/>
      <color theme="1"/>
      <name val="Arial"/>
      <family val="2"/>
    </font>
    <font>
      <sz val="11"/>
      <name val="Arial"/>
      <family val="2"/>
    </font>
    <font>
      <sz val="11"/>
      <color theme="0"/>
      <name val="Arial"/>
      <family val="2"/>
    </font>
    <font>
      <b/>
      <sz val="11"/>
      <color theme="0"/>
      <name val="Arial"/>
      <family val="2"/>
    </font>
    <font>
      <b/>
      <sz val="16"/>
      <color theme="0"/>
      <name val="Arial"/>
      <family val="2"/>
    </font>
    <font>
      <sz val="12"/>
      <name val="Arial"/>
      <family val="2"/>
    </font>
    <font>
      <b/>
      <sz val="12"/>
      <color theme="0"/>
      <name val="Arial"/>
      <family val="2"/>
    </font>
    <font>
      <sz val="16"/>
      <color theme="0"/>
      <name val="Arial"/>
      <family val="2"/>
    </font>
    <font>
      <b/>
      <sz val="12"/>
      <color theme="4" tint="-0.499984740745262"/>
      <name val="Arial"/>
      <family val="2"/>
    </font>
    <font>
      <sz val="11"/>
      <color theme="4" tint="-0.499984740745262"/>
      <name val="Arial"/>
      <family val="2"/>
    </font>
    <font>
      <sz val="12"/>
      <color theme="4" tint="-0.499984740745262"/>
      <name val="Arial"/>
      <family val="2"/>
    </font>
    <font>
      <b/>
      <sz val="14"/>
      <color theme="0"/>
      <name val="Arial"/>
      <family val="2"/>
    </font>
    <font>
      <b/>
      <sz val="16"/>
      <color theme="4" tint="-0.499984740745262"/>
      <name val="Arial"/>
      <family val="2"/>
    </font>
    <font>
      <sz val="12"/>
      <color theme="1"/>
      <name val="Arial"/>
      <family val="2"/>
    </font>
    <font>
      <sz val="12"/>
      <color theme="0"/>
      <name val="Arial"/>
      <family val="2"/>
    </font>
    <font>
      <sz val="12"/>
      <color rgb="FF000000"/>
      <name val="Arial"/>
      <family val="2"/>
    </font>
    <font>
      <b/>
      <sz val="18"/>
      <color theme="0"/>
      <name val="Arial"/>
      <family val="2"/>
    </font>
    <font>
      <b/>
      <sz val="9"/>
      <color indexed="81"/>
      <name val="Arial"/>
      <family val="2"/>
    </font>
    <font>
      <sz val="9"/>
      <color indexed="81"/>
      <name val="Arial"/>
      <family val="2"/>
    </font>
    <font>
      <b/>
      <sz val="11"/>
      <name val="Arial"/>
      <family val="2"/>
    </font>
    <font>
      <b/>
      <sz val="11"/>
      <color theme="1"/>
      <name val="Arial"/>
      <family val="2"/>
    </font>
    <font>
      <sz val="11"/>
      <name val="Calibri"/>
      <family val="2"/>
      <scheme val="minor"/>
    </font>
    <font>
      <i/>
      <sz val="12"/>
      <color theme="1"/>
      <name val="Arial"/>
      <family val="2"/>
    </font>
    <font>
      <b/>
      <i/>
      <sz val="12"/>
      <color theme="1"/>
      <name val="Arial"/>
      <family val="2"/>
    </font>
    <font>
      <u/>
      <sz val="11"/>
      <color theme="10"/>
      <name val="Calibri"/>
      <family val="2"/>
      <scheme val="minor"/>
    </font>
    <font>
      <i/>
      <u/>
      <sz val="12"/>
      <color theme="10"/>
      <name val="Arial"/>
      <family val="2"/>
    </font>
    <font>
      <i/>
      <sz val="11"/>
      <color theme="1"/>
      <name val="Arial"/>
      <family val="2"/>
    </font>
    <font>
      <b/>
      <sz val="12"/>
      <name val="Arial"/>
      <family val="2"/>
    </font>
    <font>
      <b/>
      <sz val="12"/>
      <color theme="1"/>
      <name val="Arial"/>
      <family val="2"/>
    </font>
    <font>
      <b/>
      <sz val="11"/>
      <color theme="1"/>
      <name val="Calibri"/>
      <family val="2"/>
      <scheme val="minor"/>
    </font>
    <font>
      <sz val="11"/>
      <color theme="1"/>
      <name val="Arial"/>
      <family val="2"/>
    </font>
    <font>
      <b/>
      <i/>
      <sz val="12"/>
      <color theme="0"/>
      <name val="Arial"/>
      <family val="2"/>
    </font>
    <font>
      <b/>
      <sz val="12"/>
      <color theme="4"/>
      <name val="Arial"/>
      <family val="2"/>
    </font>
    <font>
      <b/>
      <sz val="11"/>
      <color theme="4"/>
      <name val="Arial"/>
      <family val="2"/>
    </font>
    <font>
      <sz val="12"/>
      <color theme="4"/>
      <name val="Arial"/>
      <family val="2"/>
    </font>
    <font>
      <b/>
      <sz val="11"/>
      <color theme="4"/>
      <name val="Calibri"/>
      <family val="2"/>
      <scheme val="minor"/>
    </font>
    <font>
      <b/>
      <u/>
      <sz val="11"/>
      <color theme="1"/>
      <name val="Arial"/>
      <family val="2"/>
    </font>
    <font>
      <i/>
      <sz val="12"/>
      <name val="Arial"/>
      <family val="2"/>
    </font>
    <font>
      <i/>
      <sz val="11"/>
      <color theme="0"/>
      <name val="Arial"/>
      <family val="2"/>
    </font>
    <font>
      <b/>
      <sz val="16"/>
      <name val="Arial"/>
      <family val="2"/>
    </font>
    <font>
      <u/>
      <sz val="11"/>
      <color theme="10"/>
      <name val="Arial"/>
      <family val="2"/>
    </font>
    <font>
      <sz val="9"/>
      <color indexed="81"/>
      <name val="Tahoma"/>
      <family val="2"/>
    </font>
    <font>
      <b/>
      <sz val="11"/>
      <color theme="1" tint="0.249977111117893"/>
      <name val="Arial"/>
      <family val="2"/>
    </font>
  </fonts>
  <fills count="12">
    <fill>
      <patternFill patternType="none"/>
    </fill>
    <fill>
      <patternFill patternType="gray125"/>
    </fill>
    <fill>
      <patternFill patternType="solid">
        <fgColor rgb="FFFFCC99"/>
      </patternFill>
    </fill>
    <fill>
      <patternFill patternType="solid">
        <fgColor theme="0"/>
        <bgColor indexed="64"/>
      </patternFill>
    </fill>
    <fill>
      <patternFill patternType="solid">
        <fgColor rgb="FFFFFFCC"/>
      </patternFill>
    </fill>
    <fill>
      <patternFill patternType="solid">
        <fgColor theme="0" tint="-4.9989318521683403E-2"/>
        <bgColor indexed="64"/>
      </patternFill>
    </fill>
    <fill>
      <patternFill patternType="solid">
        <fgColor theme="4"/>
        <bgColor indexed="64"/>
      </patternFill>
    </fill>
    <fill>
      <patternFill patternType="solid">
        <fgColor theme="4" tint="0.89999084444715716"/>
        <bgColor indexed="64"/>
      </patternFill>
    </fill>
    <fill>
      <patternFill patternType="solid">
        <fgColor rgb="FFF8F8F8"/>
        <bgColor indexed="64"/>
      </patternFill>
    </fill>
    <fill>
      <patternFill patternType="solid">
        <fgColor theme="2"/>
        <bgColor indexed="64"/>
      </patternFill>
    </fill>
    <fill>
      <patternFill patternType="solid">
        <fgColor theme="6" tint="0.79998168889431442"/>
        <bgColor indexed="64"/>
      </patternFill>
    </fill>
    <fill>
      <patternFill patternType="solid">
        <fgColor rgb="FFFFFF0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medium">
        <color indexed="64"/>
      </right>
      <top style="medium">
        <color indexed="64"/>
      </top>
      <bottom style="thin">
        <color rgb="FF7F7F7F"/>
      </bottom>
      <diagonal/>
    </border>
    <border>
      <left/>
      <right style="medium">
        <color indexed="64"/>
      </right>
      <top style="thin">
        <color rgb="FFB2B2B2"/>
      </top>
      <bottom/>
      <diagonal/>
    </border>
    <border>
      <left style="thin">
        <color indexed="64"/>
      </left>
      <right/>
      <top style="thin">
        <color indexed="64"/>
      </top>
      <bottom/>
      <diagonal/>
    </border>
    <border>
      <left/>
      <right style="medium">
        <color indexed="64"/>
      </right>
      <top style="medium">
        <color indexed="64"/>
      </top>
      <bottom style="thin">
        <color rgb="FF7F7F7F"/>
      </bottom>
      <diagonal/>
    </border>
    <border>
      <left/>
      <right style="thin">
        <color indexed="64"/>
      </right>
      <top/>
      <bottom/>
      <diagonal/>
    </border>
    <border>
      <left/>
      <right/>
      <top/>
      <bottom style="thin">
        <color theme="4" tint="-0.499984740745262"/>
      </bottom>
      <diagonal/>
    </border>
    <border>
      <left/>
      <right/>
      <top style="thin">
        <color theme="4" tint="-0.499984740745262"/>
      </top>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bottom style="hair">
        <color indexed="64"/>
      </bottom>
      <diagonal/>
    </border>
    <border>
      <left/>
      <right/>
      <top/>
      <bottom style="hair">
        <color indexed="64"/>
      </bottom>
      <diagonal/>
    </border>
    <border>
      <left style="thin">
        <color rgb="FFB2B2B2"/>
      </left>
      <right style="thin">
        <color rgb="FFB2B2B2"/>
      </right>
      <top style="thin">
        <color rgb="FFB2B2B2"/>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rgb="FFB2B2B2"/>
      </left>
      <right/>
      <top style="thin">
        <color indexed="64"/>
      </top>
      <bottom/>
      <diagonal/>
    </border>
    <border>
      <left/>
      <right style="thin">
        <color rgb="FFB2B2B2"/>
      </right>
      <top style="thin">
        <color indexed="64"/>
      </top>
      <bottom/>
      <diagonal/>
    </border>
    <border>
      <left style="thin">
        <color rgb="FFB2B2B2"/>
      </left>
      <right/>
      <top/>
      <bottom/>
      <diagonal/>
    </border>
    <border>
      <left/>
      <right style="thin">
        <color rgb="FFB2B2B2"/>
      </right>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s>
  <cellStyleXfs count="11">
    <xf numFmtId="0" fontId="0" fillId="0" borderId="0"/>
    <xf numFmtId="0" fontId="1" fillId="0" borderId="0" applyNumberFormat="0" applyFill="0" applyBorder="0" applyAlignment="0" applyProtection="0"/>
    <xf numFmtId="0" fontId="2" fillId="2" borderId="1" applyNumberFormat="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2" applyNumberFormat="0" applyFont="0" applyAlignment="0" applyProtection="0"/>
    <xf numFmtId="44" fontId="7" fillId="0" borderId="0" applyFont="0" applyFill="0" applyBorder="0" applyAlignment="0" applyProtection="0"/>
    <xf numFmtId="0" fontId="33" fillId="0" borderId="0" applyNumberFormat="0" applyFill="0" applyBorder="0" applyAlignment="0" applyProtection="0"/>
    <xf numFmtId="43" fontId="5" fillId="2" borderId="12" applyProtection="0">
      <alignment horizontal="center"/>
    </xf>
    <xf numFmtId="0" fontId="5" fillId="2" borderId="1">
      <protection locked="0"/>
    </xf>
    <xf numFmtId="166" fontId="3" fillId="3" borderId="2">
      <alignment horizontal="right"/>
    </xf>
  </cellStyleXfs>
  <cellXfs count="337">
    <xf numFmtId="0" fontId="0" fillId="0" borderId="0" xfId="0"/>
    <xf numFmtId="0" fontId="3" fillId="3" borderId="0" xfId="0" applyFont="1" applyFill="1"/>
    <xf numFmtId="0" fontId="3" fillId="0" borderId="0" xfId="0" applyFont="1"/>
    <xf numFmtId="0" fontId="6" fillId="3" borderId="0" xfId="1" applyFont="1" applyFill="1"/>
    <xf numFmtId="0" fontId="3" fillId="0" borderId="5" xfId="0" applyFont="1" applyBorder="1"/>
    <xf numFmtId="0" fontId="3" fillId="0" borderId="4" xfId="0" applyFont="1" applyBorder="1"/>
    <xf numFmtId="2" fontId="3" fillId="0" borderId="0" xfId="0" applyNumberFormat="1" applyFont="1"/>
    <xf numFmtId="0" fontId="9" fillId="0" borderId="0" xfId="0" applyFont="1"/>
    <xf numFmtId="0" fontId="4" fillId="0" borderId="0" xfId="0" applyFont="1"/>
    <xf numFmtId="0" fontId="9" fillId="0" borderId="4" xfId="0" applyFont="1" applyBorder="1"/>
    <xf numFmtId="0" fontId="3" fillId="0" borderId="0" xfId="0" applyFont="1" applyAlignment="1">
      <alignment wrapText="1"/>
    </xf>
    <xf numFmtId="0" fontId="6" fillId="3" borderId="0" xfId="1" applyFont="1" applyFill="1" applyBorder="1"/>
    <xf numFmtId="0" fontId="5" fillId="2" borderId="1" xfId="3" applyNumberFormat="1" applyFont="1" applyFill="1" applyBorder="1" applyProtection="1">
      <protection locked="0"/>
    </xf>
    <xf numFmtId="0" fontId="3" fillId="4" borderId="2" xfId="5" applyFont="1" applyProtection="1">
      <protection locked="0"/>
    </xf>
    <xf numFmtId="165" fontId="5" fillId="2" borderId="1" xfId="3" applyNumberFormat="1" applyFont="1" applyFill="1" applyBorder="1" applyProtection="1">
      <protection locked="0"/>
    </xf>
    <xf numFmtId="165" fontId="5" fillId="4" borderId="2" xfId="5" applyNumberFormat="1" applyFont="1" applyProtection="1">
      <protection locked="0"/>
    </xf>
    <xf numFmtId="164" fontId="3" fillId="2" borderId="1" xfId="4" applyNumberFormat="1" applyFont="1" applyFill="1" applyBorder="1" applyProtection="1">
      <protection locked="0"/>
    </xf>
    <xf numFmtId="0" fontId="3" fillId="0" borderId="3" xfId="0" applyFont="1" applyBorder="1"/>
    <xf numFmtId="0" fontId="3" fillId="0" borderId="11" xfId="0" applyFont="1" applyBorder="1"/>
    <xf numFmtId="0" fontId="14" fillId="3" borderId="0" xfId="0" applyFont="1" applyFill="1"/>
    <xf numFmtId="0" fontId="3" fillId="3" borderId="0" xfId="0" applyFont="1" applyFill="1" applyAlignment="1">
      <alignment horizontal="center"/>
    </xf>
    <xf numFmtId="0" fontId="0" fillId="3" borderId="0" xfId="0" applyFill="1"/>
    <xf numFmtId="43" fontId="5" fillId="2" borderId="9" xfId="3" applyFont="1" applyFill="1" applyBorder="1" applyAlignment="1">
      <alignment horizontal="center"/>
    </xf>
    <xf numFmtId="0" fontId="19" fillId="3" borderId="0" xfId="0" applyFont="1" applyFill="1"/>
    <xf numFmtId="0" fontId="22" fillId="3" borderId="0" xfId="0" applyFont="1" applyFill="1"/>
    <xf numFmtId="0" fontId="22" fillId="0" borderId="0" xfId="0" applyFont="1"/>
    <xf numFmtId="0" fontId="24" fillId="0" borderId="0" xfId="0" applyFont="1"/>
    <xf numFmtId="0" fontId="3" fillId="0" borderId="7" xfId="0" applyFont="1" applyBorder="1"/>
    <xf numFmtId="0" fontId="3" fillId="0" borderId="13" xfId="0" applyFont="1" applyBorder="1"/>
    <xf numFmtId="0" fontId="3" fillId="0" borderId="6" xfId="0" applyFont="1" applyBorder="1"/>
    <xf numFmtId="0" fontId="3" fillId="0" borderId="8" xfId="0" applyFont="1" applyBorder="1"/>
    <xf numFmtId="43" fontId="5" fillId="2" borderId="9" xfId="3" applyFont="1" applyFill="1" applyBorder="1" applyAlignment="1" applyProtection="1">
      <alignment horizontal="center"/>
    </xf>
    <xf numFmtId="164" fontId="6" fillId="2" borderId="1" xfId="1" applyNumberFormat="1" applyFont="1" applyFill="1" applyBorder="1" applyProtection="1">
      <protection locked="0"/>
    </xf>
    <xf numFmtId="0" fontId="3" fillId="4" borderId="10" xfId="5" applyFont="1" applyBorder="1" applyAlignment="1" applyProtection="1">
      <alignment horizontal="center" wrapText="1"/>
    </xf>
    <xf numFmtId="0" fontId="3" fillId="3" borderId="4" xfId="0" applyFont="1" applyFill="1" applyBorder="1" applyAlignment="1">
      <alignment vertical="center"/>
    </xf>
    <xf numFmtId="0" fontId="3" fillId="3" borderId="0" xfId="0" applyFont="1" applyFill="1" applyAlignment="1">
      <alignment horizontal="center" vertical="center"/>
    </xf>
    <xf numFmtId="43" fontId="5" fillId="2" borderId="12" xfId="3" applyFont="1" applyFill="1" applyBorder="1" applyAlignment="1" applyProtection="1">
      <alignment horizontal="center"/>
    </xf>
    <xf numFmtId="0" fontId="6" fillId="3" borderId="0" xfId="1" applyFont="1" applyFill="1" applyProtection="1"/>
    <xf numFmtId="3" fontId="3" fillId="3" borderId="0" xfId="0" applyNumberFormat="1" applyFont="1" applyFill="1"/>
    <xf numFmtId="0" fontId="3" fillId="0" borderId="0" xfId="0" applyFont="1" applyProtection="1">
      <protection locked="0"/>
    </xf>
    <xf numFmtId="0" fontId="19" fillId="3" borderId="0" xfId="0" applyFont="1" applyFill="1" applyAlignment="1">
      <alignment horizontal="left"/>
    </xf>
    <xf numFmtId="165" fontId="3" fillId="0" borderId="0" xfId="3" applyNumberFormat="1" applyFont="1"/>
    <xf numFmtId="0" fontId="22" fillId="3" borderId="0" xfId="0" applyFont="1" applyFill="1" applyAlignment="1">
      <alignment horizontal="left"/>
    </xf>
    <xf numFmtId="0" fontId="22" fillId="0" borderId="0" xfId="0" applyFont="1" applyAlignment="1">
      <alignment horizontal="left"/>
    </xf>
    <xf numFmtId="0" fontId="5" fillId="2" borderId="1" xfId="3" applyNumberFormat="1" applyFont="1" applyFill="1" applyBorder="1" applyProtection="1"/>
    <xf numFmtId="164" fontId="5" fillId="2" borderId="1" xfId="4" applyNumberFormat="1" applyFont="1" applyFill="1" applyBorder="1" applyProtection="1"/>
    <xf numFmtId="0" fontId="3" fillId="4" borderId="2" xfId="5" applyFont="1" applyProtection="1"/>
    <xf numFmtId="166" fontId="5" fillId="2" borderId="1" xfId="6" applyNumberFormat="1" applyFont="1" applyFill="1" applyBorder="1" applyProtection="1"/>
    <xf numFmtId="0" fontId="5" fillId="2" borderId="1" xfId="4" applyNumberFormat="1" applyFont="1" applyFill="1" applyBorder="1" applyProtection="1"/>
    <xf numFmtId="164" fontId="3" fillId="2" borderId="1" xfId="4" applyNumberFormat="1" applyFont="1" applyFill="1" applyBorder="1" applyProtection="1"/>
    <xf numFmtId="164" fontId="6" fillId="2" borderId="1" xfId="1" applyNumberFormat="1" applyFont="1" applyFill="1" applyBorder="1" applyProtection="1"/>
    <xf numFmtId="0" fontId="17" fillId="5" borderId="0" xfId="0" applyFont="1" applyFill="1"/>
    <xf numFmtId="0" fontId="0" fillId="5" borderId="0" xfId="0" applyFill="1"/>
    <xf numFmtId="0" fontId="30" fillId="5" borderId="0" xfId="0" applyFont="1" applyFill="1"/>
    <xf numFmtId="0" fontId="0" fillId="5" borderId="5" xfId="0" applyFill="1" applyBorder="1"/>
    <xf numFmtId="0" fontId="3" fillId="5" borderId="0" xfId="0" applyFont="1" applyFill="1"/>
    <xf numFmtId="0" fontId="0" fillId="5" borderId="15" xfId="0" applyFill="1" applyBorder="1"/>
    <xf numFmtId="0" fontId="22" fillId="5" borderId="0" xfId="0" applyFont="1" applyFill="1" applyAlignment="1">
      <alignment vertical="top" wrapText="1"/>
    </xf>
    <xf numFmtId="0" fontId="22" fillId="5" borderId="15" xfId="0" applyFont="1" applyFill="1" applyBorder="1" applyAlignment="1">
      <alignment vertical="top" wrapText="1"/>
    </xf>
    <xf numFmtId="0" fontId="22" fillId="5" borderId="0" xfId="0" applyFont="1" applyFill="1"/>
    <xf numFmtId="0" fontId="21" fillId="5" borderId="15" xfId="0" applyFont="1" applyFill="1" applyBorder="1" applyAlignment="1">
      <alignment vertical="center"/>
    </xf>
    <xf numFmtId="0" fontId="21" fillId="5" borderId="0" xfId="0" applyFont="1" applyFill="1" applyAlignment="1">
      <alignment vertical="center"/>
    </xf>
    <xf numFmtId="0" fontId="17" fillId="5" borderId="14" xfId="0" applyFont="1" applyFill="1" applyBorder="1" applyAlignment="1">
      <alignment vertical="center"/>
    </xf>
    <xf numFmtId="0" fontId="21" fillId="5" borderId="14" xfId="0" applyFont="1" applyFill="1" applyBorder="1" applyAlignment="1">
      <alignment vertical="center"/>
    </xf>
    <xf numFmtId="0" fontId="3" fillId="5" borderId="15" xfId="0" applyFont="1" applyFill="1" applyBorder="1"/>
    <xf numFmtId="1" fontId="32" fillId="5" borderId="14" xfId="0" applyNumberFormat="1" applyFont="1" applyFill="1" applyBorder="1" applyAlignment="1">
      <alignment horizontal="left" indent="1"/>
    </xf>
    <xf numFmtId="0" fontId="31" fillId="5" borderId="14" xfId="0" applyFont="1" applyFill="1" applyBorder="1"/>
    <xf numFmtId="0" fontId="31" fillId="5" borderId="0" xfId="0" applyFont="1" applyFill="1"/>
    <xf numFmtId="0" fontId="34" fillId="5" borderId="0" xfId="7" applyFont="1" applyFill="1" applyAlignment="1">
      <alignment horizontal="left" wrapText="1" indent="1"/>
    </xf>
    <xf numFmtId="0" fontId="32" fillId="5" borderId="0" xfId="0" applyFont="1" applyFill="1"/>
    <xf numFmtId="0" fontId="3" fillId="5" borderId="0" xfId="0" applyFont="1" applyFill="1" applyAlignment="1">
      <alignment wrapText="1"/>
    </xf>
    <xf numFmtId="0" fontId="34" fillId="5" borderId="0" xfId="7" applyFont="1" applyFill="1" applyAlignment="1"/>
    <xf numFmtId="0" fontId="32" fillId="5" borderId="14" xfId="0" applyFont="1" applyFill="1" applyBorder="1"/>
    <xf numFmtId="0" fontId="29" fillId="3" borderId="0" xfId="0" applyFont="1" applyFill="1"/>
    <xf numFmtId="0" fontId="35" fillId="3" borderId="0" xfId="0" applyFont="1" applyFill="1"/>
    <xf numFmtId="164" fontId="3" fillId="3" borderId="0" xfId="0" applyNumberFormat="1" applyFont="1" applyFill="1"/>
    <xf numFmtId="167" fontId="3" fillId="3" borderId="0" xfId="0" applyNumberFormat="1" applyFont="1" applyFill="1" applyAlignment="1">
      <alignment horizontal="center"/>
    </xf>
    <xf numFmtId="167" fontId="14" fillId="3" borderId="0" xfId="0" applyNumberFormat="1" applyFont="1" applyFill="1" applyAlignment="1">
      <alignment horizontal="center"/>
    </xf>
    <xf numFmtId="0" fontId="3" fillId="3" borderId="0" xfId="0" applyFont="1" applyFill="1" applyAlignment="1">
      <alignment horizontal="right"/>
    </xf>
    <xf numFmtId="167" fontId="19" fillId="3" borderId="0" xfId="0" applyNumberFormat="1" applyFont="1" applyFill="1" applyAlignment="1">
      <alignment horizontal="right"/>
    </xf>
    <xf numFmtId="167" fontId="19" fillId="3" borderId="0" xfId="0" applyNumberFormat="1" applyFont="1" applyFill="1" applyAlignment="1">
      <alignment horizontal="left"/>
    </xf>
    <xf numFmtId="167" fontId="14" fillId="3" borderId="0" xfId="0" applyNumberFormat="1" applyFont="1" applyFill="1" applyAlignment="1">
      <alignment horizontal="right"/>
    </xf>
    <xf numFmtId="167" fontId="14" fillId="3" borderId="0" xfId="0" applyNumberFormat="1" applyFont="1" applyFill="1" applyAlignment="1">
      <alignment horizontal="left"/>
    </xf>
    <xf numFmtId="167" fontId="0" fillId="0" borderId="0" xfId="0" applyNumberFormat="1" applyAlignment="1">
      <alignment horizontal="center"/>
    </xf>
    <xf numFmtId="166" fontId="3" fillId="3" borderId="2" xfId="10">
      <alignment horizontal="right"/>
    </xf>
    <xf numFmtId="0" fontId="22" fillId="3" borderId="0" xfId="0" applyFont="1" applyFill="1" applyAlignment="1">
      <alignment horizontal="right"/>
    </xf>
    <xf numFmtId="0" fontId="19" fillId="3" borderId="0" xfId="0" applyFont="1" applyFill="1" applyAlignment="1">
      <alignment horizontal="right"/>
    </xf>
    <xf numFmtId="1" fontId="14" fillId="3" borderId="0" xfId="0" applyNumberFormat="1" applyFont="1" applyFill="1" applyAlignment="1">
      <alignment horizontal="right"/>
    </xf>
    <xf numFmtId="0" fontId="14" fillId="3" borderId="0" xfId="0" applyFont="1" applyFill="1" applyAlignment="1">
      <alignment horizontal="right"/>
    </xf>
    <xf numFmtId="0" fontId="22" fillId="0" borderId="0" xfId="0" applyFont="1" applyAlignment="1">
      <alignment horizontal="right"/>
    </xf>
    <xf numFmtId="0" fontId="3" fillId="0" borderId="0" xfId="0" applyFont="1" applyAlignment="1">
      <alignment horizontal="right"/>
    </xf>
    <xf numFmtId="167" fontId="3" fillId="0" borderId="0" xfId="0" applyNumberFormat="1" applyFont="1"/>
    <xf numFmtId="168" fontId="3" fillId="0" borderId="0" xfId="0" applyNumberFormat="1" applyFont="1"/>
    <xf numFmtId="0" fontId="29" fillId="0" borderId="0" xfId="0" applyFont="1"/>
    <xf numFmtId="169" fontId="3" fillId="0" borderId="0" xfId="0" applyNumberFormat="1" applyFont="1"/>
    <xf numFmtId="167" fontId="3" fillId="0" borderId="3" xfId="0" applyNumberFormat="1" applyFont="1" applyBorder="1"/>
    <xf numFmtId="167" fontId="3" fillId="0" borderId="5" xfId="0" applyNumberFormat="1" applyFont="1" applyBorder="1"/>
    <xf numFmtId="0" fontId="11" fillId="3" borderId="0" xfId="0" applyFont="1" applyFill="1"/>
    <xf numFmtId="0" fontId="3" fillId="0" borderId="0" xfId="0" applyFont="1" applyAlignment="1">
      <alignment horizontal="left"/>
    </xf>
    <xf numFmtId="0" fontId="35" fillId="0" borderId="0" xfId="0" applyFont="1" applyAlignment="1">
      <alignment horizontal="left"/>
    </xf>
    <xf numFmtId="0" fontId="3" fillId="0" borderId="0" xfId="0" applyFont="1" applyAlignment="1">
      <alignment horizontal="center"/>
    </xf>
    <xf numFmtId="0" fontId="32" fillId="5" borderId="0" xfId="0" applyFont="1" applyFill="1" applyAlignment="1">
      <alignment vertical="center"/>
    </xf>
    <xf numFmtId="0" fontId="31" fillId="5" borderId="0" xfId="0" applyFont="1" applyFill="1" applyAlignment="1">
      <alignment vertical="top" wrapText="1"/>
    </xf>
    <xf numFmtId="0" fontId="32" fillId="5" borderId="0" xfId="0" applyFont="1" applyFill="1" applyAlignment="1">
      <alignment horizontal="center"/>
    </xf>
    <xf numFmtId="167" fontId="39" fillId="3" borderId="0" xfId="0" applyNumberFormat="1" applyFont="1" applyFill="1" applyAlignment="1">
      <alignment horizontal="center"/>
    </xf>
    <xf numFmtId="0" fontId="39" fillId="3" borderId="0" xfId="0" applyFont="1" applyFill="1"/>
    <xf numFmtId="166" fontId="39" fillId="3" borderId="2" xfId="10" applyFont="1">
      <alignment horizontal="right"/>
    </xf>
    <xf numFmtId="9" fontId="29" fillId="0" borderId="0" xfId="4" applyFont="1" applyFill="1"/>
    <xf numFmtId="9" fontId="38" fillId="0" borderId="0" xfId="4" applyFont="1"/>
    <xf numFmtId="0" fontId="35" fillId="0" borderId="0" xfId="0" applyFont="1"/>
    <xf numFmtId="0" fontId="3" fillId="3" borderId="2" xfId="10" applyNumberFormat="1">
      <alignment horizontal="right"/>
    </xf>
    <xf numFmtId="0" fontId="22" fillId="5" borderId="14" xfId="0" applyFont="1" applyFill="1" applyBorder="1"/>
    <xf numFmtId="0" fontId="37" fillId="5" borderId="14" xfId="0" applyFont="1" applyFill="1" applyBorder="1"/>
    <xf numFmtId="0" fontId="3" fillId="0" borderId="0" xfId="0" applyFont="1" applyAlignment="1">
      <alignment vertical="center"/>
    </xf>
    <xf numFmtId="0" fontId="19" fillId="6" borderId="0" xfId="0" applyFont="1" applyFill="1"/>
    <xf numFmtId="0" fontId="22" fillId="6" borderId="0" xfId="0" applyFont="1" applyFill="1"/>
    <xf numFmtId="0" fontId="13" fillId="6" borderId="0" xfId="0" applyFont="1" applyFill="1"/>
    <xf numFmtId="0" fontId="40" fillId="6" borderId="0" xfId="0" applyFont="1" applyFill="1"/>
    <xf numFmtId="0" fontId="23" fillId="6" borderId="0" xfId="0" applyFont="1" applyFill="1"/>
    <xf numFmtId="0" fontId="12" fillId="6" borderId="0" xfId="0" applyFont="1" applyFill="1"/>
    <xf numFmtId="0" fontId="11" fillId="6" borderId="0" xfId="0" applyFont="1" applyFill="1"/>
    <xf numFmtId="0" fontId="12" fillId="6" borderId="0" xfId="1" applyFont="1" applyFill="1" applyProtection="1"/>
    <xf numFmtId="0" fontId="12" fillId="6" borderId="4" xfId="0" applyFont="1" applyFill="1" applyBorder="1"/>
    <xf numFmtId="0" fontId="13" fillId="6" borderId="4" xfId="0" applyFont="1" applyFill="1" applyBorder="1"/>
    <xf numFmtId="0" fontId="11" fillId="6" borderId="4" xfId="0" applyFont="1" applyFill="1" applyBorder="1"/>
    <xf numFmtId="167" fontId="11" fillId="6" borderId="0" xfId="0" applyNumberFormat="1" applyFont="1" applyFill="1" applyAlignment="1">
      <alignment horizontal="center"/>
    </xf>
    <xf numFmtId="167" fontId="12" fillId="6" borderId="0" xfId="0" applyNumberFormat="1" applyFont="1" applyFill="1" applyAlignment="1">
      <alignment horizontal="center"/>
    </xf>
    <xf numFmtId="0" fontId="12" fillId="6" borderId="0" xfId="0" applyFont="1" applyFill="1" applyAlignment="1">
      <alignment horizontal="center" vertical="center"/>
    </xf>
    <xf numFmtId="0" fontId="12" fillId="6" borderId="0" xfId="0" applyFont="1" applyFill="1" applyAlignment="1">
      <alignment vertical="center"/>
    </xf>
    <xf numFmtId="0" fontId="12" fillId="6" borderId="0" xfId="0" applyFont="1" applyFill="1" applyAlignment="1">
      <alignment horizontal="center"/>
    </xf>
    <xf numFmtId="0" fontId="12" fillId="6" borderId="0" xfId="0" applyFont="1" applyFill="1" applyAlignment="1">
      <alignment horizontal="left" vertical="center"/>
    </xf>
    <xf numFmtId="0" fontId="0" fillId="6" borderId="0" xfId="0" applyFill="1"/>
    <xf numFmtId="0" fontId="16" fillId="6" borderId="0" xfId="0" applyFont="1" applyFill="1"/>
    <xf numFmtId="0" fontId="15" fillId="6" borderId="0" xfId="0" applyFont="1" applyFill="1"/>
    <xf numFmtId="0" fontId="15" fillId="6" borderId="0" xfId="0" applyFont="1" applyFill="1" applyAlignment="1">
      <alignment horizontal="right"/>
    </xf>
    <xf numFmtId="0" fontId="12" fillId="6" borderId="0" xfId="0" applyFont="1" applyFill="1" applyAlignment="1">
      <alignment horizontal="right"/>
    </xf>
    <xf numFmtId="9" fontId="15" fillId="6" borderId="0" xfId="4" applyFont="1" applyFill="1"/>
    <xf numFmtId="0" fontId="41" fillId="3" borderId="3" xfId="0" applyFont="1" applyFill="1" applyBorder="1" applyAlignment="1">
      <alignment horizontal="left"/>
    </xf>
    <xf numFmtId="0" fontId="42" fillId="3" borderId="0" xfId="0" applyFont="1" applyFill="1"/>
    <xf numFmtId="0" fontId="41" fillId="3" borderId="3" xfId="0" applyFont="1" applyFill="1" applyBorder="1"/>
    <xf numFmtId="0" fontId="19" fillId="6" borderId="0" xfId="0" applyFont="1" applyFill="1" applyAlignment="1">
      <alignment horizontal="left"/>
    </xf>
    <xf numFmtId="0" fontId="19" fillId="6" borderId="0" xfId="0" applyFont="1" applyFill="1" applyAlignment="1">
      <alignment horizontal="right"/>
    </xf>
    <xf numFmtId="0" fontId="41" fillId="3" borderId="3" xfId="0" applyFont="1" applyFill="1" applyBorder="1" applyAlignment="1">
      <alignment horizontal="right"/>
    </xf>
    <xf numFmtId="0" fontId="43" fillId="3" borderId="0" xfId="0" applyFont="1" applyFill="1"/>
    <xf numFmtId="0" fontId="43" fillId="3" borderId="0" xfId="0" applyFont="1" applyFill="1" applyAlignment="1">
      <alignment horizontal="left"/>
    </xf>
    <xf numFmtId="0" fontId="43" fillId="3" borderId="0" xfId="0" applyFont="1" applyFill="1" applyAlignment="1">
      <alignment horizontal="right"/>
    </xf>
    <xf numFmtId="0" fontId="3" fillId="7" borderId="0" xfId="0" applyFont="1" applyFill="1"/>
    <xf numFmtId="0" fontId="28" fillId="7" borderId="0" xfId="0" applyFont="1" applyFill="1"/>
    <xf numFmtId="0" fontId="3" fillId="7" borderId="0" xfId="0" applyFont="1" applyFill="1" applyAlignment="1">
      <alignment horizontal="center"/>
    </xf>
    <xf numFmtId="0" fontId="35" fillId="7" borderId="0" xfId="0" applyFont="1" applyFill="1"/>
    <xf numFmtId="0" fontId="10" fillId="7" borderId="0" xfId="0" applyFont="1" applyFill="1"/>
    <xf numFmtId="0" fontId="29" fillId="7" borderId="0" xfId="0" applyFont="1" applyFill="1"/>
    <xf numFmtId="0" fontId="11" fillId="7" borderId="0" xfId="0" applyFont="1" applyFill="1"/>
    <xf numFmtId="166" fontId="3" fillId="7" borderId="0" xfId="6" applyNumberFormat="1" applyFont="1" applyFill="1" applyBorder="1" applyAlignment="1" applyProtection="1">
      <alignment horizontal="right"/>
    </xf>
    <xf numFmtId="0" fontId="29" fillId="7" borderId="0" xfId="0" applyFont="1" applyFill="1" applyAlignment="1">
      <alignment horizontal="center" vertical="top" wrapText="1"/>
    </xf>
    <xf numFmtId="0" fontId="3" fillId="7" borderId="0" xfId="0" applyFont="1" applyFill="1" applyAlignment="1">
      <alignment wrapText="1"/>
    </xf>
    <xf numFmtId="0" fontId="12" fillId="7" borderId="0" xfId="0" applyFont="1" applyFill="1"/>
    <xf numFmtId="0" fontId="3" fillId="7" borderId="0" xfId="0" applyFont="1" applyFill="1" applyAlignment="1">
      <alignment horizontal="left" wrapText="1"/>
    </xf>
    <xf numFmtId="0" fontId="44" fillId="3" borderId="0" xfId="0" applyFont="1" applyFill="1"/>
    <xf numFmtId="0" fontId="25" fillId="6" borderId="0" xfId="0" applyFont="1" applyFill="1" applyAlignment="1">
      <alignment vertical="center"/>
    </xf>
    <xf numFmtId="0" fontId="15" fillId="6" borderId="0" xfId="0" applyFont="1" applyFill="1" applyAlignment="1">
      <alignment vertical="center"/>
    </xf>
    <xf numFmtId="3" fontId="3" fillId="0" borderId="0" xfId="0" applyNumberFormat="1" applyFont="1"/>
    <xf numFmtId="170" fontId="3" fillId="0" borderId="0" xfId="0" applyNumberFormat="1" applyFont="1"/>
    <xf numFmtId="3" fontId="3" fillId="0" borderId="5" xfId="0" applyNumberFormat="1" applyFont="1" applyBorder="1"/>
    <xf numFmtId="3" fontId="3" fillId="0" borderId="3" xfId="0" applyNumberFormat="1" applyFont="1" applyBorder="1"/>
    <xf numFmtId="0" fontId="3" fillId="0" borderId="0" xfId="0" applyFont="1" applyAlignment="1">
      <alignment horizontal="left" vertical="center"/>
    </xf>
    <xf numFmtId="0" fontId="29" fillId="0" borderId="0" xfId="0" quotePrefix="1" applyFont="1"/>
    <xf numFmtId="0" fontId="3" fillId="3" borderId="19" xfId="0" applyFont="1" applyFill="1" applyBorder="1" applyAlignment="1">
      <alignment vertical="center"/>
    </xf>
    <xf numFmtId="0" fontId="3" fillId="3" borderId="20" xfId="0" applyFont="1" applyFill="1" applyBorder="1" applyAlignment="1">
      <alignment horizontal="center" vertical="center"/>
    </xf>
    <xf numFmtId="0" fontId="3" fillId="3" borderId="20" xfId="0" applyFont="1" applyFill="1" applyBorder="1"/>
    <xf numFmtId="166" fontId="3" fillId="3" borderId="21" xfId="10" applyBorder="1">
      <alignment horizontal="right"/>
    </xf>
    <xf numFmtId="0" fontId="3" fillId="0" borderId="20" xfId="0" applyFont="1" applyBorder="1"/>
    <xf numFmtId="0" fontId="0" fillId="0" borderId="20" xfId="0" applyBorder="1"/>
    <xf numFmtId="166" fontId="29" fillId="3" borderId="21" xfId="10" applyFont="1" applyBorder="1">
      <alignment horizontal="right"/>
    </xf>
    <xf numFmtId="0" fontId="11" fillId="0" borderId="0" xfId="0" applyFont="1"/>
    <xf numFmtId="0" fontId="13" fillId="0" borderId="0" xfId="0" applyFont="1"/>
    <xf numFmtId="0" fontId="17" fillId="0" borderId="0" xfId="0" applyFont="1"/>
    <xf numFmtId="0" fontId="18" fillId="0" borderId="0" xfId="0" applyFont="1"/>
    <xf numFmtId="0" fontId="21" fillId="0" borderId="0" xfId="0" applyFont="1" applyAlignment="1">
      <alignment vertical="center"/>
    </xf>
    <xf numFmtId="0" fontId="41" fillId="0" borderId="0" xfId="0" applyFont="1"/>
    <xf numFmtId="0" fontId="18" fillId="0" borderId="0" xfId="0" applyFont="1" applyAlignment="1">
      <alignment vertical="center"/>
    </xf>
    <xf numFmtId="0" fontId="17" fillId="0" borderId="0" xfId="0" applyFont="1" applyAlignment="1">
      <alignment vertical="center"/>
    </xf>
    <xf numFmtId="167" fontId="14" fillId="0" borderId="0" xfId="0" applyNumberFormat="1" applyFont="1"/>
    <xf numFmtId="0" fontId="14" fillId="0" borderId="0" xfId="0" applyFont="1"/>
    <xf numFmtId="0" fontId="42" fillId="0" borderId="0" xfId="0" applyFont="1"/>
    <xf numFmtId="167" fontId="22" fillId="0" borderId="0" xfId="0" applyNumberFormat="1" applyFont="1"/>
    <xf numFmtId="168" fontId="22" fillId="0" borderId="0" xfId="0" applyNumberFormat="1" applyFont="1"/>
    <xf numFmtId="0" fontId="3" fillId="9" borderId="0" xfId="0" applyFont="1" applyFill="1"/>
    <xf numFmtId="0" fontId="11" fillId="9" borderId="0" xfId="0" applyFont="1" applyFill="1"/>
    <xf numFmtId="0" fontId="13" fillId="9" borderId="0" xfId="0" applyFont="1" applyFill="1" applyAlignment="1">
      <alignment horizontal="center"/>
    </xf>
    <xf numFmtId="0" fontId="15" fillId="9" borderId="0" xfId="0" applyFont="1" applyFill="1"/>
    <xf numFmtId="0" fontId="15" fillId="9" borderId="0" xfId="0" applyFont="1" applyFill="1" applyAlignment="1">
      <alignment horizontal="right"/>
    </xf>
    <xf numFmtId="0" fontId="11" fillId="9" borderId="0" xfId="0" applyFont="1" applyFill="1" applyAlignment="1">
      <alignment horizontal="right"/>
    </xf>
    <xf numFmtId="0" fontId="20" fillId="9" borderId="0" xfId="0" applyFont="1" applyFill="1"/>
    <xf numFmtId="0" fontId="15" fillId="6" borderId="22" xfId="0" applyFont="1" applyFill="1" applyBorder="1" applyAlignment="1">
      <alignment horizontal="center"/>
    </xf>
    <xf numFmtId="0" fontId="10" fillId="0" borderId="0" xfId="0" applyFont="1"/>
    <xf numFmtId="0" fontId="15" fillId="6" borderId="3" xfId="0" applyFont="1" applyFill="1" applyBorder="1" applyAlignment="1">
      <alignment horizontal="center"/>
    </xf>
    <xf numFmtId="0" fontId="15" fillId="6" borderId="8" xfId="0" applyFont="1" applyFill="1" applyBorder="1" applyAlignment="1">
      <alignment horizontal="center"/>
    </xf>
    <xf numFmtId="167" fontId="14" fillId="0" borderId="22" xfId="0" applyNumberFormat="1" applyFont="1" applyBorder="1" applyAlignment="1">
      <alignment horizontal="center" vertical="center"/>
    </xf>
    <xf numFmtId="167" fontId="22" fillId="0" borderId="22" xfId="0" applyNumberFormat="1" applyFont="1" applyBorder="1" applyAlignment="1">
      <alignment horizontal="center" vertical="center"/>
    </xf>
    <xf numFmtId="0" fontId="3" fillId="6" borderId="0" xfId="0" applyFont="1" applyFill="1"/>
    <xf numFmtId="167" fontId="14" fillId="0" borderId="23" xfId="0" applyNumberFormat="1" applyFont="1" applyBorder="1" applyAlignment="1">
      <alignment horizontal="center" vertical="center"/>
    </xf>
    <xf numFmtId="167" fontId="14" fillId="0" borderId="24" xfId="0" applyNumberFormat="1" applyFont="1" applyBorder="1" applyAlignment="1">
      <alignment horizontal="center" vertical="center"/>
    </xf>
    <xf numFmtId="0" fontId="15" fillId="6" borderId="0" xfId="0" applyFont="1" applyFill="1" applyAlignment="1">
      <alignment horizontal="center"/>
    </xf>
    <xf numFmtId="0" fontId="22" fillId="0" borderId="25" xfId="0" applyFont="1" applyBorder="1" applyAlignment="1">
      <alignment vertical="center"/>
    </xf>
    <xf numFmtId="0" fontId="22" fillId="0" borderId="26" xfId="0" applyFont="1" applyBorder="1" applyAlignment="1">
      <alignment vertical="center"/>
    </xf>
    <xf numFmtId="0" fontId="22" fillId="0" borderId="27" xfId="0" applyFont="1" applyBorder="1" applyAlignment="1">
      <alignment vertical="center"/>
    </xf>
    <xf numFmtId="167" fontId="22" fillId="0" borderId="23" xfId="0" applyNumberFormat="1" applyFont="1" applyBorder="1" applyAlignment="1">
      <alignment horizontal="center" vertical="center"/>
    </xf>
    <xf numFmtId="168" fontId="14" fillId="0" borderId="22" xfId="0" applyNumberFormat="1" applyFont="1" applyBorder="1" applyAlignment="1">
      <alignment horizontal="center" vertical="center"/>
    </xf>
    <xf numFmtId="167" fontId="14" fillId="0" borderId="22" xfId="0" applyNumberFormat="1" applyFont="1" applyBorder="1" applyAlignment="1">
      <alignment horizontal="center"/>
    </xf>
    <xf numFmtId="0" fontId="41" fillId="10" borderId="22" xfId="0" applyFont="1" applyFill="1" applyBorder="1" applyAlignment="1">
      <alignment vertical="center"/>
    </xf>
    <xf numFmtId="0" fontId="15" fillId="6" borderId="6" xfId="0" applyFont="1" applyFill="1" applyBorder="1" applyAlignment="1">
      <alignment horizontal="center"/>
    </xf>
    <xf numFmtId="0" fontId="15" fillId="6" borderId="4" xfId="0" applyFont="1" applyFill="1" applyBorder="1" applyAlignment="1">
      <alignment horizontal="center" vertical="center"/>
    </xf>
    <xf numFmtId="0" fontId="12" fillId="6" borderId="28" xfId="0" applyFont="1" applyFill="1" applyBorder="1"/>
    <xf numFmtId="0" fontId="15" fillId="6" borderId="23" xfId="0" applyFont="1" applyFill="1" applyBorder="1"/>
    <xf numFmtId="0" fontId="12" fillId="0" borderId="0" xfId="0" applyFont="1"/>
    <xf numFmtId="0" fontId="20" fillId="6" borderId="0" xfId="0" applyFont="1" applyFill="1"/>
    <xf numFmtId="0" fontId="11" fillId="6" borderId="0" xfId="0" applyFont="1" applyFill="1" applyAlignment="1">
      <alignment horizontal="right"/>
    </xf>
    <xf numFmtId="164" fontId="15" fillId="6" borderId="0" xfId="4" applyNumberFormat="1" applyFont="1" applyFill="1"/>
    <xf numFmtId="0" fontId="10" fillId="6" borderId="0" xfId="0" applyFont="1" applyFill="1"/>
    <xf numFmtId="0" fontId="17" fillId="6" borderId="0" xfId="0" applyFont="1" applyFill="1"/>
    <xf numFmtId="0" fontId="21" fillId="6" borderId="0" xfId="0" applyFont="1" applyFill="1" applyAlignment="1">
      <alignment vertical="center"/>
    </xf>
    <xf numFmtId="0" fontId="3" fillId="6" borderId="0" xfId="0" applyFont="1" applyFill="1" applyAlignment="1">
      <alignment vertical="center"/>
    </xf>
    <xf numFmtId="0" fontId="13" fillId="6" borderId="0" xfId="0" applyFont="1" applyFill="1" applyAlignment="1">
      <alignment horizontal="center"/>
    </xf>
    <xf numFmtId="167" fontId="3" fillId="6" borderId="0" xfId="0" applyNumberFormat="1" applyFont="1" applyFill="1"/>
    <xf numFmtId="0" fontId="36" fillId="6" borderId="0" xfId="0" applyFont="1" applyFill="1" applyAlignment="1">
      <alignment vertical="center"/>
    </xf>
    <xf numFmtId="0" fontId="41" fillId="6" borderId="0" xfId="0" applyFont="1" applyFill="1" applyAlignment="1">
      <alignment horizontal="center" vertical="center"/>
    </xf>
    <xf numFmtId="1" fontId="22" fillId="6" borderId="0" xfId="0" applyNumberFormat="1" applyFont="1" applyFill="1" applyAlignment="1">
      <alignment horizontal="center" vertical="center"/>
    </xf>
    <xf numFmtId="167" fontId="14" fillId="6" borderId="0" xfId="0" applyNumberFormat="1" applyFont="1" applyFill="1" applyAlignment="1">
      <alignment horizontal="center" vertical="center"/>
    </xf>
    <xf numFmtId="2" fontId="14" fillId="6" borderId="0" xfId="0" applyNumberFormat="1" applyFont="1" applyFill="1" applyAlignment="1">
      <alignment horizontal="center" vertical="center"/>
    </xf>
    <xf numFmtId="167" fontId="22" fillId="6" borderId="0" xfId="0" applyNumberFormat="1" applyFont="1" applyFill="1"/>
    <xf numFmtId="168" fontId="22" fillId="6" borderId="0" xfId="0" applyNumberFormat="1" applyFont="1" applyFill="1"/>
    <xf numFmtId="0" fontId="13" fillId="9" borderId="0" xfId="0" applyFont="1" applyFill="1" applyAlignment="1">
      <alignment vertical="center"/>
    </xf>
    <xf numFmtId="0" fontId="13" fillId="6" borderId="0" xfId="0" applyFont="1" applyFill="1" applyAlignment="1">
      <alignment vertical="center"/>
    </xf>
    <xf numFmtId="0" fontId="22" fillId="6" borderId="0" xfId="0" applyFont="1" applyFill="1" applyAlignment="1">
      <alignment horizontal="left"/>
    </xf>
    <xf numFmtId="0" fontId="22" fillId="6" borderId="0" xfId="0" applyFont="1" applyFill="1" applyAlignment="1">
      <alignment horizontal="right"/>
    </xf>
    <xf numFmtId="0" fontId="19" fillId="3" borderId="3" xfId="0" applyFont="1" applyFill="1" applyBorder="1"/>
    <xf numFmtId="167" fontId="14" fillId="3" borderId="3" xfId="0" applyNumberFormat="1" applyFont="1" applyFill="1" applyBorder="1" applyAlignment="1">
      <alignment horizontal="left"/>
    </xf>
    <xf numFmtId="0" fontId="14" fillId="3" borderId="3" xfId="0" applyFont="1" applyFill="1" applyBorder="1" applyAlignment="1">
      <alignment horizontal="right"/>
    </xf>
    <xf numFmtId="167" fontId="14" fillId="3" borderId="3" xfId="0" applyNumberFormat="1" applyFont="1" applyFill="1" applyBorder="1" applyAlignment="1">
      <alignment horizontal="right"/>
    </xf>
    <xf numFmtId="167" fontId="14" fillId="3" borderId="3" xfId="0" applyNumberFormat="1" applyFont="1" applyFill="1" applyBorder="1" applyAlignment="1">
      <alignment horizontal="center"/>
    </xf>
    <xf numFmtId="0" fontId="3" fillId="4" borderId="2" xfId="5" applyFont="1" applyAlignment="1" applyProtection="1">
      <alignment horizontal="center" vertical="center"/>
    </xf>
    <xf numFmtId="0" fontId="5" fillId="2" borderId="1" xfId="3" applyNumberFormat="1" applyFont="1" applyFill="1" applyBorder="1" applyAlignment="1" applyProtection="1">
      <alignment horizontal="center" vertical="center"/>
    </xf>
    <xf numFmtId="166" fontId="3" fillId="8" borderId="21" xfId="10" applyFill="1" applyBorder="1" applyAlignment="1">
      <alignment horizontal="center"/>
    </xf>
    <xf numFmtId="166" fontId="3" fillId="3" borderId="2" xfId="10" applyAlignment="1">
      <alignment horizontal="center"/>
    </xf>
    <xf numFmtId="166" fontId="3" fillId="3" borderId="2" xfId="10" applyAlignment="1">
      <alignment horizontal="center" vertical="center"/>
    </xf>
    <xf numFmtId="0" fontId="45" fillId="3" borderId="0" xfId="0" applyFont="1" applyFill="1"/>
    <xf numFmtId="0" fontId="3" fillId="11" borderId="5" xfId="0" applyFont="1" applyFill="1" applyBorder="1"/>
    <xf numFmtId="167" fontId="14" fillId="0" borderId="0" xfId="0" applyNumberFormat="1" applyFont="1" applyAlignment="1">
      <alignment horizontal="center" vertical="center"/>
    </xf>
    <xf numFmtId="168" fontId="14" fillId="0" borderId="0" xfId="0" applyNumberFormat="1" applyFont="1" applyAlignment="1">
      <alignment horizontal="center" vertical="center"/>
    </xf>
    <xf numFmtId="2" fontId="14" fillId="0" borderId="0" xfId="0" applyNumberFormat="1" applyFont="1" applyAlignment="1">
      <alignment horizontal="center" vertical="center"/>
    </xf>
    <xf numFmtId="0" fontId="22" fillId="0" borderId="0" xfId="0" applyFont="1" applyAlignment="1">
      <alignment vertical="center"/>
    </xf>
    <xf numFmtId="167" fontId="15" fillId="9" borderId="0" xfId="0" applyNumberFormat="1" applyFont="1" applyFill="1"/>
    <xf numFmtId="2" fontId="14" fillId="0" borderId="0" xfId="0" applyNumberFormat="1" applyFont="1" applyAlignment="1">
      <alignment vertical="top" wrapText="1"/>
    </xf>
    <xf numFmtId="2" fontId="46" fillId="7" borderId="0" xfId="0" applyNumberFormat="1" applyFont="1" applyFill="1" applyAlignment="1">
      <alignment vertical="top" wrapText="1"/>
    </xf>
    <xf numFmtId="0" fontId="39" fillId="3" borderId="0" xfId="0" applyFont="1" applyFill="1" applyAlignment="1">
      <alignment horizontal="center"/>
    </xf>
    <xf numFmtId="171" fontId="12" fillId="6" borderId="0" xfId="0" applyNumberFormat="1" applyFont="1" applyFill="1" applyAlignment="1">
      <alignment vertical="center"/>
    </xf>
    <xf numFmtId="0" fontId="36" fillId="3" borderId="29" xfId="0" applyFont="1" applyFill="1" applyBorder="1"/>
    <xf numFmtId="0" fontId="36" fillId="3" borderId="29" xfId="0" applyFont="1" applyFill="1" applyBorder="1" applyAlignment="1">
      <alignment horizontal="left"/>
    </xf>
    <xf numFmtId="0" fontId="36" fillId="3" borderId="29" xfId="0" applyFont="1" applyFill="1" applyBorder="1" applyAlignment="1">
      <alignment horizontal="right"/>
    </xf>
    <xf numFmtId="167" fontId="36" fillId="3" borderId="29" xfId="0" applyNumberFormat="1" applyFont="1" applyFill="1" applyBorder="1" applyAlignment="1">
      <alignment horizontal="right"/>
    </xf>
    <xf numFmtId="0" fontId="36" fillId="3" borderId="0" xfId="0" applyFont="1" applyFill="1"/>
    <xf numFmtId="0" fontId="36" fillId="3" borderId="0" xfId="0" applyFont="1" applyFill="1" applyAlignment="1">
      <alignment horizontal="left"/>
    </xf>
    <xf numFmtId="0" fontId="36" fillId="3" borderId="0" xfId="0" applyFont="1" applyFill="1" applyAlignment="1">
      <alignment horizontal="right"/>
    </xf>
    <xf numFmtId="167" fontId="36" fillId="3" borderId="0" xfId="0" applyNumberFormat="1" applyFont="1" applyFill="1" applyAlignment="1">
      <alignment horizontal="right"/>
    </xf>
    <xf numFmtId="0" fontId="15" fillId="6" borderId="0" xfId="0" applyFont="1" applyFill="1" applyAlignment="1">
      <alignment horizontal="center" vertical="center"/>
    </xf>
    <xf numFmtId="0" fontId="3" fillId="0" borderId="0" xfId="0" applyFont="1" applyAlignment="1">
      <alignment vertical="top"/>
    </xf>
    <xf numFmtId="0" fontId="12" fillId="6" borderId="0" xfId="0" applyFont="1" applyFill="1" applyAlignment="1">
      <alignment horizontal="left"/>
    </xf>
    <xf numFmtId="0" fontId="48" fillId="0" borderId="0" xfId="0" applyFont="1"/>
    <xf numFmtId="0" fontId="36" fillId="0" borderId="0" xfId="0" applyFont="1" applyAlignment="1">
      <alignment vertical="center"/>
    </xf>
    <xf numFmtId="0" fontId="31" fillId="3" borderId="0" xfId="0" applyFont="1" applyFill="1" applyAlignment="1">
      <alignment vertical="top" wrapText="1"/>
    </xf>
    <xf numFmtId="169" fontId="14" fillId="0" borderId="22" xfId="0" applyNumberFormat="1" applyFont="1" applyBorder="1" applyAlignment="1">
      <alignment horizontal="center" vertical="center"/>
    </xf>
    <xf numFmtId="169" fontId="14" fillId="0" borderId="22" xfId="0" applyNumberFormat="1" applyFont="1" applyBorder="1" applyAlignment="1">
      <alignment horizontal="center"/>
    </xf>
    <xf numFmtId="4" fontId="5" fillId="2" borderId="1" xfId="9" applyNumberFormat="1">
      <protection locked="0"/>
    </xf>
    <xf numFmtId="4" fontId="5" fillId="2" borderId="1" xfId="6" applyNumberFormat="1" applyFont="1" applyFill="1" applyBorder="1" applyProtection="1">
      <protection locked="0"/>
    </xf>
    <xf numFmtId="4" fontId="5" fillId="2" borderId="1" xfId="4" applyNumberFormat="1" applyFont="1" applyFill="1" applyBorder="1" applyProtection="1">
      <protection locked="0"/>
    </xf>
    <xf numFmtId="44" fontId="29" fillId="3" borderId="21" xfId="10" applyNumberFormat="1" applyFont="1" applyBorder="1">
      <alignment horizontal="right"/>
    </xf>
    <xf numFmtId="0" fontId="36" fillId="3" borderId="22" xfId="0" applyFont="1" applyFill="1" applyBorder="1" applyAlignment="1">
      <alignment horizontal="center" vertical="center"/>
    </xf>
    <xf numFmtId="172" fontId="3" fillId="3" borderId="21" xfId="10" applyNumberFormat="1" applyBorder="1">
      <alignment horizontal="right"/>
    </xf>
    <xf numFmtId="172" fontId="29" fillId="3" borderId="21" xfId="10" applyNumberFormat="1" applyFont="1" applyBorder="1">
      <alignment horizontal="right"/>
    </xf>
    <xf numFmtId="0" fontId="3" fillId="7" borderId="3" xfId="0" applyFont="1" applyFill="1" applyBorder="1"/>
    <xf numFmtId="166" fontId="3" fillId="7" borderId="3" xfId="6" applyNumberFormat="1" applyFont="1" applyFill="1" applyBorder="1" applyAlignment="1" applyProtection="1">
      <alignment horizontal="right"/>
    </xf>
    <xf numFmtId="0" fontId="35" fillId="3" borderId="0" xfId="0" applyFont="1" applyFill="1" applyAlignment="1">
      <alignment vertical="top" wrapText="1"/>
    </xf>
    <xf numFmtId="164" fontId="51" fillId="5" borderId="1" xfId="4" applyNumberFormat="1" applyFont="1" applyFill="1" applyBorder="1" applyProtection="1">
      <protection locked="0"/>
    </xf>
    <xf numFmtId="164" fontId="51" fillId="5" borderId="1" xfId="4" applyNumberFormat="1" applyFont="1" applyFill="1" applyBorder="1" applyProtection="1"/>
    <xf numFmtId="0" fontId="35" fillId="4" borderId="2" xfId="5" applyFont="1" applyAlignment="1" applyProtection="1">
      <alignment horizontal="left" vertical="top" wrapText="1"/>
      <protection locked="0"/>
    </xf>
    <xf numFmtId="0" fontId="49" fillId="5" borderId="0" xfId="7" applyFont="1" applyFill="1" applyAlignment="1">
      <alignment horizontal="left" indent="1"/>
    </xf>
    <xf numFmtId="0" fontId="22" fillId="5" borderId="0" xfId="0" applyFont="1" applyFill="1" applyAlignment="1">
      <alignment horizontal="left" indent="1"/>
    </xf>
    <xf numFmtId="0" fontId="32" fillId="5" borderId="0" xfId="0" applyFont="1" applyFill="1" applyAlignment="1">
      <alignment horizontal="left" vertical="top" wrapText="1" indent="1"/>
    </xf>
    <xf numFmtId="0" fontId="32" fillId="5" borderId="0" xfId="0" applyFont="1" applyFill="1" applyAlignment="1">
      <alignment horizontal="left" vertical="top" indent="1"/>
    </xf>
    <xf numFmtId="0" fontId="49" fillId="5" borderId="0" xfId="7" applyFont="1" applyFill="1" applyAlignment="1">
      <alignment horizontal="left" vertical="top" indent="1"/>
    </xf>
    <xf numFmtId="0" fontId="31" fillId="5" borderId="0" xfId="0" applyFont="1" applyFill="1" applyAlignment="1">
      <alignment horizontal="left" vertical="top" indent="1"/>
    </xf>
    <xf numFmtId="0" fontId="31" fillId="5" borderId="0" xfId="0" applyFont="1" applyFill="1" applyAlignment="1">
      <alignment horizontal="left" vertical="top" wrapText="1" indent="1"/>
    </xf>
    <xf numFmtId="0" fontId="21" fillId="5" borderId="0" xfId="0" applyFont="1" applyFill="1" applyAlignment="1">
      <alignment horizontal="center" vertical="center"/>
    </xf>
    <xf numFmtId="0" fontId="21" fillId="5" borderId="14" xfId="0" applyFont="1" applyFill="1" applyBorder="1" applyAlignment="1">
      <alignment horizontal="center" vertical="center"/>
    </xf>
    <xf numFmtId="0" fontId="49" fillId="5" borderId="0" xfId="7" applyFont="1" applyFill="1" applyAlignment="1">
      <alignment horizontal="left" vertical="top" wrapText="1" indent="1"/>
    </xf>
    <xf numFmtId="0" fontId="32" fillId="5" borderId="0" xfId="0" applyFont="1" applyFill="1" applyAlignment="1">
      <alignment horizontal="left" wrapText="1" indent="1"/>
    </xf>
    <xf numFmtId="0" fontId="32" fillId="5" borderId="0" xfId="0" applyFont="1" applyFill="1" applyAlignment="1">
      <alignment horizontal="left" indent="1"/>
    </xf>
    <xf numFmtId="0" fontId="32" fillId="5" borderId="14" xfId="0" applyFont="1" applyFill="1" applyBorder="1" applyAlignment="1">
      <alignment horizontal="center"/>
    </xf>
    <xf numFmtId="0" fontId="3" fillId="7" borderId="0" xfId="0" applyFont="1" applyFill="1" applyAlignment="1">
      <alignment horizontal="left" vertical="center"/>
    </xf>
    <xf numFmtId="0" fontId="12" fillId="6" borderId="0" xfId="0" applyFont="1" applyFill="1" applyAlignment="1">
      <alignment horizontal="center" vertical="center"/>
    </xf>
    <xf numFmtId="0" fontId="3" fillId="7" borderId="0" xfId="0" applyFont="1" applyFill="1" applyAlignment="1">
      <alignment horizontal="left" vertical="top" wrapText="1"/>
    </xf>
    <xf numFmtId="0" fontId="10" fillId="7" borderId="0" xfId="0" applyFont="1" applyFill="1" applyAlignment="1">
      <alignment horizontal="left" vertical="top" wrapText="1"/>
    </xf>
    <xf numFmtId="0" fontId="3" fillId="7" borderId="0" xfId="0" applyFont="1" applyFill="1" applyAlignment="1">
      <alignment horizontal="left" wrapText="1"/>
    </xf>
    <xf numFmtId="0" fontId="11" fillId="6" borderId="0" xfId="0" applyFont="1" applyFill="1" applyAlignment="1">
      <alignment horizontal="center"/>
    </xf>
    <xf numFmtId="0" fontId="3" fillId="4" borderId="16" xfId="5" applyFont="1" applyBorder="1" applyAlignment="1" applyProtection="1">
      <alignment horizontal="center"/>
      <protection locked="0"/>
    </xf>
    <xf numFmtId="0" fontId="3" fillId="4" borderId="17" xfId="5" applyFont="1" applyBorder="1" applyAlignment="1" applyProtection="1">
      <alignment horizontal="center"/>
      <protection locked="0"/>
    </xf>
    <xf numFmtId="0" fontId="3" fillId="4" borderId="18" xfId="5" applyFont="1" applyBorder="1" applyAlignment="1" applyProtection="1">
      <alignment horizontal="center"/>
      <protection locked="0"/>
    </xf>
    <xf numFmtId="0" fontId="12" fillId="6" borderId="4" xfId="0" applyFont="1" applyFill="1" applyBorder="1" applyAlignment="1">
      <alignment horizontal="center" vertical="center"/>
    </xf>
    <xf numFmtId="0" fontId="47" fillId="6" borderId="0" xfId="0" applyFont="1" applyFill="1" applyAlignment="1">
      <alignment horizontal="left" vertical="top" wrapText="1"/>
    </xf>
    <xf numFmtId="167" fontId="12" fillId="6" borderId="0" xfId="0" applyNumberFormat="1" applyFont="1" applyFill="1" applyAlignment="1">
      <alignment horizontal="center" vertical="center" wrapText="1"/>
    </xf>
    <xf numFmtId="0" fontId="12" fillId="6" borderId="0" xfId="0" applyFont="1" applyFill="1" applyAlignment="1">
      <alignment horizontal="center" vertical="center" wrapText="1"/>
    </xf>
    <xf numFmtId="0" fontId="11" fillId="6" borderId="0" xfId="0" applyFont="1" applyFill="1" applyAlignment="1">
      <alignment horizontal="left" vertical="top" wrapText="1"/>
    </xf>
    <xf numFmtId="0" fontId="12" fillId="6" borderId="0" xfId="0" applyFont="1" applyFill="1" applyAlignment="1">
      <alignment horizontal="center"/>
    </xf>
    <xf numFmtId="171" fontId="12" fillId="6" borderId="0" xfId="0" applyNumberFormat="1" applyFont="1" applyFill="1" applyAlignment="1">
      <alignment horizontal="center" vertical="center"/>
    </xf>
    <xf numFmtId="0" fontId="12" fillId="6" borderId="0" xfId="0" applyFont="1" applyFill="1" applyAlignment="1">
      <alignment horizontal="left" vertical="center"/>
    </xf>
    <xf numFmtId="0" fontId="3" fillId="3" borderId="0" xfId="0" applyFont="1" applyFill="1" applyAlignment="1">
      <alignment horizontal="left" vertical="center"/>
    </xf>
    <xf numFmtId="0" fontId="3" fillId="0" borderId="0" xfId="0" applyFont="1" applyAlignment="1">
      <alignment horizontal="left" vertical="center"/>
    </xf>
    <xf numFmtId="0" fontId="13" fillId="9" borderId="0" xfId="0" applyFont="1" applyFill="1" applyAlignment="1">
      <alignment horizontal="left" vertical="center"/>
    </xf>
    <xf numFmtId="9" fontId="15" fillId="6" borderId="0" xfId="4" applyFont="1" applyFill="1" applyAlignment="1">
      <alignment horizontal="center" vertical="center"/>
    </xf>
    <xf numFmtId="167" fontId="15" fillId="9" borderId="0" xfId="0" applyNumberFormat="1" applyFont="1" applyFill="1" applyAlignment="1">
      <alignment horizontal="center"/>
    </xf>
    <xf numFmtId="0" fontId="3" fillId="4" borderId="30" xfId="5" applyFont="1" applyBorder="1" applyAlignment="1" applyProtection="1">
      <alignment horizontal="left" vertical="top"/>
      <protection locked="0"/>
    </xf>
    <xf numFmtId="0" fontId="3" fillId="4" borderId="5" xfId="5" applyFont="1" applyBorder="1" applyAlignment="1" applyProtection="1">
      <alignment horizontal="left" vertical="top"/>
      <protection locked="0"/>
    </xf>
    <xf numFmtId="0" fontId="3" fillId="4" borderId="31" xfId="5" applyFont="1" applyBorder="1" applyAlignment="1" applyProtection="1">
      <alignment horizontal="left" vertical="top"/>
      <protection locked="0"/>
    </xf>
    <xf numFmtId="0" fontId="3" fillId="4" borderId="32" xfId="5" applyFont="1" applyBorder="1" applyAlignment="1" applyProtection="1">
      <alignment horizontal="left" vertical="top"/>
      <protection locked="0"/>
    </xf>
    <xf numFmtId="0" fontId="3" fillId="4" borderId="0" xfId="5" applyFont="1" applyBorder="1" applyAlignment="1" applyProtection="1">
      <alignment horizontal="left" vertical="top"/>
      <protection locked="0"/>
    </xf>
    <xf numFmtId="0" fontId="3" fillId="4" borderId="33" xfId="5" applyFont="1" applyBorder="1" applyAlignment="1" applyProtection="1">
      <alignment horizontal="left" vertical="top"/>
      <protection locked="0"/>
    </xf>
    <xf numFmtId="0" fontId="3" fillId="4" borderId="34" xfId="5" applyFont="1" applyBorder="1" applyAlignment="1" applyProtection="1">
      <alignment horizontal="left" vertical="top"/>
      <protection locked="0"/>
    </xf>
    <xf numFmtId="0" fontId="3" fillId="4" borderId="35" xfId="5" applyFont="1" applyBorder="1" applyAlignment="1" applyProtection="1">
      <alignment horizontal="left" vertical="top"/>
      <protection locked="0"/>
    </xf>
    <xf numFmtId="0" fontId="3" fillId="4" borderId="36" xfId="5" applyFont="1" applyBorder="1" applyAlignment="1" applyProtection="1">
      <alignment horizontal="left" vertical="top"/>
      <protection locked="0"/>
    </xf>
    <xf numFmtId="0" fontId="15" fillId="6" borderId="23" xfId="0" applyFont="1" applyFill="1" applyBorder="1" applyAlignment="1">
      <alignment horizontal="center"/>
    </xf>
    <xf numFmtId="0" fontId="15" fillId="6" borderId="24" xfId="0" applyFont="1" applyFill="1" applyBorder="1" applyAlignment="1">
      <alignment horizontal="center"/>
    </xf>
    <xf numFmtId="171" fontId="15" fillId="6" borderId="0" xfId="0" applyNumberFormat="1" applyFont="1" applyFill="1" applyAlignment="1">
      <alignment horizontal="center"/>
    </xf>
    <xf numFmtId="168" fontId="15" fillId="9" borderId="0" xfId="0" applyNumberFormat="1" applyFont="1" applyFill="1" applyAlignment="1">
      <alignment horizontal="center"/>
    </xf>
    <xf numFmtId="2" fontId="46" fillId="7" borderId="0" xfId="0" applyNumberFormat="1" applyFont="1" applyFill="1" applyAlignment="1">
      <alignment horizontal="left" vertical="top" wrapText="1"/>
    </xf>
    <xf numFmtId="167" fontId="3" fillId="0" borderId="0" xfId="0" applyNumberFormat="1" applyFont="1" applyAlignment="1">
      <alignment horizontal="center"/>
    </xf>
    <xf numFmtId="0" fontId="31" fillId="5" borderId="0" xfId="0" applyFont="1" applyFill="1" applyAlignment="1">
      <alignment vertical="top"/>
    </xf>
  </cellXfs>
  <cellStyles count="11">
    <cellStyle name="Comma" xfId="3" builtinId="3"/>
    <cellStyle name="Currency" xfId="6" builtinId="4"/>
    <cellStyle name="Formula" xfId="10" xr:uid="{1C6929AC-69D7-45FD-AE16-6B40DF508AD9}"/>
    <cellStyle name="Heading 4" xfId="1" builtinId="19"/>
    <cellStyle name="Hyperlink" xfId="7" builtinId="8"/>
    <cellStyle name="Input" xfId="8" builtinId="20" hidden="1"/>
    <cellStyle name="Input" xfId="2" builtinId="20" hidden="1"/>
    <cellStyle name="Normal" xfId="0" builtinId="0"/>
    <cellStyle name="Note" xfId="5" builtinId="10"/>
    <cellStyle name="Percent" xfId="4" builtinId="5"/>
    <cellStyle name="User Input" xfId="9" xr:uid="{97814780-1924-4CBE-A946-F29CFA3C8107}"/>
  </cellStyles>
  <dxfs count="1233">
    <dxf>
      <font>
        <color theme="0" tint="-0.24994659260841701"/>
      </font>
    </dxf>
    <dxf>
      <font>
        <color theme="0" tint="-0.24994659260841701"/>
      </font>
    </dxf>
    <dxf>
      <font>
        <color auto="1"/>
      </font>
      <fill>
        <patternFill>
          <bgColor theme="1" tint="0.89996032593768116"/>
        </patternFill>
      </fill>
    </dxf>
    <dxf>
      <font>
        <color theme="0" tint="-0.24994659260841701"/>
      </font>
    </dxf>
    <dxf>
      <font>
        <strike val="0"/>
        <color theme="0" tint="-0.34998626667073579"/>
      </font>
    </dxf>
    <dxf>
      <font>
        <strike val="0"/>
        <color theme="0" tint="-0.34998626667073579"/>
      </font>
    </dxf>
    <dxf>
      <font>
        <color rgb="FF9C0006"/>
      </font>
    </dxf>
    <dxf>
      <font>
        <color rgb="FF9C0006"/>
      </font>
    </dxf>
    <dxf>
      <font>
        <color rgb="FF9C0006"/>
      </font>
    </dxf>
    <dxf>
      <font>
        <color rgb="FF9C0006"/>
      </font>
    </dxf>
    <dxf>
      <font>
        <color rgb="FF9C0006"/>
      </font>
    </dxf>
    <dxf>
      <font>
        <strike val="0"/>
        <color theme="0" tint="-0.34998626667073579"/>
      </font>
    </dxf>
    <dxf>
      <font>
        <color rgb="FF9C0006"/>
      </font>
    </dxf>
    <dxf>
      <font>
        <color rgb="FF9C0006"/>
      </font>
    </dxf>
    <dxf>
      <font>
        <color rgb="FF9C0006"/>
      </font>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7" tint="-0.499984740745262"/>
      </font>
      <fill>
        <patternFill>
          <bgColor theme="7" tint="0.59996337778862885"/>
        </patternFill>
      </fill>
    </dxf>
    <dxf>
      <font>
        <color rgb="FF9C0006"/>
      </font>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5"/>
        </patternFill>
      </fill>
    </dxf>
    <dxf>
      <fill>
        <patternFill>
          <bgColor rgb="FFFFC000"/>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5"/>
        </patternFill>
      </fill>
    </dxf>
    <dxf>
      <fill>
        <patternFill>
          <bgColor rgb="FFFFC00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FFC000"/>
        </patternFill>
      </fill>
    </dxf>
    <dxf>
      <fill>
        <patternFill>
          <bgColor rgb="FF92D050"/>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92D050"/>
        </patternFill>
      </fill>
    </dxf>
    <dxf>
      <fill>
        <patternFill>
          <bgColor theme="0" tint="-0.14996795556505021"/>
        </patternFill>
      </fill>
    </dxf>
    <dxf>
      <fill>
        <patternFill>
          <bgColor rgb="FF00B050"/>
        </patternFill>
      </fill>
    </dxf>
    <dxf>
      <fill>
        <patternFill>
          <bgColor rgb="FFFFC000"/>
        </patternFill>
      </fill>
    </dxf>
    <dxf>
      <fill>
        <patternFill>
          <bgColor theme="6" tint="0.39994506668294322"/>
        </patternFill>
      </fill>
    </dxf>
    <dxf>
      <fill>
        <patternFill>
          <bgColor rgb="FFEBBAFE"/>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theme="5"/>
        </patternFill>
      </fill>
    </dxf>
    <dxf>
      <fill>
        <patternFill>
          <bgColor theme="6" tint="0.39994506668294322"/>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A1E8F9"/>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theme="6" tint="0.39994506668294322"/>
        </patternFill>
      </fill>
    </dxf>
    <dxf>
      <fill>
        <patternFill>
          <bgColor rgb="FFBAC5FE"/>
        </patternFill>
      </fill>
    </dxf>
    <dxf>
      <fill>
        <patternFill>
          <bgColor rgb="FFEBBAFE"/>
        </patternFill>
      </fill>
    </dxf>
    <dxf>
      <fill>
        <patternFill>
          <bgColor theme="0" tint="-0.14996795556505021"/>
        </patternFill>
      </fill>
    </dxf>
    <dxf>
      <fill>
        <patternFill>
          <bgColor rgb="FF00B050"/>
        </patternFill>
      </fill>
    </dxf>
    <dxf>
      <fill>
        <patternFill>
          <bgColor theme="5"/>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F9F67B"/>
        </patternFill>
      </fill>
    </dxf>
    <dxf>
      <fill>
        <patternFill>
          <bgColor rgb="FF00B050"/>
        </patternFill>
      </fill>
    </dxf>
    <dxf>
      <fill>
        <patternFill>
          <bgColor rgb="FF92D050"/>
        </patternFill>
      </fill>
    </dxf>
    <dxf>
      <fill>
        <patternFill>
          <bgColor theme="6" tint="0.39994506668294322"/>
        </patternFill>
      </fill>
    </dxf>
    <dxf>
      <fill>
        <patternFill>
          <bgColor rgb="FFEBBAFE"/>
        </patternFill>
      </fill>
    </dxf>
    <dxf>
      <fill>
        <patternFill>
          <bgColor theme="5"/>
        </patternFill>
      </fill>
    </dxf>
    <dxf>
      <fill>
        <patternFill>
          <bgColor theme="0" tint="-0.14996795556505021"/>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92D050"/>
        </patternFill>
      </fill>
    </dxf>
    <dxf>
      <fill>
        <patternFill>
          <bgColor rgb="FFF9F67B"/>
        </patternFill>
      </fill>
    </dxf>
    <dxf>
      <fill>
        <patternFill>
          <bgColor rgb="FFB1F67E"/>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theme="5"/>
        </patternFill>
      </fill>
    </dxf>
    <dxf>
      <fill>
        <patternFill>
          <bgColor rgb="FFA1E8F9"/>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92D050"/>
        </patternFill>
      </fill>
    </dxf>
    <dxf>
      <fill>
        <patternFill>
          <bgColor rgb="FFEBBAFE"/>
        </patternFill>
      </fill>
    </dxf>
    <dxf>
      <fill>
        <patternFill>
          <bgColor theme="6" tint="0.39994506668294322"/>
        </patternFill>
      </fill>
    </dxf>
    <dxf>
      <fill>
        <patternFill>
          <bgColor rgb="FF00B050"/>
        </patternFill>
      </fill>
    </dxf>
    <dxf>
      <fill>
        <patternFill>
          <bgColor rgb="FFBAC5FE"/>
        </patternFill>
      </fill>
    </dxf>
    <dxf>
      <fill>
        <patternFill>
          <bgColor theme="0" tint="-0.14996795556505021"/>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5"/>
        </patternFill>
      </fill>
    </dxf>
    <dxf>
      <fill>
        <patternFill>
          <bgColor rgb="FFFFC000"/>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rgb="FFA1E8F9"/>
        </patternFill>
      </fill>
    </dxf>
    <dxf>
      <fill>
        <patternFill>
          <bgColor rgb="FFBAC5FE"/>
        </patternFill>
      </fill>
    </dxf>
    <dxf>
      <fill>
        <patternFill>
          <bgColor rgb="FFEBBAFE"/>
        </patternFill>
      </fill>
    </dxf>
    <dxf>
      <fill>
        <patternFill>
          <bgColor rgb="FF00B050"/>
        </patternFill>
      </fill>
    </dxf>
    <dxf>
      <fill>
        <patternFill>
          <bgColor theme="0" tint="-0.14996795556505021"/>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F9F67B"/>
        </patternFill>
      </fill>
    </dxf>
    <dxf>
      <fill>
        <patternFill>
          <bgColor theme="0" tint="-0.14996795556505021"/>
        </patternFill>
      </fill>
    </dxf>
    <dxf>
      <fill>
        <patternFill>
          <bgColor rgb="FF00B050"/>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00B050"/>
        </patternFill>
      </fill>
    </dxf>
    <dxf>
      <fill>
        <patternFill>
          <bgColor theme="5"/>
        </patternFill>
      </fill>
    </dxf>
    <dxf>
      <fill>
        <patternFill>
          <bgColor theme="6" tint="0.39994506668294322"/>
        </patternFill>
      </fill>
    </dxf>
    <dxf>
      <fill>
        <patternFill>
          <bgColor theme="0" tint="-0.14996795556505021"/>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rgb="FFFFC000"/>
        </patternFill>
      </fill>
    </dxf>
    <dxf>
      <fill>
        <patternFill>
          <bgColor rgb="FF92D050"/>
        </patternFill>
      </fill>
    </dxf>
    <dxf>
      <fill>
        <patternFill>
          <bgColor theme="6" tint="0.39994506668294322"/>
        </patternFill>
      </fill>
    </dxf>
    <dxf>
      <fill>
        <patternFill>
          <bgColor rgb="FF00B050"/>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6" tint="0.39994506668294322"/>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F9F67B"/>
        </patternFill>
      </fill>
    </dxf>
    <dxf>
      <fill>
        <patternFill>
          <bgColor rgb="FFBAC5FE"/>
        </patternFill>
      </fill>
    </dxf>
    <dxf>
      <fill>
        <patternFill>
          <bgColor rgb="FFA1E8F9"/>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92D050"/>
        </patternFill>
      </fill>
    </dxf>
    <dxf>
      <fill>
        <patternFill>
          <bgColor rgb="FFA1E8F9"/>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00B050"/>
        </patternFill>
      </fill>
    </dxf>
    <dxf>
      <fill>
        <patternFill>
          <bgColor rgb="FFB1F67E"/>
        </patternFill>
      </fill>
    </dxf>
    <dxf>
      <fill>
        <patternFill>
          <bgColor rgb="FFF9F67B"/>
        </patternFill>
      </fill>
    </dxf>
    <dxf>
      <fill>
        <patternFill>
          <bgColor rgb="FFA1E8F9"/>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theme="6" tint="0.39994506668294322"/>
        </patternFill>
      </fill>
    </dxf>
    <dxf>
      <fill>
        <patternFill>
          <bgColor rgb="FF92D05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rgb="FF00B050"/>
        </patternFill>
      </fill>
    </dxf>
    <dxf>
      <fill>
        <patternFill>
          <bgColor theme="0" tint="-0.14996795556505021"/>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FFC000"/>
        </patternFill>
      </fill>
    </dxf>
    <dxf>
      <fill>
        <patternFill>
          <bgColor rgb="FFEBBAFE"/>
        </patternFill>
      </fill>
    </dxf>
    <dxf>
      <fill>
        <patternFill>
          <bgColor theme="0" tint="-0.14996795556505021"/>
        </patternFill>
      </fill>
    </dxf>
    <dxf>
      <fill>
        <patternFill>
          <bgColor rgb="FF00B050"/>
        </patternFill>
      </fill>
    </dxf>
    <dxf>
      <fill>
        <patternFill>
          <bgColor theme="6" tint="0.39994506668294322"/>
        </patternFill>
      </fill>
    </dxf>
    <dxf>
      <fill>
        <patternFill>
          <bgColor rgb="FFF9F67B"/>
        </patternFill>
      </fill>
    </dxf>
    <dxf>
      <fill>
        <patternFill>
          <bgColor theme="5"/>
        </patternFill>
      </fill>
    </dxf>
    <dxf>
      <fill>
        <patternFill>
          <bgColor rgb="FF92D050"/>
        </patternFill>
      </fill>
    </dxf>
    <dxf>
      <fill>
        <patternFill>
          <bgColor rgb="FFB1F67E"/>
        </patternFill>
      </fill>
    </dxf>
    <dxf>
      <fill>
        <patternFill>
          <bgColor rgb="FFA1E8F9"/>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92D050"/>
        </patternFill>
      </fill>
    </dxf>
    <dxf>
      <fill>
        <patternFill>
          <bgColor rgb="FF00B050"/>
        </patternFill>
      </fill>
    </dxf>
    <dxf>
      <fill>
        <patternFill>
          <bgColor theme="0" tint="-0.14996795556505021"/>
        </patternFill>
      </fill>
    </dxf>
    <dxf>
      <fill>
        <patternFill>
          <bgColor rgb="FFA1E8F9"/>
        </patternFill>
      </fill>
    </dxf>
    <dxf>
      <fill>
        <patternFill>
          <bgColor rgb="FFBAC5FE"/>
        </patternFill>
      </fill>
    </dxf>
    <dxf>
      <fill>
        <patternFill>
          <bgColor theme="6" tint="0.39994506668294322"/>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EBBAFE"/>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EBBAFE"/>
        </patternFill>
      </fill>
    </dxf>
    <dxf>
      <fill>
        <patternFill>
          <bgColor theme="6" tint="0.39994506668294322"/>
        </patternFill>
      </fill>
    </dxf>
    <dxf>
      <fill>
        <patternFill>
          <bgColor theme="0" tint="-0.14996795556505021"/>
        </patternFill>
      </fill>
    </dxf>
    <dxf>
      <fill>
        <patternFill>
          <bgColor theme="5"/>
        </patternFill>
      </fill>
    </dxf>
    <dxf>
      <fill>
        <patternFill>
          <bgColor rgb="FF92D050"/>
        </patternFill>
      </fill>
    </dxf>
    <dxf>
      <fill>
        <patternFill>
          <bgColor rgb="FFBAC5FE"/>
        </patternFill>
      </fill>
    </dxf>
    <dxf>
      <fill>
        <patternFill>
          <bgColor rgb="FF00B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AC5FE"/>
        </patternFill>
      </fill>
    </dxf>
    <dxf>
      <fill>
        <patternFill>
          <bgColor theme="5"/>
        </patternFill>
      </fill>
    </dxf>
    <dxf>
      <fill>
        <patternFill>
          <bgColor rgb="FF92D050"/>
        </patternFill>
      </fill>
    </dxf>
    <dxf>
      <fill>
        <patternFill>
          <bgColor theme="6" tint="0.39994506668294322"/>
        </patternFill>
      </fill>
    </dxf>
    <dxf>
      <fill>
        <patternFill>
          <bgColor rgb="FFF9F67B"/>
        </patternFill>
      </fill>
    </dxf>
    <dxf>
      <fill>
        <patternFill>
          <bgColor rgb="FFB1F67E"/>
        </patternFill>
      </fill>
    </dxf>
    <dxf>
      <fill>
        <patternFill>
          <bgColor rgb="FFEBBAFE"/>
        </patternFill>
      </fill>
    </dxf>
    <dxf>
      <fill>
        <patternFill>
          <bgColor rgb="FFA1E8F9"/>
        </patternFill>
      </fill>
    </dxf>
    <dxf>
      <fill>
        <patternFill>
          <bgColor theme="0" tint="-0.14996795556505021"/>
        </patternFill>
      </fill>
    </dxf>
    <dxf>
      <fill>
        <patternFill>
          <bgColor rgb="FF00B050"/>
        </patternFill>
      </fill>
    </dxf>
    <dxf>
      <fill>
        <patternFill>
          <bgColor rgb="FFFFC000"/>
        </patternFill>
      </fill>
    </dxf>
    <dxf>
      <fill>
        <patternFill>
          <bgColor rgb="FFB1F67E"/>
        </patternFill>
      </fill>
    </dxf>
    <dxf>
      <fill>
        <patternFill>
          <bgColor rgb="FFA1E8F9"/>
        </patternFill>
      </fill>
    </dxf>
    <dxf>
      <fill>
        <patternFill>
          <bgColor theme="6" tint="0.39994506668294322"/>
        </patternFill>
      </fill>
    </dxf>
    <dxf>
      <fill>
        <patternFill>
          <bgColor theme="0" tint="-0.14996795556505021"/>
        </patternFill>
      </fill>
    </dxf>
    <dxf>
      <fill>
        <patternFill>
          <bgColor rgb="FF00B050"/>
        </patternFill>
      </fill>
    </dxf>
    <dxf>
      <fill>
        <patternFill>
          <bgColor rgb="FFBAC5FE"/>
        </patternFill>
      </fill>
    </dxf>
    <dxf>
      <fill>
        <patternFill>
          <bgColor rgb="FFEBBAFE"/>
        </patternFill>
      </fill>
    </dxf>
    <dxf>
      <fill>
        <patternFill>
          <bgColor rgb="FFFFC000"/>
        </patternFill>
      </fill>
    </dxf>
    <dxf>
      <fill>
        <patternFill>
          <bgColor rgb="FFF9F67B"/>
        </patternFill>
      </fill>
    </dxf>
    <dxf>
      <fill>
        <patternFill>
          <bgColor rgb="FF92D050"/>
        </patternFill>
      </fill>
    </dxf>
    <dxf>
      <fill>
        <patternFill>
          <bgColor theme="5"/>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92D050"/>
        </patternFill>
      </fill>
    </dxf>
    <dxf>
      <fill>
        <patternFill>
          <bgColor theme="5"/>
        </patternFill>
      </fill>
    </dxf>
    <dxf>
      <fill>
        <patternFill>
          <bgColor rgb="FFA1E8F9"/>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92D050"/>
        </patternFill>
      </fill>
    </dxf>
    <dxf>
      <fill>
        <patternFill>
          <bgColor rgb="FFBAC5FE"/>
        </patternFill>
      </fill>
    </dxf>
    <dxf>
      <fill>
        <patternFill>
          <bgColor theme="5"/>
        </patternFill>
      </fill>
    </dxf>
    <dxf>
      <fill>
        <patternFill>
          <bgColor rgb="FFFFC000"/>
        </patternFill>
      </fill>
    </dxf>
    <dxf>
      <fill>
        <patternFill>
          <bgColor rgb="FFF9F67B"/>
        </patternFill>
      </fill>
    </dxf>
    <dxf>
      <fill>
        <patternFill>
          <bgColor rgb="FFB1F67E"/>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theme="6" tint="0.39994506668294322"/>
        </patternFill>
      </fill>
    </dxf>
    <dxf>
      <fill>
        <patternFill>
          <bgColor rgb="FFEBBAFE"/>
        </patternFill>
      </fill>
    </dxf>
    <dxf>
      <fill>
        <patternFill>
          <bgColor rgb="FF00B050"/>
        </patternFill>
      </fill>
    </dxf>
    <dxf>
      <fill>
        <patternFill>
          <bgColor theme="0" tint="-0.14996795556505021"/>
        </patternFill>
      </fill>
    </dxf>
    <dxf>
      <fill>
        <patternFill>
          <bgColor rgb="FFBAC5F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ont>
        <color rgb="FF9C0006"/>
      </font>
    </dxf>
    <dxf>
      <font>
        <color theme="7" tint="-0.499984740745262"/>
      </font>
      <fill>
        <patternFill>
          <bgColor theme="7" tint="0.59996337778862885"/>
        </patternFill>
      </fill>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ill>
        <patternFill>
          <bgColor rgb="FFDDDDDD"/>
        </patternFill>
      </fill>
    </dxf>
    <dxf>
      <font>
        <color rgb="FF9C0006"/>
      </font>
    </dxf>
    <dxf>
      <fill>
        <patternFill>
          <bgColor rgb="FFEBBAFE"/>
        </patternFill>
      </fill>
    </dxf>
    <dxf>
      <fill>
        <patternFill>
          <bgColor theme="6" tint="0.39994506668294322"/>
        </patternFill>
      </fill>
    </dxf>
    <dxf>
      <fill>
        <patternFill>
          <bgColor theme="0" tint="-0.14996795556505021"/>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theme="6" tint="0.39994506668294322"/>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AC5FE"/>
        </patternFill>
      </fill>
    </dxf>
    <dxf>
      <fill>
        <patternFill>
          <bgColor rgb="FFEBBAFE"/>
        </patternFill>
      </fill>
    </dxf>
    <dxf>
      <fill>
        <patternFill>
          <bgColor rgb="FFFFC000"/>
        </patternFill>
      </fill>
    </dxf>
    <dxf>
      <fill>
        <patternFill>
          <bgColor theme="0" tint="-0.14996795556505021"/>
        </patternFill>
      </fill>
    </dxf>
    <dxf>
      <fill>
        <patternFill>
          <bgColor theme="6" tint="0.39994506668294322"/>
        </patternFill>
      </fill>
    </dxf>
    <dxf>
      <fill>
        <patternFill>
          <bgColor theme="5"/>
        </patternFill>
      </fill>
    </dxf>
    <dxf>
      <fill>
        <patternFill>
          <bgColor rgb="FF92D050"/>
        </patternFill>
      </fill>
    </dxf>
    <dxf>
      <fill>
        <patternFill>
          <bgColor rgb="FFF9F67B"/>
        </patternFill>
      </fill>
    </dxf>
    <dxf>
      <fill>
        <patternFill>
          <bgColor rgb="FFB1F67E"/>
        </patternFill>
      </fill>
    </dxf>
    <dxf>
      <fill>
        <patternFill>
          <bgColor rgb="FFA1E8F9"/>
        </patternFill>
      </fill>
    </dxf>
    <dxf>
      <fill>
        <patternFill>
          <bgColor rgb="FF00B050"/>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theme="0" tint="-0.14996795556505021"/>
        </patternFill>
      </fill>
    </dxf>
    <dxf>
      <fill>
        <patternFill>
          <bgColor theme="5"/>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theme="5"/>
        </patternFill>
      </fill>
    </dxf>
    <dxf>
      <fill>
        <patternFill>
          <bgColor rgb="FFFFC000"/>
        </patternFill>
      </fill>
    </dxf>
    <dxf>
      <fill>
        <patternFill>
          <bgColor rgb="FF92D050"/>
        </patternFill>
      </fill>
    </dxf>
    <dxf>
      <fill>
        <patternFill>
          <bgColor rgb="FFA1E8F9"/>
        </patternFill>
      </fill>
    </dxf>
    <dxf>
      <fill>
        <patternFill>
          <bgColor rgb="FF00B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00B050"/>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theme="5"/>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theme="0" tint="-0.14996795556505021"/>
        </patternFill>
      </fill>
    </dxf>
    <dxf>
      <fill>
        <patternFill>
          <bgColor rgb="FFEBBAFE"/>
        </patternFill>
      </fill>
    </dxf>
    <dxf>
      <fill>
        <patternFill>
          <bgColor theme="6" tint="0.39994506668294322"/>
        </patternFill>
      </fill>
    </dxf>
    <dxf>
      <fill>
        <patternFill>
          <bgColor rgb="FFB1F67E"/>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A1E8F9"/>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rgb="FFB1F67E"/>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1F67E"/>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rgb="FFBAC5FE"/>
        </patternFill>
      </fill>
    </dxf>
    <dxf>
      <fill>
        <patternFill>
          <bgColor theme="0" tint="-0.14996795556505021"/>
        </patternFill>
      </fill>
    </dxf>
    <dxf>
      <fill>
        <patternFill>
          <bgColor rgb="FFA1E8F9"/>
        </patternFill>
      </fill>
    </dxf>
    <dxf>
      <fill>
        <patternFill>
          <bgColor theme="6" tint="0.39994506668294322"/>
        </patternFill>
      </fill>
    </dxf>
    <dxf>
      <fill>
        <patternFill>
          <bgColor rgb="FFEBBAFE"/>
        </patternFill>
      </fill>
    </dxf>
    <dxf>
      <fill>
        <patternFill>
          <bgColor theme="5"/>
        </patternFill>
      </fill>
    </dxf>
    <dxf>
      <fill>
        <patternFill>
          <bgColor theme="5"/>
        </patternFill>
      </fill>
    </dxf>
    <dxf>
      <fill>
        <patternFill>
          <bgColor rgb="FFB1F67E"/>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FFC000"/>
        </patternFill>
      </fill>
    </dxf>
    <dxf>
      <fill>
        <patternFill>
          <bgColor theme="6" tint="0.39994506668294322"/>
        </patternFill>
      </fill>
    </dxf>
    <dxf>
      <fill>
        <patternFill>
          <bgColor theme="5"/>
        </patternFill>
      </fill>
    </dxf>
    <dxf>
      <fill>
        <patternFill>
          <bgColor rgb="FF92D050"/>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00B050"/>
        </patternFill>
      </fill>
    </dxf>
    <dxf>
      <fill>
        <patternFill>
          <bgColor theme="0" tint="-0.14996795556505021"/>
        </patternFill>
      </fill>
    </dxf>
    <dxf>
      <font>
        <color rgb="FF9C0006"/>
      </font>
    </dxf>
    <dxf>
      <font>
        <color theme="7" tint="-0.499984740745262"/>
      </font>
      <fill>
        <patternFill>
          <bgColor theme="7" tint="0.59996337778862885"/>
        </patternFill>
      </fill>
    </dxf>
    <dxf>
      <font>
        <color rgb="FF9C0006"/>
      </font>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theme="0" tint="-0.14996795556505021"/>
        </patternFill>
      </fill>
    </dxf>
    <dxf>
      <fill>
        <patternFill>
          <bgColor rgb="FF00B050"/>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rgb="FFB1F67E"/>
        </patternFill>
      </fill>
    </dxf>
  </dxfs>
  <tableStyles count="0" defaultTableStyle="TableStyleMedium2" defaultPivotStyle="PivotStyleLight16"/>
  <colors>
    <mruColors>
      <color rgb="FF9CA0F6"/>
      <color rgb="FFEBBAFE"/>
      <color rgb="FFBAC5FE"/>
      <color rgb="FFA1E8F9"/>
      <color rgb="FFB1F67E"/>
      <color rgb="FFF9F67B"/>
      <color rgb="FFE0B104"/>
      <color rgb="FFFF9797"/>
      <color rgb="FFFDC199"/>
      <color rgb="FFFFB8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Net Present Value ($)</a:t>
            </a:r>
          </a:p>
        </c:rich>
      </c:tx>
      <c:overlay val="0"/>
      <c:spPr>
        <a:noFill/>
        <a:ln>
          <a:noFill/>
        </a:ln>
        <a:effectLst/>
      </c:spPr>
      <c:txPr>
        <a:bodyPr rot="0" spcFirstLastPara="1" vertOverflow="ellipsis" vert="horz" wrap="square" anchor="ctr" anchorCtr="1"/>
        <a:lstStyle/>
        <a:p>
          <a:pPr>
            <a:defRPr sz="144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Lists!$H$4</c:f>
              <c:strCache>
                <c:ptCount val="1"/>
                <c:pt idx="0">
                  <c:v>Incremental Net Present Value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1"/>
          <c:cat>
            <c:strRef>
              <c:f>Lists!$G$5:$G$14</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Lists!$H$5:$H$14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4C3-4033-BD95-DDC417951A12}"/>
            </c:ext>
          </c:extLst>
        </c:ser>
        <c:dLbls>
          <c:showLegendKey val="0"/>
          <c:showVal val="0"/>
          <c:showCatName val="0"/>
          <c:showSerName val="0"/>
          <c:showPercent val="0"/>
          <c:showBubbleSize val="0"/>
        </c:dLbls>
        <c:gapWidth val="100"/>
        <c:overlap val="-24"/>
        <c:axId val="1108644144"/>
        <c:axId val="1108641232"/>
      </c:barChart>
      <c:catAx>
        <c:axId val="1108644144"/>
        <c:scaling>
          <c:orientation val="minMax"/>
        </c:scaling>
        <c:delete val="0"/>
        <c:axPos val="b"/>
        <c:title>
          <c:tx>
            <c:rich>
              <a:bodyPr rot="0" spcFirstLastPara="1" vertOverflow="ellipsis" vert="horz" wrap="square" anchor="ctr" anchorCtr="1"/>
              <a:lstStyle/>
              <a:p>
                <a:pPr>
                  <a:defRPr sz="1200" b="1"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b="1"/>
                  <a:t>Option</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108641232"/>
        <c:crosses val="autoZero"/>
        <c:auto val="1"/>
        <c:lblAlgn val="ctr"/>
        <c:lblOffset val="100"/>
        <c:noMultiLvlLbl val="0"/>
      </c:catAx>
      <c:valAx>
        <c:axId val="11086412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10864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cap="none"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Distributional Analysis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Lists!$G$17</c:f>
              <c:strCache>
                <c:ptCount val="1"/>
              </c:strCache>
            </c:strRef>
          </c:tx>
          <c:spPr>
            <a:solidFill>
              <a:schemeClr val="accent1"/>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Lists!$I$17:$R$17</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A60D-4EE8-BBF0-ECE3E6C6FF7D}"/>
            </c:ext>
          </c:extLst>
        </c:ser>
        <c:ser>
          <c:idx val="1"/>
          <c:order val="1"/>
          <c:tx>
            <c:strRef>
              <c:f>Lists!$G$18</c:f>
              <c:strCache>
                <c:ptCount val="1"/>
              </c:strCache>
            </c:strRef>
          </c:tx>
          <c:spPr>
            <a:solidFill>
              <a:schemeClr val="accent2"/>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Lists!$I$18:$R$18</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A60D-4EE8-BBF0-ECE3E6C6FF7D}"/>
            </c:ext>
          </c:extLst>
        </c:ser>
        <c:ser>
          <c:idx val="2"/>
          <c:order val="2"/>
          <c:tx>
            <c:strRef>
              <c:f>Lists!$G$19</c:f>
              <c:strCache>
                <c:ptCount val="1"/>
              </c:strCache>
            </c:strRef>
          </c:tx>
          <c:spPr>
            <a:solidFill>
              <a:schemeClr val="accent3"/>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Lists!$I$19:$R$19</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A60D-4EE8-BBF0-ECE3E6C6FF7D}"/>
            </c:ext>
          </c:extLst>
        </c:ser>
        <c:ser>
          <c:idx val="3"/>
          <c:order val="3"/>
          <c:tx>
            <c:strRef>
              <c:f>Lists!$G$20</c:f>
              <c:strCache>
                <c:ptCount val="1"/>
              </c:strCache>
            </c:strRef>
          </c:tx>
          <c:spPr>
            <a:solidFill>
              <a:schemeClr val="accent4"/>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Lists!$I$20:$R$20</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3-A60D-4EE8-BBF0-ECE3E6C6FF7D}"/>
            </c:ext>
          </c:extLst>
        </c:ser>
        <c:dLbls>
          <c:showLegendKey val="0"/>
          <c:showVal val="0"/>
          <c:showCatName val="0"/>
          <c:showSerName val="0"/>
          <c:showPercent val="0"/>
          <c:showBubbleSize val="0"/>
        </c:dLbls>
        <c:gapWidth val="219"/>
        <c:overlap val="-27"/>
        <c:axId val="725720271"/>
        <c:axId val="725714863"/>
      </c:barChart>
      <c:catAx>
        <c:axId val="725720271"/>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Option</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5714863"/>
        <c:crosses val="autoZero"/>
        <c:auto val="1"/>
        <c:lblAlgn val="ctr"/>
        <c:lblOffset val="100"/>
        <c:noMultiLvlLbl val="0"/>
      </c:catAx>
      <c:valAx>
        <c:axId val="725714863"/>
        <c:scaling>
          <c:orientation val="minMax"/>
        </c:scaling>
        <c:delete val="0"/>
        <c:axPos val="l"/>
        <c:majorGridlines>
          <c:spPr>
            <a:ln w="9525" cap="flat" cmpd="sng" algn="ctr">
              <a:solidFill>
                <a:schemeClr val="tx1">
                  <a:lumMod val="15000"/>
                  <a:lumOff val="85000"/>
                </a:schemeClr>
              </a:solidFill>
              <a:round/>
            </a:ln>
            <a:effectLst/>
          </c:spPr>
        </c:majorGridlines>
        <c:title>
          <c:tx>
            <c:strRef>
              <c:f>Lists!$G$16</c:f>
              <c:strCache>
                <c:ptCount val="1"/>
                <c:pt idx="0">
                  <c:v>Incremental Present Value ($)</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5720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38100</xdr:colOff>
      <xdr:row>1</xdr:row>
      <xdr:rowOff>158750</xdr:rowOff>
    </xdr:from>
    <xdr:ext cx="1687286" cy="586168"/>
    <xdr:pic>
      <xdr:nvPicPr>
        <xdr:cNvPr id="5" name="Picture 4" descr="Title: NSW Treasury logo - Description: NSW Treasury logo" title="NSW Treasury logo">
          <a:extLst>
            <a:ext uri="{FF2B5EF4-FFF2-40B4-BE49-F238E27FC236}">
              <a16:creationId xmlns:a16="http://schemas.microsoft.com/office/drawing/2014/main" id="{686A09E3-FE78-492F-AC6B-71ECBE481A7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8" t="-3218" r="-7762" b="1260"/>
        <a:stretch/>
      </xdr:blipFill>
      <xdr:spPr bwMode="auto">
        <a:xfrm>
          <a:off x="302683" y="359833"/>
          <a:ext cx="1687286" cy="58616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1687286" cy="586168"/>
    <xdr:pic>
      <xdr:nvPicPr>
        <xdr:cNvPr id="4" name="Picture 3" descr="Title: NSW Treasury logo - Description: NSW Treasury logo" title="NSW Treasury logo">
          <a:extLst>
            <a:ext uri="{FF2B5EF4-FFF2-40B4-BE49-F238E27FC236}">
              <a16:creationId xmlns:a16="http://schemas.microsoft.com/office/drawing/2014/main" id="{C69620B9-AD15-4B95-9573-C2FF8501BB2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8" t="-3218" r="-7762" b="1260"/>
        <a:stretch/>
      </xdr:blipFill>
      <xdr:spPr bwMode="auto">
        <a:xfrm>
          <a:off x="266700" y="381000"/>
          <a:ext cx="1687286" cy="58616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3417093</xdr:colOff>
      <xdr:row>67</xdr:row>
      <xdr:rowOff>136922</xdr:rowOff>
    </xdr:from>
    <xdr:to>
      <xdr:col>3</xdr:col>
      <xdr:colOff>547688</xdr:colOff>
      <xdr:row>70</xdr:row>
      <xdr:rowOff>23814</xdr:rowOff>
    </xdr:to>
    <xdr:cxnSp macro="">
      <xdr:nvCxnSpPr>
        <xdr:cNvPr id="49" name="Straight Arrow Connector 48">
          <a:extLst>
            <a:ext uri="{FF2B5EF4-FFF2-40B4-BE49-F238E27FC236}">
              <a16:creationId xmlns:a16="http://schemas.microsoft.com/office/drawing/2014/main" id="{D79B1346-666F-4679-94EF-7078E7D7F727}"/>
            </a:ext>
          </a:extLst>
        </xdr:cNvPr>
        <xdr:cNvCxnSpPr>
          <a:stCxn id="41" idx="1"/>
        </xdr:cNvCxnSpPr>
      </xdr:nvCxnSpPr>
      <xdr:spPr>
        <a:xfrm flipH="1">
          <a:off x="8215312" y="11269266"/>
          <a:ext cx="821532" cy="4226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3527424</xdr:colOff>
      <xdr:row>75</xdr:row>
      <xdr:rowOff>0</xdr:rowOff>
    </xdr:from>
    <xdr:to>
      <xdr:col>9</xdr:col>
      <xdr:colOff>1044575</xdr:colOff>
      <xdr:row>82</xdr:row>
      <xdr:rowOff>125412</xdr:rowOff>
    </xdr:to>
    <xdr:sp macro="" textlink="">
      <xdr:nvSpPr>
        <xdr:cNvPr id="11" name="Rectangle 10">
          <a:extLst>
            <a:ext uri="{FF2B5EF4-FFF2-40B4-BE49-F238E27FC236}">
              <a16:creationId xmlns:a16="http://schemas.microsoft.com/office/drawing/2014/main" id="{0CE92180-6517-4F21-ADE1-6B5809308B34}"/>
            </a:ext>
          </a:extLst>
        </xdr:cNvPr>
        <xdr:cNvSpPr/>
      </xdr:nvSpPr>
      <xdr:spPr>
        <a:xfrm>
          <a:off x="8563768" y="12561094"/>
          <a:ext cx="7339807" cy="2637631"/>
        </a:xfrm>
        <a:prstGeom prst="rect">
          <a:avLst/>
        </a:prstGeom>
        <a:noFill/>
        <a:ln>
          <a:noFill/>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10</xdr:col>
      <xdr:colOff>595314</xdr:colOff>
      <xdr:row>85</xdr:row>
      <xdr:rowOff>35718</xdr:rowOff>
    </xdr:from>
    <xdr:to>
      <xdr:col>18</xdr:col>
      <xdr:colOff>107156</xdr:colOff>
      <xdr:row>88</xdr:row>
      <xdr:rowOff>95250</xdr:rowOff>
    </xdr:to>
    <xdr:sp macro="" textlink="">
      <xdr:nvSpPr>
        <xdr:cNvPr id="29" name="Rectangle 28">
          <a:extLst>
            <a:ext uri="{FF2B5EF4-FFF2-40B4-BE49-F238E27FC236}">
              <a16:creationId xmlns:a16="http://schemas.microsoft.com/office/drawing/2014/main" id="{9BFE7B43-6DCD-4A69-854E-58F8551B487F}"/>
            </a:ext>
          </a:extLst>
        </xdr:cNvPr>
        <xdr:cNvSpPr/>
      </xdr:nvSpPr>
      <xdr:spPr>
        <a:xfrm>
          <a:off x="15394783" y="17192624"/>
          <a:ext cx="5107779" cy="773907"/>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6</xdr:col>
      <xdr:colOff>347055</xdr:colOff>
      <xdr:row>81</xdr:row>
      <xdr:rowOff>153708</xdr:rowOff>
    </xdr:from>
    <xdr:to>
      <xdr:col>10</xdr:col>
      <xdr:colOff>369794</xdr:colOff>
      <xdr:row>86</xdr:row>
      <xdr:rowOff>145676</xdr:rowOff>
    </xdr:to>
    <xdr:cxnSp macro="">
      <xdr:nvCxnSpPr>
        <xdr:cNvPr id="30" name="Straight Arrow Connector 29">
          <a:extLst>
            <a:ext uri="{FF2B5EF4-FFF2-40B4-BE49-F238E27FC236}">
              <a16:creationId xmlns:a16="http://schemas.microsoft.com/office/drawing/2014/main" id="{D51E6D67-B59B-414C-9267-CBD65A553D6C}"/>
            </a:ext>
          </a:extLst>
        </xdr:cNvPr>
        <xdr:cNvCxnSpPr>
          <a:stCxn id="38" idx="2"/>
        </xdr:cNvCxnSpPr>
      </xdr:nvCxnSpPr>
      <xdr:spPr>
        <a:xfrm>
          <a:off x="12606290" y="18206384"/>
          <a:ext cx="3664651" cy="8996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95249</xdr:colOff>
      <xdr:row>69</xdr:row>
      <xdr:rowOff>29766</xdr:rowOff>
    </xdr:from>
    <xdr:to>
      <xdr:col>7</xdr:col>
      <xdr:colOff>845344</xdr:colOff>
      <xdr:row>71</xdr:row>
      <xdr:rowOff>47625</xdr:rowOff>
    </xdr:to>
    <xdr:cxnSp macro="">
      <xdr:nvCxnSpPr>
        <xdr:cNvPr id="34" name="Straight Arrow Connector 33">
          <a:extLst>
            <a:ext uri="{FF2B5EF4-FFF2-40B4-BE49-F238E27FC236}">
              <a16:creationId xmlns:a16="http://schemas.microsoft.com/office/drawing/2014/main" id="{E86A068C-5508-4F86-ADF2-4B9EEAB7589B}"/>
            </a:ext>
          </a:extLst>
        </xdr:cNvPr>
        <xdr:cNvCxnSpPr>
          <a:stCxn id="37" idx="1"/>
        </xdr:cNvCxnSpPr>
      </xdr:nvCxnSpPr>
      <xdr:spPr>
        <a:xfrm flipH="1">
          <a:off x="12644437" y="11519297"/>
          <a:ext cx="750095" cy="3750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845344</xdr:colOff>
      <xdr:row>67</xdr:row>
      <xdr:rowOff>95250</xdr:rowOff>
    </xdr:from>
    <xdr:to>
      <xdr:col>11</xdr:col>
      <xdr:colOff>71437</xdr:colOff>
      <xdr:row>70</xdr:row>
      <xdr:rowOff>142875</xdr:rowOff>
    </xdr:to>
    <xdr:sp macro="" textlink="">
      <xdr:nvSpPr>
        <xdr:cNvPr id="37" name="TextBox 36">
          <a:extLst>
            <a:ext uri="{FF2B5EF4-FFF2-40B4-BE49-F238E27FC236}">
              <a16:creationId xmlns:a16="http://schemas.microsoft.com/office/drawing/2014/main" id="{6F20DE06-278D-4019-8C3F-B694C213ACBD}"/>
            </a:ext>
          </a:extLst>
        </xdr:cNvPr>
        <xdr:cNvSpPr txBox="1"/>
      </xdr:nvSpPr>
      <xdr:spPr>
        <a:xfrm>
          <a:off x="13394532" y="11227594"/>
          <a:ext cx="2440780" cy="583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an option or the base case</a:t>
          </a:r>
        </a:p>
      </xdr:txBody>
    </xdr:sp>
    <xdr:clientData/>
  </xdr:twoCellAnchor>
  <xdr:twoCellAnchor>
    <xdr:from>
      <xdr:col>3</xdr:col>
      <xdr:colOff>79467</xdr:colOff>
      <xdr:row>74</xdr:row>
      <xdr:rowOff>11206</xdr:rowOff>
    </xdr:from>
    <xdr:to>
      <xdr:col>10</xdr:col>
      <xdr:colOff>328145</xdr:colOff>
      <xdr:row>81</xdr:row>
      <xdr:rowOff>153708</xdr:rowOff>
    </xdr:to>
    <xdr:sp macro="" textlink="">
      <xdr:nvSpPr>
        <xdr:cNvPr id="38" name="TextBox 37">
          <a:extLst>
            <a:ext uri="{FF2B5EF4-FFF2-40B4-BE49-F238E27FC236}">
              <a16:creationId xmlns:a16="http://schemas.microsoft.com/office/drawing/2014/main" id="{092EEB25-6BB9-49A5-AFF9-82D82B7EEBB5}"/>
            </a:ext>
          </a:extLst>
        </xdr:cNvPr>
        <xdr:cNvSpPr txBox="1"/>
      </xdr:nvSpPr>
      <xdr:spPr>
        <a:xfrm>
          <a:off x="8976938" y="15553765"/>
          <a:ext cx="7252354" cy="2652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chemeClr val="dk1"/>
              </a:solidFill>
              <a:effectLst/>
              <a:latin typeface="Arial" panose="020B0604020202020204" pitchFamily="34" charset="0"/>
              <a:ea typeface="+mn-ea"/>
              <a:cs typeface="Arial" panose="020B0604020202020204" pitchFamily="34" charset="0"/>
            </a:rPr>
            <a:t>User Instructions:</a:t>
          </a:r>
          <a:endParaRPr lang="en-AU" sz="1200">
            <a:solidFill>
              <a:schemeClr val="dk1"/>
            </a:solidFill>
            <a:effectLst/>
            <a:latin typeface="Arial" panose="020B0604020202020204" pitchFamily="34" charset="0"/>
            <a:ea typeface="+mn-ea"/>
            <a:cs typeface="Arial" panose="020B0604020202020204" pitchFamily="34" charset="0"/>
          </a:endParaRPr>
        </a:p>
        <a:p>
          <a:pPr lvl="0"/>
          <a:endParaRPr lang="en-AU" sz="1200">
            <a:solidFill>
              <a:schemeClr val="dk1"/>
            </a:solidFill>
            <a:effectLst/>
            <a:latin typeface="Arial" panose="020B0604020202020204" pitchFamily="34" charset="0"/>
            <a:ea typeface="+mn-ea"/>
            <a:cs typeface="Arial" panose="020B0604020202020204" pitchFamily="34" charset="0"/>
          </a:endParaRPr>
        </a:p>
        <a:p>
          <a:pPr lvl="0"/>
          <a:r>
            <a:rPr lang="en-AU" sz="1200">
              <a:solidFill>
                <a:schemeClr val="dk1"/>
              </a:solidFill>
              <a:effectLst/>
              <a:latin typeface="Arial" panose="020B0604020202020204" pitchFamily="34" charset="0"/>
              <a:ea typeface="+mn-ea"/>
              <a:cs typeface="Arial" panose="020B0604020202020204" pitchFamily="34" charset="0"/>
            </a:rPr>
            <a:t>Enter the costs for this cost category by year:</a:t>
          </a:r>
        </a:p>
        <a:p>
          <a:pPr lvl="1"/>
          <a:r>
            <a:rPr lang="en-AU" sz="1200">
              <a:solidFill>
                <a:schemeClr val="dk1"/>
              </a:solidFill>
              <a:effectLst/>
              <a:latin typeface="Arial" panose="020B0604020202020204" pitchFamily="34" charset="0"/>
              <a:ea typeface="+mn-ea"/>
              <a:cs typeface="Arial" panose="020B0604020202020204" pitchFamily="34" charset="0"/>
            </a:rPr>
            <a:t>Method 1) Quantity and Price - input the quantity and price of the cost for each year of the analysis period. The total cost output for each year will be automatically calculated. </a:t>
          </a:r>
        </a:p>
        <a:p>
          <a:pPr lvl="1"/>
          <a:endParaRPr lang="en-AU" sz="1200">
            <a:solidFill>
              <a:schemeClr val="dk1"/>
            </a:solidFill>
            <a:effectLst/>
            <a:latin typeface="Arial" panose="020B0604020202020204" pitchFamily="34" charset="0"/>
            <a:ea typeface="+mn-ea"/>
            <a:cs typeface="Arial" panose="020B0604020202020204" pitchFamily="34" charset="0"/>
          </a:endParaRPr>
        </a:p>
        <a:p>
          <a:pPr lvl="1"/>
          <a:r>
            <a:rPr lang="en-AU" sz="1200">
              <a:solidFill>
                <a:schemeClr val="dk1"/>
              </a:solidFill>
              <a:effectLst/>
              <a:latin typeface="Arial" panose="020B0604020202020204" pitchFamily="34" charset="0"/>
              <a:ea typeface="+mn-ea"/>
              <a:cs typeface="Arial" panose="020B0604020202020204" pitchFamily="34" charset="0"/>
            </a:rPr>
            <a:t>Method 2) Cost Profile from an external source – change all the ‘quantity’ cells in the timeline to ‘1’. Copy the cost inputs for each year from the external source and paste them into the timeline ‘price per unit’ row. The total cost output for each year will show the figures from the external source, for the analysis period only. </a:t>
          </a:r>
        </a:p>
        <a:p>
          <a:pPr lvl="1"/>
          <a:endParaRPr lang="en-AU" sz="1200">
            <a:solidFill>
              <a:schemeClr val="dk1"/>
            </a:solidFill>
            <a:effectLst/>
            <a:latin typeface="Arial" panose="020B0604020202020204" pitchFamily="34" charset="0"/>
            <a:ea typeface="+mn-ea"/>
            <a:cs typeface="Arial" panose="020B0604020202020204" pitchFamily="34" charset="0"/>
          </a:endParaRPr>
        </a:p>
        <a:p>
          <a:r>
            <a:rPr lang="en-AU" sz="1200">
              <a:solidFill>
                <a:schemeClr val="dk1"/>
              </a:solidFill>
              <a:effectLst/>
              <a:latin typeface="Arial" panose="020B0604020202020204" pitchFamily="34" charset="0"/>
              <a:ea typeface="+mn-ea"/>
              <a:cs typeface="Arial" panose="020B0604020202020204" pitchFamily="34" charset="0"/>
            </a:rPr>
            <a:t>Repeat the process above for each cost item. </a:t>
          </a:r>
          <a:endParaRPr lang="en-AU" sz="1200" baseline="0">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aseline="0">
            <a:solidFill>
              <a:schemeClr val="dk1"/>
            </a:solidFill>
            <a:effectLst/>
            <a:latin typeface="Arial" panose="020B0604020202020204" pitchFamily="34" charset="0"/>
            <a:ea typeface="Cambria Math" panose="02040503050406030204" pitchFamily="18"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aseline="0">
              <a:effectLst/>
              <a:latin typeface="Arial" panose="020B0604020202020204" pitchFamily="34" charset="0"/>
              <a:ea typeface="Cambria Math" panose="02040503050406030204" pitchFamily="18" charset="0"/>
              <a:cs typeface="Arial" panose="020B0604020202020204" pitchFamily="34" charset="0"/>
            </a:rPr>
            <a:t>Output = evaluation flag x quantity x price</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a:effectLst/>
            <a:latin typeface="Arial" panose="020B0604020202020204" pitchFamily="34" charset="0"/>
            <a:ea typeface="Cambria Math" panose="02040503050406030204" pitchFamily="18" charset="0"/>
            <a:cs typeface="Arial" panose="020B0604020202020204" pitchFamily="34" charset="0"/>
          </a:endParaRPr>
        </a:p>
        <a:p>
          <a:pPr algn="l"/>
          <a:endParaRPr lang="en-AU" sz="1200" baseline="0">
            <a:latin typeface="Arial" panose="020B0604020202020204" pitchFamily="34" charset="0"/>
            <a:cs typeface="Arial" panose="020B0604020202020204" pitchFamily="34" charset="0"/>
          </a:endParaRPr>
        </a:p>
      </xdr:txBody>
    </xdr:sp>
    <xdr:clientData/>
  </xdr:twoCellAnchor>
  <xdr:twoCellAnchor>
    <xdr:from>
      <xdr:col>3</xdr:col>
      <xdr:colOff>547688</xdr:colOff>
      <xdr:row>66</xdr:row>
      <xdr:rowOff>35719</xdr:rowOff>
    </xdr:from>
    <xdr:to>
      <xdr:col>5</xdr:col>
      <xdr:colOff>940594</xdr:colOff>
      <xdr:row>69</xdr:row>
      <xdr:rowOff>59531</xdr:rowOff>
    </xdr:to>
    <xdr:sp macro="" textlink="">
      <xdr:nvSpPr>
        <xdr:cNvPr id="41" name="TextBox 40">
          <a:extLst>
            <a:ext uri="{FF2B5EF4-FFF2-40B4-BE49-F238E27FC236}">
              <a16:creationId xmlns:a16="http://schemas.microsoft.com/office/drawing/2014/main" id="{463F8774-686D-4A70-BEF0-3FF3CCFD1F5A}"/>
            </a:ext>
          </a:extLst>
        </xdr:cNvPr>
        <xdr:cNvSpPr txBox="1"/>
      </xdr:nvSpPr>
      <xdr:spPr>
        <a:xfrm>
          <a:off x="9036844" y="10989469"/>
          <a:ext cx="2595563" cy="559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Provide a name for the cost or benefit category </a:t>
          </a:r>
        </a:p>
      </xdr:txBody>
    </xdr:sp>
    <xdr:clientData/>
  </xdr:twoCellAnchor>
  <xdr:twoCellAnchor>
    <xdr:from>
      <xdr:col>5</xdr:col>
      <xdr:colOff>119062</xdr:colOff>
      <xdr:row>43</xdr:row>
      <xdr:rowOff>130968</xdr:rowOff>
    </xdr:from>
    <xdr:to>
      <xdr:col>8</xdr:col>
      <xdr:colOff>583407</xdr:colOff>
      <xdr:row>44</xdr:row>
      <xdr:rowOff>53578</xdr:rowOff>
    </xdr:to>
    <xdr:cxnSp macro="">
      <xdr:nvCxnSpPr>
        <xdr:cNvPr id="50" name="Straight Arrow Connector 49">
          <a:extLst>
            <a:ext uri="{FF2B5EF4-FFF2-40B4-BE49-F238E27FC236}">
              <a16:creationId xmlns:a16="http://schemas.microsoft.com/office/drawing/2014/main" id="{762F872E-D14A-4CBC-B7D5-79E65ACA4118}"/>
            </a:ext>
          </a:extLst>
        </xdr:cNvPr>
        <xdr:cNvCxnSpPr>
          <a:stCxn id="56" idx="1"/>
        </xdr:cNvCxnSpPr>
      </xdr:nvCxnSpPr>
      <xdr:spPr>
        <a:xfrm flipH="1" flipV="1">
          <a:off x="10810875" y="6203156"/>
          <a:ext cx="3321845" cy="1012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583407</xdr:colOff>
      <xdr:row>42</xdr:row>
      <xdr:rowOff>166687</xdr:rowOff>
    </xdr:from>
    <xdr:to>
      <xdr:col>11</xdr:col>
      <xdr:colOff>619125</xdr:colOff>
      <xdr:row>45</xdr:row>
      <xdr:rowOff>119062</xdr:rowOff>
    </xdr:to>
    <xdr:sp macro="" textlink="">
      <xdr:nvSpPr>
        <xdr:cNvPr id="56" name="TextBox 55">
          <a:extLst>
            <a:ext uri="{FF2B5EF4-FFF2-40B4-BE49-F238E27FC236}">
              <a16:creationId xmlns:a16="http://schemas.microsoft.com/office/drawing/2014/main" id="{DAC28748-ACDF-400B-A469-B238F66B5950}"/>
            </a:ext>
          </a:extLst>
        </xdr:cNvPr>
        <xdr:cNvSpPr txBox="1"/>
      </xdr:nvSpPr>
      <xdr:spPr>
        <a:xfrm>
          <a:off x="14132720" y="6060281"/>
          <a:ext cx="2250280" cy="488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rounding figure</a:t>
          </a:r>
        </a:p>
      </xdr:txBody>
    </xdr:sp>
    <xdr:clientData/>
  </xdr:twoCellAnchor>
  <xdr:twoCellAnchor>
    <xdr:from>
      <xdr:col>5</xdr:col>
      <xdr:colOff>130968</xdr:colOff>
      <xdr:row>39</xdr:row>
      <xdr:rowOff>142872</xdr:rowOff>
    </xdr:from>
    <xdr:to>
      <xdr:col>8</xdr:col>
      <xdr:colOff>595312</xdr:colOff>
      <xdr:row>41</xdr:row>
      <xdr:rowOff>71437</xdr:rowOff>
    </xdr:to>
    <xdr:cxnSp macro="">
      <xdr:nvCxnSpPr>
        <xdr:cNvPr id="57" name="Straight Arrow Connector 56">
          <a:extLst>
            <a:ext uri="{FF2B5EF4-FFF2-40B4-BE49-F238E27FC236}">
              <a16:creationId xmlns:a16="http://schemas.microsoft.com/office/drawing/2014/main" id="{D530756F-879A-4749-AF58-EF09C249317C}"/>
            </a:ext>
          </a:extLst>
        </xdr:cNvPr>
        <xdr:cNvCxnSpPr>
          <a:stCxn id="60" idx="1"/>
        </xdr:cNvCxnSpPr>
      </xdr:nvCxnSpPr>
      <xdr:spPr>
        <a:xfrm flipH="1">
          <a:off x="10822781" y="5500685"/>
          <a:ext cx="3321844" cy="2857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595312</xdr:colOff>
      <xdr:row>38</xdr:row>
      <xdr:rowOff>71436</xdr:rowOff>
    </xdr:from>
    <xdr:to>
      <xdr:col>11</xdr:col>
      <xdr:colOff>821530</xdr:colOff>
      <xdr:row>41</xdr:row>
      <xdr:rowOff>35714</xdr:rowOff>
    </xdr:to>
    <xdr:sp macro="" textlink="">
      <xdr:nvSpPr>
        <xdr:cNvPr id="60" name="TextBox 59">
          <a:extLst>
            <a:ext uri="{FF2B5EF4-FFF2-40B4-BE49-F238E27FC236}">
              <a16:creationId xmlns:a16="http://schemas.microsoft.com/office/drawing/2014/main" id="{4ED46F24-B57A-47F6-9723-FECB73F89C97}"/>
            </a:ext>
          </a:extLst>
        </xdr:cNvPr>
        <xdr:cNvSpPr txBox="1"/>
      </xdr:nvSpPr>
      <xdr:spPr>
        <a:xfrm>
          <a:off x="14144625" y="5250655"/>
          <a:ext cx="2440780" cy="500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Should remain consistent with NSW Treasury CBA guidelines</a:t>
          </a:r>
        </a:p>
      </xdr:txBody>
    </xdr:sp>
    <xdr:clientData/>
  </xdr:twoCellAnchor>
  <xdr:twoCellAnchor>
    <xdr:from>
      <xdr:col>2</xdr:col>
      <xdr:colOff>3488530</xdr:colOff>
      <xdr:row>133</xdr:row>
      <xdr:rowOff>23813</xdr:rowOff>
    </xdr:from>
    <xdr:to>
      <xdr:col>10</xdr:col>
      <xdr:colOff>321469</xdr:colOff>
      <xdr:row>137</xdr:row>
      <xdr:rowOff>11906</xdr:rowOff>
    </xdr:to>
    <xdr:sp macro="" textlink="">
      <xdr:nvSpPr>
        <xdr:cNvPr id="63" name="Rectangle 62">
          <a:extLst>
            <a:ext uri="{FF2B5EF4-FFF2-40B4-BE49-F238E27FC236}">
              <a16:creationId xmlns:a16="http://schemas.microsoft.com/office/drawing/2014/main" id="{A4989A2D-80BB-48A5-B29E-3B7E9B7AD74A}"/>
            </a:ext>
          </a:extLst>
        </xdr:cNvPr>
        <xdr:cNvSpPr/>
      </xdr:nvSpPr>
      <xdr:spPr>
        <a:xfrm>
          <a:off x="8286749" y="26074688"/>
          <a:ext cx="7191376" cy="750093"/>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10</xdr:col>
      <xdr:colOff>321469</xdr:colOff>
      <xdr:row>132</xdr:row>
      <xdr:rowOff>127094</xdr:rowOff>
    </xdr:from>
    <xdr:to>
      <xdr:col>11</xdr:col>
      <xdr:colOff>484981</xdr:colOff>
      <xdr:row>135</xdr:row>
      <xdr:rowOff>17860</xdr:rowOff>
    </xdr:to>
    <xdr:cxnSp macro="">
      <xdr:nvCxnSpPr>
        <xdr:cNvPr id="64" name="Straight Arrow Connector 63">
          <a:extLst>
            <a:ext uri="{FF2B5EF4-FFF2-40B4-BE49-F238E27FC236}">
              <a16:creationId xmlns:a16="http://schemas.microsoft.com/office/drawing/2014/main" id="{72FC984B-7E8F-4144-B263-873292D7F8F2}"/>
            </a:ext>
          </a:extLst>
        </xdr:cNvPr>
        <xdr:cNvCxnSpPr>
          <a:stCxn id="66" idx="1"/>
          <a:endCxn id="63" idx="3"/>
        </xdr:cNvCxnSpPr>
      </xdr:nvCxnSpPr>
      <xdr:spPr>
        <a:xfrm flipH="1">
          <a:off x="16222616" y="27592712"/>
          <a:ext cx="802247" cy="4286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484981</xdr:colOff>
      <xdr:row>131</xdr:row>
      <xdr:rowOff>30443</xdr:rowOff>
    </xdr:from>
    <xdr:to>
      <xdr:col>14</xdr:col>
      <xdr:colOff>0</xdr:colOff>
      <xdr:row>134</xdr:row>
      <xdr:rowOff>44450</xdr:rowOff>
    </xdr:to>
    <xdr:sp macro="" textlink="">
      <xdr:nvSpPr>
        <xdr:cNvPr id="66" name="TextBox 65">
          <a:extLst>
            <a:ext uri="{FF2B5EF4-FFF2-40B4-BE49-F238E27FC236}">
              <a16:creationId xmlns:a16="http://schemas.microsoft.com/office/drawing/2014/main" id="{DDBA33C4-40F2-4B90-AD5F-0930BB4D3290}"/>
            </a:ext>
          </a:extLst>
        </xdr:cNvPr>
        <xdr:cNvSpPr txBox="1"/>
      </xdr:nvSpPr>
      <xdr:spPr>
        <a:xfrm>
          <a:off x="17024863" y="27316767"/>
          <a:ext cx="2742313" cy="551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Total % allocation across stakeholders must be equal to 100%</a:t>
          </a:r>
        </a:p>
      </xdr:txBody>
    </xdr:sp>
    <xdr:clientData/>
  </xdr:twoCellAnchor>
  <xdr:twoCellAnchor>
    <xdr:from>
      <xdr:col>4</xdr:col>
      <xdr:colOff>840441</xdr:colOff>
      <xdr:row>96</xdr:row>
      <xdr:rowOff>139887</xdr:rowOff>
    </xdr:from>
    <xdr:to>
      <xdr:col>5</xdr:col>
      <xdr:colOff>380301</xdr:colOff>
      <xdr:row>98</xdr:row>
      <xdr:rowOff>85351</xdr:rowOff>
    </xdr:to>
    <xdr:cxnSp macro="">
      <xdr:nvCxnSpPr>
        <xdr:cNvPr id="2" name="Straight Arrow Connector 1">
          <a:extLst>
            <a:ext uri="{FF2B5EF4-FFF2-40B4-BE49-F238E27FC236}">
              <a16:creationId xmlns:a16="http://schemas.microsoft.com/office/drawing/2014/main" id="{837FAE07-E560-4CB2-B34D-18D6D2C49602}"/>
            </a:ext>
          </a:extLst>
        </xdr:cNvPr>
        <xdr:cNvCxnSpPr>
          <a:stCxn id="3" idx="1"/>
        </xdr:cNvCxnSpPr>
      </xdr:nvCxnSpPr>
      <xdr:spPr>
        <a:xfrm flipH="1">
          <a:off x="10836088" y="20781122"/>
          <a:ext cx="750095" cy="3040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380301</xdr:colOff>
      <xdr:row>95</xdr:row>
      <xdr:rowOff>89647</xdr:rowOff>
    </xdr:from>
    <xdr:to>
      <xdr:col>7</xdr:col>
      <xdr:colOff>1040746</xdr:colOff>
      <xdr:row>98</xdr:row>
      <xdr:rowOff>10832</xdr:rowOff>
    </xdr:to>
    <xdr:sp macro="" textlink="">
      <xdr:nvSpPr>
        <xdr:cNvPr id="3" name="TextBox 2">
          <a:extLst>
            <a:ext uri="{FF2B5EF4-FFF2-40B4-BE49-F238E27FC236}">
              <a16:creationId xmlns:a16="http://schemas.microsoft.com/office/drawing/2014/main" id="{E0D06C75-47A3-4443-A1B6-07D44545F651}"/>
            </a:ext>
          </a:extLst>
        </xdr:cNvPr>
        <xdr:cNvSpPr txBox="1"/>
      </xdr:nvSpPr>
      <xdr:spPr>
        <a:xfrm>
          <a:off x="11586183" y="20551588"/>
          <a:ext cx="2610269" cy="4590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an option or the base case</a:t>
          </a:r>
        </a:p>
      </xdr:txBody>
    </xdr:sp>
    <xdr:clientData/>
  </xdr:twoCellAnchor>
  <xdr:twoCellAnchor>
    <xdr:from>
      <xdr:col>8</xdr:col>
      <xdr:colOff>51174</xdr:colOff>
      <xdr:row>97</xdr:row>
      <xdr:rowOff>78698</xdr:rowOff>
    </xdr:from>
    <xdr:to>
      <xdr:col>9</xdr:col>
      <xdr:colOff>153009</xdr:colOff>
      <xdr:row>99</xdr:row>
      <xdr:rowOff>93382</xdr:rowOff>
    </xdr:to>
    <xdr:cxnSp macro="">
      <xdr:nvCxnSpPr>
        <xdr:cNvPr id="4" name="Straight Arrow Connector 3">
          <a:extLst>
            <a:ext uri="{FF2B5EF4-FFF2-40B4-BE49-F238E27FC236}">
              <a16:creationId xmlns:a16="http://schemas.microsoft.com/office/drawing/2014/main" id="{2225895B-F280-43C7-B755-4BD30C972341}"/>
            </a:ext>
          </a:extLst>
        </xdr:cNvPr>
        <xdr:cNvCxnSpPr>
          <a:stCxn id="5" idx="1"/>
        </xdr:cNvCxnSpPr>
      </xdr:nvCxnSpPr>
      <xdr:spPr>
        <a:xfrm flipH="1">
          <a:off x="14260233" y="20294110"/>
          <a:ext cx="740570" cy="3732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153009</xdr:colOff>
      <xdr:row>95</xdr:row>
      <xdr:rowOff>156882</xdr:rowOff>
    </xdr:from>
    <xdr:to>
      <xdr:col>11</xdr:col>
      <xdr:colOff>1064840</xdr:colOff>
      <xdr:row>99</xdr:row>
      <xdr:rowOff>28388</xdr:rowOff>
    </xdr:to>
    <xdr:sp macro="" textlink="">
      <xdr:nvSpPr>
        <xdr:cNvPr id="5" name="TextBox 4">
          <a:extLst>
            <a:ext uri="{FF2B5EF4-FFF2-40B4-BE49-F238E27FC236}">
              <a16:creationId xmlns:a16="http://schemas.microsoft.com/office/drawing/2014/main" id="{CE810EF9-2E06-4917-9E03-C43B9B2D2640}"/>
            </a:ext>
          </a:extLst>
        </xdr:cNvPr>
        <xdr:cNvSpPr txBox="1"/>
      </xdr:nvSpPr>
      <xdr:spPr>
        <a:xfrm>
          <a:off x="15000803" y="20013706"/>
          <a:ext cx="2603919" cy="588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if the item is a benefit or disbenefit</a:t>
          </a:r>
        </a:p>
      </xdr:txBody>
    </xdr:sp>
    <xdr:clientData/>
  </xdr:twoCellAnchor>
  <xdr:twoCellAnchor>
    <xdr:from>
      <xdr:col>10</xdr:col>
      <xdr:colOff>595314</xdr:colOff>
      <xdr:row>116</xdr:row>
      <xdr:rowOff>35718</xdr:rowOff>
    </xdr:from>
    <xdr:to>
      <xdr:col>18</xdr:col>
      <xdr:colOff>107156</xdr:colOff>
      <xdr:row>119</xdr:row>
      <xdr:rowOff>95250</xdr:rowOff>
    </xdr:to>
    <xdr:sp macro="" textlink="">
      <xdr:nvSpPr>
        <xdr:cNvPr id="7" name="Rectangle 6">
          <a:extLst>
            <a:ext uri="{FF2B5EF4-FFF2-40B4-BE49-F238E27FC236}">
              <a16:creationId xmlns:a16="http://schemas.microsoft.com/office/drawing/2014/main" id="{9C4C8608-5716-43EA-9BC2-AE273DCF4592}"/>
            </a:ext>
          </a:extLst>
        </xdr:cNvPr>
        <xdr:cNvSpPr/>
      </xdr:nvSpPr>
      <xdr:spPr>
        <a:xfrm>
          <a:off x="16499636" y="18816777"/>
          <a:ext cx="6352286" cy="597414"/>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5</xdr:col>
      <xdr:colOff>310824</xdr:colOff>
      <xdr:row>117</xdr:row>
      <xdr:rowOff>86472</xdr:rowOff>
    </xdr:from>
    <xdr:to>
      <xdr:col>10</xdr:col>
      <xdr:colOff>160057</xdr:colOff>
      <xdr:row>118</xdr:row>
      <xdr:rowOff>134470</xdr:rowOff>
    </xdr:to>
    <xdr:cxnSp macro="">
      <xdr:nvCxnSpPr>
        <xdr:cNvPr id="8" name="Straight Arrow Connector 7">
          <a:extLst>
            <a:ext uri="{FF2B5EF4-FFF2-40B4-BE49-F238E27FC236}">
              <a16:creationId xmlns:a16="http://schemas.microsoft.com/office/drawing/2014/main" id="{188A192A-D99E-4DAB-ABAA-EEE68463800D}"/>
            </a:ext>
          </a:extLst>
        </xdr:cNvPr>
        <xdr:cNvCxnSpPr>
          <a:stCxn id="9" idx="2"/>
        </xdr:cNvCxnSpPr>
      </xdr:nvCxnSpPr>
      <xdr:spPr>
        <a:xfrm>
          <a:off x="11516706" y="24492884"/>
          <a:ext cx="4544498" cy="2272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2865531</xdr:colOff>
      <xdr:row>102</xdr:row>
      <xdr:rowOff>126440</xdr:rowOff>
    </xdr:from>
    <xdr:to>
      <xdr:col>9</xdr:col>
      <xdr:colOff>293501</xdr:colOff>
      <xdr:row>117</xdr:row>
      <xdr:rowOff>83297</xdr:rowOff>
    </xdr:to>
    <xdr:sp macro="" textlink="">
      <xdr:nvSpPr>
        <xdr:cNvPr id="9" name="TextBox 8">
          <a:extLst>
            <a:ext uri="{FF2B5EF4-FFF2-40B4-BE49-F238E27FC236}">
              <a16:creationId xmlns:a16="http://schemas.microsoft.com/office/drawing/2014/main" id="{05B45E2F-9343-498D-8DC7-481DEFF97A12}"/>
            </a:ext>
          </a:extLst>
        </xdr:cNvPr>
        <xdr:cNvSpPr txBox="1"/>
      </xdr:nvSpPr>
      <xdr:spPr>
        <a:xfrm>
          <a:off x="7885766" y="21843440"/>
          <a:ext cx="7255529" cy="2646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chemeClr val="dk1"/>
              </a:solidFill>
              <a:effectLst/>
              <a:latin typeface="Arial" panose="020B0604020202020204" pitchFamily="34" charset="0"/>
              <a:ea typeface="+mn-ea"/>
              <a:cs typeface="Arial" panose="020B0604020202020204" pitchFamily="34" charset="0"/>
            </a:rPr>
            <a:t>User Instructions:</a:t>
          </a:r>
          <a:endParaRPr lang="en-AU" sz="1200">
            <a:solidFill>
              <a:schemeClr val="dk1"/>
            </a:solidFill>
            <a:effectLst/>
            <a:latin typeface="Arial" panose="020B0604020202020204" pitchFamily="34" charset="0"/>
            <a:ea typeface="+mn-ea"/>
            <a:cs typeface="Arial" panose="020B0604020202020204" pitchFamily="34" charset="0"/>
          </a:endParaRPr>
        </a:p>
        <a:p>
          <a:pPr lvl="0"/>
          <a:endParaRPr lang="en-AU" sz="1200">
            <a:solidFill>
              <a:schemeClr val="dk1"/>
            </a:solidFill>
            <a:effectLst/>
            <a:latin typeface="Arial" panose="020B0604020202020204" pitchFamily="34" charset="0"/>
            <a:ea typeface="+mn-ea"/>
            <a:cs typeface="Arial" panose="020B0604020202020204" pitchFamily="34" charset="0"/>
          </a:endParaRPr>
        </a:p>
        <a:p>
          <a:pPr lvl="0"/>
          <a:r>
            <a:rPr lang="en-AU" sz="1200">
              <a:solidFill>
                <a:schemeClr val="dk1"/>
              </a:solidFill>
              <a:effectLst/>
              <a:latin typeface="Arial" panose="020B0604020202020204" pitchFamily="34" charset="0"/>
              <a:ea typeface="+mn-ea"/>
              <a:cs typeface="Arial" panose="020B0604020202020204" pitchFamily="34" charset="0"/>
            </a:rPr>
            <a:t>Enter the benefits/disbenefits for this category by year:</a:t>
          </a:r>
        </a:p>
        <a:p>
          <a:pPr lvl="1"/>
          <a:r>
            <a:rPr lang="en-AU" sz="1200">
              <a:solidFill>
                <a:schemeClr val="dk1"/>
              </a:solidFill>
              <a:effectLst/>
              <a:latin typeface="Arial" panose="020B0604020202020204" pitchFamily="34" charset="0"/>
              <a:ea typeface="+mn-ea"/>
              <a:cs typeface="Arial" panose="020B0604020202020204" pitchFamily="34" charset="0"/>
            </a:rPr>
            <a:t>Method 1) Quantity and Price - input the quantity and price of the benefit/disbenefit for each year of the analysis period. The total cost output for each year will be automatically calculated. </a:t>
          </a:r>
        </a:p>
        <a:p>
          <a:pPr lvl="1"/>
          <a:endParaRPr lang="en-AU" sz="1200">
            <a:solidFill>
              <a:schemeClr val="dk1"/>
            </a:solidFill>
            <a:effectLst/>
            <a:latin typeface="Arial" panose="020B0604020202020204" pitchFamily="34" charset="0"/>
            <a:ea typeface="+mn-ea"/>
            <a:cs typeface="Arial" panose="020B0604020202020204" pitchFamily="34" charset="0"/>
          </a:endParaRPr>
        </a:p>
        <a:p>
          <a:pPr lvl="1"/>
          <a:r>
            <a:rPr lang="en-AU" sz="1200">
              <a:solidFill>
                <a:schemeClr val="dk1"/>
              </a:solidFill>
              <a:effectLst/>
              <a:latin typeface="Arial" panose="020B0604020202020204" pitchFamily="34" charset="0"/>
              <a:ea typeface="+mn-ea"/>
              <a:cs typeface="Arial" panose="020B0604020202020204" pitchFamily="34" charset="0"/>
            </a:rPr>
            <a:t>Method 2) Benefit Profile from an external source – change all the ‘quantity’ cells in the timeline to ‘1’. Copy the  inputs for each year from the external source and paste them into the timeline ‘price per unit’ row. The total benefit/disbenefit output for each year will show the figures from the external source, for the analysis period only. </a:t>
          </a:r>
        </a:p>
        <a:p>
          <a:pPr lvl="1"/>
          <a:endParaRPr lang="en-AU" sz="1200">
            <a:solidFill>
              <a:schemeClr val="dk1"/>
            </a:solidFill>
            <a:effectLst/>
            <a:latin typeface="Arial" panose="020B0604020202020204" pitchFamily="34" charset="0"/>
            <a:ea typeface="+mn-ea"/>
            <a:cs typeface="Arial" panose="020B0604020202020204" pitchFamily="34" charset="0"/>
          </a:endParaRPr>
        </a:p>
        <a:p>
          <a:r>
            <a:rPr lang="en-AU" sz="1200">
              <a:solidFill>
                <a:schemeClr val="dk1"/>
              </a:solidFill>
              <a:effectLst/>
              <a:latin typeface="Arial" panose="020B0604020202020204" pitchFamily="34" charset="0"/>
              <a:ea typeface="+mn-ea"/>
              <a:cs typeface="Arial" panose="020B0604020202020204" pitchFamily="34" charset="0"/>
            </a:rPr>
            <a:t>Repeat the process above for each benefit/disbenefit item. </a:t>
          </a:r>
          <a:endParaRPr lang="en-AU" sz="1200" baseline="0">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aseline="0">
            <a:solidFill>
              <a:schemeClr val="dk1"/>
            </a:solidFill>
            <a:effectLst/>
            <a:latin typeface="Arial" panose="020B0604020202020204" pitchFamily="34" charset="0"/>
            <a:ea typeface="Cambria Math" panose="02040503050406030204" pitchFamily="18"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aseline="0">
              <a:effectLst/>
              <a:latin typeface="Arial" panose="020B0604020202020204" pitchFamily="34" charset="0"/>
              <a:ea typeface="Cambria Math" panose="02040503050406030204" pitchFamily="18" charset="0"/>
              <a:cs typeface="Arial" panose="020B0604020202020204" pitchFamily="34" charset="0"/>
            </a:rPr>
            <a:t>Output = evaluation flag x quantity x price</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a:effectLst/>
            <a:latin typeface="Arial" panose="020B0604020202020204" pitchFamily="34" charset="0"/>
            <a:ea typeface="Cambria Math" panose="02040503050406030204" pitchFamily="18" charset="0"/>
            <a:cs typeface="Arial" panose="020B0604020202020204" pitchFamily="34" charset="0"/>
          </a:endParaRPr>
        </a:p>
        <a:p>
          <a:pPr algn="l"/>
          <a:endParaRPr lang="en-AU" sz="1200" baseline="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197757</xdr:colOff>
      <xdr:row>15</xdr:row>
      <xdr:rowOff>0</xdr:rowOff>
    </xdr:from>
    <xdr:to>
      <xdr:col>19</xdr:col>
      <xdr:colOff>112059</xdr:colOff>
      <xdr:row>26</xdr:row>
      <xdr:rowOff>285750</xdr:rowOff>
    </xdr:to>
    <xdr:graphicFrame macro="">
      <xdr:nvGraphicFramePr>
        <xdr:cNvPr id="6" name="Chart 5">
          <a:extLst>
            <a:ext uri="{FF2B5EF4-FFF2-40B4-BE49-F238E27FC236}">
              <a16:creationId xmlns:a16="http://schemas.microsoft.com/office/drawing/2014/main" id="{E2F3CDA4-3FAA-461F-8203-E8EABBC9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215980</xdr:colOff>
      <xdr:row>30</xdr:row>
      <xdr:rowOff>105710</xdr:rowOff>
    </xdr:from>
    <xdr:to>
      <xdr:col>19</xdr:col>
      <xdr:colOff>123264</xdr:colOff>
      <xdr:row>41</xdr:row>
      <xdr:rowOff>285751</xdr:rowOff>
    </xdr:to>
    <xdr:graphicFrame macro="">
      <xdr:nvGraphicFramePr>
        <xdr:cNvPr id="3" name="Chart 2">
          <a:extLst>
            <a:ext uri="{FF2B5EF4-FFF2-40B4-BE49-F238E27FC236}">
              <a16:creationId xmlns:a16="http://schemas.microsoft.com/office/drawing/2014/main" id="{9EBF07A1-358D-43FC-B639-C6D227095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NSW TSY">
      <a:dk1>
        <a:srgbClr val="22272B"/>
      </a:dk1>
      <a:lt1>
        <a:srgbClr val="FFFFFF"/>
      </a:lt1>
      <a:dk2>
        <a:srgbClr val="495054"/>
      </a:dk2>
      <a:lt2>
        <a:srgbClr val="002664"/>
      </a:lt2>
      <a:accent1>
        <a:srgbClr val="002664"/>
      </a:accent1>
      <a:accent2>
        <a:srgbClr val="CBEDFD"/>
      </a:accent2>
      <a:accent3>
        <a:srgbClr val="146CFD"/>
      </a:accent3>
      <a:accent4>
        <a:srgbClr val="8CE0FF"/>
      </a:accent4>
      <a:accent5>
        <a:srgbClr val="495054"/>
      </a:accent5>
      <a:accent6>
        <a:srgbClr val="FFB8C1"/>
      </a:accent6>
      <a:hlink>
        <a:srgbClr val="22272B"/>
      </a:hlink>
      <a:folHlink>
        <a:srgbClr val="22272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reasury.nsw.gov.au/finance-resource/guidelines-cost-benefit-analysis" TargetMode="External"/><Relationship Id="rId1" Type="http://schemas.openxmlformats.org/officeDocument/2006/relationships/hyperlink" Target="https://www.treasury.nsw.gov.au/information-public-entities/nsw-common-planning-assump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8396-A40E-4B14-AAA2-66DFFCDE9A1A}">
  <sheetPr codeName="Sheet3">
    <tabColor theme="4"/>
    <pageSetUpPr fitToPage="1"/>
  </sheetPr>
  <dimension ref="A1:T25"/>
  <sheetViews>
    <sheetView showGridLines="0" showRowColHeaders="0" tabSelected="1" topLeftCell="A20" zoomScale="85" zoomScaleNormal="85" workbookViewId="0">
      <selection activeCell="C25" sqref="C25:S25"/>
    </sheetView>
  </sheetViews>
  <sheetFormatPr defaultColWidth="9.1796875" defaultRowHeight="14.5" x14ac:dyDescent="0.35"/>
  <cols>
    <col min="1" max="1" width="3.81640625" style="52" customWidth="1"/>
    <col min="2" max="19" width="9.1796875" style="52" customWidth="1"/>
    <col min="20" max="20" width="14" style="52" customWidth="1"/>
    <col min="21" max="16384" width="9.1796875" style="52"/>
  </cols>
  <sheetData>
    <row r="1" spans="1:20" ht="15.5" x14ac:dyDescent="0.35">
      <c r="A1" s="51"/>
      <c r="B1" s="51" t="s">
        <v>1</v>
      </c>
    </row>
    <row r="3" spans="1:20" ht="15" customHeight="1" x14ac:dyDescent="0.35">
      <c r="A3" s="53"/>
      <c r="E3" s="293" t="s">
        <v>276</v>
      </c>
      <c r="F3" s="293"/>
      <c r="G3" s="293"/>
      <c r="H3" s="293"/>
      <c r="I3" s="293"/>
      <c r="J3" s="293"/>
      <c r="K3" s="293"/>
      <c r="L3" s="293"/>
      <c r="M3" s="293"/>
      <c r="N3" s="293"/>
      <c r="O3" s="293"/>
      <c r="P3" s="293"/>
      <c r="Q3" s="293"/>
      <c r="R3" s="293"/>
      <c r="S3" s="293"/>
      <c r="T3" s="53"/>
    </row>
    <row r="4" spans="1:20" ht="15" customHeight="1" x14ac:dyDescent="0.35">
      <c r="A4" s="53"/>
      <c r="E4" s="293"/>
      <c r="F4" s="293"/>
      <c r="G4" s="293"/>
      <c r="H4" s="293"/>
      <c r="I4" s="293"/>
      <c r="J4" s="293"/>
      <c r="K4" s="293"/>
      <c r="L4" s="293"/>
      <c r="M4" s="293"/>
      <c r="N4" s="293"/>
      <c r="O4" s="293"/>
      <c r="P4" s="293"/>
      <c r="Q4" s="293"/>
      <c r="R4" s="293"/>
      <c r="S4" s="293"/>
      <c r="T4" s="53"/>
    </row>
    <row r="5" spans="1:20" ht="15" customHeight="1" x14ac:dyDescent="0.35">
      <c r="A5" s="53"/>
      <c r="E5" s="294"/>
      <c r="F5" s="294"/>
      <c r="G5" s="294"/>
      <c r="H5" s="294"/>
      <c r="I5" s="294"/>
      <c r="J5" s="294"/>
      <c r="K5" s="294"/>
      <c r="L5" s="294"/>
      <c r="M5" s="294"/>
      <c r="N5" s="294"/>
      <c r="O5" s="294"/>
      <c r="P5" s="294"/>
      <c r="Q5" s="294"/>
      <c r="R5" s="294"/>
      <c r="S5" s="294"/>
      <c r="T5" s="53"/>
    </row>
    <row r="6" spans="1:20" x14ac:dyDescent="0.35">
      <c r="B6" s="54"/>
      <c r="C6" s="54"/>
      <c r="D6" s="54"/>
    </row>
    <row r="8" spans="1:20" ht="15.5" x14ac:dyDescent="0.35">
      <c r="B8" s="51" t="s">
        <v>2</v>
      </c>
    </row>
    <row r="9" spans="1:20" x14ac:dyDescent="0.35">
      <c r="A9" s="55"/>
      <c r="B9" s="56"/>
      <c r="C9" s="56"/>
      <c r="D9" s="56"/>
      <c r="E9" s="56"/>
      <c r="F9" s="56"/>
      <c r="G9" s="56"/>
      <c r="H9" s="56"/>
      <c r="I9" s="56"/>
      <c r="J9" s="56"/>
      <c r="K9" s="56"/>
      <c r="L9" s="56"/>
      <c r="M9" s="56"/>
      <c r="N9" s="56"/>
      <c r="O9" s="56"/>
      <c r="P9" s="56"/>
      <c r="Q9" s="56"/>
      <c r="R9" s="56"/>
      <c r="S9" s="56"/>
    </row>
    <row r="10" spans="1:20" ht="260" customHeight="1" x14ac:dyDescent="0.35">
      <c r="C10" s="292" t="s">
        <v>273</v>
      </c>
      <c r="D10" s="292"/>
      <c r="E10" s="292"/>
      <c r="F10" s="292"/>
      <c r="G10" s="292"/>
      <c r="H10" s="292"/>
      <c r="I10" s="292"/>
      <c r="J10" s="292"/>
      <c r="K10" s="292"/>
      <c r="L10" s="292"/>
      <c r="M10" s="292"/>
      <c r="N10" s="292"/>
      <c r="O10" s="292"/>
      <c r="P10" s="292"/>
      <c r="Q10" s="292"/>
      <c r="R10" s="292"/>
      <c r="S10" s="292"/>
    </row>
    <row r="11" spans="1:20" ht="15.5" x14ac:dyDescent="0.35">
      <c r="B11" s="51"/>
      <c r="C11" s="57"/>
      <c r="D11" s="57"/>
      <c r="E11" s="57"/>
      <c r="F11" s="57"/>
      <c r="G11" s="57"/>
      <c r="H11" s="57"/>
      <c r="I11" s="57"/>
      <c r="J11" s="57"/>
      <c r="K11" s="57"/>
      <c r="L11" s="57"/>
      <c r="M11" s="57"/>
      <c r="N11" s="57"/>
      <c r="O11" s="57"/>
      <c r="P11" s="57"/>
      <c r="Q11" s="57"/>
      <c r="R11" s="57"/>
      <c r="S11" s="57"/>
    </row>
    <row r="12" spans="1:20" ht="15.5" x14ac:dyDescent="0.35">
      <c r="B12" s="51" t="s">
        <v>3</v>
      </c>
      <c r="C12" s="57"/>
      <c r="D12" s="57"/>
      <c r="E12" s="57"/>
      <c r="F12" s="57"/>
      <c r="G12" s="57"/>
      <c r="H12" s="57"/>
      <c r="I12" s="57"/>
      <c r="J12" s="57"/>
      <c r="K12" s="57"/>
      <c r="L12" s="57"/>
      <c r="M12" s="57"/>
      <c r="N12" s="57"/>
      <c r="O12" s="57"/>
      <c r="P12" s="57"/>
      <c r="Q12" s="57"/>
      <c r="R12" s="57"/>
      <c r="S12" s="57"/>
    </row>
    <row r="13" spans="1:20" ht="15.5" x14ac:dyDescent="0.35">
      <c r="B13" s="56"/>
      <c r="C13" s="58"/>
      <c r="D13" s="58"/>
      <c r="E13" s="58"/>
      <c r="F13" s="58"/>
      <c r="G13" s="58"/>
      <c r="H13" s="58"/>
      <c r="I13" s="58"/>
      <c r="J13" s="58"/>
      <c r="K13" s="58"/>
      <c r="L13" s="58"/>
      <c r="M13" s="58"/>
      <c r="N13" s="58"/>
      <c r="O13" s="58"/>
      <c r="P13" s="58"/>
      <c r="Q13" s="58"/>
      <c r="R13" s="58"/>
      <c r="S13" s="58"/>
    </row>
    <row r="14" spans="1:20" ht="100" customHeight="1" x14ac:dyDescent="0.35">
      <c r="C14" s="288" t="s">
        <v>267</v>
      </c>
      <c r="D14" s="288"/>
      <c r="E14" s="288"/>
      <c r="F14" s="288"/>
      <c r="G14" s="288"/>
      <c r="H14" s="288"/>
      <c r="I14" s="288"/>
      <c r="J14" s="288"/>
      <c r="K14" s="288"/>
      <c r="L14" s="288"/>
      <c r="M14" s="288"/>
      <c r="N14" s="288"/>
      <c r="O14" s="288"/>
      <c r="P14" s="288"/>
      <c r="Q14" s="288"/>
      <c r="R14" s="288"/>
      <c r="S14" s="288"/>
    </row>
    <row r="15" spans="1:20" ht="15.5" x14ac:dyDescent="0.35">
      <c r="C15" s="295" t="s">
        <v>4</v>
      </c>
      <c r="D15" s="288"/>
      <c r="E15" s="288"/>
      <c r="F15" s="288"/>
      <c r="G15" s="288"/>
      <c r="H15" s="288"/>
      <c r="I15" s="288"/>
      <c r="J15" s="288"/>
      <c r="K15" s="288"/>
      <c r="L15" s="288"/>
      <c r="M15" s="288"/>
      <c r="N15" s="288"/>
      <c r="O15" s="288"/>
      <c r="P15" s="288"/>
      <c r="Q15" s="288"/>
      <c r="R15" s="288"/>
      <c r="S15" s="288"/>
    </row>
    <row r="17" spans="2:19" ht="112.5" customHeight="1" x14ac:dyDescent="0.35">
      <c r="C17" s="296" t="s">
        <v>5</v>
      </c>
      <c r="D17" s="297"/>
      <c r="E17" s="297"/>
      <c r="F17" s="297"/>
      <c r="G17" s="297"/>
      <c r="H17" s="297"/>
      <c r="I17" s="297"/>
      <c r="J17" s="297"/>
      <c r="K17" s="297"/>
      <c r="L17" s="297"/>
      <c r="M17" s="297"/>
      <c r="N17" s="297"/>
      <c r="O17" s="297"/>
      <c r="P17" s="297"/>
      <c r="Q17" s="297"/>
      <c r="R17" s="297"/>
      <c r="S17" s="297"/>
    </row>
    <row r="18" spans="2:19" ht="15.5" x14ac:dyDescent="0.35">
      <c r="C18" s="286" t="s">
        <v>6</v>
      </c>
      <c r="D18" s="287"/>
      <c r="E18" s="287"/>
      <c r="F18" s="287"/>
      <c r="G18" s="287"/>
      <c r="H18" s="287"/>
      <c r="I18" s="287"/>
      <c r="J18" s="287"/>
      <c r="K18" s="287"/>
      <c r="L18" s="287"/>
      <c r="M18" s="287"/>
      <c r="N18" s="287"/>
      <c r="O18" s="287"/>
      <c r="P18" s="287"/>
      <c r="Q18" s="287"/>
      <c r="R18" s="287"/>
      <c r="S18" s="287"/>
    </row>
    <row r="20" spans="2:19" ht="213.5" customHeight="1" x14ac:dyDescent="0.35">
      <c r="C20" s="288" t="s">
        <v>268</v>
      </c>
      <c r="D20" s="289"/>
      <c r="E20" s="289"/>
      <c r="F20" s="289"/>
      <c r="G20" s="289"/>
      <c r="H20" s="289"/>
      <c r="I20" s="289"/>
      <c r="J20" s="289"/>
      <c r="K20" s="289"/>
      <c r="L20" s="289"/>
      <c r="M20" s="289"/>
      <c r="N20" s="289"/>
      <c r="O20" s="289"/>
      <c r="P20" s="289"/>
      <c r="Q20" s="289"/>
      <c r="R20" s="289"/>
      <c r="S20" s="289"/>
    </row>
    <row r="21" spans="2:19" ht="15.5" x14ac:dyDescent="0.35">
      <c r="C21" s="290"/>
      <c r="D21" s="291"/>
      <c r="E21" s="291"/>
      <c r="F21" s="291"/>
      <c r="G21" s="291"/>
      <c r="H21" s="291"/>
      <c r="I21" s="291"/>
      <c r="J21" s="291"/>
      <c r="K21" s="291"/>
      <c r="L21" s="291"/>
      <c r="M21" s="291"/>
      <c r="N21" s="291"/>
      <c r="O21" s="291"/>
      <c r="P21" s="291"/>
      <c r="Q21" s="291"/>
      <c r="R21" s="291"/>
      <c r="S21" s="291"/>
    </row>
    <row r="23" spans="2:19" ht="15.5" x14ac:dyDescent="0.35">
      <c r="B23" s="51" t="s">
        <v>7</v>
      </c>
      <c r="H23" s="59"/>
    </row>
    <row r="24" spans="2:19" x14ac:dyDescent="0.35">
      <c r="B24" s="56"/>
      <c r="C24" s="56"/>
      <c r="D24" s="56"/>
      <c r="E24" s="56"/>
      <c r="F24" s="56"/>
      <c r="G24" s="56"/>
      <c r="H24" s="56"/>
      <c r="I24" s="56"/>
      <c r="J24" s="56"/>
      <c r="K24" s="56"/>
      <c r="L24" s="56"/>
      <c r="M24" s="56"/>
      <c r="N24" s="56"/>
      <c r="O24" s="56"/>
      <c r="P24" s="56"/>
      <c r="Q24" s="56"/>
      <c r="R24" s="56"/>
      <c r="S24" s="56"/>
    </row>
    <row r="25" spans="2:19" ht="300" customHeight="1" x14ac:dyDescent="0.35">
      <c r="C25" s="292" t="s">
        <v>269</v>
      </c>
      <c r="D25" s="292"/>
      <c r="E25" s="292"/>
      <c r="F25" s="292"/>
      <c r="G25" s="292"/>
      <c r="H25" s="292"/>
      <c r="I25" s="292"/>
      <c r="J25" s="292"/>
      <c r="K25" s="292"/>
      <c r="L25" s="292"/>
      <c r="M25" s="292"/>
      <c r="N25" s="292"/>
      <c r="O25" s="292"/>
      <c r="P25" s="292"/>
      <c r="Q25" s="292"/>
      <c r="R25" s="292"/>
      <c r="S25" s="292"/>
    </row>
  </sheetData>
  <sheetProtection algorithmName="SHA-512" hashValue="4mFPbCcdgniar6/onGmIzi890yR1nZck0Xp+BlIbm4QdDQKni9n8bbKeg67KdNAEICkzp1LgoALvkYPae7lAVw==" saltValue="RbOePjrHYTya20fu6B7Vzw==" spinCount="100000" sheet="1" formatCells="0"/>
  <mergeCells count="9">
    <mergeCell ref="C18:S18"/>
    <mergeCell ref="C20:S20"/>
    <mergeCell ref="C21:S21"/>
    <mergeCell ref="C25:S25"/>
    <mergeCell ref="E3:S5"/>
    <mergeCell ref="C10:S10"/>
    <mergeCell ref="C14:S14"/>
    <mergeCell ref="C15:S15"/>
    <mergeCell ref="C17:S17"/>
  </mergeCells>
  <hyperlinks>
    <hyperlink ref="C18" r:id="rId1" xr:uid="{6BC15683-3B81-4C83-8347-FCB1FF880FF5}"/>
    <hyperlink ref="C15" r:id="rId2" xr:uid="{DA64F3E5-075D-4C9D-A608-D98DA6B262B5}"/>
  </hyperlinks>
  <pageMargins left="0.7" right="0.7" top="0.75" bottom="0.75" header="0.3" footer="0.3"/>
  <pageSetup paperSize="9" scale="70" fitToHeight="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0EE0-338B-45C3-8091-C5ABCE210163}">
  <sheetPr codeName="Sheet17">
    <tabColor theme="8"/>
    <pageSetUpPr fitToPage="1"/>
  </sheetPr>
  <dimension ref="A1:CN373"/>
  <sheetViews>
    <sheetView showGridLines="0" zoomScale="85" zoomScaleNormal="85" workbookViewId="0">
      <selection activeCell="L21" sqref="L21"/>
    </sheetView>
  </sheetViews>
  <sheetFormatPr defaultColWidth="0" defaultRowHeight="15.5" zeroHeight="1" x14ac:dyDescent="0.35"/>
  <cols>
    <col min="1" max="2" width="4.6328125" style="115" customWidth="1"/>
    <col min="3" max="3" width="9.1796875" style="25" customWidth="1"/>
    <col min="4" max="4" width="3.1796875" style="25" customWidth="1"/>
    <col min="5" max="5" width="73.453125" style="25" bestFit="1" customWidth="1"/>
    <col min="6" max="6" width="9.1796875" style="25" customWidth="1"/>
    <col min="7" max="7" width="14.6328125" style="43" customWidth="1"/>
    <col min="8" max="8" width="4.54296875" style="25" customWidth="1"/>
    <col min="9" max="9" width="14.6328125" style="89" customWidth="1"/>
    <col min="10" max="88" width="14.6328125" style="43" customWidth="1"/>
    <col min="89" max="90" width="9.1796875" style="114" customWidth="1"/>
    <col min="91" max="92" width="0" style="25" hidden="1" customWidth="1"/>
    <col min="93" max="16384" width="9.1796875" style="25" hidden="1"/>
  </cols>
  <sheetData>
    <row r="1" spans="3:92" s="115" customFormat="1" x14ac:dyDescent="0.35">
      <c r="G1" s="234"/>
      <c r="I1" s="235"/>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row>
    <row r="2" spans="3:92" s="115" customFormat="1" x14ac:dyDescent="0.35">
      <c r="G2" s="234"/>
      <c r="I2" s="235"/>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row>
    <row r="3" spans="3:92" ht="15" customHeight="1" x14ac:dyDescent="0.35">
      <c r="C3" s="114"/>
      <c r="D3" s="114"/>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M3" s="24"/>
      <c r="CN3" s="24"/>
    </row>
    <row r="4" spans="3:92" ht="33.75" customHeight="1" x14ac:dyDescent="0.35">
      <c r="C4" s="114"/>
      <c r="D4" s="114"/>
      <c r="E4" s="159" t="s">
        <v>121</v>
      </c>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M4" s="24"/>
      <c r="CN4" s="24"/>
    </row>
    <row r="5" spans="3:92" ht="15.75" customHeight="1" x14ac:dyDescent="0.35">
      <c r="C5" s="114"/>
      <c r="D5" s="114"/>
      <c r="E5" s="114"/>
      <c r="F5" s="160"/>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0"/>
      <c r="CJ5" s="160"/>
      <c r="CM5" s="24"/>
      <c r="CN5" s="24"/>
    </row>
    <row r="6" spans="3:92" ht="15.75" customHeight="1" x14ac:dyDescent="0.35">
      <c r="C6" s="114"/>
      <c r="D6" s="114"/>
      <c r="E6" s="160" t="s">
        <v>122</v>
      </c>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M6" s="24"/>
      <c r="CN6" s="24"/>
    </row>
    <row r="7" spans="3:92" ht="15.75" customHeight="1" x14ac:dyDescent="0.35">
      <c r="C7" s="114"/>
      <c r="D7" s="114"/>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M7" s="24"/>
      <c r="CN7" s="24"/>
    </row>
    <row r="8" spans="3:92" ht="15.75" customHeight="1" x14ac:dyDescent="0.35">
      <c r="C8" s="114"/>
      <c r="D8" s="114"/>
      <c r="E8" s="134"/>
      <c r="F8" s="134" t="s">
        <v>111</v>
      </c>
      <c r="G8" s="134">
        <f>Base_Year</f>
        <v>0</v>
      </c>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M8" s="24"/>
      <c r="CN8" s="24"/>
    </row>
    <row r="9" spans="3:92" ht="15.75" customHeight="1" x14ac:dyDescent="0.35">
      <c r="C9" s="114"/>
      <c r="D9" s="114"/>
      <c r="E9" s="134"/>
      <c r="F9" s="134" t="s">
        <v>112</v>
      </c>
      <c r="G9" s="134">
        <f>Period_Appraisal_Start</f>
        <v>0</v>
      </c>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M9" s="24"/>
      <c r="CN9" s="24"/>
    </row>
    <row r="10" spans="3:92" ht="15.75" customHeight="1" x14ac:dyDescent="0.35">
      <c r="C10" s="114"/>
      <c r="D10" s="114"/>
      <c r="E10" s="134"/>
      <c r="F10" s="134" t="s">
        <v>113</v>
      </c>
      <c r="G10" s="134">
        <f>Period_Appraisal</f>
        <v>0</v>
      </c>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M10" s="24"/>
      <c r="CN10" s="24"/>
    </row>
    <row r="11" spans="3:92" ht="15" customHeight="1" x14ac:dyDescent="0.35">
      <c r="C11" s="114"/>
      <c r="D11" s="114"/>
      <c r="E11" s="134"/>
      <c r="F11" s="134" t="s">
        <v>114</v>
      </c>
      <c r="G11" s="136">
        <f>Rate_Discount</f>
        <v>0.05</v>
      </c>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M11" s="24"/>
      <c r="CN11" s="24"/>
    </row>
    <row r="12" spans="3:92" ht="15" customHeight="1" x14ac:dyDescent="0.35">
      <c r="C12" s="114"/>
      <c r="D12" s="114"/>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M12" s="24"/>
      <c r="CN12" s="24"/>
    </row>
    <row r="13" spans="3:92" ht="15.75" customHeight="1" x14ac:dyDescent="0.35">
      <c r="C13" s="114"/>
      <c r="D13" s="114"/>
      <c r="E13" s="133" t="str" cm="1">
        <f t="array" ref="E13">("Base Case Results "&amp;INDEX(Lists!$C$23:$C$27,MATCH('Primary Inputs'!$D$31,Lists!$B$23:$B$27,0)*1,))</f>
        <v>Base Case Results ($)</v>
      </c>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M13" s="24"/>
      <c r="CN13" s="24"/>
    </row>
    <row r="14" spans="3:92" x14ac:dyDescent="0.35">
      <c r="C14" s="114"/>
      <c r="D14" s="114"/>
      <c r="E14" s="23"/>
      <c r="F14" s="23"/>
      <c r="G14" s="40"/>
      <c r="H14" s="23"/>
      <c r="I14" s="86"/>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M14" s="24"/>
      <c r="CN14" s="24"/>
    </row>
    <row r="15" spans="3:92" x14ac:dyDescent="0.35">
      <c r="C15" s="114"/>
      <c r="D15" s="114"/>
      <c r="E15" s="139" t="s">
        <v>67</v>
      </c>
      <c r="F15" s="139"/>
      <c r="G15" s="137" t="s">
        <v>123</v>
      </c>
      <c r="H15" s="137"/>
      <c r="I15" s="142" t="s">
        <v>124</v>
      </c>
      <c r="J15" s="142">
        <f>'Primary Inputs'!P$70</f>
        <v>0</v>
      </c>
      <c r="K15" s="142">
        <f>'Primary Inputs'!Q$70</f>
        <v>1</v>
      </c>
      <c r="L15" s="142">
        <f>'Primary Inputs'!R$70</f>
        <v>2</v>
      </c>
      <c r="M15" s="142">
        <f>'Primary Inputs'!S$70</f>
        <v>3</v>
      </c>
      <c r="N15" s="142">
        <f>'Primary Inputs'!T$70</f>
        <v>4</v>
      </c>
      <c r="O15" s="142">
        <f>'Primary Inputs'!U$70</f>
        <v>5</v>
      </c>
      <c r="P15" s="142">
        <f>'Primary Inputs'!V$70</f>
        <v>6</v>
      </c>
      <c r="Q15" s="142">
        <f>'Primary Inputs'!W$70</f>
        <v>7</v>
      </c>
      <c r="R15" s="142">
        <f>'Primary Inputs'!X$70</f>
        <v>8</v>
      </c>
      <c r="S15" s="142">
        <f>'Primary Inputs'!Y$70</f>
        <v>9</v>
      </c>
      <c r="T15" s="142">
        <f>'Primary Inputs'!Z$70</f>
        <v>10</v>
      </c>
      <c r="U15" s="142">
        <f>'Primary Inputs'!AA$70</f>
        <v>11</v>
      </c>
      <c r="V15" s="142">
        <f>'Primary Inputs'!AB$70</f>
        <v>12</v>
      </c>
      <c r="W15" s="142">
        <f>'Primary Inputs'!AC$70</f>
        <v>13</v>
      </c>
      <c r="X15" s="142">
        <f>'Primary Inputs'!AD$70</f>
        <v>14</v>
      </c>
      <c r="Y15" s="142">
        <f>'Primary Inputs'!AE$70</f>
        <v>15</v>
      </c>
      <c r="Z15" s="142">
        <f>'Primary Inputs'!AF$70</f>
        <v>16</v>
      </c>
      <c r="AA15" s="142">
        <f>'Primary Inputs'!AG$70</f>
        <v>17</v>
      </c>
      <c r="AB15" s="142">
        <f>'Primary Inputs'!AH$70</f>
        <v>18</v>
      </c>
      <c r="AC15" s="142">
        <f>'Primary Inputs'!AI$70</f>
        <v>19</v>
      </c>
      <c r="AD15" s="142">
        <f>'Primary Inputs'!AJ$70</f>
        <v>20</v>
      </c>
      <c r="AE15" s="142">
        <f>'Primary Inputs'!AK$70</f>
        <v>21</v>
      </c>
      <c r="AF15" s="142">
        <f>'Primary Inputs'!AL$70</f>
        <v>22</v>
      </c>
      <c r="AG15" s="142">
        <f>'Primary Inputs'!AM$70</f>
        <v>23</v>
      </c>
      <c r="AH15" s="142">
        <f>'Primary Inputs'!AN$70</f>
        <v>24</v>
      </c>
      <c r="AI15" s="142">
        <f>'Primary Inputs'!AO$70</f>
        <v>25</v>
      </c>
      <c r="AJ15" s="142">
        <f>'Primary Inputs'!AP$70</f>
        <v>26</v>
      </c>
      <c r="AK15" s="142">
        <f>'Primary Inputs'!AQ$70</f>
        <v>27</v>
      </c>
      <c r="AL15" s="142">
        <f>'Primary Inputs'!AR$70</f>
        <v>28</v>
      </c>
      <c r="AM15" s="142">
        <f>'Primary Inputs'!AS$70</f>
        <v>29</v>
      </c>
      <c r="AN15" s="142">
        <f>'Primary Inputs'!AT$70</f>
        <v>30</v>
      </c>
      <c r="AO15" s="142">
        <f>'Primary Inputs'!AU$70</f>
        <v>31</v>
      </c>
      <c r="AP15" s="142">
        <f>'Primary Inputs'!AV$70</f>
        <v>32</v>
      </c>
      <c r="AQ15" s="142">
        <f>'Primary Inputs'!AW$70</f>
        <v>33</v>
      </c>
      <c r="AR15" s="142">
        <f>'Primary Inputs'!AX$70</f>
        <v>34</v>
      </c>
      <c r="AS15" s="142">
        <f>'Primary Inputs'!AY$70</f>
        <v>35</v>
      </c>
      <c r="AT15" s="142">
        <f>'Primary Inputs'!AZ$70</f>
        <v>36</v>
      </c>
      <c r="AU15" s="142">
        <f>'Primary Inputs'!BA$70</f>
        <v>37</v>
      </c>
      <c r="AV15" s="142">
        <f>'Primary Inputs'!BB$70</f>
        <v>38</v>
      </c>
      <c r="AW15" s="142">
        <f>'Primary Inputs'!BC$70</f>
        <v>39</v>
      </c>
      <c r="AX15" s="142">
        <f>'Primary Inputs'!BD$70</f>
        <v>40</v>
      </c>
      <c r="AY15" s="142">
        <f>'Primary Inputs'!BE$70</f>
        <v>41</v>
      </c>
      <c r="AZ15" s="137">
        <f>'Primary Inputs'!BF$70</f>
        <v>42</v>
      </c>
      <c r="BA15" s="137">
        <f>'Primary Inputs'!BG$70</f>
        <v>43</v>
      </c>
      <c r="BB15" s="137">
        <f>'Primary Inputs'!BH$70</f>
        <v>44</v>
      </c>
      <c r="BC15" s="137">
        <f>'Primary Inputs'!BI$70</f>
        <v>45</v>
      </c>
      <c r="BD15" s="137">
        <f>'Primary Inputs'!BJ$70</f>
        <v>46</v>
      </c>
      <c r="BE15" s="137">
        <f>'Primary Inputs'!BK$70</f>
        <v>47</v>
      </c>
      <c r="BF15" s="137">
        <f>'Primary Inputs'!BL$70</f>
        <v>48</v>
      </c>
      <c r="BG15" s="137">
        <f>'Primary Inputs'!BM$70</f>
        <v>49</v>
      </c>
      <c r="BH15" s="137">
        <f>'Primary Inputs'!BN$70</f>
        <v>50</v>
      </c>
      <c r="BI15" s="137">
        <f>'Primary Inputs'!BO$70</f>
        <v>51</v>
      </c>
      <c r="BJ15" s="137">
        <f>'Primary Inputs'!BP$70</f>
        <v>52</v>
      </c>
      <c r="BK15" s="137">
        <f>'Primary Inputs'!BQ$70</f>
        <v>53</v>
      </c>
      <c r="BL15" s="137">
        <f>'Primary Inputs'!BR$70</f>
        <v>54</v>
      </c>
      <c r="BM15" s="137">
        <f>'Primary Inputs'!BS$70</f>
        <v>55</v>
      </c>
      <c r="BN15" s="137">
        <f>'Primary Inputs'!BT$70</f>
        <v>56</v>
      </c>
      <c r="BO15" s="137">
        <f>'Primary Inputs'!BU$70</f>
        <v>57</v>
      </c>
      <c r="BP15" s="137">
        <f>'Primary Inputs'!BV$70</f>
        <v>58</v>
      </c>
      <c r="BQ15" s="137">
        <f>'Primary Inputs'!BW$70</f>
        <v>59</v>
      </c>
      <c r="BR15" s="137">
        <f>'Primary Inputs'!BX$70</f>
        <v>60</v>
      </c>
      <c r="BS15" s="137">
        <f>'Primary Inputs'!BY$70</f>
        <v>61</v>
      </c>
      <c r="BT15" s="137">
        <f>'Primary Inputs'!BZ$70</f>
        <v>62</v>
      </c>
      <c r="BU15" s="137">
        <f>'Primary Inputs'!CA$70</f>
        <v>63</v>
      </c>
      <c r="BV15" s="137">
        <f>'Primary Inputs'!CB$70</f>
        <v>64</v>
      </c>
      <c r="BW15" s="137">
        <f>'Primary Inputs'!CC$70</f>
        <v>65</v>
      </c>
      <c r="BX15" s="137">
        <f>'Primary Inputs'!CD$70</f>
        <v>66</v>
      </c>
      <c r="BY15" s="137">
        <f>'Primary Inputs'!CE$70</f>
        <v>67</v>
      </c>
      <c r="BZ15" s="137">
        <f>'Primary Inputs'!CF$70</f>
        <v>68</v>
      </c>
      <c r="CA15" s="137">
        <f>'Primary Inputs'!CG$70</f>
        <v>69</v>
      </c>
      <c r="CB15" s="137">
        <f>'Primary Inputs'!CH$70</f>
        <v>70</v>
      </c>
      <c r="CC15" s="137">
        <f>'Primary Inputs'!CI$70</f>
        <v>71</v>
      </c>
      <c r="CD15" s="137">
        <f>'Primary Inputs'!CJ$70</f>
        <v>72</v>
      </c>
      <c r="CE15" s="137">
        <f>'Primary Inputs'!CK$70</f>
        <v>73</v>
      </c>
      <c r="CF15" s="137">
        <f>'Primary Inputs'!CL$70</f>
        <v>74</v>
      </c>
      <c r="CG15" s="137">
        <f>'Primary Inputs'!CM$70</f>
        <v>75</v>
      </c>
      <c r="CH15" s="137">
        <f>'Primary Inputs'!CN$70</f>
        <v>76</v>
      </c>
      <c r="CI15" s="137">
        <f>'Primary Inputs'!CO$70</f>
        <v>77</v>
      </c>
      <c r="CJ15" s="137">
        <f>'Primary Inputs'!CP$70</f>
        <v>78</v>
      </c>
      <c r="CM15" s="24"/>
      <c r="CN15" s="24"/>
    </row>
    <row r="16" spans="3:92" x14ac:dyDescent="0.35">
      <c r="C16" s="114"/>
      <c r="D16" s="114"/>
      <c r="E16" s="23"/>
      <c r="F16" s="23"/>
      <c r="G16" s="80"/>
      <c r="H16" s="80"/>
      <c r="I16" s="86"/>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M16" s="24"/>
      <c r="CN16" s="24"/>
    </row>
    <row r="17" spans="1:92" x14ac:dyDescent="0.35">
      <c r="C17" s="114"/>
      <c r="D17" s="114"/>
      <c r="E17" s="19" t="str">
        <f>IF(ISTEXT('Discounted Costs'!$N400&amp;'Discounted Costs'!$O400),'Discounted Costs'!$O400,"")</f>
        <v/>
      </c>
      <c r="F17" s="19"/>
      <c r="G17" s="82" t="str">
        <f>IF(ISTEXT('Discounted Costs'!$N400&amp;'Discounted Costs'!$O400),SUM('Discounted Costs'!$P400:$BM400)/Value_Output,"")</f>
        <v/>
      </c>
      <c r="H17" s="82"/>
      <c r="I17" s="87"/>
      <c r="J17" s="81" t="str">
        <f>IF(ISTEXT('Discounted Costs'!$N400&amp;'Discounted Costs'!$O400),('Discounted Costs'!P400)/Value_Output,"")</f>
        <v/>
      </c>
      <c r="K17" s="81" t="str">
        <f>IF(ISTEXT('Discounted Costs'!$N400&amp;'Discounted Costs'!$O400),('Discounted Costs'!Q400)/Value_Output,"")</f>
        <v/>
      </c>
      <c r="L17" s="81" t="str">
        <f>IF(ISTEXT('Discounted Costs'!$N400&amp;'Discounted Costs'!$O400),('Discounted Costs'!R400)/Value_Output,"")</f>
        <v/>
      </c>
      <c r="M17" s="81" t="str">
        <f>IF(ISTEXT('Discounted Costs'!$N400&amp;'Discounted Costs'!$O400),('Discounted Costs'!S400)/Value_Output,"")</f>
        <v/>
      </c>
      <c r="N17" s="81" t="str">
        <f>IF(ISTEXT('Discounted Costs'!$N400&amp;'Discounted Costs'!$O400),('Discounted Costs'!T400)/Value_Output,"")</f>
        <v/>
      </c>
      <c r="O17" s="81" t="str">
        <f>IF(ISTEXT('Discounted Costs'!$N400&amp;'Discounted Costs'!$O400),('Discounted Costs'!U400)/Value_Output,"")</f>
        <v/>
      </c>
      <c r="P17" s="81" t="str">
        <f>IF(ISTEXT('Discounted Costs'!$N400&amp;'Discounted Costs'!$O400),('Discounted Costs'!V400)/Value_Output,"")</f>
        <v/>
      </c>
      <c r="Q17" s="81" t="str">
        <f>IF(ISTEXT('Discounted Costs'!$N400&amp;'Discounted Costs'!$O400),('Discounted Costs'!W400)/Value_Output,"")</f>
        <v/>
      </c>
      <c r="R17" s="81" t="str">
        <f>IF(ISTEXT('Discounted Costs'!$N400&amp;'Discounted Costs'!$O400),('Discounted Costs'!X400)/Value_Output,"")</f>
        <v/>
      </c>
      <c r="S17" s="81" t="str">
        <f>IF(ISTEXT('Discounted Costs'!$N400&amp;'Discounted Costs'!$O400),('Discounted Costs'!Y400)/Value_Output,"")</f>
        <v/>
      </c>
      <c r="T17" s="81" t="str">
        <f>IF(ISTEXT('Discounted Costs'!$N400&amp;'Discounted Costs'!$O400),('Discounted Costs'!Z400)/Value_Output,"")</f>
        <v/>
      </c>
      <c r="U17" s="81" t="str">
        <f>IF(ISTEXT('Discounted Costs'!$N400&amp;'Discounted Costs'!$O400),('Discounted Costs'!AA400)/Value_Output,"")</f>
        <v/>
      </c>
      <c r="V17" s="81" t="str">
        <f>IF(ISTEXT('Discounted Costs'!$N400&amp;'Discounted Costs'!$O400),('Discounted Costs'!AB400)/Value_Output,"")</f>
        <v/>
      </c>
      <c r="W17" s="81" t="str">
        <f>IF(ISTEXT('Discounted Costs'!$N400&amp;'Discounted Costs'!$O400),('Discounted Costs'!AC400)/Value_Output,"")</f>
        <v/>
      </c>
      <c r="X17" s="81" t="str">
        <f>IF(ISTEXT('Discounted Costs'!$N400&amp;'Discounted Costs'!$O400),('Discounted Costs'!AD400)/Value_Output,"")</f>
        <v/>
      </c>
      <c r="Y17" s="81" t="str">
        <f>IF(ISTEXT('Discounted Costs'!$N400&amp;'Discounted Costs'!$O400),('Discounted Costs'!AE400)/Value_Output,"")</f>
        <v/>
      </c>
      <c r="Z17" s="81" t="str">
        <f>IF(ISTEXT('Discounted Costs'!$N400&amp;'Discounted Costs'!$O400),('Discounted Costs'!AF400)/Value_Output,"")</f>
        <v/>
      </c>
      <c r="AA17" s="81" t="str">
        <f>IF(ISTEXT('Discounted Costs'!$N400&amp;'Discounted Costs'!$O400),('Discounted Costs'!AG400)/Value_Output,"")</f>
        <v/>
      </c>
      <c r="AB17" s="81" t="str">
        <f>IF(ISTEXT('Discounted Costs'!$N400&amp;'Discounted Costs'!$O400),('Discounted Costs'!AH400)/Value_Output,"")</f>
        <v/>
      </c>
      <c r="AC17" s="81" t="str">
        <f>IF(ISTEXT('Discounted Costs'!$N400&amp;'Discounted Costs'!$O400),('Discounted Costs'!AI400)/Value_Output,"")</f>
        <v/>
      </c>
      <c r="AD17" s="81" t="str">
        <f>IF(ISTEXT('Discounted Costs'!$N400&amp;'Discounted Costs'!$O400),('Discounted Costs'!AJ400)/Value_Output,"")</f>
        <v/>
      </c>
      <c r="AE17" s="81" t="str">
        <f>IF(ISTEXT('Discounted Costs'!$N400&amp;'Discounted Costs'!$O400),('Discounted Costs'!AK400)/Value_Output,"")</f>
        <v/>
      </c>
      <c r="AF17" s="81" t="str">
        <f>IF(ISTEXT('Discounted Costs'!$N400&amp;'Discounted Costs'!$O400),('Discounted Costs'!AL400)/Value_Output,"")</f>
        <v/>
      </c>
      <c r="AG17" s="81" t="str">
        <f>IF(ISTEXT('Discounted Costs'!$N400&amp;'Discounted Costs'!$O400),('Discounted Costs'!AM400)/Value_Output,"")</f>
        <v/>
      </c>
      <c r="AH17" s="81" t="str">
        <f>IF(ISTEXT('Discounted Costs'!$N400&amp;'Discounted Costs'!$O400),('Discounted Costs'!AN400)/Value_Output,"")</f>
        <v/>
      </c>
      <c r="AI17" s="81" t="str">
        <f>IF(ISTEXT('Discounted Costs'!$N400&amp;'Discounted Costs'!$O400),('Discounted Costs'!AO400)/Value_Output,"")</f>
        <v/>
      </c>
      <c r="AJ17" s="81" t="str">
        <f>IF(ISTEXT('Discounted Costs'!$N400&amp;'Discounted Costs'!$O400),('Discounted Costs'!AP400)/Value_Output,"")</f>
        <v/>
      </c>
      <c r="AK17" s="81" t="str">
        <f>IF(ISTEXT('Discounted Costs'!$N400&amp;'Discounted Costs'!$O400),('Discounted Costs'!AQ400)/Value_Output,"")</f>
        <v/>
      </c>
      <c r="AL17" s="81" t="str">
        <f>IF(ISTEXT('Discounted Costs'!$N400&amp;'Discounted Costs'!$O400),('Discounted Costs'!AR400)/Value_Output,"")</f>
        <v/>
      </c>
      <c r="AM17" s="81" t="str">
        <f>IF(ISTEXT('Discounted Costs'!$N400&amp;'Discounted Costs'!$O400),('Discounted Costs'!AS400)/Value_Output,"")</f>
        <v/>
      </c>
      <c r="AN17" s="81" t="str">
        <f>IF(ISTEXT('Discounted Costs'!$N400&amp;'Discounted Costs'!$O400),('Discounted Costs'!AT400)/Value_Output,"")</f>
        <v/>
      </c>
      <c r="AO17" s="81" t="str">
        <f>IF(ISTEXT('Discounted Costs'!$N400&amp;'Discounted Costs'!$O400),('Discounted Costs'!AU400)/Value_Output,"")</f>
        <v/>
      </c>
      <c r="AP17" s="81" t="str">
        <f>IF(ISTEXT('Discounted Costs'!$N400&amp;'Discounted Costs'!$O400),('Discounted Costs'!AV400)/Value_Output,"")</f>
        <v/>
      </c>
      <c r="AQ17" s="81" t="str">
        <f>IF(ISTEXT('Discounted Costs'!$N400&amp;'Discounted Costs'!$O400),('Discounted Costs'!AW400)/Value_Output,"")</f>
        <v/>
      </c>
      <c r="AR17" s="81" t="str">
        <f>IF(ISTEXT('Discounted Costs'!$N400&amp;'Discounted Costs'!$O400),('Discounted Costs'!AX400)/Value_Output,"")</f>
        <v/>
      </c>
      <c r="AS17" s="81" t="str">
        <f>IF(ISTEXT('Discounted Costs'!$N400&amp;'Discounted Costs'!$O400),('Discounted Costs'!AY400)/Value_Output,"")</f>
        <v/>
      </c>
      <c r="AT17" s="81" t="str">
        <f>IF(ISTEXT('Discounted Costs'!$N400&amp;'Discounted Costs'!$O400),('Discounted Costs'!AZ400)/Value_Output,"")</f>
        <v/>
      </c>
      <c r="AU17" s="81" t="str">
        <f>IF(ISTEXT('Discounted Costs'!$N400&amp;'Discounted Costs'!$O400),('Discounted Costs'!BA400)/Value_Output,"")</f>
        <v/>
      </c>
      <c r="AV17" s="81" t="str">
        <f>IF(ISTEXT('Discounted Costs'!$N400&amp;'Discounted Costs'!$O400),('Discounted Costs'!BB400)/Value_Output,"")</f>
        <v/>
      </c>
      <c r="AW17" s="81" t="str">
        <f>IF(ISTEXT('Discounted Costs'!$N400&amp;'Discounted Costs'!$O400),('Discounted Costs'!BC400)/Value_Output,"")</f>
        <v/>
      </c>
      <c r="AX17" s="81" t="str">
        <f>IF(ISTEXT('Discounted Costs'!$N400&amp;'Discounted Costs'!$O400),('Discounted Costs'!BD400)/Value_Output,"")</f>
        <v/>
      </c>
      <c r="AY17" s="81" t="str">
        <f>IF(ISTEXT('Discounted Costs'!$N400&amp;'Discounted Costs'!$O400),('Discounted Costs'!BE400)/Value_Output,"")</f>
        <v/>
      </c>
      <c r="AZ17" s="77" t="str">
        <f>IF(ISTEXT('Discounted Costs'!$N400&amp;'Discounted Costs'!$O400),('Discounted Costs'!BF400)/Value_Output,"")</f>
        <v/>
      </c>
      <c r="BA17" s="77" t="str">
        <f>IF(ISTEXT('Discounted Costs'!$N400&amp;'Discounted Costs'!$O400),('Discounted Costs'!BG400)/Value_Output,"")</f>
        <v/>
      </c>
      <c r="BB17" s="77" t="str">
        <f>IF(ISTEXT('Discounted Costs'!$N400&amp;'Discounted Costs'!$O400),('Discounted Costs'!BH400)/Value_Output,"")</f>
        <v/>
      </c>
      <c r="BC17" s="77" t="str">
        <f>IF(ISTEXT('Discounted Costs'!$N400&amp;'Discounted Costs'!$O400),('Discounted Costs'!BI400)/Value_Output,"")</f>
        <v/>
      </c>
      <c r="BD17" s="77" t="str">
        <f>IF(ISTEXT('Discounted Costs'!$N400&amp;'Discounted Costs'!$O400),('Discounted Costs'!BJ400)/Value_Output,"")</f>
        <v/>
      </c>
      <c r="BE17" s="77" t="str">
        <f>IF(ISTEXT('Discounted Costs'!$N400&amp;'Discounted Costs'!$O400),('Discounted Costs'!BK400)/Value_Output,"")</f>
        <v/>
      </c>
      <c r="BF17" s="77" t="str">
        <f>IF(ISTEXT('Discounted Costs'!$N400&amp;'Discounted Costs'!$O400),('Discounted Costs'!BL400)/Value_Output,"")</f>
        <v/>
      </c>
      <c r="BG17" s="77" t="str">
        <f>IF(ISTEXT('Discounted Costs'!$N400&amp;'Discounted Costs'!$O400),('Discounted Costs'!BM400)/Value_Output,"")</f>
        <v/>
      </c>
      <c r="BH17" s="77" t="str">
        <f>IF(ISTEXT('Discounted Costs'!$N400&amp;'Discounted Costs'!$O400),('Discounted Costs'!BN400)/Value_Output,"")</f>
        <v/>
      </c>
      <c r="BI17" s="77" t="str">
        <f>IF(ISTEXT('Discounted Costs'!$N400&amp;'Discounted Costs'!$O400),('Discounted Costs'!BO400)/Value_Output,"")</f>
        <v/>
      </c>
      <c r="BJ17" s="77" t="str">
        <f>IF(ISTEXT('Discounted Costs'!$N400&amp;'Discounted Costs'!$O400),('Discounted Costs'!BP400)/Value_Output,"")</f>
        <v/>
      </c>
      <c r="BK17" s="77" t="str">
        <f>IF(ISTEXT('Discounted Costs'!$N400&amp;'Discounted Costs'!$O400),('Discounted Costs'!BQ400)/Value_Output,"")</f>
        <v/>
      </c>
      <c r="BL17" s="77" t="str">
        <f>IF(ISTEXT('Discounted Costs'!$N400&amp;'Discounted Costs'!$O400),('Discounted Costs'!BR400)/Value_Output,"")</f>
        <v/>
      </c>
      <c r="BM17" s="77" t="str">
        <f>IF(ISTEXT('Discounted Costs'!$N400&amp;'Discounted Costs'!$O400),('Discounted Costs'!BS400)/Value_Output,"")</f>
        <v/>
      </c>
      <c r="BN17" s="77" t="str">
        <f>IF(ISTEXT('Discounted Costs'!$N400&amp;'Discounted Costs'!$O400),('Discounted Costs'!BT400)/Value_Output,"")</f>
        <v/>
      </c>
      <c r="BO17" s="77" t="str">
        <f>IF(ISTEXT('Discounted Costs'!$N400&amp;'Discounted Costs'!$O400),('Discounted Costs'!BU400)/Value_Output,"")</f>
        <v/>
      </c>
      <c r="BP17" s="77" t="str">
        <f>IF(ISTEXT('Discounted Costs'!$N400&amp;'Discounted Costs'!$O400),('Discounted Costs'!BV400)/Value_Output,"")</f>
        <v/>
      </c>
      <c r="BQ17" s="77" t="str">
        <f>IF(ISTEXT('Discounted Costs'!$N400&amp;'Discounted Costs'!$O400),('Discounted Costs'!BW400)/Value_Output,"")</f>
        <v/>
      </c>
      <c r="BR17" s="77" t="str">
        <f>IF(ISTEXT('Discounted Costs'!$N400&amp;'Discounted Costs'!$O400),('Discounted Costs'!BX400)/Value_Output,"")</f>
        <v/>
      </c>
      <c r="BS17" s="77" t="str">
        <f>IF(ISTEXT('Discounted Costs'!$N400&amp;'Discounted Costs'!$O400),('Discounted Costs'!BY400)/Value_Output,"")</f>
        <v/>
      </c>
      <c r="BT17" s="77" t="str">
        <f>IF(ISTEXT('Discounted Costs'!$N400&amp;'Discounted Costs'!$O400),('Discounted Costs'!BZ400)/Value_Output,"")</f>
        <v/>
      </c>
      <c r="BU17" s="77" t="str">
        <f>IF(ISTEXT('Discounted Costs'!$N400&amp;'Discounted Costs'!$O400),('Discounted Costs'!CA400)/Value_Output,"")</f>
        <v/>
      </c>
      <c r="BV17" s="77" t="str">
        <f>IF(ISTEXT('Discounted Costs'!$N400&amp;'Discounted Costs'!$O400),('Discounted Costs'!CB400)/Value_Output,"")</f>
        <v/>
      </c>
      <c r="BW17" s="77" t="str">
        <f>IF(ISTEXT('Discounted Costs'!$N400&amp;'Discounted Costs'!$O400),('Discounted Costs'!CC400)/Value_Output,"")</f>
        <v/>
      </c>
      <c r="BX17" s="77" t="str">
        <f>IF(ISTEXT('Discounted Costs'!$N400&amp;'Discounted Costs'!$O400),('Discounted Costs'!CD400)/Value_Output,"")</f>
        <v/>
      </c>
      <c r="BY17" s="77" t="str">
        <f>IF(ISTEXT('Discounted Costs'!$N400&amp;'Discounted Costs'!$O400),('Discounted Costs'!CE400)/Value_Output,"")</f>
        <v/>
      </c>
      <c r="BZ17" s="77" t="str">
        <f>IF(ISTEXT('Discounted Costs'!$N400&amp;'Discounted Costs'!$O400),('Discounted Costs'!CF400)/Value_Output,"")</f>
        <v/>
      </c>
      <c r="CA17" s="77" t="str">
        <f>IF(ISTEXT('Discounted Costs'!$N400&amp;'Discounted Costs'!$O400),('Discounted Costs'!CG400)/Value_Output,"")</f>
        <v/>
      </c>
      <c r="CB17" s="77" t="str">
        <f>IF(ISTEXT('Discounted Costs'!$N400&amp;'Discounted Costs'!$O400),('Discounted Costs'!CH400)/Value_Output,"")</f>
        <v/>
      </c>
      <c r="CC17" s="77" t="str">
        <f>IF(ISTEXT('Discounted Costs'!$N400&amp;'Discounted Costs'!$O400),('Discounted Costs'!CI400)/Value_Output,"")</f>
        <v/>
      </c>
      <c r="CD17" s="77" t="str">
        <f>IF(ISTEXT('Discounted Costs'!$N400&amp;'Discounted Costs'!$O400),('Discounted Costs'!CJ400)/Value_Output,"")</f>
        <v/>
      </c>
      <c r="CE17" s="77" t="str">
        <f>IF(ISTEXT('Discounted Costs'!$N400&amp;'Discounted Costs'!$O400),('Discounted Costs'!CK400)/Value_Output,"")</f>
        <v/>
      </c>
      <c r="CF17" s="77" t="str">
        <f>IF(ISTEXT('Discounted Costs'!$N400&amp;'Discounted Costs'!$O400),('Discounted Costs'!CL400)/Value_Output,"")</f>
        <v/>
      </c>
      <c r="CG17" s="77" t="str">
        <f>IF(ISTEXT('Discounted Costs'!$N400&amp;'Discounted Costs'!$O400),('Discounted Costs'!CM400)/Value_Output,"")</f>
        <v/>
      </c>
      <c r="CH17" s="77" t="str">
        <f>IF(ISTEXT('Discounted Costs'!$N400&amp;'Discounted Costs'!$O400),('Discounted Costs'!CN400)/Value_Output,"")</f>
        <v/>
      </c>
      <c r="CI17" s="77" t="str">
        <f>IF(ISTEXT('Discounted Costs'!$N400&amp;'Discounted Costs'!$O400),('Discounted Costs'!CO400)/Value_Output,"")</f>
        <v/>
      </c>
      <c r="CJ17" s="77" t="str">
        <f>IF(ISTEXT('Discounted Costs'!$N400&amp;'Discounted Costs'!$O400),('Discounted Costs'!CP400)/Value_Output,"")</f>
        <v/>
      </c>
      <c r="CM17" s="24"/>
      <c r="CN17" s="24"/>
    </row>
    <row r="18" spans="1:92" x14ac:dyDescent="0.35">
      <c r="C18" s="114"/>
      <c r="D18" s="114"/>
      <c r="E18" s="19" t="str">
        <f>IF(ISTEXT('Discounted Costs'!$N401&amp;'Discounted Costs'!$O401),'Discounted Costs'!$O401,"")</f>
        <v/>
      </c>
      <c r="F18" s="19"/>
      <c r="G18" s="82" t="str">
        <f>IF(ISTEXT('Discounted Costs'!$N401&amp;'Discounted Costs'!$O401),SUM('Discounted Costs'!$P401:$BM401)/Value_Output,"")</f>
        <v/>
      </c>
      <c r="H18" s="82"/>
      <c r="I18" s="87"/>
      <c r="J18" s="81" t="str">
        <f>IF(ISTEXT('Discounted Costs'!$N401&amp;'Discounted Costs'!$O401),('Discounted Costs'!P401)/Value_Output,"")</f>
        <v/>
      </c>
      <c r="K18" s="81" t="str">
        <f>IF(ISTEXT('Discounted Costs'!$N401&amp;'Discounted Costs'!$O401),('Discounted Costs'!Q401)/Value_Output,"")</f>
        <v/>
      </c>
      <c r="L18" s="81" t="str">
        <f>IF(ISTEXT('Discounted Costs'!$N401&amp;'Discounted Costs'!$O401),('Discounted Costs'!R401)/Value_Output,"")</f>
        <v/>
      </c>
      <c r="M18" s="81" t="str">
        <f>IF(ISTEXT('Discounted Costs'!$N401&amp;'Discounted Costs'!$O401),('Discounted Costs'!S401)/Value_Output,"")</f>
        <v/>
      </c>
      <c r="N18" s="81" t="str">
        <f>IF(ISTEXT('Discounted Costs'!$N401&amp;'Discounted Costs'!$O401),('Discounted Costs'!T401)/Value_Output,"")</f>
        <v/>
      </c>
      <c r="O18" s="81" t="str">
        <f>IF(ISTEXT('Discounted Costs'!$N401&amp;'Discounted Costs'!$O401),('Discounted Costs'!U401)/Value_Output,"")</f>
        <v/>
      </c>
      <c r="P18" s="81" t="str">
        <f>IF(ISTEXT('Discounted Costs'!$N401&amp;'Discounted Costs'!$O401),('Discounted Costs'!V401)/Value_Output,"")</f>
        <v/>
      </c>
      <c r="Q18" s="81" t="str">
        <f>IF(ISTEXT('Discounted Costs'!$N401&amp;'Discounted Costs'!$O401),('Discounted Costs'!W401)/Value_Output,"")</f>
        <v/>
      </c>
      <c r="R18" s="81" t="str">
        <f>IF(ISTEXT('Discounted Costs'!$N401&amp;'Discounted Costs'!$O401),('Discounted Costs'!X401)/Value_Output,"")</f>
        <v/>
      </c>
      <c r="S18" s="81" t="str">
        <f>IF(ISTEXT('Discounted Costs'!$N401&amp;'Discounted Costs'!$O401),('Discounted Costs'!Y401)/Value_Output,"")</f>
        <v/>
      </c>
      <c r="T18" s="81" t="str">
        <f>IF(ISTEXT('Discounted Costs'!$N401&amp;'Discounted Costs'!$O401),('Discounted Costs'!Z401)/Value_Output,"")</f>
        <v/>
      </c>
      <c r="U18" s="81" t="str">
        <f>IF(ISTEXT('Discounted Costs'!$N401&amp;'Discounted Costs'!$O401),('Discounted Costs'!AA401)/Value_Output,"")</f>
        <v/>
      </c>
      <c r="V18" s="81" t="str">
        <f>IF(ISTEXT('Discounted Costs'!$N401&amp;'Discounted Costs'!$O401),('Discounted Costs'!AB401)/Value_Output,"")</f>
        <v/>
      </c>
      <c r="W18" s="81" t="str">
        <f>IF(ISTEXT('Discounted Costs'!$N401&amp;'Discounted Costs'!$O401),('Discounted Costs'!AC401)/Value_Output,"")</f>
        <v/>
      </c>
      <c r="X18" s="81" t="str">
        <f>IF(ISTEXT('Discounted Costs'!$N401&amp;'Discounted Costs'!$O401),('Discounted Costs'!AD401)/Value_Output,"")</f>
        <v/>
      </c>
      <c r="Y18" s="81" t="str">
        <f>IF(ISTEXT('Discounted Costs'!$N401&amp;'Discounted Costs'!$O401),('Discounted Costs'!AE401)/Value_Output,"")</f>
        <v/>
      </c>
      <c r="Z18" s="81" t="str">
        <f>IF(ISTEXT('Discounted Costs'!$N401&amp;'Discounted Costs'!$O401),('Discounted Costs'!AF401)/Value_Output,"")</f>
        <v/>
      </c>
      <c r="AA18" s="81" t="str">
        <f>IF(ISTEXT('Discounted Costs'!$N401&amp;'Discounted Costs'!$O401),('Discounted Costs'!AG401)/Value_Output,"")</f>
        <v/>
      </c>
      <c r="AB18" s="81" t="str">
        <f>IF(ISTEXT('Discounted Costs'!$N401&amp;'Discounted Costs'!$O401),('Discounted Costs'!AH401)/Value_Output,"")</f>
        <v/>
      </c>
      <c r="AC18" s="81" t="str">
        <f>IF(ISTEXT('Discounted Costs'!$N401&amp;'Discounted Costs'!$O401),('Discounted Costs'!AI401)/Value_Output,"")</f>
        <v/>
      </c>
      <c r="AD18" s="81" t="str">
        <f>IF(ISTEXT('Discounted Costs'!$N401&amp;'Discounted Costs'!$O401),('Discounted Costs'!AJ401)/Value_Output,"")</f>
        <v/>
      </c>
      <c r="AE18" s="81" t="str">
        <f>IF(ISTEXT('Discounted Costs'!$N401&amp;'Discounted Costs'!$O401),('Discounted Costs'!AK401)/Value_Output,"")</f>
        <v/>
      </c>
      <c r="AF18" s="81" t="str">
        <f>IF(ISTEXT('Discounted Costs'!$N401&amp;'Discounted Costs'!$O401),('Discounted Costs'!AL401)/Value_Output,"")</f>
        <v/>
      </c>
      <c r="AG18" s="81" t="str">
        <f>IF(ISTEXT('Discounted Costs'!$N401&amp;'Discounted Costs'!$O401),('Discounted Costs'!AM401)/Value_Output,"")</f>
        <v/>
      </c>
      <c r="AH18" s="81" t="str">
        <f>IF(ISTEXT('Discounted Costs'!$N401&amp;'Discounted Costs'!$O401),('Discounted Costs'!AN401)/Value_Output,"")</f>
        <v/>
      </c>
      <c r="AI18" s="81" t="str">
        <f>IF(ISTEXT('Discounted Costs'!$N401&amp;'Discounted Costs'!$O401),('Discounted Costs'!AO401)/Value_Output,"")</f>
        <v/>
      </c>
      <c r="AJ18" s="81" t="str">
        <f>IF(ISTEXT('Discounted Costs'!$N401&amp;'Discounted Costs'!$O401),('Discounted Costs'!AP401)/Value_Output,"")</f>
        <v/>
      </c>
      <c r="AK18" s="81" t="str">
        <f>IF(ISTEXT('Discounted Costs'!$N401&amp;'Discounted Costs'!$O401),('Discounted Costs'!AQ401)/Value_Output,"")</f>
        <v/>
      </c>
      <c r="AL18" s="81" t="str">
        <f>IF(ISTEXT('Discounted Costs'!$N401&amp;'Discounted Costs'!$O401),('Discounted Costs'!AR401)/Value_Output,"")</f>
        <v/>
      </c>
      <c r="AM18" s="81" t="str">
        <f>IF(ISTEXT('Discounted Costs'!$N401&amp;'Discounted Costs'!$O401),('Discounted Costs'!AS401)/Value_Output,"")</f>
        <v/>
      </c>
      <c r="AN18" s="81" t="str">
        <f>IF(ISTEXT('Discounted Costs'!$N401&amp;'Discounted Costs'!$O401),('Discounted Costs'!AT401)/Value_Output,"")</f>
        <v/>
      </c>
      <c r="AO18" s="81" t="str">
        <f>IF(ISTEXT('Discounted Costs'!$N401&amp;'Discounted Costs'!$O401),('Discounted Costs'!AU401)/Value_Output,"")</f>
        <v/>
      </c>
      <c r="AP18" s="81" t="str">
        <f>IF(ISTEXT('Discounted Costs'!$N401&amp;'Discounted Costs'!$O401),('Discounted Costs'!AV401)/Value_Output,"")</f>
        <v/>
      </c>
      <c r="AQ18" s="81" t="str">
        <f>IF(ISTEXT('Discounted Costs'!$N401&amp;'Discounted Costs'!$O401),('Discounted Costs'!AW401)/Value_Output,"")</f>
        <v/>
      </c>
      <c r="AR18" s="81" t="str">
        <f>IF(ISTEXT('Discounted Costs'!$N401&amp;'Discounted Costs'!$O401),('Discounted Costs'!AX401)/Value_Output,"")</f>
        <v/>
      </c>
      <c r="AS18" s="81" t="str">
        <f>IF(ISTEXT('Discounted Costs'!$N401&amp;'Discounted Costs'!$O401),('Discounted Costs'!AY401)/Value_Output,"")</f>
        <v/>
      </c>
      <c r="AT18" s="81" t="str">
        <f>IF(ISTEXT('Discounted Costs'!$N401&amp;'Discounted Costs'!$O401),('Discounted Costs'!AZ401)/Value_Output,"")</f>
        <v/>
      </c>
      <c r="AU18" s="81" t="str">
        <f>IF(ISTEXT('Discounted Costs'!$N401&amp;'Discounted Costs'!$O401),('Discounted Costs'!BA401)/Value_Output,"")</f>
        <v/>
      </c>
      <c r="AV18" s="81" t="str">
        <f>IF(ISTEXT('Discounted Costs'!$N401&amp;'Discounted Costs'!$O401),('Discounted Costs'!BB401)/Value_Output,"")</f>
        <v/>
      </c>
      <c r="AW18" s="81" t="str">
        <f>IF(ISTEXT('Discounted Costs'!$N401&amp;'Discounted Costs'!$O401),('Discounted Costs'!BC401)/Value_Output,"")</f>
        <v/>
      </c>
      <c r="AX18" s="81" t="str">
        <f>IF(ISTEXT('Discounted Costs'!$N401&amp;'Discounted Costs'!$O401),('Discounted Costs'!BD401)/Value_Output,"")</f>
        <v/>
      </c>
      <c r="AY18" s="81" t="str">
        <f>IF(ISTEXT('Discounted Costs'!$N401&amp;'Discounted Costs'!$O401),('Discounted Costs'!BE401)/Value_Output,"")</f>
        <v/>
      </c>
      <c r="AZ18" s="77" t="str">
        <f>IF(ISTEXT('Discounted Costs'!$N401&amp;'Discounted Costs'!$O401),('Discounted Costs'!BF401)/Value_Output,"")</f>
        <v/>
      </c>
      <c r="BA18" s="77" t="str">
        <f>IF(ISTEXT('Discounted Costs'!$N401&amp;'Discounted Costs'!$O401),('Discounted Costs'!BG401)/Value_Output,"")</f>
        <v/>
      </c>
      <c r="BB18" s="77" t="str">
        <f>IF(ISTEXT('Discounted Costs'!$N401&amp;'Discounted Costs'!$O401),('Discounted Costs'!BH401)/Value_Output,"")</f>
        <v/>
      </c>
      <c r="BC18" s="77" t="str">
        <f>IF(ISTEXT('Discounted Costs'!$N401&amp;'Discounted Costs'!$O401),('Discounted Costs'!BI401)/Value_Output,"")</f>
        <v/>
      </c>
      <c r="BD18" s="77" t="str">
        <f>IF(ISTEXT('Discounted Costs'!$N401&amp;'Discounted Costs'!$O401),('Discounted Costs'!BJ401)/Value_Output,"")</f>
        <v/>
      </c>
      <c r="BE18" s="77" t="str">
        <f>IF(ISTEXT('Discounted Costs'!$N401&amp;'Discounted Costs'!$O401),('Discounted Costs'!BK401)/Value_Output,"")</f>
        <v/>
      </c>
      <c r="BF18" s="77" t="str">
        <f>IF(ISTEXT('Discounted Costs'!$N401&amp;'Discounted Costs'!$O401),('Discounted Costs'!BL401)/Value_Output,"")</f>
        <v/>
      </c>
      <c r="BG18" s="77" t="str">
        <f>IF(ISTEXT('Discounted Costs'!$N401&amp;'Discounted Costs'!$O401),('Discounted Costs'!BM401)/Value_Output,"")</f>
        <v/>
      </c>
      <c r="BH18" s="77" t="str">
        <f>IF(ISTEXT('Discounted Costs'!$N401&amp;'Discounted Costs'!$O401),('Discounted Costs'!BN401)/Value_Output,"")</f>
        <v/>
      </c>
      <c r="BI18" s="77" t="str">
        <f>IF(ISTEXT('Discounted Costs'!$N401&amp;'Discounted Costs'!$O401),('Discounted Costs'!BO401)/Value_Output,"")</f>
        <v/>
      </c>
      <c r="BJ18" s="77" t="str">
        <f>IF(ISTEXT('Discounted Costs'!$N401&amp;'Discounted Costs'!$O401),('Discounted Costs'!BP401)/Value_Output,"")</f>
        <v/>
      </c>
      <c r="BK18" s="77" t="str">
        <f>IF(ISTEXT('Discounted Costs'!$N401&amp;'Discounted Costs'!$O401),('Discounted Costs'!BQ401)/Value_Output,"")</f>
        <v/>
      </c>
      <c r="BL18" s="77" t="str">
        <f>IF(ISTEXT('Discounted Costs'!$N401&amp;'Discounted Costs'!$O401),('Discounted Costs'!BR401)/Value_Output,"")</f>
        <v/>
      </c>
      <c r="BM18" s="77" t="str">
        <f>IF(ISTEXT('Discounted Costs'!$N401&amp;'Discounted Costs'!$O401),('Discounted Costs'!BS401)/Value_Output,"")</f>
        <v/>
      </c>
      <c r="BN18" s="77" t="str">
        <f>IF(ISTEXT('Discounted Costs'!$N401&amp;'Discounted Costs'!$O401),('Discounted Costs'!BT401)/Value_Output,"")</f>
        <v/>
      </c>
      <c r="BO18" s="77" t="str">
        <f>IF(ISTEXT('Discounted Costs'!$N401&amp;'Discounted Costs'!$O401),('Discounted Costs'!BU401)/Value_Output,"")</f>
        <v/>
      </c>
      <c r="BP18" s="77" t="str">
        <f>IF(ISTEXT('Discounted Costs'!$N401&amp;'Discounted Costs'!$O401),('Discounted Costs'!BV401)/Value_Output,"")</f>
        <v/>
      </c>
      <c r="BQ18" s="77" t="str">
        <f>IF(ISTEXT('Discounted Costs'!$N401&amp;'Discounted Costs'!$O401),('Discounted Costs'!BW401)/Value_Output,"")</f>
        <v/>
      </c>
      <c r="BR18" s="77" t="str">
        <f>IF(ISTEXT('Discounted Costs'!$N401&amp;'Discounted Costs'!$O401),('Discounted Costs'!BX401)/Value_Output,"")</f>
        <v/>
      </c>
      <c r="BS18" s="77" t="str">
        <f>IF(ISTEXT('Discounted Costs'!$N401&amp;'Discounted Costs'!$O401),('Discounted Costs'!BY401)/Value_Output,"")</f>
        <v/>
      </c>
      <c r="BT18" s="77" t="str">
        <f>IF(ISTEXT('Discounted Costs'!$N401&amp;'Discounted Costs'!$O401),('Discounted Costs'!BZ401)/Value_Output,"")</f>
        <v/>
      </c>
      <c r="BU18" s="77" t="str">
        <f>IF(ISTEXT('Discounted Costs'!$N401&amp;'Discounted Costs'!$O401),('Discounted Costs'!CA401)/Value_Output,"")</f>
        <v/>
      </c>
      <c r="BV18" s="77" t="str">
        <f>IF(ISTEXT('Discounted Costs'!$N401&amp;'Discounted Costs'!$O401),('Discounted Costs'!CB401)/Value_Output,"")</f>
        <v/>
      </c>
      <c r="BW18" s="77" t="str">
        <f>IF(ISTEXT('Discounted Costs'!$N401&amp;'Discounted Costs'!$O401),('Discounted Costs'!CC401)/Value_Output,"")</f>
        <v/>
      </c>
      <c r="BX18" s="77" t="str">
        <f>IF(ISTEXT('Discounted Costs'!$N401&amp;'Discounted Costs'!$O401),('Discounted Costs'!CD401)/Value_Output,"")</f>
        <v/>
      </c>
      <c r="BY18" s="77" t="str">
        <f>IF(ISTEXT('Discounted Costs'!$N401&amp;'Discounted Costs'!$O401),('Discounted Costs'!CE401)/Value_Output,"")</f>
        <v/>
      </c>
      <c r="BZ18" s="77" t="str">
        <f>IF(ISTEXT('Discounted Costs'!$N401&amp;'Discounted Costs'!$O401),('Discounted Costs'!CF401)/Value_Output,"")</f>
        <v/>
      </c>
      <c r="CA18" s="77" t="str">
        <f>IF(ISTEXT('Discounted Costs'!$N401&amp;'Discounted Costs'!$O401),('Discounted Costs'!CG401)/Value_Output,"")</f>
        <v/>
      </c>
      <c r="CB18" s="77" t="str">
        <f>IF(ISTEXT('Discounted Costs'!$N401&amp;'Discounted Costs'!$O401),('Discounted Costs'!CH401)/Value_Output,"")</f>
        <v/>
      </c>
      <c r="CC18" s="77" t="str">
        <f>IF(ISTEXT('Discounted Costs'!$N401&amp;'Discounted Costs'!$O401),('Discounted Costs'!CI401)/Value_Output,"")</f>
        <v/>
      </c>
      <c r="CD18" s="77" t="str">
        <f>IF(ISTEXT('Discounted Costs'!$N401&amp;'Discounted Costs'!$O401),('Discounted Costs'!CJ401)/Value_Output,"")</f>
        <v/>
      </c>
      <c r="CE18" s="77" t="str">
        <f>IF(ISTEXT('Discounted Costs'!$N401&amp;'Discounted Costs'!$O401),('Discounted Costs'!CK401)/Value_Output,"")</f>
        <v/>
      </c>
      <c r="CF18" s="77" t="str">
        <f>IF(ISTEXT('Discounted Costs'!$N401&amp;'Discounted Costs'!$O401),('Discounted Costs'!CL401)/Value_Output,"")</f>
        <v/>
      </c>
      <c r="CG18" s="77" t="str">
        <f>IF(ISTEXT('Discounted Costs'!$N401&amp;'Discounted Costs'!$O401),('Discounted Costs'!CM401)/Value_Output,"")</f>
        <v/>
      </c>
      <c r="CH18" s="77" t="str">
        <f>IF(ISTEXT('Discounted Costs'!$N401&amp;'Discounted Costs'!$O401),('Discounted Costs'!CN401)/Value_Output,"")</f>
        <v/>
      </c>
      <c r="CI18" s="77" t="str">
        <f>IF(ISTEXT('Discounted Costs'!$N401&amp;'Discounted Costs'!$O401),('Discounted Costs'!CO401)/Value_Output,"")</f>
        <v/>
      </c>
      <c r="CJ18" s="77" t="str">
        <f>IF(ISTEXT('Discounted Costs'!$N401&amp;'Discounted Costs'!$O401),('Discounted Costs'!CP401)/Value_Output,"")</f>
        <v/>
      </c>
      <c r="CM18" s="24"/>
      <c r="CN18" s="24"/>
    </row>
    <row r="19" spans="1:92" x14ac:dyDescent="0.35">
      <c r="C19" s="114"/>
      <c r="D19" s="114"/>
      <c r="E19" s="19" t="str">
        <f>IF(ISTEXT('Discounted Costs'!$N402&amp;'Discounted Costs'!$O402),'Discounted Costs'!$O402,"")</f>
        <v/>
      </c>
      <c r="F19" s="19"/>
      <c r="G19" s="82" t="str">
        <f>IF(ISTEXT('Discounted Costs'!$N402&amp;'Discounted Costs'!$O402),SUM('Discounted Costs'!$P402:$BM402)/Value_Output,"")</f>
        <v/>
      </c>
      <c r="H19" s="82"/>
      <c r="I19" s="87"/>
      <c r="J19" s="81" t="str">
        <f>IF(ISTEXT('Discounted Costs'!$N402&amp;'Discounted Costs'!$O402),('Discounted Costs'!P402)/Value_Output,"")</f>
        <v/>
      </c>
      <c r="K19" s="81" t="str">
        <f>IF(ISTEXT('Discounted Costs'!$N402&amp;'Discounted Costs'!$O402),('Discounted Costs'!Q402)/Value_Output,"")</f>
        <v/>
      </c>
      <c r="L19" s="81" t="str">
        <f>IF(ISTEXT('Discounted Costs'!$N402&amp;'Discounted Costs'!$O402),('Discounted Costs'!R402)/Value_Output,"")</f>
        <v/>
      </c>
      <c r="M19" s="81" t="str">
        <f>IF(ISTEXT('Discounted Costs'!$N402&amp;'Discounted Costs'!$O402),('Discounted Costs'!S402)/Value_Output,"")</f>
        <v/>
      </c>
      <c r="N19" s="81" t="str">
        <f>IF(ISTEXT('Discounted Costs'!$N402&amp;'Discounted Costs'!$O402),('Discounted Costs'!T402)/Value_Output,"")</f>
        <v/>
      </c>
      <c r="O19" s="81" t="str">
        <f>IF(ISTEXT('Discounted Costs'!$N402&amp;'Discounted Costs'!$O402),('Discounted Costs'!U402)/Value_Output,"")</f>
        <v/>
      </c>
      <c r="P19" s="81" t="str">
        <f>IF(ISTEXT('Discounted Costs'!$N402&amp;'Discounted Costs'!$O402),('Discounted Costs'!V402)/Value_Output,"")</f>
        <v/>
      </c>
      <c r="Q19" s="81" t="str">
        <f>IF(ISTEXT('Discounted Costs'!$N402&amp;'Discounted Costs'!$O402),('Discounted Costs'!W402)/Value_Output,"")</f>
        <v/>
      </c>
      <c r="R19" s="81" t="str">
        <f>IF(ISTEXT('Discounted Costs'!$N402&amp;'Discounted Costs'!$O402),('Discounted Costs'!X402)/Value_Output,"")</f>
        <v/>
      </c>
      <c r="S19" s="81" t="str">
        <f>IF(ISTEXT('Discounted Costs'!$N402&amp;'Discounted Costs'!$O402),('Discounted Costs'!Y402)/Value_Output,"")</f>
        <v/>
      </c>
      <c r="T19" s="81" t="str">
        <f>IF(ISTEXT('Discounted Costs'!$N402&amp;'Discounted Costs'!$O402),('Discounted Costs'!Z402)/Value_Output,"")</f>
        <v/>
      </c>
      <c r="U19" s="81" t="str">
        <f>IF(ISTEXT('Discounted Costs'!$N402&amp;'Discounted Costs'!$O402),('Discounted Costs'!AA402)/Value_Output,"")</f>
        <v/>
      </c>
      <c r="V19" s="81" t="str">
        <f>IF(ISTEXT('Discounted Costs'!$N402&amp;'Discounted Costs'!$O402),('Discounted Costs'!AB402)/Value_Output,"")</f>
        <v/>
      </c>
      <c r="W19" s="81" t="str">
        <f>IF(ISTEXT('Discounted Costs'!$N402&amp;'Discounted Costs'!$O402),('Discounted Costs'!AC402)/Value_Output,"")</f>
        <v/>
      </c>
      <c r="X19" s="81" t="str">
        <f>IF(ISTEXT('Discounted Costs'!$N402&amp;'Discounted Costs'!$O402),('Discounted Costs'!AD402)/Value_Output,"")</f>
        <v/>
      </c>
      <c r="Y19" s="81" t="str">
        <f>IF(ISTEXT('Discounted Costs'!$N402&amp;'Discounted Costs'!$O402),('Discounted Costs'!AE402)/Value_Output,"")</f>
        <v/>
      </c>
      <c r="Z19" s="81" t="str">
        <f>IF(ISTEXT('Discounted Costs'!$N402&amp;'Discounted Costs'!$O402),('Discounted Costs'!AF402)/Value_Output,"")</f>
        <v/>
      </c>
      <c r="AA19" s="81" t="str">
        <f>IF(ISTEXT('Discounted Costs'!$N402&amp;'Discounted Costs'!$O402),('Discounted Costs'!AG402)/Value_Output,"")</f>
        <v/>
      </c>
      <c r="AB19" s="81" t="str">
        <f>IF(ISTEXT('Discounted Costs'!$N402&amp;'Discounted Costs'!$O402),('Discounted Costs'!AH402)/Value_Output,"")</f>
        <v/>
      </c>
      <c r="AC19" s="81" t="str">
        <f>IF(ISTEXT('Discounted Costs'!$N402&amp;'Discounted Costs'!$O402),('Discounted Costs'!AI402)/Value_Output,"")</f>
        <v/>
      </c>
      <c r="AD19" s="81" t="str">
        <f>IF(ISTEXT('Discounted Costs'!$N402&amp;'Discounted Costs'!$O402),('Discounted Costs'!AJ402)/Value_Output,"")</f>
        <v/>
      </c>
      <c r="AE19" s="81" t="str">
        <f>IF(ISTEXT('Discounted Costs'!$N402&amp;'Discounted Costs'!$O402),('Discounted Costs'!AK402)/Value_Output,"")</f>
        <v/>
      </c>
      <c r="AF19" s="81" t="str">
        <f>IF(ISTEXT('Discounted Costs'!$N402&amp;'Discounted Costs'!$O402),('Discounted Costs'!AL402)/Value_Output,"")</f>
        <v/>
      </c>
      <c r="AG19" s="81" t="str">
        <f>IF(ISTEXT('Discounted Costs'!$N402&amp;'Discounted Costs'!$O402),('Discounted Costs'!AM402)/Value_Output,"")</f>
        <v/>
      </c>
      <c r="AH19" s="81" t="str">
        <f>IF(ISTEXT('Discounted Costs'!$N402&amp;'Discounted Costs'!$O402),('Discounted Costs'!AN402)/Value_Output,"")</f>
        <v/>
      </c>
      <c r="AI19" s="81" t="str">
        <f>IF(ISTEXT('Discounted Costs'!$N402&amp;'Discounted Costs'!$O402),('Discounted Costs'!AO402)/Value_Output,"")</f>
        <v/>
      </c>
      <c r="AJ19" s="81" t="str">
        <f>IF(ISTEXT('Discounted Costs'!$N402&amp;'Discounted Costs'!$O402),('Discounted Costs'!AP402)/Value_Output,"")</f>
        <v/>
      </c>
      <c r="AK19" s="81" t="str">
        <f>IF(ISTEXT('Discounted Costs'!$N402&amp;'Discounted Costs'!$O402),('Discounted Costs'!AQ402)/Value_Output,"")</f>
        <v/>
      </c>
      <c r="AL19" s="81" t="str">
        <f>IF(ISTEXT('Discounted Costs'!$N402&amp;'Discounted Costs'!$O402),('Discounted Costs'!AR402)/Value_Output,"")</f>
        <v/>
      </c>
      <c r="AM19" s="81" t="str">
        <f>IF(ISTEXT('Discounted Costs'!$N402&amp;'Discounted Costs'!$O402),('Discounted Costs'!AS402)/Value_Output,"")</f>
        <v/>
      </c>
      <c r="AN19" s="81" t="str">
        <f>IF(ISTEXT('Discounted Costs'!$N402&amp;'Discounted Costs'!$O402),('Discounted Costs'!AT402)/Value_Output,"")</f>
        <v/>
      </c>
      <c r="AO19" s="81" t="str">
        <f>IF(ISTEXT('Discounted Costs'!$N402&amp;'Discounted Costs'!$O402),('Discounted Costs'!AU402)/Value_Output,"")</f>
        <v/>
      </c>
      <c r="AP19" s="81" t="str">
        <f>IF(ISTEXT('Discounted Costs'!$N402&amp;'Discounted Costs'!$O402),('Discounted Costs'!AV402)/Value_Output,"")</f>
        <v/>
      </c>
      <c r="AQ19" s="81" t="str">
        <f>IF(ISTEXT('Discounted Costs'!$N402&amp;'Discounted Costs'!$O402),('Discounted Costs'!AW402)/Value_Output,"")</f>
        <v/>
      </c>
      <c r="AR19" s="81" t="str">
        <f>IF(ISTEXT('Discounted Costs'!$N402&amp;'Discounted Costs'!$O402),('Discounted Costs'!AX402)/Value_Output,"")</f>
        <v/>
      </c>
      <c r="AS19" s="81" t="str">
        <f>IF(ISTEXT('Discounted Costs'!$N402&amp;'Discounted Costs'!$O402),('Discounted Costs'!AY402)/Value_Output,"")</f>
        <v/>
      </c>
      <c r="AT19" s="81" t="str">
        <f>IF(ISTEXT('Discounted Costs'!$N402&amp;'Discounted Costs'!$O402),('Discounted Costs'!AZ402)/Value_Output,"")</f>
        <v/>
      </c>
      <c r="AU19" s="81" t="str">
        <f>IF(ISTEXT('Discounted Costs'!$N402&amp;'Discounted Costs'!$O402),('Discounted Costs'!BA402)/Value_Output,"")</f>
        <v/>
      </c>
      <c r="AV19" s="81" t="str">
        <f>IF(ISTEXT('Discounted Costs'!$N402&amp;'Discounted Costs'!$O402),('Discounted Costs'!BB402)/Value_Output,"")</f>
        <v/>
      </c>
      <c r="AW19" s="81" t="str">
        <f>IF(ISTEXT('Discounted Costs'!$N402&amp;'Discounted Costs'!$O402),('Discounted Costs'!BC402)/Value_Output,"")</f>
        <v/>
      </c>
      <c r="AX19" s="81" t="str">
        <f>IF(ISTEXT('Discounted Costs'!$N402&amp;'Discounted Costs'!$O402),('Discounted Costs'!BD402)/Value_Output,"")</f>
        <v/>
      </c>
      <c r="AY19" s="81" t="str">
        <f>IF(ISTEXT('Discounted Costs'!$N402&amp;'Discounted Costs'!$O402),('Discounted Costs'!BE402)/Value_Output,"")</f>
        <v/>
      </c>
      <c r="AZ19" s="77" t="str">
        <f>IF(ISTEXT('Discounted Costs'!$N402&amp;'Discounted Costs'!$O402),('Discounted Costs'!BF402)/Value_Output,"")</f>
        <v/>
      </c>
      <c r="BA19" s="77" t="str">
        <f>IF(ISTEXT('Discounted Costs'!$N402&amp;'Discounted Costs'!$O402),('Discounted Costs'!BG402)/Value_Output,"")</f>
        <v/>
      </c>
      <c r="BB19" s="77" t="str">
        <f>IF(ISTEXT('Discounted Costs'!$N402&amp;'Discounted Costs'!$O402),('Discounted Costs'!BH402)/Value_Output,"")</f>
        <v/>
      </c>
      <c r="BC19" s="77" t="str">
        <f>IF(ISTEXT('Discounted Costs'!$N402&amp;'Discounted Costs'!$O402),('Discounted Costs'!BI402)/Value_Output,"")</f>
        <v/>
      </c>
      <c r="BD19" s="77" t="str">
        <f>IF(ISTEXT('Discounted Costs'!$N402&amp;'Discounted Costs'!$O402),('Discounted Costs'!BJ402)/Value_Output,"")</f>
        <v/>
      </c>
      <c r="BE19" s="77" t="str">
        <f>IF(ISTEXT('Discounted Costs'!$N402&amp;'Discounted Costs'!$O402),('Discounted Costs'!BK402)/Value_Output,"")</f>
        <v/>
      </c>
      <c r="BF19" s="77" t="str">
        <f>IF(ISTEXT('Discounted Costs'!$N402&amp;'Discounted Costs'!$O402),('Discounted Costs'!BL402)/Value_Output,"")</f>
        <v/>
      </c>
      <c r="BG19" s="77" t="str">
        <f>IF(ISTEXT('Discounted Costs'!$N402&amp;'Discounted Costs'!$O402),('Discounted Costs'!BM402)/Value_Output,"")</f>
        <v/>
      </c>
      <c r="BH19" s="77" t="str">
        <f>IF(ISTEXT('Discounted Costs'!$N402&amp;'Discounted Costs'!$O402),('Discounted Costs'!BN402)/Value_Output,"")</f>
        <v/>
      </c>
      <c r="BI19" s="77" t="str">
        <f>IF(ISTEXT('Discounted Costs'!$N402&amp;'Discounted Costs'!$O402),('Discounted Costs'!BO402)/Value_Output,"")</f>
        <v/>
      </c>
      <c r="BJ19" s="77" t="str">
        <f>IF(ISTEXT('Discounted Costs'!$N402&amp;'Discounted Costs'!$O402),('Discounted Costs'!BP402)/Value_Output,"")</f>
        <v/>
      </c>
      <c r="BK19" s="77" t="str">
        <f>IF(ISTEXT('Discounted Costs'!$N402&amp;'Discounted Costs'!$O402),('Discounted Costs'!BQ402)/Value_Output,"")</f>
        <v/>
      </c>
      <c r="BL19" s="77" t="str">
        <f>IF(ISTEXT('Discounted Costs'!$N402&amp;'Discounted Costs'!$O402),('Discounted Costs'!BR402)/Value_Output,"")</f>
        <v/>
      </c>
      <c r="BM19" s="77" t="str">
        <f>IF(ISTEXT('Discounted Costs'!$N402&amp;'Discounted Costs'!$O402),('Discounted Costs'!BS402)/Value_Output,"")</f>
        <v/>
      </c>
      <c r="BN19" s="77" t="str">
        <f>IF(ISTEXT('Discounted Costs'!$N402&amp;'Discounted Costs'!$O402),('Discounted Costs'!BT402)/Value_Output,"")</f>
        <v/>
      </c>
      <c r="BO19" s="77" t="str">
        <f>IF(ISTEXT('Discounted Costs'!$N402&amp;'Discounted Costs'!$O402),('Discounted Costs'!BU402)/Value_Output,"")</f>
        <v/>
      </c>
      <c r="BP19" s="77" t="str">
        <f>IF(ISTEXT('Discounted Costs'!$N402&amp;'Discounted Costs'!$O402),('Discounted Costs'!BV402)/Value_Output,"")</f>
        <v/>
      </c>
      <c r="BQ19" s="77" t="str">
        <f>IF(ISTEXT('Discounted Costs'!$N402&amp;'Discounted Costs'!$O402),('Discounted Costs'!BW402)/Value_Output,"")</f>
        <v/>
      </c>
      <c r="BR19" s="77" t="str">
        <f>IF(ISTEXT('Discounted Costs'!$N402&amp;'Discounted Costs'!$O402),('Discounted Costs'!BX402)/Value_Output,"")</f>
        <v/>
      </c>
      <c r="BS19" s="77" t="str">
        <f>IF(ISTEXT('Discounted Costs'!$N402&amp;'Discounted Costs'!$O402),('Discounted Costs'!BY402)/Value_Output,"")</f>
        <v/>
      </c>
      <c r="BT19" s="77" t="str">
        <f>IF(ISTEXT('Discounted Costs'!$N402&amp;'Discounted Costs'!$O402),('Discounted Costs'!BZ402)/Value_Output,"")</f>
        <v/>
      </c>
      <c r="BU19" s="77" t="str">
        <f>IF(ISTEXT('Discounted Costs'!$N402&amp;'Discounted Costs'!$O402),('Discounted Costs'!CA402)/Value_Output,"")</f>
        <v/>
      </c>
      <c r="BV19" s="77" t="str">
        <f>IF(ISTEXT('Discounted Costs'!$N402&amp;'Discounted Costs'!$O402),('Discounted Costs'!CB402)/Value_Output,"")</f>
        <v/>
      </c>
      <c r="BW19" s="77" t="str">
        <f>IF(ISTEXT('Discounted Costs'!$N402&amp;'Discounted Costs'!$O402),('Discounted Costs'!CC402)/Value_Output,"")</f>
        <v/>
      </c>
      <c r="BX19" s="77" t="str">
        <f>IF(ISTEXT('Discounted Costs'!$N402&amp;'Discounted Costs'!$O402),('Discounted Costs'!CD402)/Value_Output,"")</f>
        <v/>
      </c>
      <c r="BY19" s="77" t="str">
        <f>IF(ISTEXT('Discounted Costs'!$N402&amp;'Discounted Costs'!$O402),('Discounted Costs'!CE402)/Value_Output,"")</f>
        <v/>
      </c>
      <c r="BZ19" s="77" t="str">
        <f>IF(ISTEXT('Discounted Costs'!$N402&amp;'Discounted Costs'!$O402),('Discounted Costs'!CF402)/Value_Output,"")</f>
        <v/>
      </c>
      <c r="CA19" s="77" t="str">
        <f>IF(ISTEXT('Discounted Costs'!$N402&amp;'Discounted Costs'!$O402),('Discounted Costs'!CG402)/Value_Output,"")</f>
        <v/>
      </c>
      <c r="CB19" s="77" t="str">
        <f>IF(ISTEXT('Discounted Costs'!$N402&amp;'Discounted Costs'!$O402),('Discounted Costs'!CH402)/Value_Output,"")</f>
        <v/>
      </c>
      <c r="CC19" s="77" t="str">
        <f>IF(ISTEXT('Discounted Costs'!$N402&amp;'Discounted Costs'!$O402),('Discounted Costs'!CI402)/Value_Output,"")</f>
        <v/>
      </c>
      <c r="CD19" s="77" t="str">
        <f>IF(ISTEXT('Discounted Costs'!$N402&amp;'Discounted Costs'!$O402),('Discounted Costs'!CJ402)/Value_Output,"")</f>
        <v/>
      </c>
      <c r="CE19" s="77" t="str">
        <f>IF(ISTEXT('Discounted Costs'!$N402&amp;'Discounted Costs'!$O402),('Discounted Costs'!CK402)/Value_Output,"")</f>
        <v/>
      </c>
      <c r="CF19" s="77" t="str">
        <f>IF(ISTEXT('Discounted Costs'!$N402&amp;'Discounted Costs'!$O402),('Discounted Costs'!CL402)/Value_Output,"")</f>
        <v/>
      </c>
      <c r="CG19" s="77" t="str">
        <f>IF(ISTEXT('Discounted Costs'!$N402&amp;'Discounted Costs'!$O402),('Discounted Costs'!CM402)/Value_Output,"")</f>
        <v/>
      </c>
      <c r="CH19" s="77" t="str">
        <f>IF(ISTEXT('Discounted Costs'!$N402&amp;'Discounted Costs'!$O402),('Discounted Costs'!CN402)/Value_Output,"")</f>
        <v/>
      </c>
      <c r="CI19" s="77" t="str">
        <f>IF(ISTEXT('Discounted Costs'!$N402&amp;'Discounted Costs'!$O402),('Discounted Costs'!CO402)/Value_Output,"")</f>
        <v/>
      </c>
      <c r="CJ19" s="77" t="str">
        <f>IF(ISTEXT('Discounted Costs'!$N402&amp;'Discounted Costs'!$O402),('Discounted Costs'!CP402)/Value_Output,"")</f>
        <v/>
      </c>
      <c r="CM19" s="24"/>
      <c r="CN19" s="24"/>
    </row>
    <row r="20" spans="1:92" x14ac:dyDescent="0.35">
      <c r="C20" s="114"/>
      <c r="D20" s="114"/>
      <c r="E20" s="19" t="str">
        <f>IF(ISTEXT('Discounted Costs'!$N403&amp;'Discounted Costs'!$O403),'Discounted Costs'!$O403,"")</f>
        <v/>
      </c>
      <c r="F20" s="19"/>
      <c r="G20" s="82" t="str">
        <f>IF(ISTEXT('Discounted Costs'!$N403&amp;'Discounted Costs'!$O403),SUM('Discounted Costs'!$P403:$BM403)/Value_Output,"")</f>
        <v/>
      </c>
      <c r="H20" s="82"/>
      <c r="I20" s="87"/>
      <c r="J20" s="81" t="str">
        <f>IF(ISTEXT('Discounted Costs'!$N403&amp;'Discounted Costs'!$O403),('Discounted Costs'!P403)/Value_Output,"")</f>
        <v/>
      </c>
      <c r="K20" s="81" t="str">
        <f>IF(ISTEXT('Discounted Costs'!$N403&amp;'Discounted Costs'!$O403),('Discounted Costs'!Q403)/Value_Output,"")</f>
        <v/>
      </c>
      <c r="L20" s="81" t="str">
        <f>IF(ISTEXT('Discounted Costs'!$N403&amp;'Discounted Costs'!$O403),('Discounted Costs'!R403)/Value_Output,"")</f>
        <v/>
      </c>
      <c r="M20" s="81" t="str">
        <f>IF(ISTEXT('Discounted Costs'!$N403&amp;'Discounted Costs'!$O403),('Discounted Costs'!S403)/Value_Output,"")</f>
        <v/>
      </c>
      <c r="N20" s="81" t="str">
        <f>IF(ISTEXT('Discounted Costs'!$N403&amp;'Discounted Costs'!$O403),('Discounted Costs'!T403)/Value_Output,"")</f>
        <v/>
      </c>
      <c r="O20" s="81" t="str">
        <f>IF(ISTEXT('Discounted Costs'!$N403&amp;'Discounted Costs'!$O403),('Discounted Costs'!U403)/Value_Output,"")</f>
        <v/>
      </c>
      <c r="P20" s="81" t="str">
        <f>IF(ISTEXT('Discounted Costs'!$N403&amp;'Discounted Costs'!$O403),('Discounted Costs'!V403)/Value_Output,"")</f>
        <v/>
      </c>
      <c r="Q20" s="81" t="str">
        <f>IF(ISTEXT('Discounted Costs'!$N403&amp;'Discounted Costs'!$O403),('Discounted Costs'!W403)/Value_Output,"")</f>
        <v/>
      </c>
      <c r="R20" s="81" t="str">
        <f>IF(ISTEXT('Discounted Costs'!$N403&amp;'Discounted Costs'!$O403),('Discounted Costs'!X403)/Value_Output,"")</f>
        <v/>
      </c>
      <c r="S20" s="81" t="str">
        <f>IF(ISTEXT('Discounted Costs'!$N403&amp;'Discounted Costs'!$O403),('Discounted Costs'!Y403)/Value_Output,"")</f>
        <v/>
      </c>
      <c r="T20" s="81" t="str">
        <f>IF(ISTEXT('Discounted Costs'!$N403&amp;'Discounted Costs'!$O403),('Discounted Costs'!Z403)/Value_Output,"")</f>
        <v/>
      </c>
      <c r="U20" s="81" t="str">
        <f>IF(ISTEXT('Discounted Costs'!$N403&amp;'Discounted Costs'!$O403),('Discounted Costs'!AA403)/Value_Output,"")</f>
        <v/>
      </c>
      <c r="V20" s="81" t="str">
        <f>IF(ISTEXT('Discounted Costs'!$N403&amp;'Discounted Costs'!$O403),('Discounted Costs'!AB403)/Value_Output,"")</f>
        <v/>
      </c>
      <c r="W20" s="81" t="str">
        <f>IF(ISTEXT('Discounted Costs'!$N403&amp;'Discounted Costs'!$O403),('Discounted Costs'!AC403)/Value_Output,"")</f>
        <v/>
      </c>
      <c r="X20" s="81" t="str">
        <f>IF(ISTEXT('Discounted Costs'!$N403&amp;'Discounted Costs'!$O403),('Discounted Costs'!AD403)/Value_Output,"")</f>
        <v/>
      </c>
      <c r="Y20" s="81" t="str">
        <f>IF(ISTEXT('Discounted Costs'!$N403&amp;'Discounted Costs'!$O403),('Discounted Costs'!AE403)/Value_Output,"")</f>
        <v/>
      </c>
      <c r="Z20" s="81" t="str">
        <f>IF(ISTEXT('Discounted Costs'!$N403&amp;'Discounted Costs'!$O403),('Discounted Costs'!AF403)/Value_Output,"")</f>
        <v/>
      </c>
      <c r="AA20" s="81" t="str">
        <f>IF(ISTEXT('Discounted Costs'!$N403&amp;'Discounted Costs'!$O403),('Discounted Costs'!AG403)/Value_Output,"")</f>
        <v/>
      </c>
      <c r="AB20" s="81" t="str">
        <f>IF(ISTEXT('Discounted Costs'!$N403&amp;'Discounted Costs'!$O403),('Discounted Costs'!AH403)/Value_Output,"")</f>
        <v/>
      </c>
      <c r="AC20" s="81" t="str">
        <f>IF(ISTEXT('Discounted Costs'!$N403&amp;'Discounted Costs'!$O403),('Discounted Costs'!AI403)/Value_Output,"")</f>
        <v/>
      </c>
      <c r="AD20" s="81" t="str">
        <f>IF(ISTEXT('Discounted Costs'!$N403&amp;'Discounted Costs'!$O403),('Discounted Costs'!AJ403)/Value_Output,"")</f>
        <v/>
      </c>
      <c r="AE20" s="81" t="str">
        <f>IF(ISTEXT('Discounted Costs'!$N403&amp;'Discounted Costs'!$O403),('Discounted Costs'!AK403)/Value_Output,"")</f>
        <v/>
      </c>
      <c r="AF20" s="81" t="str">
        <f>IF(ISTEXT('Discounted Costs'!$N403&amp;'Discounted Costs'!$O403),('Discounted Costs'!AL403)/Value_Output,"")</f>
        <v/>
      </c>
      <c r="AG20" s="81" t="str">
        <f>IF(ISTEXT('Discounted Costs'!$N403&amp;'Discounted Costs'!$O403),('Discounted Costs'!AM403)/Value_Output,"")</f>
        <v/>
      </c>
      <c r="AH20" s="81" t="str">
        <f>IF(ISTEXT('Discounted Costs'!$N403&amp;'Discounted Costs'!$O403),('Discounted Costs'!AN403)/Value_Output,"")</f>
        <v/>
      </c>
      <c r="AI20" s="81" t="str">
        <f>IF(ISTEXT('Discounted Costs'!$N403&amp;'Discounted Costs'!$O403),('Discounted Costs'!AO403)/Value_Output,"")</f>
        <v/>
      </c>
      <c r="AJ20" s="81" t="str">
        <f>IF(ISTEXT('Discounted Costs'!$N403&amp;'Discounted Costs'!$O403),('Discounted Costs'!AP403)/Value_Output,"")</f>
        <v/>
      </c>
      <c r="AK20" s="81" t="str">
        <f>IF(ISTEXT('Discounted Costs'!$N403&amp;'Discounted Costs'!$O403),('Discounted Costs'!AQ403)/Value_Output,"")</f>
        <v/>
      </c>
      <c r="AL20" s="81" t="str">
        <f>IF(ISTEXT('Discounted Costs'!$N403&amp;'Discounted Costs'!$O403),('Discounted Costs'!AR403)/Value_Output,"")</f>
        <v/>
      </c>
      <c r="AM20" s="81" t="str">
        <f>IF(ISTEXT('Discounted Costs'!$N403&amp;'Discounted Costs'!$O403),('Discounted Costs'!AS403)/Value_Output,"")</f>
        <v/>
      </c>
      <c r="AN20" s="81" t="str">
        <f>IF(ISTEXT('Discounted Costs'!$N403&amp;'Discounted Costs'!$O403),('Discounted Costs'!AT403)/Value_Output,"")</f>
        <v/>
      </c>
      <c r="AO20" s="81" t="str">
        <f>IF(ISTEXT('Discounted Costs'!$N403&amp;'Discounted Costs'!$O403),('Discounted Costs'!AU403)/Value_Output,"")</f>
        <v/>
      </c>
      <c r="AP20" s="81" t="str">
        <f>IF(ISTEXT('Discounted Costs'!$N403&amp;'Discounted Costs'!$O403),('Discounted Costs'!AV403)/Value_Output,"")</f>
        <v/>
      </c>
      <c r="AQ20" s="81" t="str">
        <f>IF(ISTEXT('Discounted Costs'!$N403&amp;'Discounted Costs'!$O403),('Discounted Costs'!AW403)/Value_Output,"")</f>
        <v/>
      </c>
      <c r="AR20" s="81" t="str">
        <f>IF(ISTEXT('Discounted Costs'!$N403&amp;'Discounted Costs'!$O403),('Discounted Costs'!AX403)/Value_Output,"")</f>
        <v/>
      </c>
      <c r="AS20" s="81" t="str">
        <f>IF(ISTEXT('Discounted Costs'!$N403&amp;'Discounted Costs'!$O403),('Discounted Costs'!AY403)/Value_Output,"")</f>
        <v/>
      </c>
      <c r="AT20" s="81" t="str">
        <f>IF(ISTEXT('Discounted Costs'!$N403&amp;'Discounted Costs'!$O403),('Discounted Costs'!AZ403)/Value_Output,"")</f>
        <v/>
      </c>
      <c r="AU20" s="81" t="str">
        <f>IF(ISTEXT('Discounted Costs'!$N403&amp;'Discounted Costs'!$O403),('Discounted Costs'!BA403)/Value_Output,"")</f>
        <v/>
      </c>
      <c r="AV20" s="81" t="str">
        <f>IF(ISTEXT('Discounted Costs'!$N403&amp;'Discounted Costs'!$O403),('Discounted Costs'!BB403)/Value_Output,"")</f>
        <v/>
      </c>
      <c r="AW20" s="81" t="str">
        <f>IF(ISTEXT('Discounted Costs'!$N403&amp;'Discounted Costs'!$O403),('Discounted Costs'!BC403)/Value_Output,"")</f>
        <v/>
      </c>
      <c r="AX20" s="81" t="str">
        <f>IF(ISTEXT('Discounted Costs'!$N403&amp;'Discounted Costs'!$O403),('Discounted Costs'!BD403)/Value_Output,"")</f>
        <v/>
      </c>
      <c r="AY20" s="81" t="str">
        <f>IF(ISTEXT('Discounted Costs'!$N403&amp;'Discounted Costs'!$O403),('Discounted Costs'!BE403)/Value_Output,"")</f>
        <v/>
      </c>
      <c r="AZ20" s="77" t="str">
        <f>IF(ISTEXT('Discounted Costs'!$N403&amp;'Discounted Costs'!$O403),('Discounted Costs'!BF403)/Value_Output,"")</f>
        <v/>
      </c>
      <c r="BA20" s="77" t="str">
        <f>IF(ISTEXT('Discounted Costs'!$N403&amp;'Discounted Costs'!$O403),('Discounted Costs'!BG403)/Value_Output,"")</f>
        <v/>
      </c>
      <c r="BB20" s="77" t="str">
        <f>IF(ISTEXT('Discounted Costs'!$N403&amp;'Discounted Costs'!$O403),('Discounted Costs'!BH403)/Value_Output,"")</f>
        <v/>
      </c>
      <c r="BC20" s="77" t="str">
        <f>IF(ISTEXT('Discounted Costs'!$N403&amp;'Discounted Costs'!$O403),('Discounted Costs'!BI403)/Value_Output,"")</f>
        <v/>
      </c>
      <c r="BD20" s="77" t="str">
        <f>IF(ISTEXT('Discounted Costs'!$N403&amp;'Discounted Costs'!$O403),('Discounted Costs'!BJ403)/Value_Output,"")</f>
        <v/>
      </c>
      <c r="BE20" s="77" t="str">
        <f>IF(ISTEXT('Discounted Costs'!$N403&amp;'Discounted Costs'!$O403),('Discounted Costs'!BK403)/Value_Output,"")</f>
        <v/>
      </c>
      <c r="BF20" s="77" t="str">
        <f>IF(ISTEXT('Discounted Costs'!$N403&amp;'Discounted Costs'!$O403),('Discounted Costs'!BL403)/Value_Output,"")</f>
        <v/>
      </c>
      <c r="BG20" s="77" t="str">
        <f>IF(ISTEXT('Discounted Costs'!$N403&amp;'Discounted Costs'!$O403),('Discounted Costs'!BM403)/Value_Output,"")</f>
        <v/>
      </c>
      <c r="BH20" s="77" t="str">
        <f>IF(ISTEXT('Discounted Costs'!$N403&amp;'Discounted Costs'!$O403),('Discounted Costs'!BN403)/Value_Output,"")</f>
        <v/>
      </c>
      <c r="BI20" s="77" t="str">
        <f>IF(ISTEXT('Discounted Costs'!$N403&amp;'Discounted Costs'!$O403),('Discounted Costs'!BO403)/Value_Output,"")</f>
        <v/>
      </c>
      <c r="BJ20" s="77" t="str">
        <f>IF(ISTEXT('Discounted Costs'!$N403&amp;'Discounted Costs'!$O403),('Discounted Costs'!BP403)/Value_Output,"")</f>
        <v/>
      </c>
      <c r="BK20" s="77" t="str">
        <f>IF(ISTEXT('Discounted Costs'!$N403&amp;'Discounted Costs'!$O403),('Discounted Costs'!BQ403)/Value_Output,"")</f>
        <v/>
      </c>
      <c r="BL20" s="77" t="str">
        <f>IF(ISTEXT('Discounted Costs'!$N403&amp;'Discounted Costs'!$O403),('Discounted Costs'!BR403)/Value_Output,"")</f>
        <v/>
      </c>
      <c r="BM20" s="77" t="str">
        <f>IF(ISTEXT('Discounted Costs'!$N403&amp;'Discounted Costs'!$O403),('Discounted Costs'!BS403)/Value_Output,"")</f>
        <v/>
      </c>
      <c r="BN20" s="77" t="str">
        <f>IF(ISTEXT('Discounted Costs'!$N403&amp;'Discounted Costs'!$O403),('Discounted Costs'!BT403)/Value_Output,"")</f>
        <v/>
      </c>
      <c r="BO20" s="77" t="str">
        <f>IF(ISTEXT('Discounted Costs'!$N403&amp;'Discounted Costs'!$O403),('Discounted Costs'!BU403)/Value_Output,"")</f>
        <v/>
      </c>
      <c r="BP20" s="77" t="str">
        <f>IF(ISTEXT('Discounted Costs'!$N403&amp;'Discounted Costs'!$O403),('Discounted Costs'!BV403)/Value_Output,"")</f>
        <v/>
      </c>
      <c r="BQ20" s="77" t="str">
        <f>IF(ISTEXT('Discounted Costs'!$N403&amp;'Discounted Costs'!$O403),('Discounted Costs'!BW403)/Value_Output,"")</f>
        <v/>
      </c>
      <c r="BR20" s="77" t="str">
        <f>IF(ISTEXT('Discounted Costs'!$N403&amp;'Discounted Costs'!$O403),('Discounted Costs'!BX403)/Value_Output,"")</f>
        <v/>
      </c>
      <c r="BS20" s="77" t="str">
        <f>IF(ISTEXT('Discounted Costs'!$N403&amp;'Discounted Costs'!$O403),('Discounted Costs'!BY403)/Value_Output,"")</f>
        <v/>
      </c>
      <c r="BT20" s="77" t="str">
        <f>IF(ISTEXT('Discounted Costs'!$N403&amp;'Discounted Costs'!$O403),('Discounted Costs'!BZ403)/Value_Output,"")</f>
        <v/>
      </c>
      <c r="BU20" s="77" t="str">
        <f>IF(ISTEXT('Discounted Costs'!$N403&amp;'Discounted Costs'!$O403),('Discounted Costs'!CA403)/Value_Output,"")</f>
        <v/>
      </c>
      <c r="BV20" s="77" t="str">
        <f>IF(ISTEXT('Discounted Costs'!$N403&amp;'Discounted Costs'!$O403),('Discounted Costs'!CB403)/Value_Output,"")</f>
        <v/>
      </c>
      <c r="BW20" s="77" t="str">
        <f>IF(ISTEXT('Discounted Costs'!$N403&amp;'Discounted Costs'!$O403),('Discounted Costs'!CC403)/Value_Output,"")</f>
        <v/>
      </c>
      <c r="BX20" s="77" t="str">
        <f>IF(ISTEXT('Discounted Costs'!$N403&amp;'Discounted Costs'!$O403),('Discounted Costs'!CD403)/Value_Output,"")</f>
        <v/>
      </c>
      <c r="BY20" s="77" t="str">
        <f>IF(ISTEXT('Discounted Costs'!$N403&amp;'Discounted Costs'!$O403),('Discounted Costs'!CE403)/Value_Output,"")</f>
        <v/>
      </c>
      <c r="BZ20" s="77" t="str">
        <f>IF(ISTEXT('Discounted Costs'!$N403&amp;'Discounted Costs'!$O403),('Discounted Costs'!CF403)/Value_Output,"")</f>
        <v/>
      </c>
      <c r="CA20" s="77" t="str">
        <f>IF(ISTEXT('Discounted Costs'!$N403&amp;'Discounted Costs'!$O403),('Discounted Costs'!CG403)/Value_Output,"")</f>
        <v/>
      </c>
      <c r="CB20" s="77" t="str">
        <f>IF(ISTEXT('Discounted Costs'!$N403&amp;'Discounted Costs'!$O403),('Discounted Costs'!CH403)/Value_Output,"")</f>
        <v/>
      </c>
      <c r="CC20" s="77" t="str">
        <f>IF(ISTEXT('Discounted Costs'!$N403&amp;'Discounted Costs'!$O403),('Discounted Costs'!CI403)/Value_Output,"")</f>
        <v/>
      </c>
      <c r="CD20" s="77" t="str">
        <f>IF(ISTEXT('Discounted Costs'!$N403&amp;'Discounted Costs'!$O403),('Discounted Costs'!CJ403)/Value_Output,"")</f>
        <v/>
      </c>
      <c r="CE20" s="77" t="str">
        <f>IF(ISTEXT('Discounted Costs'!$N403&amp;'Discounted Costs'!$O403),('Discounted Costs'!CK403)/Value_Output,"")</f>
        <v/>
      </c>
      <c r="CF20" s="77" t="str">
        <f>IF(ISTEXT('Discounted Costs'!$N403&amp;'Discounted Costs'!$O403),('Discounted Costs'!CL403)/Value_Output,"")</f>
        <v/>
      </c>
      <c r="CG20" s="77" t="str">
        <f>IF(ISTEXT('Discounted Costs'!$N403&amp;'Discounted Costs'!$O403),('Discounted Costs'!CM403)/Value_Output,"")</f>
        <v/>
      </c>
      <c r="CH20" s="77" t="str">
        <f>IF(ISTEXT('Discounted Costs'!$N403&amp;'Discounted Costs'!$O403),('Discounted Costs'!CN403)/Value_Output,"")</f>
        <v/>
      </c>
      <c r="CI20" s="77" t="str">
        <f>IF(ISTEXT('Discounted Costs'!$N403&amp;'Discounted Costs'!$O403),('Discounted Costs'!CO403)/Value_Output,"")</f>
        <v/>
      </c>
      <c r="CJ20" s="77" t="str">
        <f>IF(ISTEXT('Discounted Costs'!$N403&amp;'Discounted Costs'!$O403),('Discounted Costs'!CP403)/Value_Output,"")</f>
        <v/>
      </c>
      <c r="CM20" s="24"/>
      <c r="CN20" s="24"/>
    </row>
    <row r="21" spans="1:92" x14ac:dyDescent="0.35">
      <c r="C21" s="114"/>
      <c r="D21" s="114"/>
      <c r="E21" s="19" t="str">
        <f>IF(ISTEXT('Discounted Costs'!$N404&amp;'Discounted Costs'!$O404),'Discounted Costs'!$O404,"")</f>
        <v/>
      </c>
      <c r="F21" s="19"/>
      <c r="G21" s="82" t="str">
        <f>IF(ISTEXT('Discounted Costs'!$N404&amp;'Discounted Costs'!$O404),SUM('Discounted Costs'!$P404:$BM404)/Value_Output,"")</f>
        <v/>
      </c>
      <c r="H21" s="82"/>
      <c r="I21" s="87"/>
      <c r="J21" s="81" t="str">
        <f>IF(ISTEXT('Discounted Costs'!$N404&amp;'Discounted Costs'!$O404),('Discounted Costs'!P404)/Value_Output,"")</f>
        <v/>
      </c>
      <c r="K21" s="81" t="str">
        <f>IF(ISTEXT('Discounted Costs'!$N404&amp;'Discounted Costs'!$O404),('Discounted Costs'!Q404)/Value_Output,"")</f>
        <v/>
      </c>
      <c r="L21" s="81" t="str">
        <f>IF(ISTEXT('Discounted Costs'!$N404&amp;'Discounted Costs'!$O404),('Discounted Costs'!R404)/Value_Output,"")</f>
        <v/>
      </c>
      <c r="M21" s="81" t="str">
        <f>IF(ISTEXT('Discounted Costs'!$N404&amp;'Discounted Costs'!$O404),('Discounted Costs'!S404)/Value_Output,"")</f>
        <v/>
      </c>
      <c r="N21" s="81" t="str">
        <f>IF(ISTEXT('Discounted Costs'!$N404&amp;'Discounted Costs'!$O404),('Discounted Costs'!T404)/Value_Output,"")</f>
        <v/>
      </c>
      <c r="O21" s="81" t="str">
        <f>IF(ISTEXT('Discounted Costs'!$N404&amp;'Discounted Costs'!$O404),('Discounted Costs'!U404)/Value_Output,"")</f>
        <v/>
      </c>
      <c r="P21" s="81" t="str">
        <f>IF(ISTEXT('Discounted Costs'!$N404&amp;'Discounted Costs'!$O404),('Discounted Costs'!V404)/Value_Output,"")</f>
        <v/>
      </c>
      <c r="Q21" s="81" t="str">
        <f>IF(ISTEXT('Discounted Costs'!$N404&amp;'Discounted Costs'!$O404),('Discounted Costs'!W404)/Value_Output,"")</f>
        <v/>
      </c>
      <c r="R21" s="81" t="str">
        <f>IF(ISTEXT('Discounted Costs'!$N404&amp;'Discounted Costs'!$O404),('Discounted Costs'!X404)/Value_Output,"")</f>
        <v/>
      </c>
      <c r="S21" s="81" t="str">
        <f>IF(ISTEXT('Discounted Costs'!$N404&amp;'Discounted Costs'!$O404),('Discounted Costs'!Y404)/Value_Output,"")</f>
        <v/>
      </c>
      <c r="T21" s="81" t="str">
        <f>IF(ISTEXT('Discounted Costs'!$N404&amp;'Discounted Costs'!$O404),('Discounted Costs'!Z404)/Value_Output,"")</f>
        <v/>
      </c>
      <c r="U21" s="81" t="str">
        <f>IF(ISTEXT('Discounted Costs'!$N404&amp;'Discounted Costs'!$O404),('Discounted Costs'!AA404)/Value_Output,"")</f>
        <v/>
      </c>
      <c r="V21" s="81" t="str">
        <f>IF(ISTEXT('Discounted Costs'!$N404&amp;'Discounted Costs'!$O404),('Discounted Costs'!AB404)/Value_Output,"")</f>
        <v/>
      </c>
      <c r="W21" s="81" t="str">
        <f>IF(ISTEXT('Discounted Costs'!$N404&amp;'Discounted Costs'!$O404),('Discounted Costs'!AC404)/Value_Output,"")</f>
        <v/>
      </c>
      <c r="X21" s="81" t="str">
        <f>IF(ISTEXT('Discounted Costs'!$N404&amp;'Discounted Costs'!$O404),('Discounted Costs'!AD404)/Value_Output,"")</f>
        <v/>
      </c>
      <c r="Y21" s="81" t="str">
        <f>IF(ISTEXT('Discounted Costs'!$N404&amp;'Discounted Costs'!$O404),('Discounted Costs'!AE404)/Value_Output,"")</f>
        <v/>
      </c>
      <c r="Z21" s="81" t="str">
        <f>IF(ISTEXT('Discounted Costs'!$N404&amp;'Discounted Costs'!$O404),('Discounted Costs'!AF404)/Value_Output,"")</f>
        <v/>
      </c>
      <c r="AA21" s="81" t="str">
        <f>IF(ISTEXT('Discounted Costs'!$N404&amp;'Discounted Costs'!$O404),('Discounted Costs'!AG404)/Value_Output,"")</f>
        <v/>
      </c>
      <c r="AB21" s="81" t="str">
        <f>IF(ISTEXT('Discounted Costs'!$N404&amp;'Discounted Costs'!$O404),('Discounted Costs'!AH404)/Value_Output,"")</f>
        <v/>
      </c>
      <c r="AC21" s="81" t="str">
        <f>IF(ISTEXT('Discounted Costs'!$N404&amp;'Discounted Costs'!$O404),('Discounted Costs'!AI404)/Value_Output,"")</f>
        <v/>
      </c>
      <c r="AD21" s="81" t="str">
        <f>IF(ISTEXT('Discounted Costs'!$N404&amp;'Discounted Costs'!$O404),('Discounted Costs'!AJ404)/Value_Output,"")</f>
        <v/>
      </c>
      <c r="AE21" s="81" t="str">
        <f>IF(ISTEXT('Discounted Costs'!$N404&amp;'Discounted Costs'!$O404),('Discounted Costs'!AK404)/Value_Output,"")</f>
        <v/>
      </c>
      <c r="AF21" s="81" t="str">
        <f>IF(ISTEXT('Discounted Costs'!$N404&amp;'Discounted Costs'!$O404),('Discounted Costs'!AL404)/Value_Output,"")</f>
        <v/>
      </c>
      <c r="AG21" s="81" t="str">
        <f>IF(ISTEXT('Discounted Costs'!$N404&amp;'Discounted Costs'!$O404),('Discounted Costs'!AM404)/Value_Output,"")</f>
        <v/>
      </c>
      <c r="AH21" s="81" t="str">
        <f>IF(ISTEXT('Discounted Costs'!$N404&amp;'Discounted Costs'!$O404),('Discounted Costs'!AN404)/Value_Output,"")</f>
        <v/>
      </c>
      <c r="AI21" s="81" t="str">
        <f>IF(ISTEXT('Discounted Costs'!$N404&amp;'Discounted Costs'!$O404),('Discounted Costs'!AO404)/Value_Output,"")</f>
        <v/>
      </c>
      <c r="AJ21" s="81" t="str">
        <f>IF(ISTEXT('Discounted Costs'!$N404&amp;'Discounted Costs'!$O404),('Discounted Costs'!AP404)/Value_Output,"")</f>
        <v/>
      </c>
      <c r="AK21" s="81" t="str">
        <f>IF(ISTEXT('Discounted Costs'!$N404&amp;'Discounted Costs'!$O404),('Discounted Costs'!AQ404)/Value_Output,"")</f>
        <v/>
      </c>
      <c r="AL21" s="81" t="str">
        <f>IF(ISTEXT('Discounted Costs'!$N404&amp;'Discounted Costs'!$O404),('Discounted Costs'!AR404)/Value_Output,"")</f>
        <v/>
      </c>
      <c r="AM21" s="81" t="str">
        <f>IF(ISTEXT('Discounted Costs'!$N404&amp;'Discounted Costs'!$O404),('Discounted Costs'!AS404)/Value_Output,"")</f>
        <v/>
      </c>
      <c r="AN21" s="81" t="str">
        <f>IF(ISTEXT('Discounted Costs'!$N404&amp;'Discounted Costs'!$O404),('Discounted Costs'!AT404)/Value_Output,"")</f>
        <v/>
      </c>
      <c r="AO21" s="81" t="str">
        <f>IF(ISTEXT('Discounted Costs'!$N404&amp;'Discounted Costs'!$O404),('Discounted Costs'!AU404)/Value_Output,"")</f>
        <v/>
      </c>
      <c r="AP21" s="81" t="str">
        <f>IF(ISTEXT('Discounted Costs'!$N404&amp;'Discounted Costs'!$O404),('Discounted Costs'!AV404)/Value_Output,"")</f>
        <v/>
      </c>
      <c r="AQ21" s="81" t="str">
        <f>IF(ISTEXT('Discounted Costs'!$N404&amp;'Discounted Costs'!$O404),('Discounted Costs'!AW404)/Value_Output,"")</f>
        <v/>
      </c>
      <c r="AR21" s="81" t="str">
        <f>IF(ISTEXT('Discounted Costs'!$N404&amp;'Discounted Costs'!$O404),('Discounted Costs'!AX404)/Value_Output,"")</f>
        <v/>
      </c>
      <c r="AS21" s="81" t="str">
        <f>IF(ISTEXT('Discounted Costs'!$N404&amp;'Discounted Costs'!$O404),('Discounted Costs'!AY404)/Value_Output,"")</f>
        <v/>
      </c>
      <c r="AT21" s="81" t="str">
        <f>IF(ISTEXT('Discounted Costs'!$N404&amp;'Discounted Costs'!$O404),('Discounted Costs'!AZ404)/Value_Output,"")</f>
        <v/>
      </c>
      <c r="AU21" s="81" t="str">
        <f>IF(ISTEXT('Discounted Costs'!$N404&amp;'Discounted Costs'!$O404),('Discounted Costs'!BA404)/Value_Output,"")</f>
        <v/>
      </c>
      <c r="AV21" s="81" t="str">
        <f>IF(ISTEXT('Discounted Costs'!$N404&amp;'Discounted Costs'!$O404),('Discounted Costs'!BB404)/Value_Output,"")</f>
        <v/>
      </c>
      <c r="AW21" s="81" t="str">
        <f>IF(ISTEXT('Discounted Costs'!$N404&amp;'Discounted Costs'!$O404),('Discounted Costs'!BC404)/Value_Output,"")</f>
        <v/>
      </c>
      <c r="AX21" s="81" t="str">
        <f>IF(ISTEXT('Discounted Costs'!$N404&amp;'Discounted Costs'!$O404),('Discounted Costs'!BD404)/Value_Output,"")</f>
        <v/>
      </c>
      <c r="AY21" s="81" t="str">
        <f>IF(ISTEXT('Discounted Costs'!$N404&amp;'Discounted Costs'!$O404),('Discounted Costs'!BE404)/Value_Output,"")</f>
        <v/>
      </c>
      <c r="AZ21" s="77" t="str">
        <f>IF(ISTEXT('Discounted Costs'!$N404&amp;'Discounted Costs'!$O404),('Discounted Costs'!BF404)/Value_Output,"")</f>
        <v/>
      </c>
      <c r="BA21" s="77" t="str">
        <f>IF(ISTEXT('Discounted Costs'!$N404&amp;'Discounted Costs'!$O404),('Discounted Costs'!BG404)/Value_Output,"")</f>
        <v/>
      </c>
      <c r="BB21" s="77" t="str">
        <f>IF(ISTEXT('Discounted Costs'!$N404&amp;'Discounted Costs'!$O404),('Discounted Costs'!BH404)/Value_Output,"")</f>
        <v/>
      </c>
      <c r="BC21" s="77" t="str">
        <f>IF(ISTEXT('Discounted Costs'!$N404&amp;'Discounted Costs'!$O404),('Discounted Costs'!BI404)/Value_Output,"")</f>
        <v/>
      </c>
      <c r="BD21" s="77" t="str">
        <f>IF(ISTEXT('Discounted Costs'!$N404&amp;'Discounted Costs'!$O404),('Discounted Costs'!BJ404)/Value_Output,"")</f>
        <v/>
      </c>
      <c r="BE21" s="77" t="str">
        <f>IF(ISTEXT('Discounted Costs'!$N404&amp;'Discounted Costs'!$O404),('Discounted Costs'!BK404)/Value_Output,"")</f>
        <v/>
      </c>
      <c r="BF21" s="77" t="str">
        <f>IF(ISTEXT('Discounted Costs'!$N404&amp;'Discounted Costs'!$O404),('Discounted Costs'!BL404)/Value_Output,"")</f>
        <v/>
      </c>
      <c r="BG21" s="77" t="str">
        <f>IF(ISTEXT('Discounted Costs'!$N404&amp;'Discounted Costs'!$O404),('Discounted Costs'!BM404)/Value_Output,"")</f>
        <v/>
      </c>
      <c r="BH21" s="77" t="str">
        <f>IF(ISTEXT('Discounted Costs'!$N404&amp;'Discounted Costs'!$O404),('Discounted Costs'!BN404)/Value_Output,"")</f>
        <v/>
      </c>
      <c r="BI21" s="77" t="str">
        <f>IF(ISTEXT('Discounted Costs'!$N404&amp;'Discounted Costs'!$O404),('Discounted Costs'!BO404)/Value_Output,"")</f>
        <v/>
      </c>
      <c r="BJ21" s="77" t="str">
        <f>IF(ISTEXT('Discounted Costs'!$N404&amp;'Discounted Costs'!$O404),('Discounted Costs'!BP404)/Value_Output,"")</f>
        <v/>
      </c>
      <c r="BK21" s="77" t="str">
        <f>IF(ISTEXT('Discounted Costs'!$N404&amp;'Discounted Costs'!$O404),('Discounted Costs'!BQ404)/Value_Output,"")</f>
        <v/>
      </c>
      <c r="BL21" s="77" t="str">
        <f>IF(ISTEXT('Discounted Costs'!$N404&amp;'Discounted Costs'!$O404),('Discounted Costs'!BR404)/Value_Output,"")</f>
        <v/>
      </c>
      <c r="BM21" s="77" t="str">
        <f>IF(ISTEXT('Discounted Costs'!$N404&amp;'Discounted Costs'!$O404),('Discounted Costs'!BS404)/Value_Output,"")</f>
        <v/>
      </c>
      <c r="BN21" s="77" t="str">
        <f>IF(ISTEXT('Discounted Costs'!$N404&amp;'Discounted Costs'!$O404),('Discounted Costs'!BT404)/Value_Output,"")</f>
        <v/>
      </c>
      <c r="BO21" s="77" t="str">
        <f>IF(ISTEXT('Discounted Costs'!$N404&amp;'Discounted Costs'!$O404),('Discounted Costs'!BU404)/Value_Output,"")</f>
        <v/>
      </c>
      <c r="BP21" s="77" t="str">
        <f>IF(ISTEXT('Discounted Costs'!$N404&amp;'Discounted Costs'!$O404),('Discounted Costs'!BV404)/Value_Output,"")</f>
        <v/>
      </c>
      <c r="BQ21" s="77" t="str">
        <f>IF(ISTEXT('Discounted Costs'!$N404&amp;'Discounted Costs'!$O404),('Discounted Costs'!BW404)/Value_Output,"")</f>
        <v/>
      </c>
      <c r="BR21" s="77" t="str">
        <f>IF(ISTEXT('Discounted Costs'!$N404&amp;'Discounted Costs'!$O404),('Discounted Costs'!BX404)/Value_Output,"")</f>
        <v/>
      </c>
      <c r="BS21" s="77" t="str">
        <f>IF(ISTEXT('Discounted Costs'!$N404&amp;'Discounted Costs'!$O404),('Discounted Costs'!BY404)/Value_Output,"")</f>
        <v/>
      </c>
      <c r="BT21" s="77" t="str">
        <f>IF(ISTEXT('Discounted Costs'!$N404&amp;'Discounted Costs'!$O404),('Discounted Costs'!BZ404)/Value_Output,"")</f>
        <v/>
      </c>
      <c r="BU21" s="77" t="str">
        <f>IF(ISTEXT('Discounted Costs'!$N404&amp;'Discounted Costs'!$O404),('Discounted Costs'!CA404)/Value_Output,"")</f>
        <v/>
      </c>
      <c r="BV21" s="77" t="str">
        <f>IF(ISTEXT('Discounted Costs'!$N404&amp;'Discounted Costs'!$O404),('Discounted Costs'!CB404)/Value_Output,"")</f>
        <v/>
      </c>
      <c r="BW21" s="77" t="str">
        <f>IF(ISTEXT('Discounted Costs'!$N404&amp;'Discounted Costs'!$O404),('Discounted Costs'!CC404)/Value_Output,"")</f>
        <v/>
      </c>
      <c r="BX21" s="77" t="str">
        <f>IF(ISTEXT('Discounted Costs'!$N404&amp;'Discounted Costs'!$O404),('Discounted Costs'!CD404)/Value_Output,"")</f>
        <v/>
      </c>
      <c r="BY21" s="77" t="str">
        <f>IF(ISTEXT('Discounted Costs'!$N404&amp;'Discounted Costs'!$O404),('Discounted Costs'!CE404)/Value_Output,"")</f>
        <v/>
      </c>
      <c r="BZ21" s="77" t="str">
        <f>IF(ISTEXT('Discounted Costs'!$N404&amp;'Discounted Costs'!$O404),('Discounted Costs'!CF404)/Value_Output,"")</f>
        <v/>
      </c>
      <c r="CA21" s="77" t="str">
        <f>IF(ISTEXT('Discounted Costs'!$N404&amp;'Discounted Costs'!$O404),('Discounted Costs'!CG404)/Value_Output,"")</f>
        <v/>
      </c>
      <c r="CB21" s="77" t="str">
        <f>IF(ISTEXT('Discounted Costs'!$N404&amp;'Discounted Costs'!$O404),('Discounted Costs'!CH404)/Value_Output,"")</f>
        <v/>
      </c>
      <c r="CC21" s="77" t="str">
        <f>IF(ISTEXT('Discounted Costs'!$N404&amp;'Discounted Costs'!$O404),('Discounted Costs'!CI404)/Value_Output,"")</f>
        <v/>
      </c>
      <c r="CD21" s="77" t="str">
        <f>IF(ISTEXT('Discounted Costs'!$N404&amp;'Discounted Costs'!$O404),('Discounted Costs'!CJ404)/Value_Output,"")</f>
        <v/>
      </c>
      <c r="CE21" s="77" t="str">
        <f>IF(ISTEXT('Discounted Costs'!$N404&amp;'Discounted Costs'!$O404),('Discounted Costs'!CK404)/Value_Output,"")</f>
        <v/>
      </c>
      <c r="CF21" s="77" t="str">
        <f>IF(ISTEXT('Discounted Costs'!$N404&amp;'Discounted Costs'!$O404),('Discounted Costs'!CL404)/Value_Output,"")</f>
        <v/>
      </c>
      <c r="CG21" s="77" t="str">
        <f>IF(ISTEXT('Discounted Costs'!$N404&amp;'Discounted Costs'!$O404),('Discounted Costs'!CM404)/Value_Output,"")</f>
        <v/>
      </c>
      <c r="CH21" s="77" t="str">
        <f>IF(ISTEXT('Discounted Costs'!$N404&amp;'Discounted Costs'!$O404),('Discounted Costs'!CN404)/Value_Output,"")</f>
        <v/>
      </c>
      <c r="CI21" s="77" t="str">
        <f>IF(ISTEXT('Discounted Costs'!$N404&amp;'Discounted Costs'!$O404),('Discounted Costs'!CO404)/Value_Output,"")</f>
        <v/>
      </c>
      <c r="CJ21" s="77" t="str">
        <f>IF(ISTEXT('Discounted Costs'!$N404&amp;'Discounted Costs'!$O404),('Discounted Costs'!CP404)/Value_Output,"")</f>
        <v/>
      </c>
      <c r="CM21" s="24"/>
      <c r="CN21" s="24"/>
    </row>
    <row r="22" spans="1:92" x14ac:dyDescent="0.35">
      <c r="C22" s="114"/>
      <c r="D22" s="114"/>
      <c r="E22" s="19" t="str">
        <f>IF(ISTEXT('Discounted Costs'!$N405&amp;'Discounted Costs'!$O405),'Discounted Costs'!$O405,"")</f>
        <v/>
      </c>
      <c r="F22" s="19"/>
      <c r="G22" s="82" t="str">
        <f>IF(ISTEXT('Discounted Costs'!$N405&amp;'Discounted Costs'!$O405),SUM('Discounted Costs'!$P405:$BM405)/Value_Output,"")</f>
        <v/>
      </c>
      <c r="H22" s="82"/>
      <c r="I22" s="87"/>
      <c r="J22" s="81" t="str">
        <f>IF(ISTEXT('Discounted Costs'!$N405&amp;'Discounted Costs'!$O405),('Discounted Costs'!P405)/Value_Output,"")</f>
        <v/>
      </c>
      <c r="K22" s="81" t="str">
        <f>IF(ISTEXT('Discounted Costs'!$N405&amp;'Discounted Costs'!$O405),('Discounted Costs'!Q405)/Value_Output,"")</f>
        <v/>
      </c>
      <c r="L22" s="81" t="str">
        <f>IF(ISTEXT('Discounted Costs'!$N405&amp;'Discounted Costs'!$O405),('Discounted Costs'!R405)/Value_Output,"")</f>
        <v/>
      </c>
      <c r="M22" s="81" t="str">
        <f>IF(ISTEXT('Discounted Costs'!$N405&amp;'Discounted Costs'!$O405),('Discounted Costs'!S405)/Value_Output,"")</f>
        <v/>
      </c>
      <c r="N22" s="81" t="str">
        <f>IF(ISTEXT('Discounted Costs'!$N405&amp;'Discounted Costs'!$O405),('Discounted Costs'!T405)/Value_Output,"")</f>
        <v/>
      </c>
      <c r="O22" s="81" t="str">
        <f>IF(ISTEXT('Discounted Costs'!$N405&amp;'Discounted Costs'!$O405),('Discounted Costs'!U405)/Value_Output,"")</f>
        <v/>
      </c>
      <c r="P22" s="81" t="str">
        <f>IF(ISTEXT('Discounted Costs'!$N405&amp;'Discounted Costs'!$O405),('Discounted Costs'!V405)/Value_Output,"")</f>
        <v/>
      </c>
      <c r="Q22" s="81" t="str">
        <f>IF(ISTEXT('Discounted Costs'!$N405&amp;'Discounted Costs'!$O405),('Discounted Costs'!W405)/Value_Output,"")</f>
        <v/>
      </c>
      <c r="R22" s="81" t="str">
        <f>IF(ISTEXT('Discounted Costs'!$N405&amp;'Discounted Costs'!$O405),('Discounted Costs'!X405)/Value_Output,"")</f>
        <v/>
      </c>
      <c r="S22" s="81" t="str">
        <f>IF(ISTEXT('Discounted Costs'!$N405&amp;'Discounted Costs'!$O405),('Discounted Costs'!Y405)/Value_Output,"")</f>
        <v/>
      </c>
      <c r="T22" s="81" t="str">
        <f>IF(ISTEXT('Discounted Costs'!$N405&amp;'Discounted Costs'!$O405),('Discounted Costs'!Z405)/Value_Output,"")</f>
        <v/>
      </c>
      <c r="U22" s="81" t="str">
        <f>IF(ISTEXT('Discounted Costs'!$N405&amp;'Discounted Costs'!$O405),('Discounted Costs'!AA405)/Value_Output,"")</f>
        <v/>
      </c>
      <c r="V22" s="81" t="str">
        <f>IF(ISTEXT('Discounted Costs'!$N405&amp;'Discounted Costs'!$O405),('Discounted Costs'!AB405)/Value_Output,"")</f>
        <v/>
      </c>
      <c r="W22" s="81" t="str">
        <f>IF(ISTEXT('Discounted Costs'!$N405&amp;'Discounted Costs'!$O405),('Discounted Costs'!AC405)/Value_Output,"")</f>
        <v/>
      </c>
      <c r="X22" s="81" t="str">
        <f>IF(ISTEXT('Discounted Costs'!$N405&amp;'Discounted Costs'!$O405),('Discounted Costs'!AD405)/Value_Output,"")</f>
        <v/>
      </c>
      <c r="Y22" s="81" t="str">
        <f>IF(ISTEXT('Discounted Costs'!$N405&amp;'Discounted Costs'!$O405),('Discounted Costs'!AE405)/Value_Output,"")</f>
        <v/>
      </c>
      <c r="Z22" s="81" t="str">
        <f>IF(ISTEXT('Discounted Costs'!$N405&amp;'Discounted Costs'!$O405),('Discounted Costs'!AF405)/Value_Output,"")</f>
        <v/>
      </c>
      <c r="AA22" s="81" t="str">
        <f>IF(ISTEXT('Discounted Costs'!$N405&amp;'Discounted Costs'!$O405),('Discounted Costs'!AG405)/Value_Output,"")</f>
        <v/>
      </c>
      <c r="AB22" s="81" t="str">
        <f>IF(ISTEXT('Discounted Costs'!$N405&amp;'Discounted Costs'!$O405),('Discounted Costs'!AH405)/Value_Output,"")</f>
        <v/>
      </c>
      <c r="AC22" s="81" t="str">
        <f>IF(ISTEXT('Discounted Costs'!$N405&amp;'Discounted Costs'!$O405),('Discounted Costs'!AI405)/Value_Output,"")</f>
        <v/>
      </c>
      <c r="AD22" s="81" t="str">
        <f>IF(ISTEXT('Discounted Costs'!$N405&amp;'Discounted Costs'!$O405),('Discounted Costs'!AJ405)/Value_Output,"")</f>
        <v/>
      </c>
      <c r="AE22" s="81" t="str">
        <f>IF(ISTEXT('Discounted Costs'!$N405&amp;'Discounted Costs'!$O405),('Discounted Costs'!AK405)/Value_Output,"")</f>
        <v/>
      </c>
      <c r="AF22" s="81" t="str">
        <f>IF(ISTEXT('Discounted Costs'!$N405&amp;'Discounted Costs'!$O405),('Discounted Costs'!AL405)/Value_Output,"")</f>
        <v/>
      </c>
      <c r="AG22" s="81" t="str">
        <f>IF(ISTEXT('Discounted Costs'!$N405&amp;'Discounted Costs'!$O405),('Discounted Costs'!AM405)/Value_Output,"")</f>
        <v/>
      </c>
      <c r="AH22" s="81" t="str">
        <f>IF(ISTEXT('Discounted Costs'!$N405&amp;'Discounted Costs'!$O405),('Discounted Costs'!AN405)/Value_Output,"")</f>
        <v/>
      </c>
      <c r="AI22" s="81" t="str">
        <f>IF(ISTEXT('Discounted Costs'!$N405&amp;'Discounted Costs'!$O405),('Discounted Costs'!AO405)/Value_Output,"")</f>
        <v/>
      </c>
      <c r="AJ22" s="81" t="str">
        <f>IF(ISTEXT('Discounted Costs'!$N405&amp;'Discounted Costs'!$O405),('Discounted Costs'!AP405)/Value_Output,"")</f>
        <v/>
      </c>
      <c r="AK22" s="81" t="str">
        <f>IF(ISTEXT('Discounted Costs'!$N405&amp;'Discounted Costs'!$O405),('Discounted Costs'!AQ405)/Value_Output,"")</f>
        <v/>
      </c>
      <c r="AL22" s="81" t="str">
        <f>IF(ISTEXT('Discounted Costs'!$N405&amp;'Discounted Costs'!$O405),('Discounted Costs'!AR405)/Value_Output,"")</f>
        <v/>
      </c>
      <c r="AM22" s="81" t="str">
        <f>IF(ISTEXT('Discounted Costs'!$N405&amp;'Discounted Costs'!$O405),('Discounted Costs'!AS405)/Value_Output,"")</f>
        <v/>
      </c>
      <c r="AN22" s="81" t="str">
        <f>IF(ISTEXT('Discounted Costs'!$N405&amp;'Discounted Costs'!$O405),('Discounted Costs'!AT405)/Value_Output,"")</f>
        <v/>
      </c>
      <c r="AO22" s="81" t="str">
        <f>IF(ISTEXT('Discounted Costs'!$N405&amp;'Discounted Costs'!$O405),('Discounted Costs'!AU405)/Value_Output,"")</f>
        <v/>
      </c>
      <c r="AP22" s="81" t="str">
        <f>IF(ISTEXT('Discounted Costs'!$N405&amp;'Discounted Costs'!$O405),('Discounted Costs'!AV405)/Value_Output,"")</f>
        <v/>
      </c>
      <c r="AQ22" s="81" t="str">
        <f>IF(ISTEXT('Discounted Costs'!$N405&amp;'Discounted Costs'!$O405),('Discounted Costs'!AW405)/Value_Output,"")</f>
        <v/>
      </c>
      <c r="AR22" s="81" t="str">
        <f>IF(ISTEXT('Discounted Costs'!$N405&amp;'Discounted Costs'!$O405),('Discounted Costs'!AX405)/Value_Output,"")</f>
        <v/>
      </c>
      <c r="AS22" s="81" t="str">
        <f>IF(ISTEXT('Discounted Costs'!$N405&amp;'Discounted Costs'!$O405),('Discounted Costs'!AY405)/Value_Output,"")</f>
        <v/>
      </c>
      <c r="AT22" s="81" t="str">
        <f>IF(ISTEXT('Discounted Costs'!$N405&amp;'Discounted Costs'!$O405),('Discounted Costs'!AZ405)/Value_Output,"")</f>
        <v/>
      </c>
      <c r="AU22" s="81" t="str">
        <f>IF(ISTEXT('Discounted Costs'!$N405&amp;'Discounted Costs'!$O405),('Discounted Costs'!BA405)/Value_Output,"")</f>
        <v/>
      </c>
      <c r="AV22" s="81" t="str">
        <f>IF(ISTEXT('Discounted Costs'!$N405&amp;'Discounted Costs'!$O405),('Discounted Costs'!BB405)/Value_Output,"")</f>
        <v/>
      </c>
      <c r="AW22" s="81" t="str">
        <f>IF(ISTEXT('Discounted Costs'!$N405&amp;'Discounted Costs'!$O405),('Discounted Costs'!BC405)/Value_Output,"")</f>
        <v/>
      </c>
      <c r="AX22" s="81" t="str">
        <f>IF(ISTEXT('Discounted Costs'!$N405&amp;'Discounted Costs'!$O405),('Discounted Costs'!BD405)/Value_Output,"")</f>
        <v/>
      </c>
      <c r="AY22" s="81" t="str">
        <f>IF(ISTEXT('Discounted Costs'!$N405&amp;'Discounted Costs'!$O405),('Discounted Costs'!BE405)/Value_Output,"")</f>
        <v/>
      </c>
      <c r="AZ22" s="77" t="str">
        <f>IF(ISTEXT('Discounted Costs'!$N405&amp;'Discounted Costs'!$O405),('Discounted Costs'!BF405)/Value_Output,"")</f>
        <v/>
      </c>
      <c r="BA22" s="77" t="str">
        <f>IF(ISTEXT('Discounted Costs'!$N405&amp;'Discounted Costs'!$O405),('Discounted Costs'!BG405)/Value_Output,"")</f>
        <v/>
      </c>
      <c r="BB22" s="77" t="str">
        <f>IF(ISTEXT('Discounted Costs'!$N405&amp;'Discounted Costs'!$O405),('Discounted Costs'!BH405)/Value_Output,"")</f>
        <v/>
      </c>
      <c r="BC22" s="77" t="str">
        <f>IF(ISTEXT('Discounted Costs'!$N405&amp;'Discounted Costs'!$O405),('Discounted Costs'!BI405)/Value_Output,"")</f>
        <v/>
      </c>
      <c r="BD22" s="77" t="str">
        <f>IF(ISTEXT('Discounted Costs'!$N405&amp;'Discounted Costs'!$O405),('Discounted Costs'!BJ405)/Value_Output,"")</f>
        <v/>
      </c>
      <c r="BE22" s="77" t="str">
        <f>IF(ISTEXT('Discounted Costs'!$N405&amp;'Discounted Costs'!$O405),('Discounted Costs'!BK405)/Value_Output,"")</f>
        <v/>
      </c>
      <c r="BF22" s="77" t="str">
        <f>IF(ISTEXT('Discounted Costs'!$N405&amp;'Discounted Costs'!$O405),('Discounted Costs'!BL405)/Value_Output,"")</f>
        <v/>
      </c>
      <c r="BG22" s="77" t="str">
        <f>IF(ISTEXT('Discounted Costs'!$N405&amp;'Discounted Costs'!$O405),('Discounted Costs'!BM405)/Value_Output,"")</f>
        <v/>
      </c>
      <c r="BH22" s="77" t="str">
        <f>IF(ISTEXT('Discounted Costs'!$N405&amp;'Discounted Costs'!$O405),('Discounted Costs'!BN405)/Value_Output,"")</f>
        <v/>
      </c>
      <c r="BI22" s="77" t="str">
        <f>IF(ISTEXT('Discounted Costs'!$N405&amp;'Discounted Costs'!$O405),('Discounted Costs'!BO405)/Value_Output,"")</f>
        <v/>
      </c>
      <c r="BJ22" s="77" t="str">
        <f>IF(ISTEXT('Discounted Costs'!$N405&amp;'Discounted Costs'!$O405),('Discounted Costs'!BP405)/Value_Output,"")</f>
        <v/>
      </c>
      <c r="BK22" s="77" t="str">
        <f>IF(ISTEXT('Discounted Costs'!$N405&amp;'Discounted Costs'!$O405),('Discounted Costs'!BQ405)/Value_Output,"")</f>
        <v/>
      </c>
      <c r="BL22" s="77" t="str">
        <f>IF(ISTEXT('Discounted Costs'!$N405&amp;'Discounted Costs'!$O405),('Discounted Costs'!BR405)/Value_Output,"")</f>
        <v/>
      </c>
      <c r="BM22" s="77" t="str">
        <f>IF(ISTEXT('Discounted Costs'!$N405&amp;'Discounted Costs'!$O405),('Discounted Costs'!BS405)/Value_Output,"")</f>
        <v/>
      </c>
      <c r="BN22" s="77" t="str">
        <f>IF(ISTEXT('Discounted Costs'!$N405&amp;'Discounted Costs'!$O405),('Discounted Costs'!BT405)/Value_Output,"")</f>
        <v/>
      </c>
      <c r="BO22" s="77" t="str">
        <f>IF(ISTEXT('Discounted Costs'!$N405&amp;'Discounted Costs'!$O405),('Discounted Costs'!BU405)/Value_Output,"")</f>
        <v/>
      </c>
      <c r="BP22" s="77" t="str">
        <f>IF(ISTEXT('Discounted Costs'!$N405&amp;'Discounted Costs'!$O405),('Discounted Costs'!BV405)/Value_Output,"")</f>
        <v/>
      </c>
      <c r="BQ22" s="77" t="str">
        <f>IF(ISTEXT('Discounted Costs'!$N405&amp;'Discounted Costs'!$O405),('Discounted Costs'!BW405)/Value_Output,"")</f>
        <v/>
      </c>
      <c r="BR22" s="77" t="str">
        <f>IF(ISTEXT('Discounted Costs'!$N405&amp;'Discounted Costs'!$O405),('Discounted Costs'!BX405)/Value_Output,"")</f>
        <v/>
      </c>
      <c r="BS22" s="77" t="str">
        <f>IF(ISTEXT('Discounted Costs'!$N405&amp;'Discounted Costs'!$O405),('Discounted Costs'!BY405)/Value_Output,"")</f>
        <v/>
      </c>
      <c r="BT22" s="77" t="str">
        <f>IF(ISTEXT('Discounted Costs'!$N405&amp;'Discounted Costs'!$O405),('Discounted Costs'!BZ405)/Value_Output,"")</f>
        <v/>
      </c>
      <c r="BU22" s="77" t="str">
        <f>IF(ISTEXT('Discounted Costs'!$N405&amp;'Discounted Costs'!$O405),('Discounted Costs'!CA405)/Value_Output,"")</f>
        <v/>
      </c>
      <c r="BV22" s="77" t="str">
        <f>IF(ISTEXT('Discounted Costs'!$N405&amp;'Discounted Costs'!$O405),('Discounted Costs'!CB405)/Value_Output,"")</f>
        <v/>
      </c>
      <c r="BW22" s="77" t="str">
        <f>IF(ISTEXT('Discounted Costs'!$N405&amp;'Discounted Costs'!$O405),('Discounted Costs'!CC405)/Value_Output,"")</f>
        <v/>
      </c>
      <c r="BX22" s="77" t="str">
        <f>IF(ISTEXT('Discounted Costs'!$N405&amp;'Discounted Costs'!$O405),('Discounted Costs'!CD405)/Value_Output,"")</f>
        <v/>
      </c>
      <c r="BY22" s="77" t="str">
        <f>IF(ISTEXT('Discounted Costs'!$N405&amp;'Discounted Costs'!$O405),('Discounted Costs'!CE405)/Value_Output,"")</f>
        <v/>
      </c>
      <c r="BZ22" s="77" t="str">
        <f>IF(ISTEXT('Discounted Costs'!$N405&amp;'Discounted Costs'!$O405),('Discounted Costs'!CF405)/Value_Output,"")</f>
        <v/>
      </c>
      <c r="CA22" s="77" t="str">
        <f>IF(ISTEXT('Discounted Costs'!$N405&amp;'Discounted Costs'!$O405),('Discounted Costs'!CG405)/Value_Output,"")</f>
        <v/>
      </c>
      <c r="CB22" s="77" t="str">
        <f>IF(ISTEXT('Discounted Costs'!$N405&amp;'Discounted Costs'!$O405),('Discounted Costs'!CH405)/Value_Output,"")</f>
        <v/>
      </c>
      <c r="CC22" s="77" t="str">
        <f>IF(ISTEXT('Discounted Costs'!$N405&amp;'Discounted Costs'!$O405),('Discounted Costs'!CI405)/Value_Output,"")</f>
        <v/>
      </c>
      <c r="CD22" s="77" t="str">
        <f>IF(ISTEXT('Discounted Costs'!$N405&amp;'Discounted Costs'!$O405),('Discounted Costs'!CJ405)/Value_Output,"")</f>
        <v/>
      </c>
      <c r="CE22" s="77" t="str">
        <f>IF(ISTEXT('Discounted Costs'!$N405&amp;'Discounted Costs'!$O405),('Discounted Costs'!CK405)/Value_Output,"")</f>
        <v/>
      </c>
      <c r="CF22" s="77" t="str">
        <f>IF(ISTEXT('Discounted Costs'!$N405&amp;'Discounted Costs'!$O405),('Discounted Costs'!CL405)/Value_Output,"")</f>
        <v/>
      </c>
      <c r="CG22" s="77" t="str">
        <f>IF(ISTEXT('Discounted Costs'!$N405&amp;'Discounted Costs'!$O405),('Discounted Costs'!CM405)/Value_Output,"")</f>
        <v/>
      </c>
      <c r="CH22" s="77" t="str">
        <f>IF(ISTEXT('Discounted Costs'!$N405&amp;'Discounted Costs'!$O405),('Discounted Costs'!CN405)/Value_Output,"")</f>
        <v/>
      </c>
      <c r="CI22" s="77" t="str">
        <f>IF(ISTEXT('Discounted Costs'!$N405&amp;'Discounted Costs'!$O405),('Discounted Costs'!CO405)/Value_Output,"")</f>
        <v/>
      </c>
      <c r="CJ22" s="77" t="str">
        <f>IF(ISTEXT('Discounted Costs'!$N405&amp;'Discounted Costs'!$O405),('Discounted Costs'!CP405)/Value_Output,"")</f>
        <v/>
      </c>
      <c r="CM22" s="24"/>
      <c r="CN22" s="24"/>
    </row>
    <row r="23" spans="1:92" x14ac:dyDescent="0.35">
      <c r="C23" s="114"/>
      <c r="D23" s="114"/>
      <c r="E23" s="19" t="str">
        <f>IF(ISTEXT('Discounted Costs'!$N406&amp;'Discounted Costs'!$O406),'Discounted Costs'!$O406,"")</f>
        <v/>
      </c>
      <c r="F23" s="19"/>
      <c r="G23" s="82" t="str">
        <f>IF(ISTEXT('Discounted Costs'!$N406&amp;'Discounted Costs'!$O406),SUM('Discounted Costs'!$P406:$BM406)/Value_Output,"")</f>
        <v/>
      </c>
      <c r="H23" s="82"/>
      <c r="I23" s="87"/>
      <c r="J23" s="81" t="str">
        <f>IF(ISTEXT('Discounted Costs'!$N406&amp;'Discounted Costs'!$O406),('Discounted Costs'!P406)/Value_Output,"")</f>
        <v/>
      </c>
      <c r="K23" s="81" t="str">
        <f>IF(ISTEXT('Discounted Costs'!$N406&amp;'Discounted Costs'!$O406),('Discounted Costs'!Q406)/Value_Output,"")</f>
        <v/>
      </c>
      <c r="L23" s="81" t="str">
        <f>IF(ISTEXT('Discounted Costs'!$N406&amp;'Discounted Costs'!$O406),('Discounted Costs'!R406)/Value_Output,"")</f>
        <v/>
      </c>
      <c r="M23" s="81" t="str">
        <f>IF(ISTEXT('Discounted Costs'!$N406&amp;'Discounted Costs'!$O406),('Discounted Costs'!S406)/Value_Output,"")</f>
        <v/>
      </c>
      <c r="N23" s="81" t="str">
        <f>IF(ISTEXT('Discounted Costs'!$N406&amp;'Discounted Costs'!$O406),('Discounted Costs'!T406)/Value_Output,"")</f>
        <v/>
      </c>
      <c r="O23" s="81" t="str">
        <f>IF(ISTEXT('Discounted Costs'!$N406&amp;'Discounted Costs'!$O406),('Discounted Costs'!U406)/Value_Output,"")</f>
        <v/>
      </c>
      <c r="P23" s="81" t="str">
        <f>IF(ISTEXT('Discounted Costs'!$N406&amp;'Discounted Costs'!$O406),('Discounted Costs'!V406)/Value_Output,"")</f>
        <v/>
      </c>
      <c r="Q23" s="81" t="str">
        <f>IF(ISTEXT('Discounted Costs'!$N406&amp;'Discounted Costs'!$O406),('Discounted Costs'!W406)/Value_Output,"")</f>
        <v/>
      </c>
      <c r="R23" s="81" t="str">
        <f>IF(ISTEXT('Discounted Costs'!$N406&amp;'Discounted Costs'!$O406),('Discounted Costs'!X406)/Value_Output,"")</f>
        <v/>
      </c>
      <c r="S23" s="81" t="str">
        <f>IF(ISTEXT('Discounted Costs'!$N406&amp;'Discounted Costs'!$O406),('Discounted Costs'!Y406)/Value_Output,"")</f>
        <v/>
      </c>
      <c r="T23" s="81" t="str">
        <f>IF(ISTEXT('Discounted Costs'!$N406&amp;'Discounted Costs'!$O406),('Discounted Costs'!Z406)/Value_Output,"")</f>
        <v/>
      </c>
      <c r="U23" s="81" t="str">
        <f>IF(ISTEXT('Discounted Costs'!$N406&amp;'Discounted Costs'!$O406),('Discounted Costs'!AA406)/Value_Output,"")</f>
        <v/>
      </c>
      <c r="V23" s="81" t="str">
        <f>IF(ISTEXT('Discounted Costs'!$N406&amp;'Discounted Costs'!$O406),('Discounted Costs'!AB406)/Value_Output,"")</f>
        <v/>
      </c>
      <c r="W23" s="81" t="str">
        <f>IF(ISTEXT('Discounted Costs'!$N406&amp;'Discounted Costs'!$O406),('Discounted Costs'!AC406)/Value_Output,"")</f>
        <v/>
      </c>
      <c r="X23" s="81" t="str">
        <f>IF(ISTEXT('Discounted Costs'!$N406&amp;'Discounted Costs'!$O406),('Discounted Costs'!AD406)/Value_Output,"")</f>
        <v/>
      </c>
      <c r="Y23" s="81" t="str">
        <f>IF(ISTEXT('Discounted Costs'!$N406&amp;'Discounted Costs'!$O406),('Discounted Costs'!AE406)/Value_Output,"")</f>
        <v/>
      </c>
      <c r="Z23" s="81" t="str">
        <f>IF(ISTEXT('Discounted Costs'!$N406&amp;'Discounted Costs'!$O406),('Discounted Costs'!AF406)/Value_Output,"")</f>
        <v/>
      </c>
      <c r="AA23" s="81" t="str">
        <f>IF(ISTEXT('Discounted Costs'!$N406&amp;'Discounted Costs'!$O406),('Discounted Costs'!AG406)/Value_Output,"")</f>
        <v/>
      </c>
      <c r="AB23" s="81" t="str">
        <f>IF(ISTEXT('Discounted Costs'!$N406&amp;'Discounted Costs'!$O406),('Discounted Costs'!AH406)/Value_Output,"")</f>
        <v/>
      </c>
      <c r="AC23" s="81" t="str">
        <f>IF(ISTEXT('Discounted Costs'!$N406&amp;'Discounted Costs'!$O406),('Discounted Costs'!AI406)/Value_Output,"")</f>
        <v/>
      </c>
      <c r="AD23" s="81" t="str">
        <f>IF(ISTEXT('Discounted Costs'!$N406&amp;'Discounted Costs'!$O406),('Discounted Costs'!AJ406)/Value_Output,"")</f>
        <v/>
      </c>
      <c r="AE23" s="81" t="str">
        <f>IF(ISTEXT('Discounted Costs'!$N406&amp;'Discounted Costs'!$O406),('Discounted Costs'!AK406)/Value_Output,"")</f>
        <v/>
      </c>
      <c r="AF23" s="81" t="str">
        <f>IF(ISTEXT('Discounted Costs'!$N406&amp;'Discounted Costs'!$O406),('Discounted Costs'!AL406)/Value_Output,"")</f>
        <v/>
      </c>
      <c r="AG23" s="81" t="str">
        <f>IF(ISTEXT('Discounted Costs'!$N406&amp;'Discounted Costs'!$O406),('Discounted Costs'!AM406)/Value_Output,"")</f>
        <v/>
      </c>
      <c r="AH23" s="81" t="str">
        <f>IF(ISTEXT('Discounted Costs'!$N406&amp;'Discounted Costs'!$O406),('Discounted Costs'!AN406)/Value_Output,"")</f>
        <v/>
      </c>
      <c r="AI23" s="81" t="str">
        <f>IF(ISTEXT('Discounted Costs'!$N406&amp;'Discounted Costs'!$O406),('Discounted Costs'!AO406)/Value_Output,"")</f>
        <v/>
      </c>
      <c r="AJ23" s="81" t="str">
        <f>IF(ISTEXT('Discounted Costs'!$N406&amp;'Discounted Costs'!$O406),('Discounted Costs'!AP406)/Value_Output,"")</f>
        <v/>
      </c>
      <c r="AK23" s="81" t="str">
        <f>IF(ISTEXT('Discounted Costs'!$N406&amp;'Discounted Costs'!$O406),('Discounted Costs'!AQ406)/Value_Output,"")</f>
        <v/>
      </c>
      <c r="AL23" s="81" t="str">
        <f>IF(ISTEXT('Discounted Costs'!$N406&amp;'Discounted Costs'!$O406),('Discounted Costs'!AR406)/Value_Output,"")</f>
        <v/>
      </c>
      <c r="AM23" s="81" t="str">
        <f>IF(ISTEXT('Discounted Costs'!$N406&amp;'Discounted Costs'!$O406),('Discounted Costs'!AS406)/Value_Output,"")</f>
        <v/>
      </c>
      <c r="AN23" s="81" t="str">
        <f>IF(ISTEXT('Discounted Costs'!$N406&amp;'Discounted Costs'!$O406),('Discounted Costs'!AT406)/Value_Output,"")</f>
        <v/>
      </c>
      <c r="AO23" s="81" t="str">
        <f>IF(ISTEXT('Discounted Costs'!$N406&amp;'Discounted Costs'!$O406),('Discounted Costs'!AU406)/Value_Output,"")</f>
        <v/>
      </c>
      <c r="AP23" s="81" t="str">
        <f>IF(ISTEXT('Discounted Costs'!$N406&amp;'Discounted Costs'!$O406),('Discounted Costs'!AV406)/Value_Output,"")</f>
        <v/>
      </c>
      <c r="AQ23" s="81" t="str">
        <f>IF(ISTEXT('Discounted Costs'!$N406&amp;'Discounted Costs'!$O406),('Discounted Costs'!AW406)/Value_Output,"")</f>
        <v/>
      </c>
      <c r="AR23" s="81" t="str">
        <f>IF(ISTEXT('Discounted Costs'!$N406&amp;'Discounted Costs'!$O406),('Discounted Costs'!AX406)/Value_Output,"")</f>
        <v/>
      </c>
      <c r="AS23" s="81" t="str">
        <f>IF(ISTEXT('Discounted Costs'!$N406&amp;'Discounted Costs'!$O406),('Discounted Costs'!AY406)/Value_Output,"")</f>
        <v/>
      </c>
      <c r="AT23" s="81" t="str">
        <f>IF(ISTEXT('Discounted Costs'!$N406&amp;'Discounted Costs'!$O406),('Discounted Costs'!AZ406)/Value_Output,"")</f>
        <v/>
      </c>
      <c r="AU23" s="81" t="str">
        <f>IF(ISTEXT('Discounted Costs'!$N406&amp;'Discounted Costs'!$O406),('Discounted Costs'!BA406)/Value_Output,"")</f>
        <v/>
      </c>
      <c r="AV23" s="81" t="str">
        <f>IF(ISTEXT('Discounted Costs'!$N406&amp;'Discounted Costs'!$O406),('Discounted Costs'!BB406)/Value_Output,"")</f>
        <v/>
      </c>
      <c r="AW23" s="81" t="str">
        <f>IF(ISTEXT('Discounted Costs'!$N406&amp;'Discounted Costs'!$O406),('Discounted Costs'!BC406)/Value_Output,"")</f>
        <v/>
      </c>
      <c r="AX23" s="81" t="str">
        <f>IF(ISTEXT('Discounted Costs'!$N406&amp;'Discounted Costs'!$O406),('Discounted Costs'!BD406)/Value_Output,"")</f>
        <v/>
      </c>
      <c r="AY23" s="81" t="str">
        <f>IF(ISTEXT('Discounted Costs'!$N406&amp;'Discounted Costs'!$O406),('Discounted Costs'!BE406)/Value_Output,"")</f>
        <v/>
      </c>
      <c r="AZ23" s="77" t="str">
        <f>IF(ISTEXT('Discounted Costs'!$N406&amp;'Discounted Costs'!$O406),('Discounted Costs'!BF406)/Value_Output,"")</f>
        <v/>
      </c>
      <c r="BA23" s="77" t="str">
        <f>IF(ISTEXT('Discounted Costs'!$N406&amp;'Discounted Costs'!$O406),('Discounted Costs'!BG406)/Value_Output,"")</f>
        <v/>
      </c>
      <c r="BB23" s="77" t="str">
        <f>IF(ISTEXT('Discounted Costs'!$N406&amp;'Discounted Costs'!$O406),('Discounted Costs'!BH406)/Value_Output,"")</f>
        <v/>
      </c>
      <c r="BC23" s="77" t="str">
        <f>IF(ISTEXT('Discounted Costs'!$N406&amp;'Discounted Costs'!$O406),('Discounted Costs'!BI406)/Value_Output,"")</f>
        <v/>
      </c>
      <c r="BD23" s="77" t="str">
        <f>IF(ISTEXT('Discounted Costs'!$N406&amp;'Discounted Costs'!$O406),('Discounted Costs'!BJ406)/Value_Output,"")</f>
        <v/>
      </c>
      <c r="BE23" s="77" t="str">
        <f>IF(ISTEXT('Discounted Costs'!$N406&amp;'Discounted Costs'!$O406),('Discounted Costs'!BK406)/Value_Output,"")</f>
        <v/>
      </c>
      <c r="BF23" s="77" t="str">
        <f>IF(ISTEXT('Discounted Costs'!$N406&amp;'Discounted Costs'!$O406),('Discounted Costs'!BL406)/Value_Output,"")</f>
        <v/>
      </c>
      <c r="BG23" s="77" t="str">
        <f>IF(ISTEXT('Discounted Costs'!$N406&amp;'Discounted Costs'!$O406),('Discounted Costs'!BM406)/Value_Output,"")</f>
        <v/>
      </c>
      <c r="BH23" s="77" t="str">
        <f>IF(ISTEXT('Discounted Costs'!$N406&amp;'Discounted Costs'!$O406),('Discounted Costs'!BN406)/Value_Output,"")</f>
        <v/>
      </c>
      <c r="BI23" s="77" t="str">
        <f>IF(ISTEXT('Discounted Costs'!$N406&amp;'Discounted Costs'!$O406),('Discounted Costs'!BO406)/Value_Output,"")</f>
        <v/>
      </c>
      <c r="BJ23" s="77" t="str">
        <f>IF(ISTEXT('Discounted Costs'!$N406&amp;'Discounted Costs'!$O406),('Discounted Costs'!BP406)/Value_Output,"")</f>
        <v/>
      </c>
      <c r="BK23" s="77" t="str">
        <f>IF(ISTEXT('Discounted Costs'!$N406&amp;'Discounted Costs'!$O406),('Discounted Costs'!BQ406)/Value_Output,"")</f>
        <v/>
      </c>
      <c r="BL23" s="77" t="str">
        <f>IF(ISTEXT('Discounted Costs'!$N406&amp;'Discounted Costs'!$O406),('Discounted Costs'!BR406)/Value_Output,"")</f>
        <v/>
      </c>
      <c r="BM23" s="77" t="str">
        <f>IF(ISTEXT('Discounted Costs'!$N406&amp;'Discounted Costs'!$O406),('Discounted Costs'!BS406)/Value_Output,"")</f>
        <v/>
      </c>
      <c r="BN23" s="77" t="str">
        <f>IF(ISTEXT('Discounted Costs'!$N406&amp;'Discounted Costs'!$O406),('Discounted Costs'!BT406)/Value_Output,"")</f>
        <v/>
      </c>
      <c r="BO23" s="77" t="str">
        <f>IF(ISTEXT('Discounted Costs'!$N406&amp;'Discounted Costs'!$O406),('Discounted Costs'!BU406)/Value_Output,"")</f>
        <v/>
      </c>
      <c r="BP23" s="77" t="str">
        <f>IF(ISTEXT('Discounted Costs'!$N406&amp;'Discounted Costs'!$O406),('Discounted Costs'!BV406)/Value_Output,"")</f>
        <v/>
      </c>
      <c r="BQ23" s="77" t="str">
        <f>IF(ISTEXT('Discounted Costs'!$N406&amp;'Discounted Costs'!$O406),('Discounted Costs'!BW406)/Value_Output,"")</f>
        <v/>
      </c>
      <c r="BR23" s="77" t="str">
        <f>IF(ISTEXT('Discounted Costs'!$N406&amp;'Discounted Costs'!$O406),('Discounted Costs'!BX406)/Value_Output,"")</f>
        <v/>
      </c>
      <c r="BS23" s="77" t="str">
        <f>IF(ISTEXT('Discounted Costs'!$N406&amp;'Discounted Costs'!$O406),('Discounted Costs'!BY406)/Value_Output,"")</f>
        <v/>
      </c>
      <c r="BT23" s="77" t="str">
        <f>IF(ISTEXT('Discounted Costs'!$N406&amp;'Discounted Costs'!$O406),('Discounted Costs'!BZ406)/Value_Output,"")</f>
        <v/>
      </c>
      <c r="BU23" s="77" t="str">
        <f>IF(ISTEXT('Discounted Costs'!$N406&amp;'Discounted Costs'!$O406),('Discounted Costs'!CA406)/Value_Output,"")</f>
        <v/>
      </c>
      <c r="BV23" s="77" t="str">
        <f>IF(ISTEXT('Discounted Costs'!$N406&amp;'Discounted Costs'!$O406),('Discounted Costs'!CB406)/Value_Output,"")</f>
        <v/>
      </c>
      <c r="BW23" s="77" t="str">
        <f>IF(ISTEXT('Discounted Costs'!$N406&amp;'Discounted Costs'!$O406),('Discounted Costs'!CC406)/Value_Output,"")</f>
        <v/>
      </c>
      <c r="BX23" s="77" t="str">
        <f>IF(ISTEXT('Discounted Costs'!$N406&amp;'Discounted Costs'!$O406),('Discounted Costs'!CD406)/Value_Output,"")</f>
        <v/>
      </c>
      <c r="BY23" s="77" t="str">
        <f>IF(ISTEXT('Discounted Costs'!$N406&amp;'Discounted Costs'!$O406),('Discounted Costs'!CE406)/Value_Output,"")</f>
        <v/>
      </c>
      <c r="BZ23" s="77" t="str">
        <f>IF(ISTEXT('Discounted Costs'!$N406&amp;'Discounted Costs'!$O406),('Discounted Costs'!CF406)/Value_Output,"")</f>
        <v/>
      </c>
      <c r="CA23" s="77" t="str">
        <f>IF(ISTEXT('Discounted Costs'!$N406&amp;'Discounted Costs'!$O406),('Discounted Costs'!CG406)/Value_Output,"")</f>
        <v/>
      </c>
      <c r="CB23" s="77" t="str">
        <f>IF(ISTEXT('Discounted Costs'!$N406&amp;'Discounted Costs'!$O406),('Discounted Costs'!CH406)/Value_Output,"")</f>
        <v/>
      </c>
      <c r="CC23" s="77" t="str">
        <f>IF(ISTEXT('Discounted Costs'!$N406&amp;'Discounted Costs'!$O406),('Discounted Costs'!CI406)/Value_Output,"")</f>
        <v/>
      </c>
      <c r="CD23" s="77" t="str">
        <f>IF(ISTEXT('Discounted Costs'!$N406&amp;'Discounted Costs'!$O406),('Discounted Costs'!CJ406)/Value_Output,"")</f>
        <v/>
      </c>
      <c r="CE23" s="77" t="str">
        <f>IF(ISTEXT('Discounted Costs'!$N406&amp;'Discounted Costs'!$O406),('Discounted Costs'!CK406)/Value_Output,"")</f>
        <v/>
      </c>
      <c r="CF23" s="77" t="str">
        <f>IF(ISTEXT('Discounted Costs'!$N406&amp;'Discounted Costs'!$O406),('Discounted Costs'!CL406)/Value_Output,"")</f>
        <v/>
      </c>
      <c r="CG23" s="77" t="str">
        <f>IF(ISTEXT('Discounted Costs'!$N406&amp;'Discounted Costs'!$O406),('Discounted Costs'!CM406)/Value_Output,"")</f>
        <v/>
      </c>
      <c r="CH23" s="77" t="str">
        <f>IF(ISTEXT('Discounted Costs'!$N406&amp;'Discounted Costs'!$O406),('Discounted Costs'!CN406)/Value_Output,"")</f>
        <v/>
      </c>
      <c r="CI23" s="77" t="str">
        <f>IF(ISTEXT('Discounted Costs'!$N406&amp;'Discounted Costs'!$O406),('Discounted Costs'!CO406)/Value_Output,"")</f>
        <v/>
      </c>
      <c r="CJ23" s="77" t="str">
        <f>IF(ISTEXT('Discounted Costs'!$N406&amp;'Discounted Costs'!$O406),('Discounted Costs'!CP406)/Value_Output,"")</f>
        <v/>
      </c>
      <c r="CM23" s="24"/>
      <c r="CN23" s="24"/>
    </row>
    <row r="24" spans="1:92" x14ac:dyDescent="0.35">
      <c r="C24" s="114"/>
      <c r="D24" s="114"/>
      <c r="E24" s="19" t="str">
        <f>IF(ISTEXT('Discounted Costs'!$N407&amp;'Discounted Costs'!$O407),'Discounted Costs'!$O407,"")</f>
        <v/>
      </c>
      <c r="F24" s="19"/>
      <c r="G24" s="82" t="str">
        <f>IF(ISTEXT('Discounted Costs'!$N407&amp;'Discounted Costs'!$O407),SUM('Discounted Costs'!$P407:$BM407)/Value_Output,"")</f>
        <v/>
      </c>
      <c r="H24" s="82"/>
      <c r="I24" s="87"/>
      <c r="J24" s="81" t="str">
        <f>IF(ISTEXT('Discounted Costs'!$N407&amp;'Discounted Costs'!$O407),('Discounted Costs'!P407)/Value_Output,"")</f>
        <v/>
      </c>
      <c r="K24" s="81" t="str">
        <f>IF(ISTEXT('Discounted Costs'!$N407&amp;'Discounted Costs'!$O407),('Discounted Costs'!Q407)/Value_Output,"")</f>
        <v/>
      </c>
      <c r="L24" s="81" t="str">
        <f>IF(ISTEXT('Discounted Costs'!$N407&amp;'Discounted Costs'!$O407),('Discounted Costs'!R407)/Value_Output,"")</f>
        <v/>
      </c>
      <c r="M24" s="81" t="str">
        <f>IF(ISTEXT('Discounted Costs'!$N407&amp;'Discounted Costs'!$O407),('Discounted Costs'!S407)/Value_Output,"")</f>
        <v/>
      </c>
      <c r="N24" s="81" t="str">
        <f>IF(ISTEXT('Discounted Costs'!$N407&amp;'Discounted Costs'!$O407),('Discounted Costs'!T407)/Value_Output,"")</f>
        <v/>
      </c>
      <c r="O24" s="81" t="str">
        <f>IF(ISTEXT('Discounted Costs'!$N407&amp;'Discounted Costs'!$O407),('Discounted Costs'!U407)/Value_Output,"")</f>
        <v/>
      </c>
      <c r="P24" s="81" t="str">
        <f>IF(ISTEXT('Discounted Costs'!$N407&amp;'Discounted Costs'!$O407),('Discounted Costs'!V407)/Value_Output,"")</f>
        <v/>
      </c>
      <c r="Q24" s="81" t="str">
        <f>IF(ISTEXT('Discounted Costs'!$N407&amp;'Discounted Costs'!$O407),('Discounted Costs'!W407)/Value_Output,"")</f>
        <v/>
      </c>
      <c r="R24" s="81" t="str">
        <f>IF(ISTEXT('Discounted Costs'!$N407&amp;'Discounted Costs'!$O407),('Discounted Costs'!X407)/Value_Output,"")</f>
        <v/>
      </c>
      <c r="S24" s="81" t="str">
        <f>IF(ISTEXT('Discounted Costs'!$N407&amp;'Discounted Costs'!$O407),('Discounted Costs'!Y407)/Value_Output,"")</f>
        <v/>
      </c>
      <c r="T24" s="81" t="str">
        <f>IF(ISTEXT('Discounted Costs'!$N407&amp;'Discounted Costs'!$O407),('Discounted Costs'!Z407)/Value_Output,"")</f>
        <v/>
      </c>
      <c r="U24" s="81" t="str">
        <f>IF(ISTEXT('Discounted Costs'!$N407&amp;'Discounted Costs'!$O407),('Discounted Costs'!AA407)/Value_Output,"")</f>
        <v/>
      </c>
      <c r="V24" s="81" t="str">
        <f>IF(ISTEXT('Discounted Costs'!$N407&amp;'Discounted Costs'!$O407),('Discounted Costs'!AB407)/Value_Output,"")</f>
        <v/>
      </c>
      <c r="W24" s="81" t="str">
        <f>IF(ISTEXT('Discounted Costs'!$N407&amp;'Discounted Costs'!$O407),('Discounted Costs'!AC407)/Value_Output,"")</f>
        <v/>
      </c>
      <c r="X24" s="81" t="str">
        <f>IF(ISTEXT('Discounted Costs'!$N407&amp;'Discounted Costs'!$O407),('Discounted Costs'!AD407)/Value_Output,"")</f>
        <v/>
      </c>
      <c r="Y24" s="81" t="str">
        <f>IF(ISTEXT('Discounted Costs'!$N407&amp;'Discounted Costs'!$O407),('Discounted Costs'!AE407)/Value_Output,"")</f>
        <v/>
      </c>
      <c r="Z24" s="81" t="str">
        <f>IF(ISTEXT('Discounted Costs'!$N407&amp;'Discounted Costs'!$O407),('Discounted Costs'!AF407)/Value_Output,"")</f>
        <v/>
      </c>
      <c r="AA24" s="81" t="str">
        <f>IF(ISTEXT('Discounted Costs'!$N407&amp;'Discounted Costs'!$O407),('Discounted Costs'!AG407)/Value_Output,"")</f>
        <v/>
      </c>
      <c r="AB24" s="81" t="str">
        <f>IF(ISTEXT('Discounted Costs'!$N407&amp;'Discounted Costs'!$O407),('Discounted Costs'!AH407)/Value_Output,"")</f>
        <v/>
      </c>
      <c r="AC24" s="81" t="str">
        <f>IF(ISTEXT('Discounted Costs'!$N407&amp;'Discounted Costs'!$O407),('Discounted Costs'!AI407)/Value_Output,"")</f>
        <v/>
      </c>
      <c r="AD24" s="81" t="str">
        <f>IF(ISTEXT('Discounted Costs'!$N407&amp;'Discounted Costs'!$O407),('Discounted Costs'!AJ407)/Value_Output,"")</f>
        <v/>
      </c>
      <c r="AE24" s="81" t="str">
        <f>IF(ISTEXT('Discounted Costs'!$N407&amp;'Discounted Costs'!$O407),('Discounted Costs'!AK407)/Value_Output,"")</f>
        <v/>
      </c>
      <c r="AF24" s="81" t="str">
        <f>IF(ISTEXT('Discounted Costs'!$N407&amp;'Discounted Costs'!$O407),('Discounted Costs'!AL407)/Value_Output,"")</f>
        <v/>
      </c>
      <c r="AG24" s="81" t="str">
        <f>IF(ISTEXT('Discounted Costs'!$N407&amp;'Discounted Costs'!$O407),('Discounted Costs'!AM407)/Value_Output,"")</f>
        <v/>
      </c>
      <c r="AH24" s="81" t="str">
        <f>IF(ISTEXT('Discounted Costs'!$N407&amp;'Discounted Costs'!$O407),('Discounted Costs'!AN407)/Value_Output,"")</f>
        <v/>
      </c>
      <c r="AI24" s="81" t="str">
        <f>IF(ISTEXT('Discounted Costs'!$N407&amp;'Discounted Costs'!$O407),('Discounted Costs'!AO407)/Value_Output,"")</f>
        <v/>
      </c>
      <c r="AJ24" s="81" t="str">
        <f>IF(ISTEXT('Discounted Costs'!$N407&amp;'Discounted Costs'!$O407),('Discounted Costs'!AP407)/Value_Output,"")</f>
        <v/>
      </c>
      <c r="AK24" s="81" t="str">
        <f>IF(ISTEXT('Discounted Costs'!$N407&amp;'Discounted Costs'!$O407),('Discounted Costs'!AQ407)/Value_Output,"")</f>
        <v/>
      </c>
      <c r="AL24" s="81" t="str">
        <f>IF(ISTEXT('Discounted Costs'!$N407&amp;'Discounted Costs'!$O407),('Discounted Costs'!AR407)/Value_Output,"")</f>
        <v/>
      </c>
      <c r="AM24" s="81" t="str">
        <f>IF(ISTEXT('Discounted Costs'!$N407&amp;'Discounted Costs'!$O407),('Discounted Costs'!AS407)/Value_Output,"")</f>
        <v/>
      </c>
      <c r="AN24" s="81" t="str">
        <f>IF(ISTEXT('Discounted Costs'!$N407&amp;'Discounted Costs'!$O407),('Discounted Costs'!AT407)/Value_Output,"")</f>
        <v/>
      </c>
      <c r="AO24" s="81" t="str">
        <f>IF(ISTEXT('Discounted Costs'!$N407&amp;'Discounted Costs'!$O407),('Discounted Costs'!AU407)/Value_Output,"")</f>
        <v/>
      </c>
      <c r="AP24" s="81" t="str">
        <f>IF(ISTEXT('Discounted Costs'!$N407&amp;'Discounted Costs'!$O407),('Discounted Costs'!AV407)/Value_Output,"")</f>
        <v/>
      </c>
      <c r="AQ24" s="81" t="str">
        <f>IF(ISTEXT('Discounted Costs'!$N407&amp;'Discounted Costs'!$O407),('Discounted Costs'!AW407)/Value_Output,"")</f>
        <v/>
      </c>
      <c r="AR24" s="81" t="str">
        <f>IF(ISTEXT('Discounted Costs'!$N407&amp;'Discounted Costs'!$O407),('Discounted Costs'!AX407)/Value_Output,"")</f>
        <v/>
      </c>
      <c r="AS24" s="81" t="str">
        <f>IF(ISTEXT('Discounted Costs'!$N407&amp;'Discounted Costs'!$O407),('Discounted Costs'!AY407)/Value_Output,"")</f>
        <v/>
      </c>
      <c r="AT24" s="81" t="str">
        <f>IF(ISTEXT('Discounted Costs'!$N407&amp;'Discounted Costs'!$O407),('Discounted Costs'!AZ407)/Value_Output,"")</f>
        <v/>
      </c>
      <c r="AU24" s="81" t="str">
        <f>IF(ISTEXT('Discounted Costs'!$N407&amp;'Discounted Costs'!$O407),('Discounted Costs'!BA407)/Value_Output,"")</f>
        <v/>
      </c>
      <c r="AV24" s="81" t="str">
        <f>IF(ISTEXT('Discounted Costs'!$N407&amp;'Discounted Costs'!$O407),('Discounted Costs'!BB407)/Value_Output,"")</f>
        <v/>
      </c>
      <c r="AW24" s="81" t="str">
        <f>IF(ISTEXT('Discounted Costs'!$N407&amp;'Discounted Costs'!$O407),('Discounted Costs'!BC407)/Value_Output,"")</f>
        <v/>
      </c>
      <c r="AX24" s="81" t="str">
        <f>IF(ISTEXT('Discounted Costs'!$N407&amp;'Discounted Costs'!$O407),('Discounted Costs'!BD407)/Value_Output,"")</f>
        <v/>
      </c>
      <c r="AY24" s="81" t="str">
        <f>IF(ISTEXT('Discounted Costs'!$N407&amp;'Discounted Costs'!$O407),('Discounted Costs'!BE407)/Value_Output,"")</f>
        <v/>
      </c>
      <c r="AZ24" s="77" t="str">
        <f>IF(ISTEXT('Discounted Costs'!$N407&amp;'Discounted Costs'!$O407),('Discounted Costs'!BF407)/Value_Output,"")</f>
        <v/>
      </c>
      <c r="BA24" s="77" t="str">
        <f>IF(ISTEXT('Discounted Costs'!$N407&amp;'Discounted Costs'!$O407),('Discounted Costs'!BG407)/Value_Output,"")</f>
        <v/>
      </c>
      <c r="BB24" s="77" t="str">
        <f>IF(ISTEXT('Discounted Costs'!$N407&amp;'Discounted Costs'!$O407),('Discounted Costs'!BH407)/Value_Output,"")</f>
        <v/>
      </c>
      <c r="BC24" s="77" t="str">
        <f>IF(ISTEXT('Discounted Costs'!$N407&amp;'Discounted Costs'!$O407),('Discounted Costs'!BI407)/Value_Output,"")</f>
        <v/>
      </c>
      <c r="BD24" s="77" t="str">
        <f>IF(ISTEXT('Discounted Costs'!$N407&amp;'Discounted Costs'!$O407),('Discounted Costs'!BJ407)/Value_Output,"")</f>
        <v/>
      </c>
      <c r="BE24" s="77" t="str">
        <f>IF(ISTEXT('Discounted Costs'!$N407&amp;'Discounted Costs'!$O407),('Discounted Costs'!BK407)/Value_Output,"")</f>
        <v/>
      </c>
      <c r="BF24" s="77" t="str">
        <f>IF(ISTEXT('Discounted Costs'!$N407&amp;'Discounted Costs'!$O407),('Discounted Costs'!BL407)/Value_Output,"")</f>
        <v/>
      </c>
      <c r="BG24" s="77" t="str">
        <f>IF(ISTEXT('Discounted Costs'!$N407&amp;'Discounted Costs'!$O407),('Discounted Costs'!BM407)/Value_Output,"")</f>
        <v/>
      </c>
      <c r="BH24" s="77" t="str">
        <f>IF(ISTEXT('Discounted Costs'!$N407&amp;'Discounted Costs'!$O407),('Discounted Costs'!BN407)/Value_Output,"")</f>
        <v/>
      </c>
      <c r="BI24" s="77" t="str">
        <f>IF(ISTEXT('Discounted Costs'!$N407&amp;'Discounted Costs'!$O407),('Discounted Costs'!BO407)/Value_Output,"")</f>
        <v/>
      </c>
      <c r="BJ24" s="77" t="str">
        <f>IF(ISTEXT('Discounted Costs'!$N407&amp;'Discounted Costs'!$O407),('Discounted Costs'!BP407)/Value_Output,"")</f>
        <v/>
      </c>
      <c r="BK24" s="77" t="str">
        <f>IF(ISTEXT('Discounted Costs'!$N407&amp;'Discounted Costs'!$O407),('Discounted Costs'!BQ407)/Value_Output,"")</f>
        <v/>
      </c>
      <c r="BL24" s="77" t="str">
        <f>IF(ISTEXT('Discounted Costs'!$N407&amp;'Discounted Costs'!$O407),('Discounted Costs'!BR407)/Value_Output,"")</f>
        <v/>
      </c>
      <c r="BM24" s="77" t="str">
        <f>IF(ISTEXT('Discounted Costs'!$N407&amp;'Discounted Costs'!$O407),('Discounted Costs'!BS407)/Value_Output,"")</f>
        <v/>
      </c>
      <c r="BN24" s="77" t="str">
        <f>IF(ISTEXT('Discounted Costs'!$N407&amp;'Discounted Costs'!$O407),('Discounted Costs'!BT407)/Value_Output,"")</f>
        <v/>
      </c>
      <c r="BO24" s="77" t="str">
        <f>IF(ISTEXT('Discounted Costs'!$N407&amp;'Discounted Costs'!$O407),('Discounted Costs'!BU407)/Value_Output,"")</f>
        <v/>
      </c>
      <c r="BP24" s="77" t="str">
        <f>IF(ISTEXT('Discounted Costs'!$N407&amp;'Discounted Costs'!$O407),('Discounted Costs'!BV407)/Value_Output,"")</f>
        <v/>
      </c>
      <c r="BQ24" s="77" t="str">
        <f>IF(ISTEXT('Discounted Costs'!$N407&amp;'Discounted Costs'!$O407),('Discounted Costs'!BW407)/Value_Output,"")</f>
        <v/>
      </c>
      <c r="BR24" s="77" t="str">
        <f>IF(ISTEXT('Discounted Costs'!$N407&amp;'Discounted Costs'!$O407),('Discounted Costs'!BX407)/Value_Output,"")</f>
        <v/>
      </c>
      <c r="BS24" s="77" t="str">
        <f>IF(ISTEXT('Discounted Costs'!$N407&amp;'Discounted Costs'!$O407),('Discounted Costs'!BY407)/Value_Output,"")</f>
        <v/>
      </c>
      <c r="BT24" s="77" t="str">
        <f>IF(ISTEXT('Discounted Costs'!$N407&amp;'Discounted Costs'!$O407),('Discounted Costs'!BZ407)/Value_Output,"")</f>
        <v/>
      </c>
      <c r="BU24" s="77" t="str">
        <f>IF(ISTEXT('Discounted Costs'!$N407&amp;'Discounted Costs'!$O407),('Discounted Costs'!CA407)/Value_Output,"")</f>
        <v/>
      </c>
      <c r="BV24" s="77" t="str">
        <f>IF(ISTEXT('Discounted Costs'!$N407&amp;'Discounted Costs'!$O407),('Discounted Costs'!CB407)/Value_Output,"")</f>
        <v/>
      </c>
      <c r="BW24" s="77" t="str">
        <f>IF(ISTEXT('Discounted Costs'!$N407&amp;'Discounted Costs'!$O407),('Discounted Costs'!CC407)/Value_Output,"")</f>
        <v/>
      </c>
      <c r="BX24" s="77" t="str">
        <f>IF(ISTEXT('Discounted Costs'!$N407&amp;'Discounted Costs'!$O407),('Discounted Costs'!CD407)/Value_Output,"")</f>
        <v/>
      </c>
      <c r="BY24" s="77" t="str">
        <f>IF(ISTEXT('Discounted Costs'!$N407&amp;'Discounted Costs'!$O407),('Discounted Costs'!CE407)/Value_Output,"")</f>
        <v/>
      </c>
      <c r="BZ24" s="77" t="str">
        <f>IF(ISTEXT('Discounted Costs'!$N407&amp;'Discounted Costs'!$O407),('Discounted Costs'!CF407)/Value_Output,"")</f>
        <v/>
      </c>
      <c r="CA24" s="77" t="str">
        <f>IF(ISTEXT('Discounted Costs'!$N407&amp;'Discounted Costs'!$O407),('Discounted Costs'!CG407)/Value_Output,"")</f>
        <v/>
      </c>
      <c r="CB24" s="77" t="str">
        <f>IF(ISTEXT('Discounted Costs'!$N407&amp;'Discounted Costs'!$O407),('Discounted Costs'!CH407)/Value_Output,"")</f>
        <v/>
      </c>
      <c r="CC24" s="77" t="str">
        <f>IF(ISTEXT('Discounted Costs'!$N407&amp;'Discounted Costs'!$O407),('Discounted Costs'!CI407)/Value_Output,"")</f>
        <v/>
      </c>
      <c r="CD24" s="77" t="str">
        <f>IF(ISTEXT('Discounted Costs'!$N407&amp;'Discounted Costs'!$O407),('Discounted Costs'!CJ407)/Value_Output,"")</f>
        <v/>
      </c>
      <c r="CE24" s="77" t="str">
        <f>IF(ISTEXT('Discounted Costs'!$N407&amp;'Discounted Costs'!$O407),('Discounted Costs'!CK407)/Value_Output,"")</f>
        <v/>
      </c>
      <c r="CF24" s="77" t="str">
        <f>IF(ISTEXT('Discounted Costs'!$N407&amp;'Discounted Costs'!$O407),('Discounted Costs'!CL407)/Value_Output,"")</f>
        <v/>
      </c>
      <c r="CG24" s="77" t="str">
        <f>IF(ISTEXT('Discounted Costs'!$N407&amp;'Discounted Costs'!$O407),('Discounted Costs'!CM407)/Value_Output,"")</f>
        <v/>
      </c>
      <c r="CH24" s="77" t="str">
        <f>IF(ISTEXT('Discounted Costs'!$N407&amp;'Discounted Costs'!$O407),('Discounted Costs'!CN407)/Value_Output,"")</f>
        <v/>
      </c>
      <c r="CI24" s="77" t="str">
        <f>IF(ISTEXT('Discounted Costs'!$N407&amp;'Discounted Costs'!$O407),('Discounted Costs'!CO407)/Value_Output,"")</f>
        <v/>
      </c>
      <c r="CJ24" s="77" t="str">
        <f>IF(ISTEXT('Discounted Costs'!$N407&amp;'Discounted Costs'!$O407),('Discounted Costs'!CP407)/Value_Output,"")</f>
        <v/>
      </c>
      <c r="CM24" s="24"/>
      <c r="CN24" s="24"/>
    </row>
    <row r="25" spans="1:92" x14ac:dyDescent="0.35">
      <c r="C25" s="114"/>
      <c r="D25" s="114"/>
      <c r="E25" s="19" t="str">
        <f>IF(ISTEXT('Discounted Costs'!$N408&amp;'Discounted Costs'!$O408),'Discounted Costs'!$O408,"")</f>
        <v/>
      </c>
      <c r="F25" s="19"/>
      <c r="G25" s="82" t="str">
        <f>IF(ISTEXT('Discounted Costs'!$N408&amp;'Discounted Costs'!$O408),SUM('Discounted Costs'!$P408:$BM408)/Value_Output,"")</f>
        <v/>
      </c>
      <c r="H25" s="82"/>
      <c r="I25" s="88"/>
      <c r="J25" s="81" t="str">
        <f>IF(ISTEXT('Discounted Costs'!$N408&amp;'Discounted Costs'!$O408),('Discounted Costs'!P408)/Value_Output,"")</f>
        <v/>
      </c>
      <c r="K25" s="81" t="str">
        <f>IF(ISTEXT('Discounted Costs'!$N408&amp;'Discounted Costs'!$O408),('Discounted Costs'!Q408)/Value_Output,"")</f>
        <v/>
      </c>
      <c r="L25" s="81" t="str">
        <f>IF(ISTEXT('Discounted Costs'!$N408&amp;'Discounted Costs'!$O408),('Discounted Costs'!R408)/Value_Output,"")</f>
        <v/>
      </c>
      <c r="M25" s="81" t="str">
        <f>IF(ISTEXT('Discounted Costs'!$N408&amp;'Discounted Costs'!$O408),('Discounted Costs'!S408)/Value_Output,"")</f>
        <v/>
      </c>
      <c r="N25" s="81" t="str">
        <f>IF(ISTEXT('Discounted Costs'!$N408&amp;'Discounted Costs'!$O408),('Discounted Costs'!T408)/Value_Output,"")</f>
        <v/>
      </c>
      <c r="O25" s="81" t="str">
        <f>IF(ISTEXT('Discounted Costs'!$N408&amp;'Discounted Costs'!$O408),('Discounted Costs'!U408)/Value_Output,"")</f>
        <v/>
      </c>
      <c r="P25" s="81" t="str">
        <f>IF(ISTEXT('Discounted Costs'!$N408&amp;'Discounted Costs'!$O408),('Discounted Costs'!V408)/Value_Output,"")</f>
        <v/>
      </c>
      <c r="Q25" s="81" t="str">
        <f>IF(ISTEXT('Discounted Costs'!$N408&amp;'Discounted Costs'!$O408),('Discounted Costs'!W408)/Value_Output,"")</f>
        <v/>
      </c>
      <c r="R25" s="81" t="str">
        <f>IF(ISTEXT('Discounted Costs'!$N408&amp;'Discounted Costs'!$O408),('Discounted Costs'!X408)/Value_Output,"")</f>
        <v/>
      </c>
      <c r="S25" s="81" t="str">
        <f>IF(ISTEXT('Discounted Costs'!$N408&amp;'Discounted Costs'!$O408),('Discounted Costs'!Y408)/Value_Output,"")</f>
        <v/>
      </c>
      <c r="T25" s="81" t="str">
        <f>IF(ISTEXT('Discounted Costs'!$N408&amp;'Discounted Costs'!$O408),('Discounted Costs'!Z408)/Value_Output,"")</f>
        <v/>
      </c>
      <c r="U25" s="81" t="str">
        <f>IF(ISTEXT('Discounted Costs'!$N408&amp;'Discounted Costs'!$O408),('Discounted Costs'!AA408)/Value_Output,"")</f>
        <v/>
      </c>
      <c r="V25" s="81" t="str">
        <f>IF(ISTEXT('Discounted Costs'!$N408&amp;'Discounted Costs'!$O408),('Discounted Costs'!AB408)/Value_Output,"")</f>
        <v/>
      </c>
      <c r="W25" s="81" t="str">
        <f>IF(ISTEXT('Discounted Costs'!$N408&amp;'Discounted Costs'!$O408),('Discounted Costs'!AC408)/Value_Output,"")</f>
        <v/>
      </c>
      <c r="X25" s="81" t="str">
        <f>IF(ISTEXT('Discounted Costs'!$N408&amp;'Discounted Costs'!$O408),('Discounted Costs'!AD408)/Value_Output,"")</f>
        <v/>
      </c>
      <c r="Y25" s="81" t="str">
        <f>IF(ISTEXT('Discounted Costs'!$N408&amp;'Discounted Costs'!$O408),('Discounted Costs'!AE408)/Value_Output,"")</f>
        <v/>
      </c>
      <c r="Z25" s="81" t="str">
        <f>IF(ISTEXT('Discounted Costs'!$N408&amp;'Discounted Costs'!$O408),('Discounted Costs'!AF408)/Value_Output,"")</f>
        <v/>
      </c>
      <c r="AA25" s="81" t="str">
        <f>IF(ISTEXT('Discounted Costs'!$N408&amp;'Discounted Costs'!$O408),('Discounted Costs'!AG408)/Value_Output,"")</f>
        <v/>
      </c>
      <c r="AB25" s="81" t="str">
        <f>IF(ISTEXT('Discounted Costs'!$N408&amp;'Discounted Costs'!$O408),('Discounted Costs'!AH408)/Value_Output,"")</f>
        <v/>
      </c>
      <c r="AC25" s="81" t="str">
        <f>IF(ISTEXT('Discounted Costs'!$N408&amp;'Discounted Costs'!$O408),('Discounted Costs'!AI408)/Value_Output,"")</f>
        <v/>
      </c>
      <c r="AD25" s="81" t="str">
        <f>IF(ISTEXT('Discounted Costs'!$N408&amp;'Discounted Costs'!$O408),('Discounted Costs'!AJ408)/Value_Output,"")</f>
        <v/>
      </c>
      <c r="AE25" s="81" t="str">
        <f>IF(ISTEXT('Discounted Costs'!$N408&amp;'Discounted Costs'!$O408),('Discounted Costs'!AK408)/Value_Output,"")</f>
        <v/>
      </c>
      <c r="AF25" s="81" t="str">
        <f>IF(ISTEXT('Discounted Costs'!$N408&amp;'Discounted Costs'!$O408),('Discounted Costs'!AL408)/Value_Output,"")</f>
        <v/>
      </c>
      <c r="AG25" s="81" t="str">
        <f>IF(ISTEXT('Discounted Costs'!$N408&amp;'Discounted Costs'!$O408),('Discounted Costs'!AM408)/Value_Output,"")</f>
        <v/>
      </c>
      <c r="AH25" s="81" t="str">
        <f>IF(ISTEXT('Discounted Costs'!$N408&amp;'Discounted Costs'!$O408),('Discounted Costs'!AN408)/Value_Output,"")</f>
        <v/>
      </c>
      <c r="AI25" s="81" t="str">
        <f>IF(ISTEXT('Discounted Costs'!$N408&amp;'Discounted Costs'!$O408),('Discounted Costs'!AO408)/Value_Output,"")</f>
        <v/>
      </c>
      <c r="AJ25" s="81" t="str">
        <f>IF(ISTEXT('Discounted Costs'!$N408&amp;'Discounted Costs'!$O408),('Discounted Costs'!AP408)/Value_Output,"")</f>
        <v/>
      </c>
      <c r="AK25" s="81" t="str">
        <f>IF(ISTEXT('Discounted Costs'!$N408&amp;'Discounted Costs'!$O408),('Discounted Costs'!AQ408)/Value_Output,"")</f>
        <v/>
      </c>
      <c r="AL25" s="81" t="str">
        <f>IF(ISTEXT('Discounted Costs'!$N408&amp;'Discounted Costs'!$O408),('Discounted Costs'!AR408)/Value_Output,"")</f>
        <v/>
      </c>
      <c r="AM25" s="81" t="str">
        <f>IF(ISTEXT('Discounted Costs'!$N408&amp;'Discounted Costs'!$O408),('Discounted Costs'!AS408)/Value_Output,"")</f>
        <v/>
      </c>
      <c r="AN25" s="81" t="str">
        <f>IF(ISTEXT('Discounted Costs'!$N408&amp;'Discounted Costs'!$O408),('Discounted Costs'!AT408)/Value_Output,"")</f>
        <v/>
      </c>
      <c r="AO25" s="81" t="str">
        <f>IF(ISTEXT('Discounted Costs'!$N408&amp;'Discounted Costs'!$O408),('Discounted Costs'!AU408)/Value_Output,"")</f>
        <v/>
      </c>
      <c r="AP25" s="81" t="str">
        <f>IF(ISTEXT('Discounted Costs'!$N408&amp;'Discounted Costs'!$O408),('Discounted Costs'!AV408)/Value_Output,"")</f>
        <v/>
      </c>
      <c r="AQ25" s="81" t="str">
        <f>IF(ISTEXT('Discounted Costs'!$N408&amp;'Discounted Costs'!$O408),('Discounted Costs'!AW408)/Value_Output,"")</f>
        <v/>
      </c>
      <c r="AR25" s="81" t="str">
        <f>IF(ISTEXT('Discounted Costs'!$N408&amp;'Discounted Costs'!$O408),('Discounted Costs'!AX408)/Value_Output,"")</f>
        <v/>
      </c>
      <c r="AS25" s="81" t="str">
        <f>IF(ISTEXT('Discounted Costs'!$N408&amp;'Discounted Costs'!$O408),('Discounted Costs'!AY408)/Value_Output,"")</f>
        <v/>
      </c>
      <c r="AT25" s="81" t="str">
        <f>IF(ISTEXT('Discounted Costs'!$N408&amp;'Discounted Costs'!$O408),('Discounted Costs'!AZ408)/Value_Output,"")</f>
        <v/>
      </c>
      <c r="AU25" s="81" t="str">
        <f>IF(ISTEXT('Discounted Costs'!$N408&amp;'Discounted Costs'!$O408),('Discounted Costs'!BA408)/Value_Output,"")</f>
        <v/>
      </c>
      <c r="AV25" s="81" t="str">
        <f>IF(ISTEXT('Discounted Costs'!$N408&amp;'Discounted Costs'!$O408),('Discounted Costs'!BB408)/Value_Output,"")</f>
        <v/>
      </c>
      <c r="AW25" s="81" t="str">
        <f>IF(ISTEXT('Discounted Costs'!$N408&amp;'Discounted Costs'!$O408),('Discounted Costs'!BC408)/Value_Output,"")</f>
        <v/>
      </c>
      <c r="AX25" s="81" t="str">
        <f>IF(ISTEXT('Discounted Costs'!$N408&amp;'Discounted Costs'!$O408),('Discounted Costs'!BD408)/Value_Output,"")</f>
        <v/>
      </c>
      <c r="AY25" s="81" t="str">
        <f>IF(ISTEXT('Discounted Costs'!$N408&amp;'Discounted Costs'!$O408),('Discounted Costs'!BE408)/Value_Output,"")</f>
        <v/>
      </c>
      <c r="AZ25" s="77" t="str">
        <f>IF(ISTEXT('Discounted Costs'!$N408&amp;'Discounted Costs'!$O408),('Discounted Costs'!BF408)/Value_Output,"")</f>
        <v/>
      </c>
      <c r="BA25" s="77" t="str">
        <f>IF(ISTEXT('Discounted Costs'!$N408&amp;'Discounted Costs'!$O408),('Discounted Costs'!BG408)/Value_Output,"")</f>
        <v/>
      </c>
      <c r="BB25" s="77" t="str">
        <f>IF(ISTEXT('Discounted Costs'!$N408&amp;'Discounted Costs'!$O408),('Discounted Costs'!BH408)/Value_Output,"")</f>
        <v/>
      </c>
      <c r="BC25" s="77" t="str">
        <f>IF(ISTEXT('Discounted Costs'!$N408&amp;'Discounted Costs'!$O408),('Discounted Costs'!BI408)/Value_Output,"")</f>
        <v/>
      </c>
      <c r="BD25" s="77" t="str">
        <f>IF(ISTEXT('Discounted Costs'!$N408&amp;'Discounted Costs'!$O408),('Discounted Costs'!BJ408)/Value_Output,"")</f>
        <v/>
      </c>
      <c r="BE25" s="77" t="str">
        <f>IF(ISTEXT('Discounted Costs'!$N408&amp;'Discounted Costs'!$O408),('Discounted Costs'!BK408)/Value_Output,"")</f>
        <v/>
      </c>
      <c r="BF25" s="77" t="str">
        <f>IF(ISTEXT('Discounted Costs'!$N408&amp;'Discounted Costs'!$O408),('Discounted Costs'!BL408)/Value_Output,"")</f>
        <v/>
      </c>
      <c r="BG25" s="77" t="str">
        <f>IF(ISTEXT('Discounted Costs'!$N408&amp;'Discounted Costs'!$O408),('Discounted Costs'!BM408)/Value_Output,"")</f>
        <v/>
      </c>
      <c r="BH25" s="77" t="str">
        <f>IF(ISTEXT('Discounted Costs'!$N408&amp;'Discounted Costs'!$O408),('Discounted Costs'!BN408)/Value_Output,"")</f>
        <v/>
      </c>
      <c r="BI25" s="77" t="str">
        <f>IF(ISTEXT('Discounted Costs'!$N408&amp;'Discounted Costs'!$O408),('Discounted Costs'!BO408)/Value_Output,"")</f>
        <v/>
      </c>
      <c r="BJ25" s="77" t="str">
        <f>IF(ISTEXT('Discounted Costs'!$N408&amp;'Discounted Costs'!$O408),('Discounted Costs'!BP408)/Value_Output,"")</f>
        <v/>
      </c>
      <c r="BK25" s="77" t="str">
        <f>IF(ISTEXT('Discounted Costs'!$N408&amp;'Discounted Costs'!$O408),('Discounted Costs'!BQ408)/Value_Output,"")</f>
        <v/>
      </c>
      <c r="BL25" s="77" t="str">
        <f>IF(ISTEXT('Discounted Costs'!$N408&amp;'Discounted Costs'!$O408),('Discounted Costs'!BR408)/Value_Output,"")</f>
        <v/>
      </c>
      <c r="BM25" s="77" t="str">
        <f>IF(ISTEXT('Discounted Costs'!$N408&amp;'Discounted Costs'!$O408),('Discounted Costs'!BS408)/Value_Output,"")</f>
        <v/>
      </c>
      <c r="BN25" s="77" t="str">
        <f>IF(ISTEXT('Discounted Costs'!$N408&amp;'Discounted Costs'!$O408),('Discounted Costs'!BT408)/Value_Output,"")</f>
        <v/>
      </c>
      <c r="BO25" s="77" t="str">
        <f>IF(ISTEXT('Discounted Costs'!$N408&amp;'Discounted Costs'!$O408),('Discounted Costs'!BU408)/Value_Output,"")</f>
        <v/>
      </c>
      <c r="BP25" s="77" t="str">
        <f>IF(ISTEXT('Discounted Costs'!$N408&amp;'Discounted Costs'!$O408),('Discounted Costs'!BV408)/Value_Output,"")</f>
        <v/>
      </c>
      <c r="BQ25" s="77" t="str">
        <f>IF(ISTEXT('Discounted Costs'!$N408&amp;'Discounted Costs'!$O408),('Discounted Costs'!BW408)/Value_Output,"")</f>
        <v/>
      </c>
      <c r="BR25" s="77" t="str">
        <f>IF(ISTEXT('Discounted Costs'!$N408&amp;'Discounted Costs'!$O408),('Discounted Costs'!BX408)/Value_Output,"")</f>
        <v/>
      </c>
      <c r="BS25" s="77" t="str">
        <f>IF(ISTEXT('Discounted Costs'!$N408&amp;'Discounted Costs'!$O408),('Discounted Costs'!BY408)/Value_Output,"")</f>
        <v/>
      </c>
      <c r="BT25" s="77" t="str">
        <f>IF(ISTEXT('Discounted Costs'!$N408&amp;'Discounted Costs'!$O408),('Discounted Costs'!BZ408)/Value_Output,"")</f>
        <v/>
      </c>
      <c r="BU25" s="77" t="str">
        <f>IF(ISTEXT('Discounted Costs'!$N408&amp;'Discounted Costs'!$O408),('Discounted Costs'!CA408)/Value_Output,"")</f>
        <v/>
      </c>
      <c r="BV25" s="77" t="str">
        <f>IF(ISTEXT('Discounted Costs'!$N408&amp;'Discounted Costs'!$O408),('Discounted Costs'!CB408)/Value_Output,"")</f>
        <v/>
      </c>
      <c r="BW25" s="77" t="str">
        <f>IF(ISTEXT('Discounted Costs'!$N408&amp;'Discounted Costs'!$O408),('Discounted Costs'!CC408)/Value_Output,"")</f>
        <v/>
      </c>
      <c r="BX25" s="77" t="str">
        <f>IF(ISTEXT('Discounted Costs'!$N408&amp;'Discounted Costs'!$O408),('Discounted Costs'!CD408)/Value_Output,"")</f>
        <v/>
      </c>
      <c r="BY25" s="77" t="str">
        <f>IF(ISTEXT('Discounted Costs'!$N408&amp;'Discounted Costs'!$O408),('Discounted Costs'!CE408)/Value_Output,"")</f>
        <v/>
      </c>
      <c r="BZ25" s="77" t="str">
        <f>IF(ISTEXT('Discounted Costs'!$N408&amp;'Discounted Costs'!$O408),('Discounted Costs'!CF408)/Value_Output,"")</f>
        <v/>
      </c>
      <c r="CA25" s="77" t="str">
        <f>IF(ISTEXT('Discounted Costs'!$N408&amp;'Discounted Costs'!$O408),('Discounted Costs'!CG408)/Value_Output,"")</f>
        <v/>
      </c>
      <c r="CB25" s="77" t="str">
        <f>IF(ISTEXT('Discounted Costs'!$N408&amp;'Discounted Costs'!$O408),('Discounted Costs'!CH408)/Value_Output,"")</f>
        <v/>
      </c>
      <c r="CC25" s="77" t="str">
        <f>IF(ISTEXT('Discounted Costs'!$N408&amp;'Discounted Costs'!$O408),('Discounted Costs'!CI408)/Value_Output,"")</f>
        <v/>
      </c>
      <c r="CD25" s="77" t="str">
        <f>IF(ISTEXT('Discounted Costs'!$N408&amp;'Discounted Costs'!$O408),('Discounted Costs'!CJ408)/Value_Output,"")</f>
        <v/>
      </c>
      <c r="CE25" s="77" t="str">
        <f>IF(ISTEXT('Discounted Costs'!$N408&amp;'Discounted Costs'!$O408),('Discounted Costs'!CK408)/Value_Output,"")</f>
        <v/>
      </c>
      <c r="CF25" s="77" t="str">
        <f>IF(ISTEXT('Discounted Costs'!$N408&amp;'Discounted Costs'!$O408),('Discounted Costs'!CL408)/Value_Output,"")</f>
        <v/>
      </c>
      <c r="CG25" s="77" t="str">
        <f>IF(ISTEXT('Discounted Costs'!$N408&amp;'Discounted Costs'!$O408),('Discounted Costs'!CM408)/Value_Output,"")</f>
        <v/>
      </c>
      <c r="CH25" s="77" t="str">
        <f>IF(ISTEXT('Discounted Costs'!$N408&amp;'Discounted Costs'!$O408),('Discounted Costs'!CN408)/Value_Output,"")</f>
        <v/>
      </c>
      <c r="CI25" s="77" t="str">
        <f>IF(ISTEXT('Discounted Costs'!$N408&amp;'Discounted Costs'!$O408),('Discounted Costs'!CO408)/Value_Output,"")</f>
        <v/>
      </c>
      <c r="CJ25" s="77" t="str">
        <f>IF(ISTEXT('Discounted Costs'!$N408&amp;'Discounted Costs'!$O408),('Discounted Costs'!CP408)/Value_Output,"")</f>
        <v/>
      </c>
      <c r="CM25" s="24"/>
      <c r="CN25" s="24"/>
    </row>
    <row r="26" spans="1:92" x14ac:dyDescent="0.35">
      <c r="C26" s="114"/>
      <c r="D26" s="114"/>
      <c r="E26" s="19" t="str">
        <f>IF(ISTEXT('Discounted Costs'!$N409&amp;'Discounted Costs'!$O409),'Discounted Costs'!$O409,"")</f>
        <v/>
      </c>
      <c r="F26" s="19"/>
      <c r="G26" s="82" t="str">
        <f>IF(ISTEXT('Discounted Costs'!$N409&amp;'Discounted Costs'!$O409),SUM('Discounted Costs'!$P409:$BM409)/Value_Output,"")</f>
        <v/>
      </c>
      <c r="H26" s="82"/>
      <c r="I26" s="88"/>
      <c r="J26" s="81" t="str">
        <f>IF(ISTEXT('Discounted Costs'!$N409&amp;'Discounted Costs'!$O409),('Discounted Costs'!P409)/Value_Output,"")</f>
        <v/>
      </c>
      <c r="K26" s="81" t="str">
        <f>IF(ISTEXT('Discounted Costs'!$N409&amp;'Discounted Costs'!$O409),('Discounted Costs'!Q409)/Value_Output,"")</f>
        <v/>
      </c>
      <c r="L26" s="81" t="str">
        <f>IF(ISTEXT('Discounted Costs'!$N409&amp;'Discounted Costs'!$O409),('Discounted Costs'!R409)/Value_Output,"")</f>
        <v/>
      </c>
      <c r="M26" s="81" t="str">
        <f>IF(ISTEXT('Discounted Costs'!$N409&amp;'Discounted Costs'!$O409),('Discounted Costs'!S409)/Value_Output,"")</f>
        <v/>
      </c>
      <c r="N26" s="81" t="str">
        <f>IF(ISTEXT('Discounted Costs'!$N409&amp;'Discounted Costs'!$O409),('Discounted Costs'!T409)/Value_Output,"")</f>
        <v/>
      </c>
      <c r="O26" s="81" t="str">
        <f>IF(ISTEXT('Discounted Costs'!$N409&amp;'Discounted Costs'!$O409),('Discounted Costs'!U409)/Value_Output,"")</f>
        <v/>
      </c>
      <c r="P26" s="81" t="str">
        <f>IF(ISTEXT('Discounted Costs'!$N409&amp;'Discounted Costs'!$O409),('Discounted Costs'!V409)/Value_Output,"")</f>
        <v/>
      </c>
      <c r="Q26" s="81" t="str">
        <f>IF(ISTEXT('Discounted Costs'!$N409&amp;'Discounted Costs'!$O409),('Discounted Costs'!W409)/Value_Output,"")</f>
        <v/>
      </c>
      <c r="R26" s="81" t="str">
        <f>IF(ISTEXT('Discounted Costs'!$N409&amp;'Discounted Costs'!$O409),('Discounted Costs'!X409)/Value_Output,"")</f>
        <v/>
      </c>
      <c r="S26" s="81" t="str">
        <f>IF(ISTEXT('Discounted Costs'!$N409&amp;'Discounted Costs'!$O409),('Discounted Costs'!Y409)/Value_Output,"")</f>
        <v/>
      </c>
      <c r="T26" s="81" t="str">
        <f>IF(ISTEXT('Discounted Costs'!$N409&amp;'Discounted Costs'!$O409),('Discounted Costs'!Z409)/Value_Output,"")</f>
        <v/>
      </c>
      <c r="U26" s="81" t="str">
        <f>IF(ISTEXT('Discounted Costs'!$N409&amp;'Discounted Costs'!$O409),('Discounted Costs'!AA409)/Value_Output,"")</f>
        <v/>
      </c>
      <c r="V26" s="81" t="str">
        <f>IF(ISTEXT('Discounted Costs'!$N409&amp;'Discounted Costs'!$O409),('Discounted Costs'!AB409)/Value_Output,"")</f>
        <v/>
      </c>
      <c r="W26" s="81" t="str">
        <f>IF(ISTEXT('Discounted Costs'!$N409&amp;'Discounted Costs'!$O409),('Discounted Costs'!AC409)/Value_Output,"")</f>
        <v/>
      </c>
      <c r="X26" s="81" t="str">
        <f>IF(ISTEXT('Discounted Costs'!$N409&amp;'Discounted Costs'!$O409),('Discounted Costs'!AD409)/Value_Output,"")</f>
        <v/>
      </c>
      <c r="Y26" s="81" t="str">
        <f>IF(ISTEXT('Discounted Costs'!$N409&amp;'Discounted Costs'!$O409),('Discounted Costs'!AE409)/Value_Output,"")</f>
        <v/>
      </c>
      <c r="Z26" s="81" t="str">
        <f>IF(ISTEXT('Discounted Costs'!$N409&amp;'Discounted Costs'!$O409),('Discounted Costs'!AF409)/Value_Output,"")</f>
        <v/>
      </c>
      <c r="AA26" s="81" t="str">
        <f>IF(ISTEXT('Discounted Costs'!$N409&amp;'Discounted Costs'!$O409),('Discounted Costs'!AG409)/Value_Output,"")</f>
        <v/>
      </c>
      <c r="AB26" s="81" t="str">
        <f>IF(ISTEXT('Discounted Costs'!$N409&amp;'Discounted Costs'!$O409),('Discounted Costs'!AH409)/Value_Output,"")</f>
        <v/>
      </c>
      <c r="AC26" s="81" t="str">
        <f>IF(ISTEXT('Discounted Costs'!$N409&amp;'Discounted Costs'!$O409),('Discounted Costs'!AI409)/Value_Output,"")</f>
        <v/>
      </c>
      <c r="AD26" s="81" t="str">
        <f>IF(ISTEXT('Discounted Costs'!$N409&amp;'Discounted Costs'!$O409),('Discounted Costs'!AJ409)/Value_Output,"")</f>
        <v/>
      </c>
      <c r="AE26" s="81" t="str">
        <f>IF(ISTEXT('Discounted Costs'!$N409&amp;'Discounted Costs'!$O409),('Discounted Costs'!AK409)/Value_Output,"")</f>
        <v/>
      </c>
      <c r="AF26" s="81" t="str">
        <f>IF(ISTEXT('Discounted Costs'!$N409&amp;'Discounted Costs'!$O409),('Discounted Costs'!AL409)/Value_Output,"")</f>
        <v/>
      </c>
      <c r="AG26" s="81" t="str">
        <f>IF(ISTEXT('Discounted Costs'!$N409&amp;'Discounted Costs'!$O409),('Discounted Costs'!AM409)/Value_Output,"")</f>
        <v/>
      </c>
      <c r="AH26" s="81" t="str">
        <f>IF(ISTEXT('Discounted Costs'!$N409&amp;'Discounted Costs'!$O409),('Discounted Costs'!AN409)/Value_Output,"")</f>
        <v/>
      </c>
      <c r="AI26" s="81" t="str">
        <f>IF(ISTEXT('Discounted Costs'!$N409&amp;'Discounted Costs'!$O409),('Discounted Costs'!AO409)/Value_Output,"")</f>
        <v/>
      </c>
      <c r="AJ26" s="81" t="str">
        <f>IF(ISTEXT('Discounted Costs'!$N409&amp;'Discounted Costs'!$O409),('Discounted Costs'!AP409)/Value_Output,"")</f>
        <v/>
      </c>
      <c r="AK26" s="81" t="str">
        <f>IF(ISTEXT('Discounted Costs'!$N409&amp;'Discounted Costs'!$O409),('Discounted Costs'!AQ409)/Value_Output,"")</f>
        <v/>
      </c>
      <c r="AL26" s="81" t="str">
        <f>IF(ISTEXT('Discounted Costs'!$N409&amp;'Discounted Costs'!$O409),('Discounted Costs'!AR409)/Value_Output,"")</f>
        <v/>
      </c>
      <c r="AM26" s="81" t="str">
        <f>IF(ISTEXT('Discounted Costs'!$N409&amp;'Discounted Costs'!$O409),('Discounted Costs'!AS409)/Value_Output,"")</f>
        <v/>
      </c>
      <c r="AN26" s="81" t="str">
        <f>IF(ISTEXT('Discounted Costs'!$N409&amp;'Discounted Costs'!$O409),('Discounted Costs'!AT409)/Value_Output,"")</f>
        <v/>
      </c>
      <c r="AO26" s="81" t="str">
        <f>IF(ISTEXT('Discounted Costs'!$N409&amp;'Discounted Costs'!$O409),('Discounted Costs'!AU409)/Value_Output,"")</f>
        <v/>
      </c>
      <c r="AP26" s="81" t="str">
        <f>IF(ISTEXT('Discounted Costs'!$N409&amp;'Discounted Costs'!$O409),('Discounted Costs'!AV409)/Value_Output,"")</f>
        <v/>
      </c>
      <c r="AQ26" s="81" t="str">
        <f>IF(ISTEXT('Discounted Costs'!$N409&amp;'Discounted Costs'!$O409),('Discounted Costs'!AW409)/Value_Output,"")</f>
        <v/>
      </c>
      <c r="AR26" s="81" t="str">
        <f>IF(ISTEXT('Discounted Costs'!$N409&amp;'Discounted Costs'!$O409),('Discounted Costs'!AX409)/Value_Output,"")</f>
        <v/>
      </c>
      <c r="AS26" s="81" t="str">
        <f>IF(ISTEXT('Discounted Costs'!$N409&amp;'Discounted Costs'!$O409),('Discounted Costs'!AY409)/Value_Output,"")</f>
        <v/>
      </c>
      <c r="AT26" s="81" t="str">
        <f>IF(ISTEXT('Discounted Costs'!$N409&amp;'Discounted Costs'!$O409),('Discounted Costs'!AZ409)/Value_Output,"")</f>
        <v/>
      </c>
      <c r="AU26" s="81" t="str">
        <f>IF(ISTEXT('Discounted Costs'!$N409&amp;'Discounted Costs'!$O409),('Discounted Costs'!BA409)/Value_Output,"")</f>
        <v/>
      </c>
      <c r="AV26" s="81" t="str">
        <f>IF(ISTEXT('Discounted Costs'!$N409&amp;'Discounted Costs'!$O409),('Discounted Costs'!BB409)/Value_Output,"")</f>
        <v/>
      </c>
      <c r="AW26" s="81" t="str">
        <f>IF(ISTEXT('Discounted Costs'!$N409&amp;'Discounted Costs'!$O409),('Discounted Costs'!BC409)/Value_Output,"")</f>
        <v/>
      </c>
      <c r="AX26" s="81" t="str">
        <f>IF(ISTEXT('Discounted Costs'!$N409&amp;'Discounted Costs'!$O409),('Discounted Costs'!BD409)/Value_Output,"")</f>
        <v/>
      </c>
      <c r="AY26" s="81" t="str">
        <f>IF(ISTEXT('Discounted Costs'!$N409&amp;'Discounted Costs'!$O409),('Discounted Costs'!BE409)/Value_Output,"")</f>
        <v/>
      </c>
      <c r="AZ26" s="77" t="str">
        <f>IF(ISTEXT('Discounted Costs'!$N409&amp;'Discounted Costs'!$O409),('Discounted Costs'!BF409)/Value_Output,"")</f>
        <v/>
      </c>
      <c r="BA26" s="77" t="str">
        <f>IF(ISTEXT('Discounted Costs'!$N409&amp;'Discounted Costs'!$O409),('Discounted Costs'!BG409)/Value_Output,"")</f>
        <v/>
      </c>
      <c r="BB26" s="77" t="str">
        <f>IF(ISTEXT('Discounted Costs'!$N409&amp;'Discounted Costs'!$O409),('Discounted Costs'!BH409)/Value_Output,"")</f>
        <v/>
      </c>
      <c r="BC26" s="77" t="str">
        <f>IF(ISTEXT('Discounted Costs'!$N409&amp;'Discounted Costs'!$O409),('Discounted Costs'!BI409)/Value_Output,"")</f>
        <v/>
      </c>
      <c r="BD26" s="77" t="str">
        <f>IF(ISTEXT('Discounted Costs'!$N409&amp;'Discounted Costs'!$O409),('Discounted Costs'!BJ409)/Value_Output,"")</f>
        <v/>
      </c>
      <c r="BE26" s="77" t="str">
        <f>IF(ISTEXT('Discounted Costs'!$N409&amp;'Discounted Costs'!$O409),('Discounted Costs'!BK409)/Value_Output,"")</f>
        <v/>
      </c>
      <c r="BF26" s="77" t="str">
        <f>IF(ISTEXT('Discounted Costs'!$N409&amp;'Discounted Costs'!$O409),('Discounted Costs'!BL409)/Value_Output,"")</f>
        <v/>
      </c>
      <c r="BG26" s="77" t="str">
        <f>IF(ISTEXT('Discounted Costs'!$N409&amp;'Discounted Costs'!$O409),('Discounted Costs'!BM409)/Value_Output,"")</f>
        <v/>
      </c>
      <c r="BH26" s="77" t="str">
        <f>IF(ISTEXT('Discounted Costs'!$N409&amp;'Discounted Costs'!$O409),('Discounted Costs'!BN409)/Value_Output,"")</f>
        <v/>
      </c>
      <c r="BI26" s="77" t="str">
        <f>IF(ISTEXT('Discounted Costs'!$N409&amp;'Discounted Costs'!$O409),('Discounted Costs'!BO409)/Value_Output,"")</f>
        <v/>
      </c>
      <c r="BJ26" s="77" t="str">
        <f>IF(ISTEXT('Discounted Costs'!$N409&amp;'Discounted Costs'!$O409),('Discounted Costs'!BP409)/Value_Output,"")</f>
        <v/>
      </c>
      <c r="BK26" s="77" t="str">
        <f>IF(ISTEXT('Discounted Costs'!$N409&amp;'Discounted Costs'!$O409),('Discounted Costs'!BQ409)/Value_Output,"")</f>
        <v/>
      </c>
      <c r="BL26" s="77" t="str">
        <f>IF(ISTEXT('Discounted Costs'!$N409&amp;'Discounted Costs'!$O409),('Discounted Costs'!BR409)/Value_Output,"")</f>
        <v/>
      </c>
      <c r="BM26" s="77" t="str">
        <f>IF(ISTEXT('Discounted Costs'!$N409&amp;'Discounted Costs'!$O409),('Discounted Costs'!BS409)/Value_Output,"")</f>
        <v/>
      </c>
      <c r="BN26" s="77" t="str">
        <f>IF(ISTEXT('Discounted Costs'!$N409&amp;'Discounted Costs'!$O409),('Discounted Costs'!BT409)/Value_Output,"")</f>
        <v/>
      </c>
      <c r="BO26" s="77" t="str">
        <f>IF(ISTEXT('Discounted Costs'!$N409&amp;'Discounted Costs'!$O409),('Discounted Costs'!BU409)/Value_Output,"")</f>
        <v/>
      </c>
      <c r="BP26" s="77" t="str">
        <f>IF(ISTEXT('Discounted Costs'!$N409&amp;'Discounted Costs'!$O409),('Discounted Costs'!BV409)/Value_Output,"")</f>
        <v/>
      </c>
      <c r="BQ26" s="77" t="str">
        <f>IF(ISTEXT('Discounted Costs'!$N409&amp;'Discounted Costs'!$O409),('Discounted Costs'!BW409)/Value_Output,"")</f>
        <v/>
      </c>
      <c r="BR26" s="77" t="str">
        <f>IF(ISTEXT('Discounted Costs'!$N409&amp;'Discounted Costs'!$O409),('Discounted Costs'!BX409)/Value_Output,"")</f>
        <v/>
      </c>
      <c r="BS26" s="77" t="str">
        <f>IF(ISTEXT('Discounted Costs'!$N409&amp;'Discounted Costs'!$O409),('Discounted Costs'!BY409)/Value_Output,"")</f>
        <v/>
      </c>
      <c r="BT26" s="77" t="str">
        <f>IF(ISTEXT('Discounted Costs'!$N409&amp;'Discounted Costs'!$O409),('Discounted Costs'!BZ409)/Value_Output,"")</f>
        <v/>
      </c>
      <c r="BU26" s="77" t="str">
        <f>IF(ISTEXT('Discounted Costs'!$N409&amp;'Discounted Costs'!$O409),('Discounted Costs'!CA409)/Value_Output,"")</f>
        <v/>
      </c>
      <c r="BV26" s="77" t="str">
        <f>IF(ISTEXT('Discounted Costs'!$N409&amp;'Discounted Costs'!$O409),('Discounted Costs'!CB409)/Value_Output,"")</f>
        <v/>
      </c>
      <c r="BW26" s="77" t="str">
        <f>IF(ISTEXT('Discounted Costs'!$N409&amp;'Discounted Costs'!$O409),('Discounted Costs'!CC409)/Value_Output,"")</f>
        <v/>
      </c>
      <c r="BX26" s="77" t="str">
        <f>IF(ISTEXT('Discounted Costs'!$N409&amp;'Discounted Costs'!$O409),('Discounted Costs'!CD409)/Value_Output,"")</f>
        <v/>
      </c>
      <c r="BY26" s="77" t="str">
        <f>IF(ISTEXT('Discounted Costs'!$N409&amp;'Discounted Costs'!$O409),('Discounted Costs'!CE409)/Value_Output,"")</f>
        <v/>
      </c>
      <c r="BZ26" s="77" t="str">
        <f>IF(ISTEXT('Discounted Costs'!$N409&amp;'Discounted Costs'!$O409),('Discounted Costs'!CF409)/Value_Output,"")</f>
        <v/>
      </c>
      <c r="CA26" s="77" t="str">
        <f>IF(ISTEXT('Discounted Costs'!$N409&amp;'Discounted Costs'!$O409),('Discounted Costs'!CG409)/Value_Output,"")</f>
        <v/>
      </c>
      <c r="CB26" s="77" t="str">
        <f>IF(ISTEXT('Discounted Costs'!$N409&amp;'Discounted Costs'!$O409),('Discounted Costs'!CH409)/Value_Output,"")</f>
        <v/>
      </c>
      <c r="CC26" s="77" t="str">
        <f>IF(ISTEXT('Discounted Costs'!$N409&amp;'Discounted Costs'!$O409),('Discounted Costs'!CI409)/Value_Output,"")</f>
        <v/>
      </c>
      <c r="CD26" s="77" t="str">
        <f>IF(ISTEXT('Discounted Costs'!$N409&amp;'Discounted Costs'!$O409),('Discounted Costs'!CJ409)/Value_Output,"")</f>
        <v/>
      </c>
      <c r="CE26" s="77" t="str">
        <f>IF(ISTEXT('Discounted Costs'!$N409&amp;'Discounted Costs'!$O409),('Discounted Costs'!CK409)/Value_Output,"")</f>
        <v/>
      </c>
      <c r="CF26" s="77" t="str">
        <f>IF(ISTEXT('Discounted Costs'!$N409&amp;'Discounted Costs'!$O409),('Discounted Costs'!CL409)/Value_Output,"")</f>
        <v/>
      </c>
      <c r="CG26" s="77" t="str">
        <f>IF(ISTEXT('Discounted Costs'!$N409&amp;'Discounted Costs'!$O409),('Discounted Costs'!CM409)/Value_Output,"")</f>
        <v/>
      </c>
      <c r="CH26" s="77" t="str">
        <f>IF(ISTEXT('Discounted Costs'!$N409&amp;'Discounted Costs'!$O409),('Discounted Costs'!CN409)/Value_Output,"")</f>
        <v/>
      </c>
      <c r="CI26" s="77" t="str">
        <f>IF(ISTEXT('Discounted Costs'!$N409&amp;'Discounted Costs'!$O409),('Discounted Costs'!CO409)/Value_Output,"")</f>
        <v/>
      </c>
      <c r="CJ26" s="77" t="str">
        <f>IF(ISTEXT('Discounted Costs'!$N409&amp;'Discounted Costs'!$O409),('Discounted Costs'!CP409)/Value_Output,"")</f>
        <v/>
      </c>
      <c r="CM26" s="24"/>
      <c r="CN26" s="24"/>
    </row>
    <row r="27" spans="1:92" s="19" customFormat="1" ht="16" thickBot="1" x14ac:dyDescent="0.4">
      <c r="A27" s="115"/>
      <c r="B27" s="115"/>
      <c r="C27" s="114"/>
      <c r="D27" s="114"/>
      <c r="E27" s="257" t="s">
        <v>147</v>
      </c>
      <c r="F27" s="257"/>
      <c r="G27" s="258"/>
      <c r="H27" s="258"/>
      <c r="I27" s="259"/>
      <c r="J27" s="260">
        <f>SUM(J17:J26)</f>
        <v>0</v>
      </c>
      <c r="K27" s="260">
        <f t="shared" ref="K27:BV27" si="0">SUM(K17:K26)</f>
        <v>0</v>
      </c>
      <c r="L27" s="260">
        <f t="shared" si="0"/>
        <v>0</v>
      </c>
      <c r="M27" s="260">
        <f t="shared" si="0"/>
        <v>0</v>
      </c>
      <c r="N27" s="260">
        <f t="shared" si="0"/>
        <v>0</v>
      </c>
      <c r="O27" s="260">
        <f t="shared" si="0"/>
        <v>0</v>
      </c>
      <c r="P27" s="260">
        <f t="shared" si="0"/>
        <v>0</v>
      </c>
      <c r="Q27" s="260">
        <f t="shared" si="0"/>
        <v>0</v>
      </c>
      <c r="R27" s="260">
        <f t="shared" si="0"/>
        <v>0</v>
      </c>
      <c r="S27" s="260">
        <f t="shared" si="0"/>
        <v>0</v>
      </c>
      <c r="T27" s="260">
        <f t="shared" si="0"/>
        <v>0</v>
      </c>
      <c r="U27" s="260">
        <f t="shared" si="0"/>
        <v>0</v>
      </c>
      <c r="V27" s="260">
        <f t="shared" si="0"/>
        <v>0</v>
      </c>
      <c r="W27" s="260">
        <f t="shared" si="0"/>
        <v>0</v>
      </c>
      <c r="X27" s="260">
        <f t="shared" si="0"/>
        <v>0</v>
      </c>
      <c r="Y27" s="260">
        <f t="shared" si="0"/>
        <v>0</v>
      </c>
      <c r="Z27" s="260">
        <f t="shared" si="0"/>
        <v>0</v>
      </c>
      <c r="AA27" s="260">
        <f t="shared" si="0"/>
        <v>0</v>
      </c>
      <c r="AB27" s="260">
        <f t="shared" si="0"/>
        <v>0</v>
      </c>
      <c r="AC27" s="260">
        <f t="shared" si="0"/>
        <v>0</v>
      </c>
      <c r="AD27" s="260">
        <f t="shared" si="0"/>
        <v>0</v>
      </c>
      <c r="AE27" s="260">
        <f t="shared" si="0"/>
        <v>0</v>
      </c>
      <c r="AF27" s="260">
        <f t="shared" si="0"/>
        <v>0</v>
      </c>
      <c r="AG27" s="260">
        <f t="shared" si="0"/>
        <v>0</v>
      </c>
      <c r="AH27" s="260">
        <f t="shared" si="0"/>
        <v>0</v>
      </c>
      <c r="AI27" s="260">
        <f t="shared" si="0"/>
        <v>0</v>
      </c>
      <c r="AJ27" s="260">
        <f t="shared" si="0"/>
        <v>0</v>
      </c>
      <c r="AK27" s="260">
        <f t="shared" si="0"/>
        <v>0</v>
      </c>
      <c r="AL27" s="260">
        <f t="shared" si="0"/>
        <v>0</v>
      </c>
      <c r="AM27" s="260">
        <f t="shared" si="0"/>
        <v>0</v>
      </c>
      <c r="AN27" s="260">
        <f t="shared" si="0"/>
        <v>0</v>
      </c>
      <c r="AO27" s="260">
        <f t="shared" si="0"/>
        <v>0</v>
      </c>
      <c r="AP27" s="260">
        <f t="shared" si="0"/>
        <v>0</v>
      </c>
      <c r="AQ27" s="260">
        <f t="shared" si="0"/>
        <v>0</v>
      </c>
      <c r="AR27" s="260">
        <f t="shared" si="0"/>
        <v>0</v>
      </c>
      <c r="AS27" s="260">
        <f t="shared" si="0"/>
        <v>0</v>
      </c>
      <c r="AT27" s="260">
        <f t="shared" si="0"/>
        <v>0</v>
      </c>
      <c r="AU27" s="260">
        <f t="shared" si="0"/>
        <v>0</v>
      </c>
      <c r="AV27" s="260">
        <f t="shared" si="0"/>
        <v>0</v>
      </c>
      <c r="AW27" s="260">
        <f t="shared" si="0"/>
        <v>0</v>
      </c>
      <c r="AX27" s="260">
        <f t="shared" si="0"/>
        <v>0</v>
      </c>
      <c r="AY27" s="260">
        <f t="shared" si="0"/>
        <v>0</v>
      </c>
      <c r="AZ27" s="260">
        <f t="shared" si="0"/>
        <v>0</v>
      </c>
      <c r="BA27" s="260">
        <f t="shared" si="0"/>
        <v>0</v>
      </c>
      <c r="BB27" s="260">
        <f t="shared" si="0"/>
        <v>0</v>
      </c>
      <c r="BC27" s="260">
        <f t="shared" si="0"/>
        <v>0</v>
      </c>
      <c r="BD27" s="260">
        <f t="shared" si="0"/>
        <v>0</v>
      </c>
      <c r="BE27" s="260">
        <f t="shared" si="0"/>
        <v>0</v>
      </c>
      <c r="BF27" s="260">
        <f t="shared" si="0"/>
        <v>0</v>
      </c>
      <c r="BG27" s="260">
        <f t="shared" si="0"/>
        <v>0</v>
      </c>
      <c r="BH27" s="260">
        <f t="shared" si="0"/>
        <v>0</v>
      </c>
      <c r="BI27" s="260">
        <f t="shared" si="0"/>
        <v>0</v>
      </c>
      <c r="BJ27" s="260">
        <f t="shared" si="0"/>
        <v>0</v>
      </c>
      <c r="BK27" s="260">
        <f t="shared" si="0"/>
        <v>0</v>
      </c>
      <c r="BL27" s="260">
        <f t="shared" si="0"/>
        <v>0</v>
      </c>
      <c r="BM27" s="260">
        <f t="shared" si="0"/>
        <v>0</v>
      </c>
      <c r="BN27" s="260">
        <f t="shared" si="0"/>
        <v>0</v>
      </c>
      <c r="BO27" s="260">
        <f t="shared" si="0"/>
        <v>0</v>
      </c>
      <c r="BP27" s="260">
        <f t="shared" si="0"/>
        <v>0</v>
      </c>
      <c r="BQ27" s="260">
        <f t="shared" si="0"/>
        <v>0</v>
      </c>
      <c r="BR27" s="260">
        <f t="shared" si="0"/>
        <v>0</v>
      </c>
      <c r="BS27" s="260">
        <f t="shared" si="0"/>
        <v>0</v>
      </c>
      <c r="BT27" s="260">
        <f t="shared" si="0"/>
        <v>0</v>
      </c>
      <c r="BU27" s="260">
        <f t="shared" si="0"/>
        <v>0</v>
      </c>
      <c r="BV27" s="260">
        <f t="shared" si="0"/>
        <v>0</v>
      </c>
      <c r="BW27" s="260">
        <f t="shared" ref="BW27:CJ27" si="1">SUM(BW17:BW26)</f>
        <v>0</v>
      </c>
      <c r="BX27" s="260">
        <f t="shared" si="1"/>
        <v>0</v>
      </c>
      <c r="BY27" s="260">
        <f t="shared" si="1"/>
        <v>0</v>
      </c>
      <c r="BZ27" s="260">
        <f t="shared" si="1"/>
        <v>0</v>
      </c>
      <c r="CA27" s="260">
        <f t="shared" si="1"/>
        <v>0</v>
      </c>
      <c r="CB27" s="260">
        <f t="shared" si="1"/>
        <v>0</v>
      </c>
      <c r="CC27" s="260">
        <f t="shared" si="1"/>
        <v>0</v>
      </c>
      <c r="CD27" s="260">
        <f t="shared" si="1"/>
        <v>0</v>
      </c>
      <c r="CE27" s="260">
        <f t="shared" si="1"/>
        <v>0</v>
      </c>
      <c r="CF27" s="260">
        <f t="shared" si="1"/>
        <v>0</v>
      </c>
      <c r="CG27" s="260">
        <f t="shared" si="1"/>
        <v>0</v>
      </c>
      <c r="CH27" s="260">
        <f t="shared" si="1"/>
        <v>0</v>
      </c>
      <c r="CI27" s="260">
        <f t="shared" si="1"/>
        <v>0</v>
      </c>
      <c r="CJ27" s="260">
        <f t="shared" si="1"/>
        <v>0</v>
      </c>
      <c r="CK27" s="114"/>
      <c r="CL27" s="114"/>
    </row>
    <row r="28" spans="1:92" ht="16" thickTop="1" x14ac:dyDescent="0.35">
      <c r="C28" s="114"/>
      <c r="D28" s="114"/>
      <c r="E28" s="143"/>
      <c r="F28" s="143"/>
      <c r="G28" s="144"/>
      <c r="H28" s="144"/>
      <c r="I28" s="145"/>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M28" s="24"/>
      <c r="CN28" s="24"/>
    </row>
    <row r="29" spans="1:92" x14ac:dyDescent="0.35">
      <c r="C29" s="114"/>
      <c r="D29" s="114"/>
      <c r="E29" s="139" t="s">
        <v>103</v>
      </c>
      <c r="F29" s="139"/>
      <c r="G29" s="137" t="s">
        <v>123</v>
      </c>
      <c r="H29" s="137"/>
      <c r="I29" s="142" t="s">
        <v>124</v>
      </c>
      <c r="J29" s="142">
        <f>'Primary Inputs'!P$70</f>
        <v>0</v>
      </c>
      <c r="K29" s="142">
        <f>'Primary Inputs'!Q$70</f>
        <v>1</v>
      </c>
      <c r="L29" s="142">
        <f>'Primary Inputs'!R$70</f>
        <v>2</v>
      </c>
      <c r="M29" s="142">
        <f>'Primary Inputs'!S$70</f>
        <v>3</v>
      </c>
      <c r="N29" s="142">
        <f>'Primary Inputs'!T$70</f>
        <v>4</v>
      </c>
      <c r="O29" s="142">
        <f>'Primary Inputs'!U$70</f>
        <v>5</v>
      </c>
      <c r="P29" s="142">
        <f>'Primary Inputs'!V$70</f>
        <v>6</v>
      </c>
      <c r="Q29" s="142">
        <f>'Primary Inputs'!W$70</f>
        <v>7</v>
      </c>
      <c r="R29" s="142">
        <f>'Primary Inputs'!X$70</f>
        <v>8</v>
      </c>
      <c r="S29" s="142">
        <f>'Primary Inputs'!Y$70</f>
        <v>9</v>
      </c>
      <c r="T29" s="142">
        <f>'Primary Inputs'!Z$70</f>
        <v>10</v>
      </c>
      <c r="U29" s="142">
        <f>'Primary Inputs'!AA$70</f>
        <v>11</v>
      </c>
      <c r="V29" s="142">
        <f>'Primary Inputs'!AB$70</f>
        <v>12</v>
      </c>
      <c r="W29" s="142">
        <f>'Primary Inputs'!AC$70</f>
        <v>13</v>
      </c>
      <c r="X29" s="142">
        <f>'Primary Inputs'!AD$70</f>
        <v>14</v>
      </c>
      <c r="Y29" s="142">
        <f>'Primary Inputs'!AE$70</f>
        <v>15</v>
      </c>
      <c r="Z29" s="142">
        <f>'Primary Inputs'!AF$70</f>
        <v>16</v>
      </c>
      <c r="AA29" s="142">
        <f>'Primary Inputs'!AG$70</f>
        <v>17</v>
      </c>
      <c r="AB29" s="142">
        <f>'Primary Inputs'!AH$70</f>
        <v>18</v>
      </c>
      <c r="AC29" s="142">
        <f>'Primary Inputs'!AI$70</f>
        <v>19</v>
      </c>
      <c r="AD29" s="142">
        <f>'Primary Inputs'!AJ$70</f>
        <v>20</v>
      </c>
      <c r="AE29" s="142">
        <f>'Primary Inputs'!AK$70</f>
        <v>21</v>
      </c>
      <c r="AF29" s="142">
        <f>'Primary Inputs'!AL$70</f>
        <v>22</v>
      </c>
      <c r="AG29" s="142">
        <f>'Primary Inputs'!AM$70</f>
        <v>23</v>
      </c>
      <c r="AH29" s="142">
        <f>'Primary Inputs'!AN$70</f>
        <v>24</v>
      </c>
      <c r="AI29" s="142">
        <f>'Primary Inputs'!AO$70</f>
        <v>25</v>
      </c>
      <c r="AJ29" s="142">
        <f>'Primary Inputs'!AP$70</f>
        <v>26</v>
      </c>
      <c r="AK29" s="142">
        <f>'Primary Inputs'!AQ$70</f>
        <v>27</v>
      </c>
      <c r="AL29" s="142">
        <f>'Primary Inputs'!AR$70</f>
        <v>28</v>
      </c>
      <c r="AM29" s="142">
        <f>'Primary Inputs'!AS$70</f>
        <v>29</v>
      </c>
      <c r="AN29" s="142">
        <f>'Primary Inputs'!AT$70</f>
        <v>30</v>
      </c>
      <c r="AO29" s="142">
        <f>'Primary Inputs'!AU$70</f>
        <v>31</v>
      </c>
      <c r="AP29" s="142">
        <f>'Primary Inputs'!AV$70</f>
        <v>32</v>
      </c>
      <c r="AQ29" s="142">
        <f>'Primary Inputs'!AW$70</f>
        <v>33</v>
      </c>
      <c r="AR29" s="142">
        <f>'Primary Inputs'!AX$70</f>
        <v>34</v>
      </c>
      <c r="AS29" s="142">
        <f>'Primary Inputs'!AY$70</f>
        <v>35</v>
      </c>
      <c r="AT29" s="142">
        <f>'Primary Inputs'!AZ$70</f>
        <v>36</v>
      </c>
      <c r="AU29" s="142">
        <f>'Primary Inputs'!BA$70</f>
        <v>37</v>
      </c>
      <c r="AV29" s="142">
        <f>'Primary Inputs'!BB$70</f>
        <v>38</v>
      </c>
      <c r="AW29" s="142">
        <f>'Primary Inputs'!BC$70</f>
        <v>39</v>
      </c>
      <c r="AX29" s="142">
        <f>'Primary Inputs'!BD$70</f>
        <v>40</v>
      </c>
      <c r="AY29" s="142">
        <f>'Primary Inputs'!BE$70</f>
        <v>41</v>
      </c>
      <c r="AZ29" s="137">
        <f>'Primary Inputs'!BF$70</f>
        <v>42</v>
      </c>
      <c r="BA29" s="137">
        <f>'Primary Inputs'!BG$70</f>
        <v>43</v>
      </c>
      <c r="BB29" s="137">
        <f>'Primary Inputs'!BH$70</f>
        <v>44</v>
      </c>
      <c r="BC29" s="137">
        <f>'Primary Inputs'!BI$70</f>
        <v>45</v>
      </c>
      <c r="BD29" s="137">
        <f>'Primary Inputs'!BJ$70</f>
        <v>46</v>
      </c>
      <c r="BE29" s="137">
        <f>'Primary Inputs'!BK$70</f>
        <v>47</v>
      </c>
      <c r="BF29" s="137">
        <f>'Primary Inputs'!BL$70</f>
        <v>48</v>
      </c>
      <c r="BG29" s="137">
        <f>'Primary Inputs'!BM$70</f>
        <v>49</v>
      </c>
      <c r="BH29" s="137">
        <f>'Primary Inputs'!BN$70</f>
        <v>50</v>
      </c>
      <c r="BI29" s="137">
        <f>'Primary Inputs'!BO$70</f>
        <v>51</v>
      </c>
      <c r="BJ29" s="137">
        <f>'Primary Inputs'!BP$70</f>
        <v>52</v>
      </c>
      <c r="BK29" s="137">
        <f>'Primary Inputs'!BQ$70</f>
        <v>53</v>
      </c>
      <c r="BL29" s="137">
        <f>'Primary Inputs'!BR$70</f>
        <v>54</v>
      </c>
      <c r="BM29" s="137">
        <f>'Primary Inputs'!BS$70</f>
        <v>55</v>
      </c>
      <c r="BN29" s="137">
        <f>'Primary Inputs'!BT$70</f>
        <v>56</v>
      </c>
      <c r="BO29" s="137">
        <f>'Primary Inputs'!BU$70</f>
        <v>57</v>
      </c>
      <c r="BP29" s="137">
        <f>'Primary Inputs'!BV$70</f>
        <v>58</v>
      </c>
      <c r="BQ29" s="137">
        <f>'Primary Inputs'!BW$70</f>
        <v>59</v>
      </c>
      <c r="BR29" s="137">
        <f>'Primary Inputs'!BX$70</f>
        <v>60</v>
      </c>
      <c r="BS29" s="137">
        <f>'Primary Inputs'!BY$70</f>
        <v>61</v>
      </c>
      <c r="BT29" s="137">
        <f>'Primary Inputs'!BZ$70</f>
        <v>62</v>
      </c>
      <c r="BU29" s="137">
        <f>'Primary Inputs'!CA$70</f>
        <v>63</v>
      </c>
      <c r="BV29" s="137">
        <f>'Primary Inputs'!CB$70</f>
        <v>64</v>
      </c>
      <c r="BW29" s="137">
        <f>'Primary Inputs'!CC$70</f>
        <v>65</v>
      </c>
      <c r="BX29" s="137">
        <f>'Primary Inputs'!CD$70</f>
        <v>66</v>
      </c>
      <c r="BY29" s="137">
        <f>'Primary Inputs'!CE$70</f>
        <v>67</v>
      </c>
      <c r="BZ29" s="137">
        <f>'Primary Inputs'!CF$70</f>
        <v>68</v>
      </c>
      <c r="CA29" s="137">
        <f>'Primary Inputs'!CG$70</f>
        <v>69</v>
      </c>
      <c r="CB29" s="137">
        <f>'Primary Inputs'!CH$70</f>
        <v>70</v>
      </c>
      <c r="CC29" s="137">
        <f>'Primary Inputs'!CI$70</f>
        <v>71</v>
      </c>
      <c r="CD29" s="137">
        <f>'Primary Inputs'!CJ$70</f>
        <v>72</v>
      </c>
      <c r="CE29" s="137">
        <f>'Primary Inputs'!CK$70</f>
        <v>73</v>
      </c>
      <c r="CF29" s="137">
        <f>'Primary Inputs'!CL$70</f>
        <v>74</v>
      </c>
      <c r="CG29" s="137">
        <f>'Primary Inputs'!CM$70</f>
        <v>75</v>
      </c>
      <c r="CH29" s="137">
        <f>'Primary Inputs'!CN$70</f>
        <v>76</v>
      </c>
      <c r="CI29" s="137">
        <f>'Primary Inputs'!CO$70</f>
        <v>77</v>
      </c>
      <c r="CJ29" s="137">
        <f>'Primary Inputs'!CP$70</f>
        <v>78</v>
      </c>
      <c r="CM29" s="24"/>
      <c r="CN29" s="24"/>
    </row>
    <row r="30" spans="1:92" x14ac:dyDescent="0.35">
      <c r="C30" s="114"/>
      <c r="D30" s="114"/>
      <c r="E30" s="23"/>
      <c r="F30" s="23"/>
      <c r="G30" s="80"/>
      <c r="H30" s="80"/>
      <c r="I30" s="86"/>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M30" s="24"/>
      <c r="CN30" s="24"/>
    </row>
    <row r="31" spans="1:92" x14ac:dyDescent="0.35">
      <c r="C31" s="114"/>
      <c r="D31" s="114"/>
      <c r="E31" s="23" t="str">
        <f>IF(ISTEXT('Discounted Benefits'!$N400&amp;'Discounted Benefits'!$O400),'Discounted Benefits'!$O400,"")</f>
        <v/>
      </c>
      <c r="F31" s="23"/>
      <c r="G31" s="82" t="str">
        <f>IF(ISTEXT('Discounted Benefits'!$N400&amp;'Discounted Benefits'!$O400),SUM('Discounted Benefits'!$P400:$BM400)/Value_Output,"")</f>
        <v/>
      </c>
      <c r="H31" s="82"/>
      <c r="I31" s="87"/>
      <c r="J31" s="81" t="str">
        <f>IF(ISTEXT('Discounted Benefits'!$N400&amp;'Discounted Benefits'!$O400),('Discounted Benefits'!P400)/Value_Output,"")</f>
        <v/>
      </c>
      <c r="K31" s="81" t="str">
        <f>IF(ISTEXT('Discounted Benefits'!$N400&amp;'Discounted Benefits'!$O400),('Discounted Benefits'!Q400)/Value_Output,"")</f>
        <v/>
      </c>
      <c r="L31" s="81" t="str">
        <f>IF(ISTEXT('Discounted Benefits'!$N400&amp;'Discounted Benefits'!$O400),('Discounted Benefits'!R400)/Value_Output,"")</f>
        <v/>
      </c>
      <c r="M31" s="81" t="str">
        <f>IF(ISTEXT('Discounted Benefits'!$N400&amp;'Discounted Benefits'!$O400),('Discounted Benefits'!S400)/Value_Output,"")</f>
        <v/>
      </c>
      <c r="N31" s="81" t="str">
        <f>IF(ISTEXT('Discounted Benefits'!$N400&amp;'Discounted Benefits'!$O400),('Discounted Benefits'!T400)/Value_Output,"")</f>
        <v/>
      </c>
      <c r="O31" s="81" t="str">
        <f>IF(ISTEXT('Discounted Benefits'!$N400&amp;'Discounted Benefits'!$O400),('Discounted Benefits'!U400)/Value_Output,"")</f>
        <v/>
      </c>
      <c r="P31" s="81" t="str">
        <f>IF(ISTEXT('Discounted Benefits'!$N400&amp;'Discounted Benefits'!$O400),('Discounted Benefits'!V400)/Value_Output,"")</f>
        <v/>
      </c>
      <c r="Q31" s="81" t="str">
        <f>IF(ISTEXT('Discounted Benefits'!$N400&amp;'Discounted Benefits'!$O400),('Discounted Benefits'!W400)/Value_Output,"")</f>
        <v/>
      </c>
      <c r="R31" s="81" t="str">
        <f>IF(ISTEXT('Discounted Benefits'!$N400&amp;'Discounted Benefits'!$O400),('Discounted Benefits'!X400)/Value_Output,"")</f>
        <v/>
      </c>
      <c r="S31" s="81" t="str">
        <f>IF(ISTEXT('Discounted Benefits'!$N400&amp;'Discounted Benefits'!$O400),('Discounted Benefits'!Y400)/Value_Output,"")</f>
        <v/>
      </c>
      <c r="T31" s="81" t="str">
        <f>IF(ISTEXT('Discounted Benefits'!$N400&amp;'Discounted Benefits'!$O400),('Discounted Benefits'!Z400)/Value_Output,"")</f>
        <v/>
      </c>
      <c r="U31" s="81" t="str">
        <f>IF(ISTEXT('Discounted Benefits'!$N400&amp;'Discounted Benefits'!$O400),('Discounted Benefits'!AA400)/Value_Output,"")</f>
        <v/>
      </c>
      <c r="V31" s="81" t="str">
        <f>IF(ISTEXT('Discounted Benefits'!$N400&amp;'Discounted Benefits'!$O400),('Discounted Benefits'!AB400)/Value_Output,"")</f>
        <v/>
      </c>
      <c r="W31" s="81" t="str">
        <f>IF(ISTEXT('Discounted Benefits'!$N400&amp;'Discounted Benefits'!$O400),('Discounted Benefits'!AC400)/Value_Output,"")</f>
        <v/>
      </c>
      <c r="X31" s="81" t="str">
        <f>IF(ISTEXT('Discounted Benefits'!$N400&amp;'Discounted Benefits'!$O400),('Discounted Benefits'!AD400)/Value_Output,"")</f>
        <v/>
      </c>
      <c r="Y31" s="81" t="str">
        <f>IF(ISTEXT('Discounted Benefits'!$N400&amp;'Discounted Benefits'!$O400),('Discounted Benefits'!AE400)/Value_Output,"")</f>
        <v/>
      </c>
      <c r="Z31" s="81" t="str">
        <f>IF(ISTEXT('Discounted Benefits'!$N400&amp;'Discounted Benefits'!$O400),('Discounted Benefits'!AF400)/Value_Output,"")</f>
        <v/>
      </c>
      <c r="AA31" s="81" t="str">
        <f>IF(ISTEXT('Discounted Benefits'!$N400&amp;'Discounted Benefits'!$O400),('Discounted Benefits'!AG400)/Value_Output,"")</f>
        <v/>
      </c>
      <c r="AB31" s="81" t="str">
        <f>IF(ISTEXT('Discounted Benefits'!$N400&amp;'Discounted Benefits'!$O400),('Discounted Benefits'!AH400)/Value_Output,"")</f>
        <v/>
      </c>
      <c r="AC31" s="81" t="str">
        <f>IF(ISTEXT('Discounted Benefits'!$N400&amp;'Discounted Benefits'!$O400),('Discounted Benefits'!AI400)/Value_Output,"")</f>
        <v/>
      </c>
      <c r="AD31" s="81" t="str">
        <f>IF(ISTEXT('Discounted Benefits'!$N400&amp;'Discounted Benefits'!$O400),('Discounted Benefits'!AJ400)/Value_Output,"")</f>
        <v/>
      </c>
      <c r="AE31" s="81" t="str">
        <f>IF(ISTEXT('Discounted Benefits'!$N400&amp;'Discounted Benefits'!$O400),('Discounted Benefits'!AK400)/Value_Output,"")</f>
        <v/>
      </c>
      <c r="AF31" s="81" t="str">
        <f>IF(ISTEXT('Discounted Benefits'!$N400&amp;'Discounted Benefits'!$O400),('Discounted Benefits'!AL400)/Value_Output,"")</f>
        <v/>
      </c>
      <c r="AG31" s="81" t="str">
        <f>IF(ISTEXT('Discounted Benefits'!$N400&amp;'Discounted Benefits'!$O400),('Discounted Benefits'!AM400)/Value_Output,"")</f>
        <v/>
      </c>
      <c r="AH31" s="81" t="str">
        <f>IF(ISTEXT('Discounted Benefits'!$N400&amp;'Discounted Benefits'!$O400),('Discounted Benefits'!AN400)/Value_Output,"")</f>
        <v/>
      </c>
      <c r="AI31" s="81" t="str">
        <f>IF(ISTEXT('Discounted Benefits'!$N400&amp;'Discounted Benefits'!$O400),('Discounted Benefits'!AO400)/Value_Output,"")</f>
        <v/>
      </c>
      <c r="AJ31" s="81" t="str">
        <f>IF(ISTEXT('Discounted Benefits'!$N400&amp;'Discounted Benefits'!$O400),('Discounted Benefits'!AP400)/Value_Output,"")</f>
        <v/>
      </c>
      <c r="AK31" s="81" t="str">
        <f>IF(ISTEXT('Discounted Benefits'!$N400&amp;'Discounted Benefits'!$O400),('Discounted Benefits'!AQ400)/Value_Output,"")</f>
        <v/>
      </c>
      <c r="AL31" s="81" t="str">
        <f>IF(ISTEXT('Discounted Benefits'!$N400&amp;'Discounted Benefits'!$O400),('Discounted Benefits'!AR400)/Value_Output,"")</f>
        <v/>
      </c>
      <c r="AM31" s="81" t="str">
        <f>IF(ISTEXT('Discounted Benefits'!$N400&amp;'Discounted Benefits'!$O400),('Discounted Benefits'!AS400)/Value_Output,"")</f>
        <v/>
      </c>
      <c r="AN31" s="81" t="str">
        <f>IF(ISTEXT('Discounted Benefits'!$N400&amp;'Discounted Benefits'!$O400),('Discounted Benefits'!AT400)/Value_Output,"")</f>
        <v/>
      </c>
      <c r="AO31" s="81" t="str">
        <f>IF(ISTEXT('Discounted Benefits'!$N400&amp;'Discounted Benefits'!$O400),('Discounted Benefits'!AU400)/Value_Output,"")</f>
        <v/>
      </c>
      <c r="AP31" s="81" t="str">
        <f>IF(ISTEXT('Discounted Benefits'!$N400&amp;'Discounted Benefits'!$O400),('Discounted Benefits'!AV400)/Value_Output,"")</f>
        <v/>
      </c>
      <c r="AQ31" s="81" t="str">
        <f>IF(ISTEXT('Discounted Benefits'!$N400&amp;'Discounted Benefits'!$O400),('Discounted Benefits'!AW400)/Value_Output,"")</f>
        <v/>
      </c>
      <c r="AR31" s="81" t="str">
        <f>IF(ISTEXT('Discounted Benefits'!$N400&amp;'Discounted Benefits'!$O400),('Discounted Benefits'!AX400)/Value_Output,"")</f>
        <v/>
      </c>
      <c r="AS31" s="81" t="str">
        <f>IF(ISTEXT('Discounted Benefits'!$N400&amp;'Discounted Benefits'!$O400),('Discounted Benefits'!AY400)/Value_Output,"")</f>
        <v/>
      </c>
      <c r="AT31" s="81" t="str">
        <f>IF(ISTEXT('Discounted Benefits'!$N400&amp;'Discounted Benefits'!$O400),('Discounted Benefits'!AZ400)/Value_Output,"")</f>
        <v/>
      </c>
      <c r="AU31" s="81" t="str">
        <f>IF(ISTEXT('Discounted Benefits'!$N400&amp;'Discounted Benefits'!$O400),('Discounted Benefits'!BA400)/Value_Output,"")</f>
        <v/>
      </c>
      <c r="AV31" s="81" t="str">
        <f>IF(ISTEXT('Discounted Benefits'!$N400&amp;'Discounted Benefits'!$O400),('Discounted Benefits'!BB400)/Value_Output,"")</f>
        <v/>
      </c>
      <c r="AW31" s="81" t="str">
        <f>IF(ISTEXT('Discounted Benefits'!$N400&amp;'Discounted Benefits'!$O400),('Discounted Benefits'!BC400)/Value_Output,"")</f>
        <v/>
      </c>
      <c r="AX31" s="81" t="str">
        <f>IF(ISTEXT('Discounted Benefits'!$N400&amp;'Discounted Benefits'!$O400),('Discounted Benefits'!BD400)/Value_Output,"")</f>
        <v/>
      </c>
      <c r="AY31" s="81" t="str">
        <f>IF(ISTEXT('Discounted Benefits'!$N400&amp;'Discounted Benefits'!$O400),('Discounted Benefits'!BE400)/Value_Output,"")</f>
        <v/>
      </c>
      <c r="AZ31" s="77" t="str">
        <f>IF(ISTEXT('Discounted Benefits'!$N400&amp;'Discounted Benefits'!$O400),('Discounted Benefits'!BF400)/Value_Output,"")</f>
        <v/>
      </c>
      <c r="BA31" s="77" t="str">
        <f>IF(ISTEXT('Discounted Benefits'!$N400&amp;'Discounted Benefits'!$O400),('Discounted Benefits'!BG400)/Value_Output,"")</f>
        <v/>
      </c>
      <c r="BB31" s="77" t="str">
        <f>IF(ISTEXT('Discounted Benefits'!$N400&amp;'Discounted Benefits'!$O400),('Discounted Benefits'!BH400)/Value_Output,"")</f>
        <v/>
      </c>
      <c r="BC31" s="77" t="str">
        <f>IF(ISTEXT('Discounted Benefits'!$N400&amp;'Discounted Benefits'!$O400),('Discounted Benefits'!BI400)/Value_Output,"")</f>
        <v/>
      </c>
      <c r="BD31" s="77" t="str">
        <f>IF(ISTEXT('Discounted Benefits'!$N400&amp;'Discounted Benefits'!$O400),('Discounted Benefits'!BJ400)/Value_Output,"")</f>
        <v/>
      </c>
      <c r="BE31" s="77" t="str">
        <f>IF(ISTEXT('Discounted Benefits'!$N400&amp;'Discounted Benefits'!$O400),('Discounted Benefits'!BK400)/Value_Output,"")</f>
        <v/>
      </c>
      <c r="BF31" s="77" t="str">
        <f>IF(ISTEXT('Discounted Benefits'!$N400&amp;'Discounted Benefits'!$O400),('Discounted Benefits'!BL400)/Value_Output,"")</f>
        <v/>
      </c>
      <c r="BG31" s="77" t="str">
        <f>IF(ISTEXT('Discounted Benefits'!$N400&amp;'Discounted Benefits'!$O400),('Discounted Benefits'!BM400)/Value_Output,"")</f>
        <v/>
      </c>
      <c r="BH31" s="77" t="str">
        <f>IF(ISTEXT('Discounted Benefits'!$N400&amp;'Discounted Benefits'!$O400),('Discounted Benefits'!BN400)/Value_Output,"")</f>
        <v/>
      </c>
      <c r="BI31" s="77" t="str">
        <f>IF(ISTEXT('Discounted Benefits'!$N400&amp;'Discounted Benefits'!$O400),('Discounted Benefits'!BO400)/Value_Output,"")</f>
        <v/>
      </c>
      <c r="BJ31" s="77" t="str">
        <f>IF(ISTEXT('Discounted Benefits'!$N400&amp;'Discounted Benefits'!$O400),('Discounted Benefits'!BP400)/Value_Output,"")</f>
        <v/>
      </c>
      <c r="BK31" s="77" t="str">
        <f>IF(ISTEXT('Discounted Benefits'!$N400&amp;'Discounted Benefits'!$O400),('Discounted Benefits'!BQ400)/Value_Output,"")</f>
        <v/>
      </c>
      <c r="BL31" s="77" t="str">
        <f>IF(ISTEXT('Discounted Benefits'!$N400&amp;'Discounted Benefits'!$O400),('Discounted Benefits'!BR400)/Value_Output,"")</f>
        <v/>
      </c>
      <c r="BM31" s="77" t="str">
        <f>IF(ISTEXT('Discounted Benefits'!$N400&amp;'Discounted Benefits'!$O400),('Discounted Benefits'!BS400)/Value_Output,"")</f>
        <v/>
      </c>
      <c r="BN31" s="77" t="str">
        <f>IF(ISTEXT('Discounted Benefits'!$N400&amp;'Discounted Benefits'!$O400),('Discounted Benefits'!BT400)/Value_Output,"")</f>
        <v/>
      </c>
      <c r="BO31" s="77" t="str">
        <f>IF(ISTEXT('Discounted Benefits'!$N400&amp;'Discounted Benefits'!$O400),('Discounted Benefits'!BU400)/Value_Output,"")</f>
        <v/>
      </c>
      <c r="BP31" s="77" t="str">
        <f>IF(ISTEXT('Discounted Benefits'!$N400&amp;'Discounted Benefits'!$O400),('Discounted Benefits'!BV400)/Value_Output,"")</f>
        <v/>
      </c>
      <c r="BQ31" s="77" t="str">
        <f>IF(ISTEXT('Discounted Benefits'!$N400&amp;'Discounted Benefits'!$O400),('Discounted Benefits'!BW400)/Value_Output,"")</f>
        <v/>
      </c>
      <c r="BR31" s="77" t="str">
        <f>IF(ISTEXT('Discounted Benefits'!$N400&amp;'Discounted Benefits'!$O400),('Discounted Benefits'!BX400)/Value_Output,"")</f>
        <v/>
      </c>
      <c r="BS31" s="77" t="str">
        <f>IF(ISTEXT('Discounted Benefits'!$N400&amp;'Discounted Benefits'!$O400),('Discounted Benefits'!BY400)/Value_Output,"")</f>
        <v/>
      </c>
      <c r="BT31" s="77" t="str">
        <f>IF(ISTEXT('Discounted Benefits'!$N400&amp;'Discounted Benefits'!$O400),('Discounted Benefits'!BZ400)/Value_Output,"")</f>
        <v/>
      </c>
      <c r="BU31" s="77" t="str">
        <f>IF(ISTEXT('Discounted Benefits'!$N400&amp;'Discounted Benefits'!$O400),('Discounted Benefits'!CA400)/Value_Output,"")</f>
        <v/>
      </c>
      <c r="BV31" s="77" t="str">
        <f>IF(ISTEXT('Discounted Benefits'!$N400&amp;'Discounted Benefits'!$O400),('Discounted Benefits'!CB400)/Value_Output,"")</f>
        <v/>
      </c>
      <c r="BW31" s="77" t="str">
        <f>IF(ISTEXT('Discounted Benefits'!$N400&amp;'Discounted Benefits'!$O400),('Discounted Benefits'!CC400)/Value_Output,"")</f>
        <v/>
      </c>
      <c r="BX31" s="77" t="str">
        <f>IF(ISTEXT('Discounted Benefits'!$N400&amp;'Discounted Benefits'!$O400),('Discounted Benefits'!CD400)/Value_Output,"")</f>
        <v/>
      </c>
      <c r="BY31" s="77" t="str">
        <f>IF(ISTEXT('Discounted Benefits'!$N400&amp;'Discounted Benefits'!$O400),('Discounted Benefits'!CE400)/Value_Output,"")</f>
        <v/>
      </c>
      <c r="BZ31" s="77" t="str">
        <f>IF(ISTEXT('Discounted Benefits'!$N400&amp;'Discounted Benefits'!$O400),('Discounted Benefits'!CF400)/Value_Output,"")</f>
        <v/>
      </c>
      <c r="CA31" s="77" t="str">
        <f>IF(ISTEXT('Discounted Benefits'!$N400&amp;'Discounted Benefits'!$O400),('Discounted Benefits'!CG400)/Value_Output,"")</f>
        <v/>
      </c>
      <c r="CB31" s="77" t="str">
        <f>IF(ISTEXT('Discounted Benefits'!$N400&amp;'Discounted Benefits'!$O400),('Discounted Benefits'!CH400)/Value_Output,"")</f>
        <v/>
      </c>
      <c r="CC31" s="77" t="str">
        <f>IF(ISTEXT('Discounted Benefits'!$N400&amp;'Discounted Benefits'!$O400),('Discounted Benefits'!CI400)/Value_Output,"")</f>
        <v/>
      </c>
      <c r="CD31" s="77" t="str">
        <f>IF(ISTEXT('Discounted Benefits'!$N400&amp;'Discounted Benefits'!$O400),('Discounted Benefits'!CJ400)/Value_Output,"")</f>
        <v/>
      </c>
      <c r="CE31" s="77" t="str">
        <f>IF(ISTEXT('Discounted Benefits'!$N400&amp;'Discounted Benefits'!$O400),('Discounted Benefits'!CK400)/Value_Output,"")</f>
        <v/>
      </c>
      <c r="CF31" s="77" t="str">
        <f>IF(ISTEXT('Discounted Benefits'!$N400&amp;'Discounted Benefits'!$O400),('Discounted Benefits'!CL400)/Value_Output,"")</f>
        <v/>
      </c>
      <c r="CG31" s="77" t="str">
        <f>IF(ISTEXT('Discounted Benefits'!$N400&amp;'Discounted Benefits'!$O400),('Discounted Benefits'!CM400)/Value_Output,"")</f>
        <v/>
      </c>
      <c r="CH31" s="77" t="str">
        <f>IF(ISTEXT('Discounted Benefits'!$N400&amp;'Discounted Benefits'!$O400),('Discounted Benefits'!CN400)/Value_Output,"")</f>
        <v/>
      </c>
      <c r="CI31" s="77" t="str">
        <f>IF(ISTEXT('Discounted Benefits'!$N400&amp;'Discounted Benefits'!$O400),('Discounted Benefits'!CO400)/Value_Output,"")</f>
        <v/>
      </c>
      <c r="CJ31" s="77" t="str">
        <f>IF(ISTEXT('Discounted Benefits'!$N400&amp;'Discounted Benefits'!$O400),('Discounted Benefits'!CP400)/Value_Output,"")</f>
        <v/>
      </c>
      <c r="CM31" s="24"/>
      <c r="CN31" s="24"/>
    </row>
    <row r="32" spans="1:92" x14ac:dyDescent="0.35">
      <c r="C32" s="114"/>
      <c r="D32" s="114"/>
      <c r="E32" s="23" t="str">
        <f>IF(ISTEXT('Discounted Benefits'!$N401&amp;'Discounted Benefits'!$O401),'Discounted Benefits'!$O401,"")</f>
        <v/>
      </c>
      <c r="F32" s="23"/>
      <c r="G32" s="82" t="str">
        <f>IF(ISTEXT('Discounted Benefits'!$N401&amp;'Discounted Benefits'!$O401),SUM('Discounted Benefits'!$P401:$BM401)/Value_Output,"")</f>
        <v/>
      </c>
      <c r="H32" s="82" t="s">
        <v>211</v>
      </c>
      <c r="I32" s="87"/>
      <c r="J32" s="81" t="str">
        <f>IF(ISTEXT('Discounted Benefits'!$N401&amp;'Discounted Benefits'!$O401),('Discounted Benefits'!P401)/Value_Output,"")</f>
        <v/>
      </c>
      <c r="K32" s="81" t="str">
        <f>IF(ISTEXT('Discounted Benefits'!$N401&amp;'Discounted Benefits'!$O401),('Discounted Benefits'!Q401)/Value_Output,"")</f>
        <v/>
      </c>
      <c r="L32" s="81" t="str">
        <f>IF(ISTEXT('Discounted Benefits'!$N401&amp;'Discounted Benefits'!$O401),('Discounted Benefits'!R401)/Value_Output,"")</f>
        <v/>
      </c>
      <c r="M32" s="81" t="str">
        <f>IF(ISTEXT('Discounted Benefits'!$N401&amp;'Discounted Benefits'!$O401),('Discounted Benefits'!S401)/Value_Output,"")</f>
        <v/>
      </c>
      <c r="N32" s="81" t="str">
        <f>IF(ISTEXT('Discounted Benefits'!$N401&amp;'Discounted Benefits'!$O401),('Discounted Benefits'!T401)/Value_Output,"")</f>
        <v/>
      </c>
      <c r="O32" s="81" t="str">
        <f>IF(ISTEXT('Discounted Benefits'!$N401&amp;'Discounted Benefits'!$O401),('Discounted Benefits'!U401)/Value_Output,"")</f>
        <v/>
      </c>
      <c r="P32" s="81" t="str">
        <f>IF(ISTEXT('Discounted Benefits'!$N401&amp;'Discounted Benefits'!$O401),('Discounted Benefits'!V401)/Value_Output,"")</f>
        <v/>
      </c>
      <c r="Q32" s="81" t="str">
        <f>IF(ISTEXT('Discounted Benefits'!$N401&amp;'Discounted Benefits'!$O401),('Discounted Benefits'!W401)/Value_Output,"")</f>
        <v/>
      </c>
      <c r="R32" s="81" t="str">
        <f>IF(ISTEXT('Discounted Benefits'!$N401&amp;'Discounted Benefits'!$O401),('Discounted Benefits'!X401)/Value_Output,"")</f>
        <v/>
      </c>
      <c r="S32" s="81" t="str">
        <f>IF(ISTEXT('Discounted Benefits'!$N401&amp;'Discounted Benefits'!$O401),('Discounted Benefits'!Y401)/Value_Output,"")</f>
        <v/>
      </c>
      <c r="T32" s="81" t="str">
        <f>IF(ISTEXT('Discounted Benefits'!$N401&amp;'Discounted Benefits'!$O401),('Discounted Benefits'!Z401)/Value_Output,"")</f>
        <v/>
      </c>
      <c r="U32" s="81" t="str">
        <f>IF(ISTEXT('Discounted Benefits'!$N401&amp;'Discounted Benefits'!$O401),('Discounted Benefits'!AA401)/Value_Output,"")</f>
        <v/>
      </c>
      <c r="V32" s="81" t="str">
        <f>IF(ISTEXT('Discounted Benefits'!$N401&amp;'Discounted Benefits'!$O401),('Discounted Benefits'!AB401)/Value_Output,"")</f>
        <v/>
      </c>
      <c r="W32" s="81" t="str">
        <f>IF(ISTEXT('Discounted Benefits'!$N401&amp;'Discounted Benefits'!$O401),('Discounted Benefits'!AC401)/Value_Output,"")</f>
        <v/>
      </c>
      <c r="X32" s="81" t="str">
        <f>IF(ISTEXT('Discounted Benefits'!$N401&amp;'Discounted Benefits'!$O401),('Discounted Benefits'!AD401)/Value_Output,"")</f>
        <v/>
      </c>
      <c r="Y32" s="81" t="str">
        <f>IF(ISTEXT('Discounted Benefits'!$N401&amp;'Discounted Benefits'!$O401),('Discounted Benefits'!AE401)/Value_Output,"")</f>
        <v/>
      </c>
      <c r="Z32" s="81" t="str">
        <f>IF(ISTEXT('Discounted Benefits'!$N401&amp;'Discounted Benefits'!$O401),('Discounted Benefits'!AF401)/Value_Output,"")</f>
        <v/>
      </c>
      <c r="AA32" s="81" t="str">
        <f>IF(ISTEXT('Discounted Benefits'!$N401&amp;'Discounted Benefits'!$O401),('Discounted Benefits'!AG401)/Value_Output,"")</f>
        <v/>
      </c>
      <c r="AB32" s="81" t="str">
        <f>IF(ISTEXT('Discounted Benefits'!$N401&amp;'Discounted Benefits'!$O401),('Discounted Benefits'!AH401)/Value_Output,"")</f>
        <v/>
      </c>
      <c r="AC32" s="81" t="str">
        <f>IF(ISTEXT('Discounted Benefits'!$N401&amp;'Discounted Benefits'!$O401),('Discounted Benefits'!AI401)/Value_Output,"")</f>
        <v/>
      </c>
      <c r="AD32" s="81" t="str">
        <f>IF(ISTEXT('Discounted Benefits'!$N401&amp;'Discounted Benefits'!$O401),('Discounted Benefits'!AJ401)/Value_Output,"")</f>
        <v/>
      </c>
      <c r="AE32" s="81" t="str">
        <f>IF(ISTEXT('Discounted Benefits'!$N401&amp;'Discounted Benefits'!$O401),('Discounted Benefits'!AK401)/Value_Output,"")</f>
        <v/>
      </c>
      <c r="AF32" s="81" t="str">
        <f>IF(ISTEXT('Discounted Benefits'!$N401&amp;'Discounted Benefits'!$O401),('Discounted Benefits'!AL401)/Value_Output,"")</f>
        <v/>
      </c>
      <c r="AG32" s="81" t="str">
        <f>IF(ISTEXT('Discounted Benefits'!$N401&amp;'Discounted Benefits'!$O401),('Discounted Benefits'!AM401)/Value_Output,"")</f>
        <v/>
      </c>
      <c r="AH32" s="81" t="str">
        <f>IF(ISTEXT('Discounted Benefits'!$N401&amp;'Discounted Benefits'!$O401),('Discounted Benefits'!AN401)/Value_Output,"")</f>
        <v/>
      </c>
      <c r="AI32" s="81" t="str">
        <f>IF(ISTEXT('Discounted Benefits'!$N401&amp;'Discounted Benefits'!$O401),('Discounted Benefits'!AO401)/Value_Output,"")</f>
        <v/>
      </c>
      <c r="AJ32" s="81" t="str">
        <f>IF(ISTEXT('Discounted Benefits'!$N401&amp;'Discounted Benefits'!$O401),('Discounted Benefits'!AP401)/Value_Output,"")</f>
        <v/>
      </c>
      <c r="AK32" s="81" t="str">
        <f>IF(ISTEXT('Discounted Benefits'!$N401&amp;'Discounted Benefits'!$O401),('Discounted Benefits'!AQ401)/Value_Output,"")</f>
        <v/>
      </c>
      <c r="AL32" s="81" t="str">
        <f>IF(ISTEXT('Discounted Benefits'!$N401&amp;'Discounted Benefits'!$O401),('Discounted Benefits'!AR401)/Value_Output,"")</f>
        <v/>
      </c>
      <c r="AM32" s="81" t="str">
        <f>IF(ISTEXT('Discounted Benefits'!$N401&amp;'Discounted Benefits'!$O401),('Discounted Benefits'!AS401)/Value_Output,"")</f>
        <v/>
      </c>
      <c r="AN32" s="81" t="str">
        <f>IF(ISTEXT('Discounted Benefits'!$N401&amp;'Discounted Benefits'!$O401),('Discounted Benefits'!AT401)/Value_Output,"")</f>
        <v/>
      </c>
      <c r="AO32" s="81" t="str">
        <f>IF(ISTEXT('Discounted Benefits'!$N401&amp;'Discounted Benefits'!$O401),('Discounted Benefits'!AU401)/Value_Output,"")</f>
        <v/>
      </c>
      <c r="AP32" s="81" t="str">
        <f>IF(ISTEXT('Discounted Benefits'!$N401&amp;'Discounted Benefits'!$O401),('Discounted Benefits'!AV401)/Value_Output,"")</f>
        <v/>
      </c>
      <c r="AQ32" s="81" t="str">
        <f>IF(ISTEXT('Discounted Benefits'!$N401&amp;'Discounted Benefits'!$O401),('Discounted Benefits'!AW401)/Value_Output,"")</f>
        <v/>
      </c>
      <c r="AR32" s="81" t="str">
        <f>IF(ISTEXT('Discounted Benefits'!$N401&amp;'Discounted Benefits'!$O401),('Discounted Benefits'!AX401)/Value_Output,"")</f>
        <v/>
      </c>
      <c r="AS32" s="81" t="str">
        <f>IF(ISTEXT('Discounted Benefits'!$N401&amp;'Discounted Benefits'!$O401),('Discounted Benefits'!AY401)/Value_Output,"")</f>
        <v/>
      </c>
      <c r="AT32" s="81" t="str">
        <f>IF(ISTEXT('Discounted Benefits'!$N401&amp;'Discounted Benefits'!$O401),('Discounted Benefits'!AZ401)/Value_Output,"")</f>
        <v/>
      </c>
      <c r="AU32" s="81" t="str">
        <f>IF(ISTEXT('Discounted Benefits'!$N401&amp;'Discounted Benefits'!$O401),('Discounted Benefits'!BA401)/Value_Output,"")</f>
        <v/>
      </c>
      <c r="AV32" s="81" t="str">
        <f>IF(ISTEXT('Discounted Benefits'!$N401&amp;'Discounted Benefits'!$O401),('Discounted Benefits'!BB401)/Value_Output,"")</f>
        <v/>
      </c>
      <c r="AW32" s="81" t="str">
        <f>IF(ISTEXT('Discounted Benefits'!$N401&amp;'Discounted Benefits'!$O401),('Discounted Benefits'!BC401)/Value_Output,"")</f>
        <v/>
      </c>
      <c r="AX32" s="81" t="str">
        <f>IF(ISTEXT('Discounted Benefits'!$N401&amp;'Discounted Benefits'!$O401),('Discounted Benefits'!BD401)/Value_Output,"")</f>
        <v/>
      </c>
      <c r="AY32" s="81" t="str">
        <f>IF(ISTEXT('Discounted Benefits'!$N401&amp;'Discounted Benefits'!$O401),('Discounted Benefits'!BE401)/Value_Output,"")</f>
        <v/>
      </c>
      <c r="AZ32" s="77" t="str">
        <f>IF(ISTEXT('Discounted Benefits'!$N401&amp;'Discounted Benefits'!$O401),('Discounted Benefits'!BF401)/Value_Output,"")</f>
        <v/>
      </c>
      <c r="BA32" s="77" t="str">
        <f>IF(ISTEXT('Discounted Benefits'!$N401&amp;'Discounted Benefits'!$O401),('Discounted Benefits'!BG401)/Value_Output,"")</f>
        <v/>
      </c>
      <c r="BB32" s="77" t="str">
        <f>IF(ISTEXT('Discounted Benefits'!$N401&amp;'Discounted Benefits'!$O401),('Discounted Benefits'!BH401)/Value_Output,"")</f>
        <v/>
      </c>
      <c r="BC32" s="77" t="str">
        <f>IF(ISTEXT('Discounted Benefits'!$N401&amp;'Discounted Benefits'!$O401),('Discounted Benefits'!BI401)/Value_Output,"")</f>
        <v/>
      </c>
      <c r="BD32" s="77" t="str">
        <f>IF(ISTEXT('Discounted Benefits'!$N401&amp;'Discounted Benefits'!$O401),('Discounted Benefits'!BJ401)/Value_Output,"")</f>
        <v/>
      </c>
      <c r="BE32" s="77" t="str">
        <f>IF(ISTEXT('Discounted Benefits'!$N401&amp;'Discounted Benefits'!$O401),('Discounted Benefits'!BK401)/Value_Output,"")</f>
        <v/>
      </c>
      <c r="BF32" s="77" t="str">
        <f>IF(ISTEXT('Discounted Benefits'!$N401&amp;'Discounted Benefits'!$O401),('Discounted Benefits'!BL401)/Value_Output,"")</f>
        <v/>
      </c>
      <c r="BG32" s="77" t="str">
        <f>IF(ISTEXT('Discounted Benefits'!$N401&amp;'Discounted Benefits'!$O401),('Discounted Benefits'!BM401)/Value_Output,"")</f>
        <v/>
      </c>
      <c r="BH32" s="77" t="str">
        <f>IF(ISTEXT('Discounted Benefits'!$N401&amp;'Discounted Benefits'!$O401),('Discounted Benefits'!BN401)/Value_Output,"")</f>
        <v/>
      </c>
      <c r="BI32" s="77" t="str">
        <f>IF(ISTEXT('Discounted Benefits'!$N401&amp;'Discounted Benefits'!$O401),('Discounted Benefits'!BO401)/Value_Output,"")</f>
        <v/>
      </c>
      <c r="BJ32" s="77" t="str">
        <f>IF(ISTEXT('Discounted Benefits'!$N401&amp;'Discounted Benefits'!$O401),('Discounted Benefits'!BP401)/Value_Output,"")</f>
        <v/>
      </c>
      <c r="BK32" s="77" t="str">
        <f>IF(ISTEXT('Discounted Benefits'!$N401&amp;'Discounted Benefits'!$O401),('Discounted Benefits'!BQ401)/Value_Output,"")</f>
        <v/>
      </c>
      <c r="BL32" s="77" t="str">
        <f>IF(ISTEXT('Discounted Benefits'!$N401&amp;'Discounted Benefits'!$O401),('Discounted Benefits'!BR401)/Value_Output,"")</f>
        <v/>
      </c>
      <c r="BM32" s="77" t="str">
        <f>IF(ISTEXT('Discounted Benefits'!$N401&amp;'Discounted Benefits'!$O401),('Discounted Benefits'!BS401)/Value_Output,"")</f>
        <v/>
      </c>
      <c r="BN32" s="77" t="str">
        <f>IF(ISTEXT('Discounted Benefits'!$N401&amp;'Discounted Benefits'!$O401),('Discounted Benefits'!BT401)/Value_Output,"")</f>
        <v/>
      </c>
      <c r="BO32" s="77" t="str">
        <f>IF(ISTEXT('Discounted Benefits'!$N401&amp;'Discounted Benefits'!$O401),('Discounted Benefits'!BU401)/Value_Output,"")</f>
        <v/>
      </c>
      <c r="BP32" s="77" t="str">
        <f>IF(ISTEXT('Discounted Benefits'!$N401&amp;'Discounted Benefits'!$O401),('Discounted Benefits'!BV401)/Value_Output,"")</f>
        <v/>
      </c>
      <c r="BQ32" s="77" t="str">
        <f>IF(ISTEXT('Discounted Benefits'!$N401&amp;'Discounted Benefits'!$O401),('Discounted Benefits'!BW401)/Value_Output,"")</f>
        <v/>
      </c>
      <c r="BR32" s="77" t="str">
        <f>IF(ISTEXT('Discounted Benefits'!$N401&amp;'Discounted Benefits'!$O401),('Discounted Benefits'!BX401)/Value_Output,"")</f>
        <v/>
      </c>
      <c r="BS32" s="77" t="str">
        <f>IF(ISTEXT('Discounted Benefits'!$N401&amp;'Discounted Benefits'!$O401),('Discounted Benefits'!BY401)/Value_Output,"")</f>
        <v/>
      </c>
      <c r="BT32" s="77" t="str">
        <f>IF(ISTEXT('Discounted Benefits'!$N401&amp;'Discounted Benefits'!$O401),('Discounted Benefits'!BZ401)/Value_Output,"")</f>
        <v/>
      </c>
      <c r="BU32" s="77" t="str">
        <f>IF(ISTEXT('Discounted Benefits'!$N401&amp;'Discounted Benefits'!$O401),('Discounted Benefits'!CA401)/Value_Output,"")</f>
        <v/>
      </c>
      <c r="BV32" s="77" t="str">
        <f>IF(ISTEXT('Discounted Benefits'!$N401&amp;'Discounted Benefits'!$O401),('Discounted Benefits'!CB401)/Value_Output,"")</f>
        <v/>
      </c>
      <c r="BW32" s="77" t="str">
        <f>IF(ISTEXT('Discounted Benefits'!$N401&amp;'Discounted Benefits'!$O401),('Discounted Benefits'!CC401)/Value_Output,"")</f>
        <v/>
      </c>
      <c r="BX32" s="77" t="str">
        <f>IF(ISTEXT('Discounted Benefits'!$N401&amp;'Discounted Benefits'!$O401),('Discounted Benefits'!CD401)/Value_Output,"")</f>
        <v/>
      </c>
      <c r="BY32" s="77" t="str">
        <f>IF(ISTEXT('Discounted Benefits'!$N401&amp;'Discounted Benefits'!$O401),('Discounted Benefits'!CE401)/Value_Output,"")</f>
        <v/>
      </c>
      <c r="BZ32" s="77" t="str">
        <f>IF(ISTEXT('Discounted Benefits'!$N401&amp;'Discounted Benefits'!$O401),('Discounted Benefits'!CF401)/Value_Output,"")</f>
        <v/>
      </c>
      <c r="CA32" s="77" t="str">
        <f>IF(ISTEXT('Discounted Benefits'!$N401&amp;'Discounted Benefits'!$O401),('Discounted Benefits'!CG401)/Value_Output,"")</f>
        <v/>
      </c>
      <c r="CB32" s="77" t="str">
        <f>IF(ISTEXT('Discounted Benefits'!$N401&amp;'Discounted Benefits'!$O401),('Discounted Benefits'!CH401)/Value_Output,"")</f>
        <v/>
      </c>
      <c r="CC32" s="77" t="str">
        <f>IF(ISTEXT('Discounted Benefits'!$N401&amp;'Discounted Benefits'!$O401),('Discounted Benefits'!CI401)/Value_Output,"")</f>
        <v/>
      </c>
      <c r="CD32" s="77" t="str">
        <f>IF(ISTEXT('Discounted Benefits'!$N401&amp;'Discounted Benefits'!$O401),('Discounted Benefits'!CJ401)/Value_Output,"")</f>
        <v/>
      </c>
      <c r="CE32" s="77" t="str">
        <f>IF(ISTEXT('Discounted Benefits'!$N401&amp;'Discounted Benefits'!$O401),('Discounted Benefits'!CK401)/Value_Output,"")</f>
        <v/>
      </c>
      <c r="CF32" s="77" t="str">
        <f>IF(ISTEXT('Discounted Benefits'!$N401&amp;'Discounted Benefits'!$O401),('Discounted Benefits'!CL401)/Value_Output,"")</f>
        <v/>
      </c>
      <c r="CG32" s="77" t="str">
        <f>IF(ISTEXT('Discounted Benefits'!$N401&amp;'Discounted Benefits'!$O401),('Discounted Benefits'!CM401)/Value_Output,"")</f>
        <v/>
      </c>
      <c r="CH32" s="77" t="str">
        <f>IF(ISTEXT('Discounted Benefits'!$N401&amp;'Discounted Benefits'!$O401),('Discounted Benefits'!CN401)/Value_Output,"")</f>
        <v/>
      </c>
      <c r="CI32" s="77" t="str">
        <f>IF(ISTEXT('Discounted Benefits'!$N401&amp;'Discounted Benefits'!$O401),('Discounted Benefits'!CO401)/Value_Output,"")</f>
        <v/>
      </c>
      <c r="CJ32" s="77" t="str">
        <f>IF(ISTEXT('Discounted Benefits'!$N401&amp;'Discounted Benefits'!$O401),('Discounted Benefits'!CP401)/Value_Output,"")</f>
        <v/>
      </c>
      <c r="CM32" s="24"/>
      <c r="CN32" s="24"/>
    </row>
    <row r="33" spans="3:92" x14ac:dyDescent="0.35">
      <c r="C33" s="114"/>
      <c r="D33" s="114"/>
      <c r="E33" s="23" t="str">
        <f>IF(ISTEXT('Discounted Benefits'!$N402&amp;'Discounted Benefits'!$O402),'Discounted Benefits'!$O402,"")</f>
        <v/>
      </c>
      <c r="F33" s="23"/>
      <c r="G33" s="82" t="str">
        <f>IF(ISTEXT('Discounted Benefits'!$N402&amp;'Discounted Benefits'!$O402),SUM('Discounted Benefits'!$P402:$BM402)/Value_Output,"")</f>
        <v/>
      </c>
      <c r="H33" s="82"/>
      <c r="I33" s="87"/>
      <c r="J33" s="81" t="str">
        <f>IF(ISTEXT('Discounted Benefits'!$N402&amp;'Discounted Benefits'!$O402),('Discounted Benefits'!P402)/Value_Output,"")</f>
        <v/>
      </c>
      <c r="K33" s="81" t="str">
        <f>IF(ISTEXT('Discounted Benefits'!$N402&amp;'Discounted Benefits'!$O402),('Discounted Benefits'!Q402)/Value_Output,"")</f>
        <v/>
      </c>
      <c r="L33" s="81" t="str">
        <f>IF(ISTEXT('Discounted Benefits'!$N402&amp;'Discounted Benefits'!$O402),('Discounted Benefits'!R402)/Value_Output,"")</f>
        <v/>
      </c>
      <c r="M33" s="81" t="str">
        <f>IF(ISTEXT('Discounted Benefits'!$N402&amp;'Discounted Benefits'!$O402),('Discounted Benefits'!S402)/Value_Output,"")</f>
        <v/>
      </c>
      <c r="N33" s="81" t="str">
        <f>IF(ISTEXT('Discounted Benefits'!$N402&amp;'Discounted Benefits'!$O402),('Discounted Benefits'!T402)/Value_Output,"")</f>
        <v/>
      </c>
      <c r="O33" s="81" t="str">
        <f>IF(ISTEXT('Discounted Benefits'!$N402&amp;'Discounted Benefits'!$O402),('Discounted Benefits'!U402)/Value_Output,"")</f>
        <v/>
      </c>
      <c r="P33" s="81" t="str">
        <f>IF(ISTEXT('Discounted Benefits'!$N402&amp;'Discounted Benefits'!$O402),('Discounted Benefits'!V402)/Value_Output,"")</f>
        <v/>
      </c>
      <c r="Q33" s="81" t="str">
        <f>IF(ISTEXT('Discounted Benefits'!$N402&amp;'Discounted Benefits'!$O402),('Discounted Benefits'!W402)/Value_Output,"")</f>
        <v/>
      </c>
      <c r="R33" s="81" t="str">
        <f>IF(ISTEXT('Discounted Benefits'!$N402&amp;'Discounted Benefits'!$O402),('Discounted Benefits'!X402)/Value_Output,"")</f>
        <v/>
      </c>
      <c r="S33" s="81" t="str">
        <f>IF(ISTEXT('Discounted Benefits'!$N402&amp;'Discounted Benefits'!$O402),('Discounted Benefits'!Y402)/Value_Output,"")</f>
        <v/>
      </c>
      <c r="T33" s="81" t="str">
        <f>IF(ISTEXT('Discounted Benefits'!$N402&amp;'Discounted Benefits'!$O402),('Discounted Benefits'!Z402)/Value_Output,"")</f>
        <v/>
      </c>
      <c r="U33" s="81" t="str">
        <f>IF(ISTEXT('Discounted Benefits'!$N402&amp;'Discounted Benefits'!$O402),('Discounted Benefits'!AA402)/Value_Output,"")</f>
        <v/>
      </c>
      <c r="V33" s="81" t="str">
        <f>IF(ISTEXT('Discounted Benefits'!$N402&amp;'Discounted Benefits'!$O402),('Discounted Benefits'!AB402)/Value_Output,"")</f>
        <v/>
      </c>
      <c r="W33" s="81" t="str">
        <f>IF(ISTEXT('Discounted Benefits'!$N402&amp;'Discounted Benefits'!$O402),('Discounted Benefits'!AC402)/Value_Output,"")</f>
        <v/>
      </c>
      <c r="X33" s="81" t="str">
        <f>IF(ISTEXT('Discounted Benefits'!$N402&amp;'Discounted Benefits'!$O402),('Discounted Benefits'!AD402)/Value_Output,"")</f>
        <v/>
      </c>
      <c r="Y33" s="81" t="str">
        <f>IF(ISTEXT('Discounted Benefits'!$N402&amp;'Discounted Benefits'!$O402),('Discounted Benefits'!AE402)/Value_Output,"")</f>
        <v/>
      </c>
      <c r="Z33" s="81" t="str">
        <f>IF(ISTEXT('Discounted Benefits'!$N402&amp;'Discounted Benefits'!$O402),('Discounted Benefits'!AF402)/Value_Output,"")</f>
        <v/>
      </c>
      <c r="AA33" s="81" t="str">
        <f>IF(ISTEXT('Discounted Benefits'!$N402&amp;'Discounted Benefits'!$O402),('Discounted Benefits'!AG402)/Value_Output,"")</f>
        <v/>
      </c>
      <c r="AB33" s="81" t="str">
        <f>IF(ISTEXT('Discounted Benefits'!$N402&amp;'Discounted Benefits'!$O402),('Discounted Benefits'!AH402)/Value_Output,"")</f>
        <v/>
      </c>
      <c r="AC33" s="81" t="str">
        <f>IF(ISTEXT('Discounted Benefits'!$N402&amp;'Discounted Benefits'!$O402),('Discounted Benefits'!AI402)/Value_Output,"")</f>
        <v/>
      </c>
      <c r="AD33" s="81" t="str">
        <f>IF(ISTEXT('Discounted Benefits'!$N402&amp;'Discounted Benefits'!$O402),('Discounted Benefits'!AJ402)/Value_Output,"")</f>
        <v/>
      </c>
      <c r="AE33" s="81" t="str">
        <f>IF(ISTEXT('Discounted Benefits'!$N402&amp;'Discounted Benefits'!$O402),('Discounted Benefits'!AK402)/Value_Output,"")</f>
        <v/>
      </c>
      <c r="AF33" s="81" t="str">
        <f>IF(ISTEXT('Discounted Benefits'!$N402&amp;'Discounted Benefits'!$O402),('Discounted Benefits'!AL402)/Value_Output,"")</f>
        <v/>
      </c>
      <c r="AG33" s="81" t="str">
        <f>IF(ISTEXT('Discounted Benefits'!$N402&amp;'Discounted Benefits'!$O402),('Discounted Benefits'!AM402)/Value_Output,"")</f>
        <v/>
      </c>
      <c r="AH33" s="81" t="str">
        <f>IF(ISTEXT('Discounted Benefits'!$N402&amp;'Discounted Benefits'!$O402),('Discounted Benefits'!AN402)/Value_Output,"")</f>
        <v/>
      </c>
      <c r="AI33" s="81" t="str">
        <f>IF(ISTEXT('Discounted Benefits'!$N402&amp;'Discounted Benefits'!$O402),('Discounted Benefits'!AO402)/Value_Output,"")</f>
        <v/>
      </c>
      <c r="AJ33" s="81" t="str">
        <f>IF(ISTEXT('Discounted Benefits'!$N402&amp;'Discounted Benefits'!$O402),('Discounted Benefits'!AP402)/Value_Output,"")</f>
        <v/>
      </c>
      <c r="AK33" s="81" t="str">
        <f>IF(ISTEXT('Discounted Benefits'!$N402&amp;'Discounted Benefits'!$O402),('Discounted Benefits'!AQ402)/Value_Output,"")</f>
        <v/>
      </c>
      <c r="AL33" s="81" t="str">
        <f>IF(ISTEXT('Discounted Benefits'!$N402&amp;'Discounted Benefits'!$O402),('Discounted Benefits'!AR402)/Value_Output,"")</f>
        <v/>
      </c>
      <c r="AM33" s="81" t="str">
        <f>IF(ISTEXT('Discounted Benefits'!$N402&amp;'Discounted Benefits'!$O402),('Discounted Benefits'!AS402)/Value_Output,"")</f>
        <v/>
      </c>
      <c r="AN33" s="81" t="str">
        <f>IF(ISTEXT('Discounted Benefits'!$N402&amp;'Discounted Benefits'!$O402),('Discounted Benefits'!AT402)/Value_Output,"")</f>
        <v/>
      </c>
      <c r="AO33" s="81" t="str">
        <f>IF(ISTEXT('Discounted Benefits'!$N402&amp;'Discounted Benefits'!$O402),('Discounted Benefits'!AU402)/Value_Output,"")</f>
        <v/>
      </c>
      <c r="AP33" s="81" t="str">
        <f>IF(ISTEXT('Discounted Benefits'!$N402&amp;'Discounted Benefits'!$O402),('Discounted Benefits'!AV402)/Value_Output,"")</f>
        <v/>
      </c>
      <c r="AQ33" s="81" t="str">
        <f>IF(ISTEXT('Discounted Benefits'!$N402&amp;'Discounted Benefits'!$O402),('Discounted Benefits'!AW402)/Value_Output,"")</f>
        <v/>
      </c>
      <c r="AR33" s="81" t="str">
        <f>IF(ISTEXT('Discounted Benefits'!$N402&amp;'Discounted Benefits'!$O402),('Discounted Benefits'!AX402)/Value_Output,"")</f>
        <v/>
      </c>
      <c r="AS33" s="81" t="str">
        <f>IF(ISTEXT('Discounted Benefits'!$N402&amp;'Discounted Benefits'!$O402),('Discounted Benefits'!AY402)/Value_Output,"")</f>
        <v/>
      </c>
      <c r="AT33" s="81" t="str">
        <f>IF(ISTEXT('Discounted Benefits'!$N402&amp;'Discounted Benefits'!$O402),('Discounted Benefits'!AZ402)/Value_Output,"")</f>
        <v/>
      </c>
      <c r="AU33" s="81" t="str">
        <f>IF(ISTEXT('Discounted Benefits'!$N402&amp;'Discounted Benefits'!$O402),('Discounted Benefits'!BA402)/Value_Output,"")</f>
        <v/>
      </c>
      <c r="AV33" s="81" t="str">
        <f>IF(ISTEXT('Discounted Benefits'!$N402&amp;'Discounted Benefits'!$O402),('Discounted Benefits'!BB402)/Value_Output,"")</f>
        <v/>
      </c>
      <c r="AW33" s="81" t="str">
        <f>IF(ISTEXT('Discounted Benefits'!$N402&amp;'Discounted Benefits'!$O402),('Discounted Benefits'!BC402)/Value_Output,"")</f>
        <v/>
      </c>
      <c r="AX33" s="81" t="str">
        <f>IF(ISTEXT('Discounted Benefits'!$N402&amp;'Discounted Benefits'!$O402),('Discounted Benefits'!BD402)/Value_Output,"")</f>
        <v/>
      </c>
      <c r="AY33" s="81" t="str">
        <f>IF(ISTEXT('Discounted Benefits'!$N402&amp;'Discounted Benefits'!$O402),('Discounted Benefits'!BE402)/Value_Output,"")</f>
        <v/>
      </c>
      <c r="AZ33" s="77" t="str">
        <f>IF(ISTEXT('Discounted Benefits'!$N402&amp;'Discounted Benefits'!$O402),('Discounted Benefits'!BF402)/Value_Output,"")</f>
        <v/>
      </c>
      <c r="BA33" s="77" t="str">
        <f>IF(ISTEXT('Discounted Benefits'!$N402&amp;'Discounted Benefits'!$O402),('Discounted Benefits'!BG402)/Value_Output,"")</f>
        <v/>
      </c>
      <c r="BB33" s="77" t="str">
        <f>IF(ISTEXT('Discounted Benefits'!$N402&amp;'Discounted Benefits'!$O402),('Discounted Benefits'!BH402)/Value_Output,"")</f>
        <v/>
      </c>
      <c r="BC33" s="77" t="str">
        <f>IF(ISTEXT('Discounted Benefits'!$N402&amp;'Discounted Benefits'!$O402),('Discounted Benefits'!BI402)/Value_Output,"")</f>
        <v/>
      </c>
      <c r="BD33" s="77" t="str">
        <f>IF(ISTEXT('Discounted Benefits'!$N402&amp;'Discounted Benefits'!$O402),('Discounted Benefits'!BJ402)/Value_Output,"")</f>
        <v/>
      </c>
      <c r="BE33" s="77" t="str">
        <f>IF(ISTEXT('Discounted Benefits'!$N402&amp;'Discounted Benefits'!$O402),('Discounted Benefits'!BK402)/Value_Output,"")</f>
        <v/>
      </c>
      <c r="BF33" s="77" t="str">
        <f>IF(ISTEXT('Discounted Benefits'!$N402&amp;'Discounted Benefits'!$O402),('Discounted Benefits'!BL402)/Value_Output,"")</f>
        <v/>
      </c>
      <c r="BG33" s="77" t="str">
        <f>IF(ISTEXT('Discounted Benefits'!$N402&amp;'Discounted Benefits'!$O402),('Discounted Benefits'!BM402)/Value_Output,"")</f>
        <v/>
      </c>
      <c r="BH33" s="77" t="str">
        <f>IF(ISTEXT('Discounted Benefits'!$N402&amp;'Discounted Benefits'!$O402),('Discounted Benefits'!BN402)/Value_Output,"")</f>
        <v/>
      </c>
      <c r="BI33" s="77" t="str">
        <f>IF(ISTEXT('Discounted Benefits'!$N402&amp;'Discounted Benefits'!$O402),('Discounted Benefits'!BO402)/Value_Output,"")</f>
        <v/>
      </c>
      <c r="BJ33" s="77" t="str">
        <f>IF(ISTEXT('Discounted Benefits'!$N402&amp;'Discounted Benefits'!$O402),('Discounted Benefits'!BP402)/Value_Output,"")</f>
        <v/>
      </c>
      <c r="BK33" s="77" t="str">
        <f>IF(ISTEXT('Discounted Benefits'!$N402&amp;'Discounted Benefits'!$O402),('Discounted Benefits'!BQ402)/Value_Output,"")</f>
        <v/>
      </c>
      <c r="BL33" s="77" t="str">
        <f>IF(ISTEXT('Discounted Benefits'!$N402&amp;'Discounted Benefits'!$O402),('Discounted Benefits'!BR402)/Value_Output,"")</f>
        <v/>
      </c>
      <c r="BM33" s="77" t="str">
        <f>IF(ISTEXT('Discounted Benefits'!$N402&amp;'Discounted Benefits'!$O402),('Discounted Benefits'!BS402)/Value_Output,"")</f>
        <v/>
      </c>
      <c r="BN33" s="77" t="str">
        <f>IF(ISTEXT('Discounted Benefits'!$N402&amp;'Discounted Benefits'!$O402),('Discounted Benefits'!BT402)/Value_Output,"")</f>
        <v/>
      </c>
      <c r="BO33" s="77" t="str">
        <f>IF(ISTEXT('Discounted Benefits'!$N402&amp;'Discounted Benefits'!$O402),('Discounted Benefits'!BU402)/Value_Output,"")</f>
        <v/>
      </c>
      <c r="BP33" s="77" t="str">
        <f>IF(ISTEXT('Discounted Benefits'!$N402&amp;'Discounted Benefits'!$O402),('Discounted Benefits'!BV402)/Value_Output,"")</f>
        <v/>
      </c>
      <c r="BQ33" s="77" t="str">
        <f>IF(ISTEXT('Discounted Benefits'!$N402&amp;'Discounted Benefits'!$O402),('Discounted Benefits'!BW402)/Value_Output,"")</f>
        <v/>
      </c>
      <c r="BR33" s="77" t="str">
        <f>IF(ISTEXT('Discounted Benefits'!$N402&amp;'Discounted Benefits'!$O402),('Discounted Benefits'!BX402)/Value_Output,"")</f>
        <v/>
      </c>
      <c r="BS33" s="77" t="str">
        <f>IF(ISTEXT('Discounted Benefits'!$N402&amp;'Discounted Benefits'!$O402),('Discounted Benefits'!BY402)/Value_Output,"")</f>
        <v/>
      </c>
      <c r="BT33" s="77" t="str">
        <f>IF(ISTEXT('Discounted Benefits'!$N402&amp;'Discounted Benefits'!$O402),('Discounted Benefits'!BZ402)/Value_Output,"")</f>
        <v/>
      </c>
      <c r="BU33" s="77" t="str">
        <f>IF(ISTEXT('Discounted Benefits'!$N402&amp;'Discounted Benefits'!$O402),('Discounted Benefits'!CA402)/Value_Output,"")</f>
        <v/>
      </c>
      <c r="BV33" s="77" t="str">
        <f>IF(ISTEXT('Discounted Benefits'!$N402&amp;'Discounted Benefits'!$O402),('Discounted Benefits'!CB402)/Value_Output,"")</f>
        <v/>
      </c>
      <c r="BW33" s="77" t="str">
        <f>IF(ISTEXT('Discounted Benefits'!$N402&amp;'Discounted Benefits'!$O402),('Discounted Benefits'!CC402)/Value_Output,"")</f>
        <v/>
      </c>
      <c r="BX33" s="77" t="str">
        <f>IF(ISTEXT('Discounted Benefits'!$N402&amp;'Discounted Benefits'!$O402),('Discounted Benefits'!CD402)/Value_Output,"")</f>
        <v/>
      </c>
      <c r="BY33" s="77" t="str">
        <f>IF(ISTEXT('Discounted Benefits'!$N402&amp;'Discounted Benefits'!$O402),('Discounted Benefits'!CE402)/Value_Output,"")</f>
        <v/>
      </c>
      <c r="BZ33" s="77" t="str">
        <f>IF(ISTEXT('Discounted Benefits'!$N402&amp;'Discounted Benefits'!$O402),('Discounted Benefits'!CF402)/Value_Output,"")</f>
        <v/>
      </c>
      <c r="CA33" s="77" t="str">
        <f>IF(ISTEXT('Discounted Benefits'!$N402&amp;'Discounted Benefits'!$O402),('Discounted Benefits'!CG402)/Value_Output,"")</f>
        <v/>
      </c>
      <c r="CB33" s="77" t="str">
        <f>IF(ISTEXT('Discounted Benefits'!$N402&amp;'Discounted Benefits'!$O402),('Discounted Benefits'!CH402)/Value_Output,"")</f>
        <v/>
      </c>
      <c r="CC33" s="77" t="str">
        <f>IF(ISTEXT('Discounted Benefits'!$N402&amp;'Discounted Benefits'!$O402),('Discounted Benefits'!CI402)/Value_Output,"")</f>
        <v/>
      </c>
      <c r="CD33" s="77" t="str">
        <f>IF(ISTEXT('Discounted Benefits'!$N402&amp;'Discounted Benefits'!$O402),('Discounted Benefits'!CJ402)/Value_Output,"")</f>
        <v/>
      </c>
      <c r="CE33" s="77" t="str">
        <f>IF(ISTEXT('Discounted Benefits'!$N402&amp;'Discounted Benefits'!$O402),('Discounted Benefits'!CK402)/Value_Output,"")</f>
        <v/>
      </c>
      <c r="CF33" s="77" t="str">
        <f>IF(ISTEXT('Discounted Benefits'!$N402&amp;'Discounted Benefits'!$O402),('Discounted Benefits'!CL402)/Value_Output,"")</f>
        <v/>
      </c>
      <c r="CG33" s="77" t="str">
        <f>IF(ISTEXT('Discounted Benefits'!$N402&amp;'Discounted Benefits'!$O402),('Discounted Benefits'!CM402)/Value_Output,"")</f>
        <v/>
      </c>
      <c r="CH33" s="77" t="str">
        <f>IF(ISTEXT('Discounted Benefits'!$N402&amp;'Discounted Benefits'!$O402),('Discounted Benefits'!CN402)/Value_Output,"")</f>
        <v/>
      </c>
      <c r="CI33" s="77" t="str">
        <f>IF(ISTEXT('Discounted Benefits'!$N402&amp;'Discounted Benefits'!$O402),('Discounted Benefits'!CO402)/Value_Output,"")</f>
        <v/>
      </c>
      <c r="CJ33" s="77" t="str">
        <f>IF(ISTEXT('Discounted Benefits'!$N402&amp;'Discounted Benefits'!$O402),('Discounted Benefits'!CP402)/Value_Output,"")</f>
        <v/>
      </c>
      <c r="CM33" s="24"/>
      <c r="CN33" s="24"/>
    </row>
    <row r="34" spans="3:92" x14ac:dyDescent="0.35">
      <c r="C34" s="114"/>
      <c r="D34" s="114"/>
      <c r="E34" s="23" t="str">
        <f>IF(ISTEXT('Discounted Benefits'!$N403&amp;'Discounted Benefits'!$O403),'Discounted Benefits'!$O403,"")</f>
        <v/>
      </c>
      <c r="F34" s="23"/>
      <c r="G34" s="82" t="str">
        <f>IF(ISTEXT('Discounted Benefits'!$N403&amp;'Discounted Benefits'!$O403),SUM('Discounted Benefits'!$P403:$BM403)/Value_Output,"")</f>
        <v/>
      </c>
      <c r="H34" s="82"/>
      <c r="I34" s="87"/>
      <c r="J34" s="81" t="str">
        <f>IF(ISTEXT('Discounted Benefits'!$N403&amp;'Discounted Benefits'!$O403),('Discounted Benefits'!P403)/Value_Output,"")</f>
        <v/>
      </c>
      <c r="K34" s="81" t="str">
        <f>IF(ISTEXT('Discounted Benefits'!$N403&amp;'Discounted Benefits'!$O403),('Discounted Benefits'!Q403)/Value_Output,"")</f>
        <v/>
      </c>
      <c r="L34" s="81" t="str">
        <f>IF(ISTEXT('Discounted Benefits'!$N403&amp;'Discounted Benefits'!$O403),('Discounted Benefits'!R403)/Value_Output,"")</f>
        <v/>
      </c>
      <c r="M34" s="81" t="str">
        <f>IF(ISTEXT('Discounted Benefits'!$N403&amp;'Discounted Benefits'!$O403),('Discounted Benefits'!S403)/Value_Output,"")</f>
        <v/>
      </c>
      <c r="N34" s="81" t="str">
        <f>IF(ISTEXT('Discounted Benefits'!$N403&amp;'Discounted Benefits'!$O403),('Discounted Benefits'!T403)/Value_Output,"")</f>
        <v/>
      </c>
      <c r="O34" s="81" t="str">
        <f>IF(ISTEXT('Discounted Benefits'!$N403&amp;'Discounted Benefits'!$O403),('Discounted Benefits'!U403)/Value_Output,"")</f>
        <v/>
      </c>
      <c r="P34" s="81" t="str">
        <f>IF(ISTEXT('Discounted Benefits'!$N403&amp;'Discounted Benefits'!$O403),('Discounted Benefits'!V403)/Value_Output,"")</f>
        <v/>
      </c>
      <c r="Q34" s="81" t="str">
        <f>IF(ISTEXT('Discounted Benefits'!$N403&amp;'Discounted Benefits'!$O403),('Discounted Benefits'!W403)/Value_Output,"")</f>
        <v/>
      </c>
      <c r="R34" s="81" t="str">
        <f>IF(ISTEXT('Discounted Benefits'!$N403&amp;'Discounted Benefits'!$O403),('Discounted Benefits'!X403)/Value_Output,"")</f>
        <v/>
      </c>
      <c r="S34" s="81" t="str">
        <f>IF(ISTEXT('Discounted Benefits'!$N403&amp;'Discounted Benefits'!$O403),('Discounted Benefits'!Y403)/Value_Output,"")</f>
        <v/>
      </c>
      <c r="T34" s="81" t="str">
        <f>IF(ISTEXT('Discounted Benefits'!$N403&amp;'Discounted Benefits'!$O403),('Discounted Benefits'!Z403)/Value_Output,"")</f>
        <v/>
      </c>
      <c r="U34" s="81" t="str">
        <f>IF(ISTEXT('Discounted Benefits'!$N403&amp;'Discounted Benefits'!$O403),('Discounted Benefits'!AA403)/Value_Output,"")</f>
        <v/>
      </c>
      <c r="V34" s="81" t="str">
        <f>IF(ISTEXT('Discounted Benefits'!$N403&amp;'Discounted Benefits'!$O403),('Discounted Benefits'!AB403)/Value_Output,"")</f>
        <v/>
      </c>
      <c r="W34" s="81" t="str">
        <f>IF(ISTEXT('Discounted Benefits'!$N403&amp;'Discounted Benefits'!$O403),('Discounted Benefits'!AC403)/Value_Output,"")</f>
        <v/>
      </c>
      <c r="X34" s="81" t="str">
        <f>IF(ISTEXT('Discounted Benefits'!$N403&amp;'Discounted Benefits'!$O403),('Discounted Benefits'!AD403)/Value_Output,"")</f>
        <v/>
      </c>
      <c r="Y34" s="81" t="str">
        <f>IF(ISTEXT('Discounted Benefits'!$N403&amp;'Discounted Benefits'!$O403),('Discounted Benefits'!AE403)/Value_Output,"")</f>
        <v/>
      </c>
      <c r="Z34" s="81" t="str">
        <f>IF(ISTEXT('Discounted Benefits'!$N403&amp;'Discounted Benefits'!$O403),('Discounted Benefits'!AF403)/Value_Output,"")</f>
        <v/>
      </c>
      <c r="AA34" s="81" t="str">
        <f>IF(ISTEXT('Discounted Benefits'!$N403&amp;'Discounted Benefits'!$O403),('Discounted Benefits'!AG403)/Value_Output,"")</f>
        <v/>
      </c>
      <c r="AB34" s="81" t="str">
        <f>IF(ISTEXT('Discounted Benefits'!$N403&amp;'Discounted Benefits'!$O403),('Discounted Benefits'!AH403)/Value_Output,"")</f>
        <v/>
      </c>
      <c r="AC34" s="81" t="str">
        <f>IF(ISTEXT('Discounted Benefits'!$N403&amp;'Discounted Benefits'!$O403),('Discounted Benefits'!AI403)/Value_Output,"")</f>
        <v/>
      </c>
      <c r="AD34" s="81" t="str">
        <f>IF(ISTEXT('Discounted Benefits'!$N403&amp;'Discounted Benefits'!$O403),('Discounted Benefits'!AJ403)/Value_Output,"")</f>
        <v/>
      </c>
      <c r="AE34" s="81" t="str">
        <f>IF(ISTEXT('Discounted Benefits'!$N403&amp;'Discounted Benefits'!$O403),('Discounted Benefits'!AK403)/Value_Output,"")</f>
        <v/>
      </c>
      <c r="AF34" s="81" t="str">
        <f>IF(ISTEXT('Discounted Benefits'!$N403&amp;'Discounted Benefits'!$O403),('Discounted Benefits'!AL403)/Value_Output,"")</f>
        <v/>
      </c>
      <c r="AG34" s="81" t="str">
        <f>IF(ISTEXT('Discounted Benefits'!$N403&amp;'Discounted Benefits'!$O403),('Discounted Benefits'!AM403)/Value_Output,"")</f>
        <v/>
      </c>
      <c r="AH34" s="81" t="str">
        <f>IF(ISTEXT('Discounted Benefits'!$N403&amp;'Discounted Benefits'!$O403),('Discounted Benefits'!AN403)/Value_Output,"")</f>
        <v/>
      </c>
      <c r="AI34" s="81" t="str">
        <f>IF(ISTEXT('Discounted Benefits'!$N403&amp;'Discounted Benefits'!$O403),('Discounted Benefits'!AO403)/Value_Output,"")</f>
        <v/>
      </c>
      <c r="AJ34" s="81" t="str">
        <f>IF(ISTEXT('Discounted Benefits'!$N403&amp;'Discounted Benefits'!$O403),('Discounted Benefits'!AP403)/Value_Output,"")</f>
        <v/>
      </c>
      <c r="AK34" s="81" t="str">
        <f>IF(ISTEXT('Discounted Benefits'!$N403&amp;'Discounted Benefits'!$O403),('Discounted Benefits'!AQ403)/Value_Output,"")</f>
        <v/>
      </c>
      <c r="AL34" s="81" t="str">
        <f>IF(ISTEXT('Discounted Benefits'!$N403&amp;'Discounted Benefits'!$O403),('Discounted Benefits'!AR403)/Value_Output,"")</f>
        <v/>
      </c>
      <c r="AM34" s="81" t="str">
        <f>IF(ISTEXT('Discounted Benefits'!$N403&amp;'Discounted Benefits'!$O403),('Discounted Benefits'!AS403)/Value_Output,"")</f>
        <v/>
      </c>
      <c r="AN34" s="81" t="str">
        <f>IF(ISTEXT('Discounted Benefits'!$N403&amp;'Discounted Benefits'!$O403),('Discounted Benefits'!AT403)/Value_Output,"")</f>
        <v/>
      </c>
      <c r="AO34" s="81" t="str">
        <f>IF(ISTEXT('Discounted Benefits'!$N403&amp;'Discounted Benefits'!$O403),('Discounted Benefits'!AU403)/Value_Output,"")</f>
        <v/>
      </c>
      <c r="AP34" s="81" t="str">
        <f>IF(ISTEXT('Discounted Benefits'!$N403&amp;'Discounted Benefits'!$O403),('Discounted Benefits'!AV403)/Value_Output,"")</f>
        <v/>
      </c>
      <c r="AQ34" s="81" t="str">
        <f>IF(ISTEXT('Discounted Benefits'!$N403&amp;'Discounted Benefits'!$O403),('Discounted Benefits'!AW403)/Value_Output,"")</f>
        <v/>
      </c>
      <c r="AR34" s="81" t="str">
        <f>IF(ISTEXT('Discounted Benefits'!$N403&amp;'Discounted Benefits'!$O403),('Discounted Benefits'!AX403)/Value_Output,"")</f>
        <v/>
      </c>
      <c r="AS34" s="81" t="str">
        <f>IF(ISTEXT('Discounted Benefits'!$N403&amp;'Discounted Benefits'!$O403),('Discounted Benefits'!AY403)/Value_Output,"")</f>
        <v/>
      </c>
      <c r="AT34" s="81" t="str">
        <f>IF(ISTEXT('Discounted Benefits'!$N403&amp;'Discounted Benefits'!$O403),('Discounted Benefits'!AZ403)/Value_Output,"")</f>
        <v/>
      </c>
      <c r="AU34" s="81" t="str">
        <f>IF(ISTEXT('Discounted Benefits'!$N403&amp;'Discounted Benefits'!$O403),('Discounted Benefits'!BA403)/Value_Output,"")</f>
        <v/>
      </c>
      <c r="AV34" s="81" t="str">
        <f>IF(ISTEXT('Discounted Benefits'!$N403&amp;'Discounted Benefits'!$O403),('Discounted Benefits'!BB403)/Value_Output,"")</f>
        <v/>
      </c>
      <c r="AW34" s="81" t="str">
        <f>IF(ISTEXT('Discounted Benefits'!$N403&amp;'Discounted Benefits'!$O403),('Discounted Benefits'!BC403)/Value_Output,"")</f>
        <v/>
      </c>
      <c r="AX34" s="81" t="str">
        <f>IF(ISTEXT('Discounted Benefits'!$N403&amp;'Discounted Benefits'!$O403),('Discounted Benefits'!BD403)/Value_Output,"")</f>
        <v/>
      </c>
      <c r="AY34" s="81" t="str">
        <f>IF(ISTEXT('Discounted Benefits'!$N403&amp;'Discounted Benefits'!$O403),('Discounted Benefits'!BE403)/Value_Output,"")</f>
        <v/>
      </c>
      <c r="AZ34" s="77" t="str">
        <f>IF(ISTEXT('Discounted Benefits'!$N403&amp;'Discounted Benefits'!$O403),('Discounted Benefits'!BF403)/Value_Output,"")</f>
        <v/>
      </c>
      <c r="BA34" s="77" t="str">
        <f>IF(ISTEXT('Discounted Benefits'!$N403&amp;'Discounted Benefits'!$O403),('Discounted Benefits'!BG403)/Value_Output,"")</f>
        <v/>
      </c>
      <c r="BB34" s="77" t="str">
        <f>IF(ISTEXT('Discounted Benefits'!$N403&amp;'Discounted Benefits'!$O403),('Discounted Benefits'!BH403)/Value_Output,"")</f>
        <v/>
      </c>
      <c r="BC34" s="77" t="str">
        <f>IF(ISTEXT('Discounted Benefits'!$N403&amp;'Discounted Benefits'!$O403),('Discounted Benefits'!BI403)/Value_Output,"")</f>
        <v/>
      </c>
      <c r="BD34" s="77" t="str">
        <f>IF(ISTEXT('Discounted Benefits'!$N403&amp;'Discounted Benefits'!$O403),('Discounted Benefits'!BJ403)/Value_Output,"")</f>
        <v/>
      </c>
      <c r="BE34" s="77" t="str">
        <f>IF(ISTEXT('Discounted Benefits'!$N403&amp;'Discounted Benefits'!$O403),('Discounted Benefits'!BK403)/Value_Output,"")</f>
        <v/>
      </c>
      <c r="BF34" s="77" t="str">
        <f>IF(ISTEXT('Discounted Benefits'!$N403&amp;'Discounted Benefits'!$O403),('Discounted Benefits'!BL403)/Value_Output,"")</f>
        <v/>
      </c>
      <c r="BG34" s="77" t="str">
        <f>IF(ISTEXT('Discounted Benefits'!$N403&amp;'Discounted Benefits'!$O403),('Discounted Benefits'!BM403)/Value_Output,"")</f>
        <v/>
      </c>
      <c r="BH34" s="77" t="str">
        <f>IF(ISTEXT('Discounted Benefits'!$N403&amp;'Discounted Benefits'!$O403),('Discounted Benefits'!BN403)/Value_Output,"")</f>
        <v/>
      </c>
      <c r="BI34" s="77" t="str">
        <f>IF(ISTEXT('Discounted Benefits'!$N403&amp;'Discounted Benefits'!$O403),('Discounted Benefits'!BO403)/Value_Output,"")</f>
        <v/>
      </c>
      <c r="BJ34" s="77" t="str">
        <f>IF(ISTEXT('Discounted Benefits'!$N403&amp;'Discounted Benefits'!$O403),('Discounted Benefits'!BP403)/Value_Output,"")</f>
        <v/>
      </c>
      <c r="BK34" s="77" t="str">
        <f>IF(ISTEXT('Discounted Benefits'!$N403&amp;'Discounted Benefits'!$O403),('Discounted Benefits'!BQ403)/Value_Output,"")</f>
        <v/>
      </c>
      <c r="BL34" s="77" t="str">
        <f>IF(ISTEXT('Discounted Benefits'!$N403&amp;'Discounted Benefits'!$O403),('Discounted Benefits'!BR403)/Value_Output,"")</f>
        <v/>
      </c>
      <c r="BM34" s="77" t="str">
        <f>IF(ISTEXT('Discounted Benefits'!$N403&amp;'Discounted Benefits'!$O403),('Discounted Benefits'!BS403)/Value_Output,"")</f>
        <v/>
      </c>
      <c r="BN34" s="77" t="str">
        <f>IF(ISTEXT('Discounted Benefits'!$N403&amp;'Discounted Benefits'!$O403),('Discounted Benefits'!BT403)/Value_Output,"")</f>
        <v/>
      </c>
      <c r="BO34" s="77" t="str">
        <f>IF(ISTEXT('Discounted Benefits'!$N403&amp;'Discounted Benefits'!$O403),('Discounted Benefits'!BU403)/Value_Output,"")</f>
        <v/>
      </c>
      <c r="BP34" s="77" t="str">
        <f>IF(ISTEXT('Discounted Benefits'!$N403&amp;'Discounted Benefits'!$O403),('Discounted Benefits'!BV403)/Value_Output,"")</f>
        <v/>
      </c>
      <c r="BQ34" s="77" t="str">
        <f>IF(ISTEXT('Discounted Benefits'!$N403&amp;'Discounted Benefits'!$O403),('Discounted Benefits'!BW403)/Value_Output,"")</f>
        <v/>
      </c>
      <c r="BR34" s="77" t="str">
        <f>IF(ISTEXT('Discounted Benefits'!$N403&amp;'Discounted Benefits'!$O403),('Discounted Benefits'!BX403)/Value_Output,"")</f>
        <v/>
      </c>
      <c r="BS34" s="77" t="str">
        <f>IF(ISTEXT('Discounted Benefits'!$N403&amp;'Discounted Benefits'!$O403),('Discounted Benefits'!BY403)/Value_Output,"")</f>
        <v/>
      </c>
      <c r="BT34" s="77" t="str">
        <f>IF(ISTEXT('Discounted Benefits'!$N403&amp;'Discounted Benefits'!$O403),('Discounted Benefits'!BZ403)/Value_Output,"")</f>
        <v/>
      </c>
      <c r="BU34" s="77" t="str">
        <f>IF(ISTEXT('Discounted Benefits'!$N403&amp;'Discounted Benefits'!$O403),('Discounted Benefits'!CA403)/Value_Output,"")</f>
        <v/>
      </c>
      <c r="BV34" s="77" t="str">
        <f>IF(ISTEXT('Discounted Benefits'!$N403&amp;'Discounted Benefits'!$O403),('Discounted Benefits'!CB403)/Value_Output,"")</f>
        <v/>
      </c>
      <c r="BW34" s="77" t="str">
        <f>IF(ISTEXT('Discounted Benefits'!$N403&amp;'Discounted Benefits'!$O403),('Discounted Benefits'!CC403)/Value_Output,"")</f>
        <v/>
      </c>
      <c r="BX34" s="77" t="str">
        <f>IF(ISTEXT('Discounted Benefits'!$N403&amp;'Discounted Benefits'!$O403),('Discounted Benefits'!CD403)/Value_Output,"")</f>
        <v/>
      </c>
      <c r="BY34" s="77" t="str">
        <f>IF(ISTEXT('Discounted Benefits'!$N403&amp;'Discounted Benefits'!$O403),('Discounted Benefits'!CE403)/Value_Output,"")</f>
        <v/>
      </c>
      <c r="BZ34" s="77" t="str">
        <f>IF(ISTEXT('Discounted Benefits'!$N403&amp;'Discounted Benefits'!$O403),('Discounted Benefits'!CF403)/Value_Output,"")</f>
        <v/>
      </c>
      <c r="CA34" s="77" t="str">
        <f>IF(ISTEXT('Discounted Benefits'!$N403&amp;'Discounted Benefits'!$O403),('Discounted Benefits'!CG403)/Value_Output,"")</f>
        <v/>
      </c>
      <c r="CB34" s="77" t="str">
        <f>IF(ISTEXT('Discounted Benefits'!$N403&amp;'Discounted Benefits'!$O403),('Discounted Benefits'!CH403)/Value_Output,"")</f>
        <v/>
      </c>
      <c r="CC34" s="77" t="str">
        <f>IF(ISTEXT('Discounted Benefits'!$N403&amp;'Discounted Benefits'!$O403),('Discounted Benefits'!CI403)/Value_Output,"")</f>
        <v/>
      </c>
      <c r="CD34" s="77" t="str">
        <f>IF(ISTEXT('Discounted Benefits'!$N403&amp;'Discounted Benefits'!$O403),('Discounted Benefits'!CJ403)/Value_Output,"")</f>
        <v/>
      </c>
      <c r="CE34" s="77" t="str">
        <f>IF(ISTEXT('Discounted Benefits'!$N403&amp;'Discounted Benefits'!$O403),('Discounted Benefits'!CK403)/Value_Output,"")</f>
        <v/>
      </c>
      <c r="CF34" s="77" t="str">
        <f>IF(ISTEXT('Discounted Benefits'!$N403&amp;'Discounted Benefits'!$O403),('Discounted Benefits'!CL403)/Value_Output,"")</f>
        <v/>
      </c>
      <c r="CG34" s="77" t="str">
        <f>IF(ISTEXT('Discounted Benefits'!$N403&amp;'Discounted Benefits'!$O403),('Discounted Benefits'!CM403)/Value_Output,"")</f>
        <v/>
      </c>
      <c r="CH34" s="77" t="str">
        <f>IF(ISTEXT('Discounted Benefits'!$N403&amp;'Discounted Benefits'!$O403),('Discounted Benefits'!CN403)/Value_Output,"")</f>
        <v/>
      </c>
      <c r="CI34" s="77" t="str">
        <f>IF(ISTEXT('Discounted Benefits'!$N403&amp;'Discounted Benefits'!$O403),('Discounted Benefits'!CO403)/Value_Output,"")</f>
        <v/>
      </c>
      <c r="CJ34" s="77" t="str">
        <f>IF(ISTEXT('Discounted Benefits'!$N403&amp;'Discounted Benefits'!$O403),('Discounted Benefits'!CP403)/Value_Output,"")</f>
        <v/>
      </c>
      <c r="CM34" s="24"/>
      <c r="CN34" s="24"/>
    </row>
    <row r="35" spans="3:92" x14ac:dyDescent="0.35">
      <c r="C35" s="114"/>
      <c r="D35" s="114"/>
      <c r="E35" s="23" t="str">
        <f>IF(ISTEXT('Discounted Benefits'!$N404&amp;'Discounted Benefits'!$O404),'Discounted Benefits'!$O404,"")</f>
        <v/>
      </c>
      <c r="F35" s="23"/>
      <c r="G35" s="82" t="str">
        <f>IF(ISTEXT('Discounted Benefits'!$N404&amp;'Discounted Benefits'!$O404),SUM('Discounted Benefits'!$P404:$BM404)/Value_Output,"")</f>
        <v/>
      </c>
      <c r="H35" s="82"/>
      <c r="I35" s="87"/>
      <c r="J35" s="81" t="str">
        <f>IF(ISTEXT('Discounted Benefits'!$N404&amp;'Discounted Benefits'!$O404),('Discounted Benefits'!P404)/Value_Output,"")</f>
        <v/>
      </c>
      <c r="K35" s="81" t="str">
        <f>IF(ISTEXT('Discounted Benefits'!$N404&amp;'Discounted Benefits'!$O404),('Discounted Benefits'!Q404)/Value_Output,"")</f>
        <v/>
      </c>
      <c r="L35" s="81" t="str">
        <f>IF(ISTEXT('Discounted Benefits'!$N404&amp;'Discounted Benefits'!$O404),('Discounted Benefits'!R404)/Value_Output,"")</f>
        <v/>
      </c>
      <c r="M35" s="81" t="str">
        <f>IF(ISTEXT('Discounted Benefits'!$N404&amp;'Discounted Benefits'!$O404),('Discounted Benefits'!S404)/Value_Output,"")</f>
        <v/>
      </c>
      <c r="N35" s="81" t="str">
        <f>IF(ISTEXT('Discounted Benefits'!$N404&amp;'Discounted Benefits'!$O404),('Discounted Benefits'!T404)/Value_Output,"")</f>
        <v/>
      </c>
      <c r="O35" s="81" t="str">
        <f>IF(ISTEXT('Discounted Benefits'!$N404&amp;'Discounted Benefits'!$O404),('Discounted Benefits'!U404)/Value_Output,"")</f>
        <v/>
      </c>
      <c r="P35" s="81" t="str">
        <f>IF(ISTEXT('Discounted Benefits'!$N404&amp;'Discounted Benefits'!$O404),('Discounted Benefits'!V404)/Value_Output,"")</f>
        <v/>
      </c>
      <c r="Q35" s="81" t="str">
        <f>IF(ISTEXT('Discounted Benefits'!$N404&amp;'Discounted Benefits'!$O404),('Discounted Benefits'!W404)/Value_Output,"")</f>
        <v/>
      </c>
      <c r="R35" s="81" t="str">
        <f>IF(ISTEXT('Discounted Benefits'!$N404&amp;'Discounted Benefits'!$O404),('Discounted Benefits'!X404)/Value_Output,"")</f>
        <v/>
      </c>
      <c r="S35" s="81" t="str">
        <f>IF(ISTEXT('Discounted Benefits'!$N404&amp;'Discounted Benefits'!$O404),('Discounted Benefits'!Y404)/Value_Output,"")</f>
        <v/>
      </c>
      <c r="T35" s="81" t="str">
        <f>IF(ISTEXT('Discounted Benefits'!$N404&amp;'Discounted Benefits'!$O404),('Discounted Benefits'!Z404)/Value_Output,"")</f>
        <v/>
      </c>
      <c r="U35" s="81" t="str">
        <f>IF(ISTEXT('Discounted Benefits'!$N404&amp;'Discounted Benefits'!$O404),('Discounted Benefits'!AA404)/Value_Output,"")</f>
        <v/>
      </c>
      <c r="V35" s="81" t="str">
        <f>IF(ISTEXT('Discounted Benefits'!$N404&amp;'Discounted Benefits'!$O404),('Discounted Benefits'!AB404)/Value_Output,"")</f>
        <v/>
      </c>
      <c r="W35" s="81" t="str">
        <f>IF(ISTEXT('Discounted Benefits'!$N404&amp;'Discounted Benefits'!$O404),('Discounted Benefits'!AC404)/Value_Output,"")</f>
        <v/>
      </c>
      <c r="X35" s="81" t="str">
        <f>IF(ISTEXT('Discounted Benefits'!$N404&amp;'Discounted Benefits'!$O404),('Discounted Benefits'!AD404)/Value_Output,"")</f>
        <v/>
      </c>
      <c r="Y35" s="81" t="str">
        <f>IF(ISTEXT('Discounted Benefits'!$N404&amp;'Discounted Benefits'!$O404),('Discounted Benefits'!AE404)/Value_Output,"")</f>
        <v/>
      </c>
      <c r="Z35" s="81" t="str">
        <f>IF(ISTEXT('Discounted Benefits'!$N404&amp;'Discounted Benefits'!$O404),('Discounted Benefits'!AF404)/Value_Output,"")</f>
        <v/>
      </c>
      <c r="AA35" s="81" t="str">
        <f>IF(ISTEXT('Discounted Benefits'!$N404&amp;'Discounted Benefits'!$O404),('Discounted Benefits'!AG404)/Value_Output,"")</f>
        <v/>
      </c>
      <c r="AB35" s="81" t="str">
        <f>IF(ISTEXT('Discounted Benefits'!$N404&amp;'Discounted Benefits'!$O404),('Discounted Benefits'!AH404)/Value_Output,"")</f>
        <v/>
      </c>
      <c r="AC35" s="81" t="str">
        <f>IF(ISTEXT('Discounted Benefits'!$N404&amp;'Discounted Benefits'!$O404),('Discounted Benefits'!AI404)/Value_Output,"")</f>
        <v/>
      </c>
      <c r="AD35" s="81" t="str">
        <f>IF(ISTEXT('Discounted Benefits'!$N404&amp;'Discounted Benefits'!$O404),('Discounted Benefits'!AJ404)/Value_Output,"")</f>
        <v/>
      </c>
      <c r="AE35" s="81" t="str">
        <f>IF(ISTEXT('Discounted Benefits'!$N404&amp;'Discounted Benefits'!$O404),('Discounted Benefits'!AK404)/Value_Output,"")</f>
        <v/>
      </c>
      <c r="AF35" s="81" t="str">
        <f>IF(ISTEXT('Discounted Benefits'!$N404&amp;'Discounted Benefits'!$O404),('Discounted Benefits'!AL404)/Value_Output,"")</f>
        <v/>
      </c>
      <c r="AG35" s="81" t="str">
        <f>IF(ISTEXT('Discounted Benefits'!$N404&amp;'Discounted Benefits'!$O404),('Discounted Benefits'!AM404)/Value_Output,"")</f>
        <v/>
      </c>
      <c r="AH35" s="81" t="str">
        <f>IF(ISTEXT('Discounted Benefits'!$N404&amp;'Discounted Benefits'!$O404),('Discounted Benefits'!AN404)/Value_Output,"")</f>
        <v/>
      </c>
      <c r="AI35" s="81" t="str">
        <f>IF(ISTEXT('Discounted Benefits'!$N404&amp;'Discounted Benefits'!$O404),('Discounted Benefits'!AO404)/Value_Output,"")</f>
        <v/>
      </c>
      <c r="AJ35" s="81" t="str">
        <f>IF(ISTEXT('Discounted Benefits'!$N404&amp;'Discounted Benefits'!$O404),('Discounted Benefits'!AP404)/Value_Output,"")</f>
        <v/>
      </c>
      <c r="AK35" s="81" t="str">
        <f>IF(ISTEXT('Discounted Benefits'!$N404&amp;'Discounted Benefits'!$O404),('Discounted Benefits'!AQ404)/Value_Output,"")</f>
        <v/>
      </c>
      <c r="AL35" s="81" t="str">
        <f>IF(ISTEXT('Discounted Benefits'!$N404&amp;'Discounted Benefits'!$O404),('Discounted Benefits'!AR404)/Value_Output,"")</f>
        <v/>
      </c>
      <c r="AM35" s="81" t="str">
        <f>IF(ISTEXT('Discounted Benefits'!$N404&amp;'Discounted Benefits'!$O404),('Discounted Benefits'!AS404)/Value_Output,"")</f>
        <v/>
      </c>
      <c r="AN35" s="81" t="str">
        <f>IF(ISTEXT('Discounted Benefits'!$N404&amp;'Discounted Benefits'!$O404),('Discounted Benefits'!AT404)/Value_Output,"")</f>
        <v/>
      </c>
      <c r="AO35" s="81" t="str">
        <f>IF(ISTEXT('Discounted Benefits'!$N404&amp;'Discounted Benefits'!$O404),('Discounted Benefits'!AU404)/Value_Output,"")</f>
        <v/>
      </c>
      <c r="AP35" s="81" t="str">
        <f>IF(ISTEXT('Discounted Benefits'!$N404&amp;'Discounted Benefits'!$O404),('Discounted Benefits'!AV404)/Value_Output,"")</f>
        <v/>
      </c>
      <c r="AQ35" s="81" t="str">
        <f>IF(ISTEXT('Discounted Benefits'!$N404&amp;'Discounted Benefits'!$O404),('Discounted Benefits'!AW404)/Value_Output,"")</f>
        <v/>
      </c>
      <c r="AR35" s="81" t="str">
        <f>IF(ISTEXT('Discounted Benefits'!$N404&amp;'Discounted Benefits'!$O404),('Discounted Benefits'!AX404)/Value_Output,"")</f>
        <v/>
      </c>
      <c r="AS35" s="81" t="str">
        <f>IF(ISTEXT('Discounted Benefits'!$N404&amp;'Discounted Benefits'!$O404),('Discounted Benefits'!AY404)/Value_Output,"")</f>
        <v/>
      </c>
      <c r="AT35" s="81" t="str">
        <f>IF(ISTEXT('Discounted Benefits'!$N404&amp;'Discounted Benefits'!$O404),('Discounted Benefits'!AZ404)/Value_Output,"")</f>
        <v/>
      </c>
      <c r="AU35" s="81" t="str">
        <f>IF(ISTEXT('Discounted Benefits'!$N404&amp;'Discounted Benefits'!$O404),('Discounted Benefits'!BA404)/Value_Output,"")</f>
        <v/>
      </c>
      <c r="AV35" s="81" t="str">
        <f>IF(ISTEXT('Discounted Benefits'!$N404&amp;'Discounted Benefits'!$O404),('Discounted Benefits'!BB404)/Value_Output,"")</f>
        <v/>
      </c>
      <c r="AW35" s="81" t="str">
        <f>IF(ISTEXT('Discounted Benefits'!$N404&amp;'Discounted Benefits'!$O404),('Discounted Benefits'!BC404)/Value_Output,"")</f>
        <v/>
      </c>
      <c r="AX35" s="81" t="str">
        <f>IF(ISTEXT('Discounted Benefits'!$N404&amp;'Discounted Benefits'!$O404),('Discounted Benefits'!BD404)/Value_Output,"")</f>
        <v/>
      </c>
      <c r="AY35" s="81" t="str">
        <f>IF(ISTEXT('Discounted Benefits'!$N404&amp;'Discounted Benefits'!$O404),('Discounted Benefits'!BE404)/Value_Output,"")</f>
        <v/>
      </c>
      <c r="AZ35" s="77" t="str">
        <f>IF(ISTEXT('Discounted Benefits'!$N404&amp;'Discounted Benefits'!$O404),('Discounted Benefits'!BF404)/Value_Output,"")</f>
        <v/>
      </c>
      <c r="BA35" s="77" t="str">
        <f>IF(ISTEXT('Discounted Benefits'!$N404&amp;'Discounted Benefits'!$O404),('Discounted Benefits'!BG404)/Value_Output,"")</f>
        <v/>
      </c>
      <c r="BB35" s="77" t="str">
        <f>IF(ISTEXT('Discounted Benefits'!$N404&amp;'Discounted Benefits'!$O404),('Discounted Benefits'!BH404)/Value_Output,"")</f>
        <v/>
      </c>
      <c r="BC35" s="77" t="str">
        <f>IF(ISTEXT('Discounted Benefits'!$N404&amp;'Discounted Benefits'!$O404),('Discounted Benefits'!BI404)/Value_Output,"")</f>
        <v/>
      </c>
      <c r="BD35" s="77" t="str">
        <f>IF(ISTEXT('Discounted Benefits'!$N404&amp;'Discounted Benefits'!$O404),('Discounted Benefits'!BJ404)/Value_Output,"")</f>
        <v/>
      </c>
      <c r="BE35" s="77" t="str">
        <f>IF(ISTEXT('Discounted Benefits'!$N404&amp;'Discounted Benefits'!$O404),('Discounted Benefits'!BK404)/Value_Output,"")</f>
        <v/>
      </c>
      <c r="BF35" s="77" t="str">
        <f>IF(ISTEXT('Discounted Benefits'!$N404&amp;'Discounted Benefits'!$O404),('Discounted Benefits'!BL404)/Value_Output,"")</f>
        <v/>
      </c>
      <c r="BG35" s="77" t="str">
        <f>IF(ISTEXT('Discounted Benefits'!$N404&amp;'Discounted Benefits'!$O404),('Discounted Benefits'!BM404)/Value_Output,"")</f>
        <v/>
      </c>
      <c r="BH35" s="77" t="str">
        <f>IF(ISTEXT('Discounted Benefits'!$N404&amp;'Discounted Benefits'!$O404),('Discounted Benefits'!BN404)/Value_Output,"")</f>
        <v/>
      </c>
      <c r="BI35" s="77" t="str">
        <f>IF(ISTEXT('Discounted Benefits'!$N404&amp;'Discounted Benefits'!$O404),('Discounted Benefits'!BO404)/Value_Output,"")</f>
        <v/>
      </c>
      <c r="BJ35" s="77" t="str">
        <f>IF(ISTEXT('Discounted Benefits'!$N404&amp;'Discounted Benefits'!$O404),('Discounted Benefits'!BP404)/Value_Output,"")</f>
        <v/>
      </c>
      <c r="BK35" s="77" t="str">
        <f>IF(ISTEXT('Discounted Benefits'!$N404&amp;'Discounted Benefits'!$O404),('Discounted Benefits'!BQ404)/Value_Output,"")</f>
        <v/>
      </c>
      <c r="BL35" s="77" t="str">
        <f>IF(ISTEXT('Discounted Benefits'!$N404&amp;'Discounted Benefits'!$O404),('Discounted Benefits'!BR404)/Value_Output,"")</f>
        <v/>
      </c>
      <c r="BM35" s="77" t="str">
        <f>IF(ISTEXT('Discounted Benefits'!$N404&amp;'Discounted Benefits'!$O404),('Discounted Benefits'!BS404)/Value_Output,"")</f>
        <v/>
      </c>
      <c r="BN35" s="77" t="str">
        <f>IF(ISTEXT('Discounted Benefits'!$N404&amp;'Discounted Benefits'!$O404),('Discounted Benefits'!BT404)/Value_Output,"")</f>
        <v/>
      </c>
      <c r="BO35" s="77" t="str">
        <f>IF(ISTEXT('Discounted Benefits'!$N404&amp;'Discounted Benefits'!$O404),('Discounted Benefits'!BU404)/Value_Output,"")</f>
        <v/>
      </c>
      <c r="BP35" s="77" t="str">
        <f>IF(ISTEXT('Discounted Benefits'!$N404&amp;'Discounted Benefits'!$O404),('Discounted Benefits'!BV404)/Value_Output,"")</f>
        <v/>
      </c>
      <c r="BQ35" s="77" t="str">
        <f>IF(ISTEXT('Discounted Benefits'!$N404&amp;'Discounted Benefits'!$O404),('Discounted Benefits'!BW404)/Value_Output,"")</f>
        <v/>
      </c>
      <c r="BR35" s="77" t="str">
        <f>IF(ISTEXT('Discounted Benefits'!$N404&amp;'Discounted Benefits'!$O404),('Discounted Benefits'!BX404)/Value_Output,"")</f>
        <v/>
      </c>
      <c r="BS35" s="77" t="str">
        <f>IF(ISTEXT('Discounted Benefits'!$N404&amp;'Discounted Benefits'!$O404),('Discounted Benefits'!BY404)/Value_Output,"")</f>
        <v/>
      </c>
      <c r="BT35" s="77" t="str">
        <f>IF(ISTEXT('Discounted Benefits'!$N404&amp;'Discounted Benefits'!$O404),('Discounted Benefits'!BZ404)/Value_Output,"")</f>
        <v/>
      </c>
      <c r="BU35" s="77" t="str">
        <f>IF(ISTEXT('Discounted Benefits'!$N404&amp;'Discounted Benefits'!$O404),('Discounted Benefits'!CA404)/Value_Output,"")</f>
        <v/>
      </c>
      <c r="BV35" s="77" t="str">
        <f>IF(ISTEXT('Discounted Benefits'!$N404&amp;'Discounted Benefits'!$O404),('Discounted Benefits'!CB404)/Value_Output,"")</f>
        <v/>
      </c>
      <c r="BW35" s="77" t="str">
        <f>IF(ISTEXT('Discounted Benefits'!$N404&amp;'Discounted Benefits'!$O404),('Discounted Benefits'!CC404)/Value_Output,"")</f>
        <v/>
      </c>
      <c r="BX35" s="77" t="str">
        <f>IF(ISTEXT('Discounted Benefits'!$N404&amp;'Discounted Benefits'!$O404),('Discounted Benefits'!CD404)/Value_Output,"")</f>
        <v/>
      </c>
      <c r="BY35" s="77" t="str">
        <f>IF(ISTEXT('Discounted Benefits'!$N404&amp;'Discounted Benefits'!$O404),('Discounted Benefits'!CE404)/Value_Output,"")</f>
        <v/>
      </c>
      <c r="BZ35" s="77" t="str">
        <f>IF(ISTEXT('Discounted Benefits'!$N404&amp;'Discounted Benefits'!$O404),('Discounted Benefits'!CF404)/Value_Output,"")</f>
        <v/>
      </c>
      <c r="CA35" s="77" t="str">
        <f>IF(ISTEXT('Discounted Benefits'!$N404&amp;'Discounted Benefits'!$O404),('Discounted Benefits'!CG404)/Value_Output,"")</f>
        <v/>
      </c>
      <c r="CB35" s="77" t="str">
        <f>IF(ISTEXT('Discounted Benefits'!$N404&amp;'Discounted Benefits'!$O404),('Discounted Benefits'!CH404)/Value_Output,"")</f>
        <v/>
      </c>
      <c r="CC35" s="77" t="str">
        <f>IF(ISTEXT('Discounted Benefits'!$N404&amp;'Discounted Benefits'!$O404),('Discounted Benefits'!CI404)/Value_Output,"")</f>
        <v/>
      </c>
      <c r="CD35" s="77" t="str">
        <f>IF(ISTEXT('Discounted Benefits'!$N404&amp;'Discounted Benefits'!$O404),('Discounted Benefits'!CJ404)/Value_Output,"")</f>
        <v/>
      </c>
      <c r="CE35" s="77" t="str">
        <f>IF(ISTEXT('Discounted Benefits'!$N404&amp;'Discounted Benefits'!$O404),('Discounted Benefits'!CK404)/Value_Output,"")</f>
        <v/>
      </c>
      <c r="CF35" s="77" t="str">
        <f>IF(ISTEXT('Discounted Benefits'!$N404&amp;'Discounted Benefits'!$O404),('Discounted Benefits'!CL404)/Value_Output,"")</f>
        <v/>
      </c>
      <c r="CG35" s="77" t="str">
        <f>IF(ISTEXT('Discounted Benefits'!$N404&amp;'Discounted Benefits'!$O404),('Discounted Benefits'!CM404)/Value_Output,"")</f>
        <v/>
      </c>
      <c r="CH35" s="77" t="str">
        <f>IF(ISTEXT('Discounted Benefits'!$N404&amp;'Discounted Benefits'!$O404),('Discounted Benefits'!CN404)/Value_Output,"")</f>
        <v/>
      </c>
      <c r="CI35" s="77" t="str">
        <f>IF(ISTEXT('Discounted Benefits'!$N404&amp;'Discounted Benefits'!$O404),('Discounted Benefits'!CO404)/Value_Output,"")</f>
        <v/>
      </c>
      <c r="CJ35" s="77" t="str">
        <f>IF(ISTEXT('Discounted Benefits'!$N404&amp;'Discounted Benefits'!$O404),('Discounted Benefits'!CP404)/Value_Output,"")</f>
        <v/>
      </c>
      <c r="CM35" s="24"/>
      <c r="CN35" s="24"/>
    </row>
    <row r="36" spans="3:92" x14ac:dyDescent="0.35">
      <c r="C36" s="114"/>
      <c r="D36" s="114"/>
      <c r="E36" s="23" t="str">
        <f>IF(ISTEXT('Discounted Benefits'!$N405&amp;'Discounted Benefits'!$O405),'Discounted Benefits'!$O405,"")</f>
        <v/>
      </c>
      <c r="F36" s="23"/>
      <c r="G36" s="82" t="str">
        <f>IF(ISTEXT('Discounted Benefits'!$N405&amp;'Discounted Benefits'!$O405),SUM('Discounted Benefits'!$P405:$BM405)/Value_Output,"")</f>
        <v/>
      </c>
      <c r="H36" s="82"/>
      <c r="I36" s="87"/>
      <c r="J36" s="81" t="str">
        <f>IF(ISTEXT('Discounted Benefits'!$N405&amp;'Discounted Benefits'!$O405),('Discounted Benefits'!P405)/Value_Output,"")</f>
        <v/>
      </c>
      <c r="K36" s="81" t="str">
        <f>IF(ISTEXT('Discounted Benefits'!$N405&amp;'Discounted Benefits'!$O405),('Discounted Benefits'!Q405)/Value_Output,"")</f>
        <v/>
      </c>
      <c r="L36" s="81" t="str">
        <f>IF(ISTEXT('Discounted Benefits'!$N405&amp;'Discounted Benefits'!$O405),('Discounted Benefits'!R405)/Value_Output,"")</f>
        <v/>
      </c>
      <c r="M36" s="81" t="str">
        <f>IF(ISTEXT('Discounted Benefits'!$N405&amp;'Discounted Benefits'!$O405),('Discounted Benefits'!S405)/Value_Output,"")</f>
        <v/>
      </c>
      <c r="N36" s="81" t="str">
        <f>IF(ISTEXT('Discounted Benefits'!$N405&amp;'Discounted Benefits'!$O405),('Discounted Benefits'!T405)/Value_Output,"")</f>
        <v/>
      </c>
      <c r="O36" s="81" t="str">
        <f>IF(ISTEXT('Discounted Benefits'!$N405&amp;'Discounted Benefits'!$O405),('Discounted Benefits'!U405)/Value_Output,"")</f>
        <v/>
      </c>
      <c r="P36" s="81" t="str">
        <f>IF(ISTEXT('Discounted Benefits'!$N405&amp;'Discounted Benefits'!$O405),('Discounted Benefits'!V405)/Value_Output,"")</f>
        <v/>
      </c>
      <c r="Q36" s="81" t="str">
        <f>IF(ISTEXT('Discounted Benefits'!$N405&amp;'Discounted Benefits'!$O405),('Discounted Benefits'!W405)/Value_Output,"")</f>
        <v/>
      </c>
      <c r="R36" s="81" t="str">
        <f>IF(ISTEXT('Discounted Benefits'!$N405&amp;'Discounted Benefits'!$O405),('Discounted Benefits'!X405)/Value_Output,"")</f>
        <v/>
      </c>
      <c r="S36" s="81" t="str">
        <f>IF(ISTEXT('Discounted Benefits'!$N405&amp;'Discounted Benefits'!$O405),('Discounted Benefits'!Y405)/Value_Output,"")</f>
        <v/>
      </c>
      <c r="T36" s="81" t="str">
        <f>IF(ISTEXT('Discounted Benefits'!$N405&amp;'Discounted Benefits'!$O405),('Discounted Benefits'!Z405)/Value_Output,"")</f>
        <v/>
      </c>
      <c r="U36" s="81" t="str">
        <f>IF(ISTEXT('Discounted Benefits'!$N405&amp;'Discounted Benefits'!$O405),('Discounted Benefits'!AA405)/Value_Output,"")</f>
        <v/>
      </c>
      <c r="V36" s="81" t="str">
        <f>IF(ISTEXT('Discounted Benefits'!$N405&amp;'Discounted Benefits'!$O405),('Discounted Benefits'!AB405)/Value_Output,"")</f>
        <v/>
      </c>
      <c r="W36" s="81" t="str">
        <f>IF(ISTEXT('Discounted Benefits'!$N405&amp;'Discounted Benefits'!$O405),('Discounted Benefits'!AC405)/Value_Output,"")</f>
        <v/>
      </c>
      <c r="X36" s="81" t="str">
        <f>IF(ISTEXT('Discounted Benefits'!$N405&amp;'Discounted Benefits'!$O405),('Discounted Benefits'!AD405)/Value_Output,"")</f>
        <v/>
      </c>
      <c r="Y36" s="81" t="str">
        <f>IF(ISTEXT('Discounted Benefits'!$N405&amp;'Discounted Benefits'!$O405),('Discounted Benefits'!AE405)/Value_Output,"")</f>
        <v/>
      </c>
      <c r="Z36" s="81" t="str">
        <f>IF(ISTEXT('Discounted Benefits'!$N405&amp;'Discounted Benefits'!$O405),('Discounted Benefits'!AF405)/Value_Output,"")</f>
        <v/>
      </c>
      <c r="AA36" s="81" t="str">
        <f>IF(ISTEXT('Discounted Benefits'!$N405&amp;'Discounted Benefits'!$O405),('Discounted Benefits'!AG405)/Value_Output,"")</f>
        <v/>
      </c>
      <c r="AB36" s="81" t="str">
        <f>IF(ISTEXT('Discounted Benefits'!$N405&amp;'Discounted Benefits'!$O405),('Discounted Benefits'!AH405)/Value_Output,"")</f>
        <v/>
      </c>
      <c r="AC36" s="81" t="str">
        <f>IF(ISTEXT('Discounted Benefits'!$N405&amp;'Discounted Benefits'!$O405),('Discounted Benefits'!AI405)/Value_Output,"")</f>
        <v/>
      </c>
      <c r="AD36" s="81" t="str">
        <f>IF(ISTEXT('Discounted Benefits'!$N405&amp;'Discounted Benefits'!$O405),('Discounted Benefits'!AJ405)/Value_Output,"")</f>
        <v/>
      </c>
      <c r="AE36" s="81" t="str">
        <f>IF(ISTEXT('Discounted Benefits'!$N405&amp;'Discounted Benefits'!$O405),('Discounted Benefits'!AK405)/Value_Output,"")</f>
        <v/>
      </c>
      <c r="AF36" s="81" t="str">
        <f>IF(ISTEXT('Discounted Benefits'!$N405&amp;'Discounted Benefits'!$O405),('Discounted Benefits'!AL405)/Value_Output,"")</f>
        <v/>
      </c>
      <c r="AG36" s="81" t="str">
        <f>IF(ISTEXT('Discounted Benefits'!$N405&amp;'Discounted Benefits'!$O405),('Discounted Benefits'!AM405)/Value_Output,"")</f>
        <v/>
      </c>
      <c r="AH36" s="81" t="str">
        <f>IF(ISTEXT('Discounted Benefits'!$N405&amp;'Discounted Benefits'!$O405),('Discounted Benefits'!AN405)/Value_Output,"")</f>
        <v/>
      </c>
      <c r="AI36" s="81" t="str">
        <f>IF(ISTEXT('Discounted Benefits'!$N405&amp;'Discounted Benefits'!$O405),('Discounted Benefits'!AO405)/Value_Output,"")</f>
        <v/>
      </c>
      <c r="AJ36" s="81" t="str">
        <f>IF(ISTEXT('Discounted Benefits'!$N405&amp;'Discounted Benefits'!$O405),('Discounted Benefits'!AP405)/Value_Output,"")</f>
        <v/>
      </c>
      <c r="AK36" s="81" t="str">
        <f>IF(ISTEXT('Discounted Benefits'!$N405&amp;'Discounted Benefits'!$O405),('Discounted Benefits'!AQ405)/Value_Output,"")</f>
        <v/>
      </c>
      <c r="AL36" s="81" t="str">
        <f>IF(ISTEXT('Discounted Benefits'!$N405&amp;'Discounted Benefits'!$O405),('Discounted Benefits'!AR405)/Value_Output,"")</f>
        <v/>
      </c>
      <c r="AM36" s="81" t="str">
        <f>IF(ISTEXT('Discounted Benefits'!$N405&amp;'Discounted Benefits'!$O405),('Discounted Benefits'!AS405)/Value_Output,"")</f>
        <v/>
      </c>
      <c r="AN36" s="81" t="str">
        <f>IF(ISTEXT('Discounted Benefits'!$N405&amp;'Discounted Benefits'!$O405),('Discounted Benefits'!AT405)/Value_Output,"")</f>
        <v/>
      </c>
      <c r="AO36" s="81" t="str">
        <f>IF(ISTEXT('Discounted Benefits'!$N405&amp;'Discounted Benefits'!$O405),('Discounted Benefits'!AU405)/Value_Output,"")</f>
        <v/>
      </c>
      <c r="AP36" s="81" t="str">
        <f>IF(ISTEXT('Discounted Benefits'!$N405&amp;'Discounted Benefits'!$O405),('Discounted Benefits'!AV405)/Value_Output,"")</f>
        <v/>
      </c>
      <c r="AQ36" s="81" t="str">
        <f>IF(ISTEXT('Discounted Benefits'!$N405&amp;'Discounted Benefits'!$O405),('Discounted Benefits'!AW405)/Value_Output,"")</f>
        <v/>
      </c>
      <c r="AR36" s="81" t="str">
        <f>IF(ISTEXT('Discounted Benefits'!$N405&amp;'Discounted Benefits'!$O405),('Discounted Benefits'!AX405)/Value_Output,"")</f>
        <v/>
      </c>
      <c r="AS36" s="81" t="str">
        <f>IF(ISTEXT('Discounted Benefits'!$N405&amp;'Discounted Benefits'!$O405),('Discounted Benefits'!AY405)/Value_Output,"")</f>
        <v/>
      </c>
      <c r="AT36" s="81" t="str">
        <f>IF(ISTEXT('Discounted Benefits'!$N405&amp;'Discounted Benefits'!$O405),('Discounted Benefits'!AZ405)/Value_Output,"")</f>
        <v/>
      </c>
      <c r="AU36" s="81" t="str">
        <f>IF(ISTEXT('Discounted Benefits'!$N405&amp;'Discounted Benefits'!$O405),('Discounted Benefits'!BA405)/Value_Output,"")</f>
        <v/>
      </c>
      <c r="AV36" s="81" t="str">
        <f>IF(ISTEXT('Discounted Benefits'!$N405&amp;'Discounted Benefits'!$O405),('Discounted Benefits'!BB405)/Value_Output,"")</f>
        <v/>
      </c>
      <c r="AW36" s="81" t="str">
        <f>IF(ISTEXT('Discounted Benefits'!$N405&amp;'Discounted Benefits'!$O405),('Discounted Benefits'!BC405)/Value_Output,"")</f>
        <v/>
      </c>
      <c r="AX36" s="81" t="str">
        <f>IF(ISTEXT('Discounted Benefits'!$N405&amp;'Discounted Benefits'!$O405),('Discounted Benefits'!BD405)/Value_Output,"")</f>
        <v/>
      </c>
      <c r="AY36" s="81" t="str">
        <f>IF(ISTEXT('Discounted Benefits'!$N405&amp;'Discounted Benefits'!$O405),('Discounted Benefits'!BE405)/Value_Output,"")</f>
        <v/>
      </c>
      <c r="AZ36" s="77" t="str">
        <f>IF(ISTEXT('Discounted Benefits'!$N405&amp;'Discounted Benefits'!$O405),('Discounted Benefits'!BF405)/Value_Output,"")</f>
        <v/>
      </c>
      <c r="BA36" s="77" t="str">
        <f>IF(ISTEXT('Discounted Benefits'!$N405&amp;'Discounted Benefits'!$O405),('Discounted Benefits'!BG405)/Value_Output,"")</f>
        <v/>
      </c>
      <c r="BB36" s="77" t="str">
        <f>IF(ISTEXT('Discounted Benefits'!$N405&amp;'Discounted Benefits'!$O405),('Discounted Benefits'!BH405)/Value_Output,"")</f>
        <v/>
      </c>
      <c r="BC36" s="77" t="str">
        <f>IF(ISTEXT('Discounted Benefits'!$N405&amp;'Discounted Benefits'!$O405),('Discounted Benefits'!BI405)/Value_Output,"")</f>
        <v/>
      </c>
      <c r="BD36" s="77" t="str">
        <f>IF(ISTEXT('Discounted Benefits'!$N405&amp;'Discounted Benefits'!$O405),('Discounted Benefits'!BJ405)/Value_Output,"")</f>
        <v/>
      </c>
      <c r="BE36" s="77" t="str">
        <f>IF(ISTEXT('Discounted Benefits'!$N405&amp;'Discounted Benefits'!$O405),('Discounted Benefits'!BK405)/Value_Output,"")</f>
        <v/>
      </c>
      <c r="BF36" s="77" t="str">
        <f>IF(ISTEXT('Discounted Benefits'!$N405&amp;'Discounted Benefits'!$O405),('Discounted Benefits'!BL405)/Value_Output,"")</f>
        <v/>
      </c>
      <c r="BG36" s="77" t="str">
        <f>IF(ISTEXT('Discounted Benefits'!$N405&amp;'Discounted Benefits'!$O405),('Discounted Benefits'!BM405)/Value_Output,"")</f>
        <v/>
      </c>
      <c r="BH36" s="77" t="str">
        <f>IF(ISTEXT('Discounted Benefits'!$N405&amp;'Discounted Benefits'!$O405),('Discounted Benefits'!BN405)/Value_Output,"")</f>
        <v/>
      </c>
      <c r="BI36" s="77" t="str">
        <f>IF(ISTEXT('Discounted Benefits'!$N405&amp;'Discounted Benefits'!$O405),('Discounted Benefits'!BO405)/Value_Output,"")</f>
        <v/>
      </c>
      <c r="BJ36" s="77" t="str">
        <f>IF(ISTEXT('Discounted Benefits'!$N405&amp;'Discounted Benefits'!$O405),('Discounted Benefits'!BP405)/Value_Output,"")</f>
        <v/>
      </c>
      <c r="BK36" s="77" t="str">
        <f>IF(ISTEXT('Discounted Benefits'!$N405&amp;'Discounted Benefits'!$O405),('Discounted Benefits'!BQ405)/Value_Output,"")</f>
        <v/>
      </c>
      <c r="BL36" s="77" t="str">
        <f>IF(ISTEXT('Discounted Benefits'!$N405&amp;'Discounted Benefits'!$O405),('Discounted Benefits'!BR405)/Value_Output,"")</f>
        <v/>
      </c>
      <c r="BM36" s="77" t="str">
        <f>IF(ISTEXT('Discounted Benefits'!$N405&amp;'Discounted Benefits'!$O405),('Discounted Benefits'!BS405)/Value_Output,"")</f>
        <v/>
      </c>
      <c r="BN36" s="77" t="str">
        <f>IF(ISTEXT('Discounted Benefits'!$N405&amp;'Discounted Benefits'!$O405),('Discounted Benefits'!BT405)/Value_Output,"")</f>
        <v/>
      </c>
      <c r="BO36" s="77" t="str">
        <f>IF(ISTEXT('Discounted Benefits'!$N405&amp;'Discounted Benefits'!$O405),('Discounted Benefits'!BU405)/Value_Output,"")</f>
        <v/>
      </c>
      <c r="BP36" s="77" t="str">
        <f>IF(ISTEXT('Discounted Benefits'!$N405&amp;'Discounted Benefits'!$O405),('Discounted Benefits'!BV405)/Value_Output,"")</f>
        <v/>
      </c>
      <c r="BQ36" s="77" t="str">
        <f>IF(ISTEXT('Discounted Benefits'!$N405&amp;'Discounted Benefits'!$O405),('Discounted Benefits'!BW405)/Value_Output,"")</f>
        <v/>
      </c>
      <c r="BR36" s="77" t="str">
        <f>IF(ISTEXT('Discounted Benefits'!$N405&amp;'Discounted Benefits'!$O405),('Discounted Benefits'!BX405)/Value_Output,"")</f>
        <v/>
      </c>
      <c r="BS36" s="77" t="str">
        <f>IF(ISTEXT('Discounted Benefits'!$N405&amp;'Discounted Benefits'!$O405),('Discounted Benefits'!BY405)/Value_Output,"")</f>
        <v/>
      </c>
      <c r="BT36" s="77" t="str">
        <f>IF(ISTEXT('Discounted Benefits'!$N405&amp;'Discounted Benefits'!$O405),('Discounted Benefits'!BZ405)/Value_Output,"")</f>
        <v/>
      </c>
      <c r="BU36" s="77" t="str">
        <f>IF(ISTEXT('Discounted Benefits'!$N405&amp;'Discounted Benefits'!$O405),('Discounted Benefits'!CA405)/Value_Output,"")</f>
        <v/>
      </c>
      <c r="BV36" s="77" t="str">
        <f>IF(ISTEXT('Discounted Benefits'!$N405&amp;'Discounted Benefits'!$O405),('Discounted Benefits'!CB405)/Value_Output,"")</f>
        <v/>
      </c>
      <c r="BW36" s="77" t="str">
        <f>IF(ISTEXT('Discounted Benefits'!$N405&amp;'Discounted Benefits'!$O405),('Discounted Benefits'!CC405)/Value_Output,"")</f>
        <v/>
      </c>
      <c r="BX36" s="77" t="str">
        <f>IF(ISTEXT('Discounted Benefits'!$N405&amp;'Discounted Benefits'!$O405),('Discounted Benefits'!CD405)/Value_Output,"")</f>
        <v/>
      </c>
      <c r="BY36" s="77" t="str">
        <f>IF(ISTEXT('Discounted Benefits'!$N405&amp;'Discounted Benefits'!$O405),('Discounted Benefits'!CE405)/Value_Output,"")</f>
        <v/>
      </c>
      <c r="BZ36" s="77" t="str">
        <f>IF(ISTEXT('Discounted Benefits'!$N405&amp;'Discounted Benefits'!$O405),('Discounted Benefits'!CF405)/Value_Output,"")</f>
        <v/>
      </c>
      <c r="CA36" s="77" t="str">
        <f>IF(ISTEXT('Discounted Benefits'!$N405&amp;'Discounted Benefits'!$O405),('Discounted Benefits'!CG405)/Value_Output,"")</f>
        <v/>
      </c>
      <c r="CB36" s="77" t="str">
        <f>IF(ISTEXT('Discounted Benefits'!$N405&amp;'Discounted Benefits'!$O405),('Discounted Benefits'!CH405)/Value_Output,"")</f>
        <v/>
      </c>
      <c r="CC36" s="77" t="str">
        <f>IF(ISTEXT('Discounted Benefits'!$N405&amp;'Discounted Benefits'!$O405),('Discounted Benefits'!CI405)/Value_Output,"")</f>
        <v/>
      </c>
      <c r="CD36" s="77" t="str">
        <f>IF(ISTEXT('Discounted Benefits'!$N405&amp;'Discounted Benefits'!$O405),('Discounted Benefits'!CJ405)/Value_Output,"")</f>
        <v/>
      </c>
      <c r="CE36" s="77" t="str">
        <f>IF(ISTEXT('Discounted Benefits'!$N405&amp;'Discounted Benefits'!$O405),('Discounted Benefits'!CK405)/Value_Output,"")</f>
        <v/>
      </c>
      <c r="CF36" s="77" t="str">
        <f>IF(ISTEXT('Discounted Benefits'!$N405&amp;'Discounted Benefits'!$O405),('Discounted Benefits'!CL405)/Value_Output,"")</f>
        <v/>
      </c>
      <c r="CG36" s="77" t="str">
        <f>IF(ISTEXT('Discounted Benefits'!$N405&amp;'Discounted Benefits'!$O405),('Discounted Benefits'!CM405)/Value_Output,"")</f>
        <v/>
      </c>
      <c r="CH36" s="77" t="str">
        <f>IF(ISTEXT('Discounted Benefits'!$N405&amp;'Discounted Benefits'!$O405),('Discounted Benefits'!CN405)/Value_Output,"")</f>
        <v/>
      </c>
      <c r="CI36" s="77" t="str">
        <f>IF(ISTEXT('Discounted Benefits'!$N405&amp;'Discounted Benefits'!$O405),('Discounted Benefits'!CO405)/Value_Output,"")</f>
        <v/>
      </c>
      <c r="CJ36" s="77" t="str">
        <f>IF(ISTEXT('Discounted Benefits'!$N405&amp;'Discounted Benefits'!$O405),('Discounted Benefits'!CP405)/Value_Output,"")</f>
        <v/>
      </c>
      <c r="CM36" s="24"/>
      <c r="CN36" s="24"/>
    </row>
    <row r="37" spans="3:92" x14ac:dyDescent="0.35">
      <c r="C37" s="114"/>
      <c r="D37" s="114"/>
      <c r="E37" s="23" t="str">
        <f>IF(ISTEXT('Discounted Benefits'!$N406&amp;'Discounted Benefits'!$O406),'Discounted Benefits'!$O406,"")</f>
        <v/>
      </c>
      <c r="F37" s="23"/>
      <c r="G37" s="82" t="str">
        <f>IF(ISTEXT('Discounted Benefits'!$N406&amp;'Discounted Benefits'!$O406),SUM('Discounted Benefits'!$P406:$BM406)/Value_Output,"")</f>
        <v/>
      </c>
      <c r="H37" s="82"/>
      <c r="I37" s="87"/>
      <c r="J37" s="81" t="str">
        <f>IF(ISTEXT('Discounted Benefits'!$N406&amp;'Discounted Benefits'!$O406),('Discounted Benefits'!P406)/Value_Output,"")</f>
        <v/>
      </c>
      <c r="K37" s="81" t="str">
        <f>IF(ISTEXT('Discounted Benefits'!$N406&amp;'Discounted Benefits'!$O406),('Discounted Benefits'!Q406)/Value_Output,"")</f>
        <v/>
      </c>
      <c r="L37" s="81" t="str">
        <f>IF(ISTEXT('Discounted Benefits'!$N406&amp;'Discounted Benefits'!$O406),('Discounted Benefits'!R406)/Value_Output,"")</f>
        <v/>
      </c>
      <c r="M37" s="81" t="str">
        <f>IF(ISTEXT('Discounted Benefits'!$N406&amp;'Discounted Benefits'!$O406),('Discounted Benefits'!S406)/Value_Output,"")</f>
        <v/>
      </c>
      <c r="N37" s="81" t="str">
        <f>IF(ISTEXT('Discounted Benefits'!$N406&amp;'Discounted Benefits'!$O406),('Discounted Benefits'!T406)/Value_Output,"")</f>
        <v/>
      </c>
      <c r="O37" s="81" t="str">
        <f>IF(ISTEXT('Discounted Benefits'!$N406&amp;'Discounted Benefits'!$O406),('Discounted Benefits'!U406)/Value_Output,"")</f>
        <v/>
      </c>
      <c r="P37" s="81" t="str">
        <f>IF(ISTEXT('Discounted Benefits'!$N406&amp;'Discounted Benefits'!$O406),('Discounted Benefits'!V406)/Value_Output,"")</f>
        <v/>
      </c>
      <c r="Q37" s="81" t="str">
        <f>IF(ISTEXT('Discounted Benefits'!$N406&amp;'Discounted Benefits'!$O406),('Discounted Benefits'!W406)/Value_Output,"")</f>
        <v/>
      </c>
      <c r="R37" s="81" t="str">
        <f>IF(ISTEXT('Discounted Benefits'!$N406&amp;'Discounted Benefits'!$O406),('Discounted Benefits'!X406)/Value_Output,"")</f>
        <v/>
      </c>
      <c r="S37" s="81" t="str">
        <f>IF(ISTEXT('Discounted Benefits'!$N406&amp;'Discounted Benefits'!$O406),('Discounted Benefits'!Y406)/Value_Output,"")</f>
        <v/>
      </c>
      <c r="T37" s="81" t="str">
        <f>IF(ISTEXT('Discounted Benefits'!$N406&amp;'Discounted Benefits'!$O406),('Discounted Benefits'!Z406)/Value_Output,"")</f>
        <v/>
      </c>
      <c r="U37" s="81" t="str">
        <f>IF(ISTEXT('Discounted Benefits'!$N406&amp;'Discounted Benefits'!$O406),('Discounted Benefits'!AA406)/Value_Output,"")</f>
        <v/>
      </c>
      <c r="V37" s="81" t="str">
        <f>IF(ISTEXT('Discounted Benefits'!$N406&amp;'Discounted Benefits'!$O406),('Discounted Benefits'!AB406)/Value_Output,"")</f>
        <v/>
      </c>
      <c r="W37" s="81" t="str">
        <f>IF(ISTEXT('Discounted Benefits'!$N406&amp;'Discounted Benefits'!$O406),('Discounted Benefits'!AC406)/Value_Output,"")</f>
        <v/>
      </c>
      <c r="X37" s="81" t="str">
        <f>IF(ISTEXT('Discounted Benefits'!$N406&amp;'Discounted Benefits'!$O406),('Discounted Benefits'!AD406)/Value_Output,"")</f>
        <v/>
      </c>
      <c r="Y37" s="81" t="str">
        <f>IF(ISTEXT('Discounted Benefits'!$N406&amp;'Discounted Benefits'!$O406),('Discounted Benefits'!AE406)/Value_Output,"")</f>
        <v/>
      </c>
      <c r="Z37" s="81" t="str">
        <f>IF(ISTEXT('Discounted Benefits'!$N406&amp;'Discounted Benefits'!$O406),('Discounted Benefits'!AF406)/Value_Output,"")</f>
        <v/>
      </c>
      <c r="AA37" s="81" t="str">
        <f>IF(ISTEXT('Discounted Benefits'!$N406&amp;'Discounted Benefits'!$O406),('Discounted Benefits'!AG406)/Value_Output,"")</f>
        <v/>
      </c>
      <c r="AB37" s="81" t="str">
        <f>IF(ISTEXT('Discounted Benefits'!$N406&amp;'Discounted Benefits'!$O406),('Discounted Benefits'!AH406)/Value_Output,"")</f>
        <v/>
      </c>
      <c r="AC37" s="81" t="str">
        <f>IF(ISTEXT('Discounted Benefits'!$N406&amp;'Discounted Benefits'!$O406),('Discounted Benefits'!AI406)/Value_Output,"")</f>
        <v/>
      </c>
      <c r="AD37" s="81" t="str">
        <f>IF(ISTEXT('Discounted Benefits'!$N406&amp;'Discounted Benefits'!$O406),('Discounted Benefits'!AJ406)/Value_Output,"")</f>
        <v/>
      </c>
      <c r="AE37" s="81" t="str">
        <f>IF(ISTEXT('Discounted Benefits'!$N406&amp;'Discounted Benefits'!$O406),('Discounted Benefits'!AK406)/Value_Output,"")</f>
        <v/>
      </c>
      <c r="AF37" s="81" t="str">
        <f>IF(ISTEXT('Discounted Benefits'!$N406&amp;'Discounted Benefits'!$O406),('Discounted Benefits'!AL406)/Value_Output,"")</f>
        <v/>
      </c>
      <c r="AG37" s="81" t="str">
        <f>IF(ISTEXT('Discounted Benefits'!$N406&amp;'Discounted Benefits'!$O406),('Discounted Benefits'!AM406)/Value_Output,"")</f>
        <v/>
      </c>
      <c r="AH37" s="81" t="str">
        <f>IF(ISTEXT('Discounted Benefits'!$N406&amp;'Discounted Benefits'!$O406),('Discounted Benefits'!AN406)/Value_Output,"")</f>
        <v/>
      </c>
      <c r="AI37" s="81" t="str">
        <f>IF(ISTEXT('Discounted Benefits'!$N406&amp;'Discounted Benefits'!$O406),('Discounted Benefits'!AO406)/Value_Output,"")</f>
        <v/>
      </c>
      <c r="AJ37" s="81" t="str">
        <f>IF(ISTEXT('Discounted Benefits'!$N406&amp;'Discounted Benefits'!$O406),('Discounted Benefits'!AP406)/Value_Output,"")</f>
        <v/>
      </c>
      <c r="AK37" s="81" t="str">
        <f>IF(ISTEXT('Discounted Benefits'!$N406&amp;'Discounted Benefits'!$O406),('Discounted Benefits'!AQ406)/Value_Output,"")</f>
        <v/>
      </c>
      <c r="AL37" s="81" t="str">
        <f>IF(ISTEXT('Discounted Benefits'!$N406&amp;'Discounted Benefits'!$O406),('Discounted Benefits'!AR406)/Value_Output,"")</f>
        <v/>
      </c>
      <c r="AM37" s="81" t="str">
        <f>IF(ISTEXT('Discounted Benefits'!$N406&amp;'Discounted Benefits'!$O406),('Discounted Benefits'!AS406)/Value_Output,"")</f>
        <v/>
      </c>
      <c r="AN37" s="81" t="str">
        <f>IF(ISTEXT('Discounted Benefits'!$N406&amp;'Discounted Benefits'!$O406),('Discounted Benefits'!AT406)/Value_Output,"")</f>
        <v/>
      </c>
      <c r="AO37" s="81" t="str">
        <f>IF(ISTEXT('Discounted Benefits'!$N406&amp;'Discounted Benefits'!$O406),('Discounted Benefits'!AU406)/Value_Output,"")</f>
        <v/>
      </c>
      <c r="AP37" s="81" t="str">
        <f>IF(ISTEXT('Discounted Benefits'!$N406&amp;'Discounted Benefits'!$O406),('Discounted Benefits'!AV406)/Value_Output,"")</f>
        <v/>
      </c>
      <c r="AQ37" s="81" t="str">
        <f>IF(ISTEXT('Discounted Benefits'!$N406&amp;'Discounted Benefits'!$O406),('Discounted Benefits'!AW406)/Value_Output,"")</f>
        <v/>
      </c>
      <c r="AR37" s="81" t="str">
        <f>IF(ISTEXT('Discounted Benefits'!$N406&amp;'Discounted Benefits'!$O406),('Discounted Benefits'!AX406)/Value_Output,"")</f>
        <v/>
      </c>
      <c r="AS37" s="81" t="str">
        <f>IF(ISTEXT('Discounted Benefits'!$N406&amp;'Discounted Benefits'!$O406),('Discounted Benefits'!AY406)/Value_Output,"")</f>
        <v/>
      </c>
      <c r="AT37" s="81" t="str">
        <f>IF(ISTEXT('Discounted Benefits'!$N406&amp;'Discounted Benefits'!$O406),('Discounted Benefits'!AZ406)/Value_Output,"")</f>
        <v/>
      </c>
      <c r="AU37" s="81" t="str">
        <f>IF(ISTEXT('Discounted Benefits'!$N406&amp;'Discounted Benefits'!$O406),('Discounted Benefits'!BA406)/Value_Output,"")</f>
        <v/>
      </c>
      <c r="AV37" s="81" t="str">
        <f>IF(ISTEXT('Discounted Benefits'!$N406&amp;'Discounted Benefits'!$O406),('Discounted Benefits'!BB406)/Value_Output,"")</f>
        <v/>
      </c>
      <c r="AW37" s="81" t="str">
        <f>IF(ISTEXT('Discounted Benefits'!$N406&amp;'Discounted Benefits'!$O406),('Discounted Benefits'!BC406)/Value_Output,"")</f>
        <v/>
      </c>
      <c r="AX37" s="81" t="str">
        <f>IF(ISTEXT('Discounted Benefits'!$N406&amp;'Discounted Benefits'!$O406),('Discounted Benefits'!BD406)/Value_Output,"")</f>
        <v/>
      </c>
      <c r="AY37" s="81" t="str">
        <f>IF(ISTEXT('Discounted Benefits'!$N406&amp;'Discounted Benefits'!$O406),('Discounted Benefits'!BE406)/Value_Output,"")</f>
        <v/>
      </c>
      <c r="AZ37" s="77" t="str">
        <f>IF(ISTEXT('Discounted Benefits'!$N406&amp;'Discounted Benefits'!$O406),('Discounted Benefits'!BF406)/Value_Output,"")</f>
        <v/>
      </c>
      <c r="BA37" s="77" t="str">
        <f>IF(ISTEXT('Discounted Benefits'!$N406&amp;'Discounted Benefits'!$O406),('Discounted Benefits'!BG406)/Value_Output,"")</f>
        <v/>
      </c>
      <c r="BB37" s="77" t="str">
        <f>IF(ISTEXT('Discounted Benefits'!$N406&amp;'Discounted Benefits'!$O406),('Discounted Benefits'!BH406)/Value_Output,"")</f>
        <v/>
      </c>
      <c r="BC37" s="77" t="str">
        <f>IF(ISTEXT('Discounted Benefits'!$N406&amp;'Discounted Benefits'!$O406),('Discounted Benefits'!BI406)/Value_Output,"")</f>
        <v/>
      </c>
      <c r="BD37" s="77" t="str">
        <f>IF(ISTEXT('Discounted Benefits'!$N406&amp;'Discounted Benefits'!$O406),('Discounted Benefits'!BJ406)/Value_Output,"")</f>
        <v/>
      </c>
      <c r="BE37" s="77" t="str">
        <f>IF(ISTEXT('Discounted Benefits'!$N406&amp;'Discounted Benefits'!$O406),('Discounted Benefits'!BK406)/Value_Output,"")</f>
        <v/>
      </c>
      <c r="BF37" s="77" t="str">
        <f>IF(ISTEXT('Discounted Benefits'!$N406&amp;'Discounted Benefits'!$O406),('Discounted Benefits'!BL406)/Value_Output,"")</f>
        <v/>
      </c>
      <c r="BG37" s="77" t="str">
        <f>IF(ISTEXT('Discounted Benefits'!$N406&amp;'Discounted Benefits'!$O406),('Discounted Benefits'!BM406)/Value_Output,"")</f>
        <v/>
      </c>
      <c r="BH37" s="77" t="str">
        <f>IF(ISTEXT('Discounted Benefits'!$N406&amp;'Discounted Benefits'!$O406),('Discounted Benefits'!BN406)/Value_Output,"")</f>
        <v/>
      </c>
      <c r="BI37" s="77" t="str">
        <f>IF(ISTEXT('Discounted Benefits'!$N406&amp;'Discounted Benefits'!$O406),('Discounted Benefits'!BO406)/Value_Output,"")</f>
        <v/>
      </c>
      <c r="BJ37" s="77" t="str">
        <f>IF(ISTEXT('Discounted Benefits'!$N406&amp;'Discounted Benefits'!$O406),('Discounted Benefits'!BP406)/Value_Output,"")</f>
        <v/>
      </c>
      <c r="BK37" s="77" t="str">
        <f>IF(ISTEXT('Discounted Benefits'!$N406&amp;'Discounted Benefits'!$O406),('Discounted Benefits'!BQ406)/Value_Output,"")</f>
        <v/>
      </c>
      <c r="BL37" s="77" t="str">
        <f>IF(ISTEXT('Discounted Benefits'!$N406&amp;'Discounted Benefits'!$O406),('Discounted Benefits'!BR406)/Value_Output,"")</f>
        <v/>
      </c>
      <c r="BM37" s="77" t="str">
        <f>IF(ISTEXT('Discounted Benefits'!$N406&amp;'Discounted Benefits'!$O406),('Discounted Benefits'!BS406)/Value_Output,"")</f>
        <v/>
      </c>
      <c r="BN37" s="77" t="str">
        <f>IF(ISTEXT('Discounted Benefits'!$N406&amp;'Discounted Benefits'!$O406),('Discounted Benefits'!BT406)/Value_Output,"")</f>
        <v/>
      </c>
      <c r="BO37" s="77" t="str">
        <f>IF(ISTEXT('Discounted Benefits'!$N406&amp;'Discounted Benefits'!$O406),('Discounted Benefits'!BU406)/Value_Output,"")</f>
        <v/>
      </c>
      <c r="BP37" s="77" t="str">
        <f>IF(ISTEXT('Discounted Benefits'!$N406&amp;'Discounted Benefits'!$O406),('Discounted Benefits'!BV406)/Value_Output,"")</f>
        <v/>
      </c>
      <c r="BQ37" s="77" t="str">
        <f>IF(ISTEXT('Discounted Benefits'!$N406&amp;'Discounted Benefits'!$O406),('Discounted Benefits'!BW406)/Value_Output,"")</f>
        <v/>
      </c>
      <c r="BR37" s="77" t="str">
        <f>IF(ISTEXT('Discounted Benefits'!$N406&amp;'Discounted Benefits'!$O406),('Discounted Benefits'!BX406)/Value_Output,"")</f>
        <v/>
      </c>
      <c r="BS37" s="77" t="str">
        <f>IF(ISTEXT('Discounted Benefits'!$N406&amp;'Discounted Benefits'!$O406),('Discounted Benefits'!BY406)/Value_Output,"")</f>
        <v/>
      </c>
      <c r="BT37" s="77" t="str">
        <f>IF(ISTEXT('Discounted Benefits'!$N406&amp;'Discounted Benefits'!$O406),('Discounted Benefits'!BZ406)/Value_Output,"")</f>
        <v/>
      </c>
      <c r="BU37" s="77" t="str">
        <f>IF(ISTEXT('Discounted Benefits'!$N406&amp;'Discounted Benefits'!$O406),('Discounted Benefits'!CA406)/Value_Output,"")</f>
        <v/>
      </c>
      <c r="BV37" s="77" t="str">
        <f>IF(ISTEXT('Discounted Benefits'!$N406&amp;'Discounted Benefits'!$O406),('Discounted Benefits'!CB406)/Value_Output,"")</f>
        <v/>
      </c>
      <c r="BW37" s="77" t="str">
        <f>IF(ISTEXT('Discounted Benefits'!$N406&amp;'Discounted Benefits'!$O406),('Discounted Benefits'!CC406)/Value_Output,"")</f>
        <v/>
      </c>
      <c r="BX37" s="77" t="str">
        <f>IF(ISTEXT('Discounted Benefits'!$N406&amp;'Discounted Benefits'!$O406),('Discounted Benefits'!CD406)/Value_Output,"")</f>
        <v/>
      </c>
      <c r="BY37" s="77" t="str">
        <f>IF(ISTEXT('Discounted Benefits'!$N406&amp;'Discounted Benefits'!$O406),('Discounted Benefits'!CE406)/Value_Output,"")</f>
        <v/>
      </c>
      <c r="BZ37" s="77" t="str">
        <f>IF(ISTEXT('Discounted Benefits'!$N406&amp;'Discounted Benefits'!$O406),('Discounted Benefits'!CF406)/Value_Output,"")</f>
        <v/>
      </c>
      <c r="CA37" s="77" t="str">
        <f>IF(ISTEXT('Discounted Benefits'!$N406&amp;'Discounted Benefits'!$O406),('Discounted Benefits'!CG406)/Value_Output,"")</f>
        <v/>
      </c>
      <c r="CB37" s="77" t="str">
        <f>IF(ISTEXT('Discounted Benefits'!$N406&amp;'Discounted Benefits'!$O406),('Discounted Benefits'!CH406)/Value_Output,"")</f>
        <v/>
      </c>
      <c r="CC37" s="77" t="str">
        <f>IF(ISTEXT('Discounted Benefits'!$N406&amp;'Discounted Benefits'!$O406),('Discounted Benefits'!CI406)/Value_Output,"")</f>
        <v/>
      </c>
      <c r="CD37" s="77" t="str">
        <f>IF(ISTEXT('Discounted Benefits'!$N406&amp;'Discounted Benefits'!$O406),('Discounted Benefits'!CJ406)/Value_Output,"")</f>
        <v/>
      </c>
      <c r="CE37" s="77" t="str">
        <f>IF(ISTEXT('Discounted Benefits'!$N406&amp;'Discounted Benefits'!$O406),('Discounted Benefits'!CK406)/Value_Output,"")</f>
        <v/>
      </c>
      <c r="CF37" s="77" t="str">
        <f>IF(ISTEXT('Discounted Benefits'!$N406&amp;'Discounted Benefits'!$O406),('Discounted Benefits'!CL406)/Value_Output,"")</f>
        <v/>
      </c>
      <c r="CG37" s="77" t="str">
        <f>IF(ISTEXT('Discounted Benefits'!$N406&amp;'Discounted Benefits'!$O406),('Discounted Benefits'!CM406)/Value_Output,"")</f>
        <v/>
      </c>
      <c r="CH37" s="77" t="str">
        <f>IF(ISTEXT('Discounted Benefits'!$N406&amp;'Discounted Benefits'!$O406),('Discounted Benefits'!CN406)/Value_Output,"")</f>
        <v/>
      </c>
      <c r="CI37" s="77" t="str">
        <f>IF(ISTEXT('Discounted Benefits'!$N406&amp;'Discounted Benefits'!$O406),('Discounted Benefits'!CO406)/Value_Output,"")</f>
        <v/>
      </c>
      <c r="CJ37" s="77" t="str">
        <f>IF(ISTEXT('Discounted Benefits'!$N406&amp;'Discounted Benefits'!$O406),('Discounted Benefits'!CP406)/Value_Output,"")</f>
        <v/>
      </c>
      <c r="CM37" s="24"/>
      <c r="CN37" s="24"/>
    </row>
    <row r="38" spans="3:92" x14ac:dyDescent="0.35">
      <c r="C38" s="114"/>
      <c r="D38" s="114"/>
      <c r="E38" s="23" t="str">
        <f>IF(ISTEXT('Discounted Benefits'!$N407&amp;'Discounted Benefits'!$O407),'Discounted Benefits'!$O407,"")</f>
        <v/>
      </c>
      <c r="F38" s="23"/>
      <c r="G38" s="82" t="str">
        <f>IF(ISTEXT('Discounted Benefits'!$N407&amp;'Discounted Benefits'!$O407),SUM('Discounted Benefits'!$P407:$BM407)/Value_Output,"")</f>
        <v/>
      </c>
      <c r="H38" s="82"/>
      <c r="I38" s="87"/>
      <c r="J38" s="81" t="str">
        <f>IF(ISTEXT('Discounted Benefits'!$N407&amp;'Discounted Benefits'!$O407),('Discounted Benefits'!P407)/Value_Output,"")</f>
        <v/>
      </c>
      <c r="K38" s="81" t="str">
        <f>IF(ISTEXT('Discounted Benefits'!$N407&amp;'Discounted Benefits'!$O407),('Discounted Benefits'!Q407)/Value_Output,"")</f>
        <v/>
      </c>
      <c r="L38" s="81" t="str">
        <f>IF(ISTEXT('Discounted Benefits'!$N407&amp;'Discounted Benefits'!$O407),('Discounted Benefits'!R407)/Value_Output,"")</f>
        <v/>
      </c>
      <c r="M38" s="81" t="str">
        <f>IF(ISTEXT('Discounted Benefits'!$N407&amp;'Discounted Benefits'!$O407),('Discounted Benefits'!S407)/Value_Output,"")</f>
        <v/>
      </c>
      <c r="N38" s="81" t="str">
        <f>IF(ISTEXT('Discounted Benefits'!$N407&amp;'Discounted Benefits'!$O407),('Discounted Benefits'!T407)/Value_Output,"")</f>
        <v/>
      </c>
      <c r="O38" s="81" t="str">
        <f>IF(ISTEXT('Discounted Benefits'!$N407&amp;'Discounted Benefits'!$O407),('Discounted Benefits'!U407)/Value_Output,"")</f>
        <v/>
      </c>
      <c r="P38" s="81" t="str">
        <f>IF(ISTEXT('Discounted Benefits'!$N407&amp;'Discounted Benefits'!$O407),('Discounted Benefits'!V407)/Value_Output,"")</f>
        <v/>
      </c>
      <c r="Q38" s="81" t="str">
        <f>IF(ISTEXT('Discounted Benefits'!$N407&amp;'Discounted Benefits'!$O407),('Discounted Benefits'!W407)/Value_Output,"")</f>
        <v/>
      </c>
      <c r="R38" s="81" t="str">
        <f>IF(ISTEXT('Discounted Benefits'!$N407&amp;'Discounted Benefits'!$O407),('Discounted Benefits'!X407)/Value_Output,"")</f>
        <v/>
      </c>
      <c r="S38" s="81" t="str">
        <f>IF(ISTEXT('Discounted Benefits'!$N407&amp;'Discounted Benefits'!$O407),('Discounted Benefits'!Y407)/Value_Output,"")</f>
        <v/>
      </c>
      <c r="T38" s="81" t="str">
        <f>IF(ISTEXT('Discounted Benefits'!$N407&amp;'Discounted Benefits'!$O407),('Discounted Benefits'!Z407)/Value_Output,"")</f>
        <v/>
      </c>
      <c r="U38" s="81" t="str">
        <f>IF(ISTEXT('Discounted Benefits'!$N407&amp;'Discounted Benefits'!$O407),('Discounted Benefits'!AA407)/Value_Output,"")</f>
        <v/>
      </c>
      <c r="V38" s="81" t="str">
        <f>IF(ISTEXT('Discounted Benefits'!$N407&amp;'Discounted Benefits'!$O407),('Discounted Benefits'!AB407)/Value_Output,"")</f>
        <v/>
      </c>
      <c r="W38" s="81" t="str">
        <f>IF(ISTEXT('Discounted Benefits'!$N407&amp;'Discounted Benefits'!$O407),('Discounted Benefits'!AC407)/Value_Output,"")</f>
        <v/>
      </c>
      <c r="X38" s="81" t="str">
        <f>IF(ISTEXT('Discounted Benefits'!$N407&amp;'Discounted Benefits'!$O407),('Discounted Benefits'!AD407)/Value_Output,"")</f>
        <v/>
      </c>
      <c r="Y38" s="81" t="str">
        <f>IF(ISTEXT('Discounted Benefits'!$N407&amp;'Discounted Benefits'!$O407),('Discounted Benefits'!AE407)/Value_Output,"")</f>
        <v/>
      </c>
      <c r="Z38" s="81" t="str">
        <f>IF(ISTEXT('Discounted Benefits'!$N407&amp;'Discounted Benefits'!$O407),('Discounted Benefits'!AF407)/Value_Output,"")</f>
        <v/>
      </c>
      <c r="AA38" s="81" t="str">
        <f>IF(ISTEXT('Discounted Benefits'!$N407&amp;'Discounted Benefits'!$O407),('Discounted Benefits'!AG407)/Value_Output,"")</f>
        <v/>
      </c>
      <c r="AB38" s="81" t="str">
        <f>IF(ISTEXT('Discounted Benefits'!$N407&amp;'Discounted Benefits'!$O407),('Discounted Benefits'!AH407)/Value_Output,"")</f>
        <v/>
      </c>
      <c r="AC38" s="81" t="str">
        <f>IF(ISTEXT('Discounted Benefits'!$N407&amp;'Discounted Benefits'!$O407),('Discounted Benefits'!AI407)/Value_Output,"")</f>
        <v/>
      </c>
      <c r="AD38" s="81" t="str">
        <f>IF(ISTEXT('Discounted Benefits'!$N407&amp;'Discounted Benefits'!$O407),('Discounted Benefits'!AJ407)/Value_Output,"")</f>
        <v/>
      </c>
      <c r="AE38" s="81" t="str">
        <f>IF(ISTEXT('Discounted Benefits'!$N407&amp;'Discounted Benefits'!$O407),('Discounted Benefits'!AK407)/Value_Output,"")</f>
        <v/>
      </c>
      <c r="AF38" s="81" t="str">
        <f>IF(ISTEXT('Discounted Benefits'!$N407&amp;'Discounted Benefits'!$O407),('Discounted Benefits'!AL407)/Value_Output,"")</f>
        <v/>
      </c>
      <c r="AG38" s="81" t="str">
        <f>IF(ISTEXT('Discounted Benefits'!$N407&amp;'Discounted Benefits'!$O407),('Discounted Benefits'!AM407)/Value_Output,"")</f>
        <v/>
      </c>
      <c r="AH38" s="81" t="str">
        <f>IF(ISTEXT('Discounted Benefits'!$N407&amp;'Discounted Benefits'!$O407),('Discounted Benefits'!AN407)/Value_Output,"")</f>
        <v/>
      </c>
      <c r="AI38" s="81" t="str">
        <f>IF(ISTEXT('Discounted Benefits'!$N407&amp;'Discounted Benefits'!$O407),('Discounted Benefits'!AO407)/Value_Output,"")</f>
        <v/>
      </c>
      <c r="AJ38" s="81" t="str">
        <f>IF(ISTEXT('Discounted Benefits'!$N407&amp;'Discounted Benefits'!$O407),('Discounted Benefits'!AP407)/Value_Output,"")</f>
        <v/>
      </c>
      <c r="AK38" s="81" t="str">
        <f>IF(ISTEXT('Discounted Benefits'!$N407&amp;'Discounted Benefits'!$O407),('Discounted Benefits'!AQ407)/Value_Output,"")</f>
        <v/>
      </c>
      <c r="AL38" s="81" t="str">
        <f>IF(ISTEXT('Discounted Benefits'!$N407&amp;'Discounted Benefits'!$O407),('Discounted Benefits'!AR407)/Value_Output,"")</f>
        <v/>
      </c>
      <c r="AM38" s="81" t="str">
        <f>IF(ISTEXT('Discounted Benefits'!$N407&amp;'Discounted Benefits'!$O407),('Discounted Benefits'!AS407)/Value_Output,"")</f>
        <v/>
      </c>
      <c r="AN38" s="81" t="str">
        <f>IF(ISTEXT('Discounted Benefits'!$N407&amp;'Discounted Benefits'!$O407),('Discounted Benefits'!AT407)/Value_Output,"")</f>
        <v/>
      </c>
      <c r="AO38" s="81" t="str">
        <f>IF(ISTEXT('Discounted Benefits'!$N407&amp;'Discounted Benefits'!$O407),('Discounted Benefits'!AU407)/Value_Output,"")</f>
        <v/>
      </c>
      <c r="AP38" s="81" t="str">
        <f>IF(ISTEXT('Discounted Benefits'!$N407&amp;'Discounted Benefits'!$O407),('Discounted Benefits'!AV407)/Value_Output,"")</f>
        <v/>
      </c>
      <c r="AQ38" s="81" t="str">
        <f>IF(ISTEXT('Discounted Benefits'!$N407&amp;'Discounted Benefits'!$O407),('Discounted Benefits'!AW407)/Value_Output,"")</f>
        <v/>
      </c>
      <c r="AR38" s="81" t="str">
        <f>IF(ISTEXT('Discounted Benefits'!$N407&amp;'Discounted Benefits'!$O407),('Discounted Benefits'!AX407)/Value_Output,"")</f>
        <v/>
      </c>
      <c r="AS38" s="81" t="str">
        <f>IF(ISTEXT('Discounted Benefits'!$N407&amp;'Discounted Benefits'!$O407),('Discounted Benefits'!AY407)/Value_Output,"")</f>
        <v/>
      </c>
      <c r="AT38" s="81" t="str">
        <f>IF(ISTEXT('Discounted Benefits'!$N407&amp;'Discounted Benefits'!$O407),('Discounted Benefits'!AZ407)/Value_Output,"")</f>
        <v/>
      </c>
      <c r="AU38" s="81" t="str">
        <f>IF(ISTEXT('Discounted Benefits'!$N407&amp;'Discounted Benefits'!$O407),('Discounted Benefits'!BA407)/Value_Output,"")</f>
        <v/>
      </c>
      <c r="AV38" s="81" t="str">
        <f>IF(ISTEXT('Discounted Benefits'!$N407&amp;'Discounted Benefits'!$O407),('Discounted Benefits'!BB407)/Value_Output,"")</f>
        <v/>
      </c>
      <c r="AW38" s="81" t="str">
        <f>IF(ISTEXT('Discounted Benefits'!$N407&amp;'Discounted Benefits'!$O407),('Discounted Benefits'!BC407)/Value_Output,"")</f>
        <v/>
      </c>
      <c r="AX38" s="81" t="str">
        <f>IF(ISTEXT('Discounted Benefits'!$N407&amp;'Discounted Benefits'!$O407),('Discounted Benefits'!BD407)/Value_Output,"")</f>
        <v/>
      </c>
      <c r="AY38" s="81" t="str">
        <f>IF(ISTEXT('Discounted Benefits'!$N407&amp;'Discounted Benefits'!$O407),('Discounted Benefits'!BE407)/Value_Output,"")</f>
        <v/>
      </c>
      <c r="AZ38" s="77" t="str">
        <f>IF(ISTEXT('Discounted Benefits'!$N407&amp;'Discounted Benefits'!$O407),('Discounted Benefits'!BF407)/Value_Output,"")</f>
        <v/>
      </c>
      <c r="BA38" s="77" t="str">
        <f>IF(ISTEXT('Discounted Benefits'!$N407&amp;'Discounted Benefits'!$O407),('Discounted Benefits'!BG407)/Value_Output,"")</f>
        <v/>
      </c>
      <c r="BB38" s="77" t="str">
        <f>IF(ISTEXT('Discounted Benefits'!$N407&amp;'Discounted Benefits'!$O407),('Discounted Benefits'!BH407)/Value_Output,"")</f>
        <v/>
      </c>
      <c r="BC38" s="77" t="str">
        <f>IF(ISTEXT('Discounted Benefits'!$N407&amp;'Discounted Benefits'!$O407),('Discounted Benefits'!BI407)/Value_Output,"")</f>
        <v/>
      </c>
      <c r="BD38" s="77" t="str">
        <f>IF(ISTEXT('Discounted Benefits'!$N407&amp;'Discounted Benefits'!$O407),('Discounted Benefits'!BJ407)/Value_Output,"")</f>
        <v/>
      </c>
      <c r="BE38" s="77" t="str">
        <f>IF(ISTEXT('Discounted Benefits'!$N407&amp;'Discounted Benefits'!$O407),('Discounted Benefits'!BK407)/Value_Output,"")</f>
        <v/>
      </c>
      <c r="BF38" s="77" t="str">
        <f>IF(ISTEXT('Discounted Benefits'!$N407&amp;'Discounted Benefits'!$O407),('Discounted Benefits'!BL407)/Value_Output,"")</f>
        <v/>
      </c>
      <c r="BG38" s="77" t="str">
        <f>IF(ISTEXT('Discounted Benefits'!$N407&amp;'Discounted Benefits'!$O407),('Discounted Benefits'!BM407)/Value_Output,"")</f>
        <v/>
      </c>
      <c r="BH38" s="77" t="str">
        <f>IF(ISTEXT('Discounted Benefits'!$N407&amp;'Discounted Benefits'!$O407),('Discounted Benefits'!BN407)/Value_Output,"")</f>
        <v/>
      </c>
      <c r="BI38" s="77" t="str">
        <f>IF(ISTEXT('Discounted Benefits'!$N407&amp;'Discounted Benefits'!$O407),('Discounted Benefits'!BO407)/Value_Output,"")</f>
        <v/>
      </c>
      <c r="BJ38" s="77" t="str">
        <f>IF(ISTEXT('Discounted Benefits'!$N407&amp;'Discounted Benefits'!$O407),('Discounted Benefits'!BP407)/Value_Output,"")</f>
        <v/>
      </c>
      <c r="BK38" s="77" t="str">
        <f>IF(ISTEXT('Discounted Benefits'!$N407&amp;'Discounted Benefits'!$O407),('Discounted Benefits'!BQ407)/Value_Output,"")</f>
        <v/>
      </c>
      <c r="BL38" s="77" t="str">
        <f>IF(ISTEXT('Discounted Benefits'!$N407&amp;'Discounted Benefits'!$O407),('Discounted Benefits'!BR407)/Value_Output,"")</f>
        <v/>
      </c>
      <c r="BM38" s="77" t="str">
        <f>IF(ISTEXT('Discounted Benefits'!$N407&amp;'Discounted Benefits'!$O407),('Discounted Benefits'!BS407)/Value_Output,"")</f>
        <v/>
      </c>
      <c r="BN38" s="77" t="str">
        <f>IF(ISTEXT('Discounted Benefits'!$N407&amp;'Discounted Benefits'!$O407),('Discounted Benefits'!BT407)/Value_Output,"")</f>
        <v/>
      </c>
      <c r="BO38" s="77" t="str">
        <f>IF(ISTEXT('Discounted Benefits'!$N407&amp;'Discounted Benefits'!$O407),('Discounted Benefits'!BU407)/Value_Output,"")</f>
        <v/>
      </c>
      <c r="BP38" s="77" t="str">
        <f>IF(ISTEXT('Discounted Benefits'!$N407&amp;'Discounted Benefits'!$O407),('Discounted Benefits'!BV407)/Value_Output,"")</f>
        <v/>
      </c>
      <c r="BQ38" s="77" t="str">
        <f>IF(ISTEXT('Discounted Benefits'!$N407&amp;'Discounted Benefits'!$O407),('Discounted Benefits'!BW407)/Value_Output,"")</f>
        <v/>
      </c>
      <c r="BR38" s="77" t="str">
        <f>IF(ISTEXT('Discounted Benefits'!$N407&amp;'Discounted Benefits'!$O407),('Discounted Benefits'!BX407)/Value_Output,"")</f>
        <v/>
      </c>
      <c r="BS38" s="77" t="str">
        <f>IF(ISTEXT('Discounted Benefits'!$N407&amp;'Discounted Benefits'!$O407),('Discounted Benefits'!BY407)/Value_Output,"")</f>
        <v/>
      </c>
      <c r="BT38" s="77" t="str">
        <f>IF(ISTEXT('Discounted Benefits'!$N407&amp;'Discounted Benefits'!$O407),('Discounted Benefits'!BZ407)/Value_Output,"")</f>
        <v/>
      </c>
      <c r="BU38" s="77" t="str">
        <f>IF(ISTEXT('Discounted Benefits'!$N407&amp;'Discounted Benefits'!$O407),('Discounted Benefits'!CA407)/Value_Output,"")</f>
        <v/>
      </c>
      <c r="BV38" s="77" t="str">
        <f>IF(ISTEXT('Discounted Benefits'!$N407&amp;'Discounted Benefits'!$O407),('Discounted Benefits'!CB407)/Value_Output,"")</f>
        <v/>
      </c>
      <c r="BW38" s="77" t="str">
        <f>IF(ISTEXT('Discounted Benefits'!$N407&amp;'Discounted Benefits'!$O407),('Discounted Benefits'!CC407)/Value_Output,"")</f>
        <v/>
      </c>
      <c r="BX38" s="77" t="str">
        <f>IF(ISTEXT('Discounted Benefits'!$N407&amp;'Discounted Benefits'!$O407),('Discounted Benefits'!CD407)/Value_Output,"")</f>
        <v/>
      </c>
      <c r="BY38" s="77" t="str">
        <f>IF(ISTEXT('Discounted Benefits'!$N407&amp;'Discounted Benefits'!$O407),('Discounted Benefits'!CE407)/Value_Output,"")</f>
        <v/>
      </c>
      <c r="BZ38" s="77" t="str">
        <f>IF(ISTEXT('Discounted Benefits'!$N407&amp;'Discounted Benefits'!$O407),('Discounted Benefits'!CF407)/Value_Output,"")</f>
        <v/>
      </c>
      <c r="CA38" s="77" t="str">
        <f>IF(ISTEXT('Discounted Benefits'!$N407&amp;'Discounted Benefits'!$O407),('Discounted Benefits'!CG407)/Value_Output,"")</f>
        <v/>
      </c>
      <c r="CB38" s="77" t="str">
        <f>IF(ISTEXT('Discounted Benefits'!$N407&amp;'Discounted Benefits'!$O407),('Discounted Benefits'!CH407)/Value_Output,"")</f>
        <v/>
      </c>
      <c r="CC38" s="77" t="str">
        <f>IF(ISTEXT('Discounted Benefits'!$N407&amp;'Discounted Benefits'!$O407),('Discounted Benefits'!CI407)/Value_Output,"")</f>
        <v/>
      </c>
      <c r="CD38" s="77" t="str">
        <f>IF(ISTEXT('Discounted Benefits'!$N407&amp;'Discounted Benefits'!$O407),('Discounted Benefits'!CJ407)/Value_Output,"")</f>
        <v/>
      </c>
      <c r="CE38" s="77" t="str">
        <f>IF(ISTEXT('Discounted Benefits'!$N407&amp;'Discounted Benefits'!$O407),('Discounted Benefits'!CK407)/Value_Output,"")</f>
        <v/>
      </c>
      <c r="CF38" s="77" t="str">
        <f>IF(ISTEXT('Discounted Benefits'!$N407&amp;'Discounted Benefits'!$O407),('Discounted Benefits'!CL407)/Value_Output,"")</f>
        <v/>
      </c>
      <c r="CG38" s="77" t="str">
        <f>IF(ISTEXT('Discounted Benefits'!$N407&amp;'Discounted Benefits'!$O407),('Discounted Benefits'!CM407)/Value_Output,"")</f>
        <v/>
      </c>
      <c r="CH38" s="77" t="str">
        <f>IF(ISTEXT('Discounted Benefits'!$N407&amp;'Discounted Benefits'!$O407),('Discounted Benefits'!CN407)/Value_Output,"")</f>
        <v/>
      </c>
      <c r="CI38" s="77" t="str">
        <f>IF(ISTEXT('Discounted Benefits'!$N407&amp;'Discounted Benefits'!$O407),('Discounted Benefits'!CO407)/Value_Output,"")</f>
        <v/>
      </c>
      <c r="CJ38" s="77" t="str">
        <f>IF(ISTEXT('Discounted Benefits'!$N407&amp;'Discounted Benefits'!$O407),('Discounted Benefits'!CP407)/Value_Output,"")</f>
        <v/>
      </c>
      <c r="CM38" s="24"/>
      <c r="CN38" s="24"/>
    </row>
    <row r="39" spans="3:92" x14ac:dyDescent="0.35">
      <c r="C39" s="114"/>
      <c r="D39" s="114"/>
      <c r="E39" s="23" t="str">
        <f>IF(ISTEXT('Discounted Benefits'!$N408&amp;'Discounted Benefits'!$O408),'Discounted Benefits'!$O408,"")</f>
        <v/>
      </c>
      <c r="F39" s="23"/>
      <c r="G39" s="82" t="str">
        <f>IF(ISTEXT('Discounted Benefits'!$N408&amp;'Discounted Benefits'!$O408),SUM('Discounted Benefits'!$P408:$BM408)/Value_Output,"")</f>
        <v/>
      </c>
      <c r="H39" s="82"/>
      <c r="I39" s="88"/>
      <c r="J39" s="81" t="str">
        <f>IF(ISTEXT('Discounted Benefits'!$N408&amp;'Discounted Benefits'!$O408),('Discounted Benefits'!P408)/Value_Output,"")</f>
        <v/>
      </c>
      <c r="K39" s="81" t="str">
        <f>IF(ISTEXT('Discounted Benefits'!$N408&amp;'Discounted Benefits'!$O408),('Discounted Benefits'!Q408)/Value_Output,"")</f>
        <v/>
      </c>
      <c r="L39" s="81" t="str">
        <f>IF(ISTEXT('Discounted Benefits'!$N408&amp;'Discounted Benefits'!$O408),('Discounted Benefits'!R408)/Value_Output,"")</f>
        <v/>
      </c>
      <c r="M39" s="81" t="str">
        <f>IF(ISTEXT('Discounted Benefits'!$N408&amp;'Discounted Benefits'!$O408),('Discounted Benefits'!S408)/Value_Output,"")</f>
        <v/>
      </c>
      <c r="N39" s="81" t="str">
        <f>IF(ISTEXT('Discounted Benefits'!$N408&amp;'Discounted Benefits'!$O408),('Discounted Benefits'!T408)/Value_Output,"")</f>
        <v/>
      </c>
      <c r="O39" s="81" t="str">
        <f>IF(ISTEXT('Discounted Benefits'!$N408&amp;'Discounted Benefits'!$O408),('Discounted Benefits'!U408)/Value_Output,"")</f>
        <v/>
      </c>
      <c r="P39" s="81" t="str">
        <f>IF(ISTEXT('Discounted Benefits'!$N408&amp;'Discounted Benefits'!$O408),('Discounted Benefits'!V408)/Value_Output,"")</f>
        <v/>
      </c>
      <c r="Q39" s="81" t="str">
        <f>IF(ISTEXT('Discounted Benefits'!$N408&amp;'Discounted Benefits'!$O408),('Discounted Benefits'!W408)/Value_Output,"")</f>
        <v/>
      </c>
      <c r="R39" s="81" t="str">
        <f>IF(ISTEXT('Discounted Benefits'!$N408&amp;'Discounted Benefits'!$O408),('Discounted Benefits'!X408)/Value_Output,"")</f>
        <v/>
      </c>
      <c r="S39" s="81" t="str">
        <f>IF(ISTEXT('Discounted Benefits'!$N408&amp;'Discounted Benefits'!$O408),('Discounted Benefits'!Y408)/Value_Output,"")</f>
        <v/>
      </c>
      <c r="T39" s="81" t="str">
        <f>IF(ISTEXT('Discounted Benefits'!$N408&amp;'Discounted Benefits'!$O408),('Discounted Benefits'!Z408)/Value_Output,"")</f>
        <v/>
      </c>
      <c r="U39" s="81" t="str">
        <f>IF(ISTEXT('Discounted Benefits'!$N408&amp;'Discounted Benefits'!$O408),('Discounted Benefits'!AA408)/Value_Output,"")</f>
        <v/>
      </c>
      <c r="V39" s="81" t="str">
        <f>IF(ISTEXT('Discounted Benefits'!$N408&amp;'Discounted Benefits'!$O408),('Discounted Benefits'!AB408)/Value_Output,"")</f>
        <v/>
      </c>
      <c r="W39" s="81" t="str">
        <f>IF(ISTEXT('Discounted Benefits'!$N408&amp;'Discounted Benefits'!$O408),('Discounted Benefits'!AC408)/Value_Output,"")</f>
        <v/>
      </c>
      <c r="X39" s="81" t="str">
        <f>IF(ISTEXT('Discounted Benefits'!$N408&amp;'Discounted Benefits'!$O408),('Discounted Benefits'!AD408)/Value_Output,"")</f>
        <v/>
      </c>
      <c r="Y39" s="81" t="str">
        <f>IF(ISTEXT('Discounted Benefits'!$N408&amp;'Discounted Benefits'!$O408),('Discounted Benefits'!AE408)/Value_Output,"")</f>
        <v/>
      </c>
      <c r="Z39" s="81" t="str">
        <f>IF(ISTEXT('Discounted Benefits'!$N408&amp;'Discounted Benefits'!$O408),('Discounted Benefits'!AF408)/Value_Output,"")</f>
        <v/>
      </c>
      <c r="AA39" s="81" t="str">
        <f>IF(ISTEXT('Discounted Benefits'!$N408&amp;'Discounted Benefits'!$O408),('Discounted Benefits'!AG408)/Value_Output,"")</f>
        <v/>
      </c>
      <c r="AB39" s="81" t="str">
        <f>IF(ISTEXT('Discounted Benefits'!$N408&amp;'Discounted Benefits'!$O408),('Discounted Benefits'!AH408)/Value_Output,"")</f>
        <v/>
      </c>
      <c r="AC39" s="81" t="str">
        <f>IF(ISTEXT('Discounted Benefits'!$N408&amp;'Discounted Benefits'!$O408),('Discounted Benefits'!AI408)/Value_Output,"")</f>
        <v/>
      </c>
      <c r="AD39" s="81" t="str">
        <f>IF(ISTEXT('Discounted Benefits'!$N408&amp;'Discounted Benefits'!$O408),('Discounted Benefits'!AJ408)/Value_Output,"")</f>
        <v/>
      </c>
      <c r="AE39" s="81" t="str">
        <f>IF(ISTEXT('Discounted Benefits'!$N408&amp;'Discounted Benefits'!$O408),('Discounted Benefits'!AK408)/Value_Output,"")</f>
        <v/>
      </c>
      <c r="AF39" s="81" t="str">
        <f>IF(ISTEXT('Discounted Benefits'!$N408&amp;'Discounted Benefits'!$O408),('Discounted Benefits'!AL408)/Value_Output,"")</f>
        <v/>
      </c>
      <c r="AG39" s="81" t="str">
        <f>IF(ISTEXT('Discounted Benefits'!$N408&amp;'Discounted Benefits'!$O408),('Discounted Benefits'!AM408)/Value_Output,"")</f>
        <v/>
      </c>
      <c r="AH39" s="81" t="str">
        <f>IF(ISTEXT('Discounted Benefits'!$N408&amp;'Discounted Benefits'!$O408),('Discounted Benefits'!AN408)/Value_Output,"")</f>
        <v/>
      </c>
      <c r="AI39" s="81" t="str">
        <f>IF(ISTEXT('Discounted Benefits'!$N408&amp;'Discounted Benefits'!$O408),('Discounted Benefits'!AO408)/Value_Output,"")</f>
        <v/>
      </c>
      <c r="AJ39" s="81" t="str">
        <f>IF(ISTEXT('Discounted Benefits'!$N408&amp;'Discounted Benefits'!$O408),('Discounted Benefits'!AP408)/Value_Output,"")</f>
        <v/>
      </c>
      <c r="AK39" s="81" t="str">
        <f>IF(ISTEXT('Discounted Benefits'!$N408&amp;'Discounted Benefits'!$O408),('Discounted Benefits'!AQ408)/Value_Output,"")</f>
        <v/>
      </c>
      <c r="AL39" s="81" t="str">
        <f>IF(ISTEXT('Discounted Benefits'!$N408&amp;'Discounted Benefits'!$O408),('Discounted Benefits'!AR408)/Value_Output,"")</f>
        <v/>
      </c>
      <c r="AM39" s="81" t="str">
        <f>IF(ISTEXT('Discounted Benefits'!$N408&amp;'Discounted Benefits'!$O408),('Discounted Benefits'!AS408)/Value_Output,"")</f>
        <v/>
      </c>
      <c r="AN39" s="81" t="str">
        <f>IF(ISTEXT('Discounted Benefits'!$N408&amp;'Discounted Benefits'!$O408),('Discounted Benefits'!AT408)/Value_Output,"")</f>
        <v/>
      </c>
      <c r="AO39" s="81" t="str">
        <f>IF(ISTEXT('Discounted Benefits'!$N408&amp;'Discounted Benefits'!$O408),('Discounted Benefits'!AU408)/Value_Output,"")</f>
        <v/>
      </c>
      <c r="AP39" s="81" t="str">
        <f>IF(ISTEXT('Discounted Benefits'!$N408&amp;'Discounted Benefits'!$O408),('Discounted Benefits'!AV408)/Value_Output,"")</f>
        <v/>
      </c>
      <c r="AQ39" s="81" t="str">
        <f>IF(ISTEXT('Discounted Benefits'!$N408&amp;'Discounted Benefits'!$O408),('Discounted Benefits'!AW408)/Value_Output,"")</f>
        <v/>
      </c>
      <c r="AR39" s="81" t="str">
        <f>IF(ISTEXT('Discounted Benefits'!$N408&amp;'Discounted Benefits'!$O408),('Discounted Benefits'!AX408)/Value_Output,"")</f>
        <v/>
      </c>
      <c r="AS39" s="81" t="str">
        <f>IF(ISTEXT('Discounted Benefits'!$N408&amp;'Discounted Benefits'!$O408),('Discounted Benefits'!AY408)/Value_Output,"")</f>
        <v/>
      </c>
      <c r="AT39" s="81" t="str">
        <f>IF(ISTEXT('Discounted Benefits'!$N408&amp;'Discounted Benefits'!$O408),('Discounted Benefits'!AZ408)/Value_Output,"")</f>
        <v/>
      </c>
      <c r="AU39" s="81" t="str">
        <f>IF(ISTEXT('Discounted Benefits'!$N408&amp;'Discounted Benefits'!$O408),('Discounted Benefits'!BA408)/Value_Output,"")</f>
        <v/>
      </c>
      <c r="AV39" s="81" t="str">
        <f>IF(ISTEXT('Discounted Benefits'!$N408&amp;'Discounted Benefits'!$O408),('Discounted Benefits'!BB408)/Value_Output,"")</f>
        <v/>
      </c>
      <c r="AW39" s="81" t="str">
        <f>IF(ISTEXT('Discounted Benefits'!$N408&amp;'Discounted Benefits'!$O408),('Discounted Benefits'!BC408)/Value_Output,"")</f>
        <v/>
      </c>
      <c r="AX39" s="81" t="str">
        <f>IF(ISTEXT('Discounted Benefits'!$N408&amp;'Discounted Benefits'!$O408),('Discounted Benefits'!BD408)/Value_Output,"")</f>
        <v/>
      </c>
      <c r="AY39" s="81" t="str">
        <f>IF(ISTEXT('Discounted Benefits'!$N408&amp;'Discounted Benefits'!$O408),('Discounted Benefits'!BE408)/Value_Output,"")</f>
        <v/>
      </c>
      <c r="AZ39" s="77" t="str">
        <f>IF(ISTEXT('Discounted Benefits'!$N408&amp;'Discounted Benefits'!$O408),('Discounted Benefits'!BF408)/Value_Output,"")</f>
        <v/>
      </c>
      <c r="BA39" s="77" t="str">
        <f>IF(ISTEXT('Discounted Benefits'!$N408&amp;'Discounted Benefits'!$O408),('Discounted Benefits'!BG408)/Value_Output,"")</f>
        <v/>
      </c>
      <c r="BB39" s="77" t="str">
        <f>IF(ISTEXT('Discounted Benefits'!$N408&amp;'Discounted Benefits'!$O408),('Discounted Benefits'!BH408)/Value_Output,"")</f>
        <v/>
      </c>
      <c r="BC39" s="77" t="str">
        <f>IF(ISTEXT('Discounted Benefits'!$N408&amp;'Discounted Benefits'!$O408),('Discounted Benefits'!BI408)/Value_Output,"")</f>
        <v/>
      </c>
      <c r="BD39" s="77" t="str">
        <f>IF(ISTEXT('Discounted Benefits'!$N408&amp;'Discounted Benefits'!$O408),('Discounted Benefits'!BJ408)/Value_Output,"")</f>
        <v/>
      </c>
      <c r="BE39" s="77" t="str">
        <f>IF(ISTEXT('Discounted Benefits'!$N408&amp;'Discounted Benefits'!$O408),('Discounted Benefits'!BK408)/Value_Output,"")</f>
        <v/>
      </c>
      <c r="BF39" s="77" t="str">
        <f>IF(ISTEXT('Discounted Benefits'!$N408&amp;'Discounted Benefits'!$O408),('Discounted Benefits'!BL408)/Value_Output,"")</f>
        <v/>
      </c>
      <c r="BG39" s="77" t="str">
        <f>IF(ISTEXT('Discounted Benefits'!$N408&amp;'Discounted Benefits'!$O408),('Discounted Benefits'!BM408)/Value_Output,"")</f>
        <v/>
      </c>
      <c r="BH39" s="77" t="str">
        <f>IF(ISTEXT('Discounted Benefits'!$N408&amp;'Discounted Benefits'!$O408),('Discounted Benefits'!BN408)/Value_Output,"")</f>
        <v/>
      </c>
      <c r="BI39" s="77" t="str">
        <f>IF(ISTEXT('Discounted Benefits'!$N408&amp;'Discounted Benefits'!$O408),('Discounted Benefits'!BO408)/Value_Output,"")</f>
        <v/>
      </c>
      <c r="BJ39" s="77" t="str">
        <f>IF(ISTEXT('Discounted Benefits'!$N408&amp;'Discounted Benefits'!$O408),('Discounted Benefits'!BP408)/Value_Output,"")</f>
        <v/>
      </c>
      <c r="BK39" s="77" t="str">
        <f>IF(ISTEXT('Discounted Benefits'!$N408&amp;'Discounted Benefits'!$O408),('Discounted Benefits'!BQ408)/Value_Output,"")</f>
        <v/>
      </c>
      <c r="BL39" s="77" t="str">
        <f>IF(ISTEXT('Discounted Benefits'!$N408&amp;'Discounted Benefits'!$O408),('Discounted Benefits'!BR408)/Value_Output,"")</f>
        <v/>
      </c>
      <c r="BM39" s="77" t="str">
        <f>IF(ISTEXT('Discounted Benefits'!$N408&amp;'Discounted Benefits'!$O408),('Discounted Benefits'!BS408)/Value_Output,"")</f>
        <v/>
      </c>
      <c r="BN39" s="77" t="str">
        <f>IF(ISTEXT('Discounted Benefits'!$N408&amp;'Discounted Benefits'!$O408),('Discounted Benefits'!BT408)/Value_Output,"")</f>
        <v/>
      </c>
      <c r="BO39" s="77" t="str">
        <f>IF(ISTEXT('Discounted Benefits'!$N408&amp;'Discounted Benefits'!$O408),('Discounted Benefits'!BU408)/Value_Output,"")</f>
        <v/>
      </c>
      <c r="BP39" s="77" t="str">
        <f>IF(ISTEXT('Discounted Benefits'!$N408&amp;'Discounted Benefits'!$O408),('Discounted Benefits'!BV408)/Value_Output,"")</f>
        <v/>
      </c>
      <c r="BQ39" s="77" t="str">
        <f>IF(ISTEXT('Discounted Benefits'!$N408&amp;'Discounted Benefits'!$O408),('Discounted Benefits'!BW408)/Value_Output,"")</f>
        <v/>
      </c>
      <c r="BR39" s="77" t="str">
        <f>IF(ISTEXT('Discounted Benefits'!$N408&amp;'Discounted Benefits'!$O408),('Discounted Benefits'!BX408)/Value_Output,"")</f>
        <v/>
      </c>
      <c r="BS39" s="77" t="str">
        <f>IF(ISTEXT('Discounted Benefits'!$N408&amp;'Discounted Benefits'!$O408),('Discounted Benefits'!BY408)/Value_Output,"")</f>
        <v/>
      </c>
      <c r="BT39" s="77" t="str">
        <f>IF(ISTEXT('Discounted Benefits'!$N408&amp;'Discounted Benefits'!$O408),('Discounted Benefits'!BZ408)/Value_Output,"")</f>
        <v/>
      </c>
      <c r="BU39" s="77" t="str">
        <f>IF(ISTEXT('Discounted Benefits'!$N408&amp;'Discounted Benefits'!$O408),('Discounted Benefits'!CA408)/Value_Output,"")</f>
        <v/>
      </c>
      <c r="BV39" s="77" t="str">
        <f>IF(ISTEXT('Discounted Benefits'!$N408&amp;'Discounted Benefits'!$O408),('Discounted Benefits'!CB408)/Value_Output,"")</f>
        <v/>
      </c>
      <c r="BW39" s="77" t="str">
        <f>IF(ISTEXT('Discounted Benefits'!$N408&amp;'Discounted Benefits'!$O408),('Discounted Benefits'!CC408)/Value_Output,"")</f>
        <v/>
      </c>
      <c r="BX39" s="77" t="str">
        <f>IF(ISTEXT('Discounted Benefits'!$N408&amp;'Discounted Benefits'!$O408),('Discounted Benefits'!CD408)/Value_Output,"")</f>
        <v/>
      </c>
      <c r="BY39" s="77" t="str">
        <f>IF(ISTEXT('Discounted Benefits'!$N408&amp;'Discounted Benefits'!$O408),('Discounted Benefits'!CE408)/Value_Output,"")</f>
        <v/>
      </c>
      <c r="BZ39" s="77" t="str">
        <f>IF(ISTEXT('Discounted Benefits'!$N408&amp;'Discounted Benefits'!$O408),('Discounted Benefits'!CF408)/Value_Output,"")</f>
        <v/>
      </c>
      <c r="CA39" s="77" t="str">
        <f>IF(ISTEXT('Discounted Benefits'!$N408&amp;'Discounted Benefits'!$O408),('Discounted Benefits'!CG408)/Value_Output,"")</f>
        <v/>
      </c>
      <c r="CB39" s="77" t="str">
        <f>IF(ISTEXT('Discounted Benefits'!$N408&amp;'Discounted Benefits'!$O408),('Discounted Benefits'!CH408)/Value_Output,"")</f>
        <v/>
      </c>
      <c r="CC39" s="77" t="str">
        <f>IF(ISTEXT('Discounted Benefits'!$N408&amp;'Discounted Benefits'!$O408),('Discounted Benefits'!CI408)/Value_Output,"")</f>
        <v/>
      </c>
      <c r="CD39" s="77" t="str">
        <f>IF(ISTEXT('Discounted Benefits'!$N408&amp;'Discounted Benefits'!$O408),('Discounted Benefits'!CJ408)/Value_Output,"")</f>
        <v/>
      </c>
      <c r="CE39" s="77" t="str">
        <f>IF(ISTEXT('Discounted Benefits'!$N408&amp;'Discounted Benefits'!$O408),('Discounted Benefits'!CK408)/Value_Output,"")</f>
        <v/>
      </c>
      <c r="CF39" s="77" t="str">
        <f>IF(ISTEXT('Discounted Benefits'!$N408&amp;'Discounted Benefits'!$O408),('Discounted Benefits'!CL408)/Value_Output,"")</f>
        <v/>
      </c>
      <c r="CG39" s="77" t="str">
        <f>IF(ISTEXT('Discounted Benefits'!$N408&amp;'Discounted Benefits'!$O408),('Discounted Benefits'!CM408)/Value_Output,"")</f>
        <v/>
      </c>
      <c r="CH39" s="77" t="str">
        <f>IF(ISTEXT('Discounted Benefits'!$N408&amp;'Discounted Benefits'!$O408),('Discounted Benefits'!CN408)/Value_Output,"")</f>
        <v/>
      </c>
      <c r="CI39" s="77" t="str">
        <f>IF(ISTEXT('Discounted Benefits'!$N408&amp;'Discounted Benefits'!$O408),('Discounted Benefits'!CO408)/Value_Output,"")</f>
        <v/>
      </c>
      <c r="CJ39" s="77" t="str">
        <f>IF(ISTEXT('Discounted Benefits'!$N408&amp;'Discounted Benefits'!$O408),('Discounted Benefits'!CP408)/Value_Output,"")</f>
        <v/>
      </c>
      <c r="CM39" s="24"/>
      <c r="CN39" s="24"/>
    </row>
    <row r="40" spans="3:92" x14ac:dyDescent="0.35">
      <c r="C40" s="114"/>
      <c r="D40" s="114"/>
      <c r="E40" s="236" t="str">
        <f>IF(ISTEXT('Discounted Benefits'!$N409&amp;'Discounted Benefits'!$O409),'Discounted Benefits'!$O409,"")</f>
        <v/>
      </c>
      <c r="F40" s="236"/>
      <c r="G40" s="237" t="str">
        <f>IF(ISTEXT('Discounted Benefits'!$N409&amp;'Discounted Benefits'!$O409),SUM('Discounted Benefits'!$P409:$BM409)/Value_Output,"")</f>
        <v/>
      </c>
      <c r="H40" s="237"/>
      <c r="I40" s="238"/>
      <c r="J40" s="239" t="str">
        <f>IF(ISTEXT('Discounted Benefits'!$N409&amp;'Discounted Benefits'!$O409),('Discounted Benefits'!P409)/Value_Output,"")</f>
        <v/>
      </c>
      <c r="K40" s="239" t="str">
        <f>IF(ISTEXT('Discounted Benefits'!$N409&amp;'Discounted Benefits'!$O409),('Discounted Benefits'!Q409)/Value_Output,"")</f>
        <v/>
      </c>
      <c r="L40" s="239" t="str">
        <f>IF(ISTEXT('Discounted Benefits'!$N409&amp;'Discounted Benefits'!$O409),('Discounted Benefits'!R409)/Value_Output,"")</f>
        <v/>
      </c>
      <c r="M40" s="239" t="str">
        <f>IF(ISTEXT('Discounted Benefits'!$N409&amp;'Discounted Benefits'!$O409),('Discounted Benefits'!S409)/Value_Output,"")</f>
        <v/>
      </c>
      <c r="N40" s="239" t="str">
        <f>IF(ISTEXT('Discounted Benefits'!$N409&amp;'Discounted Benefits'!$O409),('Discounted Benefits'!T409)/Value_Output,"")</f>
        <v/>
      </c>
      <c r="O40" s="239" t="str">
        <f>IF(ISTEXT('Discounted Benefits'!$N409&amp;'Discounted Benefits'!$O409),('Discounted Benefits'!U409)/Value_Output,"")</f>
        <v/>
      </c>
      <c r="P40" s="239" t="str">
        <f>IF(ISTEXT('Discounted Benefits'!$N409&amp;'Discounted Benefits'!$O409),('Discounted Benefits'!V409)/Value_Output,"")</f>
        <v/>
      </c>
      <c r="Q40" s="239" t="str">
        <f>IF(ISTEXT('Discounted Benefits'!$N409&amp;'Discounted Benefits'!$O409),('Discounted Benefits'!W409)/Value_Output,"")</f>
        <v/>
      </c>
      <c r="R40" s="239" t="str">
        <f>IF(ISTEXT('Discounted Benefits'!$N409&amp;'Discounted Benefits'!$O409),('Discounted Benefits'!X409)/Value_Output,"")</f>
        <v/>
      </c>
      <c r="S40" s="239" t="str">
        <f>IF(ISTEXT('Discounted Benefits'!$N409&amp;'Discounted Benefits'!$O409),('Discounted Benefits'!Y409)/Value_Output,"")</f>
        <v/>
      </c>
      <c r="T40" s="239" t="str">
        <f>IF(ISTEXT('Discounted Benefits'!$N409&amp;'Discounted Benefits'!$O409),('Discounted Benefits'!Z409)/Value_Output,"")</f>
        <v/>
      </c>
      <c r="U40" s="239" t="str">
        <f>IF(ISTEXT('Discounted Benefits'!$N409&amp;'Discounted Benefits'!$O409),('Discounted Benefits'!AA409)/Value_Output,"")</f>
        <v/>
      </c>
      <c r="V40" s="239" t="str">
        <f>IF(ISTEXT('Discounted Benefits'!$N409&amp;'Discounted Benefits'!$O409),('Discounted Benefits'!AB409)/Value_Output,"")</f>
        <v/>
      </c>
      <c r="W40" s="239" t="str">
        <f>IF(ISTEXT('Discounted Benefits'!$N409&amp;'Discounted Benefits'!$O409),('Discounted Benefits'!AC409)/Value_Output,"")</f>
        <v/>
      </c>
      <c r="X40" s="239" t="str">
        <f>IF(ISTEXT('Discounted Benefits'!$N409&amp;'Discounted Benefits'!$O409),('Discounted Benefits'!AD409)/Value_Output,"")</f>
        <v/>
      </c>
      <c r="Y40" s="239" t="str">
        <f>IF(ISTEXT('Discounted Benefits'!$N409&amp;'Discounted Benefits'!$O409),('Discounted Benefits'!AE409)/Value_Output,"")</f>
        <v/>
      </c>
      <c r="Z40" s="239" t="str">
        <f>IF(ISTEXT('Discounted Benefits'!$N409&amp;'Discounted Benefits'!$O409),('Discounted Benefits'!AF409)/Value_Output,"")</f>
        <v/>
      </c>
      <c r="AA40" s="239" t="str">
        <f>IF(ISTEXT('Discounted Benefits'!$N409&amp;'Discounted Benefits'!$O409),('Discounted Benefits'!AG409)/Value_Output,"")</f>
        <v/>
      </c>
      <c r="AB40" s="239" t="str">
        <f>IF(ISTEXT('Discounted Benefits'!$N409&amp;'Discounted Benefits'!$O409),('Discounted Benefits'!AH409)/Value_Output,"")</f>
        <v/>
      </c>
      <c r="AC40" s="239" t="str">
        <f>IF(ISTEXT('Discounted Benefits'!$N409&amp;'Discounted Benefits'!$O409),('Discounted Benefits'!AI409)/Value_Output,"")</f>
        <v/>
      </c>
      <c r="AD40" s="239" t="str">
        <f>IF(ISTEXT('Discounted Benefits'!$N409&amp;'Discounted Benefits'!$O409),('Discounted Benefits'!AJ409)/Value_Output,"")</f>
        <v/>
      </c>
      <c r="AE40" s="239" t="str">
        <f>IF(ISTEXT('Discounted Benefits'!$N409&amp;'Discounted Benefits'!$O409),('Discounted Benefits'!AK409)/Value_Output,"")</f>
        <v/>
      </c>
      <c r="AF40" s="239" t="str">
        <f>IF(ISTEXT('Discounted Benefits'!$N409&amp;'Discounted Benefits'!$O409),('Discounted Benefits'!AL409)/Value_Output,"")</f>
        <v/>
      </c>
      <c r="AG40" s="239" t="str">
        <f>IF(ISTEXT('Discounted Benefits'!$N409&amp;'Discounted Benefits'!$O409),('Discounted Benefits'!AM409)/Value_Output,"")</f>
        <v/>
      </c>
      <c r="AH40" s="239" t="str">
        <f>IF(ISTEXT('Discounted Benefits'!$N409&amp;'Discounted Benefits'!$O409),('Discounted Benefits'!AN409)/Value_Output,"")</f>
        <v/>
      </c>
      <c r="AI40" s="239" t="str">
        <f>IF(ISTEXT('Discounted Benefits'!$N409&amp;'Discounted Benefits'!$O409),('Discounted Benefits'!AO409)/Value_Output,"")</f>
        <v/>
      </c>
      <c r="AJ40" s="239" t="str">
        <f>IF(ISTEXT('Discounted Benefits'!$N409&amp;'Discounted Benefits'!$O409),('Discounted Benefits'!AP409)/Value_Output,"")</f>
        <v/>
      </c>
      <c r="AK40" s="239" t="str">
        <f>IF(ISTEXT('Discounted Benefits'!$N409&amp;'Discounted Benefits'!$O409),('Discounted Benefits'!AQ409)/Value_Output,"")</f>
        <v/>
      </c>
      <c r="AL40" s="239" t="str">
        <f>IF(ISTEXT('Discounted Benefits'!$N409&amp;'Discounted Benefits'!$O409),('Discounted Benefits'!AR409)/Value_Output,"")</f>
        <v/>
      </c>
      <c r="AM40" s="239" t="str">
        <f>IF(ISTEXT('Discounted Benefits'!$N409&amp;'Discounted Benefits'!$O409),('Discounted Benefits'!AS409)/Value_Output,"")</f>
        <v/>
      </c>
      <c r="AN40" s="239" t="str">
        <f>IF(ISTEXT('Discounted Benefits'!$N409&amp;'Discounted Benefits'!$O409),('Discounted Benefits'!AT409)/Value_Output,"")</f>
        <v/>
      </c>
      <c r="AO40" s="239" t="str">
        <f>IF(ISTEXT('Discounted Benefits'!$N409&amp;'Discounted Benefits'!$O409),('Discounted Benefits'!AU409)/Value_Output,"")</f>
        <v/>
      </c>
      <c r="AP40" s="239" t="str">
        <f>IF(ISTEXT('Discounted Benefits'!$N409&amp;'Discounted Benefits'!$O409),('Discounted Benefits'!AV409)/Value_Output,"")</f>
        <v/>
      </c>
      <c r="AQ40" s="239" t="str">
        <f>IF(ISTEXT('Discounted Benefits'!$N409&amp;'Discounted Benefits'!$O409),('Discounted Benefits'!AW409)/Value_Output,"")</f>
        <v/>
      </c>
      <c r="AR40" s="239" t="str">
        <f>IF(ISTEXT('Discounted Benefits'!$N409&amp;'Discounted Benefits'!$O409),('Discounted Benefits'!AX409)/Value_Output,"")</f>
        <v/>
      </c>
      <c r="AS40" s="239" t="str">
        <f>IF(ISTEXT('Discounted Benefits'!$N409&amp;'Discounted Benefits'!$O409),('Discounted Benefits'!AY409)/Value_Output,"")</f>
        <v/>
      </c>
      <c r="AT40" s="239" t="str">
        <f>IF(ISTEXT('Discounted Benefits'!$N409&amp;'Discounted Benefits'!$O409),('Discounted Benefits'!AZ409)/Value_Output,"")</f>
        <v/>
      </c>
      <c r="AU40" s="239" t="str">
        <f>IF(ISTEXT('Discounted Benefits'!$N409&amp;'Discounted Benefits'!$O409),('Discounted Benefits'!BA409)/Value_Output,"")</f>
        <v/>
      </c>
      <c r="AV40" s="239" t="str">
        <f>IF(ISTEXT('Discounted Benefits'!$N409&amp;'Discounted Benefits'!$O409),('Discounted Benefits'!BB409)/Value_Output,"")</f>
        <v/>
      </c>
      <c r="AW40" s="239" t="str">
        <f>IF(ISTEXT('Discounted Benefits'!$N409&amp;'Discounted Benefits'!$O409),('Discounted Benefits'!BC409)/Value_Output,"")</f>
        <v/>
      </c>
      <c r="AX40" s="239" t="str">
        <f>IF(ISTEXT('Discounted Benefits'!$N409&amp;'Discounted Benefits'!$O409),('Discounted Benefits'!BD409)/Value_Output,"")</f>
        <v/>
      </c>
      <c r="AY40" s="239" t="str">
        <f>IF(ISTEXT('Discounted Benefits'!$N409&amp;'Discounted Benefits'!$O409),('Discounted Benefits'!BE409)/Value_Output,"")</f>
        <v/>
      </c>
      <c r="AZ40" s="240" t="str">
        <f>IF(ISTEXT('Discounted Benefits'!$N409&amp;'Discounted Benefits'!$O409),('Discounted Benefits'!BF409)/Value_Output,"")</f>
        <v/>
      </c>
      <c r="BA40" s="240" t="str">
        <f>IF(ISTEXT('Discounted Benefits'!$N409&amp;'Discounted Benefits'!$O409),('Discounted Benefits'!BG409)/Value_Output,"")</f>
        <v/>
      </c>
      <c r="BB40" s="240" t="str">
        <f>IF(ISTEXT('Discounted Benefits'!$N409&amp;'Discounted Benefits'!$O409),('Discounted Benefits'!BH409)/Value_Output,"")</f>
        <v/>
      </c>
      <c r="BC40" s="240" t="str">
        <f>IF(ISTEXT('Discounted Benefits'!$N409&amp;'Discounted Benefits'!$O409),('Discounted Benefits'!BI409)/Value_Output,"")</f>
        <v/>
      </c>
      <c r="BD40" s="240" t="str">
        <f>IF(ISTEXT('Discounted Benefits'!$N409&amp;'Discounted Benefits'!$O409),('Discounted Benefits'!BJ409)/Value_Output,"")</f>
        <v/>
      </c>
      <c r="BE40" s="240" t="str">
        <f>IF(ISTEXT('Discounted Benefits'!$N409&amp;'Discounted Benefits'!$O409),('Discounted Benefits'!BK409)/Value_Output,"")</f>
        <v/>
      </c>
      <c r="BF40" s="240" t="str">
        <f>IF(ISTEXT('Discounted Benefits'!$N409&amp;'Discounted Benefits'!$O409),('Discounted Benefits'!BL409)/Value_Output,"")</f>
        <v/>
      </c>
      <c r="BG40" s="240" t="str">
        <f>IF(ISTEXT('Discounted Benefits'!$N409&amp;'Discounted Benefits'!$O409),('Discounted Benefits'!BM409)/Value_Output,"")</f>
        <v/>
      </c>
      <c r="BH40" s="240" t="str">
        <f>IF(ISTEXT('Discounted Benefits'!$N409&amp;'Discounted Benefits'!$O409),('Discounted Benefits'!BN409)/Value_Output,"")</f>
        <v/>
      </c>
      <c r="BI40" s="240" t="str">
        <f>IF(ISTEXT('Discounted Benefits'!$N409&amp;'Discounted Benefits'!$O409),('Discounted Benefits'!BO409)/Value_Output,"")</f>
        <v/>
      </c>
      <c r="BJ40" s="240" t="str">
        <f>IF(ISTEXT('Discounted Benefits'!$N409&amp;'Discounted Benefits'!$O409),('Discounted Benefits'!BP409)/Value_Output,"")</f>
        <v/>
      </c>
      <c r="BK40" s="240" t="str">
        <f>IF(ISTEXT('Discounted Benefits'!$N409&amp;'Discounted Benefits'!$O409),('Discounted Benefits'!BQ409)/Value_Output,"")</f>
        <v/>
      </c>
      <c r="BL40" s="240" t="str">
        <f>IF(ISTEXT('Discounted Benefits'!$N409&amp;'Discounted Benefits'!$O409),('Discounted Benefits'!BR409)/Value_Output,"")</f>
        <v/>
      </c>
      <c r="BM40" s="240" t="str">
        <f>IF(ISTEXT('Discounted Benefits'!$N409&amp;'Discounted Benefits'!$O409),('Discounted Benefits'!BS409)/Value_Output,"")</f>
        <v/>
      </c>
      <c r="BN40" s="240" t="str">
        <f>IF(ISTEXT('Discounted Benefits'!$N409&amp;'Discounted Benefits'!$O409),('Discounted Benefits'!BT409)/Value_Output,"")</f>
        <v/>
      </c>
      <c r="BO40" s="240" t="str">
        <f>IF(ISTEXT('Discounted Benefits'!$N409&amp;'Discounted Benefits'!$O409),('Discounted Benefits'!BU409)/Value_Output,"")</f>
        <v/>
      </c>
      <c r="BP40" s="240" t="str">
        <f>IF(ISTEXT('Discounted Benefits'!$N409&amp;'Discounted Benefits'!$O409),('Discounted Benefits'!BV409)/Value_Output,"")</f>
        <v/>
      </c>
      <c r="BQ40" s="240" t="str">
        <f>IF(ISTEXT('Discounted Benefits'!$N409&amp;'Discounted Benefits'!$O409),('Discounted Benefits'!BW409)/Value_Output,"")</f>
        <v/>
      </c>
      <c r="BR40" s="240" t="str">
        <f>IF(ISTEXT('Discounted Benefits'!$N409&amp;'Discounted Benefits'!$O409),('Discounted Benefits'!BX409)/Value_Output,"")</f>
        <v/>
      </c>
      <c r="BS40" s="240" t="str">
        <f>IF(ISTEXT('Discounted Benefits'!$N409&amp;'Discounted Benefits'!$O409),('Discounted Benefits'!BY409)/Value_Output,"")</f>
        <v/>
      </c>
      <c r="BT40" s="240" t="str">
        <f>IF(ISTEXT('Discounted Benefits'!$N409&amp;'Discounted Benefits'!$O409),('Discounted Benefits'!BZ409)/Value_Output,"")</f>
        <v/>
      </c>
      <c r="BU40" s="240" t="str">
        <f>IF(ISTEXT('Discounted Benefits'!$N409&amp;'Discounted Benefits'!$O409),('Discounted Benefits'!CA409)/Value_Output,"")</f>
        <v/>
      </c>
      <c r="BV40" s="240" t="str">
        <f>IF(ISTEXT('Discounted Benefits'!$N409&amp;'Discounted Benefits'!$O409),('Discounted Benefits'!CB409)/Value_Output,"")</f>
        <v/>
      </c>
      <c r="BW40" s="240" t="str">
        <f>IF(ISTEXT('Discounted Benefits'!$N409&amp;'Discounted Benefits'!$O409),('Discounted Benefits'!CC409)/Value_Output,"")</f>
        <v/>
      </c>
      <c r="BX40" s="240" t="str">
        <f>IF(ISTEXT('Discounted Benefits'!$N409&amp;'Discounted Benefits'!$O409),('Discounted Benefits'!CD409)/Value_Output,"")</f>
        <v/>
      </c>
      <c r="BY40" s="240" t="str">
        <f>IF(ISTEXT('Discounted Benefits'!$N409&amp;'Discounted Benefits'!$O409),('Discounted Benefits'!CE409)/Value_Output,"")</f>
        <v/>
      </c>
      <c r="BZ40" s="240" t="str">
        <f>IF(ISTEXT('Discounted Benefits'!$N409&amp;'Discounted Benefits'!$O409),('Discounted Benefits'!CF409)/Value_Output,"")</f>
        <v/>
      </c>
      <c r="CA40" s="240" t="str">
        <f>IF(ISTEXT('Discounted Benefits'!$N409&amp;'Discounted Benefits'!$O409),('Discounted Benefits'!CG409)/Value_Output,"")</f>
        <v/>
      </c>
      <c r="CB40" s="240" t="str">
        <f>IF(ISTEXT('Discounted Benefits'!$N409&amp;'Discounted Benefits'!$O409),('Discounted Benefits'!CH409)/Value_Output,"")</f>
        <v/>
      </c>
      <c r="CC40" s="240" t="str">
        <f>IF(ISTEXT('Discounted Benefits'!$N409&amp;'Discounted Benefits'!$O409),('Discounted Benefits'!CI409)/Value_Output,"")</f>
        <v/>
      </c>
      <c r="CD40" s="240" t="str">
        <f>IF(ISTEXT('Discounted Benefits'!$N409&amp;'Discounted Benefits'!$O409),('Discounted Benefits'!CJ409)/Value_Output,"")</f>
        <v/>
      </c>
      <c r="CE40" s="240" t="str">
        <f>IF(ISTEXT('Discounted Benefits'!$N409&amp;'Discounted Benefits'!$O409),('Discounted Benefits'!CK409)/Value_Output,"")</f>
        <v/>
      </c>
      <c r="CF40" s="240" t="str">
        <f>IF(ISTEXT('Discounted Benefits'!$N409&amp;'Discounted Benefits'!$O409),('Discounted Benefits'!CL409)/Value_Output,"")</f>
        <v/>
      </c>
      <c r="CG40" s="240" t="str">
        <f>IF(ISTEXT('Discounted Benefits'!$N409&amp;'Discounted Benefits'!$O409),('Discounted Benefits'!CM409)/Value_Output,"")</f>
        <v/>
      </c>
      <c r="CH40" s="240" t="str">
        <f>IF(ISTEXT('Discounted Benefits'!$N409&amp;'Discounted Benefits'!$O409),('Discounted Benefits'!CN409)/Value_Output,"")</f>
        <v/>
      </c>
      <c r="CI40" s="240" t="str">
        <f>IF(ISTEXT('Discounted Benefits'!$N409&amp;'Discounted Benefits'!$O409),('Discounted Benefits'!CO409)/Value_Output,"")</f>
        <v/>
      </c>
      <c r="CJ40" s="240" t="str">
        <f>IF(ISTEXT('Discounted Benefits'!$N409&amp;'Discounted Benefits'!$O409),('Discounted Benefits'!CP409)/Value_Output,"")</f>
        <v/>
      </c>
      <c r="CM40" s="24"/>
      <c r="CN40" s="24"/>
    </row>
    <row r="41" spans="3:92" ht="16" thickBot="1" x14ac:dyDescent="0.4">
      <c r="C41" s="114"/>
      <c r="D41" s="114"/>
      <c r="E41" s="257" t="s">
        <v>155</v>
      </c>
      <c r="F41" s="257"/>
      <c r="G41" s="258"/>
      <c r="H41" s="258"/>
      <c r="I41" s="259"/>
      <c r="J41" s="260">
        <f>SUM(J31:J40)</f>
        <v>0</v>
      </c>
      <c r="K41" s="260">
        <f t="shared" ref="K41:BV41" si="2">SUM(K31:K40)</f>
        <v>0</v>
      </c>
      <c r="L41" s="260">
        <f t="shared" si="2"/>
        <v>0</v>
      </c>
      <c r="M41" s="260">
        <f t="shared" si="2"/>
        <v>0</v>
      </c>
      <c r="N41" s="260">
        <f t="shared" si="2"/>
        <v>0</v>
      </c>
      <c r="O41" s="260">
        <f t="shared" si="2"/>
        <v>0</v>
      </c>
      <c r="P41" s="260">
        <f t="shared" si="2"/>
        <v>0</v>
      </c>
      <c r="Q41" s="260">
        <f t="shared" si="2"/>
        <v>0</v>
      </c>
      <c r="R41" s="260">
        <f t="shared" si="2"/>
        <v>0</v>
      </c>
      <c r="S41" s="260">
        <f t="shared" si="2"/>
        <v>0</v>
      </c>
      <c r="T41" s="260">
        <f t="shared" si="2"/>
        <v>0</v>
      </c>
      <c r="U41" s="260">
        <f t="shared" si="2"/>
        <v>0</v>
      </c>
      <c r="V41" s="260">
        <f t="shared" si="2"/>
        <v>0</v>
      </c>
      <c r="W41" s="260">
        <f t="shared" si="2"/>
        <v>0</v>
      </c>
      <c r="X41" s="260">
        <f t="shared" si="2"/>
        <v>0</v>
      </c>
      <c r="Y41" s="260">
        <f t="shared" si="2"/>
        <v>0</v>
      </c>
      <c r="Z41" s="260">
        <f t="shared" si="2"/>
        <v>0</v>
      </c>
      <c r="AA41" s="260">
        <f t="shared" si="2"/>
        <v>0</v>
      </c>
      <c r="AB41" s="260">
        <f t="shared" si="2"/>
        <v>0</v>
      </c>
      <c r="AC41" s="260">
        <f t="shared" si="2"/>
        <v>0</v>
      </c>
      <c r="AD41" s="260">
        <f t="shared" si="2"/>
        <v>0</v>
      </c>
      <c r="AE41" s="260">
        <f t="shared" si="2"/>
        <v>0</v>
      </c>
      <c r="AF41" s="260">
        <f t="shared" si="2"/>
        <v>0</v>
      </c>
      <c r="AG41" s="260">
        <f t="shared" si="2"/>
        <v>0</v>
      </c>
      <c r="AH41" s="260">
        <f t="shared" si="2"/>
        <v>0</v>
      </c>
      <c r="AI41" s="260">
        <f t="shared" si="2"/>
        <v>0</v>
      </c>
      <c r="AJ41" s="260">
        <f t="shared" si="2"/>
        <v>0</v>
      </c>
      <c r="AK41" s="260">
        <f t="shared" si="2"/>
        <v>0</v>
      </c>
      <c r="AL41" s="260">
        <f t="shared" si="2"/>
        <v>0</v>
      </c>
      <c r="AM41" s="260">
        <f t="shared" si="2"/>
        <v>0</v>
      </c>
      <c r="AN41" s="260">
        <f t="shared" si="2"/>
        <v>0</v>
      </c>
      <c r="AO41" s="260">
        <f t="shared" si="2"/>
        <v>0</v>
      </c>
      <c r="AP41" s="260">
        <f t="shared" si="2"/>
        <v>0</v>
      </c>
      <c r="AQ41" s="260">
        <f t="shared" si="2"/>
        <v>0</v>
      </c>
      <c r="AR41" s="260">
        <f t="shared" si="2"/>
        <v>0</v>
      </c>
      <c r="AS41" s="260">
        <f t="shared" si="2"/>
        <v>0</v>
      </c>
      <c r="AT41" s="260">
        <f t="shared" si="2"/>
        <v>0</v>
      </c>
      <c r="AU41" s="260">
        <f t="shared" si="2"/>
        <v>0</v>
      </c>
      <c r="AV41" s="260">
        <f t="shared" si="2"/>
        <v>0</v>
      </c>
      <c r="AW41" s="260">
        <f t="shared" si="2"/>
        <v>0</v>
      </c>
      <c r="AX41" s="260">
        <f t="shared" si="2"/>
        <v>0</v>
      </c>
      <c r="AY41" s="260">
        <f t="shared" si="2"/>
        <v>0</v>
      </c>
      <c r="AZ41" s="260">
        <f t="shared" si="2"/>
        <v>0</v>
      </c>
      <c r="BA41" s="260">
        <f t="shared" si="2"/>
        <v>0</v>
      </c>
      <c r="BB41" s="260">
        <f t="shared" si="2"/>
        <v>0</v>
      </c>
      <c r="BC41" s="260">
        <f t="shared" si="2"/>
        <v>0</v>
      </c>
      <c r="BD41" s="260">
        <f t="shared" si="2"/>
        <v>0</v>
      </c>
      <c r="BE41" s="260">
        <f t="shared" si="2"/>
        <v>0</v>
      </c>
      <c r="BF41" s="260">
        <f t="shared" si="2"/>
        <v>0</v>
      </c>
      <c r="BG41" s="260">
        <f t="shared" si="2"/>
        <v>0</v>
      </c>
      <c r="BH41" s="260">
        <f t="shared" si="2"/>
        <v>0</v>
      </c>
      <c r="BI41" s="260">
        <f t="shared" si="2"/>
        <v>0</v>
      </c>
      <c r="BJ41" s="260">
        <f t="shared" si="2"/>
        <v>0</v>
      </c>
      <c r="BK41" s="260">
        <f t="shared" si="2"/>
        <v>0</v>
      </c>
      <c r="BL41" s="260">
        <f t="shared" si="2"/>
        <v>0</v>
      </c>
      <c r="BM41" s="260">
        <f t="shared" si="2"/>
        <v>0</v>
      </c>
      <c r="BN41" s="260">
        <f t="shared" si="2"/>
        <v>0</v>
      </c>
      <c r="BO41" s="260">
        <f t="shared" si="2"/>
        <v>0</v>
      </c>
      <c r="BP41" s="260">
        <f t="shared" si="2"/>
        <v>0</v>
      </c>
      <c r="BQ41" s="260">
        <f t="shared" si="2"/>
        <v>0</v>
      </c>
      <c r="BR41" s="260">
        <f t="shared" si="2"/>
        <v>0</v>
      </c>
      <c r="BS41" s="260">
        <f t="shared" si="2"/>
        <v>0</v>
      </c>
      <c r="BT41" s="260">
        <f t="shared" si="2"/>
        <v>0</v>
      </c>
      <c r="BU41" s="260">
        <f t="shared" si="2"/>
        <v>0</v>
      </c>
      <c r="BV41" s="260">
        <f t="shared" si="2"/>
        <v>0</v>
      </c>
      <c r="BW41" s="260">
        <f t="shared" ref="BW41:CJ41" si="3">SUM(BW31:BW40)</f>
        <v>0</v>
      </c>
      <c r="BX41" s="260">
        <f t="shared" si="3"/>
        <v>0</v>
      </c>
      <c r="BY41" s="260">
        <f t="shared" si="3"/>
        <v>0</v>
      </c>
      <c r="BZ41" s="260">
        <f t="shared" si="3"/>
        <v>0</v>
      </c>
      <c r="CA41" s="260">
        <f t="shared" si="3"/>
        <v>0</v>
      </c>
      <c r="CB41" s="260">
        <f t="shared" si="3"/>
        <v>0</v>
      </c>
      <c r="CC41" s="260">
        <f t="shared" si="3"/>
        <v>0</v>
      </c>
      <c r="CD41" s="260">
        <f t="shared" si="3"/>
        <v>0</v>
      </c>
      <c r="CE41" s="260">
        <f t="shared" si="3"/>
        <v>0</v>
      </c>
      <c r="CF41" s="260">
        <f t="shared" si="3"/>
        <v>0</v>
      </c>
      <c r="CG41" s="260">
        <f t="shared" si="3"/>
        <v>0</v>
      </c>
      <c r="CH41" s="260">
        <f t="shared" si="3"/>
        <v>0</v>
      </c>
      <c r="CI41" s="260">
        <f t="shared" si="3"/>
        <v>0</v>
      </c>
      <c r="CJ41" s="260">
        <f t="shared" si="3"/>
        <v>0</v>
      </c>
      <c r="CM41" s="24"/>
      <c r="CN41" s="24"/>
    </row>
    <row r="42" spans="3:92" ht="16" thickTop="1" x14ac:dyDescent="0.35">
      <c r="C42" s="114"/>
      <c r="D42" s="114"/>
      <c r="E42" s="261"/>
      <c r="F42" s="261"/>
      <c r="G42" s="262"/>
      <c r="H42" s="262"/>
      <c r="I42" s="263"/>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M42" s="24"/>
      <c r="CN42" s="24"/>
    </row>
    <row r="43" spans="3:92" x14ac:dyDescent="0.35">
      <c r="C43" s="114"/>
      <c r="D43" s="114"/>
      <c r="E43" s="114"/>
      <c r="F43" s="114"/>
      <c r="G43" s="140"/>
      <c r="H43" s="140"/>
      <c r="I43" s="141"/>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M43" s="24"/>
      <c r="CN43" s="24"/>
    </row>
    <row r="44" spans="3:92" x14ac:dyDescent="0.35">
      <c r="C44" s="114"/>
      <c r="D44" s="114"/>
      <c r="E44" s="114"/>
      <c r="F44" s="114"/>
      <c r="G44" s="140"/>
      <c r="H44" s="140"/>
      <c r="I44" s="141"/>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M44" s="24"/>
      <c r="CN44" s="24"/>
    </row>
    <row r="45" spans="3:92" x14ac:dyDescent="0.35">
      <c r="C45" s="114"/>
      <c r="D45" s="114"/>
      <c r="E45" s="133" t="str" cm="1">
        <f t="array" ref="E45">("Option 1 Results "&amp;INDEX(Lists!$C$23:$C$27,MATCH('Primary Inputs'!$D$31,Lists!$B$23:$B$27,0)*1,))</f>
        <v>Option 1 Results ($)</v>
      </c>
      <c r="F45" s="114"/>
      <c r="G45" s="140"/>
      <c r="H45" s="140"/>
      <c r="I45" s="141"/>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M45" s="24"/>
      <c r="CN45" s="24"/>
    </row>
    <row r="46" spans="3:92" x14ac:dyDescent="0.35">
      <c r="C46" s="114"/>
      <c r="D46" s="114"/>
      <c r="E46" s="143"/>
      <c r="F46" s="143"/>
      <c r="G46" s="144"/>
      <c r="H46" s="144"/>
      <c r="I46" s="145"/>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M46" s="24"/>
      <c r="CN46" s="24"/>
    </row>
    <row r="47" spans="3:92" x14ac:dyDescent="0.35">
      <c r="C47" s="114"/>
      <c r="D47" s="114"/>
      <c r="E47" s="139" t="s">
        <v>67</v>
      </c>
      <c r="F47" s="139"/>
      <c r="G47" s="137" t="s">
        <v>123</v>
      </c>
      <c r="H47" s="137"/>
      <c r="I47" s="142" t="s">
        <v>124</v>
      </c>
      <c r="J47" s="142">
        <f>'Primary Inputs'!P$70</f>
        <v>0</v>
      </c>
      <c r="K47" s="142">
        <f>'Primary Inputs'!Q$70</f>
        <v>1</v>
      </c>
      <c r="L47" s="142">
        <f>'Primary Inputs'!R$70</f>
        <v>2</v>
      </c>
      <c r="M47" s="142">
        <f>'Primary Inputs'!S$70</f>
        <v>3</v>
      </c>
      <c r="N47" s="142">
        <f>'Primary Inputs'!T$70</f>
        <v>4</v>
      </c>
      <c r="O47" s="142">
        <f>'Primary Inputs'!U$70</f>
        <v>5</v>
      </c>
      <c r="P47" s="142">
        <f>'Primary Inputs'!V$70</f>
        <v>6</v>
      </c>
      <c r="Q47" s="142">
        <f>'Primary Inputs'!W$70</f>
        <v>7</v>
      </c>
      <c r="R47" s="142">
        <f>'Primary Inputs'!X$70</f>
        <v>8</v>
      </c>
      <c r="S47" s="142">
        <f>'Primary Inputs'!Y$70</f>
        <v>9</v>
      </c>
      <c r="T47" s="142">
        <f>'Primary Inputs'!Z$70</f>
        <v>10</v>
      </c>
      <c r="U47" s="142">
        <f>'Primary Inputs'!AA$70</f>
        <v>11</v>
      </c>
      <c r="V47" s="142">
        <f>'Primary Inputs'!AB$70</f>
        <v>12</v>
      </c>
      <c r="W47" s="142">
        <f>'Primary Inputs'!AC$70</f>
        <v>13</v>
      </c>
      <c r="X47" s="142">
        <f>'Primary Inputs'!AD$70</f>
        <v>14</v>
      </c>
      <c r="Y47" s="142">
        <f>'Primary Inputs'!AE$70</f>
        <v>15</v>
      </c>
      <c r="Z47" s="142">
        <f>'Primary Inputs'!AF$70</f>
        <v>16</v>
      </c>
      <c r="AA47" s="142">
        <f>'Primary Inputs'!AG$70</f>
        <v>17</v>
      </c>
      <c r="AB47" s="142">
        <f>'Primary Inputs'!AH$70</f>
        <v>18</v>
      </c>
      <c r="AC47" s="142">
        <f>'Primary Inputs'!AI$70</f>
        <v>19</v>
      </c>
      <c r="AD47" s="142">
        <f>'Primary Inputs'!AJ$70</f>
        <v>20</v>
      </c>
      <c r="AE47" s="142">
        <f>'Primary Inputs'!AK$70</f>
        <v>21</v>
      </c>
      <c r="AF47" s="142">
        <f>'Primary Inputs'!AL$70</f>
        <v>22</v>
      </c>
      <c r="AG47" s="142">
        <f>'Primary Inputs'!AM$70</f>
        <v>23</v>
      </c>
      <c r="AH47" s="142">
        <f>'Primary Inputs'!AN$70</f>
        <v>24</v>
      </c>
      <c r="AI47" s="142">
        <f>'Primary Inputs'!AO$70</f>
        <v>25</v>
      </c>
      <c r="AJ47" s="142">
        <f>'Primary Inputs'!AP$70</f>
        <v>26</v>
      </c>
      <c r="AK47" s="142">
        <f>'Primary Inputs'!AQ$70</f>
        <v>27</v>
      </c>
      <c r="AL47" s="142">
        <f>'Primary Inputs'!AR$70</f>
        <v>28</v>
      </c>
      <c r="AM47" s="142">
        <f>'Primary Inputs'!AS$70</f>
        <v>29</v>
      </c>
      <c r="AN47" s="142">
        <f>'Primary Inputs'!AT$70</f>
        <v>30</v>
      </c>
      <c r="AO47" s="142">
        <f>'Primary Inputs'!AU$70</f>
        <v>31</v>
      </c>
      <c r="AP47" s="142">
        <f>'Primary Inputs'!AV$70</f>
        <v>32</v>
      </c>
      <c r="AQ47" s="142">
        <f>'Primary Inputs'!AW$70</f>
        <v>33</v>
      </c>
      <c r="AR47" s="142">
        <f>'Primary Inputs'!AX$70</f>
        <v>34</v>
      </c>
      <c r="AS47" s="142">
        <f>'Primary Inputs'!AY$70</f>
        <v>35</v>
      </c>
      <c r="AT47" s="142">
        <f>'Primary Inputs'!AZ$70</f>
        <v>36</v>
      </c>
      <c r="AU47" s="142">
        <f>'Primary Inputs'!BA$70</f>
        <v>37</v>
      </c>
      <c r="AV47" s="142">
        <f>'Primary Inputs'!BB$70</f>
        <v>38</v>
      </c>
      <c r="AW47" s="142">
        <f>'Primary Inputs'!BC$70</f>
        <v>39</v>
      </c>
      <c r="AX47" s="142">
        <f>'Primary Inputs'!BD$70</f>
        <v>40</v>
      </c>
      <c r="AY47" s="142">
        <f>'Primary Inputs'!BE$70</f>
        <v>41</v>
      </c>
      <c r="AZ47" s="137">
        <f>'Primary Inputs'!BF$70</f>
        <v>42</v>
      </c>
      <c r="BA47" s="137">
        <f>'Primary Inputs'!BG$70</f>
        <v>43</v>
      </c>
      <c r="BB47" s="137">
        <f>'Primary Inputs'!BH$70</f>
        <v>44</v>
      </c>
      <c r="BC47" s="137">
        <f>'Primary Inputs'!BI$70</f>
        <v>45</v>
      </c>
      <c r="BD47" s="137">
        <f>'Primary Inputs'!BJ$70</f>
        <v>46</v>
      </c>
      <c r="BE47" s="137">
        <f>'Primary Inputs'!BK$70</f>
        <v>47</v>
      </c>
      <c r="BF47" s="137">
        <f>'Primary Inputs'!BL$70</f>
        <v>48</v>
      </c>
      <c r="BG47" s="137">
        <f>'Primary Inputs'!BM$70</f>
        <v>49</v>
      </c>
      <c r="BH47" s="137">
        <f>'Primary Inputs'!BN$70</f>
        <v>50</v>
      </c>
      <c r="BI47" s="137">
        <f>'Primary Inputs'!BO$70</f>
        <v>51</v>
      </c>
      <c r="BJ47" s="137">
        <f>'Primary Inputs'!BP$70</f>
        <v>52</v>
      </c>
      <c r="BK47" s="137">
        <f>'Primary Inputs'!BQ$70</f>
        <v>53</v>
      </c>
      <c r="BL47" s="137">
        <f>'Primary Inputs'!BR$70</f>
        <v>54</v>
      </c>
      <c r="BM47" s="137">
        <f>'Primary Inputs'!BS$70</f>
        <v>55</v>
      </c>
      <c r="BN47" s="137">
        <f>'Primary Inputs'!BT$70</f>
        <v>56</v>
      </c>
      <c r="BO47" s="137">
        <f>'Primary Inputs'!BU$70</f>
        <v>57</v>
      </c>
      <c r="BP47" s="137">
        <f>'Primary Inputs'!BV$70</f>
        <v>58</v>
      </c>
      <c r="BQ47" s="137">
        <f>'Primary Inputs'!BW$70</f>
        <v>59</v>
      </c>
      <c r="BR47" s="137">
        <f>'Primary Inputs'!BX$70</f>
        <v>60</v>
      </c>
      <c r="BS47" s="137">
        <f>'Primary Inputs'!BY$70</f>
        <v>61</v>
      </c>
      <c r="BT47" s="137">
        <f>'Primary Inputs'!BZ$70</f>
        <v>62</v>
      </c>
      <c r="BU47" s="137">
        <f>'Primary Inputs'!CA$70</f>
        <v>63</v>
      </c>
      <c r="BV47" s="137">
        <f>'Primary Inputs'!CB$70</f>
        <v>64</v>
      </c>
      <c r="BW47" s="137">
        <f>'Primary Inputs'!CC$70</f>
        <v>65</v>
      </c>
      <c r="BX47" s="137">
        <f>'Primary Inputs'!CD$70</f>
        <v>66</v>
      </c>
      <c r="BY47" s="137">
        <f>'Primary Inputs'!CE$70</f>
        <v>67</v>
      </c>
      <c r="BZ47" s="137">
        <f>'Primary Inputs'!CF$70</f>
        <v>68</v>
      </c>
      <c r="CA47" s="137">
        <f>'Primary Inputs'!CG$70</f>
        <v>69</v>
      </c>
      <c r="CB47" s="137">
        <f>'Primary Inputs'!CH$70</f>
        <v>70</v>
      </c>
      <c r="CC47" s="137">
        <f>'Primary Inputs'!CI$70</f>
        <v>71</v>
      </c>
      <c r="CD47" s="137">
        <f>'Primary Inputs'!CJ$70</f>
        <v>72</v>
      </c>
      <c r="CE47" s="137">
        <f>'Primary Inputs'!CK$70</f>
        <v>73</v>
      </c>
      <c r="CF47" s="137">
        <f>'Primary Inputs'!CL$70</f>
        <v>74</v>
      </c>
      <c r="CG47" s="137">
        <f>'Primary Inputs'!CM$70</f>
        <v>75</v>
      </c>
      <c r="CH47" s="137">
        <f>'Primary Inputs'!CN$70</f>
        <v>76</v>
      </c>
      <c r="CI47" s="137">
        <f>'Primary Inputs'!CO$70</f>
        <v>77</v>
      </c>
      <c r="CJ47" s="137">
        <f>'Primary Inputs'!CP$70</f>
        <v>78</v>
      </c>
      <c r="CM47" s="24"/>
      <c r="CN47" s="24"/>
    </row>
    <row r="48" spans="3:92" x14ac:dyDescent="0.35">
      <c r="C48" s="114"/>
      <c r="D48" s="114"/>
      <c r="E48" s="23"/>
      <c r="F48" s="23"/>
      <c r="G48" s="80"/>
      <c r="H48" s="80"/>
      <c r="I48" s="86"/>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M48" s="24"/>
      <c r="CN48" s="24"/>
    </row>
    <row r="49" spans="3:92" x14ac:dyDescent="0.35">
      <c r="C49" s="114"/>
      <c r="D49" s="114"/>
      <c r="E49" s="19" t="str">
        <f>IF(ISTEXT('Discounted Costs'!$N413&amp;'Discounted Costs'!$O413),'Discounted Costs'!$O413,"")</f>
        <v/>
      </c>
      <c r="F49" s="19"/>
      <c r="G49" s="82" t="str">
        <f>IF(ISTEXT('Discounted Costs'!$N413&amp;'Discounted Costs'!$O413),SUM('Discounted Costs'!$P413:$BM413)/Value_Output,"")</f>
        <v/>
      </c>
      <c r="H49" s="82"/>
      <c r="I49" s="87"/>
      <c r="J49" s="81" t="str">
        <f>IF(ISTEXT('Discounted Costs'!$N413&amp;'Discounted Costs'!$O413),'Discounted Costs'!P413/Value_Output,"")</f>
        <v/>
      </c>
      <c r="K49" s="81" t="str">
        <f>IF(ISTEXT('Discounted Costs'!$N413&amp;'Discounted Costs'!$O413),'Discounted Costs'!Q413/Value_Output,"")</f>
        <v/>
      </c>
      <c r="L49" s="81" t="str">
        <f>IF(ISTEXT('Discounted Costs'!$N413&amp;'Discounted Costs'!$O413),'Discounted Costs'!R413/Value_Output,"")</f>
        <v/>
      </c>
      <c r="M49" s="81" t="str">
        <f>IF(ISTEXT('Discounted Costs'!$N413&amp;'Discounted Costs'!$O413),'Discounted Costs'!S413/Value_Output,"")</f>
        <v/>
      </c>
      <c r="N49" s="81" t="str">
        <f>IF(ISTEXT('Discounted Costs'!$N413&amp;'Discounted Costs'!$O413),'Discounted Costs'!T413/Value_Output,"")</f>
        <v/>
      </c>
      <c r="O49" s="81" t="str">
        <f>IF(ISTEXT('Discounted Costs'!$N413&amp;'Discounted Costs'!$O413),'Discounted Costs'!U413/Value_Output,"")</f>
        <v/>
      </c>
      <c r="P49" s="81" t="str">
        <f>IF(ISTEXT('Discounted Costs'!$N413&amp;'Discounted Costs'!$O413),'Discounted Costs'!V413/Value_Output,"")</f>
        <v/>
      </c>
      <c r="Q49" s="81" t="str">
        <f>IF(ISTEXT('Discounted Costs'!$N413&amp;'Discounted Costs'!$O413),'Discounted Costs'!W413/Value_Output,"")</f>
        <v/>
      </c>
      <c r="R49" s="81" t="str">
        <f>IF(ISTEXT('Discounted Costs'!$N413&amp;'Discounted Costs'!$O413),'Discounted Costs'!X413/Value_Output,"")</f>
        <v/>
      </c>
      <c r="S49" s="81" t="str">
        <f>IF(ISTEXT('Discounted Costs'!$N413&amp;'Discounted Costs'!$O413),'Discounted Costs'!Y413/Value_Output,"")</f>
        <v/>
      </c>
      <c r="T49" s="81" t="str">
        <f>IF(ISTEXT('Discounted Costs'!$N413&amp;'Discounted Costs'!$O413),'Discounted Costs'!Z413/Value_Output,"")</f>
        <v/>
      </c>
      <c r="U49" s="81" t="str">
        <f>IF(ISTEXT('Discounted Costs'!$N413&amp;'Discounted Costs'!$O413),'Discounted Costs'!AA413/Value_Output,"")</f>
        <v/>
      </c>
      <c r="V49" s="81" t="str">
        <f>IF(ISTEXT('Discounted Costs'!$N413&amp;'Discounted Costs'!$O413),'Discounted Costs'!AB413/Value_Output,"")</f>
        <v/>
      </c>
      <c r="W49" s="81" t="str">
        <f>IF(ISTEXT('Discounted Costs'!$N413&amp;'Discounted Costs'!$O413),'Discounted Costs'!AC413/Value_Output,"")</f>
        <v/>
      </c>
      <c r="X49" s="81" t="str">
        <f>IF(ISTEXT('Discounted Costs'!$N413&amp;'Discounted Costs'!$O413),'Discounted Costs'!AD413/Value_Output,"")</f>
        <v/>
      </c>
      <c r="Y49" s="81" t="str">
        <f>IF(ISTEXT('Discounted Costs'!$N413&amp;'Discounted Costs'!$O413),'Discounted Costs'!AE413/Value_Output,"")</f>
        <v/>
      </c>
      <c r="Z49" s="81" t="str">
        <f>IF(ISTEXT('Discounted Costs'!$N413&amp;'Discounted Costs'!$O413),'Discounted Costs'!AF413/Value_Output,"")</f>
        <v/>
      </c>
      <c r="AA49" s="81" t="str">
        <f>IF(ISTEXT('Discounted Costs'!$N413&amp;'Discounted Costs'!$O413),'Discounted Costs'!AG413/Value_Output,"")</f>
        <v/>
      </c>
      <c r="AB49" s="81" t="str">
        <f>IF(ISTEXT('Discounted Costs'!$N413&amp;'Discounted Costs'!$O413),'Discounted Costs'!AH413/Value_Output,"")</f>
        <v/>
      </c>
      <c r="AC49" s="81" t="str">
        <f>IF(ISTEXT('Discounted Costs'!$N413&amp;'Discounted Costs'!$O413),'Discounted Costs'!AI413/Value_Output,"")</f>
        <v/>
      </c>
      <c r="AD49" s="81" t="str">
        <f>IF(ISTEXT('Discounted Costs'!$N413&amp;'Discounted Costs'!$O413),'Discounted Costs'!AJ413/Value_Output,"")</f>
        <v/>
      </c>
      <c r="AE49" s="81" t="str">
        <f>IF(ISTEXT('Discounted Costs'!$N413&amp;'Discounted Costs'!$O413),'Discounted Costs'!AK413/Value_Output,"")</f>
        <v/>
      </c>
      <c r="AF49" s="81" t="str">
        <f>IF(ISTEXT('Discounted Costs'!$N413&amp;'Discounted Costs'!$O413),'Discounted Costs'!AL413/Value_Output,"")</f>
        <v/>
      </c>
      <c r="AG49" s="81" t="str">
        <f>IF(ISTEXT('Discounted Costs'!$N413&amp;'Discounted Costs'!$O413),'Discounted Costs'!AM413/Value_Output,"")</f>
        <v/>
      </c>
      <c r="AH49" s="81" t="str">
        <f>IF(ISTEXT('Discounted Costs'!$N413&amp;'Discounted Costs'!$O413),'Discounted Costs'!AN413/Value_Output,"")</f>
        <v/>
      </c>
      <c r="AI49" s="81" t="str">
        <f>IF(ISTEXT('Discounted Costs'!$N413&amp;'Discounted Costs'!$O413),'Discounted Costs'!AO413/Value_Output,"")</f>
        <v/>
      </c>
      <c r="AJ49" s="81" t="str">
        <f>IF(ISTEXT('Discounted Costs'!$N413&amp;'Discounted Costs'!$O413),'Discounted Costs'!AP413/Value_Output,"")</f>
        <v/>
      </c>
      <c r="AK49" s="81" t="str">
        <f>IF(ISTEXT('Discounted Costs'!$N413&amp;'Discounted Costs'!$O413),'Discounted Costs'!AQ413/Value_Output,"")</f>
        <v/>
      </c>
      <c r="AL49" s="81" t="str">
        <f>IF(ISTEXT('Discounted Costs'!$N413&amp;'Discounted Costs'!$O413),'Discounted Costs'!AR413/Value_Output,"")</f>
        <v/>
      </c>
      <c r="AM49" s="81" t="str">
        <f>IF(ISTEXT('Discounted Costs'!$N413&amp;'Discounted Costs'!$O413),'Discounted Costs'!AS413/Value_Output,"")</f>
        <v/>
      </c>
      <c r="AN49" s="81" t="str">
        <f>IF(ISTEXT('Discounted Costs'!$N413&amp;'Discounted Costs'!$O413),'Discounted Costs'!AT413/Value_Output,"")</f>
        <v/>
      </c>
      <c r="AO49" s="81" t="str">
        <f>IF(ISTEXT('Discounted Costs'!$N413&amp;'Discounted Costs'!$O413),'Discounted Costs'!AU413/Value_Output,"")</f>
        <v/>
      </c>
      <c r="AP49" s="81" t="str">
        <f>IF(ISTEXT('Discounted Costs'!$N413&amp;'Discounted Costs'!$O413),'Discounted Costs'!AV413/Value_Output,"")</f>
        <v/>
      </c>
      <c r="AQ49" s="81" t="str">
        <f>IF(ISTEXT('Discounted Costs'!$N413&amp;'Discounted Costs'!$O413),'Discounted Costs'!AW413/Value_Output,"")</f>
        <v/>
      </c>
      <c r="AR49" s="81" t="str">
        <f>IF(ISTEXT('Discounted Costs'!$N413&amp;'Discounted Costs'!$O413),'Discounted Costs'!AX413/Value_Output,"")</f>
        <v/>
      </c>
      <c r="AS49" s="81" t="str">
        <f>IF(ISTEXT('Discounted Costs'!$N413&amp;'Discounted Costs'!$O413),'Discounted Costs'!AY413/Value_Output,"")</f>
        <v/>
      </c>
      <c r="AT49" s="81" t="str">
        <f>IF(ISTEXT('Discounted Costs'!$N413&amp;'Discounted Costs'!$O413),'Discounted Costs'!AZ413/Value_Output,"")</f>
        <v/>
      </c>
      <c r="AU49" s="81" t="str">
        <f>IF(ISTEXT('Discounted Costs'!$N413&amp;'Discounted Costs'!$O413),'Discounted Costs'!BA413/Value_Output,"")</f>
        <v/>
      </c>
      <c r="AV49" s="81" t="str">
        <f>IF(ISTEXT('Discounted Costs'!$N413&amp;'Discounted Costs'!$O413),'Discounted Costs'!BB413/Value_Output,"")</f>
        <v/>
      </c>
      <c r="AW49" s="81" t="str">
        <f>IF(ISTEXT('Discounted Costs'!$N413&amp;'Discounted Costs'!$O413),'Discounted Costs'!BC413/Value_Output,"")</f>
        <v/>
      </c>
      <c r="AX49" s="81" t="str">
        <f>IF(ISTEXT('Discounted Costs'!$N413&amp;'Discounted Costs'!$O413),'Discounted Costs'!BD413/Value_Output,"")</f>
        <v/>
      </c>
      <c r="AY49" s="81" t="str">
        <f>IF(ISTEXT('Discounted Costs'!$N413&amp;'Discounted Costs'!$O413),'Discounted Costs'!BE413/Value_Output,"")</f>
        <v/>
      </c>
      <c r="AZ49" s="77" t="str">
        <f>IF(ISTEXT('Discounted Costs'!$N413&amp;'Discounted Costs'!$O413),'Discounted Costs'!BF413/Value_Output,"")</f>
        <v/>
      </c>
      <c r="BA49" s="77" t="str">
        <f>IF(ISTEXT('Discounted Costs'!$N413&amp;'Discounted Costs'!$O413),'Discounted Costs'!BG413/Value_Output,"")</f>
        <v/>
      </c>
      <c r="BB49" s="77" t="str">
        <f>IF(ISTEXT('Discounted Costs'!$N413&amp;'Discounted Costs'!$O413),'Discounted Costs'!BH413/Value_Output,"")</f>
        <v/>
      </c>
      <c r="BC49" s="77" t="str">
        <f>IF(ISTEXT('Discounted Costs'!$N413&amp;'Discounted Costs'!$O413),'Discounted Costs'!BI413/Value_Output,"")</f>
        <v/>
      </c>
      <c r="BD49" s="77" t="str">
        <f>IF(ISTEXT('Discounted Costs'!$N413&amp;'Discounted Costs'!$O413),'Discounted Costs'!BJ413/Value_Output,"")</f>
        <v/>
      </c>
      <c r="BE49" s="77" t="str">
        <f>IF(ISTEXT('Discounted Costs'!$N413&amp;'Discounted Costs'!$O413),'Discounted Costs'!BK413/Value_Output,"")</f>
        <v/>
      </c>
      <c r="BF49" s="77" t="str">
        <f>IF(ISTEXT('Discounted Costs'!$N413&amp;'Discounted Costs'!$O413),'Discounted Costs'!BL413/Value_Output,"")</f>
        <v/>
      </c>
      <c r="BG49" s="77" t="str">
        <f>IF(ISTEXT('Discounted Costs'!$N413&amp;'Discounted Costs'!$O413),'Discounted Costs'!BM413/Value_Output,"")</f>
        <v/>
      </c>
      <c r="BH49" s="77" t="str">
        <f>IF(ISTEXT('Discounted Costs'!$N413&amp;'Discounted Costs'!$O413),'Discounted Costs'!BN413/Value_Output,"")</f>
        <v/>
      </c>
      <c r="BI49" s="77" t="str">
        <f>IF(ISTEXT('Discounted Costs'!$N413&amp;'Discounted Costs'!$O413),'Discounted Costs'!BO413/Value_Output,"")</f>
        <v/>
      </c>
      <c r="BJ49" s="77" t="str">
        <f>IF(ISTEXT('Discounted Costs'!$N413&amp;'Discounted Costs'!$O413),'Discounted Costs'!BP413/Value_Output,"")</f>
        <v/>
      </c>
      <c r="BK49" s="77" t="str">
        <f>IF(ISTEXT('Discounted Costs'!$N413&amp;'Discounted Costs'!$O413),'Discounted Costs'!BQ413/Value_Output,"")</f>
        <v/>
      </c>
      <c r="BL49" s="77" t="str">
        <f>IF(ISTEXT('Discounted Costs'!$N413&amp;'Discounted Costs'!$O413),'Discounted Costs'!BR413/Value_Output,"")</f>
        <v/>
      </c>
      <c r="BM49" s="77" t="str">
        <f>IF(ISTEXT('Discounted Costs'!$N413&amp;'Discounted Costs'!$O413),'Discounted Costs'!BS413/Value_Output,"")</f>
        <v/>
      </c>
      <c r="BN49" s="77" t="str">
        <f>IF(ISTEXT('Discounted Costs'!$N413&amp;'Discounted Costs'!$O413),'Discounted Costs'!BT413/Value_Output,"")</f>
        <v/>
      </c>
      <c r="BO49" s="77" t="str">
        <f>IF(ISTEXT('Discounted Costs'!$N413&amp;'Discounted Costs'!$O413),'Discounted Costs'!BU413/Value_Output,"")</f>
        <v/>
      </c>
      <c r="BP49" s="77" t="str">
        <f>IF(ISTEXT('Discounted Costs'!$N413&amp;'Discounted Costs'!$O413),'Discounted Costs'!BV413/Value_Output,"")</f>
        <v/>
      </c>
      <c r="BQ49" s="77" t="str">
        <f>IF(ISTEXT('Discounted Costs'!$N413&amp;'Discounted Costs'!$O413),'Discounted Costs'!BW413/Value_Output,"")</f>
        <v/>
      </c>
      <c r="BR49" s="77" t="str">
        <f>IF(ISTEXT('Discounted Costs'!$N413&amp;'Discounted Costs'!$O413),'Discounted Costs'!BX413/Value_Output,"")</f>
        <v/>
      </c>
      <c r="BS49" s="77" t="str">
        <f>IF(ISTEXT('Discounted Costs'!$N413&amp;'Discounted Costs'!$O413),'Discounted Costs'!BY413/Value_Output,"")</f>
        <v/>
      </c>
      <c r="BT49" s="77" t="str">
        <f>IF(ISTEXT('Discounted Costs'!$N413&amp;'Discounted Costs'!$O413),'Discounted Costs'!BZ413/Value_Output,"")</f>
        <v/>
      </c>
      <c r="BU49" s="77" t="str">
        <f>IF(ISTEXT('Discounted Costs'!$N413&amp;'Discounted Costs'!$O413),'Discounted Costs'!CA413/Value_Output,"")</f>
        <v/>
      </c>
      <c r="BV49" s="77" t="str">
        <f>IF(ISTEXT('Discounted Costs'!$N413&amp;'Discounted Costs'!$O413),'Discounted Costs'!CB413/Value_Output,"")</f>
        <v/>
      </c>
      <c r="BW49" s="77" t="str">
        <f>IF(ISTEXT('Discounted Costs'!$N413&amp;'Discounted Costs'!$O413),'Discounted Costs'!CC413/Value_Output,"")</f>
        <v/>
      </c>
      <c r="BX49" s="77" t="str">
        <f>IF(ISTEXT('Discounted Costs'!$N413&amp;'Discounted Costs'!$O413),'Discounted Costs'!CD413/Value_Output,"")</f>
        <v/>
      </c>
      <c r="BY49" s="77" t="str">
        <f>IF(ISTEXT('Discounted Costs'!$N413&amp;'Discounted Costs'!$O413),'Discounted Costs'!CE413/Value_Output,"")</f>
        <v/>
      </c>
      <c r="BZ49" s="77" t="str">
        <f>IF(ISTEXT('Discounted Costs'!$N413&amp;'Discounted Costs'!$O413),'Discounted Costs'!CF413/Value_Output,"")</f>
        <v/>
      </c>
      <c r="CA49" s="77" t="str">
        <f>IF(ISTEXT('Discounted Costs'!$N413&amp;'Discounted Costs'!$O413),'Discounted Costs'!CG413/Value_Output,"")</f>
        <v/>
      </c>
      <c r="CB49" s="77" t="str">
        <f>IF(ISTEXT('Discounted Costs'!$N413&amp;'Discounted Costs'!$O413),'Discounted Costs'!CH413/Value_Output,"")</f>
        <v/>
      </c>
      <c r="CC49" s="77" t="str">
        <f>IF(ISTEXT('Discounted Costs'!$N413&amp;'Discounted Costs'!$O413),'Discounted Costs'!CI413/Value_Output,"")</f>
        <v/>
      </c>
      <c r="CD49" s="77" t="str">
        <f>IF(ISTEXT('Discounted Costs'!$N413&amp;'Discounted Costs'!$O413),'Discounted Costs'!CJ413/Value_Output,"")</f>
        <v/>
      </c>
      <c r="CE49" s="77" t="str">
        <f>IF(ISTEXT('Discounted Costs'!$N413&amp;'Discounted Costs'!$O413),'Discounted Costs'!CK413/Value_Output,"")</f>
        <v/>
      </c>
      <c r="CF49" s="77" t="str">
        <f>IF(ISTEXT('Discounted Costs'!$N413&amp;'Discounted Costs'!$O413),'Discounted Costs'!CL413/Value_Output,"")</f>
        <v/>
      </c>
      <c r="CG49" s="77" t="str">
        <f>IF(ISTEXT('Discounted Costs'!$N413&amp;'Discounted Costs'!$O413),'Discounted Costs'!CM413/Value_Output,"")</f>
        <v/>
      </c>
      <c r="CH49" s="77" t="str">
        <f>IF(ISTEXT('Discounted Costs'!$N413&amp;'Discounted Costs'!$O413),'Discounted Costs'!CN413/Value_Output,"")</f>
        <v/>
      </c>
      <c r="CI49" s="77" t="str">
        <f>IF(ISTEXT('Discounted Costs'!$N413&amp;'Discounted Costs'!$O413),'Discounted Costs'!CO413/Value_Output,"")</f>
        <v/>
      </c>
      <c r="CJ49" s="77" t="str">
        <f>IF(ISTEXT('Discounted Costs'!$N413&amp;'Discounted Costs'!$O413),'Discounted Costs'!CP413/Value_Output,"")</f>
        <v/>
      </c>
      <c r="CM49" s="24"/>
      <c r="CN49" s="24"/>
    </row>
    <row r="50" spans="3:92" x14ac:dyDescent="0.35">
      <c r="C50" s="114"/>
      <c r="D50" s="114"/>
      <c r="E50" s="19" t="str">
        <f>IF(ISTEXT('Discounted Costs'!$N414&amp;'Discounted Costs'!$O414),'Discounted Costs'!$O414,"")</f>
        <v/>
      </c>
      <c r="F50" s="19"/>
      <c r="G50" s="82" t="str">
        <f>IF(ISTEXT('Discounted Costs'!$N414&amp;'Discounted Costs'!$O414),SUM('Discounted Costs'!$P414:$BM414)/Value_Output,"")</f>
        <v/>
      </c>
      <c r="H50" s="82"/>
      <c r="I50" s="87"/>
      <c r="J50" s="81" t="str">
        <f>IF(ISTEXT('Discounted Costs'!$N414&amp;'Discounted Costs'!$O414),'Discounted Costs'!P414/Value_Output,"")</f>
        <v/>
      </c>
      <c r="K50" s="81" t="str">
        <f>IF(ISTEXT('Discounted Costs'!$N414&amp;'Discounted Costs'!$O414),'Discounted Costs'!Q414/Value_Output,"")</f>
        <v/>
      </c>
      <c r="L50" s="81" t="str">
        <f>IF(ISTEXT('Discounted Costs'!$N414&amp;'Discounted Costs'!$O414),'Discounted Costs'!R414/Value_Output,"")</f>
        <v/>
      </c>
      <c r="M50" s="81" t="str">
        <f>IF(ISTEXT('Discounted Costs'!$N414&amp;'Discounted Costs'!$O414),'Discounted Costs'!S414/Value_Output,"")</f>
        <v/>
      </c>
      <c r="N50" s="81" t="str">
        <f>IF(ISTEXT('Discounted Costs'!$N414&amp;'Discounted Costs'!$O414),'Discounted Costs'!T414/Value_Output,"")</f>
        <v/>
      </c>
      <c r="O50" s="81" t="str">
        <f>IF(ISTEXT('Discounted Costs'!$N414&amp;'Discounted Costs'!$O414),'Discounted Costs'!U414/Value_Output,"")</f>
        <v/>
      </c>
      <c r="P50" s="81" t="str">
        <f>IF(ISTEXT('Discounted Costs'!$N414&amp;'Discounted Costs'!$O414),'Discounted Costs'!V414/Value_Output,"")</f>
        <v/>
      </c>
      <c r="Q50" s="81" t="str">
        <f>IF(ISTEXT('Discounted Costs'!$N414&amp;'Discounted Costs'!$O414),'Discounted Costs'!W414/Value_Output,"")</f>
        <v/>
      </c>
      <c r="R50" s="81" t="str">
        <f>IF(ISTEXT('Discounted Costs'!$N414&amp;'Discounted Costs'!$O414),'Discounted Costs'!X414/Value_Output,"")</f>
        <v/>
      </c>
      <c r="S50" s="81" t="str">
        <f>IF(ISTEXT('Discounted Costs'!$N414&amp;'Discounted Costs'!$O414),'Discounted Costs'!Y414/Value_Output,"")</f>
        <v/>
      </c>
      <c r="T50" s="81" t="str">
        <f>IF(ISTEXT('Discounted Costs'!$N414&amp;'Discounted Costs'!$O414),'Discounted Costs'!Z414/Value_Output,"")</f>
        <v/>
      </c>
      <c r="U50" s="81" t="str">
        <f>IF(ISTEXT('Discounted Costs'!$N414&amp;'Discounted Costs'!$O414),'Discounted Costs'!AA414/Value_Output,"")</f>
        <v/>
      </c>
      <c r="V50" s="81" t="str">
        <f>IF(ISTEXT('Discounted Costs'!$N414&amp;'Discounted Costs'!$O414),'Discounted Costs'!AB414/Value_Output,"")</f>
        <v/>
      </c>
      <c r="W50" s="81" t="str">
        <f>IF(ISTEXT('Discounted Costs'!$N414&amp;'Discounted Costs'!$O414),'Discounted Costs'!AC414/Value_Output,"")</f>
        <v/>
      </c>
      <c r="X50" s="81" t="str">
        <f>IF(ISTEXT('Discounted Costs'!$N414&amp;'Discounted Costs'!$O414),'Discounted Costs'!AD414/Value_Output,"")</f>
        <v/>
      </c>
      <c r="Y50" s="81" t="str">
        <f>IF(ISTEXT('Discounted Costs'!$N414&amp;'Discounted Costs'!$O414),'Discounted Costs'!AE414/Value_Output,"")</f>
        <v/>
      </c>
      <c r="Z50" s="81" t="str">
        <f>IF(ISTEXT('Discounted Costs'!$N414&amp;'Discounted Costs'!$O414),'Discounted Costs'!AF414/Value_Output,"")</f>
        <v/>
      </c>
      <c r="AA50" s="81" t="str">
        <f>IF(ISTEXT('Discounted Costs'!$N414&amp;'Discounted Costs'!$O414),'Discounted Costs'!AG414/Value_Output,"")</f>
        <v/>
      </c>
      <c r="AB50" s="81" t="str">
        <f>IF(ISTEXT('Discounted Costs'!$N414&amp;'Discounted Costs'!$O414),'Discounted Costs'!AH414/Value_Output,"")</f>
        <v/>
      </c>
      <c r="AC50" s="81" t="str">
        <f>IF(ISTEXT('Discounted Costs'!$N414&amp;'Discounted Costs'!$O414),'Discounted Costs'!AI414/Value_Output,"")</f>
        <v/>
      </c>
      <c r="AD50" s="81" t="str">
        <f>IF(ISTEXT('Discounted Costs'!$N414&amp;'Discounted Costs'!$O414),'Discounted Costs'!AJ414/Value_Output,"")</f>
        <v/>
      </c>
      <c r="AE50" s="81" t="str">
        <f>IF(ISTEXT('Discounted Costs'!$N414&amp;'Discounted Costs'!$O414),'Discounted Costs'!AK414/Value_Output,"")</f>
        <v/>
      </c>
      <c r="AF50" s="81" t="str">
        <f>IF(ISTEXT('Discounted Costs'!$N414&amp;'Discounted Costs'!$O414),'Discounted Costs'!AL414/Value_Output,"")</f>
        <v/>
      </c>
      <c r="AG50" s="81" t="str">
        <f>IF(ISTEXT('Discounted Costs'!$N414&amp;'Discounted Costs'!$O414),'Discounted Costs'!AM414/Value_Output,"")</f>
        <v/>
      </c>
      <c r="AH50" s="81" t="str">
        <f>IF(ISTEXT('Discounted Costs'!$N414&amp;'Discounted Costs'!$O414),'Discounted Costs'!AN414/Value_Output,"")</f>
        <v/>
      </c>
      <c r="AI50" s="81" t="str">
        <f>IF(ISTEXT('Discounted Costs'!$N414&amp;'Discounted Costs'!$O414),'Discounted Costs'!AO414/Value_Output,"")</f>
        <v/>
      </c>
      <c r="AJ50" s="81" t="str">
        <f>IF(ISTEXT('Discounted Costs'!$N414&amp;'Discounted Costs'!$O414),'Discounted Costs'!AP414/Value_Output,"")</f>
        <v/>
      </c>
      <c r="AK50" s="81" t="str">
        <f>IF(ISTEXT('Discounted Costs'!$N414&amp;'Discounted Costs'!$O414),'Discounted Costs'!AQ414/Value_Output,"")</f>
        <v/>
      </c>
      <c r="AL50" s="81" t="str">
        <f>IF(ISTEXT('Discounted Costs'!$N414&amp;'Discounted Costs'!$O414),'Discounted Costs'!AR414/Value_Output,"")</f>
        <v/>
      </c>
      <c r="AM50" s="81" t="str">
        <f>IF(ISTEXT('Discounted Costs'!$N414&amp;'Discounted Costs'!$O414),'Discounted Costs'!AS414/Value_Output,"")</f>
        <v/>
      </c>
      <c r="AN50" s="81" t="str">
        <f>IF(ISTEXT('Discounted Costs'!$N414&amp;'Discounted Costs'!$O414),'Discounted Costs'!AT414/Value_Output,"")</f>
        <v/>
      </c>
      <c r="AO50" s="81" t="str">
        <f>IF(ISTEXT('Discounted Costs'!$N414&amp;'Discounted Costs'!$O414),'Discounted Costs'!AU414/Value_Output,"")</f>
        <v/>
      </c>
      <c r="AP50" s="81" t="str">
        <f>IF(ISTEXT('Discounted Costs'!$N414&amp;'Discounted Costs'!$O414),'Discounted Costs'!AV414/Value_Output,"")</f>
        <v/>
      </c>
      <c r="AQ50" s="81" t="str">
        <f>IF(ISTEXT('Discounted Costs'!$N414&amp;'Discounted Costs'!$O414),'Discounted Costs'!AW414/Value_Output,"")</f>
        <v/>
      </c>
      <c r="AR50" s="81" t="str">
        <f>IF(ISTEXT('Discounted Costs'!$N414&amp;'Discounted Costs'!$O414),'Discounted Costs'!AX414/Value_Output,"")</f>
        <v/>
      </c>
      <c r="AS50" s="81" t="str">
        <f>IF(ISTEXT('Discounted Costs'!$N414&amp;'Discounted Costs'!$O414),'Discounted Costs'!AY414/Value_Output,"")</f>
        <v/>
      </c>
      <c r="AT50" s="81" t="str">
        <f>IF(ISTEXT('Discounted Costs'!$N414&amp;'Discounted Costs'!$O414),'Discounted Costs'!AZ414/Value_Output,"")</f>
        <v/>
      </c>
      <c r="AU50" s="81" t="str">
        <f>IF(ISTEXT('Discounted Costs'!$N414&amp;'Discounted Costs'!$O414),'Discounted Costs'!BA414/Value_Output,"")</f>
        <v/>
      </c>
      <c r="AV50" s="81" t="str">
        <f>IF(ISTEXT('Discounted Costs'!$N414&amp;'Discounted Costs'!$O414),'Discounted Costs'!BB414/Value_Output,"")</f>
        <v/>
      </c>
      <c r="AW50" s="81" t="str">
        <f>IF(ISTEXT('Discounted Costs'!$N414&amp;'Discounted Costs'!$O414),'Discounted Costs'!BC414/Value_Output,"")</f>
        <v/>
      </c>
      <c r="AX50" s="81" t="str">
        <f>IF(ISTEXT('Discounted Costs'!$N414&amp;'Discounted Costs'!$O414),'Discounted Costs'!BD414/Value_Output,"")</f>
        <v/>
      </c>
      <c r="AY50" s="81" t="str">
        <f>IF(ISTEXT('Discounted Costs'!$N414&amp;'Discounted Costs'!$O414),'Discounted Costs'!BE414/Value_Output,"")</f>
        <v/>
      </c>
      <c r="AZ50" s="77" t="str">
        <f>IF(ISTEXT('Discounted Costs'!$N414&amp;'Discounted Costs'!$O414),'Discounted Costs'!BF414/Value_Output,"")</f>
        <v/>
      </c>
      <c r="BA50" s="77" t="str">
        <f>IF(ISTEXT('Discounted Costs'!$N414&amp;'Discounted Costs'!$O414),'Discounted Costs'!BG414/Value_Output,"")</f>
        <v/>
      </c>
      <c r="BB50" s="77" t="str">
        <f>IF(ISTEXT('Discounted Costs'!$N414&amp;'Discounted Costs'!$O414),'Discounted Costs'!BH414/Value_Output,"")</f>
        <v/>
      </c>
      <c r="BC50" s="77" t="str">
        <f>IF(ISTEXT('Discounted Costs'!$N414&amp;'Discounted Costs'!$O414),'Discounted Costs'!BI414/Value_Output,"")</f>
        <v/>
      </c>
      <c r="BD50" s="77" t="str">
        <f>IF(ISTEXT('Discounted Costs'!$N414&amp;'Discounted Costs'!$O414),'Discounted Costs'!BJ414/Value_Output,"")</f>
        <v/>
      </c>
      <c r="BE50" s="77" t="str">
        <f>IF(ISTEXT('Discounted Costs'!$N414&amp;'Discounted Costs'!$O414),'Discounted Costs'!BK414/Value_Output,"")</f>
        <v/>
      </c>
      <c r="BF50" s="77" t="str">
        <f>IF(ISTEXT('Discounted Costs'!$N414&amp;'Discounted Costs'!$O414),'Discounted Costs'!BL414/Value_Output,"")</f>
        <v/>
      </c>
      <c r="BG50" s="77" t="str">
        <f>IF(ISTEXT('Discounted Costs'!$N414&amp;'Discounted Costs'!$O414),'Discounted Costs'!BM414/Value_Output,"")</f>
        <v/>
      </c>
      <c r="BH50" s="77" t="str">
        <f>IF(ISTEXT('Discounted Costs'!$N414&amp;'Discounted Costs'!$O414),'Discounted Costs'!BN414/Value_Output,"")</f>
        <v/>
      </c>
      <c r="BI50" s="77" t="str">
        <f>IF(ISTEXT('Discounted Costs'!$N414&amp;'Discounted Costs'!$O414),'Discounted Costs'!BO414/Value_Output,"")</f>
        <v/>
      </c>
      <c r="BJ50" s="77" t="str">
        <f>IF(ISTEXT('Discounted Costs'!$N414&amp;'Discounted Costs'!$O414),'Discounted Costs'!BP414/Value_Output,"")</f>
        <v/>
      </c>
      <c r="BK50" s="77" t="str">
        <f>IF(ISTEXT('Discounted Costs'!$N414&amp;'Discounted Costs'!$O414),'Discounted Costs'!BQ414/Value_Output,"")</f>
        <v/>
      </c>
      <c r="BL50" s="77" t="str">
        <f>IF(ISTEXT('Discounted Costs'!$N414&amp;'Discounted Costs'!$O414),'Discounted Costs'!BR414/Value_Output,"")</f>
        <v/>
      </c>
      <c r="BM50" s="77" t="str">
        <f>IF(ISTEXT('Discounted Costs'!$N414&amp;'Discounted Costs'!$O414),'Discounted Costs'!BS414/Value_Output,"")</f>
        <v/>
      </c>
      <c r="BN50" s="77" t="str">
        <f>IF(ISTEXT('Discounted Costs'!$N414&amp;'Discounted Costs'!$O414),'Discounted Costs'!BT414/Value_Output,"")</f>
        <v/>
      </c>
      <c r="BO50" s="77" t="str">
        <f>IF(ISTEXT('Discounted Costs'!$N414&amp;'Discounted Costs'!$O414),'Discounted Costs'!BU414/Value_Output,"")</f>
        <v/>
      </c>
      <c r="BP50" s="77" t="str">
        <f>IF(ISTEXT('Discounted Costs'!$N414&amp;'Discounted Costs'!$O414),'Discounted Costs'!BV414/Value_Output,"")</f>
        <v/>
      </c>
      <c r="BQ50" s="77" t="str">
        <f>IF(ISTEXT('Discounted Costs'!$N414&amp;'Discounted Costs'!$O414),'Discounted Costs'!BW414/Value_Output,"")</f>
        <v/>
      </c>
      <c r="BR50" s="77" t="str">
        <f>IF(ISTEXT('Discounted Costs'!$N414&amp;'Discounted Costs'!$O414),'Discounted Costs'!BX414/Value_Output,"")</f>
        <v/>
      </c>
      <c r="BS50" s="77" t="str">
        <f>IF(ISTEXT('Discounted Costs'!$N414&amp;'Discounted Costs'!$O414),'Discounted Costs'!BY414/Value_Output,"")</f>
        <v/>
      </c>
      <c r="BT50" s="77" t="str">
        <f>IF(ISTEXT('Discounted Costs'!$N414&amp;'Discounted Costs'!$O414),'Discounted Costs'!BZ414/Value_Output,"")</f>
        <v/>
      </c>
      <c r="BU50" s="77" t="str">
        <f>IF(ISTEXT('Discounted Costs'!$N414&amp;'Discounted Costs'!$O414),'Discounted Costs'!CA414/Value_Output,"")</f>
        <v/>
      </c>
      <c r="BV50" s="77" t="str">
        <f>IF(ISTEXT('Discounted Costs'!$N414&amp;'Discounted Costs'!$O414),'Discounted Costs'!CB414/Value_Output,"")</f>
        <v/>
      </c>
      <c r="BW50" s="77" t="str">
        <f>IF(ISTEXT('Discounted Costs'!$N414&amp;'Discounted Costs'!$O414),'Discounted Costs'!CC414/Value_Output,"")</f>
        <v/>
      </c>
      <c r="BX50" s="77" t="str">
        <f>IF(ISTEXT('Discounted Costs'!$N414&amp;'Discounted Costs'!$O414),'Discounted Costs'!CD414/Value_Output,"")</f>
        <v/>
      </c>
      <c r="BY50" s="77" t="str">
        <f>IF(ISTEXT('Discounted Costs'!$N414&amp;'Discounted Costs'!$O414),'Discounted Costs'!CE414/Value_Output,"")</f>
        <v/>
      </c>
      <c r="BZ50" s="77" t="str">
        <f>IF(ISTEXT('Discounted Costs'!$N414&amp;'Discounted Costs'!$O414),'Discounted Costs'!CF414/Value_Output,"")</f>
        <v/>
      </c>
      <c r="CA50" s="77" t="str">
        <f>IF(ISTEXT('Discounted Costs'!$N414&amp;'Discounted Costs'!$O414),'Discounted Costs'!CG414/Value_Output,"")</f>
        <v/>
      </c>
      <c r="CB50" s="77" t="str">
        <f>IF(ISTEXT('Discounted Costs'!$N414&amp;'Discounted Costs'!$O414),'Discounted Costs'!CH414/Value_Output,"")</f>
        <v/>
      </c>
      <c r="CC50" s="77" t="str">
        <f>IF(ISTEXT('Discounted Costs'!$N414&amp;'Discounted Costs'!$O414),'Discounted Costs'!CI414/Value_Output,"")</f>
        <v/>
      </c>
      <c r="CD50" s="77" t="str">
        <f>IF(ISTEXT('Discounted Costs'!$N414&amp;'Discounted Costs'!$O414),'Discounted Costs'!CJ414/Value_Output,"")</f>
        <v/>
      </c>
      <c r="CE50" s="77" t="str">
        <f>IF(ISTEXT('Discounted Costs'!$N414&amp;'Discounted Costs'!$O414),'Discounted Costs'!CK414/Value_Output,"")</f>
        <v/>
      </c>
      <c r="CF50" s="77" t="str">
        <f>IF(ISTEXT('Discounted Costs'!$N414&amp;'Discounted Costs'!$O414),'Discounted Costs'!CL414/Value_Output,"")</f>
        <v/>
      </c>
      <c r="CG50" s="77" t="str">
        <f>IF(ISTEXT('Discounted Costs'!$N414&amp;'Discounted Costs'!$O414),'Discounted Costs'!CM414/Value_Output,"")</f>
        <v/>
      </c>
      <c r="CH50" s="77" t="str">
        <f>IF(ISTEXT('Discounted Costs'!$N414&amp;'Discounted Costs'!$O414),'Discounted Costs'!CN414/Value_Output,"")</f>
        <v/>
      </c>
      <c r="CI50" s="77" t="str">
        <f>IF(ISTEXT('Discounted Costs'!$N414&amp;'Discounted Costs'!$O414),'Discounted Costs'!CO414/Value_Output,"")</f>
        <v/>
      </c>
      <c r="CJ50" s="77" t="str">
        <f>IF(ISTEXT('Discounted Costs'!$N414&amp;'Discounted Costs'!$O414),'Discounted Costs'!CP414/Value_Output,"")</f>
        <v/>
      </c>
      <c r="CM50" s="24"/>
      <c r="CN50" s="24"/>
    </row>
    <row r="51" spans="3:92" x14ac:dyDescent="0.35">
      <c r="C51" s="114"/>
      <c r="D51" s="114"/>
      <c r="E51" s="19" t="str">
        <f>IF(ISTEXT('Discounted Costs'!$N415&amp;'Discounted Costs'!$O415),'Discounted Costs'!$O415,"")</f>
        <v/>
      </c>
      <c r="F51" s="19"/>
      <c r="G51" s="82" t="str">
        <f>IF(ISTEXT('Discounted Costs'!$N415&amp;'Discounted Costs'!$O415),SUM('Discounted Costs'!$P415:$BM415)/Value_Output,"")</f>
        <v/>
      </c>
      <c r="H51" s="82"/>
      <c r="I51" s="87"/>
      <c r="J51" s="81" t="str">
        <f>IF(ISTEXT('Discounted Costs'!$N415&amp;'Discounted Costs'!$O415),'Discounted Costs'!P415/Value_Output,"")</f>
        <v/>
      </c>
      <c r="K51" s="81" t="str">
        <f>IF(ISTEXT('Discounted Costs'!$N415&amp;'Discounted Costs'!$O415),'Discounted Costs'!Q415/Value_Output,"")</f>
        <v/>
      </c>
      <c r="L51" s="81" t="str">
        <f>IF(ISTEXT('Discounted Costs'!$N415&amp;'Discounted Costs'!$O415),'Discounted Costs'!R415/Value_Output,"")</f>
        <v/>
      </c>
      <c r="M51" s="81" t="str">
        <f>IF(ISTEXT('Discounted Costs'!$N415&amp;'Discounted Costs'!$O415),'Discounted Costs'!S415/Value_Output,"")</f>
        <v/>
      </c>
      <c r="N51" s="81" t="str">
        <f>IF(ISTEXT('Discounted Costs'!$N415&amp;'Discounted Costs'!$O415),'Discounted Costs'!T415/Value_Output,"")</f>
        <v/>
      </c>
      <c r="O51" s="81" t="str">
        <f>IF(ISTEXT('Discounted Costs'!$N415&amp;'Discounted Costs'!$O415),'Discounted Costs'!U415/Value_Output,"")</f>
        <v/>
      </c>
      <c r="P51" s="81" t="str">
        <f>IF(ISTEXT('Discounted Costs'!$N415&amp;'Discounted Costs'!$O415),'Discounted Costs'!V415/Value_Output,"")</f>
        <v/>
      </c>
      <c r="Q51" s="81" t="str">
        <f>IF(ISTEXT('Discounted Costs'!$N415&amp;'Discounted Costs'!$O415),'Discounted Costs'!W415/Value_Output,"")</f>
        <v/>
      </c>
      <c r="R51" s="81" t="str">
        <f>IF(ISTEXT('Discounted Costs'!$N415&amp;'Discounted Costs'!$O415),'Discounted Costs'!X415/Value_Output,"")</f>
        <v/>
      </c>
      <c r="S51" s="81" t="str">
        <f>IF(ISTEXT('Discounted Costs'!$N415&amp;'Discounted Costs'!$O415),'Discounted Costs'!Y415/Value_Output,"")</f>
        <v/>
      </c>
      <c r="T51" s="81" t="str">
        <f>IF(ISTEXT('Discounted Costs'!$N415&amp;'Discounted Costs'!$O415),'Discounted Costs'!Z415/Value_Output,"")</f>
        <v/>
      </c>
      <c r="U51" s="81" t="str">
        <f>IF(ISTEXT('Discounted Costs'!$N415&amp;'Discounted Costs'!$O415),'Discounted Costs'!AA415/Value_Output,"")</f>
        <v/>
      </c>
      <c r="V51" s="81" t="str">
        <f>IF(ISTEXT('Discounted Costs'!$N415&amp;'Discounted Costs'!$O415),'Discounted Costs'!AB415/Value_Output,"")</f>
        <v/>
      </c>
      <c r="W51" s="81" t="str">
        <f>IF(ISTEXT('Discounted Costs'!$N415&amp;'Discounted Costs'!$O415),'Discounted Costs'!AC415/Value_Output,"")</f>
        <v/>
      </c>
      <c r="X51" s="81" t="str">
        <f>IF(ISTEXT('Discounted Costs'!$N415&amp;'Discounted Costs'!$O415),'Discounted Costs'!AD415/Value_Output,"")</f>
        <v/>
      </c>
      <c r="Y51" s="81" t="str">
        <f>IF(ISTEXT('Discounted Costs'!$N415&amp;'Discounted Costs'!$O415),'Discounted Costs'!AE415/Value_Output,"")</f>
        <v/>
      </c>
      <c r="Z51" s="81" t="str">
        <f>IF(ISTEXT('Discounted Costs'!$N415&amp;'Discounted Costs'!$O415),'Discounted Costs'!AF415/Value_Output,"")</f>
        <v/>
      </c>
      <c r="AA51" s="81" t="str">
        <f>IF(ISTEXT('Discounted Costs'!$N415&amp;'Discounted Costs'!$O415),'Discounted Costs'!AG415/Value_Output,"")</f>
        <v/>
      </c>
      <c r="AB51" s="81" t="str">
        <f>IF(ISTEXT('Discounted Costs'!$N415&amp;'Discounted Costs'!$O415),'Discounted Costs'!AH415/Value_Output,"")</f>
        <v/>
      </c>
      <c r="AC51" s="81" t="str">
        <f>IF(ISTEXT('Discounted Costs'!$N415&amp;'Discounted Costs'!$O415),'Discounted Costs'!AI415/Value_Output,"")</f>
        <v/>
      </c>
      <c r="AD51" s="81" t="str">
        <f>IF(ISTEXT('Discounted Costs'!$N415&amp;'Discounted Costs'!$O415),'Discounted Costs'!AJ415/Value_Output,"")</f>
        <v/>
      </c>
      <c r="AE51" s="81" t="str">
        <f>IF(ISTEXT('Discounted Costs'!$N415&amp;'Discounted Costs'!$O415),'Discounted Costs'!AK415/Value_Output,"")</f>
        <v/>
      </c>
      <c r="AF51" s="81" t="str">
        <f>IF(ISTEXT('Discounted Costs'!$N415&amp;'Discounted Costs'!$O415),'Discounted Costs'!AL415/Value_Output,"")</f>
        <v/>
      </c>
      <c r="AG51" s="81" t="str">
        <f>IF(ISTEXT('Discounted Costs'!$N415&amp;'Discounted Costs'!$O415),'Discounted Costs'!AM415/Value_Output,"")</f>
        <v/>
      </c>
      <c r="AH51" s="81" t="str">
        <f>IF(ISTEXT('Discounted Costs'!$N415&amp;'Discounted Costs'!$O415),'Discounted Costs'!AN415/Value_Output,"")</f>
        <v/>
      </c>
      <c r="AI51" s="81" t="str">
        <f>IF(ISTEXT('Discounted Costs'!$N415&amp;'Discounted Costs'!$O415),'Discounted Costs'!AO415/Value_Output,"")</f>
        <v/>
      </c>
      <c r="AJ51" s="81" t="str">
        <f>IF(ISTEXT('Discounted Costs'!$N415&amp;'Discounted Costs'!$O415),'Discounted Costs'!AP415/Value_Output,"")</f>
        <v/>
      </c>
      <c r="AK51" s="81" t="str">
        <f>IF(ISTEXT('Discounted Costs'!$N415&amp;'Discounted Costs'!$O415),'Discounted Costs'!AQ415/Value_Output,"")</f>
        <v/>
      </c>
      <c r="AL51" s="81" t="str">
        <f>IF(ISTEXT('Discounted Costs'!$N415&amp;'Discounted Costs'!$O415),'Discounted Costs'!AR415/Value_Output,"")</f>
        <v/>
      </c>
      <c r="AM51" s="81" t="str">
        <f>IF(ISTEXT('Discounted Costs'!$N415&amp;'Discounted Costs'!$O415),'Discounted Costs'!AS415/Value_Output,"")</f>
        <v/>
      </c>
      <c r="AN51" s="81" t="str">
        <f>IF(ISTEXT('Discounted Costs'!$N415&amp;'Discounted Costs'!$O415),'Discounted Costs'!AT415/Value_Output,"")</f>
        <v/>
      </c>
      <c r="AO51" s="81" t="str">
        <f>IF(ISTEXT('Discounted Costs'!$N415&amp;'Discounted Costs'!$O415),'Discounted Costs'!AU415/Value_Output,"")</f>
        <v/>
      </c>
      <c r="AP51" s="81" t="str">
        <f>IF(ISTEXT('Discounted Costs'!$N415&amp;'Discounted Costs'!$O415),'Discounted Costs'!AV415/Value_Output,"")</f>
        <v/>
      </c>
      <c r="AQ51" s="81" t="str">
        <f>IF(ISTEXT('Discounted Costs'!$N415&amp;'Discounted Costs'!$O415),'Discounted Costs'!AW415/Value_Output,"")</f>
        <v/>
      </c>
      <c r="AR51" s="81" t="str">
        <f>IF(ISTEXT('Discounted Costs'!$N415&amp;'Discounted Costs'!$O415),'Discounted Costs'!AX415/Value_Output,"")</f>
        <v/>
      </c>
      <c r="AS51" s="81" t="str">
        <f>IF(ISTEXT('Discounted Costs'!$N415&amp;'Discounted Costs'!$O415),'Discounted Costs'!AY415/Value_Output,"")</f>
        <v/>
      </c>
      <c r="AT51" s="81" t="str">
        <f>IF(ISTEXT('Discounted Costs'!$N415&amp;'Discounted Costs'!$O415),'Discounted Costs'!AZ415/Value_Output,"")</f>
        <v/>
      </c>
      <c r="AU51" s="81" t="str">
        <f>IF(ISTEXT('Discounted Costs'!$N415&amp;'Discounted Costs'!$O415),'Discounted Costs'!BA415/Value_Output,"")</f>
        <v/>
      </c>
      <c r="AV51" s="81" t="str">
        <f>IF(ISTEXT('Discounted Costs'!$N415&amp;'Discounted Costs'!$O415),'Discounted Costs'!BB415/Value_Output,"")</f>
        <v/>
      </c>
      <c r="AW51" s="81" t="str">
        <f>IF(ISTEXT('Discounted Costs'!$N415&amp;'Discounted Costs'!$O415),'Discounted Costs'!BC415/Value_Output,"")</f>
        <v/>
      </c>
      <c r="AX51" s="81" t="str">
        <f>IF(ISTEXT('Discounted Costs'!$N415&amp;'Discounted Costs'!$O415),'Discounted Costs'!BD415/Value_Output,"")</f>
        <v/>
      </c>
      <c r="AY51" s="81" t="str">
        <f>IF(ISTEXT('Discounted Costs'!$N415&amp;'Discounted Costs'!$O415),'Discounted Costs'!BE415/Value_Output,"")</f>
        <v/>
      </c>
      <c r="AZ51" s="77" t="str">
        <f>IF(ISTEXT('Discounted Costs'!$N415&amp;'Discounted Costs'!$O415),'Discounted Costs'!BF415/Value_Output,"")</f>
        <v/>
      </c>
      <c r="BA51" s="77" t="str">
        <f>IF(ISTEXT('Discounted Costs'!$N415&amp;'Discounted Costs'!$O415),'Discounted Costs'!BG415/Value_Output,"")</f>
        <v/>
      </c>
      <c r="BB51" s="77" t="str">
        <f>IF(ISTEXT('Discounted Costs'!$N415&amp;'Discounted Costs'!$O415),'Discounted Costs'!BH415/Value_Output,"")</f>
        <v/>
      </c>
      <c r="BC51" s="77" t="str">
        <f>IF(ISTEXT('Discounted Costs'!$N415&amp;'Discounted Costs'!$O415),'Discounted Costs'!BI415/Value_Output,"")</f>
        <v/>
      </c>
      <c r="BD51" s="77" t="str">
        <f>IF(ISTEXT('Discounted Costs'!$N415&amp;'Discounted Costs'!$O415),'Discounted Costs'!BJ415/Value_Output,"")</f>
        <v/>
      </c>
      <c r="BE51" s="77" t="str">
        <f>IF(ISTEXT('Discounted Costs'!$N415&amp;'Discounted Costs'!$O415),'Discounted Costs'!BK415/Value_Output,"")</f>
        <v/>
      </c>
      <c r="BF51" s="77" t="str">
        <f>IF(ISTEXT('Discounted Costs'!$N415&amp;'Discounted Costs'!$O415),'Discounted Costs'!BL415/Value_Output,"")</f>
        <v/>
      </c>
      <c r="BG51" s="77" t="str">
        <f>IF(ISTEXT('Discounted Costs'!$N415&amp;'Discounted Costs'!$O415),'Discounted Costs'!BM415/Value_Output,"")</f>
        <v/>
      </c>
      <c r="BH51" s="77" t="str">
        <f>IF(ISTEXT('Discounted Costs'!$N415&amp;'Discounted Costs'!$O415),'Discounted Costs'!BN415/Value_Output,"")</f>
        <v/>
      </c>
      <c r="BI51" s="77" t="str">
        <f>IF(ISTEXT('Discounted Costs'!$N415&amp;'Discounted Costs'!$O415),'Discounted Costs'!BO415/Value_Output,"")</f>
        <v/>
      </c>
      <c r="BJ51" s="77" t="str">
        <f>IF(ISTEXT('Discounted Costs'!$N415&amp;'Discounted Costs'!$O415),'Discounted Costs'!BP415/Value_Output,"")</f>
        <v/>
      </c>
      <c r="BK51" s="77" t="str">
        <f>IF(ISTEXT('Discounted Costs'!$N415&amp;'Discounted Costs'!$O415),'Discounted Costs'!BQ415/Value_Output,"")</f>
        <v/>
      </c>
      <c r="BL51" s="77" t="str">
        <f>IF(ISTEXT('Discounted Costs'!$N415&amp;'Discounted Costs'!$O415),'Discounted Costs'!BR415/Value_Output,"")</f>
        <v/>
      </c>
      <c r="BM51" s="77" t="str">
        <f>IF(ISTEXT('Discounted Costs'!$N415&amp;'Discounted Costs'!$O415),'Discounted Costs'!BS415/Value_Output,"")</f>
        <v/>
      </c>
      <c r="BN51" s="77" t="str">
        <f>IF(ISTEXT('Discounted Costs'!$N415&amp;'Discounted Costs'!$O415),'Discounted Costs'!BT415/Value_Output,"")</f>
        <v/>
      </c>
      <c r="BO51" s="77" t="str">
        <f>IF(ISTEXT('Discounted Costs'!$N415&amp;'Discounted Costs'!$O415),'Discounted Costs'!BU415/Value_Output,"")</f>
        <v/>
      </c>
      <c r="BP51" s="77" t="str">
        <f>IF(ISTEXT('Discounted Costs'!$N415&amp;'Discounted Costs'!$O415),'Discounted Costs'!BV415/Value_Output,"")</f>
        <v/>
      </c>
      <c r="BQ51" s="77" t="str">
        <f>IF(ISTEXT('Discounted Costs'!$N415&amp;'Discounted Costs'!$O415),'Discounted Costs'!BW415/Value_Output,"")</f>
        <v/>
      </c>
      <c r="BR51" s="77" t="str">
        <f>IF(ISTEXT('Discounted Costs'!$N415&amp;'Discounted Costs'!$O415),'Discounted Costs'!BX415/Value_Output,"")</f>
        <v/>
      </c>
      <c r="BS51" s="77" t="str">
        <f>IF(ISTEXT('Discounted Costs'!$N415&amp;'Discounted Costs'!$O415),'Discounted Costs'!BY415/Value_Output,"")</f>
        <v/>
      </c>
      <c r="BT51" s="77" t="str">
        <f>IF(ISTEXT('Discounted Costs'!$N415&amp;'Discounted Costs'!$O415),'Discounted Costs'!BZ415/Value_Output,"")</f>
        <v/>
      </c>
      <c r="BU51" s="77" t="str">
        <f>IF(ISTEXT('Discounted Costs'!$N415&amp;'Discounted Costs'!$O415),'Discounted Costs'!CA415/Value_Output,"")</f>
        <v/>
      </c>
      <c r="BV51" s="77" t="str">
        <f>IF(ISTEXT('Discounted Costs'!$N415&amp;'Discounted Costs'!$O415),'Discounted Costs'!CB415/Value_Output,"")</f>
        <v/>
      </c>
      <c r="BW51" s="77" t="str">
        <f>IF(ISTEXT('Discounted Costs'!$N415&amp;'Discounted Costs'!$O415),'Discounted Costs'!CC415/Value_Output,"")</f>
        <v/>
      </c>
      <c r="BX51" s="77" t="str">
        <f>IF(ISTEXT('Discounted Costs'!$N415&amp;'Discounted Costs'!$O415),'Discounted Costs'!CD415/Value_Output,"")</f>
        <v/>
      </c>
      <c r="BY51" s="77" t="str">
        <f>IF(ISTEXT('Discounted Costs'!$N415&amp;'Discounted Costs'!$O415),'Discounted Costs'!CE415/Value_Output,"")</f>
        <v/>
      </c>
      <c r="BZ51" s="77" t="str">
        <f>IF(ISTEXT('Discounted Costs'!$N415&amp;'Discounted Costs'!$O415),'Discounted Costs'!CF415/Value_Output,"")</f>
        <v/>
      </c>
      <c r="CA51" s="77" t="str">
        <f>IF(ISTEXT('Discounted Costs'!$N415&amp;'Discounted Costs'!$O415),'Discounted Costs'!CG415/Value_Output,"")</f>
        <v/>
      </c>
      <c r="CB51" s="77" t="str">
        <f>IF(ISTEXT('Discounted Costs'!$N415&amp;'Discounted Costs'!$O415),'Discounted Costs'!CH415/Value_Output,"")</f>
        <v/>
      </c>
      <c r="CC51" s="77" t="str">
        <f>IF(ISTEXT('Discounted Costs'!$N415&amp;'Discounted Costs'!$O415),'Discounted Costs'!CI415/Value_Output,"")</f>
        <v/>
      </c>
      <c r="CD51" s="77" t="str">
        <f>IF(ISTEXT('Discounted Costs'!$N415&amp;'Discounted Costs'!$O415),'Discounted Costs'!CJ415/Value_Output,"")</f>
        <v/>
      </c>
      <c r="CE51" s="77" t="str">
        <f>IF(ISTEXT('Discounted Costs'!$N415&amp;'Discounted Costs'!$O415),'Discounted Costs'!CK415/Value_Output,"")</f>
        <v/>
      </c>
      <c r="CF51" s="77" t="str">
        <f>IF(ISTEXT('Discounted Costs'!$N415&amp;'Discounted Costs'!$O415),'Discounted Costs'!CL415/Value_Output,"")</f>
        <v/>
      </c>
      <c r="CG51" s="77" t="str">
        <f>IF(ISTEXT('Discounted Costs'!$N415&amp;'Discounted Costs'!$O415),'Discounted Costs'!CM415/Value_Output,"")</f>
        <v/>
      </c>
      <c r="CH51" s="77" t="str">
        <f>IF(ISTEXT('Discounted Costs'!$N415&amp;'Discounted Costs'!$O415),'Discounted Costs'!CN415/Value_Output,"")</f>
        <v/>
      </c>
      <c r="CI51" s="77" t="str">
        <f>IF(ISTEXT('Discounted Costs'!$N415&amp;'Discounted Costs'!$O415),'Discounted Costs'!CO415/Value_Output,"")</f>
        <v/>
      </c>
      <c r="CJ51" s="77" t="str">
        <f>IF(ISTEXT('Discounted Costs'!$N415&amp;'Discounted Costs'!$O415),'Discounted Costs'!CP415/Value_Output,"")</f>
        <v/>
      </c>
      <c r="CM51" s="24"/>
      <c r="CN51" s="24"/>
    </row>
    <row r="52" spans="3:92" x14ac:dyDescent="0.35">
      <c r="C52" s="114"/>
      <c r="D52" s="114"/>
      <c r="E52" s="19" t="str">
        <f>IF(ISTEXT('Discounted Costs'!$N416&amp;'Discounted Costs'!$O416),'Discounted Costs'!$O416,"")</f>
        <v/>
      </c>
      <c r="F52" s="19"/>
      <c r="G52" s="82" t="str">
        <f>IF(ISTEXT('Discounted Costs'!$N416&amp;'Discounted Costs'!$O416),SUM('Discounted Costs'!$P416:$BM416)/Value_Output,"")</f>
        <v/>
      </c>
      <c r="H52" s="82"/>
      <c r="I52" s="87"/>
      <c r="J52" s="81" t="str">
        <f>IF(ISTEXT('Discounted Costs'!$N416&amp;'Discounted Costs'!$O416),'Discounted Costs'!P416/Value_Output,"")</f>
        <v/>
      </c>
      <c r="K52" s="81" t="str">
        <f>IF(ISTEXT('Discounted Costs'!$N416&amp;'Discounted Costs'!$O416),'Discounted Costs'!Q416/Value_Output,"")</f>
        <v/>
      </c>
      <c r="L52" s="81" t="str">
        <f>IF(ISTEXT('Discounted Costs'!$N416&amp;'Discounted Costs'!$O416),'Discounted Costs'!R416/Value_Output,"")</f>
        <v/>
      </c>
      <c r="M52" s="81" t="str">
        <f>IF(ISTEXT('Discounted Costs'!$N416&amp;'Discounted Costs'!$O416),'Discounted Costs'!S416/Value_Output,"")</f>
        <v/>
      </c>
      <c r="N52" s="81" t="str">
        <f>IF(ISTEXT('Discounted Costs'!$N416&amp;'Discounted Costs'!$O416),'Discounted Costs'!T416/Value_Output,"")</f>
        <v/>
      </c>
      <c r="O52" s="81" t="str">
        <f>IF(ISTEXT('Discounted Costs'!$N416&amp;'Discounted Costs'!$O416),'Discounted Costs'!U416/Value_Output,"")</f>
        <v/>
      </c>
      <c r="P52" s="81" t="str">
        <f>IF(ISTEXT('Discounted Costs'!$N416&amp;'Discounted Costs'!$O416),'Discounted Costs'!V416/Value_Output,"")</f>
        <v/>
      </c>
      <c r="Q52" s="81" t="str">
        <f>IF(ISTEXT('Discounted Costs'!$N416&amp;'Discounted Costs'!$O416),'Discounted Costs'!W416/Value_Output,"")</f>
        <v/>
      </c>
      <c r="R52" s="81" t="str">
        <f>IF(ISTEXT('Discounted Costs'!$N416&amp;'Discounted Costs'!$O416),'Discounted Costs'!X416/Value_Output,"")</f>
        <v/>
      </c>
      <c r="S52" s="81" t="str">
        <f>IF(ISTEXT('Discounted Costs'!$N416&amp;'Discounted Costs'!$O416),'Discounted Costs'!Y416/Value_Output,"")</f>
        <v/>
      </c>
      <c r="T52" s="81" t="str">
        <f>IF(ISTEXT('Discounted Costs'!$N416&amp;'Discounted Costs'!$O416),'Discounted Costs'!Z416/Value_Output,"")</f>
        <v/>
      </c>
      <c r="U52" s="81" t="str">
        <f>IF(ISTEXT('Discounted Costs'!$N416&amp;'Discounted Costs'!$O416),'Discounted Costs'!AA416/Value_Output,"")</f>
        <v/>
      </c>
      <c r="V52" s="81" t="str">
        <f>IF(ISTEXT('Discounted Costs'!$N416&amp;'Discounted Costs'!$O416),'Discounted Costs'!AB416/Value_Output,"")</f>
        <v/>
      </c>
      <c r="W52" s="81" t="str">
        <f>IF(ISTEXT('Discounted Costs'!$N416&amp;'Discounted Costs'!$O416),'Discounted Costs'!AC416/Value_Output,"")</f>
        <v/>
      </c>
      <c r="X52" s="81" t="str">
        <f>IF(ISTEXT('Discounted Costs'!$N416&amp;'Discounted Costs'!$O416),'Discounted Costs'!AD416/Value_Output,"")</f>
        <v/>
      </c>
      <c r="Y52" s="81" t="str">
        <f>IF(ISTEXT('Discounted Costs'!$N416&amp;'Discounted Costs'!$O416),'Discounted Costs'!AE416/Value_Output,"")</f>
        <v/>
      </c>
      <c r="Z52" s="81" t="str">
        <f>IF(ISTEXT('Discounted Costs'!$N416&amp;'Discounted Costs'!$O416),'Discounted Costs'!AF416/Value_Output,"")</f>
        <v/>
      </c>
      <c r="AA52" s="81" t="str">
        <f>IF(ISTEXT('Discounted Costs'!$N416&amp;'Discounted Costs'!$O416),'Discounted Costs'!AG416/Value_Output,"")</f>
        <v/>
      </c>
      <c r="AB52" s="81" t="str">
        <f>IF(ISTEXT('Discounted Costs'!$N416&amp;'Discounted Costs'!$O416),'Discounted Costs'!AH416/Value_Output,"")</f>
        <v/>
      </c>
      <c r="AC52" s="81" t="str">
        <f>IF(ISTEXT('Discounted Costs'!$N416&amp;'Discounted Costs'!$O416),'Discounted Costs'!AI416/Value_Output,"")</f>
        <v/>
      </c>
      <c r="AD52" s="81" t="str">
        <f>IF(ISTEXT('Discounted Costs'!$N416&amp;'Discounted Costs'!$O416),'Discounted Costs'!AJ416/Value_Output,"")</f>
        <v/>
      </c>
      <c r="AE52" s="81" t="str">
        <f>IF(ISTEXT('Discounted Costs'!$N416&amp;'Discounted Costs'!$O416),'Discounted Costs'!AK416/Value_Output,"")</f>
        <v/>
      </c>
      <c r="AF52" s="81" t="str">
        <f>IF(ISTEXT('Discounted Costs'!$N416&amp;'Discounted Costs'!$O416),'Discounted Costs'!AL416/Value_Output,"")</f>
        <v/>
      </c>
      <c r="AG52" s="81" t="str">
        <f>IF(ISTEXT('Discounted Costs'!$N416&amp;'Discounted Costs'!$O416),'Discounted Costs'!AM416/Value_Output,"")</f>
        <v/>
      </c>
      <c r="AH52" s="81" t="str">
        <f>IF(ISTEXT('Discounted Costs'!$N416&amp;'Discounted Costs'!$O416),'Discounted Costs'!AN416/Value_Output,"")</f>
        <v/>
      </c>
      <c r="AI52" s="81" t="str">
        <f>IF(ISTEXT('Discounted Costs'!$N416&amp;'Discounted Costs'!$O416),'Discounted Costs'!AO416/Value_Output,"")</f>
        <v/>
      </c>
      <c r="AJ52" s="81" t="str">
        <f>IF(ISTEXT('Discounted Costs'!$N416&amp;'Discounted Costs'!$O416),'Discounted Costs'!AP416/Value_Output,"")</f>
        <v/>
      </c>
      <c r="AK52" s="81" t="str">
        <f>IF(ISTEXT('Discounted Costs'!$N416&amp;'Discounted Costs'!$O416),'Discounted Costs'!AQ416/Value_Output,"")</f>
        <v/>
      </c>
      <c r="AL52" s="81" t="str">
        <f>IF(ISTEXT('Discounted Costs'!$N416&amp;'Discounted Costs'!$O416),'Discounted Costs'!AR416/Value_Output,"")</f>
        <v/>
      </c>
      <c r="AM52" s="81" t="str">
        <f>IF(ISTEXT('Discounted Costs'!$N416&amp;'Discounted Costs'!$O416),'Discounted Costs'!AS416/Value_Output,"")</f>
        <v/>
      </c>
      <c r="AN52" s="81" t="str">
        <f>IF(ISTEXT('Discounted Costs'!$N416&amp;'Discounted Costs'!$O416),'Discounted Costs'!AT416/Value_Output,"")</f>
        <v/>
      </c>
      <c r="AO52" s="81" t="str">
        <f>IF(ISTEXT('Discounted Costs'!$N416&amp;'Discounted Costs'!$O416),'Discounted Costs'!AU416/Value_Output,"")</f>
        <v/>
      </c>
      <c r="AP52" s="81" t="str">
        <f>IF(ISTEXT('Discounted Costs'!$N416&amp;'Discounted Costs'!$O416),'Discounted Costs'!AV416/Value_Output,"")</f>
        <v/>
      </c>
      <c r="AQ52" s="81" t="str">
        <f>IF(ISTEXT('Discounted Costs'!$N416&amp;'Discounted Costs'!$O416),'Discounted Costs'!AW416/Value_Output,"")</f>
        <v/>
      </c>
      <c r="AR52" s="81" t="str">
        <f>IF(ISTEXT('Discounted Costs'!$N416&amp;'Discounted Costs'!$O416),'Discounted Costs'!AX416/Value_Output,"")</f>
        <v/>
      </c>
      <c r="AS52" s="81" t="str">
        <f>IF(ISTEXT('Discounted Costs'!$N416&amp;'Discounted Costs'!$O416),'Discounted Costs'!AY416/Value_Output,"")</f>
        <v/>
      </c>
      <c r="AT52" s="81" t="str">
        <f>IF(ISTEXT('Discounted Costs'!$N416&amp;'Discounted Costs'!$O416),'Discounted Costs'!AZ416/Value_Output,"")</f>
        <v/>
      </c>
      <c r="AU52" s="81" t="str">
        <f>IF(ISTEXT('Discounted Costs'!$N416&amp;'Discounted Costs'!$O416),'Discounted Costs'!BA416/Value_Output,"")</f>
        <v/>
      </c>
      <c r="AV52" s="81" t="str">
        <f>IF(ISTEXT('Discounted Costs'!$N416&amp;'Discounted Costs'!$O416),'Discounted Costs'!BB416/Value_Output,"")</f>
        <v/>
      </c>
      <c r="AW52" s="81" t="str">
        <f>IF(ISTEXT('Discounted Costs'!$N416&amp;'Discounted Costs'!$O416),'Discounted Costs'!BC416/Value_Output,"")</f>
        <v/>
      </c>
      <c r="AX52" s="81" t="str">
        <f>IF(ISTEXT('Discounted Costs'!$N416&amp;'Discounted Costs'!$O416),'Discounted Costs'!BD416/Value_Output,"")</f>
        <v/>
      </c>
      <c r="AY52" s="81" t="str">
        <f>IF(ISTEXT('Discounted Costs'!$N416&amp;'Discounted Costs'!$O416),'Discounted Costs'!BE416/Value_Output,"")</f>
        <v/>
      </c>
      <c r="AZ52" s="77" t="str">
        <f>IF(ISTEXT('Discounted Costs'!$N416&amp;'Discounted Costs'!$O416),'Discounted Costs'!BF416/Value_Output,"")</f>
        <v/>
      </c>
      <c r="BA52" s="77" t="str">
        <f>IF(ISTEXT('Discounted Costs'!$N416&amp;'Discounted Costs'!$O416),'Discounted Costs'!BG416/Value_Output,"")</f>
        <v/>
      </c>
      <c r="BB52" s="77" t="str">
        <f>IF(ISTEXT('Discounted Costs'!$N416&amp;'Discounted Costs'!$O416),'Discounted Costs'!BH416/Value_Output,"")</f>
        <v/>
      </c>
      <c r="BC52" s="77" t="str">
        <f>IF(ISTEXT('Discounted Costs'!$N416&amp;'Discounted Costs'!$O416),'Discounted Costs'!BI416/Value_Output,"")</f>
        <v/>
      </c>
      <c r="BD52" s="77" t="str">
        <f>IF(ISTEXT('Discounted Costs'!$N416&amp;'Discounted Costs'!$O416),'Discounted Costs'!BJ416/Value_Output,"")</f>
        <v/>
      </c>
      <c r="BE52" s="77" t="str">
        <f>IF(ISTEXT('Discounted Costs'!$N416&amp;'Discounted Costs'!$O416),'Discounted Costs'!BK416/Value_Output,"")</f>
        <v/>
      </c>
      <c r="BF52" s="77" t="str">
        <f>IF(ISTEXT('Discounted Costs'!$N416&amp;'Discounted Costs'!$O416),'Discounted Costs'!BL416/Value_Output,"")</f>
        <v/>
      </c>
      <c r="BG52" s="77" t="str">
        <f>IF(ISTEXT('Discounted Costs'!$N416&amp;'Discounted Costs'!$O416),'Discounted Costs'!BM416/Value_Output,"")</f>
        <v/>
      </c>
      <c r="BH52" s="77" t="str">
        <f>IF(ISTEXT('Discounted Costs'!$N416&amp;'Discounted Costs'!$O416),'Discounted Costs'!BN416/Value_Output,"")</f>
        <v/>
      </c>
      <c r="BI52" s="77" t="str">
        <f>IF(ISTEXT('Discounted Costs'!$N416&amp;'Discounted Costs'!$O416),'Discounted Costs'!BO416/Value_Output,"")</f>
        <v/>
      </c>
      <c r="BJ52" s="77" t="str">
        <f>IF(ISTEXT('Discounted Costs'!$N416&amp;'Discounted Costs'!$O416),'Discounted Costs'!BP416/Value_Output,"")</f>
        <v/>
      </c>
      <c r="BK52" s="77" t="str">
        <f>IF(ISTEXT('Discounted Costs'!$N416&amp;'Discounted Costs'!$O416),'Discounted Costs'!BQ416/Value_Output,"")</f>
        <v/>
      </c>
      <c r="BL52" s="77" t="str">
        <f>IF(ISTEXT('Discounted Costs'!$N416&amp;'Discounted Costs'!$O416),'Discounted Costs'!BR416/Value_Output,"")</f>
        <v/>
      </c>
      <c r="BM52" s="77" t="str">
        <f>IF(ISTEXT('Discounted Costs'!$N416&amp;'Discounted Costs'!$O416),'Discounted Costs'!BS416/Value_Output,"")</f>
        <v/>
      </c>
      <c r="BN52" s="77" t="str">
        <f>IF(ISTEXT('Discounted Costs'!$N416&amp;'Discounted Costs'!$O416),'Discounted Costs'!BT416/Value_Output,"")</f>
        <v/>
      </c>
      <c r="BO52" s="77" t="str">
        <f>IF(ISTEXT('Discounted Costs'!$N416&amp;'Discounted Costs'!$O416),'Discounted Costs'!BU416/Value_Output,"")</f>
        <v/>
      </c>
      <c r="BP52" s="77" t="str">
        <f>IF(ISTEXT('Discounted Costs'!$N416&amp;'Discounted Costs'!$O416),'Discounted Costs'!BV416/Value_Output,"")</f>
        <v/>
      </c>
      <c r="BQ52" s="77" t="str">
        <f>IF(ISTEXT('Discounted Costs'!$N416&amp;'Discounted Costs'!$O416),'Discounted Costs'!BW416/Value_Output,"")</f>
        <v/>
      </c>
      <c r="BR52" s="77" t="str">
        <f>IF(ISTEXT('Discounted Costs'!$N416&amp;'Discounted Costs'!$O416),'Discounted Costs'!BX416/Value_Output,"")</f>
        <v/>
      </c>
      <c r="BS52" s="77" t="str">
        <f>IF(ISTEXT('Discounted Costs'!$N416&amp;'Discounted Costs'!$O416),'Discounted Costs'!BY416/Value_Output,"")</f>
        <v/>
      </c>
      <c r="BT52" s="77" t="str">
        <f>IF(ISTEXT('Discounted Costs'!$N416&amp;'Discounted Costs'!$O416),'Discounted Costs'!BZ416/Value_Output,"")</f>
        <v/>
      </c>
      <c r="BU52" s="77" t="str">
        <f>IF(ISTEXT('Discounted Costs'!$N416&amp;'Discounted Costs'!$O416),'Discounted Costs'!CA416/Value_Output,"")</f>
        <v/>
      </c>
      <c r="BV52" s="77" t="str">
        <f>IF(ISTEXT('Discounted Costs'!$N416&amp;'Discounted Costs'!$O416),'Discounted Costs'!CB416/Value_Output,"")</f>
        <v/>
      </c>
      <c r="BW52" s="77" t="str">
        <f>IF(ISTEXT('Discounted Costs'!$N416&amp;'Discounted Costs'!$O416),'Discounted Costs'!CC416/Value_Output,"")</f>
        <v/>
      </c>
      <c r="BX52" s="77" t="str">
        <f>IF(ISTEXT('Discounted Costs'!$N416&amp;'Discounted Costs'!$O416),'Discounted Costs'!CD416/Value_Output,"")</f>
        <v/>
      </c>
      <c r="BY52" s="77" t="str">
        <f>IF(ISTEXT('Discounted Costs'!$N416&amp;'Discounted Costs'!$O416),'Discounted Costs'!CE416/Value_Output,"")</f>
        <v/>
      </c>
      <c r="BZ52" s="77" t="str">
        <f>IF(ISTEXT('Discounted Costs'!$N416&amp;'Discounted Costs'!$O416),'Discounted Costs'!CF416/Value_Output,"")</f>
        <v/>
      </c>
      <c r="CA52" s="77" t="str">
        <f>IF(ISTEXT('Discounted Costs'!$N416&amp;'Discounted Costs'!$O416),'Discounted Costs'!CG416/Value_Output,"")</f>
        <v/>
      </c>
      <c r="CB52" s="77" t="str">
        <f>IF(ISTEXT('Discounted Costs'!$N416&amp;'Discounted Costs'!$O416),'Discounted Costs'!CH416/Value_Output,"")</f>
        <v/>
      </c>
      <c r="CC52" s="77" t="str">
        <f>IF(ISTEXT('Discounted Costs'!$N416&amp;'Discounted Costs'!$O416),'Discounted Costs'!CI416/Value_Output,"")</f>
        <v/>
      </c>
      <c r="CD52" s="77" t="str">
        <f>IF(ISTEXT('Discounted Costs'!$N416&amp;'Discounted Costs'!$O416),'Discounted Costs'!CJ416/Value_Output,"")</f>
        <v/>
      </c>
      <c r="CE52" s="77" t="str">
        <f>IF(ISTEXT('Discounted Costs'!$N416&amp;'Discounted Costs'!$O416),'Discounted Costs'!CK416/Value_Output,"")</f>
        <v/>
      </c>
      <c r="CF52" s="77" t="str">
        <f>IF(ISTEXT('Discounted Costs'!$N416&amp;'Discounted Costs'!$O416),'Discounted Costs'!CL416/Value_Output,"")</f>
        <v/>
      </c>
      <c r="CG52" s="77" t="str">
        <f>IF(ISTEXT('Discounted Costs'!$N416&amp;'Discounted Costs'!$O416),'Discounted Costs'!CM416/Value_Output,"")</f>
        <v/>
      </c>
      <c r="CH52" s="77" t="str">
        <f>IF(ISTEXT('Discounted Costs'!$N416&amp;'Discounted Costs'!$O416),'Discounted Costs'!CN416/Value_Output,"")</f>
        <v/>
      </c>
      <c r="CI52" s="77" t="str">
        <f>IF(ISTEXT('Discounted Costs'!$N416&amp;'Discounted Costs'!$O416),'Discounted Costs'!CO416/Value_Output,"")</f>
        <v/>
      </c>
      <c r="CJ52" s="77" t="str">
        <f>IF(ISTEXT('Discounted Costs'!$N416&amp;'Discounted Costs'!$O416),'Discounted Costs'!CP416/Value_Output,"")</f>
        <v/>
      </c>
      <c r="CM52" s="24"/>
      <c r="CN52" s="24"/>
    </row>
    <row r="53" spans="3:92" x14ac:dyDescent="0.35">
      <c r="C53" s="114"/>
      <c r="D53" s="114"/>
      <c r="E53" s="19" t="str">
        <f>IF(ISTEXT('Discounted Costs'!$N417&amp;'Discounted Costs'!$O417),'Discounted Costs'!$O417,"")</f>
        <v/>
      </c>
      <c r="F53" s="19"/>
      <c r="G53" s="82" t="str">
        <f>IF(ISTEXT('Discounted Costs'!$N417&amp;'Discounted Costs'!$O417),SUM('Discounted Costs'!$P417:$BM417)/Value_Output,"")</f>
        <v/>
      </c>
      <c r="H53" s="82"/>
      <c r="I53" s="87"/>
      <c r="J53" s="81" t="str">
        <f>IF(ISTEXT('Discounted Costs'!$N417&amp;'Discounted Costs'!$O417),'Discounted Costs'!P417/Value_Output,"")</f>
        <v/>
      </c>
      <c r="K53" s="81" t="str">
        <f>IF(ISTEXT('Discounted Costs'!$N417&amp;'Discounted Costs'!$O417),'Discounted Costs'!Q417/Value_Output,"")</f>
        <v/>
      </c>
      <c r="L53" s="81" t="str">
        <f>IF(ISTEXT('Discounted Costs'!$N417&amp;'Discounted Costs'!$O417),'Discounted Costs'!R417/Value_Output,"")</f>
        <v/>
      </c>
      <c r="M53" s="81" t="str">
        <f>IF(ISTEXT('Discounted Costs'!$N417&amp;'Discounted Costs'!$O417),'Discounted Costs'!S417/Value_Output,"")</f>
        <v/>
      </c>
      <c r="N53" s="81" t="str">
        <f>IF(ISTEXT('Discounted Costs'!$N417&amp;'Discounted Costs'!$O417),'Discounted Costs'!T417/Value_Output,"")</f>
        <v/>
      </c>
      <c r="O53" s="81" t="str">
        <f>IF(ISTEXT('Discounted Costs'!$N417&amp;'Discounted Costs'!$O417),'Discounted Costs'!U417/Value_Output,"")</f>
        <v/>
      </c>
      <c r="P53" s="81" t="str">
        <f>IF(ISTEXT('Discounted Costs'!$N417&amp;'Discounted Costs'!$O417),'Discounted Costs'!V417/Value_Output,"")</f>
        <v/>
      </c>
      <c r="Q53" s="81" t="str">
        <f>IF(ISTEXT('Discounted Costs'!$N417&amp;'Discounted Costs'!$O417),'Discounted Costs'!W417/Value_Output,"")</f>
        <v/>
      </c>
      <c r="R53" s="81" t="str">
        <f>IF(ISTEXT('Discounted Costs'!$N417&amp;'Discounted Costs'!$O417),'Discounted Costs'!X417/Value_Output,"")</f>
        <v/>
      </c>
      <c r="S53" s="81" t="str">
        <f>IF(ISTEXT('Discounted Costs'!$N417&amp;'Discounted Costs'!$O417),'Discounted Costs'!Y417/Value_Output,"")</f>
        <v/>
      </c>
      <c r="T53" s="81" t="str">
        <f>IF(ISTEXT('Discounted Costs'!$N417&amp;'Discounted Costs'!$O417),'Discounted Costs'!Z417/Value_Output,"")</f>
        <v/>
      </c>
      <c r="U53" s="81" t="str">
        <f>IF(ISTEXT('Discounted Costs'!$N417&amp;'Discounted Costs'!$O417),'Discounted Costs'!AA417/Value_Output,"")</f>
        <v/>
      </c>
      <c r="V53" s="81" t="str">
        <f>IF(ISTEXT('Discounted Costs'!$N417&amp;'Discounted Costs'!$O417),'Discounted Costs'!AB417/Value_Output,"")</f>
        <v/>
      </c>
      <c r="W53" s="81" t="str">
        <f>IF(ISTEXT('Discounted Costs'!$N417&amp;'Discounted Costs'!$O417),'Discounted Costs'!AC417/Value_Output,"")</f>
        <v/>
      </c>
      <c r="X53" s="81" t="str">
        <f>IF(ISTEXT('Discounted Costs'!$N417&amp;'Discounted Costs'!$O417),'Discounted Costs'!AD417/Value_Output,"")</f>
        <v/>
      </c>
      <c r="Y53" s="81" t="str">
        <f>IF(ISTEXT('Discounted Costs'!$N417&amp;'Discounted Costs'!$O417),'Discounted Costs'!AE417/Value_Output,"")</f>
        <v/>
      </c>
      <c r="Z53" s="81" t="str">
        <f>IF(ISTEXT('Discounted Costs'!$N417&amp;'Discounted Costs'!$O417),'Discounted Costs'!AF417/Value_Output,"")</f>
        <v/>
      </c>
      <c r="AA53" s="81" t="str">
        <f>IF(ISTEXT('Discounted Costs'!$N417&amp;'Discounted Costs'!$O417),'Discounted Costs'!AG417/Value_Output,"")</f>
        <v/>
      </c>
      <c r="AB53" s="81" t="str">
        <f>IF(ISTEXT('Discounted Costs'!$N417&amp;'Discounted Costs'!$O417),'Discounted Costs'!AH417/Value_Output,"")</f>
        <v/>
      </c>
      <c r="AC53" s="81" t="str">
        <f>IF(ISTEXT('Discounted Costs'!$N417&amp;'Discounted Costs'!$O417),'Discounted Costs'!AI417/Value_Output,"")</f>
        <v/>
      </c>
      <c r="AD53" s="81" t="str">
        <f>IF(ISTEXT('Discounted Costs'!$N417&amp;'Discounted Costs'!$O417),'Discounted Costs'!AJ417/Value_Output,"")</f>
        <v/>
      </c>
      <c r="AE53" s="81" t="str">
        <f>IF(ISTEXT('Discounted Costs'!$N417&amp;'Discounted Costs'!$O417),'Discounted Costs'!AK417/Value_Output,"")</f>
        <v/>
      </c>
      <c r="AF53" s="81" t="str">
        <f>IF(ISTEXT('Discounted Costs'!$N417&amp;'Discounted Costs'!$O417),'Discounted Costs'!AL417/Value_Output,"")</f>
        <v/>
      </c>
      <c r="AG53" s="81" t="str">
        <f>IF(ISTEXT('Discounted Costs'!$N417&amp;'Discounted Costs'!$O417),'Discounted Costs'!AM417/Value_Output,"")</f>
        <v/>
      </c>
      <c r="AH53" s="81" t="str">
        <f>IF(ISTEXT('Discounted Costs'!$N417&amp;'Discounted Costs'!$O417),'Discounted Costs'!AN417/Value_Output,"")</f>
        <v/>
      </c>
      <c r="AI53" s="81" t="str">
        <f>IF(ISTEXT('Discounted Costs'!$N417&amp;'Discounted Costs'!$O417),'Discounted Costs'!AO417/Value_Output,"")</f>
        <v/>
      </c>
      <c r="AJ53" s="81" t="str">
        <f>IF(ISTEXT('Discounted Costs'!$N417&amp;'Discounted Costs'!$O417),'Discounted Costs'!AP417/Value_Output,"")</f>
        <v/>
      </c>
      <c r="AK53" s="81" t="str">
        <f>IF(ISTEXT('Discounted Costs'!$N417&amp;'Discounted Costs'!$O417),'Discounted Costs'!AQ417/Value_Output,"")</f>
        <v/>
      </c>
      <c r="AL53" s="81" t="str">
        <f>IF(ISTEXT('Discounted Costs'!$N417&amp;'Discounted Costs'!$O417),'Discounted Costs'!AR417/Value_Output,"")</f>
        <v/>
      </c>
      <c r="AM53" s="81" t="str">
        <f>IF(ISTEXT('Discounted Costs'!$N417&amp;'Discounted Costs'!$O417),'Discounted Costs'!AS417/Value_Output,"")</f>
        <v/>
      </c>
      <c r="AN53" s="81" t="str">
        <f>IF(ISTEXT('Discounted Costs'!$N417&amp;'Discounted Costs'!$O417),'Discounted Costs'!AT417/Value_Output,"")</f>
        <v/>
      </c>
      <c r="AO53" s="81" t="str">
        <f>IF(ISTEXT('Discounted Costs'!$N417&amp;'Discounted Costs'!$O417),'Discounted Costs'!AU417/Value_Output,"")</f>
        <v/>
      </c>
      <c r="AP53" s="81" t="str">
        <f>IF(ISTEXT('Discounted Costs'!$N417&amp;'Discounted Costs'!$O417),'Discounted Costs'!AV417/Value_Output,"")</f>
        <v/>
      </c>
      <c r="AQ53" s="81" t="str">
        <f>IF(ISTEXT('Discounted Costs'!$N417&amp;'Discounted Costs'!$O417),'Discounted Costs'!AW417/Value_Output,"")</f>
        <v/>
      </c>
      <c r="AR53" s="81" t="str">
        <f>IF(ISTEXT('Discounted Costs'!$N417&amp;'Discounted Costs'!$O417),'Discounted Costs'!AX417/Value_Output,"")</f>
        <v/>
      </c>
      <c r="AS53" s="81" t="str">
        <f>IF(ISTEXT('Discounted Costs'!$N417&amp;'Discounted Costs'!$O417),'Discounted Costs'!AY417/Value_Output,"")</f>
        <v/>
      </c>
      <c r="AT53" s="81" t="str">
        <f>IF(ISTEXT('Discounted Costs'!$N417&amp;'Discounted Costs'!$O417),'Discounted Costs'!AZ417/Value_Output,"")</f>
        <v/>
      </c>
      <c r="AU53" s="81" t="str">
        <f>IF(ISTEXT('Discounted Costs'!$N417&amp;'Discounted Costs'!$O417),'Discounted Costs'!BA417/Value_Output,"")</f>
        <v/>
      </c>
      <c r="AV53" s="81" t="str">
        <f>IF(ISTEXT('Discounted Costs'!$N417&amp;'Discounted Costs'!$O417),'Discounted Costs'!BB417/Value_Output,"")</f>
        <v/>
      </c>
      <c r="AW53" s="81" t="str">
        <f>IF(ISTEXT('Discounted Costs'!$N417&amp;'Discounted Costs'!$O417),'Discounted Costs'!BC417/Value_Output,"")</f>
        <v/>
      </c>
      <c r="AX53" s="81" t="str">
        <f>IF(ISTEXT('Discounted Costs'!$N417&amp;'Discounted Costs'!$O417),'Discounted Costs'!BD417/Value_Output,"")</f>
        <v/>
      </c>
      <c r="AY53" s="81" t="str">
        <f>IF(ISTEXT('Discounted Costs'!$N417&amp;'Discounted Costs'!$O417),'Discounted Costs'!BE417/Value_Output,"")</f>
        <v/>
      </c>
      <c r="AZ53" s="77" t="str">
        <f>IF(ISTEXT('Discounted Costs'!$N417&amp;'Discounted Costs'!$O417),'Discounted Costs'!BF417/Value_Output,"")</f>
        <v/>
      </c>
      <c r="BA53" s="77" t="str">
        <f>IF(ISTEXT('Discounted Costs'!$N417&amp;'Discounted Costs'!$O417),'Discounted Costs'!BG417/Value_Output,"")</f>
        <v/>
      </c>
      <c r="BB53" s="77" t="str">
        <f>IF(ISTEXT('Discounted Costs'!$N417&amp;'Discounted Costs'!$O417),'Discounted Costs'!BH417/Value_Output,"")</f>
        <v/>
      </c>
      <c r="BC53" s="77" t="str">
        <f>IF(ISTEXT('Discounted Costs'!$N417&amp;'Discounted Costs'!$O417),'Discounted Costs'!BI417/Value_Output,"")</f>
        <v/>
      </c>
      <c r="BD53" s="77" t="str">
        <f>IF(ISTEXT('Discounted Costs'!$N417&amp;'Discounted Costs'!$O417),'Discounted Costs'!BJ417/Value_Output,"")</f>
        <v/>
      </c>
      <c r="BE53" s="77" t="str">
        <f>IF(ISTEXT('Discounted Costs'!$N417&amp;'Discounted Costs'!$O417),'Discounted Costs'!BK417/Value_Output,"")</f>
        <v/>
      </c>
      <c r="BF53" s="77" t="str">
        <f>IF(ISTEXT('Discounted Costs'!$N417&amp;'Discounted Costs'!$O417),'Discounted Costs'!BL417/Value_Output,"")</f>
        <v/>
      </c>
      <c r="BG53" s="77" t="str">
        <f>IF(ISTEXT('Discounted Costs'!$N417&amp;'Discounted Costs'!$O417),'Discounted Costs'!BM417/Value_Output,"")</f>
        <v/>
      </c>
      <c r="BH53" s="77" t="str">
        <f>IF(ISTEXT('Discounted Costs'!$N417&amp;'Discounted Costs'!$O417),'Discounted Costs'!BN417/Value_Output,"")</f>
        <v/>
      </c>
      <c r="BI53" s="77" t="str">
        <f>IF(ISTEXT('Discounted Costs'!$N417&amp;'Discounted Costs'!$O417),'Discounted Costs'!BO417/Value_Output,"")</f>
        <v/>
      </c>
      <c r="BJ53" s="77" t="str">
        <f>IF(ISTEXT('Discounted Costs'!$N417&amp;'Discounted Costs'!$O417),'Discounted Costs'!BP417/Value_Output,"")</f>
        <v/>
      </c>
      <c r="BK53" s="77" t="str">
        <f>IF(ISTEXT('Discounted Costs'!$N417&amp;'Discounted Costs'!$O417),'Discounted Costs'!BQ417/Value_Output,"")</f>
        <v/>
      </c>
      <c r="BL53" s="77" t="str">
        <f>IF(ISTEXT('Discounted Costs'!$N417&amp;'Discounted Costs'!$O417),'Discounted Costs'!BR417/Value_Output,"")</f>
        <v/>
      </c>
      <c r="BM53" s="77" t="str">
        <f>IF(ISTEXT('Discounted Costs'!$N417&amp;'Discounted Costs'!$O417),'Discounted Costs'!BS417/Value_Output,"")</f>
        <v/>
      </c>
      <c r="BN53" s="77" t="str">
        <f>IF(ISTEXT('Discounted Costs'!$N417&amp;'Discounted Costs'!$O417),'Discounted Costs'!BT417/Value_Output,"")</f>
        <v/>
      </c>
      <c r="BO53" s="77" t="str">
        <f>IF(ISTEXT('Discounted Costs'!$N417&amp;'Discounted Costs'!$O417),'Discounted Costs'!BU417/Value_Output,"")</f>
        <v/>
      </c>
      <c r="BP53" s="77" t="str">
        <f>IF(ISTEXT('Discounted Costs'!$N417&amp;'Discounted Costs'!$O417),'Discounted Costs'!BV417/Value_Output,"")</f>
        <v/>
      </c>
      <c r="BQ53" s="77" t="str">
        <f>IF(ISTEXT('Discounted Costs'!$N417&amp;'Discounted Costs'!$O417),'Discounted Costs'!BW417/Value_Output,"")</f>
        <v/>
      </c>
      <c r="BR53" s="77" t="str">
        <f>IF(ISTEXT('Discounted Costs'!$N417&amp;'Discounted Costs'!$O417),'Discounted Costs'!BX417/Value_Output,"")</f>
        <v/>
      </c>
      <c r="BS53" s="77" t="str">
        <f>IF(ISTEXT('Discounted Costs'!$N417&amp;'Discounted Costs'!$O417),'Discounted Costs'!BY417/Value_Output,"")</f>
        <v/>
      </c>
      <c r="BT53" s="77" t="str">
        <f>IF(ISTEXT('Discounted Costs'!$N417&amp;'Discounted Costs'!$O417),'Discounted Costs'!BZ417/Value_Output,"")</f>
        <v/>
      </c>
      <c r="BU53" s="77" t="str">
        <f>IF(ISTEXT('Discounted Costs'!$N417&amp;'Discounted Costs'!$O417),'Discounted Costs'!CA417/Value_Output,"")</f>
        <v/>
      </c>
      <c r="BV53" s="77" t="str">
        <f>IF(ISTEXT('Discounted Costs'!$N417&amp;'Discounted Costs'!$O417),'Discounted Costs'!CB417/Value_Output,"")</f>
        <v/>
      </c>
      <c r="BW53" s="77" t="str">
        <f>IF(ISTEXT('Discounted Costs'!$N417&amp;'Discounted Costs'!$O417),'Discounted Costs'!CC417/Value_Output,"")</f>
        <v/>
      </c>
      <c r="BX53" s="77" t="str">
        <f>IF(ISTEXT('Discounted Costs'!$N417&amp;'Discounted Costs'!$O417),'Discounted Costs'!CD417/Value_Output,"")</f>
        <v/>
      </c>
      <c r="BY53" s="77" t="str">
        <f>IF(ISTEXT('Discounted Costs'!$N417&amp;'Discounted Costs'!$O417),'Discounted Costs'!CE417/Value_Output,"")</f>
        <v/>
      </c>
      <c r="BZ53" s="77" t="str">
        <f>IF(ISTEXT('Discounted Costs'!$N417&amp;'Discounted Costs'!$O417),'Discounted Costs'!CF417/Value_Output,"")</f>
        <v/>
      </c>
      <c r="CA53" s="77" t="str">
        <f>IF(ISTEXT('Discounted Costs'!$N417&amp;'Discounted Costs'!$O417),'Discounted Costs'!CG417/Value_Output,"")</f>
        <v/>
      </c>
      <c r="CB53" s="77" t="str">
        <f>IF(ISTEXT('Discounted Costs'!$N417&amp;'Discounted Costs'!$O417),'Discounted Costs'!CH417/Value_Output,"")</f>
        <v/>
      </c>
      <c r="CC53" s="77" t="str">
        <f>IF(ISTEXT('Discounted Costs'!$N417&amp;'Discounted Costs'!$O417),'Discounted Costs'!CI417/Value_Output,"")</f>
        <v/>
      </c>
      <c r="CD53" s="77" t="str">
        <f>IF(ISTEXT('Discounted Costs'!$N417&amp;'Discounted Costs'!$O417),'Discounted Costs'!CJ417/Value_Output,"")</f>
        <v/>
      </c>
      <c r="CE53" s="77" t="str">
        <f>IF(ISTEXT('Discounted Costs'!$N417&amp;'Discounted Costs'!$O417),'Discounted Costs'!CK417/Value_Output,"")</f>
        <v/>
      </c>
      <c r="CF53" s="77" t="str">
        <f>IF(ISTEXT('Discounted Costs'!$N417&amp;'Discounted Costs'!$O417),'Discounted Costs'!CL417/Value_Output,"")</f>
        <v/>
      </c>
      <c r="CG53" s="77" t="str">
        <f>IF(ISTEXT('Discounted Costs'!$N417&amp;'Discounted Costs'!$O417),'Discounted Costs'!CM417/Value_Output,"")</f>
        <v/>
      </c>
      <c r="CH53" s="77" t="str">
        <f>IF(ISTEXT('Discounted Costs'!$N417&amp;'Discounted Costs'!$O417),'Discounted Costs'!CN417/Value_Output,"")</f>
        <v/>
      </c>
      <c r="CI53" s="77" t="str">
        <f>IF(ISTEXT('Discounted Costs'!$N417&amp;'Discounted Costs'!$O417),'Discounted Costs'!CO417/Value_Output,"")</f>
        <v/>
      </c>
      <c r="CJ53" s="77" t="str">
        <f>IF(ISTEXT('Discounted Costs'!$N417&amp;'Discounted Costs'!$O417),'Discounted Costs'!CP417/Value_Output,"")</f>
        <v/>
      </c>
      <c r="CM53" s="24"/>
      <c r="CN53" s="24"/>
    </row>
    <row r="54" spans="3:92" x14ac:dyDescent="0.35">
      <c r="C54" s="114"/>
      <c r="D54" s="114"/>
      <c r="E54" s="19" t="str">
        <f>IF(ISTEXT('Discounted Costs'!$N418&amp;'Discounted Costs'!$O418),'Discounted Costs'!$O418,"")</f>
        <v/>
      </c>
      <c r="F54" s="19"/>
      <c r="G54" s="82" t="str">
        <f>IF(ISTEXT('Discounted Costs'!$N418&amp;'Discounted Costs'!$O418),SUM('Discounted Costs'!$P418:$BM418)/Value_Output,"")</f>
        <v/>
      </c>
      <c r="H54" s="82"/>
      <c r="I54" s="87"/>
      <c r="J54" s="81" t="str">
        <f>IF(ISTEXT('Discounted Costs'!$N418&amp;'Discounted Costs'!$O418),'Discounted Costs'!P418/Value_Output,"")</f>
        <v/>
      </c>
      <c r="K54" s="81" t="str">
        <f>IF(ISTEXT('Discounted Costs'!$N418&amp;'Discounted Costs'!$O418),'Discounted Costs'!Q418/Value_Output,"")</f>
        <v/>
      </c>
      <c r="L54" s="81" t="str">
        <f>IF(ISTEXT('Discounted Costs'!$N418&amp;'Discounted Costs'!$O418),'Discounted Costs'!R418/Value_Output,"")</f>
        <v/>
      </c>
      <c r="M54" s="81" t="str">
        <f>IF(ISTEXT('Discounted Costs'!$N418&amp;'Discounted Costs'!$O418),'Discounted Costs'!S418/Value_Output,"")</f>
        <v/>
      </c>
      <c r="N54" s="81" t="str">
        <f>IF(ISTEXT('Discounted Costs'!$N418&amp;'Discounted Costs'!$O418),'Discounted Costs'!T418/Value_Output,"")</f>
        <v/>
      </c>
      <c r="O54" s="81" t="str">
        <f>IF(ISTEXT('Discounted Costs'!$N418&amp;'Discounted Costs'!$O418),'Discounted Costs'!U418/Value_Output,"")</f>
        <v/>
      </c>
      <c r="P54" s="81" t="str">
        <f>IF(ISTEXT('Discounted Costs'!$N418&amp;'Discounted Costs'!$O418),'Discounted Costs'!V418/Value_Output,"")</f>
        <v/>
      </c>
      <c r="Q54" s="81" t="str">
        <f>IF(ISTEXT('Discounted Costs'!$N418&amp;'Discounted Costs'!$O418),'Discounted Costs'!W418/Value_Output,"")</f>
        <v/>
      </c>
      <c r="R54" s="81" t="str">
        <f>IF(ISTEXT('Discounted Costs'!$N418&amp;'Discounted Costs'!$O418),'Discounted Costs'!X418/Value_Output,"")</f>
        <v/>
      </c>
      <c r="S54" s="81" t="str">
        <f>IF(ISTEXT('Discounted Costs'!$N418&amp;'Discounted Costs'!$O418),'Discounted Costs'!Y418/Value_Output,"")</f>
        <v/>
      </c>
      <c r="T54" s="81" t="str">
        <f>IF(ISTEXT('Discounted Costs'!$N418&amp;'Discounted Costs'!$O418),'Discounted Costs'!Z418/Value_Output,"")</f>
        <v/>
      </c>
      <c r="U54" s="81" t="str">
        <f>IF(ISTEXT('Discounted Costs'!$N418&amp;'Discounted Costs'!$O418),'Discounted Costs'!AA418/Value_Output,"")</f>
        <v/>
      </c>
      <c r="V54" s="81" t="str">
        <f>IF(ISTEXT('Discounted Costs'!$N418&amp;'Discounted Costs'!$O418),'Discounted Costs'!AB418/Value_Output,"")</f>
        <v/>
      </c>
      <c r="W54" s="81" t="str">
        <f>IF(ISTEXT('Discounted Costs'!$N418&amp;'Discounted Costs'!$O418),'Discounted Costs'!AC418/Value_Output,"")</f>
        <v/>
      </c>
      <c r="X54" s="81" t="str">
        <f>IF(ISTEXT('Discounted Costs'!$N418&amp;'Discounted Costs'!$O418),'Discounted Costs'!AD418/Value_Output,"")</f>
        <v/>
      </c>
      <c r="Y54" s="81" t="str">
        <f>IF(ISTEXT('Discounted Costs'!$N418&amp;'Discounted Costs'!$O418),'Discounted Costs'!AE418/Value_Output,"")</f>
        <v/>
      </c>
      <c r="Z54" s="81" t="str">
        <f>IF(ISTEXT('Discounted Costs'!$N418&amp;'Discounted Costs'!$O418),'Discounted Costs'!AF418/Value_Output,"")</f>
        <v/>
      </c>
      <c r="AA54" s="81" t="str">
        <f>IF(ISTEXT('Discounted Costs'!$N418&amp;'Discounted Costs'!$O418),'Discounted Costs'!AG418/Value_Output,"")</f>
        <v/>
      </c>
      <c r="AB54" s="81" t="str">
        <f>IF(ISTEXT('Discounted Costs'!$N418&amp;'Discounted Costs'!$O418),'Discounted Costs'!AH418/Value_Output,"")</f>
        <v/>
      </c>
      <c r="AC54" s="81" t="str">
        <f>IF(ISTEXT('Discounted Costs'!$N418&amp;'Discounted Costs'!$O418),'Discounted Costs'!AI418/Value_Output,"")</f>
        <v/>
      </c>
      <c r="AD54" s="81" t="str">
        <f>IF(ISTEXT('Discounted Costs'!$N418&amp;'Discounted Costs'!$O418),'Discounted Costs'!AJ418/Value_Output,"")</f>
        <v/>
      </c>
      <c r="AE54" s="81" t="str">
        <f>IF(ISTEXT('Discounted Costs'!$N418&amp;'Discounted Costs'!$O418),'Discounted Costs'!AK418/Value_Output,"")</f>
        <v/>
      </c>
      <c r="AF54" s="81" t="str">
        <f>IF(ISTEXT('Discounted Costs'!$N418&amp;'Discounted Costs'!$O418),'Discounted Costs'!AL418/Value_Output,"")</f>
        <v/>
      </c>
      <c r="AG54" s="81" t="str">
        <f>IF(ISTEXT('Discounted Costs'!$N418&amp;'Discounted Costs'!$O418),'Discounted Costs'!AM418/Value_Output,"")</f>
        <v/>
      </c>
      <c r="AH54" s="81" t="str">
        <f>IF(ISTEXT('Discounted Costs'!$N418&amp;'Discounted Costs'!$O418),'Discounted Costs'!AN418/Value_Output,"")</f>
        <v/>
      </c>
      <c r="AI54" s="81" t="str">
        <f>IF(ISTEXT('Discounted Costs'!$N418&amp;'Discounted Costs'!$O418),'Discounted Costs'!AO418/Value_Output,"")</f>
        <v/>
      </c>
      <c r="AJ54" s="81" t="str">
        <f>IF(ISTEXT('Discounted Costs'!$N418&amp;'Discounted Costs'!$O418),'Discounted Costs'!AP418/Value_Output,"")</f>
        <v/>
      </c>
      <c r="AK54" s="81" t="str">
        <f>IF(ISTEXT('Discounted Costs'!$N418&amp;'Discounted Costs'!$O418),'Discounted Costs'!AQ418/Value_Output,"")</f>
        <v/>
      </c>
      <c r="AL54" s="81" t="str">
        <f>IF(ISTEXT('Discounted Costs'!$N418&amp;'Discounted Costs'!$O418),'Discounted Costs'!AR418/Value_Output,"")</f>
        <v/>
      </c>
      <c r="AM54" s="81" t="str">
        <f>IF(ISTEXT('Discounted Costs'!$N418&amp;'Discounted Costs'!$O418),'Discounted Costs'!AS418/Value_Output,"")</f>
        <v/>
      </c>
      <c r="AN54" s="81" t="str">
        <f>IF(ISTEXT('Discounted Costs'!$N418&amp;'Discounted Costs'!$O418),'Discounted Costs'!AT418/Value_Output,"")</f>
        <v/>
      </c>
      <c r="AO54" s="81" t="str">
        <f>IF(ISTEXT('Discounted Costs'!$N418&amp;'Discounted Costs'!$O418),'Discounted Costs'!AU418/Value_Output,"")</f>
        <v/>
      </c>
      <c r="AP54" s="81" t="str">
        <f>IF(ISTEXT('Discounted Costs'!$N418&amp;'Discounted Costs'!$O418),'Discounted Costs'!AV418/Value_Output,"")</f>
        <v/>
      </c>
      <c r="AQ54" s="81" t="str">
        <f>IF(ISTEXT('Discounted Costs'!$N418&amp;'Discounted Costs'!$O418),'Discounted Costs'!AW418/Value_Output,"")</f>
        <v/>
      </c>
      <c r="AR54" s="81" t="str">
        <f>IF(ISTEXT('Discounted Costs'!$N418&amp;'Discounted Costs'!$O418),'Discounted Costs'!AX418/Value_Output,"")</f>
        <v/>
      </c>
      <c r="AS54" s="81" t="str">
        <f>IF(ISTEXT('Discounted Costs'!$N418&amp;'Discounted Costs'!$O418),'Discounted Costs'!AY418/Value_Output,"")</f>
        <v/>
      </c>
      <c r="AT54" s="81" t="str">
        <f>IF(ISTEXT('Discounted Costs'!$N418&amp;'Discounted Costs'!$O418),'Discounted Costs'!AZ418/Value_Output,"")</f>
        <v/>
      </c>
      <c r="AU54" s="81" t="str">
        <f>IF(ISTEXT('Discounted Costs'!$N418&amp;'Discounted Costs'!$O418),'Discounted Costs'!BA418/Value_Output,"")</f>
        <v/>
      </c>
      <c r="AV54" s="81" t="str">
        <f>IF(ISTEXT('Discounted Costs'!$N418&amp;'Discounted Costs'!$O418),'Discounted Costs'!BB418/Value_Output,"")</f>
        <v/>
      </c>
      <c r="AW54" s="81" t="str">
        <f>IF(ISTEXT('Discounted Costs'!$N418&amp;'Discounted Costs'!$O418),'Discounted Costs'!BC418/Value_Output,"")</f>
        <v/>
      </c>
      <c r="AX54" s="81" t="str">
        <f>IF(ISTEXT('Discounted Costs'!$N418&amp;'Discounted Costs'!$O418),'Discounted Costs'!BD418/Value_Output,"")</f>
        <v/>
      </c>
      <c r="AY54" s="81" t="str">
        <f>IF(ISTEXT('Discounted Costs'!$N418&amp;'Discounted Costs'!$O418),'Discounted Costs'!BE418/Value_Output,"")</f>
        <v/>
      </c>
      <c r="AZ54" s="77" t="str">
        <f>IF(ISTEXT('Discounted Costs'!$N418&amp;'Discounted Costs'!$O418),'Discounted Costs'!BF418/Value_Output,"")</f>
        <v/>
      </c>
      <c r="BA54" s="77" t="str">
        <f>IF(ISTEXT('Discounted Costs'!$N418&amp;'Discounted Costs'!$O418),'Discounted Costs'!BG418/Value_Output,"")</f>
        <v/>
      </c>
      <c r="BB54" s="77" t="str">
        <f>IF(ISTEXT('Discounted Costs'!$N418&amp;'Discounted Costs'!$O418),'Discounted Costs'!BH418/Value_Output,"")</f>
        <v/>
      </c>
      <c r="BC54" s="77" t="str">
        <f>IF(ISTEXT('Discounted Costs'!$N418&amp;'Discounted Costs'!$O418),'Discounted Costs'!BI418/Value_Output,"")</f>
        <v/>
      </c>
      <c r="BD54" s="77" t="str">
        <f>IF(ISTEXT('Discounted Costs'!$N418&amp;'Discounted Costs'!$O418),'Discounted Costs'!BJ418/Value_Output,"")</f>
        <v/>
      </c>
      <c r="BE54" s="77" t="str">
        <f>IF(ISTEXT('Discounted Costs'!$N418&amp;'Discounted Costs'!$O418),'Discounted Costs'!BK418/Value_Output,"")</f>
        <v/>
      </c>
      <c r="BF54" s="77" t="str">
        <f>IF(ISTEXT('Discounted Costs'!$N418&amp;'Discounted Costs'!$O418),'Discounted Costs'!BL418/Value_Output,"")</f>
        <v/>
      </c>
      <c r="BG54" s="77" t="str">
        <f>IF(ISTEXT('Discounted Costs'!$N418&amp;'Discounted Costs'!$O418),'Discounted Costs'!BM418/Value_Output,"")</f>
        <v/>
      </c>
      <c r="BH54" s="77" t="str">
        <f>IF(ISTEXT('Discounted Costs'!$N418&amp;'Discounted Costs'!$O418),'Discounted Costs'!BN418/Value_Output,"")</f>
        <v/>
      </c>
      <c r="BI54" s="77" t="str">
        <f>IF(ISTEXT('Discounted Costs'!$N418&amp;'Discounted Costs'!$O418),'Discounted Costs'!BO418/Value_Output,"")</f>
        <v/>
      </c>
      <c r="BJ54" s="77" t="str">
        <f>IF(ISTEXT('Discounted Costs'!$N418&amp;'Discounted Costs'!$O418),'Discounted Costs'!BP418/Value_Output,"")</f>
        <v/>
      </c>
      <c r="BK54" s="77" t="str">
        <f>IF(ISTEXT('Discounted Costs'!$N418&amp;'Discounted Costs'!$O418),'Discounted Costs'!BQ418/Value_Output,"")</f>
        <v/>
      </c>
      <c r="BL54" s="77" t="str">
        <f>IF(ISTEXT('Discounted Costs'!$N418&amp;'Discounted Costs'!$O418),'Discounted Costs'!BR418/Value_Output,"")</f>
        <v/>
      </c>
      <c r="BM54" s="77" t="str">
        <f>IF(ISTEXT('Discounted Costs'!$N418&amp;'Discounted Costs'!$O418),'Discounted Costs'!BS418/Value_Output,"")</f>
        <v/>
      </c>
      <c r="BN54" s="77" t="str">
        <f>IF(ISTEXT('Discounted Costs'!$N418&amp;'Discounted Costs'!$O418),'Discounted Costs'!BT418/Value_Output,"")</f>
        <v/>
      </c>
      <c r="BO54" s="77" t="str">
        <f>IF(ISTEXT('Discounted Costs'!$N418&amp;'Discounted Costs'!$O418),'Discounted Costs'!BU418/Value_Output,"")</f>
        <v/>
      </c>
      <c r="BP54" s="77" t="str">
        <f>IF(ISTEXT('Discounted Costs'!$N418&amp;'Discounted Costs'!$O418),'Discounted Costs'!BV418/Value_Output,"")</f>
        <v/>
      </c>
      <c r="BQ54" s="77" t="str">
        <f>IF(ISTEXT('Discounted Costs'!$N418&amp;'Discounted Costs'!$O418),'Discounted Costs'!BW418/Value_Output,"")</f>
        <v/>
      </c>
      <c r="BR54" s="77" t="str">
        <f>IF(ISTEXT('Discounted Costs'!$N418&amp;'Discounted Costs'!$O418),'Discounted Costs'!BX418/Value_Output,"")</f>
        <v/>
      </c>
      <c r="BS54" s="77" t="str">
        <f>IF(ISTEXT('Discounted Costs'!$N418&amp;'Discounted Costs'!$O418),'Discounted Costs'!BY418/Value_Output,"")</f>
        <v/>
      </c>
      <c r="BT54" s="77" t="str">
        <f>IF(ISTEXT('Discounted Costs'!$N418&amp;'Discounted Costs'!$O418),'Discounted Costs'!BZ418/Value_Output,"")</f>
        <v/>
      </c>
      <c r="BU54" s="77" t="str">
        <f>IF(ISTEXT('Discounted Costs'!$N418&amp;'Discounted Costs'!$O418),'Discounted Costs'!CA418/Value_Output,"")</f>
        <v/>
      </c>
      <c r="BV54" s="77" t="str">
        <f>IF(ISTEXT('Discounted Costs'!$N418&amp;'Discounted Costs'!$O418),'Discounted Costs'!CB418/Value_Output,"")</f>
        <v/>
      </c>
      <c r="BW54" s="77" t="str">
        <f>IF(ISTEXT('Discounted Costs'!$N418&amp;'Discounted Costs'!$O418),'Discounted Costs'!CC418/Value_Output,"")</f>
        <v/>
      </c>
      <c r="BX54" s="77" t="str">
        <f>IF(ISTEXT('Discounted Costs'!$N418&amp;'Discounted Costs'!$O418),'Discounted Costs'!CD418/Value_Output,"")</f>
        <v/>
      </c>
      <c r="BY54" s="77" t="str">
        <f>IF(ISTEXT('Discounted Costs'!$N418&amp;'Discounted Costs'!$O418),'Discounted Costs'!CE418/Value_Output,"")</f>
        <v/>
      </c>
      <c r="BZ54" s="77" t="str">
        <f>IF(ISTEXT('Discounted Costs'!$N418&amp;'Discounted Costs'!$O418),'Discounted Costs'!CF418/Value_Output,"")</f>
        <v/>
      </c>
      <c r="CA54" s="77" t="str">
        <f>IF(ISTEXT('Discounted Costs'!$N418&amp;'Discounted Costs'!$O418),'Discounted Costs'!CG418/Value_Output,"")</f>
        <v/>
      </c>
      <c r="CB54" s="77" t="str">
        <f>IF(ISTEXT('Discounted Costs'!$N418&amp;'Discounted Costs'!$O418),'Discounted Costs'!CH418/Value_Output,"")</f>
        <v/>
      </c>
      <c r="CC54" s="77" t="str">
        <f>IF(ISTEXT('Discounted Costs'!$N418&amp;'Discounted Costs'!$O418),'Discounted Costs'!CI418/Value_Output,"")</f>
        <v/>
      </c>
      <c r="CD54" s="77" t="str">
        <f>IF(ISTEXT('Discounted Costs'!$N418&amp;'Discounted Costs'!$O418),'Discounted Costs'!CJ418/Value_Output,"")</f>
        <v/>
      </c>
      <c r="CE54" s="77" t="str">
        <f>IF(ISTEXT('Discounted Costs'!$N418&amp;'Discounted Costs'!$O418),'Discounted Costs'!CK418/Value_Output,"")</f>
        <v/>
      </c>
      <c r="CF54" s="77" t="str">
        <f>IF(ISTEXT('Discounted Costs'!$N418&amp;'Discounted Costs'!$O418),'Discounted Costs'!CL418/Value_Output,"")</f>
        <v/>
      </c>
      <c r="CG54" s="77" t="str">
        <f>IF(ISTEXT('Discounted Costs'!$N418&amp;'Discounted Costs'!$O418),'Discounted Costs'!CM418/Value_Output,"")</f>
        <v/>
      </c>
      <c r="CH54" s="77" t="str">
        <f>IF(ISTEXT('Discounted Costs'!$N418&amp;'Discounted Costs'!$O418),'Discounted Costs'!CN418/Value_Output,"")</f>
        <v/>
      </c>
      <c r="CI54" s="77" t="str">
        <f>IF(ISTEXT('Discounted Costs'!$N418&amp;'Discounted Costs'!$O418),'Discounted Costs'!CO418/Value_Output,"")</f>
        <v/>
      </c>
      <c r="CJ54" s="77" t="str">
        <f>IF(ISTEXT('Discounted Costs'!$N418&amp;'Discounted Costs'!$O418),'Discounted Costs'!CP418/Value_Output,"")</f>
        <v/>
      </c>
      <c r="CM54" s="24"/>
      <c r="CN54" s="24"/>
    </row>
    <row r="55" spans="3:92" x14ac:dyDescent="0.35">
      <c r="C55" s="114"/>
      <c r="D55" s="114"/>
      <c r="E55" s="19" t="str">
        <f>IF(ISTEXT('Discounted Costs'!$N419&amp;'Discounted Costs'!$O419),'Discounted Costs'!$O419,"")</f>
        <v/>
      </c>
      <c r="F55" s="19"/>
      <c r="G55" s="82" t="str">
        <f>IF(ISTEXT('Discounted Costs'!$N419&amp;'Discounted Costs'!$O419),SUM('Discounted Costs'!$P419:$BM419)/Value_Output,"")</f>
        <v/>
      </c>
      <c r="H55" s="82"/>
      <c r="I55" s="87"/>
      <c r="J55" s="81" t="str">
        <f>IF(ISTEXT('Discounted Costs'!$N419&amp;'Discounted Costs'!$O419),'Discounted Costs'!P419/Value_Output,"")</f>
        <v/>
      </c>
      <c r="K55" s="81" t="str">
        <f>IF(ISTEXT('Discounted Costs'!$N419&amp;'Discounted Costs'!$O419),'Discounted Costs'!Q419/Value_Output,"")</f>
        <v/>
      </c>
      <c r="L55" s="81" t="str">
        <f>IF(ISTEXT('Discounted Costs'!$N419&amp;'Discounted Costs'!$O419),'Discounted Costs'!R419/Value_Output,"")</f>
        <v/>
      </c>
      <c r="M55" s="81" t="str">
        <f>IF(ISTEXT('Discounted Costs'!$N419&amp;'Discounted Costs'!$O419),'Discounted Costs'!S419/Value_Output,"")</f>
        <v/>
      </c>
      <c r="N55" s="81" t="str">
        <f>IF(ISTEXT('Discounted Costs'!$N419&amp;'Discounted Costs'!$O419),'Discounted Costs'!T419/Value_Output,"")</f>
        <v/>
      </c>
      <c r="O55" s="81" t="str">
        <f>IF(ISTEXT('Discounted Costs'!$N419&amp;'Discounted Costs'!$O419),'Discounted Costs'!U419/Value_Output,"")</f>
        <v/>
      </c>
      <c r="P55" s="81" t="str">
        <f>IF(ISTEXT('Discounted Costs'!$N419&amp;'Discounted Costs'!$O419),'Discounted Costs'!V419/Value_Output,"")</f>
        <v/>
      </c>
      <c r="Q55" s="81" t="str">
        <f>IF(ISTEXT('Discounted Costs'!$N419&amp;'Discounted Costs'!$O419),'Discounted Costs'!W419/Value_Output,"")</f>
        <v/>
      </c>
      <c r="R55" s="81" t="str">
        <f>IF(ISTEXT('Discounted Costs'!$N419&amp;'Discounted Costs'!$O419),'Discounted Costs'!X419/Value_Output,"")</f>
        <v/>
      </c>
      <c r="S55" s="81" t="str">
        <f>IF(ISTEXT('Discounted Costs'!$N419&amp;'Discounted Costs'!$O419),'Discounted Costs'!Y419/Value_Output,"")</f>
        <v/>
      </c>
      <c r="T55" s="81" t="str">
        <f>IF(ISTEXT('Discounted Costs'!$N419&amp;'Discounted Costs'!$O419),'Discounted Costs'!Z419/Value_Output,"")</f>
        <v/>
      </c>
      <c r="U55" s="81" t="str">
        <f>IF(ISTEXT('Discounted Costs'!$N419&amp;'Discounted Costs'!$O419),'Discounted Costs'!AA419/Value_Output,"")</f>
        <v/>
      </c>
      <c r="V55" s="81" t="str">
        <f>IF(ISTEXT('Discounted Costs'!$N419&amp;'Discounted Costs'!$O419),'Discounted Costs'!AB419/Value_Output,"")</f>
        <v/>
      </c>
      <c r="W55" s="81" t="str">
        <f>IF(ISTEXT('Discounted Costs'!$N419&amp;'Discounted Costs'!$O419),'Discounted Costs'!AC419/Value_Output,"")</f>
        <v/>
      </c>
      <c r="X55" s="81" t="str">
        <f>IF(ISTEXT('Discounted Costs'!$N419&amp;'Discounted Costs'!$O419),'Discounted Costs'!AD419/Value_Output,"")</f>
        <v/>
      </c>
      <c r="Y55" s="81" t="str">
        <f>IF(ISTEXT('Discounted Costs'!$N419&amp;'Discounted Costs'!$O419),'Discounted Costs'!AE419/Value_Output,"")</f>
        <v/>
      </c>
      <c r="Z55" s="81" t="str">
        <f>IF(ISTEXT('Discounted Costs'!$N419&amp;'Discounted Costs'!$O419),'Discounted Costs'!AF419/Value_Output,"")</f>
        <v/>
      </c>
      <c r="AA55" s="81" t="str">
        <f>IF(ISTEXT('Discounted Costs'!$N419&amp;'Discounted Costs'!$O419),'Discounted Costs'!AG419/Value_Output,"")</f>
        <v/>
      </c>
      <c r="AB55" s="81" t="str">
        <f>IF(ISTEXT('Discounted Costs'!$N419&amp;'Discounted Costs'!$O419),'Discounted Costs'!AH419/Value_Output,"")</f>
        <v/>
      </c>
      <c r="AC55" s="81" t="str">
        <f>IF(ISTEXT('Discounted Costs'!$N419&amp;'Discounted Costs'!$O419),'Discounted Costs'!AI419/Value_Output,"")</f>
        <v/>
      </c>
      <c r="AD55" s="81" t="str">
        <f>IF(ISTEXT('Discounted Costs'!$N419&amp;'Discounted Costs'!$O419),'Discounted Costs'!AJ419/Value_Output,"")</f>
        <v/>
      </c>
      <c r="AE55" s="81" t="str">
        <f>IF(ISTEXT('Discounted Costs'!$N419&amp;'Discounted Costs'!$O419),'Discounted Costs'!AK419/Value_Output,"")</f>
        <v/>
      </c>
      <c r="AF55" s="81" t="str">
        <f>IF(ISTEXT('Discounted Costs'!$N419&amp;'Discounted Costs'!$O419),'Discounted Costs'!AL419/Value_Output,"")</f>
        <v/>
      </c>
      <c r="AG55" s="81" t="str">
        <f>IF(ISTEXT('Discounted Costs'!$N419&amp;'Discounted Costs'!$O419),'Discounted Costs'!AM419/Value_Output,"")</f>
        <v/>
      </c>
      <c r="AH55" s="81" t="str">
        <f>IF(ISTEXT('Discounted Costs'!$N419&amp;'Discounted Costs'!$O419),'Discounted Costs'!AN419/Value_Output,"")</f>
        <v/>
      </c>
      <c r="AI55" s="81" t="str">
        <f>IF(ISTEXT('Discounted Costs'!$N419&amp;'Discounted Costs'!$O419),'Discounted Costs'!AO419/Value_Output,"")</f>
        <v/>
      </c>
      <c r="AJ55" s="81" t="str">
        <f>IF(ISTEXT('Discounted Costs'!$N419&amp;'Discounted Costs'!$O419),'Discounted Costs'!AP419/Value_Output,"")</f>
        <v/>
      </c>
      <c r="AK55" s="81" t="str">
        <f>IF(ISTEXT('Discounted Costs'!$N419&amp;'Discounted Costs'!$O419),'Discounted Costs'!AQ419/Value_Output,"")</f>
        <v/>
      </c>
      <c r="AL55" s="81" t="str">
        <f>IF(ISTEXT('Discounted Costs'!$N419&amp;'Discounted Costs'!$O419),'Discounted Costs'!AR419/Value_Output,"")</f>
        <v/>
      </c>
      <c r="AM55" s="81" t="str">
        <f>IF(ISTEXT('Discounted Costs'!$N419&amp;'Discounted Costs'!$O419),'Discounted Costs'!AS419/Value_Output,"")</f>
        <v/>
      </c>
      <c r="AN55" s="81" t="str">
        <f>IF(ISTEXT('Discounted Costs'!$N419&amp;'Discounted Costs'!$O419),'Discounted Costs'!AT419/Value_Output,"")</f>
        <v/>
      </c>
      <c r="AO55" s="81" t="str">
        <f>IF(ISTEXT('Discounted Costs'!$N419&amp;'Discounted Costs'!$O419),'Discounted Costs'!AU419/Value_Output,"")</f>
        <v/>
      </c>
      <c r="AP55" s="81" t="str">
        <f>IF(ISTEXT('Discounted Costs'!$N419&amp;'Discounted Costs'!$O419),'Discounted Costs'!AV419/Value_Output,"")</f>
        <v/>
      </c>
      <c r="AQ55" s="81" t="str">
        <f>IF(ISTEXT('Discounted Costs'!$N419&amp;'Discounted Costs'!$O419),'Discounted Costs'!AW419/Value_Output,"")</f>
        <v/>
      </c>
      <c r="AR55" s="81" t="str">
        <f>IF(ISTEXT('Discounted Costs'!$N419&amp;'Discounted Costs'!$O419),'Discounted Costs'!AX419/Value_Output,"")</f>
        <v/>
      </c>
      <c r="AS55" s="81" t="str">
        <f>IF(ISTEXT('Discounted Costs'!$N419&amp;'Discounted Costs'!$O419),'Discounted Costs'!AY419/Value_Output,"")</f>
        <v/>
      </c>
      <c r="AT55" s="81" t="str">
        <f>IF(ISTEXT('Discounted Costs'!$N419&amp;'Discounted Costs'!$O419),'Discounted Costs'!AZ419/Value_Output,"")</f>
        <v/>
      </c>
      <c r="AU55" s="81" t="str">
        <f>IF(ISTEXT('Discounted Costs'!$N419&amp;'Discounted Costs'!$O419),'Discounted Costs'!BA419/Value_Output,"")</f>
        <v/>
      </c>
      <c r="AV55" s="81" t="str">
        <f>IF(ISTEXT('Discounted Costs'!$N419&amp;'Discounted Costs'!$O419),'Discounted Costs'!BB419/Value_Output,"")</f>
        <v/>
      </c>
      <c r="AW55" s="81" t="str">
        <f>IF(ISTEXT('Discounted Costs'!$N419&amp;'Discounted Costs'!$O419),'Discounted Costs'!BC419/Value_Output,"")</f>
        <v/>
      </c>
      <c r="AX55" s="81" t="str">
        <f>IF(ISTEXT('Discounted Costs'!$N419&amp;'Discounted Costs'!$O419),'Discounted Costs'!BD419/Value_Output,"")</f>
        <v/>
      </c>
      <c r="AY55" s="81" t="str">
        <f>IF(ISTEXT('Discounted Costs'!$N419&amp;'Discounted Costs'!$O419),'Discounted Costs'!BE419/Value_Output,"")</f>
        <v/>
      </c>
      <c r="AZ55" s="77" t="str">
        <f>IF(ISTEXT('Discounted Costs'!$N419&amp;'Discounted Costs'!$O419),'Discounted Costs'!BF419/Value_Output,"")</f>
        <v/>
      </c>
      <c r="BA55" s="77" t="str">
        <f>IF(ISTEXT('Discounted Costs'!$N419&amp;'Discounted Costs'!$O419),'Discounted Costs'!BG419/Value_Output,"")</f>
        <v/>
      </c>
      <c r="BB55" s="77" t="str">
        <f>IF(ISTEXT('Discounted Costs'!$N419&amp;'Discounted Costs'!$O419),'Discounted Costs'!BH419/Value_Output,"")</f>
        <v/>
      </c>
      <c r="BC55" s="77" t="str">
        <f>IF(ISTEXT('Discounted Costs'!$N419&amp;'Discounted Costs'!$O419),'Discounted Costs'!BI419/Value_Output,"")</f>
        <v/>
      </c>
      <c r="BD55" s="77" t="str">
        <f>IF(ISTEXT('Discounted Costs'!$N419&amp;'Discounted Costs'!$O419),'Discounted Costs'!BJ419/Value_Output,"")</f>
        <v/>
      </c>
      <c r="BE55" s="77" t="str">
        <f>IF(ISTEXT('Discounted Costs'!$N419&amp;'Discounted Costs'!$O419),'Discounted Costs'!BK419/Value_Output,"")</f>
        <v/>
      </c>
      <c r="BF55" s="77" t="str">
        <f>IF(ISTEXT('Discounted Costs'!$N419&amp;'Discounted Costs'!$O419),'Discounted Costs'!BL419/Value_Output,"")</f>
        <v/>
      </c>
      <c r="BG55" s="77" t="str">
        <f>IF(ISTEXT('Discounted Costs'!$N419&amp;'Discounted Costs'!$O419),'Discounted Costs'!BM419/Value_Output,"")</f>
        <v/>
      </c>
      <c r="BH55" s="77" t="str">
        <f>IF(ISTEXT('Discounted Costs'!$N419&amp;'Discounted Costs'!$O419),'Discounted Costs'!BN419/Value_Output,"")</f>
        <v/>
      </c>
      <c r="BI55" s="77" t="str">
        <f>IF(ISTEXT('Discounted Costs'!$N419&amp;'Discounted Costs'!$O419),'Discounted Costs'!BO419/Value_Output,"")</f>
        <v/>
      </c>
      <c r="BJ55" s="77" t="str">
        <f>IF(ISTEXT('Discounted Costs'!$N419&amp;'Discounted Costs'!$O419),'Discounted Costs'!BP419/Value_Output,"")</f>
        <v/>
      </c>
      <c r="BK55" s="77" t="str">
        <f>IF(ISTEXT('Discounted Costs'!$N419&amp;'Discounted Costs'!$O419),'Discounted Costs'!BQ419/Value_Output,"")</f>
        <v/>
      </c>
      <c r="BL55" s="77" t="str">
        <f>IF(ISTEXT('Discounted Costs'!$N419&amp;'Discounted Costs'!$O419),'Discounted Costs'!BR419/Value_Output,"")</f>
        <v/>
      </c>
      <c r="BM55" s="77" t="str">
        <f>IF(ISTEXT('Discounted Costs'!$N419&amp;'Discounted Costs'!$O419),'Discounted Costs'!BS419/Value_Output,"")</f>
        <v/>
      </c>
      <c r="BN55" s="77" t="str">
        <f>IF(ISTEXT('Discounted Costs'!$N419&amp;'Discounted Costs'!$O419),'Discounted Costs'!BT419/Value_Output,"")</f>
        <v/>
      </c>
      <c r="BO55" s="77" t="str">
        <f>IF(ISTEXT('Discounted Costs'!$N419&amp;'Discounted Costs'!$O419),'Discounted Costs'!BU419/Value_Output,"")</f>
        <v/>
      </c>
      <c r="BP55" s="77" t="str">
        <f>IF(ISTEXT('Discounted Costs'!$N419&amp;'Discounted Costs'!$O419),'Discounted Costs'!BV419/Value_Output,"")</f>
        <v/>
      </c>
      <c r="BQ55" s="77" t="str">
        <f>IF(ISTEXT('Discounted Costs'!$N419&amp;'Discounted Costs'!$O419),'Discounted Costs'!BW419/Value_Output,"")</f>
        <v/>
      </c>
      <c r="BR55" s="77" t="str">
        <f>IF(ISTEXT('Discounted Costs'!$N419&amp;'Discounted Costs'!$O419),'Discounted Costs'!BX419/Value_Output,"")</f>
        <v/>
      </c>
      <c r="BS55" s="77" t="str">
        <f>IF(ISTEXT('Discounted Costs'!$N419&amp;'Discounted Costs'!$O419),'Discounted Costs'!BY419/Value_Output,"")</f>
        <v/>
      </c>
      <c r="BT55" s="77" t="str">
        <f>IF(ISTEXT('Discounted Costs'!$N419&amp;'Discounted Costs'!$O419),'Discounted Costs'!BZ419/Value_Output,"")</f>
        <v/>
      </c>
      <c r="BU55" s="77" t="str">
        <f>IF(ISTEXT('Discounted Costs'!$N419&amp;'Discounted Costs'!$O419),'Discounted Costs'!CA419/Value_Output,"")</f>
        <v/>
      </c>
      <c r="BV55" s="77" t="str">
        <f>IF(ISTEXT('Discounted Costs'!$N419&amp;'Discounted Costs'!$O419),'Discounted Costs'!CB419/Value_Output,"")</f>
        <v/>
      </c>
      <c r="BW55" s="77" t="str">
        <f>IF(ISTEXT('Discounted Costs'!$N419&amp;'Discounted Costs'!$O419),'Discounted Costs'!CC419/Value_Output,"")</f>
        <v/>
      </c>
      <c r="BX55" s="77" t="str">
        <f>IF(ISTEXT('Discounted Costs'!$N419&amp;'Discounted Costs'!$O419),'Discounted Costs'!CD419/Value_Output,"")</f>
        <v/>
      </c>
      <c r="BY55" s="77" t="str">
        <f>IF(ISTEXT('Discounted Costs'!$N419&amp;'Discounted Costs'!$O419),'Discounted Costs'!CE419/Value_Output,"")</f>
        <v/>
      </c>
      <c r="BZ55" s="77" t="str">
        <f>IF(ISTEXT('Discounted Costs'!$N419&amp;'Discounted Costs'!$O419),'Discounted Costs'!CF419/Value_Output,"")</f>
        <v/>
      </c>
      <c r="CA55" s="77" t="str">
        <f>IF(ISTEXT('Discounted Costs'!$N419&amp;'Discounted Costs'!$O419),'Discounted Costs'!CG419/Value_Output,"")</f>
        <v/>
      </c>
      <c r="CB55" s="77" t="str">
        <f>IF(ISTEXT('Discounted Costs'!$N419&amp;'Discounted Costs'!$O419),'Discounted Costs'!CH419/Value_Output,"")</f>
        <v/>
      </c>
      <c r="CC55" s="77" t="str">
        <f>IF(ISTEXT('Discounted Costs'!$N419&amp;'Discounted Costs'!$O419),'Discounted Costs'!CI419/Value_Output,"")</f>
        <v/>
      </c>
      <c r="CD55" s="77" t="str">
        <f>IF(ISTEXT('Discounted Costs'!$N419&amp;'Discounted Costs'!$O419),'Discounted Costs'!CJ419/Value_Output,"")</f>
        <v/>
      </c>
      <c r="CE55" s="77" t="str">
        <f>IF(ISTEXT('Discounted Costs'!$N419&amp;'Discounted Costs'!$O419),'Discounted Costs'!CK419/Value_Output,"")</f>
        <v/>
      </c>
      <c r="CF55" s="77" t="str">
        <f>IF(ISTEXT('Discounted Costs'!$N419&amp;'Discounted Costs'!$O419),'Discounted Costs'!CL419/Value_Output,"")</f>
        <v/>
      </c>
      <c r="CG55" s="77" t="str">
        <f>IF(ISTEXT('Discounted Costs'!$N419&amp;'Discounted Costs'!$O419),'Discounted Costs'!CM419/Value_Output,"")</f>
        <v/>
      </c>
      <c r="CH55" s="77" t="str">
        <f>IF(ISTEXT('Discounted Costs'!$N419&amp;'Discounted Costs'!$O419),'Discounted Costs'!CN419/Value_Output,"")</f>
        <v/>
      </c>
      <c r="CI55" s="77" t="str">
        <f>IF(ISTEXT('Discounted Costs'!$N419&amp;'Discounted Costs'!$O419),'Discounted Costs'!CO419/Value_Output,"")</f>
        <v/>
      </c>
      <c r="CJ55" s="77" t="str">
        <f>IF(ISTEXT('Discounted Costs'!$N419&amp;'Discounted Costs'!$O419),'Discounted Costs'!CP419/Value_Output,"")</f>
        <v/>
      </c>
      <c r="CM55" s="24"/>
      <c r="CN55" s="24"/>
    </row>
    <row r="56" spans="3:92" x14ac:dyDescent="0.35">
      <c r="C56" s="114"/>
      <c r="D56" s="114"/>
      <c r="E56" s="19" t="str">
        <f>IF(ISTEXT('Discounted Costs'!$N420&amp;'Discounted Costs'!$O420),'Discounted Costs'!$O420,"")</f>
        <v/>
      </c>
      <c r="F56" s="19"/>
      <c r="G56" s="82" t="str">
        <f>IF(ISTEXT('Discounted Costs'!$N420&amp;'Discounted Costs'!$O420),SUM('Discounted Costs'!$P420:$BM420)/Value_Output,"")</f>
        <v/>
      </c>
      <c r="H56" s="82"/>
      <c r="I56" s="87"/>
      <c r="J56" s="81" t="str">
        <f>IF(ISTEXT('Discounted Costs'!$N420&amp;'Discounted Costs'!$O420),'Discounted Costs'!P420/Value_Output,"")</f>
        <v/>
      </c>
      <c r="K56" s="81" t="str">
        <f>IF(ISTEXT('Discounted Costs'!$N420&amp;'Discounted Costs'!$O420),'Discounted Costs'!Q420/Value_Output,"")</f>
        <v/>
      </c>
      <c r="L56" s="81" t="str">
        <f>IF(ISTEXT('Discounted Costs'!$N420&amp;'Discounted Costs'!$O420),'Discounted Costs'!R420/Value_Output,"")</f>
        <v/>
      </c>
      <c r="M56" s="81" t="str">
        <f>IF(ISTEXT('Discounted Costs'!$N420&amp;'Discounted Costs'!$O420),'Discounted Costs'!S420/Value_Output,"")</f>
        <v/>
      </c>
      <c r="N56" s="81" t="str">
        <f>IF(ISTEXT('Discounted Costs'!$N420&amp;'Discounted Costs'!$O420),'Discounted Costs'!T420/Value_Output,"")</f>
        <v/>
      </c>
      <c r="O56" s="81" t="str">
        <f>IF(ISTEXT('Discounted Costs'!$N420&amp;'Discounted Costs'!$O420),'Discounted Costs'!U420/Value_Output,"")</f>
        <v/>
      </c>
      <c r="P56" s="81" t="str">
        <f>IF(ISTEXT('Discounted Costs'!$N420&amp;'Discounted Costs'!$O420),'Discounted Costs'!V420/Value_Output,"")</f>
        <v/>
      </c>
      <c r="Q56" s="81" t="str">
        <f>IF(ISTEXT('Discounted Costs'!$N420&amp;'Discounted Costs'!$O420),'Discounted Costs'!W420/Value_Output,"")</f>
        <v/>
      </c>
      <c r="R56" s="81" t="str">
        <f>IF(ISTEXT('Discounted Costs'!$N420&amp;'Discounted Costs'!$O420),'Discounted Costs'!X420/Value_Output,"")</f>
        <v/>
      </c>
      <c r="S56" s="81" t="str">
        <f>IF(ISTEXT('Discounted Costs'!$N420&amp;'Discounted Costs'!$O420),'Discounted Costs'!Y420/Value_Output,"")</f>
        <v/>
      </c>
      <c r="T56" s="81" t="str">
        <f>IF(ISTEXT('Discounted Costs'!$N420&amp;'Discounted Costs'!$O420),'Discounted Costs'!Z420/Value_Output,"")</f>
        <v/>
      </c>
      <c r="U56" s="81" t="str">
        <f>IF(ISTEXT('Discounted Costs'!$N420&amp;'Discounted Costs'!$O420),'Discounted Costs'!AA420/Value_Output,"")</f>
        <v/>
      </c>
      <c r="V56" s="81" t="str">
        <f>IF(ISTEXT('Discounted Costs'!$N420&amp;'Discounted Costs'!$O420),'Discounted Costs'!AB420/Value_Output,"")</f>
        <v/>
      </c>
      <c r="W56" s="81" t="str">
        <f>IF(ISTEXT('Discounted Costs'!$N420&amp;'Discounted Costs'!$O420),'Discounted Costs'!AC420/Value_Output,"")</f>
        <v/>
      </c>
      <c r="X56" s="81" t="str">
        <f>IF(ISTEXT('Discounted Costs'!$N420&amp;'Discounted Costs'!$O420),'Discounted Costs'!AD420/Value_Output,"")</f>
        <v/>
      </c>
      <c r="Y56" s="81" t="str">
        <f>IF(ISTEXT('Discounted Costs'!$N420&amp;'Discounted Costs'!$O420),'Discounted Costs'!AE420/Value_Output,"")</f>
        <v/>
      </c>
      <c r="Z56" s="81" t="str">
        <f>IF(ISTEXT('Discounted Costs'!$N420&amp;'Discounted Costs'!$O420),'Discounted Costs'!AF420/Value_Output,"")</f>
        <v/>
      </c>
      <c r="AA56" s="81" t="str">
        <f>IF(ISTEXT('Discounted Costs'!$N420&amp;'Discounted Costs'!$O420),'Discounted Costs'!AG420/Value_Output,"")</f>
        <v/>
      </c>
      <c r="AB56" s="81" t="str">
        <f>IF(ISTEXT('Discounted Costs'!$N420&amp;'Discounted Costs'!$O420),'Discounted Costs'!AH420/Value_Output,"")</f>
        <v/>
      </c>
      <c r="AC56" s="81" t="str">
        <f>IF(ISTEXT('Discounted Costs'!$N420&amp;'Discounted Costs'!$O420),'Discounted Costs'!AI420/Value_Output,"")</f>
        <v/>
      </c>
      <c r="AD56" s="81" t="str">
        <f>IF(ISTEXT('Discounted Costs'!$N420&amp;'Discounted Costs'!$O420),'Discounted Costs'!AJ420/Value_Output,"")</f>
        <v/>
      </c>
      <c r="AE56" s="81" t="str">
        <f>IF(ISTEXT('Discounted Costs'!$N420&amp;'Discounted Costs'!$O420),'Discounted Costs'!AK420/Value_Output,"")</f>
        <v/>
      </c>
      <c r="AF56" s="81" t="str">
        <f>IF(ISTEXT('Discounted Costs'!$N420&amp;'Discounted Costs'!$O420),'Discounted Costs'!AL420/Value_Output,"")</f>
        <v/>
      </c>
      <c r="AG56" s="81" t="str">
        <f>IF(ISTEXT('Discounted Costs'!$N420&amp;'Discounted Costs'!$O420),'Discounted Costs'!AM420/Value_Output,"")</f>
        <v/>
      </c>
      <c r="AH56" s="81" t="str">
        <f>IF(ISTEXT('Discounted Costs'!$N420&amp;'Discounted Costs'!$O420),'Discounted Costs'!AN420/Value_Output,"")</f>
        <v/>
      </c>
      <c r="AI56" s="81" t="str">
        <f>IF(ISTEXT('Discounted Costs'!$N420&amp;'Discounted Costs'!$O420),'Discounted Costs'!AO420/Value_Output,"")</f>
        <v/>
      </c>
      <c r="AJ56" s="81" t="str">
        <f>IF(ISTEXT('Discounted Costs'!$N420&amp;'Discounted Costs'!$O420),'Discounted Costs'!AP420/Value_Output,"")</f>
        <v/>
      </c>
      <c r="AK56" s="81" t="str">
        <f>IF(ISTEXT('Discounted Costs'!$N420&amp;'Discounted Costs'!$O420),'Discounted Costs'!AQ420/Value_Output,"")</f>
        <v/>
      </c>
      <c r="AL56" s="81" t="str">
        <f>IF(ISTEXT('Discounted Costs'!$N420&amp;'Discounted Costs'!$O420),'Discounted Costs'!AR420/Value_Output,"")</f>
        <v/>
      </c>
      <c r="AM56" s="81" t="str">
        <f>IF(ISTEXT('Discounted Costs'!$N420&amp;'Discounted Costs'!$O420),'Discounted Costs'!AS420/Value_Output,"")</f>
        <v/>
      </c>
      <c r="AN56" s="81" t="str">
        <f>IF(ISTEXT('Discounted Costs'!$N420&amp;'Discounted Costs'!$O420),'Discounted Costs'!AT420/Value_Output,"")</f>
        <v/>
      </c>
      <c r="AO56" s="81" t="str">
        <f>IF(ISTEXT('Discounted Costs'!$N420&amp;'Discounted Costs'!$O420),'Discounted Costs'!AU420/Value_Output,"")</f>
        <v/>
      </c>
      <c r="AP56" s="81" t="str">
        <f>IF(ISTEXT('Discounted Costs'!$N420&amp;'Discounted Costs'!$O420),'Discounted Costs'!AV420/Value_Output,"")</f>
        <v/>
      </c>
      <c r="AQ56" s="81" t="str">
        <f>IF(ISTEXT('Discounted Costs'!$N420&amp;'Discounted Costs'!$O420),'Discounted Costs'!AW420/Value_Output,"")</f>
        <v/>
      </c>
      <c r="AR56" s="81" t="str">
        <f>IF(ISTEXT('Discounted Costs'!$N420&amp;'Discounted Costs'!$O420),'Discounted Costs'!AX420/Value_Output,"")</f>
        <v/>
      </c>
      <c r="AS56" s="81" t="str">
        <f>IF(ISTEXT('Discounted Costs'!$N420&amp;'Discounted Costs'!$O420),'Discounted Costs'!AY420/Value_Output,"")</f>
        <v/>
      </c>
      <c r="AT56" s="81" t="str">
        <f>IF(ISTEXT('Discounted Costs'!$N420&amp;'Discounted Costs'!$O420),'Discounted Costs'!AZ420/Value_Output,"")</f>
        <v/>
      </c>
      <c r="AU56" s="81" t="str">
        <f>IF(ISTEXT('Discounted Costs'!$N420&amp;'Discounted Costs'!$O420),'Discounted Costs'!BA420/Value_Output,"")</f>
        <v/>
      </c>
      <c r="AV56" s="81" t="str">
        <f>IF(ISTEXT('Discounted Costs'!$N420&amp;'Discounted Costs'!$O420),'Discounted Costs'!BB420/Value_Output,"")</f>
        <v/>
      </c>
      <c r="AW56" s="81" t="str">
        <f>IF(ISTEXT('Discounted Costs'!$N420&amp;'Discounted Costs'!$O420),'Discounted Costs'!BC420/Value_Output,"")</f>
        <v/>
      </c>
      <c r="AX56" s="81" t="str">
        <f>IF(ISTEXT('Discounted Costs'!$N420&amp;'Discounted Costs'!$O420),'Discounted Costs'!BD420/Value_Output,"")</f>
        <v/>
      </c>
      <c r="AY56" s="81" t="str">
        <f>IF(ISTEXT('Discounted Costs'!$N420&amp;'Discounted Costs'!$O420),'Discounted Costs'!BE420/Value_Output,"")</f>
        <v/>
      </c>
      <c r="AZ56" s="77" t="str">
        <f>IF(ISTEXT('Discounted Costs'!$N420&amp;'Discounted Costs'!$O420),'Discounted Costs'!BF420/Value_Output,"")</f>
        <v/>
      </c>
      <c r="BA56" s="77" t="str">
        <f>IF(ISTEXT('Discounted Costs'!$N420&amp;'Discounted Costs'!$O420),'Discounted Costs'!BG420/Value_Output,"")</f>
        <v/>
      </c>
      <c r="BB56" s="77" t="str">
        <f>IF(ISTEXT('Discounted Costs'!$N420&amp;'Discounted Costs'!$O420),'Discounted Costs'!BH420/Value_Output,"")</f>
        <v/>
      </c>
      <c r="BC56" s="77" t="str">
        <f>IF(ISTEXT('Discounted Costs'!$N420&amp;'Discounted Costs'!$O420),'Discounted Costs'!BI420/Value_Output,"")</f>
        <v/>
      </c>
      <c r="BD56" s="77" t="str">
        <f>IF(ISTEXT('Discounted Costs'!$N420&amp;'Discounted Costs'!$O420),'Discounted Costs'!BJ420/Value_Output,"")</f>
        <v/>
      </c>
      <c r="BE56" s="77" t="str">
        <f>IF(ISTEXT('Discounted Costs'!$N420&amp;'Discounted Costs'!$O420),'Discounted Costs'!BK420/Value_Output,"")</f>
        <v/>
      </c>
      <c r="BF56" s="77" t="str">
        <f>IF(ISTEXT('Discounted Costs'!$N420&amp;'Discounted Costs'!$O420),'Discounted Costs'!BL420/Value_Output,"")</f>
        <v/>
      </c>
      <c r="BG56" s="77" t="str">
        <f>IF(ISTEXT('Discounted Costs'!$N420&amp;'Discounted Costs'!$O420),'Discounted Costs'!BM420/Value_Output,"")</f>
        <v/>
      </c>
      <c r="BH56" s="77" t="str">
        <f>IF(ISTEXT('Discounted Costs'!$N420&amp;'Discounted Costs'!$O420),'Discounted Costs'!BN420/Value_Output,"")</f>
        <v/>
      </c>
      <c r="BI56" s="77" t="str">
        <f>IF(ISTEXT('Discounted Costs'!$N420&amp;'Discounted Costs'!$O420),'Discounted Costs'!BO420/Value_Output,"")</f>
        <v/>
      </c>
      <c r="BJ56" s="77" t="str">
        <f>IF(ISTEXT('Discounted Costs'!$N420&amp;'Discounted Costs'!$O420),'Discounted Costs'!BP420/Value_Output,"")</f>
        <v/>
      </c>
      <c r="BK56" s="77" t="str">
        <f>IF(ISTEXT('Discounted Costs'!$N420&amp;'Discounted Costs'!$O420),'Discounted Costs'!BQ420/Value_Output,"")</f>
        <v/>
      </c>
      <c r="BL56" s="77" t="str">
        <f>IF(ISTEXT('Discounted Costs'!$N420&amp;'Discounted Costs'!$O420),'Discounted Costs'!BR420/Value_Output,"")</f>
        <v/>
      </c>
      <c r="BM56" s="77" t="str">
        <f>IF(ISTEXT('Discounted Costs'!$N420&amp;'Discounted Costs'!$O420),'Discounted Costs'!BS420/Value_Output,"")</f>
        <v/>
      </c>
      <c r="BN56" s="77" t="str">
        <f>IF(ISTEXT('Discounted Costs'!$N420&amp;'Discounted Costs'!$O420),'Discounted Costs'!BT420/Value_Output,"")</f>
        <v/>
      </c>
      <c r="BO56" s="77" t="str">
        <f>IF(ISTEXT('Discounted Costs'!$N420&amp;'Discounted Costs'!$O420),'Discounted Costs'!BU420/Value_Output,"")</f>
        <v/>
      </c>
      <c r="BP56" s="77" t="str">
        <f>IF(ISTEXT('Discounted Costs'!$N420&amp;'Discounted Costs'!$O420),'Discounted Costs'!BV420/Value_Output,"")</f>
        <v/>
      </c>
      <c r="BQ56" s="77" t="str">
        <f>IF(ISTEXT('Discounted Costs'!$N420&amp;'Discounted Costs'!$O420),'Discounted Costs'!BW420/Value_Output,"")</f>
        <v/>
      </c>
      <c r="BR56" s="77" t="str">
        <f>IF(ISTEXT('Discounted Costs'!$N420&amp;'Discounted Costs'!$O420),'Discounted Costs'!BX420/Value_Output,"")</f>
        <v/>
      </c>
      <c r="BS56" s="77" t="str">
        <f>IF(ISTEXT('Discounted Costs'!$N420&amp;'Discounted Costs'!$O420),'Discounted Costs'!BY420/Value_Output,"")</f>
        <v/>
      </c>
      <c r="BT56" s="77" t="str">
        <f>IF(ISTEXT('Discounted Costs'!$N420&amp;'Discounted Costs'!$O420),'Discounted Costs'!BZ420/Value_Output,"")</f>
        <v/>
      </c>
      <c r="BU56" s="77" t="str">
        <f>IF(ISTEXT('Discounted Costs'!$N420&amp;'Discounted Costs'!$O420),'Discounted Costs'!CA420/Value_Output,"")</f>
        <v/>
      </c>
      <c r="BV56" s="77" t="str">
        <f>IF(ISTEXT('Discounted Costs'!$N420&amp;'Discounted Costs'!$O420),'Discounted Costs'!CB420/Value_Output,"")</f>
        <v/>
      </c>
      <c r="BW56" s="77" t="str">
        <f>IF(ISTEXT('Discounted Costs'!$N420&amp;'Discounted Costs'!$O420),'Discounted Costs'!CC420/Value_Output,"")</f>
        <v/>
      </c>
      <c r="BX56" s="77" t="str">
        <f>IF(ISTEXT('Discounted Costs'!$N420&amp;'Discounted Costs'!$O420),'Discounted Costs'!CD420/Value_Output,"")</f>
        <v/>
      </c>
      <c r="BY56" s="77" t="str">
        <f>IF(ISTEXT('Discounted Costs'!$N420&amp;'Discounted Costs'!$O420),'Discounted Costs'!CE420/Value_Output,"")</f>
        <v/>
      </c>
      <c r="BZ56" s="77" t="str">
        <f>IF(ISTEXT('Discounted Costs'!$N420&amp;'Discounted Costs'!$O420),'Discounted Costs'!CF420/Value_Output,"")</f>
        <v/>
      </c>
      <c r="CA56" s="77" t="str">
        <f>IF(ISTEXT('Discounted Costs'!$N420&amp;'Discounted Costs'!$O420),'Discounted Costs'!CG420/Value_Output,"")</f>
        <v/>
      </c>
      <c r="CB56" s="77" t="str">
        <f>IF(ISTEXT('Discounted Costs'!$N420&amp;'Discounted Costs'!$O420),'Discounted Costs'!CH420/Value_Output,"")</f>
        <v/>
      </c>
      <c r="CC56" s="77" t="str">
        <f>IF(ISTEXT('Discounted Costs'!$N420&amp;'Discounted Costs'!$O420),'Discounted Costs'!CI420/Value_Output,"")</f>
        <v/>
      </c>
      <c r="CD56" s="77" t="str">
        <f>IF(ISTEXT('Discounted Costs'!$N420&amp;'Discounted Costs'!$O420),'Discounted Costs'!CJ420/Value_Output,"")</f>
        <v/>
      </c>
      <c r="CE56" s="77" t="str">
        <f>IF(ISTEXT('Discounted Costs'!$N420&amp;'Discounted Costs'!$O420),'Discounted Costs'!CK420/Value_Output,"")</f>
        <v/>
      </c>
      <c r="CF56" s="77" t="str">
        <f>IF(ISTEXT('Discounted Costs'!$N420&amp;'Discounted Costs'!$O420),'Discounted Costs'!CL420/Value_Output,"")</f>
        <v/>
      </c>
      <c r="CG56" s="77" t="str">
        <f>IF(ISTEXT('Discounted Costs'!$N420&amp;'Discounted Costs'!$O420),'Discounted Costs'!CM420/Value_Output,"")</f>
        <v/>
      </c>
      <c r="CH56" s="77" t="str">
        <f>IF(ISTEXT('Discounted Costs'!$N420&amp;'Discounted Costs'!$O420),'Discounted Costs'!CN420/Value_Output,"")</f>
        <v/>
      </c>
      <c r="CI56" s="77" t="str">
        <f>IF(ISTEXT('Discounted Costs'!$N420&amp;'Discounted Costs'!$O420),'Discounted Costs'!CO420/Value_Output,"")</f>
        <v/>
      </c>
      <c r="CJ56" s="77" t="str">
        <f>IF(ISTEXT('Discounted Costs'!$N420&amp;'Discounted Costs'!$O420),'Discounted Costs'!CP420/Value_Output,"")</f>
        <v/>
      </c>
      <c r="CM56" s="24"/>
      <c r="CN56" s="24"/>
    </row>
    <row r="57" spans="3:92" x14ac:dyDescent="0.35">
      <c r="C57" s="114"/>
      <c r="D57" s="114"/>
      <c r="E57" s="19" t="str">
        <f>IF(ISTEXT('Discounted Costs'!$N421&amp;'Discounted Costs'!$O421),'Discounted Costs'!$O421,"")</f>
        <v/>
      </c>
      <c r="F57" s="19"/>
      <c r="G57" s="82" t="str">
        <f>IF(ISTEXT('Discounted Costs'!$N421&amp;'Discounted Costs'!$O421),SUM('Discounted Costs'!$P421:$BM421)/Value_Output,"")</f>
        <v/>
      </c>
      <c r="H57" s="82"/>
      <c r="I57" s="88"/>
      <c r="J57" s="81" t="str">
        <f>IF(ISTEXT('Discounted Costs'!$N421&amp;'Discounted Costs'!$O421),'Discounted Costs'!P421/Value_Output,"")</f>
        <v/>
      </c>
      <c r="K57" s="81" t="str">
        <f>IF(ISTEXT('Discounted Costs'!$N421&amp;'Discounted Costs'!$O421),'Discounted Costs'!Q421/Value_Output,"")</f>
        <v/>
      </c>
      <c r="L57" s="81" t="str">
        <f>IF(ISTEXT('Discounted Costs'!$N421&amp;'Discounted Costs'!$O421),'Discounted Costs'!R421/Value_Output,"")</f>
        <v/>
      </c>
      <c r="M57" s="81" t="str">
        <f>IF(ISTEXT('Discounted Costs'!$N421&amp;'Discounted Costs'!$O421),'Discounted Costs'!S421/Value_Output,"")</f>
        <v/>
      </c>
      <c r="N57" s="81" t="str">
        <f>IF(ISTEXT('Discounted Costs'!$N421&amp;'Discounted Costs'!$O421),'Discounted Costs'!T421/Value_Output,"")</f>
        <v/>
      </c>
      <c r="O57" s="81" t="str">
        <f>IF(ISTEXT('Discounted Costs'!$N421&amp;'Discounted Costs'!$O421),'Discounted Costs'!U421/Value_Output,"")</f>
        <v/>
      </c>
      <c r="P57" s="81" t="str">
        <f>IF(ISTEXT('Discounted Costs'!$N421&amp;'Discounted Costs'!$O421),'Discounted Costs'!V421/Value_Output,"")</f>
        <v/>
      </c>
      <c r="Q57" s="81" t="str">
        <f>IF(ISTEXT('Discounted Costs'!$N421&amp;'Discounted Costs'!$O421),'Discounted Costs'!W421/Value_Output,"")</f>
        <v/>
      </c>
      <c r="R57" s="81" t="str">
        <f>IF(ISTEXT('Discounted Costs'!$N421&amp;'Discounted Costs'!$O421),'Discounted Costs'!X421/Value_Output,"")</f>
        <v/>
      </c>
      <c r="S57" s="81" t="str">
        <f>IF(ISTEXT('Discounted Costs'!$N421&amp;'Discounted Costs'!$O421),'Discounted Costs'!Y421/Value_Output,"")</f>
        <v/>
      </c>
      <c r="T57" s="81" t="str">
        <f>IF(ISTEXT('Discounted Costs'!$N421&amp;'Discounted Costs'!$O421),'Discounted Costs'!Z421/Value_Output,"")</f>
        <v/>
      </c>
      <c r="U57" s="81" t="str">
        <f>IF(ISTEXT('Discounted Costs'!$N421&amp;'Discounted Costs'!$O421),'Discounted Costs'!AA421/Value_Output,"")</f>
        <v/>
      </c>
      <c r="V57" s="81" t="str">
        <f>IF(ISTEXT('Discounted Costs'!$N421&amp;'Discounted Costs'!$O421),'Discounted Costs'!AB421/Value_Output,"")</f>
        <v/>
      </c>
      <c r="W57" s="81" t="str">
        <f>IF(ISTEXT('Discounted Costs'!$N421&amp;'Discounted Costs'!$O421),'Discounted Costs'!AC421/Value_Output,"")</f>
        <v/>
      </c>
      <c r="X57" s="81" t="str">
        <f>IF(ISTEXT('Discounted Costs'!$N421&amp;'Discounted Costs'!$O421),'Discounted Costs'!AD421/Value_Output,"")</f>
        <v/>
      </c>
      <c r="Y57" s="81" t="str">
        <f>IF(ISTEXT('Discounted Costs'!$N421&amp;'Discounted Costs'!$O421),'Discounted Costs'!AE421/Value_Output,"")</f>
        <v/>
      </c>
      <c r="Z57" s="81" t="str">
        <f>IF(ISTEXT('Discounted Costs'!$N421&amp;'Discounted Costs'!$O421),'Discounted Costs'!AF421/Value_Output,"")</f>
        <v/>
      </c>
      <c r="AA57" s="81" t="str">
        <f>IF(ISTEXT('Discounted Costs'!$N421&amp;'Discounted Costs'!$O421),'Discounted Costs'!AG421/Value_Output,"")</f>
        <v/>
      </c>
      <c r="AB57" s="81" t="str">
        <f>IF(ISTEXT('Discounted Costs'!$N421&amp;'Discounted Costs'!$O421),'Discounted Costs'!AH421/Value_Output,"")</f>
        <v/>
      </c>
      <c r="AC57" s="81" t="str">
        <f>IF(ISTEXT('Discounted Costs'!$N421&amp;'Discounted Costs'!$O421),'Discounted Costs'!AI421/Value_Output,"")</f>
        <v/>
      </c>
      <c r="AD57" s="81" t="str">
        <f>IF(ISTEXT('Discounted Costs'!$N421&amp;'Discounted Costs'!$O421),'Discounted Costs'!AJ421/Value_Output,"")</f>
        <v/>
      </c>
      <c r="AE57" s="81" t="str">
        <f>IF(ISTEXT('Discounted Costs'!$N421&amp;'Discounted Costs'!$O421),'Discounted Costs'!AK421/Value_Output,"")</f>
        <v/>
      </c>
      <c r="AF57" s="81" t="str">
        <f>IF(ISTEXT('Discounted Costs'!$N421&amp;'Discounted Costs'!$O421),'Discounted Costs'!AL421/Value_Output,"")</f>
        <v/>
      </c>
      <c r="AG57" s="81" t="str">
        <f>IF(ISTEXT('Discounted Costs'!$N421&amp;'Discounted Costs'!$O421),'Discounted Costs'!AM421/Value_Output,"")</f>
        <v/>
      </c>
      <c r="AH57" s="81" t="str">
        <f>IF(ISTEXT('Discounted Costs'!$N421&amp;'Discounted Costs'!$O421),'Discounted Costs'!AN421/Value_Output,"")</f>
        <v/>
      </c>
      <c r="AI57" s="81" t="str">
        <f>IF(ISTEXT('Discounted Costs'!$N421&amp;'Discounted Costs'!$O421),'Discounted Costs'!AO421/Value_Output,"")</f>
        <v/>
      </c>
      <c r="AJ57" s="81" t="str">
        <f>IF(ISTEXT('Discounted Costs'!$N421&amp;'Discounted Costs'!$O421),'Discounted Costs'!AP421/Value_Output,"")</f>
        <v/>
      </c>
      <c r="AK57" s="81" t="str">
        <f>IF(ISTEXT('Discounted Costs'!$N421&amp;'Discounted Costs'!$O421),'Discounted Costs'!AQ421/Value_Output,"")</f>
        <v/>
      </c>
      <c r="AL57" s="81" t="str">
        <f>IF(ISTEXT('Discounted Costs'!$N421&amp;'Discounted Costs'!$O421),'Discounted Costs'!AR421/Value_Output,"")</f>
        <v/>
      </c>
      <c r="AM57" s="81" t="str">
        <f>IF(ISTEXT('Discounted Costs'!$N421&amp;'Discounted Costs'!$O421),'Discounted Costs'!AS421/Value_Output,"")</f>
        <v/>
      </c>
      <c r="AN57" s="81" t="str">
        <f>IF(ISTEXT('Discounted Costs'!$N421&amp;'Discounted Costs'!$O421),'Discounted Costs'!AT421/Value_Output,"")</f>
        <v/>
      </c>
      <c r="AO57" s="81" t="str">
        <f>IF(ISTEXT('Discounted Costs'!$N421&amp;'Discounted Costs'!$O421),'Discounted Costs'!AU421/Value_Output,"")</f>
        <v/>
      </c>
      <c r="AP57" s="81" t="str">
        <f>IF(ISTEXT('Discounted Costs'!$N421&amp;'Discounted Costs'!$O421),'Discounted Costs'!AV421/Value_Output,"")</f>
        <v/>
      </c>
      <c r="AQ57" s="81" t="str">
        <f>IF(ISTEXT('Discounted Costs'!$N421&amp;'Discounted Costs'!$O421),'Discounted Costs'!AW421/Value_Output,"")</f>
        <v/>
      </c>
      <c r="AR57" s="81" t="str">
        <f>IF(ISTEXT('Discounted Costs'!$N421&amp;'Discounted Costs'!$O421),'Discounted Costs'!AX421/Value_Output,"")</f>
        <v/>
      </c>
      <c r="AS57" s="81" t="str">
        <f>IF(ISTEXT('Discounted Costs'!$N421&amp;'Discounted Costs'!$O421),'Discounted Costs'!AY421/Value_Output,"")</f>
        <v/>
      </c>
      <c r="AT57" s="81" t="str">
        <f>IF(ISTEXT('Discounted Costs'!$N421&amp;'Discounted Costs'!$O421),'Discounted Costs'!AZ421/Value_Output,"")</f>
        <v/>
      </c>
      <c r="AU57" s="81" t="str">
        <f>IF(ISTEXT('Discounted Costs'!$N421&amp;'Discounted Costs'!$O421),'Discounted Costs'!BA421/Value_Output,"")</f>
        <v/>
      </c>
      <c r="AV57" s="81" t="str">
        <f>IF(ISTEXT('Discounted Costs'!$N421&amp;'Discounted Costs'!$O421),'Discounted Costs'!BB421/Value_Output,"")</f>
        <v/>
      </c>
      <c r="AW57" s="81" t="str">
        <f>IF(ISTEXT('Discounted Costs'!$N421&amp;'Discounted Costs'!$O421),'Discounted Costs'!BC421/Value_Output,"")</f>
        <v/>
      </c>
      <c r="AX57" s="81" t="str">
        <f>IF(ISTEXT('Discounted Costs'!$N421&amp;'Discounted Costs'!$O421),'Discounted Costs'!BD421/Value_Output,"")</f>
        <v/>
      </c>
      <c r="AY57" s="81" t="str">
        <f>IF(ISTEXT('Discounted Costs'!$N421&amp;'Discounted Costs'!$O421),'Discounted Costs'!BE421/Value_Output,"")</f>
        <v/>
      </c>
      <c r="AZ57" s="77" t="str">
        <f>IF(ISTEXT('Discounted Costs'!$N421&amp;'Discounted Costs'!$O421),'Discounted Costs'!BF421/Value_Output,"")</f>
        <v/>
      </c>
      <c r="BA57" s="77" t="str">
        <f>IF(ISTEXT('Discounted Costs'!$N421&amp;'Discounted Costs'!$O421),'Discounted Costs'!BG421/Value_Output,"")</f>
        <v/>
      </c>
      <c r="BB57" s="77" t="str">
        <f>IF(ISTEXT('Discounted Costs'!$N421&amp;'Discounted Costs'!$O421),'Discounted Costs'!BH421/Value_Output,"")</f>
        <v/>
      </c>
      <c r="BC57" s="77" t="str">
        <f>IF(ISTEXT('Discounted Costs'!$N421&amp;'Discounted Costs'!$O421),'Discounted Costs'!BI421/Value_Output,"")</f>
        <v/>
      </c>
      <c r="BD57" s="77" t="str">
        <f>IF(ISTEXT('Discounted Costs'!$N421&amp;'Discounted Costs'!$O421),'Discounted Costs'!BJ421/Value_Output,"")</f>
        <v/>
      </c>
      <c r="BE57" s="77" t="str">
        <f>IF(ISTEXT('Discounted Costs'!$N421&amp;'Discounted Costs'!$O421),'Discounted Costs'!BK421/Value_Output,"")</f>
        <v/>
      </c>
      <c r="BF57" s="77" t="str">
        <f>IF(ISTEXT('Discounted Costs'!$N421&amp;'Discounted Costs'!$O421),'Discounted Costs'!BL421/Value_Output,"")</f>
        <v/>
      </c>
      <c r="BG57" s="77" t="str">
        <f>IF(ISTEXT('Discounted Costs'!$N421&amp;'Discounted Costs'!$O421),'Discounted Costs'!BM421/Value_Output,"")</f>
        <v/>
      </c>
      <c r="BH57" s="77" t="str">
        <f>IF(ISTEXT('Discounted Costs'!$N421&amp;'Discounted Costs'!$O421),'Discounted Costs'!BN421/Value_Output,"")</f>
        <v/>
      </c>
      <c r="BI57" s="77" t="str">
        <f>IF(ISTEXT('Discounted Costs'!$N421&amp;'Discounted Costs'!$O421),'Discounted Costs'!BO421/Value_Output,"")</f>
        <v/>
      </c>
      <c r="BJ57" s="77" t="str">
        <f>IF(ISTEXT('Discounted Costs'!$N421&amp;'Discounted Costs'!$O421),'Discounted Costs'!BP421/Value_Output,"")</f>
        <v/>
      </c>
      <c r="BK57" s="77" t="str">
        <f>IF(ISTEXT('Discounted Costs'!$N421&amp;'Discounted Costs'!$O421),'Discounted Costs'!BQ421/Value_Output,"")</f>
        <v/>
      </c>
      <c r="BL57" s="77" t="str">
        <f>IF(ISTEXT('Discounted Costs'!$N421&amp;'Discounted Costs'!$O421),'Discounted Costs'!BR421/Value_Output,"")</f>
        <v/>
      </c>
      <c r="BM57" s="77" t="str">
        <f>IF(ISTEXT('Discounted Costs'!$N421&amp;'Discounted Costs'!$O421),'Discounted Costs'!BS421/Value_Output,"")</f>
        <v/>
      </c>
      <c r="BN57" s="77" t="str">
        <f>IF(ISTEXT('Discounted Costs'!$N421&amp;'Discounted Costs'!$O421),'Discounted Costs'!BT421/Value_Output,"")</f>
        <v/>
      </c>
      <c r="BO57" s="77" t="str">
        <f>IF(ISTEXT('Discounted Costs'!$N421&amp;'Discounted Costs'!$O421),'Discounted Costs'!BU421/Value_Output,"")</f>
        <v/>
      </c>
      <c r="BP57" s="77" t="str">
        <f>IF(ISTEXT('Discounted Costs'!$N421&amp;'Discounted Costs'!$O421),'Discounted Costs'!BV421/Value_Output,"")</f>
        <v/>
      </c>
      <c r="BQ57" s="77" t="str">
        <f>IF(ISTEXT('Discounted Costs'!$N421&amp;'Discounted Costs'!$O421),'Discounted Costs'!BW421/Value_Output,"")</f>
        <v/>
      </c>
      <c r="BR57" s="77" t="str">
        <f>IF(ISTEXT('Discounted Costs'!$N421&amp;'Discounted Costs'!$O421),'Discounted Costs'!BX421/Value_Output,"")</f>
        <v/>
      </c>
      <c r="BS57" s="77" t="str">
        <f>IF(ISTEXT('Discounted Costs'!$N421&amp;'Discounted Costs'!$O421),'Discounted Costs'!BY421/Value_Output,"")</f>
        <v/>
      </c>
      <c r="BT57" s="77" t="str">
        <f>IF(ISTEXT('Discounted Costs'!$N421&amp;'Discounted Costs'!$O421),'Discounted Costs'!BZ421/Value_Output,"")</f>
        <v/>
      </c>
      <c r="BU57" s="77" t="str">
        <f>IF(ISTEXT('Discounted Costs'!$N421&amp;'Discounted Costs'!$O421),'Discounted Costs'!CA421/Value_Output,"")</f>
        <v/>
      </c>
      <c r="BV57" s="77" t="str">
        <f>IF(ISTEXT('Discounted Costs'!$N421&amp;'Discounted Costs'!$O421),'Discounted Costs'!CB421/Value_Output,"")</f>
        <v/>
      </c>
      <c r="BW57" s="77" t="str">
        <f>IF(ISTEXT('Discounted Costs'!$N421&amp;'Discounted Costs'!$O421),'Discounted Costs'!CC421/Value_Output,"")</f>
        <v/>
      </c>
      <c r="BX57" s="77" t="str">
        <f>IF(ISTEXT('Discounted Costs'!$N421&amp;'Discounted Costs'!$O421),'Discounted Costs'!CD421/Value_Output,"")</f>
        <v/>
      </c>
      <c r="BY57" s="77" t="str">
        <f>IF(ISTEXT('Discounted Costs'!$N421&amp;'Discounted Costs'!$O421),'Discounted Costs'!CE421/Value_Output,"")</f>
        <v/>
      </c>
      <c r="BZ57" s="77" t="str">
        <f>IF(ISTEXT('Discounted Costs'!$N421&amp;'Discounted Costs'!$O421),'Discounted Costs'!CF421/Value_Output,"")</f>
        <v/>
      </c>
      <c r="CA57" s="77" t="str">
        <f>IF(ISTEXT('Discounted Costs'!$N421&amp;'Discounted Costs'!$O421),'Discounted Costs'!CG421/Value_Output,"")</f>
        <v/>
      </c>
      <c r="CB57" s="77" t="str">
        <f>IF(ISTEXT('Discounted Costs'!$N421&amp;'Discounted Costs'!$O421),'Discounted Costs'!CH421/Value_Output,"")</f>
        <v/>
      </c>
      <c r="CC57" s="77" t="str">
        <f>IF(ISTEXT('Discounted Costs'!$N421&amp;'Discounted Costs'!$O421),'Discounted Costs'!CI421/Value_Output,"")</f>
        <v/>
      </c>
      <c r="CD57" s="77" t="str">
        <f>IF(ISTEXT('Discounted Costs'!$N421&amp;'Discounted Costs'!$O421),'Discounted Costs'!CJ421/Value_Output,"")</f>
        <v/>
      </c>
      <c r="CE57" s="77" t="str">
        <f>IF(ISTEXT('Discounted Costs'!$N421&amp;'Discounted Costs'!$O421),'Discounted Costs'!CK421/Value_Output,"")</f>
        <v/>
      </c>
      <c r="CF57" s="77" t="str">
        <f>IF(ISTEXT('Discounted Costs'!$N421&amp;'Discounted Costs'!$O421),'Discounted Costs'!CL421/Value_Output,"")</f>
        <v/>
      </c>
      <c r="CG57" s="77" t="str">
        <f>IF(ISTEXT('Discounted Costs'!$N421&amp;'Discounted Costs'!$O421),'Discounted Costs'!CM421/Value_Output,"")</f>
        <v/>
      </c>
      <c r="CH57" s="77" t="str">
        <f>IF(ISTEXT('Discounted Costs'!$N421&amp;'Discounted Costs'!$O421),'Discounted Costs'!CN421/Value_Output,"")</f>
        <v/>
      </c>
      <c r="CI57" s="77" t="str">
        <f>IF(ISTEXT('Discounted Costs'!$N421&amp;'Discounted Costs'!$O421),'Discounted Costs'!CO421/Value_Output,"")</f>
        <v/>
      </c>
      <c r="CJ57" s="77" t="str">
        <f>IF(ISTEXT('Discounted Costs'!$N421&amp;'Discounted Costs'!$O421),'Discounted Costs'!CP421/Value_Output,"")</f>
        <v/>
      </c>
      <c r="CM57" s="24"/>
      <c r="CN57" s="24"/>
    </row>
    <row r="58" spans="3:92" x14ac:dyDescent="0.35">
      <c r="C58" s="114"/>
      <c r="D58" s="114"/>
      <c r="E58" s="19" t="str">
        <f>IF(ISTEXT('Discounted Costs'!$N422&amp;'Discounted Costs'!$O422),'Discounted Costs'!$O422,"")</f>
        <v/>
      </c>
      <c r="F58" s="19"/>
      <c r="G58" s="82" t="str">
        <f>IF(ISTEXT('Discounted Costs'!$N422&amp;'Discounted Costs'!$O422),SUM('Discounted Costs'!$P422:$BM422)/Value_Output,"")</f>
        <v/>
      </c>
      <c r="H58" s="82"/>
      <c r="I58" s="88"/>
      <c r="J58" s="81" t="str">
        <f>IF(ISTEXT('Discounted Costs'!$N422&amp;'Discounted Costs'!$O422),'Discounted Costs'!P422/Value_Output,"")</f>
        <v/>
      </c>
      <c r="K58" s="81" t="str">
        <f>IF(ISTEXT('Discounted Costs'!$N422&amp;'Discounted Costs'!$O422),'Discounted Costs'!Q422/Value_Output,"")</f>
        <v/>
      </c>
      <c r="L58" s="81" t="str">
        <f>IF(ISTEXT('Discounted Costs'!$N422&amp;'Discounted Costs'!$O422),'Discounted Costs'!R422/Value_Output,"")</f>
        <v/>
      </c>
      <c r="M58" s="81" t="str">
        <f>IF(ISTEXT('Discounted Costs'!$N422&amp;'Discounted Costs'!$O422),'Discounted Costs'!S422/Value_Output,"")</f>
        <v/>
      </c>
      <c r="N58" s="81" t="str">
        <f>IF(ISTEXT('Discounted Costs'!$N422&amp;'Discounted Costs'!$O422),'Discounted Costs'!T422/Value_Output,"")</f>
        <v/>
      </c>
      <c r="O58" s="81" t="str">
        <f>IF(ISTEXT('Discounted Costs'!$N422&amp;'Discounted Costs'!$O422),'Discounted Costs'!U422/Value_Output,"")</f>
        <v/>
      </c>
      <c r="P58" s="81" t="str">
        <f>IF(ISTEXT('Discounted Costs'!$N422&amp;'Discounted Costs'!$O422),'Discounted Costs'!V422/Value_Output,"")</f>
        <v/>
      </c>
      <c r="Q58" s="81" t="str">
        <f>IF(ISTEXT('Discounted Costs'!$N422&amp;'Discounted Costs'!$O422),'Discounted Costs'!W422/Value_Output,"")</f>
        <v/>
      </c>
      <c r="R58" s="81" t="str">
        <f>IF(ISTEXT('Discounted Costs'!$N422&amp;'Discounted Costs'!$O422),'Discounted Costs'!X422/Value_Output,"")</f>
        <v/>
      </c>
      <c r="S58" s="81" t="str">
        <f>IF(ISTEXT('Discounted Costs'!$N422&amp;'Discounted Costs'!$O422),'Discounted Costs'!Y422/Value_Output,"")</f>
        <v/>
      </c>
      <c r="T58" s="81" t="str">
        <f>IF(ISTEXT('Discounted Costs'!$N422&amp;'Discounted Costs'!$O422),'Discounted Costs'!Z422/Value_Output,"")</f>
        <v/>
      </c>
      <c r="U58" s="81" t="str">
        <f>IF(ISTEXT('Discounted Costs'!$N422&amp;'Discounted Costs'!$O422),'Discounted Costs'!AA422/Value_Output,"")</f>
        <v/>
      </c>
      <c r="V58" s="81" t="str">
        <f>IF(ISTEXT('Discounted Costs'!$N422&amp;'Discounted Costs'!$O422),'Discounted Costs'!AB422/Value_Output,"")</f>
        <v/>
      </c>
      <c r="W58" s="81" t="str">
        <f>IF(ISTEXT('Discounted Costs'!$N422&amp;'Discounted Costs'!$O422),'Discounted Costs'!AC422/Value_Output,"")</f>
        <v/>
      </c>
      <c r="X58" s="81" t="str">
        <f>IF(ISTEXT('Discounted Costs'!$N422&amp;'Discounted Costs'!$O422),'Discounted Costs'!AD422/Value_Output,"")</f>
        <v/>
      </c>
      <c r="Y58" s="81" t="str">
        <f>IF(ISTEXT('Discounted Costs'!$N422&amp;'Discounted Costs'!$O422),'Discounted Costs'!AE422/Value_Output,"")</f>
        <v/>
      </c>
      <c r="Z58" s="81" t="str">
        <f>IF(ISTEXT('Discounted Costs'!$N422&amp;'Discounted Costs'!$O422),'Discounted Costs'!AF422/Value_Output,"")</f>
        <v/>
      </c>
      <c r="AA58" s="81" t="str">
        <f>IF(ISTEXT('Discounted Costs'!$N422&amp;'Discounted Costs'!$O422),'Discounted Costs'!AG422/Value_Output,"")</f>
        <v/>
      </c>
      <c r="AB58" s="81" t="str">
        <f>IF(ISTEXT('Discounted Costs'!$N422&amp;'Discounted Costs'!$O422),'Discounted Costs'!AH422/Value_Output,"")</f>
        <v/>
      </c>
      <c r="AC58" s="81" t="str">
        <f>IF(ISTEXT('Discounted Costs'!$N422&amp;'Discounted Costs'!$O422),'Discounted Costs'!AI422/Value_Output,"")</f>
        <v/>
      </c>
      <c r="AD58" s="81" t="str">
        <f>IF(ISTEXT('Discounted Costs'!$N422&amp;'Discounted Costs'!$O422),'Discounted Costs'!AJ422/Value_Output,"")</f>
        <v/>
      </c>
      <c r="AE58" s="81" t="str">
        <f>IF(ISTEXT('Discounted Costs'!$N422&amp;'Discounted Costs'!$O422),'Discounted Costs'!AK422/Value_Output,"")</f>
        <v/>
      </c>
      <c r="AF58" s="81" t="str">
        <f>IF(ISTEXT('Discounted Costs'!$N422&amp;'Discounted Costs'!$O422),'Discounted Costs'!AL422/Value_Output,"")</f>
        <v/>
      </c>
      <c r="AG58" s="81" t="str">
        <f>IF(ISTEXT('Discounted Costs'!$N422&amp;'Discounted Costs'!$O422),'Discounted Costs'!AM422/Value_Output,"")</f>
        <v/>
      </c>
      <c r="AH58" s="81" t="str">
        <f>IF(ISTEXT('Discounted Costs'!$N422&amp;'Discounted Costs'!$O422),'Discounted Costs'!AN422/Value_Output,"")</f>
        <v/>
      </c>
      <c r="AI58" s="81" t="str">
        <f>IF(ISTEXT('Discounted Costs'!$N422&amp;'Discounted Costs'!$O422),'Discounted Costs'!AO422/Value_Output,"")</f>
        <v/>
      </c>
      <c r="AJ58" s="81" t="str">
        <f>IF(ISTEXT('Discounted Costs'!$N422&amp;'Discounted Costs'!$O422),'Discounted Costs'!AP422/Value_Output,"")</f>
        <v/>
      </c>
      <c r="AK58" s="81" t="str">
        <f>IF(ISTEXT('Discounted Costs'!$N422&amp;'Discounted Costs'!$O422),'Discounted Costs'!AQ422/Value_Output,"")</f>
        <v/>
      </c>
      <c r="AL58" s="81" t="str">
        <f>IF(ISTEXT('Discounted Costs'!$N422&amp;'Discounted Costs'!$O422),'Discounted Costs'!AR422/Value_Output,"")</f>
        <v/>
      </c>
      <c r="AM58" s="81" t="str">
        <f>IF(ISTEXT('Discounted Costs'!$N422&amp;'Discounted Costs'!$O422),'Discounted Costs'!AS422/Value_Output,"")</f>
        <v/>
      </c>
      <c r="AN58" s="81" t="str">
        <f>IF(ISTEXT('Discounted Costs'!$N422&amp;'Discounted Costs'!$O422),'Discounted Costs'!AT422/Value_Output,"")</f>
        <v/>
      </c>
      <c r="AO58" s="81" t="str">
        <f>IF(ISTEXT('Discounted Costs'!$N422&amp;'Discounted Costs'!$O422),'Discounted Costs'!AU422/Value_Output,"")</f>
        <v/>
      </c>
      <c r="AP58" s="81" t="str">
        <f>IF(ISTEXT('Discounted Costs'!$N422&amp;'Discounted Costs'!$O422),'Discounted Costs'!AV422/Value_Output,"")</f>
        <v/>
      </c>
      <c r="AQ58" s="81" t="str">
        <f>IF(ISTEXT('Discounted Costs'!$N422&amp;'Discounted Costs'!$O422),'Discounted Costs'!AW422/Value_Output,"")</f>
        <v/>
      </c>
      <c r="AR58" s="81" t="str">
        <f>IF(ISTEXT('Discounted Costs'!$N422&amp;'Discounted Costs'!$O422),'Discounted Costs'!AX422/Value_Output,"")</f>
        <v/>
      </c>
      <c r="AS58" s="81" t="str">
        <f>IF(ISTEXT('Discounted Costs'!$N422&amp;'Discounted Costs'!$O422),'Discounted Costs'!AY422/Value_Output,"")</f>
        <v/>
      </c>
      <c r="AT58" s="81" t="str">
        <f>IF(ISTEXT('Discounted Costs'!$N422&amp;'Discounted Costs'!$O422),'Discounted Costs'!AZ422/Value_Output,"")</f>
        <v/>
      </c>
      <c r="AU58" s="81" t="str">
        <f>IF(ISTEXT('Discounted Costs'!$N422&amp;'Discounted Costs'!$O422),'Discounted Costs'!BA422/Value_Output,"")</f>
        <v/>
      </c>
      <c r="AV58" s="81" t="str">
        <f>IF(ISTEXT('Discounted Costs'!$N422&amp;'Discounted Costs'!$O422),'Discounted Costs'!BB422/Value_Output,"")</f>
        <v/>
      </c>
      <c r="AW58" s="81" t="str">
        <f>IF(ISTEXT('Discounted Costs'!$N422&amp;'Discounted Costs'!$O422),'Discounted Costs'!BC422/Value_Output,"")</f>
        <v/>
      </c>
      <c r="AX58" s="81" t="str">
        <f>IF(ISTEXT('Discounted Costs'!$N422&amp;'Discounted Costs'!$O422),'Discounted Costs'!BD422/Value_Output,"")</f>
        <v/>
      </c>
      <c r="AY58" s="81" t="str">
        <f>IF(ISTEXT('Discounted Costs'!$N422&amp;'Discounted Costs'!$O422),'Discounted Costs'!BE422/Value_Output,"")</f>
        <v/>
      </c>
      <c r="AZ58" s="77" t="str">
        <f>IF(ISTEXT('Discounted Costs'!$N422&amp;'Discounted Costs'!$O422),'Discounted Costs'!BF422/Value_Output,"")</f>
        <v/>
      </c>
      <c r="BA58" s="77" t="str">
        <f>IF(ISTEXT('Discounted Costs'!$N422&amp;'Discounted Costs'!$O422),'Discounted Costs'!BG422/Value_Output,"")</f>
        <v/>
      </c>
      <c r="BB58" s="77" t="str">
        <f>IF(ISTEXT('Discounted Costs'!$N422&amp;'Discounted Costs'!$O422),'Discounted Costs'!BH422/Value_Output,"")</f>
        <v/>
      </c>
      <c r="BC58" s="77" t="str">
        <f>IF(ISTEXT('Discounted Costs'!$N422&amp;'Discounted Costs'!$O422),'Discounted Costs'!BI422/Value_Output,"")</f>
        <v/>
      </c>
      <c r="BD58" s="77" t="str">
        <f>IF(ISTEXT('Discounted Costs'!$N422&amp;'Discounted Costs'!$O422),'Discounted Costs'!BJ422/Value_Output,"")</f>
        <v/>
      </c>
      <c r="BE58" s="77" t="str">
        <f>IF(ISTEXT('Discounted Costs'!$N422&amp;'Discounted Costs'!$O422),'Discounted Costs'!BK422/Value_Output,"")</f>
        <v/>
      </c>
      <c r="BF58" s="77" t="str">
        <f>IF(ISTEXT('Discounted Costs'!$N422&amp;'Discounted Costs'!$O422),'Discounted Costs'!BL422/Value_Output,"")</f>
        <v/>
      </c>
      <c r="BG58" s="77" t="str">
        <f>IF(ISTEXT('Discounted Costs'!$N422&amp;'Discounted Costs'!$O422),'Discounted Costs'!BM422/Value_Output,"")</f>
        <v/>
      </c>
      <c r="BH58" s="77" t="str">
        <f>IF(ISTEXT('Discounted Costs'!$N422&amp;'Discounted Costs'!$O422),'Discounted Costs'!BN422/Value_Output,"")</f>
        <v/>
      </c>
      <c r="BI58" s="77" t="str">
        <f>IF(ISTEXT('Discounted Costs'!$N422&amp;'Discounted Costs'!$O422),'Discounted Costs'!BO422/Value_Output,"")</f>
        <v/>
      </c>
      <c r="BJ58" s="77" t="str">
        <f>IF(ISTEXT('Discounted Costs'!$N422&amp;'Discounted Costs'!$O422),'Discounted Costs'!BP422/Value_Output,"")</f>
        <v/>
      </c>
      <c r="BK58" s="77" t="str">
        <f>IF(ISTEXT('Discounted Costs'!$N422&amp;'Discounted Costs'!$O422),'Discounted Costs'!BQ422/Value_Output,"")</f>
        <v/>
      </c>
      <c r="BL58" s="77" t="str">
        <f>IF(ISTEXT('Discounted Costs'!$N422&amp;'Discounted Costs'!$O422),'Discounted Costs'!BR422/Value_Output,"")</f>
        <v/>
      </c>
      <c r="BM58" s="77" t="str">
        <f>IF(ISTEXT('Discounted Costs'!$N422&amp;'Discounted Costs'!$O422),'Discounted Costs'!BS422/Value_Output,"")</f>
        <v/>
      </c>
      <c r="BN58" s="77" t="str">
        <f>IF(ISTEXT('Discounted Costs'!$N422&amp;'Discounted Costs'!$O422),'Discounted Costs'!BT422/Value_Output,"")</f>
        <v/>
      </c>
      <c r="BO58" s="77" t="str">
        <f>IF(ISTEXT('Discounted Costs'!$N422&amp;'Discounted Costs'!$O422),'Discounted Costs'!BU422/Value_Output,"")</f>
        <v/>
      </c>
      <c r="BP58" s="77" t="str">
        <f>IF(ISTEXT('Discounted Costs'!$N422&amp;'Discounted Costs'!$O422),'Discounted Costs'!BV422/Value_Output,"")</f>
        <v/>
      </c>
      <c r="BQ58" s="77" t="str">
        <f>IF(ISTEXT('Discounted Costs'!$N422&amp;'Discounted Costs'!$O422),'Discounted Costs'!BW422/Value_Output,"")</f>
        <v/>
      </c>
      <c r="BR58" s="77" t="str">
        <f>IF(ISTEXT('Discounted Costs'!$N422&amp;'Discounted Costs'!$O422),'Discounted Costs'!BX422/Value_Output,"")</f>
        <v/>
      </c>
      <c r="BS58" s="77" t="str">
        <f>IF(ISTEXT('Discounted Costs'!$N422&amp;'Discounted Costs'!$O422),'Discounted Costs'!BY422/Value_Output,"")</f>
        <v/>
      </c>
      <c r="BT58" s="77" t="str">
        <f>IF(ISTEXT('Discounted Costs'!$N422&amp;'Discounted Costs'!$O422),'Discounted Costs'!BZ422/Value_Output,"")</f>
        <v/>
      </c>
      <c r="BU58" s="77" t="str">
        <f>IF(ISTEXT('Discounted Costs'!$N422&amp;'Discounted Costs'!$O422),'Discounted Costs'!CA422/Value_Output,"")</f>
        <v/>
      </c>
      <c r="BV58" s="77" t="str">
        <f>IF(ISTEXT('Discounted Costs'!$N422&amp;'Discounted Costs'!$O422),'Discounted Costs'!CB422/Value_Output,"")</f>
        <v/>
      </c>
      <c r="BW58" s="77" t="str">
        <f>IF(ISTEXT('Discounted Costs'!$N422&amp;'Discounted Costs'!$O422),'Discounted Costs'!CC422/Value_Output,"")</f>
        <v/>
      </c>
      <c r="BX58" s="77" t="str">
        <f>IF(ISTEXT('Discounted Costs'!$N422&amp;'Discounted Costs'!$O422),'Discounted Costs'!CD422/Value_Output,"")</f>
        <v/>
      </c>
      <c r="BY58" s="77" t="str">
        <f>IF(ISTEXT('Discounted Costs'!$N422&amp;'Discounted Costs'!$O422),'Discounted Costs'!CE422/Value_Output,"")</f>
        <v/>
      </c>
      <c r="BZ58" s="77" t="str">
        <f>IF(ISTEXT('Discounted Costs'!$N422&amp;'Discounted Costs'!$O422),'Discounted Costs'!CF422/Value_Output,"")</f>
        <v/>
      </c>
      <c r="CA58" s="77" t="str">
        <f>IF(ISTEXT('Discounted Costs'!$N422&amp;'Discounted Costs'!$O422),'Discounted Costs'!CG422/Value_Output,"")</f>
        <v/>
      </c>
      <c r="CB58" s="77" t="str">
        <f>IF(ISTEXT('Discounted Costs'!$N422&amp;'Discounted Costs'!$O422),'Discounted Costs'!CH422/Value_Output,"")</f>
        <v/>
      </c>
      <c r="CC58" s="77" t="str">
        <f>IF(ISTEXT('Discounted Costs'!$N422&amp;'Discounted Costs'!$O422),'Discounted Costs'!CI422/Value_Output,"")</f>
        <v/>
      </c>
      <c r="CD58" s="77" t="str">
        <f>IF(ISTEXT('Discounted Costs'!$N422&amp;'Discounted Costs'!$O422),'Discounted Costs'!CJ422/Value_Output,"")</f>
        <v/>
      </c>
      <c r="CE58" s="77" t="str">
        <f>IF(ISTEXT('Discounted Costs'!$N422&amp;'Discounted Costs'!$O422),'Discounted Costs'!CK422/Value_Output,"")</f>
        <v/>
      </c>
      <c r="CF58" s="77" t="str">
        <f>IF(ISTEXT('Discounted Costs'!$N422&amp;'Discounted Costs'!$O422),'Discounted Costs'!CL422/Value_Output,"")</f>
        <v/>
      </c>
      <c r="CG58" s="77" t="str">
        <f>IF(ISTEXT('Discounted Costs'!$N422&amp;'Discounted Costs'!$O422),'Discounted Costs'!CM422/Value_Output,"")</f>
        <v/>
      </c>
      <c r="CH58" s="77" t="str">
        <f>IF(ISTEXT('Discounted Costs'!$N422&amp;'Discounted Costs'!$O422),'Discounted Costs'!CN422/Value_Output,"")</f>
        <v/>
      </c>
      <c r="CI58" s="77" t="str">
        <f>IF(ISTEXT('Discounted Costs'!$N422&amp;'Discounted Costs'!$O422),'Discounted Costs'!CO422/Value_Output,"")</f>
        <v/>
      </c>
      <c r="CJ58" s="77" t="str">
        <f>IF(ISTEXT('Discounted Costs'!$N422&amp;'Discounted Costs'!$O422),'Discounted Costs'!CP422/Value_Output,"")</f>
        <v/>
      </c>
      <c r="CM58" s="24"/>
      <c r="CN58" s="24"/>
    </row>
    <row r="59" spans="3:92" ht="16" thickBot="1" x14ac:dyDescent="0.4">
      <c r="C59" s="114"/>
      <c r="D59" s="114"/>
      <c r="E59" s="257" t="s">
        <v>147</v>
      </c>
      <c r="F59" s="257"/>
      <c r="G59" s="258"/>
      <c r="H59" s="258"/>
      <c r="I59" s="259"/>
      <c r="J59" s="260">
        <f>SUM(J49:J58)</f>
        <v>0</v>
      </c>
      <c r="K59" s="260">
        <f t="shared" ref="K59:BV59" si="4">SUM(K49:K58)</f>
        <v>0</v>
      </c>
      <c r="L59" s="260">
        <f t="shared" si="4"/>
        <v>0</v>
      </c>
      <c r="M59" s="260">
        <f t="shared" si="4"/>
        <v>0</v>
      </c>
      <c r="N59" s="260">
        <f t="shared" si="4"/>
        <v>0</v>
      </c>
      <c r="O59" s="260">
        <f t="shared" si="4"/>
        <v>0</v>
      </c>
      <c r="P59" s="260">
        <f t="shared" si="4"/>
        <v>0</v>
      </c>
      <c r="Q59" s="260">
        <f t="shared" si="4"/>
        <v>0</v>
      </c>
      <c r="R59" s="260">
        <f t="shared" si="4"/>
        <v>0</v>
      </c>
      <c r="S59" s="260">
        <f t="shared" si="4"/>
        <v>0</v>
      </c>
      <c r="T59" s="260">
        <f t="shared" si="4"/>
        <v>0</v>
      </c>
      <c r="U59" s="260">
        <f t="shared" si="4"/>
        <v>0</v>
      </c>
      <c r="V59" s="260">
        <f t="shared" si="4"/>
        <v>0</v>
      </c>
      <c r="W59" s="260">
        <f t="shared" si="4"/>
        <v>0</v>
      </c>
      <c r="X59" s="260">
        <f t="shared" si="4"/>
        <v>0</v>
      </c>
      <c r="Y59" s="260">
        <f t="shared" si="4"/>
        <v>0</v>
      </c>
      <c r="Z59" s="260">
        <f t="shared" si="4"/>
        <v>0</v>
      </c>
      <c r="AA59" s="260">
        <f t="shared" si="4"/>
        <v>0</v>
      </c>
      <c r="AB59" s="260">
        <f t="shared" si="4"/>
        <v>0</v>
      </c>
      <c r="AC59" s="260">
        <f t="shared" si="4"/>
        <v>0</v>
      </c>
      <c r="AD59" s="260">
        <f t="shared" si="4"/>
        <v>0</v>
      </c>
      <c r="AE59" s="260">
        <f t="shared" si="4"/>
        <v>0</v>
      </c>
      <c r="AF59" s="260">
        <f t="shared" si="4"/>
        <v>0</v>
      </c>
      <c r="AG59" s="260">
        <f t="shared" si="4"/>
        <v>0</v>
      </c>
      <c r="AH59" s="260">
        <f t="shared" si="4"/>
        <v>0</v>
      </c>
      <c r="AI59" s="260">
        <f t="shared" si="4"/>
        <v>0</v>
      </c>
      <c r="AJ59" s="260">
        <f t="shared" si="4"/>
        <v>0</v>
      </c>
      <c r="AK59" s="260">
        <f t="shared" si="4"/>
        <v>0</v>
      </c>
      <c r="AL59" s="260">
        <f t="shared" si="4"/>
        <v>0</v>
      </c>
      <c r="AM59" s="260">
        <f t="shared" si="4"/>
        <v>0</v>
      </c>
      <c r="AN59" s="260">
        <f t="shared" si="4"/>
        <v>0</v>
      </c>
      <c r="AO59" s="260">
        <f t="shared" si="4"/>
        <v>0</v>
      </c>
      <c r="AP59" s="260">
        <f t="shared" si="4"/>
        <v>0</v>
      </c>
      <c r="AQ59" s="260">
        <f t="shared" si="4"/>
        <v>0</v>
      </c>
      <c r="AR59" s="260">
        <f t="shared" si="4"/>
        <v>0</v>
      </c>
      <c r="AS59" s="260">
        <f t="shared" si="4"/>
        <v>0</v>
      </c>
      <c r="AT59" s="260">
        <f t="shared" si="4"/>
        <v>0</v>
      </c>
      <c r="AU59" s="260">
        <f t="shared" si="4"/>
        <v>0</v>
      </c>
      <c r="AV59" s="260">
        <f t="shared" si="4"/>
        <v>0</v>
      </c>
      <c r="AW59" s="260">
        <f t="shared" si="4"/>
        <v>0</v>
      </c>
      <c r="AX59" s="260">
        <f t="shared" si="4"/>
        <v>0</v>
      </c>
      <c r="AY59" s="260">
        <f t="shared" si="4"/>
        <v>0</v>
      </c>
      <c r="AZ59" s="260">
        <f t="shared" si="4"/>
        <v>0</v>
      </c>
      <c r="BA59" s="260">
        <f t="shared" si="4"/>
        <v>0</v>
      </c>
      <c r="BB59" s="260">
        <f t="shared" si="4"/>
        <v>0</v>
      </c>
      <c r="BC59" s="260">
        <f t="shared" si="4"/>
        <v>0</v>
      </c>
      <c r="BD59" s="260">
        <f t="shared" si="4"/>
        <v>0</v>
      </c>
      <c r="BE59" s="260">
        <f t="shared" si="4"/>
        <v>0</v>
      </c>
      <c r="BF59" s="260">
        <f t="shared" si="4"/>
        <v>0</v>
      </c>
      <c r="BG59" s="260">
        <f t="shared" si="4"/>
        <v>0</v>
      </c>
      <c r="BH59" s="260">
        <f t="shared" si="4"/>
        <v>0</v>
      </c>
      <c r="BI59" s="260">
        <f t="shared" si="4"/>
        <v>0</v>
      </c>
      <c r="BJ59" s="260">
        <f t="shared" si="4"/>
        <v>0</v>
      </c>
      <c r="BK59" s="260">
        <f t="shared" si="4"/>
        <v>0</v>
      </c>
      <c r="BL59" s="260">
        <f t="shared" si="4"/>
        <v>0</v>
      </c>
      <c r="BM59" s="260">
        <f t="shared" si="4"/>
        <v>0</v>
      </c>
      <c r="BN59" s="260">
        <f t="shared" si="4"/>
        <v>0</v>
      </c>
      <c r="BO59" s="260">
        <f t="shared" si="4"/>
        <v>0</v>
      </c>
      <c r="BP59" s="260">
        <f t="shared" si="4"/>
        <v>0</v>
      </c>
      <c r="BQ59" s="260">
        <f t="shared" si="4"/>
        <v>0</v>
      </c>
      <c r="BR59" s="260">
        <f t="shared" si="4"/>
        <v>0</v>
      </c>
      <c r="BS59" s="260">
        <f t="shared" si="4"/>
        <v>0</v>
      </c>
      <c r="BT59" s="260">
        <f t="shared" si="4"/>
        <v>0</v>
      </c>
      <c r="BU59" s="260">
        <f t="shared" si="4"/>
        <v>0</v>
      </c>
      <c r="BV59" s="260">
        <f t="shared" si="4"/>
        <v>0</v>
      </c>
      <c r="BW59" s="260">
        <f t="shared" ref="BW59:CJ59" si="5">SUM(BW49:BW58)</f>
        <v>0</v>
      </c>
      <c r="BX59" s="260">
        <f t="shared" si="5"/>
        <v>0</v>
      </c>
      <c r="BY59" s="260">
        <f t="shared" si="5"/>
        <v>0</v>
      </c>
      <c r="BZ59" s="260">
        <f t="shared" si="5"/>
        <v>0</v>
      </c>
      <c r="CA59" s="260">
        <f t="shared" si="5"/>
        <v>0</v>
      </c>
      <c r="CB59" s="260">
        <f t="shared" si="5"/>
        <v>0</v>
      </c>
      <c r="CC59" s="260">
        <f t="shared" si="5"/>
        <v>0</v>
      </c>
      <c r="CD59" s="260">
        <f t="shared" si="5"/>
        <v>0</v>
      </c>
      <c r="CE59" s="260">
        <f t="shared" si="5"/>
        <v>0</v>
      </c>
      <c r="CF59" s="260">
        <f t="shared" si="5"/>
        <v>0</v>
      </c>
      <c r="CG59" s="260">
        <f t="shared" si="5"/>
        <v>0</v>
      </c>
      <c r="CH59" s="260">
        <f t="shared" si="5"/>
        <v>0</v>
      </c>
      <c r="CI59" s="260">
        <f t="shared" si="5"/>
        <v>0</v>
      </c>
      <c r="CJ59" s="260">
        <f t="shared" si="5"/>
        <v>0</v>
      </c>
      <c r="CM59" s="24"/>
      <c r="CN59" s="24"/>
    </row>
    <row r="60" spans="3:92" ht="16" thickTop="1" x14ac:dyDescent="0.35">
      <c r="C60" s="114"/>
      <c r="D60" s="114"/>
      <c r="E60" s="19"/>
      <c r="F60" s="19"/>
      <c r="G60" s="82"/>
      <c r="H60" s="82"/>
      <c r="I60" s="88"/>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M60" s="24"/>
      <c r="CN60" s="24"/>
    </row>
    <row r="61" spans="3:92" x14ac:dyDescent="0.35">
      <c r="C61" s="114"/>
      <c r="D61" s="114"/>
      <c r="E61" s="139" t="s">
        <v>103</v>
      </c>
      <c r="F61" s="139"/>
      <c r="G61" s="137" t="s">
        <v>123</v>
      </c>
      <c r="H61" s="137"/>
      <c r="I61" s="142" t="s">
        <v>124</v>
      </c>
      <c r="J61" s="142">
        <f>'Primary Inputs'!P$70</f>
        <v>0</v>
      </c>
      <c r="K61" s="142">
        <f>'Primary Inputs'!Q$70</f>
        <v>1</v>
      </c>
      <c r="L61" s="142">
        <f>'Primary Inputs'!R$70</f>
        <v>2</v>
      </c>
      <c r="M61" s="142">
        <f>'Primary Inputs'!S$70</f>
        <v>3</v>
      </c>
      <c r="N61" s="142">
        <f>'Primary Inputs'!T$70</f>
        <v>4</v>
      </c>
      <c r="O61" s="142">
        <f>'Primary Inputs'!U$70</f>
        <v>5</v>
      </c>
      <c r="P61" s="142">
        <f>'Primary Inputs'!V$70</f>
        <v>6</v>
      </c>
      <c r="Q61" s="142">
        <f>'Primary Inputs'!W$70</f>
        <v>7</v>
      </c>
      <c r="R61" s="142">
        <f>'Primary Inputs'!X$70</f>
        <v>8</v>
      </c>
      <c r="S61" s="142">
        <f>'Primary Inputs'!Y$70</f>
        <v>9</v>
      </c>
      <c r="T61" s="142">
        <f>'Primary Inputs'!Z$70</f>
        <v>10</v>
      </c>
      <c r="U61" s="142">
        <f>'Primary Inputs'!AA$70</f>
        <v>11</v>
      </c>
      <c r="V61" s="142">
        <f>'Primary Inputs'!AB$70</f>
        <v>12</v>
      </c>
      <c r="W61" s="142">
        <f>'Primary Inputs'!AC$70</f>
        <v>13</v>
      </c>
      <c r="X61" s="142">
        <f>'Primary Inputs'!AD$70</f>
        <v>14</v>
      </c>
      <c r="Y61" s="142">
        <f>'Primary Inputs'!AE$70</f>
        <v>15</v>
      </c>
      <c r="Z61" s="142">
        <f>'Primary Inputs'!AF$70</f>
        <v>16</v>
      </c>
      <c r="AA61" s="142">
        <f>'Primary Inputs'!AG$70</f>
        <v>17</v>
      </c>
      <c r="AB61" s="142">
        <f>'Primary Inputs'!AH$70</f>
        <v>18</v>
      </c>
      <c r="AC61" s="142">
        <f>'Primary Inputs'!AI$70</f>
        <v>19</v>
      </c>
      <c r="AD61" s="142">
        <f>'Primary Inputs'!AJ$70</f>
        <v>20</v>
      </c>
      <c r="AE61" s="142">
        <f>'Primary Inputs'!AK$70</f>
        <v>21</v>
      </c>
      <c r="AF61" s="142">
        <f>'Primary Inputs'!AL$70</f>
        <v>22</v>
      </c>
      <c r="AG61" s="142">
        <f>'Primary Inputs'!AM$70</f>
        <v>23</v>
      </c>
      <c r="AH61" s="142">
        <f>'Primary Inputs'!AN$70</f>
        <v>24</v>
      </c>
      <c r="AI61" s="142">
        <f>'Primary Inputs'!AO$70</f>
        <v>25</v>
      </c>
      <c r="AJ61" s="142">
        <f>'Primary Inputs'!AP$70</f>
        <v>26</v>
      </c>
      <c r="AK61" s="142">
        <f>'Primary Inputs'!AQ$70</f>
        <v>27</v>
      </c>
      <c r="AL61" s="142">
        <f>'Primary Inputs'!AR$70</f>
        <v>28</v>
      </c>
      <c r="AM61" s="142">
        <f>'Primary Inputs'!AS$70</f>
        <v>29</v>
      </c>
      <c r="AN61" s="142">
        <f>'Primary Inputs'!AT$70</f>
        <v>30</v>
      </c>
      <c r="AO61" s="142">
        <f>'Primary Inputs'!AU$70</f>
        <v>31</v>
      </c>
      <c r="AP61" s="142">
        <f>'Primary Inputs'!AV$70</f>
        <v>32</v>
      </c>
      <c r="AQ61" s="142">
        <f>'Primary Inputs'!AW$70</f>
        <v>33</v>
      </c>
      <c r="AR61" s="142">
        <f>'Primary Inputs'!AX$70</f>
        <v>34</v>
      </c>
      <c r="AS61" s="142">
        <f>'Primary Inputs'!AY$70</f>
        <v>35</v>
      </c>
      <c r="AT61" s="142">
        <f>'Primary Inputs'!AZ$70</f>
        <v>36</v>
      </c>
      <c r="AU61" s="142">
        <f>'Primary Inputs'!BA$70</f>
        <v>37</v>
      </c>
      <c r="AV61" s="142">
        <f>'Primary Inputs'!BB$70</f>
        <v>38</v>
      </c>
      <c r="AW61" s="142">
        <f>'Primary Inputs'!BC$70</f>
        <v>39</v>
      </c>
      <c r="AX61" s="142">
        <f>'Primary Inputs'!BD$70</f>
        <v>40</v>
      </c>
      <c r="AY61" s="142">
        <f>'Primary Inputs'!BE$70</f>
        <v>41</v>
      </c>
      <c r="AZ61" s="137">
        <f>'Primary Inputs'!BF$70</f>
        <v>42</v>
      </c>
      <c r="BA61" s="137">
        <f>'Primary Inputs'!BG$70</f>
        <v>43</v>
      </c>
      <c r="BB61" s="137">
        <f>'Primary Inputs'!BH$70</f>
        <v>44</v>
      </c>
      <c r="BC61" s="137">
        <f>'Primary Inputs'!BI$70</f>
        <v>45</v>
      </c>
      <c r="BD61" s="137">
        <f>'Primary Inputs'!BJ$70</f>
        <v>46</v>
      </c>
      <c r="BE61" s="137">
        <f>'Primary Inputs'!BK$70</f>
        <v>47</v>
      </c>
      <c r="BF61" s="137">
        <f>'Primary Inputs'!BL$70</f>
        <v>48</v>
      </c>
      <c r="BG61" s="137">
        <f>'Primary Inputs'!BM$70</f>
        <v>49</v>
      </c>
      <c r="BH61" s="137">
        <f>'Primary Inputs'!BN$70</f>
        <v>50</v>
      </c>
      <c r="BI61" s="137">
        <f>'Primary Inputs'!BO$70</f>
        <v>51</v>
      </c>
      <c r="BJ61" s="137">
        <f>'Primary Inputs'!BP$70</f>
        <v>52</v>
      </c>
      <c r="BK61" s="137">
        <f>'Primary Inputs'!BQ$70</f>
        <v>53</v>
      </c>
      <c r="BL61" s="137">
        <f>'Primary Inputs'!BR$70</f>
        <v>54</v>
      </c>
      <c r="BM61" s="137">
        <f>'Primary Inputs'!BS$70</f>
        <v>55</v>
      </c>
      <c r="BN61" s="137">
        <f>'Primary Inputs'!BT$70</f>
        <v>56</v>
      </c>
      <c r="BO61" s="137">
        <f>'Primary Inputs'!BU$70</f>
        <v>57</v>
      </c>
      <c r="BP61" s="137">
        <f>'Primary Inputs'!BV$70</f>
        <v>58</v>
      </c>
      <c r="BQ61" s="137">
        <f>'Primary Inputs'!BW$70</f>
        <v>59</v>
      </c>
      <c r="BR61" s="137">
        <f>'Primary Inputs'!BX$70</f>
        <v>60</v>
      </c>
      <c r="BS61" s="137">
        <f>'Primary Inputs'!BY$70</f>
        <v>61</v>
      </c>
      <c r="BT61" s="137">
        <f>'Primary Inputs'!BZ$70</f>
        <v>62</v>
      </c>
      <c r="BU61" s="137">
        <f>'Primary Inputs'!CA$70</f>
        <v>63</v>
      </c>
      <c r="BV61" s="137">
        <f>'Primary Inputs'!CB$70</f>
        <v>64</v>
      </c>
      <c r="BW61" s="137">
        <f>'Primary Inputs'!CC$70</f>
        <v>65</v>
      </c>
      <c r="BX61" s="137">
        <f>'Primary Inputs'!CD$70</f>
        <v>66</v>
      </c>
      <c r="BY61" s="137">
        <f>'Primary Inputs'!CE$70</f>
        <v>67</v>
      </c>
      <c r="BZ61" s="137">
        <f>'Primary Inputs'!CF$70</f>
        <v>68</v>
      </c>
      <c r="CA61" s="137">
        <f>'Primary Inputs'!CG$70</f>
        <v>69</v>
      </c>
      <c r="CB61" s="137">
        <f>'Primary Inputs'!CH$70</f>
        <v>70</v>
      </c>
      <c r="CC61" s="137">
        <f>'Primary Inputs'!CI$70</f>
        <v>71</v>
      </c>
      <c r="CD61" s="137">
        <f>'Primary Inputs'!CJ$70</f>
        <v>72</v>
      </c>
      <c r="CE61" s="137">
        <f>'Primary Inputs'!CK$70</f>
        <v>73</v>
      </c>
      <c r="CF61" s="137">
        <f>'Primary Inputs'!CL$70</f>
        <v>74</v>
      </c>
      <c r="CG61" s="137">
        <f>'Primary Inputs'!CM$70</f>
        <v>75</v>
      </c>
      <c r="CH61" s="137">
        <f>'Primary Inputs'!CN$70</f>
        <v>76</v>
      </c>
      <c r="CI61" s="137">
        <f>'Primary Inputs'!CO$70</f>
        <v>77</v>
      </c>
      <c r="CJ61" s="137">
        <f>'Primary Inputs'!CP$70</f>
        <v>78</v>
      </c>
      <c r="CM61" s="24"/>
      <c r="CN61" s="24"/>
    </row>
    <row r="62" spans="3:92" x14ac:dyDescent="0.35">
      <c r="C62" s="114"/>
      <c r="D62" s="114"/>
      <c r="E62" s="23"/>
      <c r="F62" s="23"/>
      <c r="G62" s="80"/>
      <c r="H62" s="80"/>
      <c r="I62" s="86"/>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M62" s="24"/>
      <c r="CN62" s="24"/>
    </row>
    <row r="63" spans="3:92" x14ac:dyDescent="0.35">
      <c r="C63" s="114"/>
      <c r="D63" s="114"/>
      <c r="E63" s="23" t="str">
        <f>IF(ISTEXT('Discounted Benefits'!$N413&amp;'Discounted Benefits'!$O413),'Discounted Benefits'!$O413,"")</f>
        <v/>
      </c>
      <c r="F63" s="23"/>
      <c r="G63" s="82" t="str">
        <f>IF(ISTEXT('Discounted Benefits'!$N413&amp;'Discounted Benefits'!$O413),SUM('Discounted Benefits'!$P413:$BM413)/Value_Output,"")</f>
        <v/>
      </c>
      <c r="H63" s="82"/>
      <c r="I63" s="87"/>
      <c r="J63" s="81" t="str">
        <f>IF(ISTEXT('Discounted Benefits'!$N413&amp;'Discounted Benefits'!$O413),('Discounted Benefits'!P413)/Value_Output,"")</f>
        <v/>
      </c>
      <c r="K63" s="81" t="str">
        <f>IF(ISTEXT('Discounted Benefits'!$N413&amp;'Discounted Benefits'!$O413),('Discounted Benefits'!Q413)/Value_Output,"")</f>
        <v/>
      </c>
      <c r="L63" s="81" t="str">
        <f>IF(ISTEXT('Discounted Benefits'!$N413&amp;'Discounted Benefits'!$O413),('Discounted Benefits'!R413)/Value_Output,"")</f>
        <v/>
      </c>
      <c r="M63" s="81" t="str">
        <f>IF(ISTEXT('Discounted Benefits'!$N413&amp;'Discounted Benefits'!$O413),('Discounted Benefits'!S413)/Value_Output,"")</f>
        <v/>
      </c>
      <c r="N63" s="81" t="str">
        <f>IF(ISTEXT('Discounted Benefits'!$N413&amp;'Discounted Benefits'!$O413),('Discounted Benefits'!T413)/Value_Output,"")</f>
        <v/>
      </c>
      <c r="O63" s="81" t="str">
        <f>IF(ISTEXT('Discounted Benefits'!$N413&amp;'Discounted Benefits'!$O413),('Discounted Benefits'!U413)/Value_Output,"")</f>
        <v/>
      </c>
      <c r="P63" s="81" t="str">
        <f>IF(ISTEXT('Discounted Benefits'!$N413&amp;'Discounted Benefits'!$O413),('Discounted Benefits'!V413)/Value_Output,"")</f>
        <v/>
      </c>
      <c r="Q63" s="81" t="str">
        <f>IF(ISTEXT('Discounted Benefits'!$N413&amp;'Discounted Benefits'!$O413),('Discounted Benefits'!W413)/Value_Output,"")</f>
        <v/>
      </c>
      <c r="R63" s="81" t="str">
        <f>IF(ISTEXT('Discounted Benefits'!$N413&amp;'Discounted Benefits'!$O413),('Discounted Benefits'!X413)/Value_Output,"")</f>
        <v/>
      </c>
      <c r="S63" s="81" t="str">
        <f>IF(ISTEXT('Discounted Benefits'!$N413&amp;'Discounted Benefits'!$O413),('Discounted Benefits'!Y413)/Value_Output,"")</f>
        <v/>
      </c>
      <c r="T63" s="81" t="str">
        <f>IF(ISTEXT('Discounted Benefits'!$N413&amp;'Discounted Benefits'!$O413),('Discounted Benefits'!Z413)/Value_Output,"")</f>
        <v/>
      </c>
      <c r="U63" s="81" t="str">
        <f>IF(ISTEXT('Discounted Benefits'!$N413&amp;'Discounted Benefits'!$O413),('Discounted Benefits'!AA413)/Value_Output,"")</f>
        <v/>
      </c>
      <c r="V63" s="81" t="str">
        <f>IF(ISTEXT('Discounted Benefits'!$N413&amp;'Discounted Benefits'!$O413),('Discounted Benefits'!AB413)/Value_Output,"")</f>
        <v/>
      </c>
      <c r="W63" s="81" t="str">
        <f>IF(ISTEXT('Discounted Benefits'!$N413&amp;'Discounted Benefits'!$O413),('Discounted Benefits'!AC413)/Value_Output,"")</f>
        <v/>
      </c>
      <c r="X63" s="81" t="str">
        <f>IF(ISTEXT('Discounted Benefits'!$N413&amp;'Discounted Benefits'!$O413),('Discounted Benefits'!AD413)/Value_Output,"")</f>
        <v/>
      </c>
      <c r="Y63" s="81" t="str">
        <f>IF(ISTEXT('Discounted Benefits'!$N413&amp;'Discounted Benefits'!$O413),('Discounted Benefits'!AE413)/Value_Output,"")</f>
        <v/>
      </c>
      <c r="Z63" s="81" t="str">
        <f>IF(ISTEXT('Discounted Benefits'!$N413&amp;'Discounted Benefits'!$O413),('Discounted Benefits'!AF413)/Value_Output,"")</f>
        <v/>
      </c>
      <c r="AA63" s="81" t="str">
        <f>IF(ISTEXT('Discounted Benefits'!$N413&amp;'Discounted Benefits'!$O413),('Discounted Benefits'!AG413)/Value_Output,"")</f>
        <v/>
      </c>
      <c r="AB63" s="81" t="str">
        <f>IF(ISTEXT('Discounted Benefits'!$N413&amp;'Discounted Benefits'!$O413),('Discounted Benefits'!AH413)/Value_Output,"")</f>
        <v/>
      </c>
      <c r="AC63" s="81" t="str">
        <f>IF(ISTEXT('Discounted Benefits'!$N413&amp;'Discounted Benefits'!$O413),('Discounted Benefits'!AI413)/Value_Output,"")</f>
        <v/>
      </c>
      <c r="AD63" s="81" t="str">
        <f>IF(ISTEXT('Discounted Benefits'!$N413&amp;'Discounted Benefits'!$O413),('Discounted Benefits'!AJ413)/Value_Output,"")</f>
        <v/>
      </c>
      <c r="AE63" s="81" t="str">
        <f>IF(ISTEXT('Discounted Benefits'!$N413&amp;'Discounted Benefits'!$O413),('Discounted Benefits'!AK413)/Value_Output,"")</f>
        <v/>
      </c>
      <c r="AF63" s="81" t="str">
        <f>IF(ISTEXT('Discounted Benefits'!$N413&amp;'Discounted Benefits'!$O413),('Discounted Benefits'!AL413)/Value_Output,"")</f>
        <v/>
      </c>
      <c r="AG63" s="81" t="str">
        <f>IF(ISTEXT('Discounted Benefits'!$N413&amp;'Discounted Benefits'!$O413),('Discounted Benefits'!AM413)/Value_Output,"")</f>
        <v/>
      </c>
      <c r="AH63" s="81" t="str">
        <f>IF(ISTEXT('Discounted Benefits'!$N413&amp;'Discounted Benefits'!$O413),('Discounted Benefits'!AN413)/Value_Output,"")</f>
        <v/>
      </c>
      <c r="AI63" s="81" t="str">
        <f>IF(ISTEXT('Discounted Benefits'!$N413&amp;'Discounted Benefits'!$O413),('Discounted Benefits'!AO413)/Value_Output,"")</f>
        <v/>
      </c>
      <c r="AJ63" s="81" t="str">
        <f>IF(ISTEXT('Discounted Benefits'!$N413&amp;'Discounted Benefits'!$O413),('Discounted Benefits'!AP413)/Value_Output,"")</f>
        <v/>
      </c>
      <c r="AK63" s="81" t="str">
        <f>IF(ISTEXT('Discounted Benefits'!$N413&amp;'Discounted Benefits'!$O413),('Discounted Benefits'!AQ413)/Value_Output,"")</f>
        <v/>
      </c>
      <c r="AL63" s="81" t="str">
        <f>IF(ISTEXT('Discounted Benefits'!$N413&amp;'Discounted Benefits'!$O413),('Discounted Benefits'!AR413)/Value_Output,"")</f>
        <v/>
      </c>
      <c r="AM63" s="81" t="str">
        <f>IF(ISTEXT('Discounted Benefits'!$N413&amp;'Discounted Benefits'!$O413),('Discounted Benefits'!AS413)/Value_Output,"")</f>
        <v/>
      </c>
      <c r="AN63" s="81" t="str">
        <f>IF(ISTEXT('Discounted Benefits'!$N413&amp;'Discounted Benefits'!$O413),('Discounted Benefits'!AT413)/Value_Output,"")</f>
        <v/>
      </c>
      <c r="AO63" s="81" t="str">
        <f>IF(ISTEXT('Discounted Benefits'!$N413&amp;'Discounted Benefits'!$O413),('Discounted Benefits'!AU413)/Value_Output,"")</f>
        <v/>
      </c>
      <c r="AP63" s="81" t="str">
        <f>IF(ISTEXT('Discounted Benefits'!$N413&amp;'Discounted Benefits'!$O413),('Discounted Benefits'!AV413)/Value_Output,"")</f>
        <v/>
      </c>
      <c r="AQ63" s="81" t="str">
        <f>IF(ISTEXT('Discounted Benefits'!$N413&amp;'Discounted Benefits'!$O413),('Discounted Benefits'!AW413)/Value_Output,"")</f>
        <v/>
      </c>
      <c r="AR63" s="81" t="str">
        <f>IF(ISTEXT('Discounted Benefits'!$N413&amp;'Discounted Benefits'!$O413),('Discounted Benefits'!AX413)/Value_Output,"")</f>
        <v/>
      </c>
      <c r="AS63" s="81" t="str">
        <f>IF(ISTEXT('Discounted Benefits'!$N413&amp;'Discounted Benefits'!$O413),('Discounted Benefits'!AY413)/Value_Output,"")</f>
        <v/>
      </c>
      <c r="AT63" s="81" t="str">
        <f>IF(ISTEXT('Discounted Benefits'!$N413&amp;'Discounted Benefits'!$O413),('Discounted Benefits'!AZ413)/Value_Output,"")</f>
        <v/>
      </c>
      <c r="AU63" s="81" t="str">
        <f>IF(ISTEXT('Discounted Benefits'!$N413&amp;'Discounted Benefits'!$O413),('Discounted Benefits'!BA413)/Value_Output,"")</f>
        <v/>
      </c>
      <c r="AV63" s="81" t="str">
        <f>IF(ISTEXT('Discounted Benefits'!$N413&amp;'Discounted Benefits'!$O413),('Discounted Benefits'!BB413)/Value_Output,"")</f>
        <v/>
      </c>
      <c r="AW63" s="81" t="str">
        <f>IF(ISTEXT('Discounted Benefits'!$N413&amp;'Discounted Benefits'!$O413),('Discounted Benefits'!BC413)/Value_Output,"")</f>
        <v/>
      </c>
      <c r="AX63" s="81" t="str">
        <f>IF(ISTEXT('Discounted Benefits'!$N413&amp;'Discounted Benefits'!$O413),('Discounted Benefits'!BD413)/Value_Output,"")</f>
        <v/>
      </c>
      <c r="AY63" s="81" t="str">
        <f>IF(ISTEXT('Discounted Benefits'!$N413&amp;'Discounted Benefits'!$O413),('Discounted Benefits'!BE413)/Value_Output,"")</f>
        <v/>
      </c>
      <c r="AZ63" s="77" t="str">
        <f>IF(ISTEXT('Discounted Benefits'!$N413&amp;'Discounted Benefits'!$O413),('Discounted Benefits'!BF413)/Value_Output,"")</f>
        <v/>
      </c>
      <c r="BA63" s="77" t="str">
        <f>IF(ISTEXT('Discounted Benefits'!$N413&amp;'Discounted Benefits'!$O413),('Discounted Benefits'!BG413)/Value_Output,"")</f>
        <v/>
      </c>
      <c r="BB63" s="77" t="str">
        <f>IF(ISTEXT('Discounted Benefits'!$N413&amp;'Discounted Benefits'!$O413),('Discounted Benefits'!BH413)/Value_Output,"")</f>
        <v/>
      </c>
      <c r="BC63" s="77" t="str">
        <f>IF(ISTEXT('Discounted Benefits'!$N413&amp;'Discounted Benefits'!$O413),('Discounted Benefits'!BI413)/Value_Output,"")</f>
        <v/>
      </c>
      <c r="BD63" s="77" t="str">
        <f>IF(ISTEXT('Discounted Benefits'!$N413&amp;'Discounted Benefits'!$O413),('Discounted Benefits'!BJ413)/Value_Output,"")</f>
        <v/>
      </c>
      <c r="BE63" s="77" t="str">
        <f>IF(ISTEXT('Discounted Benefits'!$N413&amp;'Discounted Benefits'!$O413),('Discounted Benefits'!BK413)/Value_Output,"")</f>
        <v/>
      </c>
      <c r="BF63" s="77" t="str">
        <f>IF(ISTEXT('Discounted Benefits'!$N413&amp;'Discounted Benefits'!$O413),('Discounted Benefits'!BL413)/Value_Output,"")</f>
        <v/>
      </c>
      <c r="BG63" s="77" t="str">
        <f>IF(ISTEXT('Discounted Benefits'!$N413&amp;'Discounted Benefits'!$O413),('Discounted Benefits'!BM413)/Value_Output,"")</f>
        <v/>
      </c>
      <c r="BH63" s="77" t="str">
        <f>IF(ISTEXT('Discounted Benefits'!$N413&amp;'Discounted Benefits'!$O413),('Discounted Benefits'!BN413)/Value_Output,"")</f>
        <v/>
      </c>
      <c r="BI63" s="77" t="str">
        <f>IF(ISTEXT('Discounted Benefits'!$N413&amp;'Discounted Benefits'!$O413),('Discounted Benefits'!BO413)/Value_Output,"")</f>
        <v/>
      </c>
      <c r="BJ63" s="77" t="str">
        <f>IF(ISTEXT('Discounted Benefits'!$N413&amp;'Discounted Benefits'!$O413),('Discounted Benefits'!BP413)/Value_Output,"")</f>
        <v/>
      </c>
      <c r="BK63" s="77" t="str">
        <f>IF(ISTEXT('Discounted Benefits'!$N413&amp;'Discounted Benefits'!$O413),('Discounted Benefits'!BQ413)/Value_Output,"")</f>
        <v/>
      </c>
      <c r="BL63" s="77" t="str">
        <f>IF(ISTEXT('Discounted Benefits'!$N413&amp;'Discounted Benefits'!$O413),('Discounted Benefits'!BR413)/Value_Output,"")</f>
        <v/>
      </c>
      <c r="BM63" s="77" t="str">
        <f>IF(ISTEXT('Discounted Benefits'!$N413&amp;'Discounted Benefits'!$O413),('Discounted Benefits'!BS413)/Value_Output,"")</f>
        <v/>
      </c>
      <c r="BN63" s="77" t="str">
        <f>IF(ISTEXT('Discounted Benefits'!$N413&amp;'Discounted Benefits'!$O413),('Discounted Benefits'!BT413)/Value_Output,"")</f>
        <v/>
      </c>
      <c r="BO63" s="77" t="str">
        <f>IF(ISTEXT('Discounted Benefits'!$N413&amp;'Discounted Benefits'!$O413),('Discounted Benefits'!BU413)/Value_Output,"")</f>
        <v/>
      </c>
      <c r="BP63" s="77" t="str">
        <f>IF(ISTEXT('Discounted Benefits'!$N413&amp;'Discounted Benefits'!$O413),('Discounted Benefits'!BV413)/Value_Output,"")</f>
        <v/>
      </c>
      <c r="BQ63" s="77" t="str">
        <f>IF(ISTEXT('Discounted Benefits'!$N413&amp;'Discounted Benefits'!$O413),('Discounted Benefits'!BW413)/Value_Output,"")</f>
        <v/>
      </c>
      <c r="BR63" s="77" t="str">
        <f>IF(ISTEXT('Discounted Benefits'!$N413&amp;'Discounted Benefits'!$O413),('Discounted Benefits'!BX413)/Value_Output,"")</f>
        <v/>
      </c>
      <c r="BS63" s="77" t="str">
        <f>IF(ISTEXT('Discounted Benefits'!$N413&amp;'Discounted Benefits'!$O413),('Discounted Benefits'!BY413)/Value_Output,"")</f>
        <v/>
      </c>
      <c r="BT63" s="77" t="str">
        <f>IF(ISTEXT('Discounted Benefits'!$N413&amp;'Discounted Benefits'!$O413),('Discounted Benefits'!BZ413)/Value_Output,"")</f>
        <v/>
      </c>
      <c r="BU63" s="77" t="str">
        <f>IF(ISTEXT('Discounted Benefits'!$N413&amp;'Discounted Benefits'!$O413),('Discounted Benefits'!CA413)/Value_Output,"")</f>
        <v/>
      </c>
      <c r="BV63" s="77" t="str">
        <f>IF(ISTEXT('Discounted Benefits'!$N413&amp;'Discounted Benefits'!$O413),('Discounted Benefits'!CB413)/Value_Output,"")</f>
        <v/>
      </c>
      <c r="BW63" s="77" t="str">
        <f>IF(ISTEXT('Discounted Benefits'!$N413&amp;'Discounted Benefits'!$O413),('Discounted Benefits'!CC413)/Value_Output,"")</f>
        <v/>
      </c>
      <c r="BX63" s="77" t="str">
        <f>IF(ISTEXT('Discounted Benefits'!$N413&amp;'Discounted Benefits'!$O413),('Discounted Benefits'!CD413)/Value_Output,"")</f>
        <v/>
      </c>
      <c r="BY63" s="77" t="str">
        <f>IF(ISTEXT('Discounted Benefits'!$N413&amp;'Discounted Benefits'!$O413),('Discounted Benefits'!CE413)/Value_Output,"")</f>
        <v/>
      </c>
      <c r="BZ63" s="77" t="str">
        <f>IF(ISTEXT('Discounted Benefits'!$N413&amp;'Discounted Benefits'!$O413),('Discounted Benefits'!CF413)/Value_Output,"")</f>
        <v/>
      </c>
      <c r="CA63" s="77" t="str">
        <f>IF(ISTEXT('Discounted Benefits'!$N413&amp;'Discounted Benefits'!$O413),('Discounted Benefits'!CG413)/Value_Output,"")</f>
        <v/>
      </c>
      <c r="CB63" s="77" t="str">
        <f>IF(ISTEXT('Discounted Benefits'!$N413&amp;'Discounted Benefits'!$O413),('Discounted Benefits'!CH413)/Value_Output,"")</f>
        <v/>
      </c>
      <c r="CC63" s="77" t="str">
        <f>IF(ISTEXT('Discounted Benefits'!$N413&amp;'Discounted Benefits'!$O413),('Discounted Benefits'!CI413)/Value_Output,"")</f>
        <v/>
      </c>
      <c r="CD63" s="77" t="str">
        <f>IF(ISTEXT('Discounted Benefits'!$N413&amp;'Discounted Benefits'!$O413),('Discounted Benefits'!CJ413)/Value_Output,"")</f>
        <v/>
      </c>
      <c r="CE63" s="77" t="str">
        <f>IF(ISTEXT('Discounted Benefits'!$N413&amp;'Discounted Benefits'!$O413),('Discounted Benefits'!CK413)/Value_Output,"")</f>
        <v/>
      </c>
      <c r="CF63" s="77" t="str">
        <f>IF(ISTEXT('Discounted Benefits'!$N413&amp;'Discounted Benefits'!$O413),('Discounted Benefits'!CL413)/Value_Output,"")</f>
        <v/>
      </c>
      <c r="CG63" s="77" t="str">
        <f>IF(ISTEXT('Discounted Benefits'!$N413&amp;'Discounted Benefits'!$O413),('Discounted Benefits'!CM413)/Value_Output,"")</f>
        <v/>
      </c>
      <c r="CH63" s="77" t="str">
        <f>IF(ISTEXT('Discounted Benefits'!$N413&amp;'Discounted Benefits'!$O413),('Discounted Benefits'!CN413)/Value_Output,"")</f>
        <v/>
      </c>
      <c r="CI63" s="77" t="str">
        <f>IF(ISTEXT('Discounted Benefits'!$N413&amp;'Discounted Benefits'!$O413),('Discounted Benefits'!CO413)/Value_Output,"")</f>
        <v/>
      </c>
      <c r="CJ63" s="77" t="str">
        <f>IF(ISTEXT('Discounted Benefits'!$N413&amp;'Discounted Benefits'!$O413),('Discounted Benefits'!CP413)/Value_Output,"")</f>
        <v/>
      </c>
      <c r="CM63" s="24"/>
      <c r="CN63" s="24"/>
    </row>
    <row r="64" spans="3:92" x14ac:dyDescent="0.35">
      <c r="C64" s="114"/>
      <c r="D64" s="114"/>
      <c r="E64" s="23" t="str">
        <f>IF(ISTEXT('Discounted Benefits'!$N414&amp;'Discounted Benefits'!$O414),'Discounted Benefits'!$O414,"")</f>
        <v/>
      </c>
      <c r="F64" s="23"/>
      <c r="G64" s="82" t="str">
        <f>IF(ISTEXT('Discounted Benefits'!$N414&amp;'Discounted Benefits'!$O414),SUM('Discounted Benefits'!$P414:$BM414)/Value_Output,"")</f>
        <v/>
      </c>
      <c r="H64" s="82"/>
      <c r="I64" s="87"/>
      <c r="J64" s="81" t="str">
        <f>IF(ISTEXT('Discounted Benefits'!$N414&amp;'Discounted Benefits'!$O414),('Discounted Benefits'!P414)/Value_Output,"")</f>
        <v/>
      </c>
      <c r="K64" s="81" t="str">
        <f>IF(ISTEXT('Discounted Benefits'!$N414&amp;'Discounted Benefits'!$O414),('Discounted Benefits'!Q414)/Value_Output,"")</f>
        <v/>
      </c>
      <c r="L64" s="81" t="str">
        <f>IF(ISTEXT('Discounted Benefits'!$N414&amp;'Discounted Benefits'!$O414),('Discounted Benefits'!R414)/Value_Output,"")</f>
        <v/>
      </c>
      <c r="M64" s="81" t="str">
        <f>IF(ISTEXT('Discounted Benefits'!$N414&amp;'Discounted Benefits'!$O414),('Discounted Benefits'!S414)/Value_Output,"")</f>
        <v/>
      </c>
      <c r="N64" s="81" t="str">
        <f>IF(ISTEXT('Discounted Benefits'!$N414&amp;'Discounted Benefits'!$O414),('Discounted Benefits'!T414)/Value_Output,"")</f>
        <v/>
      </c>
      <c r="O64" s="81" t="str">
        <f>IF(ISTEXT('Discounted Benefits'!$N414&amp;'Discounted Benefits'!$O414),('Discounted Benefits'!U414)/Value_Output,"")</f>
        <v/>
      </c>
      <c r="P64" s="81" t="str">
        <f>IF(ISTEXT('Discounted Benefits'!$N414&amp;'Discounted Benefits'!$O414),('Discounted Benefits'!V414)/Value_Output,"")</f>
        <v/>
      </c>
      <c r="Q64" s="81" t="str">
        <f>IF(ISTEXT('Discounted Benefits'!$N414&amp;'Discounted Benefits'!$O414),('Discounted Benefits'!W414)/Value_Output,"")</f>
        <v/>
      </c>
      <c r="R64" s="81" t="str">
        <f>IF(ISTEXT('Discounted Benefits'!$N414&amp;'Discounted Benefits'!$O414),('Discounted Benefits'!X414)/Value_Output,"")</f>
        <v/>
      </c>
      <c r="S64" s="81" t="str">
        <f>IF(ISTEXT('Discounted Benefits'!$N414&amp;'Discounted Benefits'!$O414),('Discounted Benefits'!Y414)/Value_Output,"")</f>
        <v/>
      </c>
      <c r="T64" s="81" t="str">
        <f>IF(ISTEXT('Discounted Benefits'!$N414&amp;'Discounted Benefits'!$O414),('Discounted Benefits'!Z414)/Value_Output,"")</f>
        <v/>
      </c>
      <c r="U64" s="81" t="str">
        <f>IF(ISTEXT('Discounted Benefits'!$N414&amp;'Discounted Benefits'!$O414),('Discounted Benefits'!AA414)/Value_Output,"")</f>
        <v/>
      </c>
      <c r="V64" s="81" t="str">
        <f>IF(ISTEXT('Discounted Benefits'!$N414&amp;'Discounted Benefits'!$O414),('Discounted Benefits'!AB414)/Value_Output,"")</f>
        <v/>
      </c>
      <c r="W64" s="81" t="str">
        <f>IF(ISTEXT('Discounted Benefits'!$N414&amp;'Discounted Benefits'!$O414),('Discounted Benefits'!AC414)/Value_Output,"")</f>
        <v/>
      </c>
      <c r="X64" s="81" t="str">
        <f>IF(ISTEXT('Discounted Benefits'!$N414&amp;'Discounted Benefits'!$O414),('Discounted Benefits'!AD414)/Value_Output,"")</f>
        <v/>
      </c>
      <c r="Y64" s="81" t="str">
        <f>IF(ISTEXT('Discounted Benefits'!$N414&amp;'Discounted Benefits'!$O414),('Discounted Benefits'!AE414)/Value_Output,"")</f>
        <v/>
      </c>
      <c r="Z64" s="81" t="str">
        <f>IF(ISTEXT('Discounted Benefits'!$N414&amp;'Discounted Benefits'!$O414),('Discounted Benefits'!AF414)/Value_Output,"")</f>
        <v/>
      </c>
      <c r="AA64" s="81" t="str">
        <f>IF(ISTEXT('Discounted Benefits'!$N414&amp;'Discounted Benefits'!$O414),('Discounted Benefits'!AG414)/Value_Output,"")</f>
        <v/>
      </c>
      <c r="AB64" s="81" t="str">
        <f>IF(ISTEXT('Discounted Benefits'!$N414&amp;'Discounted Benefits'!$O414),('Discounted Benefits'!AH414)/Value_Output,"")</f>
        <v/>
      </c>
      <c r="AC64" s="81" t="str">
        <f>IF(ISTEXT('Discounted Benefits'!$N414&amp;'Discounted Benefits'!$O414),('Discounted Benefits'!AI414)/Value_Output,"")</f>
        <v/>
      </c>
      <c r="AD64" s="81" t="str">
        <f>IF(ISTEXT('Discounted Benefits'!$N414&amp;'Discounted Benefits'!$O414),('Discounted Benefits'!AJ414)/Value_Output,"")</f>
        <v/>
      </c>
      <c r="AE64" s="81" t="str">
        <f>IF(ISTEXT('Discounted Benefits'!$N414&amp;'Discounted Benefits'!$O414),('Discounted Benefits'!AK414)/Value_Output,"")</f>
        <v/>
      </c>
      <c r="AF64" s="81" t="str">
        <f>IF(ISTEXT('Discounted Benefits'!$N414&amp;'Discounted Benefits'!$O414),('Discounted Benefits'!AL414)/Value_Output,"")</f>
        <v/>
      </c>
      <c r="AG64" s="81" t="str">
        <f>IF(ISTEXT('Discounted Benefits'!$N414&amp;'Discounted Benefits'!$O414),('Discounted Benefits'!AM414)/Value_Output,"")</f>
        <v/>
      </c>
      <c r="AH64" s="81" t="str">
        <f>IF(ISTEXT('Discounted Benefits'!$N414&amp;'Discounted Benefits'!$O414),('Discounted Benefits'!AN414)/Value_Output,"")</f>
        <v/>
      </c>
      <c r="AI64" s="81" t="str">
        <f>IF(ISTEXT('Discounted Benefits'!$N414&amp;'Discounted Benefits'!$O414),('Discounted Benefits'!AO414)/Value_Output,"")</f>
        <v/>
      </c>
      <c r="AJ64" s="81" t="str">
        <f>IF(ISTEXT('Discounted Benefits'!$N414&amp;'Discounted Benefits'!$O414),('Discounted Benefits'!AP414)/Value_Output,"")</f>
        <v/>
      </c>
      <c r="AK64" s="81" t="str">
        <f>IF(ISTEXT('Discounted Benefits'!$N414&amp;'Discounted Benefits'!$O414),('Discounted Benefits'!AQ414)/Value_Output,"")</f>
        <v/>
      </c>
      <c r="AL64" s="81" t="str">
        <f>IF(ISTEXT('Discounted Benefits'!$N414&amp;'Discounted Benefits'!$O414),('Discounted Benefits'!AR414)/Value_Output,"")</f>
        <v/>
      </c>
      <c r="AM64" s="81" t="str">
        <f>IF(ISTEXT('Discounted Benefits'!$N414&amp;'Discounted Benefits'!$O414),('Discounted Benefits'!AS414)/Value_Output,"")</f>
        <v/>
      </c>
      <c r="AN64" s="81" t="str">
        <f>IF(ISTEXT('Discounted Benefits'!$N414&amp;'Discounted Benefits'!$O414),('Discounted Benefits'!AT414)/Value_Output,"")</f>
        <v/>
      </c>
      <c r="AO64" s="81" t="str">
        <f>IF(ISTEXT('Discounted Benefits'!$N414&amp;'Discounted Benefits'!$O414),('Discounted Benefits'!AU414)/Value_Output,"")</f>
        <v/>
      </c>
      <c r="AP64" s="81" t="str">
        <f>IF(ISTEXT('Discounted Benefits'!$N414&amp;'Discounted Benefits'!$O414),('Discounted Benefits'!AV414)/Value_Output,"")</f>
        <v/>
      </c>
      <c r="AQ64" s="81" t="str">
        <f>IF(ISTEXT('Discounted Benefits'!$N414&amp;'Discounted Benefits'!$O414),('Discounted Benefits'!AW414)/Value_Output,"")</f>
        <v/>
      </c>
      <c r="AR64" s="81" t="str">
        <f>IF(ISTEXT('Discounted Benefits'!$N414&amp;'Discounted Benefits'!$O414),('Discounted Benefits'!AX414)/Value_Output,"")</f>
        <v/>
      </c>
      <c r="AS64" s="81" t="str">
        <f>IF(ISTEXT('Discounted Benefits'!$N414&amp;'Discounted Benefits'!$O414),('Discounted Benefits'!AY414)/Value_Output,"")</f>
        <v/>
      </c>
      <c r="AT64" s="81" t="str">
        <f>IF(ISTEXT('Discounted Benefits'!$N414&amp;'Discounted Benefits'!$O414),('Discounted Benefits'!AZ414)/Value_Output,"")</f>
        <v/>
      </c>
      <c r="AU64" s="81" t="str">
        <f>IF(ISTEXT('Discounted Benefits'!$N414&amp;'Discounted Benefits'!$O414),('Discounted Benefits'!BA414)/Value_Output,"")</f>
        <v/>
      </c>
      <c r="AV64" s="81" t="str">
        <f>IF(ISTEXT('Discounted Benefits'!$N414&amp;'Discounted Benefits'!$O414),('Discounted Benefits'!BB414)/Value_Output,"")</f>
        <v/>
      </c>
      <c r="AW64" s="81" t="str">
        <f>IF(ISTEXT('Discounted Benefits'!$N414&amp;'Discounted Benefits'!$O414),('Discounted Benefits'!BC414)/Value_Output,"")</f>
        <v/>
      </c>
      <c r="AX64" s="81" t="str">
        <f>IF(ISTEXT('Discounted Benefits'!$N414&amp;'Discounted Benefits'!$O414),('Discounted Benefits'!BD414)/Value_Output,"")</f>
        <v/>
      </c>
      <c r="AY64" s="81" t="str">
        <f>IF(ISTEXT('Discounted Benefits'!$N414&amp;'Discounted Benefits'!$O414),('Discounted Benefits'!BE414)/Value_Output,"")</f>
        <v/>
      </c>
      <c r="AZ64" s="77" t="str">
        <f>IF(ISTEXT('Discounted Benefits'!$N414&amp;'Discounted Benefits'!$O414),('Discounted Benefits'!BF414)/Value_Output,"")</f>
        <v/>
      </c>
      <c r="BA64" s="77" t="str">
        <f>IF(ISTEXT('Discounted Benefits'!$N414&amp;'Discounted Benefits'!$O414),('Discounted Benefits'!BG414)/Value_Output,"")</f>
        <v/>
      </c>
      <c r="BB64" s="77" t="str">
        <f>IF(ISTEXT('Discounted Benefits'!$N414&amp;'Discounted Benefits'!$O414),('Discounted Benefits'!BH414)/Value_Output,"")</f>
        <v/>
      </c>
      <c r="BC64" s="77" t="str">
        <f>IF(ISTEXT('Discounted Benefits'!$N414&amp;'Discounted Benefits'!$O414),('Discounted Benefits'!BI414)/Value_Output,"")</f>
        <v/>
      </c>
      <c r="BD64" s="77" t="str">
        <f>IF(ISTEXT('Discounted Benefits'!$N414&amp;'Discounted Benefits'!$O414),('Discounted Benefits'!BJ414)/Value_Output,"")</f>
        <v/>
      </c>
      <c r="BE64" s="77" t="str">
        <f>IF(ISTEXT('Discounted Benefits'!$N414&amp;'Discounted Benefits'!$O414),('Discounted Benefits'!BK414)/Value_Output,"")</f>
        <v/>
      </c>
      <c r="BF64" s="77" t="str">
        <f>IF(ISTEXT('Discounted Benefits'!$N414&amp;'Discounted Benefits'!$O414),('Discounted Benefits'!BL414)/Value_Output,"")</f>
        <v/>
      </c>
      <c r="BG64" s="77" t="str">
        <f>IF(ISTEXT('Discounted Benefits'!$N414&amp;'Discounted Benefits'!$O414),('Discounted Benefits'!BM414)/Value_Output,"")</f>
        <v/>
      </c>
      <c r="BH64" s="77" t="str">
        <f>IF(ISTEXT('Discounted Benefits'!$N414&amp;'Discounted Benefits'!$O414),('Discounted Benefits'!BN414)/Value_Output,"")</f>
        <v/>
      </c>
      <c r="BI64" s="77" t="str">
        <f>IF(ISTEXT('Discounted Benefits'!$N414&amp;'Discounted Benefits'!$O414),('Discounted Benefits'!BO414)/Value_Output,"")</f>
        <v/>
      </c>
      <c r="BJ64" s="77" t="str">
        <f>IF(ISTEXT('Discounted Benefits'!$N414&amp;'Discounted Benefits'!$O414),('Discounted Benefits'!BP414)/Value_Output,"")</f>
        <v/>
      </c>
      <c r="BK64" s="77" t="str">
        <f>IF(ISTEXT('Discounted Benefits'!$N414&amp;'Discounted Benefits'!$O414),('Discounted Benefits'!BQ414)/Value_Output,"")</f>
        <v/>
      </c>
      <c r="BL64" s="77" t="str">
        <f>IF(ISTEXT('Discounted Benefits'!$N414&amp;'Discounted Benefits'!$O414),('Discounted Benefits'!BR414)/Value_Output,"")</f>
        <v/>
      </c>
      <c r="BM64" s="77" t="str">
        <f>IF(ISTEXT('Discounted Benefits'!$N414&amp;'Discounted Benefits'!$O414),('Discounted Benefits'!BS414)/Value_Output,"")</f>
        <v/>
      </c>
      <c r="BN64" s="77" t="str">
        <f>IF(ISTEXT('Discounted Benefits'!$N414&amp;'Discounted Benefits'!$O414),('Discounted Benefits'!BT414)/Value_Output,"")</f>
        <v/>
      </c>
      <c r="BO64" s="77" t="str">
        <f>IF(ISTEXT('Discounted Benefits'!$N414&amp;'Discounted Benefits'!$O414),('Discounted Benefits'!BU414)/Value_Output,"")</f>
        <v/>
      </c>
      <c r="BP64" s="77" t="str">
        <f>IF(ISTEXT('Discounted Benefits'!$N414&amp;'Discounted Benefits'!$O414),('Discounted Benefits'!BV414)/Value_Output,"")</f>
        <v/>
      </c>
      <c r="BQ64" s="77" t="str">
        <f>IF(ISTEXT('Discounted Benefits'!$N414&amp;'Discounted Benefits'!$O414),('Discounted Benefits'!BW414)/Value_Output,"")</f>
        <v/>
      </c>
      <c r="BR64" s="77" t="str">
        <f>IF(ISTEXT('Discounted Benefits'!$N414&amp;'Discounted Benefits'!$O414),('Discounted Benefits'!BX414)/Value_Output,"")</f>
        <v/>
      </c>
      <c r="BS64" s="77" t="str">
        <f>IF(ISTEXT('Discounted Benefits'!$N414&amp;'Discounted Benefits'!$O414),('Discounted Benefits'!BY414)/Value_Output,"")</f>
        <v/>
      </c>
      <c r="BT64" s="77" t="str">
        <f>IF(ISTEXT('Discounted Benefits'!$N414&amp;'Discounted Benefits'!$O414),('Discounted Benefits'!BZ414)/Value_Output,"")</f>
        <v/>
      </c>
      <c r="BU64" s="77" t="str">
        <f>IF(ISTEXT('Discounted Benefits'!$N414&amp;'Discounted Benefits'!$O414),('Discounted Benefits'!CA414)/Value_Output,"")</f>
        <v/>
      </c>
      <c r="BV64" s="77" t="str">
        <f>IF(ISTEXT('Discounted Benefits'!$N414&amp;'Discounted Benefits'!$O414),('Discounted Benefits'!CB414)/Value_Output,"")</f>
        <v/>
      </c>
      <c r="BW64" s="77" t="str">
        <f>IF(ISTEXT('Discounted Benefits'!$N414&amp;'Discounted Benefits'!$O414),('Discounted Benefits'!CC414)/Value_Output,"")</f>
        <v/>
      </c>
      <c r="BX64" s="77" t="str">
        <f>IF(ISTEXT('Discounted Benefits'!$N414&amp;'Discounted Benefits'!$O414),('Discounted Benefits'!CD414)/Value_Output,"")</f>
        <v/>
      </c>
      <c r="BY64" s="77" t="str">
        <f>IF(ISTEXT('Discounted Benefits'!$N414&amp;'Discounted Benefits'!$O414),('Discounted Benefits'!CE414)/Value_Output,"")</f>
        <v/>
      </c>
      <c r="BZ64" s="77" t="str">
        <f>IF(ISTEXT('Discounted Benefits'!$N414&amp;'Discounted Benefits'!$O414),('Discounted Benefits'!CF414)/Value_Output,"")</f>
        <v/>
      </c>
      <c r="CA64" s="77" t="str">
        <f>IF(ISTEXT('Discounted Benefits'!$N414&amp;'Discounted Benefits'!$O414),('Discounted Benefits'!CG414)/Value_Output,"")</f>
        <v/>
      </c>
      <c r="CB64" s="77" t="str">
        <f>IF(ISTEXT('Discounted Benefits'!$N414&amp;'Discounted Benefits'!$O414),('Discounted Benefits'!CH414)/Value_Output,"")</f>
        <v/>
      </c>
      <c r="CC64" s="77" t="str">
        <f>IF(ISTEXT('Discounted Benefits'!$N414&amp;'Discounted Benefits'!$O414),('Discounted Benefits'!CI414)/Value_Output,"")</f>
        <v/>
      </c>
      <c r="CD64" s="77" t="str">
        <f>IF(ISTEXT('Discounted Benefits'!$N414&amp;'Discounted Benefits'!$O414),('Discounted Benefits'!CJ414)/Value_Output,"")</f>
        <v/>
      </c>
      <c r="CE64" s="77" t="str">
        <f>IF(ISTEXT('Discounted Benefits'!$N414&amp;'Discounted Benefits'!$O414),('Discounted Benefits'!CK414)/Value_Output,"")</f>
        <v/>
      </c>
      <c r="CF64" s="77" t="str">
        <f>IF(ISTEXT('Discounted Benefits'!$N414&amp;'Discounted Benefits'!$O414),('Discounted Benefits'!CL414)/Value_Output,"")</f>
        <v/>
      </c>
      <c r="CG64" s="77" t="str">
        <f>IF(ISTEXT('Discounted Benefits'!$N414&amp;'Discounted Benefits'!$O414),('Discounted Benefits'!CM414)/Value_Output,"")</f>
        <v/>
      </c>
      <c r="CH64" s="77" t="str">
        <f>IF(ISTEXT('Discounted Benefits'!$N414&amp;'Discounted Benefits'!$O414),('Discounted Benefits'!CN414)/Value_Output,"")</f>
        <v/>
      </c>
      <c r="CI64" s="77" t="str">
        <f>IF(ISTEXT('Discounted Benefits'!$N414&amp;'Discounted Benefits'!$O414),('Discounted Benefits'!CO414)/Value_Output,"")</f>
        <v/>
      </c>
      <c r="CJ64" s="77" t="str">
        <f>IF(ISTEXT('Discounted Benefits'!$N414&amp;'Discounted Benefits'!$O414),('Discounted Benefits'!CP414)/Value_Output,"")</f>
        <v/>
      </c>
      <c r="CM64" s="24"/>
      <c r="CN64" s="24"/>
    </row>
    <row r="65" spans="3:92" x14ac:dyDescent="0.35">
      <c r="C65" s="114"/>
      <c r="D65" s="114"/>
      <c r="E65" s="23" t="str">
        <f>IF(ISTEXT('Discounted Benefits'!$N415&amp;'Discounted Benefits'!$O415),'Discounted Benefits'!$O415,"")</f>
        <v/>
      </c>
      <c r="F65" s="23"/>
      <c r="G65" s="82" t="str">
        <f>IF(ISTEXT('Discounted Benefits'!$N415&amp;'Discounted Benefits'!$O415),SUM('Discounted Benefits'!$P415:$BM415)/Value_Output,"")</f>
        <v/>
      </c>
      <c r="H65" s="82"/>
      <c r="I65" s="87"/>
      <c r="J65" s="81" t="str">
        <f>IF(ISTEXT('Discounted Benefits'!$N415&amp;'Discounted Benefits'!$O415),('Discounted Benefits'!P415)/Value_Output,"")</f>
        <v/>
      </c>
      <c r="K65" s="81" t="str">
        <f>IF(ISTEXT('Discounted Benefits'!$N415&amp;'Discounted Benefits'!$O415),('Discounted Benefits'!Q415)/Value_Output,"")</f>
        <v/>
      </c>
      <c r="L65" s="81" t="str">
        <f>IF(ISTEXT('Discounted Benefits'!$N415&amp;'Discounted Benefits'!$O415),('Discounted Benefits'!R415)/Value_Output,"")</f>
        <v/>
      </c>
      <c r="M65" s="81" t="str">
        <f>IF(ISTEXT('Discounted Benefits'!$N415&amp;'Discounted Benefits'!$O415),('Discounted Benefits'!S415)/Value_Output,"")</f>
        <v/>
      </c>
      <c r="N65" s="81" t="str">
        <f>IF(ISTEXT('Discounted Benefits'!$N415&amp;'Discounted Benefits'!$O415),('Discounted Benefits'!T415)/Value_Output,"")</f>
        <v/>
      </c>
      <c r="O65" s="81" t="str">
        <f>IF(ISTEXT('Discounted Benefits'!$N415&amp;'Discounted Benefits'!$O415),('Discounted Benefits'!U415)/Value_Output,"")</f>
        <v/>
      </c>
      <c r="P65" s="81" t="str">
        <f>IF(ISTEXT('Discounted Benefits'!$N415&amp;'Discounted Benefits'!$O415),('Discounted Benefits'!V415)/Value_Output,"")</f>
        <v/>
      </c>
      <c r="Q65" s="81" t="str">
        <f>IF(ISTEXT('Discounted Benefits'!$N415&amp;'Discounted Benefits'!$O415),('Discounted Benefits'!W415)/Value_Output,"")</f>
        <v/>
      </c>
      <c r="R65" s="81" t="str">
        <f>IF(ISTEXT('Discounted Benefits'!$N415&amp;'Discounted Benefits'!$O415),('Discounted Benefits'!X415)/Value_Output,"")</f>
        <v/>
      </c>
      <c r="S65" s="81" t="str">
        <f>IF(ISTEXT('Discounted Benefits'!$N415&amp;'Discounted Benefits'!$O415),('Discounted Benefits'!Y415)/Value_Output,"")</f>
        <v/>
      </c>
      <c r="T65" s="81" t="str">
        <f>IF(ISTEXT('Discounted Benefits'!$N415&amp;'Discounted Benefits'!$O415),('Discounted Benefits'!Z415)/Value_Output,"")</f>
        <v/>
      </c>
      <c r="U65" s="81" t="str">
        <f>IF(ISTEXT('Discounted Benefits'!$N415&amp;'Discounted Benefits'!$O415),('Discounted Benefits'!AA415)/Value_Output,"")</f>
        <v/>
      </c>
      <c r="V65" s="81" t="str">
        <f>IF(ISTEXT('Discounted Benefits'!$N415&amp;'Discounted Benefits'!$O415),('Discounted Benefits'!AB415)/Value_Output,"")</f>
        <v/>
      </c>
      <c r="W65" s="81" t="str">
        <f>IF(ISTEXT('Discounted Benefits'!$N415&amp;'Discounted Benefits'!$O415),('Discounted Benefits'!AC415)/Value_Output,"")</f>
        <v/>
      </c>
      <c r="X65" s="81" t="str">
        <f>IF(ISTEXT('Discounted Benefits'!$N415&amp;'Discounted Benefits'!$O415),('Discounted Benefits'!AD415)/Value_Output,"")</f>
        <v/>
      </c>
      <c r="Y65" s="81" t="str">
        <f>IF(ISTEXT('Discounted Benefits'!$N415&amp;'Discounted Benefits'!$O415),('Discounted Benefits'!AE415)/Value_Output,"")</f>
        <v/>
      </c>
      <c r="Z65" s="81" t="str">
        <f>IF(ISTEXT('Discounted Benefits'!$N415&amp;'Discounted Benefits'!$O415),('Discounted Benefits'!AF415)/Value_Output,"")</f>
        <v/>
      </c>
      <c r="AA65" s="81" t="str">
        <f>IF(ISTEXT('Discounted Benefits'!$N415&amp;'Discounted Benefits'!$O415),('Discounted Benefits'!AG415)/Value_Output,"")</f>
        <v/>
      </c>
      <c r="AB65" s="81" t="str">
        <f>IF(ISTEXT('Discounted Benefits'!$N415&amp;'Discounted Benefits'!$O415),('Discounted Benefits'!AH415)/Value_Output,"")</f>
        <v/>
      </c>
      <c r="AC65" s="81" t="str">
        <f>IF(ISTEXT('Discounted Benefits'!$N415&amp;'Discounted Benefits'!$O415),('Discounted Benefits'!AI415)/Value_Output,"")</f>
        <v/>
      </c>
      <c r="AD65" s="81" t="str">
        <f>IF(ISTEXT('Discounted Benefits'!$N415&amp;'Discounted Benefits'!$O415),('Discounted Benefits'!AJ415)/Value_Output,"")</f>
        <v/>
      </c>
      <c r="AE65" s="81" t="str">
        <f>IF(ISTEXT('Discounted Benefits'!$N415&amp;'Discounted Benefits'!$O415),('Discounted Benefits'!AK415)/Value_Output,"")</f>
        <v/>
      </c>
      <c r="AF65" s="81" t="str">
        <f>IF(ISTEXT('Discounted Benefits'!$N415&amp;'Discounted Benefits'!$O415),('Discounted Benefits'!AL415)/Value_Output,"")</f>
        <v/>
      </c>
      <c r="AG65" s="81" t="str">
        <f>IF(ISTEXT('Discounted Benefits'!$N415&amp;'Discounted Benefits'!$O415),('Discounted Benefits'!AM415)/Value_Output,"")</f>
        <v/>
      </c>
      <c r="AH65" s="81" t="str">
        <f>IF(ISTEXT('Discounted Benefits'!$N415&amp;'Discounted Benefits'!$O415),('Discounted Benefits'!AN415)/Value_Output,"")</f>
        <v/>
      </c>
      <c r="AI65" s="81" t="str">
        <f>IF(ISTEXT('Discounted Benefits'!$N415&amp;'Discounted Benefits'!$O415),('Discounted Benefits'!AO415)/Value_Output,"")</f>
        <v/>
      </c>
      <c r="AJ65" s="81" t="str">
        <f>IF(ISTEXT('Discounted Benefits'!$N415&amp;'Discounted Benefits'!$O415),('Discounted Benefits'!AP415)/Value_Output,"")</f>
        <v/>
      </c>
      <c r="AK65" s="81" t="str">
        <f>IF(ISTEXT('Discounted Benefits'!$N415&amp;'Discounted Benefits'!$O415),('Discounted Benefits'!AQ415)/Value_Output,"")</f>
        <v/>
      </c>
      <c r="AL65" s="81" t="str">
        <f>IF(ISTEXT('Discounted Benefits'!$N415&amp;'Discounted Benefits'!$O415),('Discounted Benefits'!AR415)/Value_Output,"")</f>
        <v/>
      </c>
      <c r="AM65" s="81" t="str">
        <f>IF(ISTEXT('Discounted Benefits'!$N415&amp;'Discounted Benefits'!$O415),('Discounted Benefits'!AS415)/Value_Output,"")</f>
        <v/>
      </c>
      <c r="AN65" s="81" t="str">
        <f>IF(ISTEXT('Discounted Benefits'!$N415&amp;'Discounted Benefits'!$O415),('Discounted Benefits'!AT415)/Value_Output,"")</f>
        <v/>
      </c>
      <c r="AO65" s="81" t="str">
        <f>IF(ISTEXT('Discounted Benefits'!$N415&amp;'Discounted Benefits'!$O415),('Discounted Benefits'!AU415)/Value_Output,"")</f>
        <v/>
      </c>
      <c r="AP65" s="81" t="str">
        <f>IF(ISTEXT('Discounted Benefits'!$N415&amp;'Discounted Benefits'!$O415),('Discounted Benefits'!AV415)/Value_Output,"")</f>
        <v/>
      </c>
      <c r="AQ65" s="81" t="str">
        <f>IF(ISTEXT('Discounted Benefits'!$N415&amp;'Discounted Benefits'!$O415),('Discounted Benefits'!AW415)/Value_Output,"")</f>
        <v/>
      </c>
      <c r="AR65" s="81" t="str">
        <f>IF(ISTEXT('Discounted Benefits'!$N415&amp;'Discounted Benefits'!$O415),('Discounted Benefits'!AX415)/Value_Output,"")</f>
        <v/>
      </c>
      <c r="AS65" s="81" t="str">
        <f>IF(ISTEXT('Discounted Benefits'!$N415&amp;'Discounted Benefits'!$O415),('Discounted Benefits'!AY415)/Value_Output,"")</f>
        <v/>
      </c>
      <c r="AT65" s="81" t="str">
        <f>IF(ISTEXT('Discounted Benefits'!$N415&amp;'Discounted Benefits'!$O415),('Discounted Benefits'!AZ415)/Value_Output,"")</f>
        <v/>
      </c>
      <c r="AU65" s="81" t="str">
        <f>IF(ISTEXT('Discounted Benefits'!$N415&amp;'Discounted Benefits'!$O415),('Discounted Benefits'!BA415)/Value_Output,"")</f>
        <v/>
      </c>
      <c r="AV65" s="81" t="str">
        <f>IF(ISTEXT('Discounted Benefits'!$N415&amp;'Discounted Benefits'!$O415),('Discounted Benefits'!BB415)/Value_Output,"")</f>
        <v/>
      </c>
      <c r="AW65" s="81" t="str">
        <f>IF(ISTEXT('Discounted Benefits'!$N415&amp;'Discounted Benefits'!$O415),('Discounted Benefits'!BC415)/Value_Output,"")</f>
        <v/>
      </c>
      <c r="AX65" s="81" t="str">
        <f>IF(ISTEXT('Discounted Benefits'!$N415&amp;'Discounted Benefits'!$O415),('Discounted Benefits'!BD415)/Value_Output,"")</f>
        <v/>
      </c>
      <c r="AY65" s="81" t="str">
        <f>IF(ISTEXT('Discounted Benefits'!$N415&amp;'Discounted Benefits'!$O415),('Discounted Benefits'!BE415)/Value_Output,"")</f>
        <v/>
      </c>
      <c r="AZ65" s="77" t="str">
        <f>IF(ISTEXT('Discounted Benefits'!$N415&amp;'Discounted Benefits'!$O415),('Discounted Benefits'!BF415)/Value_Output,"")</f>
        <v/>
      </c>
      <c r="BA65" s="77" t="str">
        <f>IF(ISTEXT('Discounted Benefits'!$N415&amp;'Discounted Benefits'!$O415),('Discounted Benefits'!BG415)/Value_Output,"")</f>
        <v/>
      </c>
      <c r="BB65" s="77" t="str">
        <f>IF(ISTEXT('Discounted Benefits'!$N415&amp;'Discounted Benefits'!$O415),('Discounted Benefits'!BH415)/Value_Output,"")</f>
        <v/>
      </c>
      <c r="BC65" s="77" t="str">
        <f>IF(ISTEXT('Discounted Benefits'!$N415&amp;'Discounted Benefits'!$O415),('Discounted Benefits'!BI415)/Value_Output,"")</f>
        <v/>
      </c>
      <c r="BD65" s="77" t="str">
        <f>IF(ISTEXT('Discounted Benefits'!$N415&amp;'Discounted Benefits'!$O415),('Discounted Benefits'!BJ415)/Value_Output,"")</f>
        <v/>
      </c>
      <c r="BE65" s="77" t="str">
        <f>IF(ISTEXT('Discounted Benefits'!$N415&amp;'Discounted Benefits'!$O415),('Discounted Benefits'!BK415)/Value_Output,"")</f>
        <v/>
      </c>
      <c r="BF65" s="77" t="str">
        <f>IF(ISTEXT('Discounted Benefits'!$N415&amp;'Discounted Benefits'!$O415),('Discounted Benefits'!BL415)/Value_Output,"")</f>
        <v/>
      </c>
      <c r="BG65" s="77" t="str">
        <f>IF(ISTEXT('Discounted Benefits'!$N415&amp;'Discounted Benefits'!$O415),('Discounted Benefits'!BM415)/Value_Output,"")</f>
        <v/>
      </c>
      <c r="BH65" s="77" t="str">
        <f>IF(ISTEXT('Discounted Benefits'!$N415&amp;'Discounted Benefits'!$O415),('Discounted Benefits'!BN415)/Value_Output,"")</f>
        <v/>
      </c>
      <c r="BI65" s="77" t="str">
        <f>IF(ISTEXT('Discounted Benefits'!$N415&amp;'Discounted Benefits'!$O415),('Discounted Benefits'!BO415)/Value_Output,"")</f>
        <v/>
      </c>
      <c r="BJ65" s="77" t="str">
        <f>IF(ISTEXT('Discounted Benefits'!$N415&amp;'Discounted Benefits'!$O415),('Discounted Benefits'!BP415)/Value_Output,"")</f>
        <v/>
      </c>
      <c r="BK65" s="77" t="str">
        <f>IF(ISTEXT('Discounted Benefits'!$N415&amp;'Discounted Benefits'!$O415),('Discounted Benefits'!BQ415)/Value_Output,"")</f>
        <v/>
      </c>
      <c r="BL65" s="77" t="str">
        <f>IF(ISTEXT('Discounted Benefits'!$N415&amp;'Discounted Benefits'!$O415),('Discounted Benefits'!BR415)/Value_Output,"")</f>
        <v/>
      </c>
      <c r="BM65" s="77" t="str">
        <f>IF(ISTEXT('Discounted Benefits'!$N415&amp;'Discounted Benefits'!$O415),('Discounted Benefits'!BS415)/Value_Output,"")</f>
        <v/>
      </c>
      <c r="BN65" s="77" t="str">
        <f>IF(ISTEXT('Discounted Benefits'!$N415&amp;'Discounted Benefits'!$O415),('Discounted Benefits'!BT415)/Value_Output,"")</f>
        <v/>
      </c>
      <c r="BO65" s="77" t="str">
        <f>IF(ISTEXT('Discounted Benefits'!$N415&amp;'Discounted Benefits'!$O415),('Discounted Benefits'!BU415)/Value_Output,"")</f>
        <v/>
      </c>
      <c r="BP65" s="77" t="str">
        <f>IF(ISTEXT('Discounted Benefits'!$N415&amp;'Discounted Benefits'!$O415),('Discounted Benefits'!BV415)/Value_Output,"")</f>
        <v/>
      </c>
      <c r="BQ65" s="77" t="str">
        <f>IF(ISTEXT('Discounted Benefits'!$N415&amp;'Discounted Benefits'!$O415),('Discounted Benefits'!BW415)/Value_Output,"")</f>
        <v/>
      </c>
      <c r="BR65" s="77" t="str">
        <f>IF(ISTEXT('Discounted Benefits'!$N415&amp;'Discounted Benefits'!$O415),('Discounted Benefits'!BX415)/Value_Output,"")</f>
        <v/>
      </c>
      <c r="BS65" s="77" t="str">
        <f>IF(ISTEXT('Discounted Benefits'!$N415&amp;'Discounted Benefits'!$O415),('Discounted Benefits'!BY415)/Value_Output,"")</f>
        <v/>
      </c>
      <c r="BT65" s="77" t="str">
        <f>IF(ISTEXT('Discounted Benefits'!$N415&amp;'Discounted Benefits'!$O415),('Discounted Benefits'!BZ415)/Value_Output,"")</f>
        <v/>
      </c>
      <c r="BU65" s="77" t="str">
        <f>IF(ISTEXT('Discounted Benefits'!$N415&amp;'Discounted Benefits'!$O415),('Discounted Benefits'!CA415)/Value_Output,"")</f>
        <v/>
      </c>
      <c r="BV65" s="77" t="str">
        <f>IF(ISTEXT('Discounted Benefits'!$N415&amp;'Discounted Benefits'!$O415),('Discounted Benefits'!CB415)/Value_Output,"")</f>
        <v/>
      </c>
      <c r="BW65" s="77" t="str">
        <f>IF(ISTEXT('Discounted Benefits'!$N415&amp;'Discounted Benefits'!$O415),('Discounted Benefits'!CC415)/Value_Output,"")</f>
        <v/>
      </c>
      <c r="BX65" s="77" t="str">
        <f>IF(ISTEXT('Discounted Benefits'!$N415&amp;'Discounted Benefits'!$O415),('Discounted Benefits'!CD415)/Value_Output,"")</f>
        <v/>
      </c>
      <c r="BY65" s="77" t="str">
        <f>IF(ISTEXT('Discounted Benefits'!$N415&amp;'Discounted Benefits'!$O415),('Discounted Benefits'!CE415)/Value_Output,"")</f>
        <v/>
      </c>
      <c r="BZ65" s="77" t="str">
        <f>IF(ISTEXT('Discounted Benefits'!$N415&amp;'Discounted Benefits'!$O415),('Discounted Benefits'!CF415)/Value_Output,"")</f>
        <v/>
      </c>
      <c r="CA65" s="77" t="str">
        <f>IF(ISTEXT('Discounted Benefits'!$N415&amp;'Discounted Benefits'!$O415),('Discounted Benefits'!CG415)/Value_Output,"")</f>
        <v/>
      </c>
      <c r="CB65" s="77" t="str">
        <f>IF(ISTEXT('Discounted Benefits'!$N415&amp;'Discounted Benefits'!$O415),('Discounted Benefits'!CH415)/Value_Output,"")</f>
        <v/>
      </c>
      <c r="CC65" s="77" t="str">
        <f>IF(ISTEXT('Discounted Benefits'!$N415&amp;'Discounted Benefits'!$O415),('Discounted Benefits'!CI415)/Value_Output,"")</f>
        <v/>
      </c>
      <c r="CD65" s="77" t="str">
        <f>IF(ISTEXT('Discounted Benefits'!$N415&amp;'Discounted Benefits'!$O415),('Discounted Benefits'!CJ415)/Value_Output,"")</f>
        <v/>
      </c>
      <c r="CE65" s="77" t="str">
        <f>IF(ISTEXT('Discounted Benefits'!$N415&amp;'Discounted Benefits'!$O415),('Discounted Benefits'!CK415)/Value_Output,"")</f>
        <v/>
      </c>
      <c r="CF65" s="77" t="str">
        <f>IF(ISTEXT('Discounted Benefits'!$N415&amp;'Discounted Benefits'!$O415),('Discounted Benefits'!CL415)/Value_Output,"")</f>
        <v/>
      </c>
      <c r="CG65" s="77" t="str">
        <f>IF(ISTEXT('Discounted Benefits'!$N415&amp;'Discounted Benefits'!$O415),('Discounted Benefits'!CM415)/Value_Output,"")</f>
        <v/>
      </c>
      <c r="CH65" s="77" t="str">
        <f>IF(ISTEXT('Discounted Benefits'!$N415&amp;'Discounted Benefits'!$O415),('Discounted Benefits'!CN415)/Value_Output,"")</f>
        <v/>
      </c>
      <c r="CI65" s="77" t="str">
        <f>IF(ISTEXT('Discounted Benefits'!$N415&amp;'Discounted Benefits'!$O415),('Discounted Benefits'!CO415)/Value_Output,"")</f>
        <v/>
      </c>
      <c r="CJ65" s="77" t="str">
        <f>IF(ISTEXT('Discounted Benefits'!$N415&amp;'Discounted Benefits'!$O415),('Discounted Benefits'!CP415)/Value_Output,"")</f>
        <v/>
      </c>
      <c r="CM65" s="24"/>
      <c r="CN65" s="24"/>
    </row>
    <row r="66" spans="3:92" x14ac:dyDescent="0.35">
      <c r="C66" s="114"/>
      <c r="D66" s="114"/>
      <c r="E66" s="23" t="str">
        <f>IF(ISTEXT('Discounted Benefits'!$N416&amp;'Discounted Benefits'!$O416),'Discounted Benefits'!$O416,"")</f>
        <v/>
      </c>
      <c r="F66" s="23"/>
      <c r="G66" s="82" t="str">
        <f>IF(ISTEXT('Discounted Benefits'!$N416&amp;'Discounted Benefits'!$O416),SUM('Discounted Benefits'!$P416:$BM416)/Value_Output,"")</f>
        <v/>
      </c>
      <c r="H66" s="82"/>
      <c r="I66" s="87"/>
      <c r="J66" s="81" t="str">
        <f>IF(ISTEXT('Discounted Benefits'!$N416&amp;'Discounted Benefits'!$O416),('Discounted Benefits'!P416)/Value_Output,"")</f>
        <v/>
      </c>
      <c r="K66" s="81" t="str">
        <f>IF(ISTEXT('Discounted Benefits'!$N416&amp;'Discounted Benefits'!$O416),('Discounted Benefits'!Q416)/Value_Output,"")</f>
        <v/>
      </c>
      <c r="L66" s="81" t="str">
        <f>IF(ISTEXT('Discounted Benefits'!$N416&amp;'Discounted Benefits'!$O416),('Discounted Benefits'!R416)/Value_Output,"")</f>
        <v/>
      </c>
      <c r="M66" s="81" t="str">
        <f>IF(ISTEXT('Discounted Benefits'!$N416&amp;'Discounted Benefits'!$O416),('Discounted Benefits'!S416)/Value_Output,"")</f>
        <v/>
      </c>
      <c r="N66" s="81" t="str">
        <f>IF(ISTEXT('Discounted Benefits'!$N416&amp;'Discounted Benefits'!$O416),('Discounted Benefits'!T416)/Value_Output,"")</f>
        <v/>
      </c>
      <c r="O66" s="81" t="str">
        <f>IF(ISTEXT('Discounted Benefits'!$N416&amp;'Discounted Benefits'!$O416),('Discounted Benefits'!U416)/Value_Output,"")</f>
        <v/>
      </c>
      <c r="P66" s="81" t="str">
        <f>IF(ISTEXT('Discounted Benefits'!$N416&amp;'Discounted Benefits'!$O416),('Discounted Benefits'!V416)/Value_Output,"")</f>
        <v/>
      </c>
      <c r="Q66" s="81" t="str">
        <f>IF(ISTEXT('Discounted Benefits'!$N416&amp;'Discounted Benefits'!$O416),('Discounted Benefits'!W416)/Value_Output,"")</f>
        <v/>
      </c>
      <c r="R66" s="81" t="str">
        <f>IF(ISTEXT('Discounted Benefits'!$N416&amp;'Discounted Benefits'!$O416),('Discounted Benefits'!X416)/Value_Output,"")</f>
        <v/>
      </c>
      <c r="S66" s="81" t="str">
        <f>IF(ISTEXT('Discounted Benefits'!$N416&amp;'Discounted Benefits'!$O416),('Discounted Benefits'!Y416)/Value_Output,"")</f>
        <v/>
      </c>
      <c r="T66" s="81" t="str">
        <f>IF(ISTEXT('Discounted Benefits'!$N416&amp;'Discounted Benefits'!$O416),('Discounted Benefits'!Z416)/Value_Output,"")</f>
        <v/>
      </c>
      <c r="U66" s="81" t="str">
        <f>IF(ISTEXT('Discounted Benefits'!$N416&amp;'Discounted Benefits'!$O416),('Discounted Benefits'!AA416)/Value_Output,"")</f>
        <v/>
      </c>
      <c r="V66" s="81" t="str">
        <f>IF(ISTEXT('Discounted Benefits'!$N416&amp;'Discounted Benefits'!$O416),('Discounted Benefits'!AB416)/Value_Output,"")</f>
        <v/>
      </c>
      <c r="W66" s="81" t="str">
        <f>IF(ISTEXT('Discounted Benefits'!$N416&amp;'Discounted Benefits'!$O416),('Discounted Benefits'!AC416)/Value_Output,"")</f>
        <v/>
      </c>
      <c r="X66" s="81" t="str">
        <f>IF(ISTEXT('Discounted Benefits'!$N416&amp;'Discounted Benefits'!$O416),('Discounted Benefits'!AD416)/Value_Output,"")</f>
        <v/>
      </c>
      <c r="Y66" s="81" t="str">
        <f>IF(ISTEXT('Discounted Benefits'!$N416&amp;'Discounted Benefits'!$O416),('Discounted Benefits'!AE416)/Value_Output,"")</f>
        <v/>
      </c>
      <c r="Z66" s="81" t="str">
        <f>IF(ISTEXT('Discounted Benefits'!$N416&amp;'Discounted Benefits'!$O416),('Discounted Benefits'!AF416)/Value_Output,"")</f>
        <v/>
      </c>
      <c r="AA66" s="81" t="str">
        <f>IF(ISTEXT('Discounted Benefits'!$N416&amp;'Discounted Benefits'!$O416),('Discounted Benefits'!AG416)/Value_Output,"")</f>
        <v/>
      </c>
      <c r="AB66" s="81" t="str">
        <f>IF(ISTEXT('Discounted Benefits'!$N416&amp;'Discounted Benefits'!$O416),('Discounted Benefits'!AH416)/Value_Output,"")</f>
        <v/>
      </c>
      <c r="AC66" s="81" t="str">
        <f>IF(ISTEXT('Discounted Benefits'!$N416&amp;'Discounted Benefits'!$O416),('Discounted Benefits'!AI416)/Value_Output,"")</f>
        <v/>
      </c>
      <c r="AD66" s="81" t="str">
        <f>IF(ISTEXT('Discounted Benefits'!$N416&amp;'Discounted Benefits'!$O416),('Discounted Benefits'!AJ416)/Value_Output,"")</f>
        <v/>
      </c>
      <c r="AE66" s="81" t="str">
        <f>IF(ISTEXT('Discounted Benefits'!$N416&amp;'Discounted Benefits'!$O416),('Discounted Benefits'!AK416)/Value_Output,"")</f>
        <v/>
      </c>
      <c r="AF66" s="81" t="str">
        <f>IF(ISTEXT('Discounted Benefits'!$N416&amp;'Discounted Benefits'!$O416),('Discounted Benefits'!AL416)/Value_Output,"")</f>
        <v/>
      </c>
      <c r="AG66" s="81" t="str">
        <f>IF(ISTEXT('Discounted Benefits'!$N416&amp;'Discounted Benefits'!$O416),('Discounted Benefits'!AM416)/Value_Output,"")</f>
        <v/>
      </c>
      <c r="AH66" s="81" t="str">
        <f>IF(ISTEXT('Discounted Benefits'!$N416&amp;'Discounted Benefits'!$O416),('Discounted Benefits'!AN416)/Value_Output,"")</f>
        <v/>
      </c>
      <c r="AI66" s="81" t="str">
        <f>IF(ISTEXT('Discounted Benefits'!$N416&amp;'Discounted Benefits'!$O416),('Discounted Benefits'!AO416)/Value_Output,"")</f>
        <v/>
      </c>
      <c r="AJ66" s="81" t="str">
        <f>IF(ISTEXT('Discounted Benefits'!$N416&amp;'Discounted Benefits'!$O416),('Discounted Benefits'!AP416)/Value_Output,"")</f>
        <v/>
      </c>
      <c r="AK66" s="81" t="str">
        <f>IF(ISTEXT('Discounted Benefits'!$N416&amp;'Discounted Benefits'!$O416),('Discounted Benefits'!AQ416)/Value_Output,"")</f>
        <v/>
      </c>
      <c r="AL66" s="81" t="str">
        <f>IF(ISTEXT('Discounted Benefits'!$N416&amp;'Discounted Benefits'!$O416),('Discounted Benefits'!AR416)/Value_Output,"")</f>
        <v/>
      </c>
      <c r="AM66" s="81" t="str">
        <f>IF(ISTEXT('Discounted Benefits'!$N416&amp;'Discounted Benefits'!$O416),('Discounted Benefits'!AS416)/Value_Output,"")</f>
        <v/>
      </c>
      <c r="AN66" s="81" t="str">
        <f>IF(ISTEXT('Discounted Benefits'!$N416&amp;'Discounted Benefits'!$O416),('Discounted Benefits'!AT416)/Value_Output,"")</f>
        <v/>
      </c>
      <c r="AO66" s="81" t="str">
        <f>IF(ISTEXT('Discounted Benefits'!$N416&amp;'Discounted Benefits'!$O416),('Discounted Benefits'!AU416)/Value_Output,"")</f>
        <v/>
      </c>
      <c r="AP66" s="81" t="str">
        <f>IF(ISTEXT('Discounted Benefits'!$N416&amp;'Discounted Benefits'!$O416),('Discounted Benefits'!AV416)/Value_Output,"")</f>
        <v/>
      </c>
      <c r="AQ66" s="81" t="str">
        <f>IF(ISTEXT('Discounted Benefits'!$N416&amp;'Discounted Benefits'!$O416),('Discounted Benefits'!AW416)/Value_Output,"")</f>
        <v/>
      </c>
      <c r="AR66" s="81" t="str">
        <f>IF(ISTEXT('Discounted Benefits'!$N416&amp;'Discounted Benefits'!$O416),('Discounted Benefits'!AX416)/Value_Output,"")</f>
        <v/>
      </c>
      <c r="AS66" s="81" t="str">
        <f>IF(ISTEXT('Discounted Benefits'!$N416&amp;'Discounted Benefits'!$O416),('Discounted Benefits'!AY416)/Value_Output,"")</f>
        <v/>
      </c>
      <c r="AT66" s="81" t="str">
        <f>IF(ISTEXT('Discounted Benefits'!$N416&amp;'Discounted Benefits'!$O416),('Discounted Benefits'!AZ416)/Value_Output,"")</f>
        <v/>
      </c>
      <c r="AU66" s="81" t="str">
        <f>IF(ISTEXT('Discounted Benefits'!$N416&amp;'Discounted Benefits'!$O416),('Discounted Benefits'!BA416)/Value_Output,"")</f>
        <v/>
      </c>
      <c r="AV66" s="81" t="str">
        <f>IF(ISTEXT('Discounted Benefits'!$N416&amp;'Discounted Benefits'!$O416),('Discounted Benefits'!BB416)/Value_Output,"")</f>
        <v/>
      </c>
      <c r="AW66" s="81" t="str">
        <f>IF(ISTEXT('Discounted Benefits'!$N416&amp;'Discounted Benefits'!$O416),('Discounted Benefits'!BC416)/Value_Output,"")</f>
        <v/>
      </c>
      <c r="AX66" s="81" t="str">
        <f>IF(ISTEXT('Discounted Benefits'!$N416&amp;'Discounted Benefits'!$O416),('Discounted Benefits'!BD416)/Value_Output,"")</f>
        <v/>
      </c>
      <c r="AY66" s="81" t="str">
        <f>IF(ISTEXT('Discounted Benefits'!$N416&amp;'Discounted Benefits'!$O416),('Discounted Benefits'!BE416)/Value_Output,"")</f>
        <v/>
      </c>
      <c r="AZ66" s="77" t="str">
        <f>IF(ISTEXT('Discounted Benefits'!$N416&amp;'Discounted Benefits'!$O416),('Discounted Benefits'!BF416)/Value_Output,"")</f>
        <v/>
      </c>
      <c r="BA66" s="77" t="str">
        <f>IF(ISTEXT('Discounted Benefits'!$N416&amp;'Discounted Benefits'!$O416),('Discounted Benefits'!BG416)/Value_Output,"")</f>
        <v/>
      </c>
      <c r="BB66" s="77" t="str">
        <f>IF(ISTEXT('Discounted Benefits'!$N416&amp;'Discounted Benefits'!$O416),('Discounted Benefits'!BH416)/Value_Output,"")</f>
        <v/>
      </c>
      <c r="BC66" s="77" t="str">
        <f>IF(ISTEXT('Discounted Benefits'!$N416&amp;'Discounted Benefits'!$O416),('Discounted Benefits'!BI416)/Value_Output,"")</f>
        <v/>
      </c>
      <c r="BD66" s="77" t="str">
        <f>IF(ISTEXT('Discounted Benefits'!$N416&amp;'Discounted Benefits'!$O416),('Discounted Benefits'!BJ416)/Value_Output,"")</f>
        <v/>
      </c>
      <c r="BE66" s="77" t="str">
        <f>IF(ISTEXT('Discounted Benefits'!$N416&amp;'Discounted Benefits'!$O416),('Discounted Benefits'!BK416)/Value_Output,"")</f>
        <v/>
      </c>
      <c r="BF66" s="77" t="str">
        <f>IF(ISTEXT('Discounted Benefits'!$N416&amp;'Discounted Benefits'!$O416),('Discounted Benefits'!BL416)/Value_Output,"")</f>
        <v/>
      </c>
      <c r="BG66" s="77" t="str">
        <f>IF(ISTEXT('Discounted Benefits'!$N416&amp;'Discounted Benefits'!$O416),('Discounted Benefits'!BM416)/Value_Output,"")</f>
        <v/>
      </c>
      <c r="BH66" s="77" t="str">
        <f>IF(ISTEXT('Discounted Benefits'!$N416&amp;'Discounted Benefits'!$O416),('Discounted Benefits'!BN416)/Value_Output,"")</f>
        <v/>
      </c>
      <c r="BI66" s="77" t="str">
        <f>IF(ISTEXT('Discounted Benefits'!$N416&amp;'Discounted Benefits'!$O416),('Discounted Benefits'!BO416)/Value_Output,"")</f>
        <v/>
      </c>
      <c r="BJ66" s="77" t="str">
        <f>IF(ISTEXT('Discounted Benefits'!$N416&amp;'Discounted Benefits'!$O416),('Discounted Benefits'!BP416)/Value_Output,"")</f>
        <v/>
      </c>
      <c r="BK66" s="77" t="str">
        <f>IF(ISTEXT('Discounted Benefits'!$N416&amp;'Discounted Benefits'!$O416),('Discounted Benefits'!BQ416)/Value_Output,"")</f>
        <v/>
      </c>
      <c r="BL66" s="77" t="str">
        <f>IF(ISTEXT('Discounted Benefits'!$N416&amp;'Discounted Benefits'!$O416),('Discounted Benefits'!BR416)/Value_Output,"")</f>
        <v/>
      </c>
      <c r="BM66" s="77" t="str">
        <f>IF(ISTEXT('Discounted Benefits'!$N416&amp;'Discounted Benefits'!$O416),('Discounted Benefits'!BS416)/Value_Output,"")</f>
        <v/>
      </c>
      <c r="BN66" s="77" t="str">
        <f>IF(ISTEXT('Discounted Benefits'!$N416&amp;'Discounted Benefits'!$O416),('Discounted Benefits'!BT416)/Value_Output,"")</f>
        <v/>
      </c>
      <c r="BO66" s="77" t="str">
        <f>IF(ISTEXT('Discounted Benefits'!$N416&amp;'Discounted Benefits'!$O416),('Discounted Benefits'!BU416)/Value_Output,"")</f>
        <v/>
      </c>
      <c r="BP66" s="77" t="str">
        <f>IF(ISTEXT('Discounted Benefits'!$N416&amp;'Discounted Benefits'!$O416),('Discounted Benefits'!BV416)/Value_Output,"")</f>
        <v/>
      </c>
      <c r="BQ66" s="77" t="str">
        <f>IF(ISTEXT('Discounted Benefits'!$N416&amp;'Discounted Benefits'!$O416),('Discounted Benefits'!BW416)/Value_Output,"")</f>
        <v/>
      </c>
      <c r="BR66" s="77" t="str">
        <f>IF(ISTEXT('Discounted Benefits'!$N416&amp;'Discounted Benefits'!$O416),('Discounted Benefits'!BX416)/Value_Output,"")</f>
        <v/>
      </c>
      <c r="BS66" s="77" t="str">
        <f>IF(ISTEXT('Discounted Benefits'!$N416&amp;'Discounted Benefits'!$O416),('Discounted Benefits'!BY416)/Value_Output,"")</f>
        <v/>
      </c>
      <c r="BT66" s="77" t="str">
        <f>IF(ISTEXT('Discounted Benefits'!$N416&amp;'Discounted Benefits'!$O416),('Discounted Benefits'!BZ416)/Value_Output,"")</f>
        <v/>
      </c>
      <c r="BU66" s="77" t="str">
        <f>IF(ISTEXT('Discounted Benefits'!$N416&amp;'Discounted Benefits'!$O416),('Discounted Benefits'!CA416)/Value_Output,"")</f>
        <v/>
      </c>
      <c r="BV66" s="77" t="str">
        <f>IF(ISTEXT('Discounted Benefits'!$N416&amp;'Discounted Benefits'!$O416),('Discounted Benefits'!CB416)/Value_Output,"")</f>
        <v/>
      </c>
      <c r="BW66" s="77" t="str">
        <f>IF(ISTEXT('Discounted Benefits'!$N416&amp;'Discounted Benefits'!$O416),('Discounted Benefits'!CC416)/Value_Output,"")</f>
        <v/>
      </c>
      <c r="BX66" s="77" t="str">
        <f>IF(ISTEXT('Discounted Benefits'!$N416&amp;'Discounted Benefits'!$O416),('Discounted Benefits'!CD416)/Value_Output,"")</f>
        <v/>
      </c>
      <c r="BY66" s="77" t="str">
        <f>IF(ISTEXT('Discounted Benefits'!$N416&amp;'Discounted Benefits'!$O416),('Discounted Benefits'!CE416)/Value_Output,"")</f>
        <v/>
      </c>
      <c r="BZ66" s="77" t="str">
        <f>IF(ISTEXT('Discounted Benefits'!$N416&amp;'Discounted Benefits'!$O416),('Discounted Benefits'!CF416)/Value_Output,"")</f>
        <v/>
      </c>
      <c r="CA66" s="77" t="str">
        <f>IF(ISTEXT('Discounted Benefits'!$N416&amp;'Discounted Benefits'!$O416),('Discounted Benefits'!CG416)/Value_Output,"")</f>
        <v/>
      </c>
      <c r="CB66" s="77" t="str">
        <f>IF(ISTEXT('Discounted Benefits'!$N416&amp;'Discounted Benefits'!$O416),('Discounted Benefits'!CH416)/Value_Output,"")</f>
        <v/>
      </c>
      <c r="CC66" s="77" t="str">
        <f>IF(ISTEXT('Discounted Benefits'!$N416&amp;'Discounted Benefits'!$O416),('Discounted Benefits'!CI416)/Value_Output,"")</f>
        <v/>
      </c>
      <c r="CD66" s="77" t="str">
        <f>IF(ISTEXT('Discounted Benefits'!$N416&amp;'Discounted Benefits'!$O416),('Discounted Benefits'!CJ416)/Value_Output,"")</f>
        <v/>
      </c>
      <c r="CE66" s="77" t="str">
        <f>IF(ISTEXT('Discounted Benefits'!$N416&amp;'Discounted Benefits'!$O416),('Discounted Benefits'!CK416)/Value_Output,"")</f>
        <v/>
      </c>
      <c r="CF66" s="77" t="str">
        <f>IF(ISTEXT('Discounted Benefits'!$N416&amp;'Discounted Benefits'!$O416),('Discounted Benefits'!CL416)/Value_Output,"")</f>
        <v/>
      </c>
      <c r="CG66" s="77" t="str">
        <f>IF(ISTEXT('Discounted Benefits'!$N416&amp;'Discounted Benefits'!$O416),('Discounted Benefits'!CM416)/Value_Output,"")</f>
        <v/>
      </c>
      <c r="CH66" s="77" t="str">
        <f>IF(ISTEXT('Discounted Benefits'!$N416&amp;'Discounted Benefits'!$O416),('Discounted Benefits'!CN416)/Value_Output,"")</f>
        <v/>
      </c>
      <c r="CI66" s="77" t="str">
        <f>IF(ISTEXT('Discounted Benefits'!$N416&amp;'Discounted Benefits'!$O416),('Discounted Benefits'!CO416)/Value_Output,"")</f>
        <v/>
      </c>
      <c r="CJ66" s="77" t="str">
        <f>IF(ISTEXT('Discounted Benefits'!$N416&amp;'Discounted Benefits'!$O416),('Discounted Benefits'!CP416)/Value_Output,"")</f>
        <v/>
      </c>
      <c r="CM66" s="24"/>
      <c r="CN66" s="24"/>
    </row>
    <row r="67" spans="3:92" x14ac:dyDescent="0.35">
      <c r="C67" s="114"/>
      <c r="D67" s="114"/>
      <c r="E67" s="23" t="str">
        <f>IF(ISTEXT('Discounted Benefits'!$N417&amp;'Discounted Benefits'!$O417),'Discounted Benefits'!$O417,"")</f>
        <v/>
      </c>
      <c r="F67" s="23"/>
      <c r="G67" s="82" t="str">
        <f>IF(ISTEXT('Discounted Benefits'!$N417&amp;'Discounted Benefits'!$O417),SUM('Discounted Benefits'!$P417:$BM417)/Value_Output,"")</f>
        <v/>
      </c>
      <c r="H67" s="82"/>
      <c r="I67" s="87"/>
      <c r="J67" s="81" t="str">
        <f>IF(ISTEXT('Discounted Benefits'!$N417&amp;'Discounted Benefits'!$O417),('Discounted Benefits'!P417)/Value_Output,"")</f>
        <v/>
      </c>
      <c r="K67" s="81" t="str">
        <f>IF(ISTEXT('Discounted Benefits'!$N417&amp;'Discounted Benefits'!$O417),('Discounted Benefits'!Q417)/Value_Output,"")</f>
        <v/>
      </c>
      <c r="L67" s="81" t="str">
        <f>IF(ISTEXT('Discounted Benefits'!$N417&amp;'Discounted Benefits'!$O417),('Discounted Benefits'!R417)/Value_Output,"")</f>
        <v/>
      </c>
      <c r="M67" s="81" t="str">
        <f>IF(ISTEXT('Discounted Benefits'!$N417&amp;'Discounted Benefits'!$O417),('Discounted Benefits'!S417)/Value_Output,"")</f>
        <v/>
      </c>
      <c r="N67" s="81" t="str">
        <f>IF(ISTEXT('Discounted Benefits'!$N417&amp;'Discounted Benefits'!$O417),('Discounted Benefits'!T417)/Value_Output,"")</f>
        <v/>
      </c>
      <c r="O67" s="81" t="str">
        <f>IF(ISTEXT('Discounted Benefits'!$N417&amp;'Discounted Benefits'!$O417),('Discounted Benefits'!U417)/Value_Output,"")</f>
        <v/>
      </c>
      <c r="P67" s="81" t="str">
        <f>IF(ISTEXT('Discounted Benefits'!$N417&amp;'Discounted Benefits'!$O417),('Discounted Benefits'!V417)/Value_Output,"")</f>
        <v/>
      </c>
      <c r="Q67" s="81" t="str">
        <f>IF(ISTEXT('Discounted Benefits'!$N417&amp;'Discounted Benefits'!$O417),('Discounted Benefits'!W417)/Value_Output,"")</f>
        <v/>
      </c>
      <c r="R67" s="81" t="str">
        <f>IF(ISTEXT('Discounted Benefits'!$N417&amp;'Discounted Benefits'!$O417),('Discounted Benefits'!X417)/Value_Output,"")</f>
        <v/>
      </c>
      <c r="S67" s="81" t="str">
        <f>IF(ISTEXT('Discounted Benefits'!$N417&amp;'Discounted Benefits'!$O417),('Discounted Benefits'!Y417)/Value_Output,"")</f>
        <v/>
      </c>
      <c r="T67" s="81" t="str">
        <f>IF(ISTEXT('Discounted Benefits'!$N417&amp;'Discounted Benefits'!$O417),('Discounted Benefits'!Z417)/Value_Output,"")</f>
        <v/>
      </c>
      <c r="U67" s="81" t="str">
        <f>IF(ISTEXT('Discounted Benefits'!$N417&amp;'Discounted Benefits'!$O417),('Discounted Benefits'!AA417)/Value_Output,"")</f>
        <v/>
      </c>
      <c r="V67" s="81" t="str">
        <f>IF(ISTEXT('Discounted Benefits'!$N417&amp;'Discounted Benefits'!$O417),('Discounted Benefits'!AB417)/Value_Output,"")</f>
        <v/>
      </c>
      <c r="W67" s="81" t="str">
        <f>IF(ISTEXT('Discounted Benefits'!$N417&amp;'Discounted Benefits'!$O417),('Discounted Benefits'!AC417)/Value_Output,"")</f>
        <v/>
      </c>
      <c r="X67" s="81" t="str">
        <f>IF(ISTEXT('Discounted Benefits'!$N417&amp;'Discounted Benefits'!$O417),('Discounted Benefits'!AD417)/Value_Output,"")</f>
        <v/>
      </c>
      <c r="Y67" s="81" t="str">
        <f>IF(ISTEXT('Discounted Benefits'!$N417&amp;'Discounted Benefits'!$O417),('Discounted Benefits'!AE417)/Value_Output,"")</f>
        <v/>
      </c>
      <c r="Z67" s="81" t="str">
        <f>IF(ISTEXT('Discounted Benefits'!$N417&amp;'Discounted Benefits'!$O417),('Discounted Benefits'!AF417)/Value_Output,"")</f>
        <v/>
      </c>
      <c r="AA67" s="81" t="str">
        <f>IF(ISTEXT('Discounted Benefits'!$N417&amp;'Discounted Benefits'!$O417),('Discounted Benefits'!AG417)/Value_Output,"")</f>
        <v/>
      </c>
      <c r="AB67" s="81" t="str">
        <f>IF(ISTEXT('Discounted Benefits'!$N417&amp;'Discounted Benefits'!$O417),('Discounted Benefits'!AH417)/Value_Output,"")</f>
        <v/>
      </c>
      <c r="AC67" s="81" t="str">
        <f>IF(ISTEXT('Discounted Benefits'!$N417&amp;'Discounted Benefits'!$O417),('Discounted Benefits'!AI417)/Value_Output,"")</f>
        <v/>
      </c>
      <c r="AD67" s="81" t="str">
        <f>IF(ISTEXT('Discounted Benefits'!$N417&amp;'Discounted Benefits'!$O417),('Discounted Benefits'!AJ417)/Value_Output,"")</f>
        <v/>
      </c>
      <c r="AE67" s="81" t="str">
        <f>IF(ISTEXT('Discounted Benefits'!$N417&amp;'Discounted Benefits'!$O417),('Discounted Benefits'!AK417)/Value_Output,"")</f>
        <v/>
      </c>
      <c r="AF67" s="81" t="str">
        <f>IF(ISTEXT('Discounted Benefits'!$N417&amp;'Discounted Benefits'!$O417),('Discounted Benefits'!AL417)/Value_Output,"")</f>
        <v/>
      </c>
      <c r="AG67" s="81" t="str">
        <f>IF(ISTEXT('Discounted Benefits'!$N417&amp;'Discounted Benefits'!$O417),('Discounted Benefits'!AM417)/Value_Output,"")</f>
        <v/>
      </c>
      <c r="AH67" s="81" t="str">
        <f>IF(ISTEXT('Discounted Benefits'!$N417&amp;'Discounted Benefits'!$O417),('Discounted Benefits'!AN417)/Value_Output,"")</f>
        <v/>
      </c>
      <c r="AI67" s="81" t="str">
        <f>IF(ISTEXT('Discounted Benefits'!$N417&amp;'Discounted Benefits'!$O417),('Discounted Benefits'!AO417)/Value_Output,"")</f>
        <v/>
      </c>
      <c r="AJ67" s="81" t="str">
        <f>IF(ISTEXT('Discounted Benefits'!$N417&amp;'Discounted Benefits'!$O417),('Discounted Benefits'!AP417)/Value_Output,"")</f>
        <v/>
      </c>
      <c r="AK67" s="81" t="str">
        <f>IF(ISTEXT('Discounted Benefits'!$N417&amp;'Discounted Benefits'!$O417),('Discounted Benefits'!AQ417)/Value_Output,"")</f>
        <v/>
      </c>
      <c r="AL67" s="81" t="str">
        <f>IF(ISTEXT('Discounted Benefits'!$N417&amp;'Discounted Benefits'!$O417),('Discounted Benefits'!AR417)/Value_Output,"")</f>
        <v/>
      </c>
      <c r="AM67" s="81" t="str">
        <f>IF(ISTEXT('Discounted Benefits'!$N417&amp;'Discounted Benefits'!$O417),('Discounted Benefits'!AS417)/Value_Output,"")</f>
        <v/>
      </c>
      <c r="AN67" s="81" t="str">
        <f>IF(ISTEXT('Discounted Benefits'!$N417&amp;'Discounted Benefits'!$O417),('Discounted Benefits'!AT417)/Value_Output,"")</f>
        <v/>
      </c>
      <c r="AO67" s="81" t="str">
        <f>IF(ISTEXT('Discounted Benefits'!$N417&amp;'Discounted Benefits'!$O417),('Discounted Benefits'!AU417)/Value_Output,"")</f>
        <v/>
      </c>
      <c r="AP67" s="81" t="str">
        <f>IF(ISTEXT('Discounted Benefits'!$N417&amp;'Discounted Benefits'!$O417),('Discounted Benefits'!AV417)/Value_Output,"")</f>
        <v/>
      </c>
      <c r="AQ67" s="81" t="str">
        <f>IF(ISTEXT('Discounted Benefits'!$N417&amp;'Discounted Benefits'!$O417),('Discounted Benefits'!AW417)/Value_Output,"")</f>
        <v/>
      </c>
      <c r="AR67" s="81" t="str">
        <f>IF(ISTEXT('Discounted Benefits'!$N417&amp;'Discounted Benefits'!$O417),('Discounted Benefits'!AX417)/Value_Output,"")</f>
        <v/>
      </c>
      <c r="AS67" s="81" t="str">
        <f>IF(ISTEXT('Discounted Benefits'!$N417&amp;'Discounted Benefits'!$O417),('Discounted Benefits'!AY417)/Value_Output,"")</f>
        <v/>
      </c>
      <c r="AT67" s="81" t="str">
        <f>IF(ISTEXT('Discounted Benefits'!$N417&amp;'Discounted Benefits'!$O417),('Discounted Benefits'!AZ417)/Value_Output,"")</f>
        <v/>
      </c>
      <c r="AU67" s="81" t="str">
        <f>IF(ISTEXT('Discounted Benefits'!$N417&amp;'Discounted Benefits'!$O417),('Discounted Benefits'!BA417)/Value_Output,"")</f>
        <v/>
      </c>
      <c r="AV67" s="81" t="str">
        <f>IF(ISTEXT('Discounted Benefits'!$N417&amp;'Discounted Benefits'!$O417),('Discounted Benefits'!BB417)/Value_Output,"")</f>
        <v/>
      </c>
      <c r="AW67" s="81" t="str">
        <f>IF(ISTEXT('Discounted Benefits'!$N417&amp;'Discounted Benefits'!$O417),('Discounted Benefits'!BC417)/Value_Output,"")</f>
        <v/>
      </c>
      <c r="AX67" s="81" t="str">
        <f>IF(ISTEXT('Discounted Benefits'!$N417&amp;'Discounted Benefits'!$O417),('Discounted Benefits'!BD417)/Value_Output,"")</f>
        <v/>
      </c>
      <c r="AY67" s="81" t="str">
        <f>IF(ISTEXT('Discounted Benefits'!$N417&amp;'Discounted Benefits'!$O417),('Discounted Benefits'!BE417)/Value_Output,"")</f>
        <v/>
      </c>
      <c r="AZ67" s="77" t="str">
        <f>IF(ISTEXT('Discounted Benefits'!$N417&amp;'Discounted Benefits'!$O417),('Discounted Benefits'!BF417)/Value_Output,"")</f>
        <v/>
      </c>
      <c r="BA67" s="77" t="str">
        <f>IF(ISTEXT('Discounted Benefits'!$N417&amp;'Discounted Benefits'!$O417),('Discounted Benefits'!BG417)/Value_Output,"")</f>
        <v/>
      </c>
      <c r="BB67" s="77" t="str">
        <f>IF(ISTEXT('Discounted Benefits'!$N417&amp;'Discounted Benefits'!$O417),('Discounted Benefits'!BH417)/Value_Output,"")</f>
        <v/>
      </c>
      <c r="BC67" s="77" t="str">
        <f>IF(ISTEXT('Discounted Benefits'!$N417&amp;'Discounted Benefits'!$O417),('Discounted Benefits'!BI417)/Value_Output,"")</f>
        <v/>
      </c>
      <c r="BD67" s="77" t="str">
        <f>IF(ISTEXT('Discounted Benefits'!$N417&amp;'Discounted Benefits'!$O417),('Discounted Benefits'!BJ417)/Value_Output,"")</f>
        <v/>
      </c>
      <c r="BE67" s="77" t="str">
        <f>IF(ISTEXT('Discounted Benefits'!$N417&amp;'Discounted Benefits'!$O417),('Discounted Benefits'!BK417)/Value_Output,"")</f>
        <v/>
      </c>
      <c r="BF67" s="77" t="str">
        <f>IF(ISTEXT('Discounted Benefits'!$N417&amp;'Discounted Benefits'!$O417),('Discounted Benefits'!BL417)/Value_Output,"")</f>
        <v/>
      </c>
      <c r="BG67" s="77" t="str">
        <f>IF(ISTEXT('Discounted Benefits'!$N417&amp;'Discounted Benefits'!$O417),('Discounted Benefits'!BM417)/Value_Output,"")</f>
        <v/>
      </c>
      <c r="BH67" s="77" t="str">
        <f>IF(ISTEXT('Discounted Benefits'!$N417&amp;'Discounted Benefits'!$O417),('Discounted Benefits'!BN417)/Value_Output,"")</f>
        <v/>
      </c>
      <c r="BI67" s="77" t="str">
        <f>IF(ISTEXT('Discounted Benefits'!$N417&amp;'Discounted Benefits'!$O417),('Discounted Benefits'!BO417)/Value_Output,"")</f>
        <v/>
      </c>
      <c r="BJ67" s="77" t="str">
        <f>IF(ISTEXT('Discounted Benefits'!$N417&amp;'Discounted Benefits'!$O417),('Discounted Benefits'!BP417)/Value_Output,"")</f>
        <v/>
      </c>
      <c r="BK67" s="77" t="str">
        <f>IF(ISTEXT('Discounted Benefits'!$N417&amp;'Discounted Benefits'!$O417),('Discounted Benefits'!BQ417)/Value_Output,"")</f>
        <v/>
      </c>
      <c r="BL67" s="77" t="str">
        <f>IF(ISTEXT('Discounted Benefits'!$N417&amp;'Discounted Benefits'!$O417),('Discounted Benefits'!BR417)/Value_Output,"")</f>
        <v/>
      </c>
      <c r="BM67" s="77" t="str">
        <f>IF(ISTEXT('Discounted Benefits'!$N417&amp;'Discounted Benefits'!$O417),('Discounted Benefits'!BS417)/Value_Output,"")</f>
        <v/>
      </c>
      <c r="BN67" s="77" t="str">
        <f>IF(ISTEXT('Discounted Benefits'!$N417&amp;'Discounted Benefits'!$O417),('Discounted Benefits'!BT417)/Value_Output,"")</f>
        <v/>
      </c>
      <c r="BO67" s="77" t="str">
        <f>IF(ISTEXT('Discounted Benefits'!$N417&amp;'Discounted Benefits'!$O417),('Discounted Benefits'!BU417)/Value_Output,"")</f>
        <v/>
      </c>
      <c r="BP67" s="77" t="str">
        <f>IF(ISTEXT('Discounted Benefits'!$N417&amp;'Discounted Benefits'!$O417),('Discounted Benefits'!BV417)/Value_Output,"")</f>
        <v/>
      </c>
      <c r="BQ67" s="77" t="str">
        <f>IF(ISTEXT('Discounted Benefits'!$N417&amp;'Discounted Benefits'!$O417),('Discounted Benefits'!BW417)/Value_Output,"")</f>
        <v/>
      </c>
      <c r="BR67" s="77" t="str">
        <f>IF(ISTEXT('Discounted Benefits'!$N417&amp;'Discounted Benefits'!$O417),('Discounted Benefits'!BX417)/Value_Output,"")</f>
        <v/>
      </c>
      <c r="BS67" s="77" t="str">
        <f>IF(ISTEXT('Discounted Benefits'!$N417&amp;'Discounted Benefits'!$O417),('Discounted Benefits'!BY417)/Value_Output,"")</f>
        <v/>
      </c>
      <c r="BT67" s="77" t="str">
        <f>IF(ISTEXT('Discounted Benefits'!$N417&amp;'Discounted Benefits'!$O417),('Discounted Benefits'!BZ417)/Value_Output,"")</f>
        <v/>
      </c>
      <c r="BU67" s="77" t="str">
        <f>IF(ISTEXT('Discounted Benefits'!$N417&amp;'Discounted Benefits'!$O417),('Discounted Benefits'!CA417)/Value_Output,"")</f>
        <v/>
      </c>
      <c r="BV67" s="77" t="str">
        <f>IF(ISTEXT('Discounted Benefits'!$N417&amp;'Discounted Benefits'!$O417),('Discounted Benefits'!CB417)/Value_Output,"")</f>
        <v/>
      </c>
      <c r="BW67" s="77" t="str">
        <f>IF(ISTEXT('Discounted Benefits'!$N417&amp;'Discounted Benefits'!$O417),('Discounted Benefits'!CC417)/Value_Output,"")</f>
        <v/>
      </c>
      <c r="BX67" s="77" t="str">
        <f>IF(ISTEXT('Discounted Benefits'!$N417&amp;'Discounted Benefits'!$O417),('Discounted Benefits'!CD417)/Value_Output,"")</f>
        <v/>
      </c>
      <c r="BY67" s="77" t="str">
        <f>IF(ISTEXT('Discounted Benefits'!$N417&amp;'Discounted Benefits'!$O417),('Discounted Benefits'!CE417)/Value_Output,"")</f>
        <v/>
      </c>
      <c r="BZ67" s="77" t="str">
        <f>IF(ISTEXT('Discounted Benefits'!$N417&amp;'Discounted Benefits'!$O417),('Discounted Benefits'!CF417)/Value_Output,"")</f>
        <v/>
      </c>
      <c r="CA67" s="77" t="str">
        <f>IF(ISTEXT('Discounted Benefits'!$N417&amp;'Discounted Benefits'!$O417),('Discounted Benefits'!CG417)/Value_Output,"")</f>
        <v/>
      </c>
      <c r="CB67" s="77" t="str">
        <f>IF(ISTEXT('Discounted Benefits'!$N417&amp;'Discounted Benefits'!$O417),('Discounted Benefits'!CH417)/Value_Output,"")</f>
        <v/>
      </c>
      <c r="CC67" s="77" t="str">
        <f>IF(ISTEXT('Discounted Benefits'!$N417&amp;'Discounted Benefits'!$O417),('Discounted Benefits'!CI417)/Value_Output,"")</f>
        <v/>
      </c>
      <c r="CD67" s="77" t="str">
        <f>IF(ISTEXT('Discounted Benefits'!$N417&amp;'Discounted Benefits'!$O417),('Discounted Benefits'!CJ417)/Value_Output,"")</f>
        <v/>
      </c>
      <c r="CE67" s="77" t="str">
        <f>IF(ISTEXT('Discounted Benefits'!$N417&amp;'Discounted Benefits'!$O417),('Discounted Benefits'!CK417)/Value_Output,"")</f>
        <v/>
      </c>
      <c r="CF67" s="77" t="str">
        <f>IF(ISTEXT('Discounted Benefits'!$N417&amp;'Discounted Benefits'!$O417),('Discounted Benefits'!CL417)/Value_Output,"")</f>
        <v/>
      </c>
      <c r="CG67" s="77" t="str">
        <f>IF(ISTEXT('Discounted Benefits'!$N417&amp;'Discounted Benefits'!$O417),('Discounted Benefits'!CM417)/Value_Output,"")</f>
        <v/>
      </c>
      <c r="CH67" s="77" t="str">
        <f>IF(ISTEXT('Discounted Benefits'!$N417&amp;'Discounted Benefits'!$O417),('Discounted Benefits'!CN417)/Value_Output,"")</f>
        <v/>
      </c>
      <c r="CI67" s="77" t="str">
        <f>IF(ISTEXT('Discounted Benefits'!$N417&amp;'Discounted Benefits'!$O417),('Discounted Benefits'!CO417)/Value_Output,"")</f>
        <v/>
      </c>
      <c r="CJ67" s="77" t="str">
        <f>IF(ISTEXT('Discounted Benefits'!$N417&amp;'Discounted Benefits'!$O417),('Discounted Benefits'!CP417)/Value_Output,"")</f>
        <v/>
      </c>
      <c r="CM67" s="24"/>
      <c r="CN67" s="24"/>
    </row>
    <row r="68" spans="3:92" x14ac:dyDescent="0.35">
      <c r="C68" s="114"/>
      <c r="D68" s="114"/>
      <c r="E68" s="23" t="str">
        <f>IF(ISTEXT('Discounted Benefits'!$N418&amp;'Discounted Benefits'!$O418),'Discounted Benefits'!$O418,"")</f>
        <v/>
      </c>
      <c r="F68" s="23"/>
      <c r="G68" s="82" t="str">
        <f>IF(ISTEXT('Discounted Benefits'!$N418&amp;'Discounted Benefits'!$O418),SUM('Discounted Benefits'!$P418:$BM418)/Value_Output,"")</f>
        <v/>
      </c>
      <c r="H68" s="82"/>
      <c r="I68" s="87"/>
      <c r="J68" s="81" t="str">
        <f>IF(ISTEXT('Discounted Benefits'!$N418&amp;'Discounted Benefits'!$O418),('Discounted Benefits'!P418)/Value_Output,"")</f>
        <v/>
      </c>
      <c r="K68" s="81" t="str">
        <f>IF(ISTEXT('Discounted Benefits'!$N418&amp;'Discounted Benefits'!$O418),('Discounted Benefits'!Q418)/Value_Output,"")</f>
        <v/>
      </c>
      <c r="L68" s="81" t="str">
        <f>IF(ISTEXT('Discounted Benefits'!$N418&amp;'Discounted Benefits'!$O418),('Discounted Benefits'!R418)/Value_Output,"")</f>
        <v/>
      </c>
      <c r="M68" s="81" t="str">
        <f>IF(ISTEXT('Discounted Benefits'!$N418&amp;'Discounted Benefits'!$O418),('Discounted Benefits'!S418)/Value_Output,"")</f>
        <v/>
      </c>
      <c r="N68" s="81" t="str">
        <f>IF(ISTEXT('Discounted Benefits'!$N418&amp;'Discounted Benefits'!$O418),('Discounted Benefits'!T418)/Value_Output,"")</f>
        <v/>
      </c>
      <c r="O68" s="81" t="str">
        <f>IF(ISTEXT('Discounted Benefits'!$N418&amp;'Discounted Benefits'!$O418),('Discounted Benefits'!U418)/Value_Output,"")</f>
        <v/>
      </c>
      <c r="P68" s="81" t="str">
        <f>IF(ISTEXT('Discounted Benefits'!$N418&amp;'Discounted Benefits'!$O418),('Discounted Benefits'!V418)/Value_Output,"")</f>
        <v/>
      </c>
      <c r="Q68" s="81" t="str">
        <f>IF(ISTEXT('Discounted Benefits'!$N418&amp;'Discounted Benefits'!$O418),('Discounted Benefits'!W418)/Value_Output,"")</f>
        <v/>
      </c>
      <c r="R68" s="81" t="str">
        <f>IF(ISTEXT('Discounted Benefits'!$N418&amp;'Discounted Benefits'!$O418),('Discounted Benefits'!X418)/Value_Output,"")</f>
        <v/>
      </c>
      <c r="S68" s="81" t="str">
        <f>IF(ISTEXT('Discounted Benefits'!$N418&amp;'Discounted Benefits'!$O418),('Discounted Benefits'!Y418)/Value_Output,"")</f>
        <v/>
      </c>
      <c r="T68" s="81" t="str">
        <f>IF(ISTEXT('Discounted Benefits'!$N418&amp;'Discounted Benefits'!$O418),('Discounted Benefits'!Z418)/Value_Output,"")</f>
        <v/>
      </c>
      <c r="U68" s="81" t="str">
        <f>IF(ISTEXT('Discounted Benefits'!$N418&amp;'Discounted Benefits'!$O418),('Discounted Benefits'!AA418)/Value_Output,"")</f>
        <v/>
      </c>
      <c r="V68" s="81" t="str">
        <f>IF(ISTEXT('Discounted Benefits'!$N418&amp;'Discounted Benefits'!$O418),('Discounted Benefits'!AB418)/Value_Output,"")</f>
        <v/>
      </c>
      <c r="W68" s="81" t="str">
        <f>IF(ISTEXT('Discounted Benefits'!$N418&amp;'Discounted Benefits'!$O418),('Discounted Benefits'!AC418)/Value_Output,"")</f>
        <v/>
      </c>
      <c r="X68" s="81" t="str">
        <f>IF(ISTEXT('Discounted Benefits'!$N418&amp;'Discounted Benefits'!$O418),('Discounted Benefits'!AD418)/Value_Output,"")</f>
        <v/>
      </c>
      <c r="Y68" s="81" t="str">
        <f>IF(ISTEXT('Discounted Benefits'!$N418&amp;'Discounted Benefits'!$O418),('Discounted Benefits'!AE418)/Value_Output,"")</f>
        <v/>
      </c>
      <c r="Z68" s="81" t="str">
        <f>IF(ISTEXT('Discounted Benefits'!$N418&amp;'Discounted Benefits'!$O418),('Discounted Benefits'!AF418)/Value_Output,"")</f>
        <v/>
      </c>
      <c r="AA68" s="81" t="str">
        <f>IF(ISTEXT('Discounted Benefits'!$N418&amp;'Discounted Benefits'!$O418),('Discounted Benefits'!AG418)/Value_Output,"")</f>
        <v/>
      </c>
      <c r="AB68" s="81" t="str">
        <f>IF(ISTEXT('Discounted Benefits'!$N418&amp;'Discounted Benefits'!$O418),('Discounted Benefits'!AH418)/Value_Output,"")</f>
        <v/>
      </c>
      <c r="AC68" s="81" t="str">
        <f>IF(ISTEXT('Discounted Benefits'!$N418&amp;'Discounted Benefits'!$O418),('Discounted Benefits'!AI418)/Value_Output,"")</f>
        <v/>
      </c>
      <c r="AD68" s="81" t="str">
        <f>IF(ISTEXT('Discounted Benefits'!$N418&amp;'Discounted Benefits'!$O418),('Discounted Benefits'!AJ418)/Value_Output,"")</f>
        <v/>
      </c>
      <c r="AE68" s="81" t="str">
        <f>IF(ISTEXT('Discounted Benefits'!$N418&amp;'Discounted Benefits'!$O418),('Discounted Benefits'!AK418)/Value_Output,"")</f>
        <v/>
      </c>
      <c r="AF68" s="81" t="str">
        <f>IF(ISTEXT('Discounted Benefits'!$N418&amp;'Discounted Benefits'!$O418),('Discounted Benefits'!AL418)/Value_Output,"")</f>
        <v/>
      </c>
      <c r="AG68" s="81" t="str">
        <f>IF(ISTEXT('Discounted Benefits'!$N418&amp;'Discounted Benefits'!$O418),('Discounted Benefits'!AM418)/Value_Output,"")</f>
        <v/>
      </c>
      <c r="AH68" s="81" t="str">
        <f>IF(ISTEXT('Discounted Benefits'!$N418&amp;'Discounted Benefits'!$O418),('Discounted Benefits'!AN418)/Value_Output,"")</f>
        <v/>
      </c>
      <c r="AI68" s="81" t="str">
        <f>IF(ISTEXT('Discounted Benefits'!$N418&amp;'Discounted Benefits'!$O418),('Discounted Benefits'!AO418)/Value_Output,"")</f>
        <v/>
      </c>
      <c r="AJ68" s="81" t="str">
        <f>IF(ISTEXT('Discounted Benefits'!$N418&amp;'Discounted Benefits'!$O418),('Discounted Benefits'!AP418)/Value_Output,"")</f>
        <v/>
      </c>
      <c r="AK68" s="81" t="str">
        <f>IF(ISTEXT('Discounted Benefits'!$N418&amp;'Discounted Benefits'!$O418),('Discounted Benefits'!AQ418)/Value_Output,"")</f>
        <v/>
      </c>
      <c r="AL68" s="81" t="str">
        <f>IF(ISTEXT('Discounted Benefits'!$N418&amp;'Discounted Benefits'!$O418),('Discounted Benefits'!AR418)/Value_Output,"")</f>
        <v/>
      </c>
      <c r="AM68" s="81" t="str">
        <f>IF(ISTEXT('Discounted Benefits'!$N418&amp;'Discounted Benefits'!$O418),('Discounted Benefits'!AS418)/Value_Output,"")</f>
        <v/>
      </c>
      <c r="AN68" s="81" t="str">
        <f>IF(ISTEXT('Discounted Benefits'!$N418&amp;'Discounted Benefits'!$O418),('Discounted Benefits'!AT418)/Value_Output,"")</f>
        <v/>
      </c>
      <c r="AO68" s="81" t="str">
        <f>IF(ISTEXT('Discounted Benefits'!$N418&amp;'Discounted Benefits'!$O418),('Discounted Benefits'!AU418)/Value_Output,"")</f>
        <v/>
      </c>
      <c r="AP68" s="81" t="str">
        <f>IF(ISTEXT('Discounted Benefits'!$N418&amp;'Discounted Benefits'!$O418),('Discounted Benefits'!AV418)/Value_Output,"")</f>
        <v/>
      </c>
      <c r="AQ68" s="81" t="str">
        <f>IF(ISTEXT('Discounted Benefits'!$N418&amp;'Discounted Benefits'!$O418),('Discounted Benefits'!AW418)/Value_Output,"")</f>
        <v/>
      </c>
      <c r="AR68" s="81" t="str">
        <f>IF(ISTEXT('Discounted Benefits'!$N418&amp;'Discounted Benefits'!$O418),('Discounted Benefits'!AX418)/Value_Output,"")</f>
        <v/>
      </c>
      <c r="AS68" s="81" t="str">
        <f>IF(ISTEXT('Discounted Benefits'!$N418&amp;'Discounted Benefits'!$O418),('Discounted Benefits'!AY418)/Value_Output,"")</f>
        <v/>
      </c>
      <c r="AT68" s="81" t="str">
        <f>IF(ISTEXT('Discounted Benefits'!$N418&amp;'Discounted Benefits'!$O418),('Discounted Benefits'!AZ418)/Value_Output,"")</f>
        <v/>
      </c>
      <c r="AU68" s="81" t="str">
        <f>IF(ISTEXT('Discounted Benefits'!$N418&amp;'Discounted Benefits'!$O418),('Discounted Benefits'!BA418)/Value_Output,"")</f>
        <v/>
      </c>
      <c r="AV68" s="81" t="str">
        <f>IF(ISTEXT('Discounted Benefits'!$N418&amp;'Discounted Benefits'!$O418),('Discounted Benefits'!BB418)/Value_Output,"")</f>
        <v/>
      </c>
      <c r="AW68" s="81" t="str">
        <f>IF(ISTEXT('Discounted Benefits'!$N418&amp;'Discounted Benefits'!$O418),('Discounted Benefits'!BC418)/Value_Output,"")</f>
        <v/>
      </c>
      <c r="AX68" s="81" t="str">
        <f>IF(ISTEXT('Discounted Benefits'!$N418&amp;'Discounted Benefits'!$O418),('Discounted Benefits'!BD418)/Value_Output,"")</f>
        <v/>
      </c>
      <c r="AY68" s="81" t="str">
        <f>IF(ISTEXT('Discounted Benefits'!$N418&amp;'Discounted Benefits'!$O418),('Discounted Benefits'!BE418)/Value_Output,"")</f>
        <v/>
      </c>
      <c r="AZ68" s="77" t="str">
        <f>IF(ISTEXT('Discounted Benefits'!$N418&amp;'Discounted Benefits'!$O418),('Discounted Benefits'!BF418)/Value_Output,"")</f>
        <v/>
      </c>
      <c r="BA68" s="77" t="str">
        <f>IF(ISTEXT('Discounted Benefits'!$N418&amp;'Discounted Benefits'!$O418),('Discounted Benefits'!BG418)/Value_Output,"")</f>
        <v/>
      </c>
      <c r="BB68" s="77" t="str">
        <f>IF(ISTEXT('Discounted Benefits'!$N418&amp;'Discounted Benefits'!$O418),('Discounted Benefits'!BH418)/Value_Output,"")</f>
        <v/>
      </c>
      <c r="BC68" s="77" t="str">
        <f>IF(ISTEXT('Discounted Benefits'!$N418&amp;'Discounted Benefits'!$O418),('Discounted Benefits'!BI418)/Value_Output,"")</f>
        <v/>
      </c>
      <c r="BD68" s="77" t="str">
        <f>IF(ISTEXT('Discounted Benefits'!$N418&amp;'Discounted Benefits'!$O418),('Discounted Benefits'!BJ418)/Value_Output,"")</f>
        <v/>
      </c>
      <c r="BE68" s="77" t="str">
        <f>IF(ISTEXT('Discounted Benefits'!$N418&amp;'Discounted Benefits'!$O418),('Discounted Benefits'!BK418)/Value_Output,"")</f>
        <v/>
      </c>
      <c r="BF68" s="77" t="str">
        <f>IF(ISTEXT('Discounted Benefits'!$N418&amp;'Discounted Benefits'!$O418),('Discounted Benefits'!BL418)/Value_Output,"")</f>
        <v/>
      </c>
      <c r="BG68" s="77" t="str">
        <f>IF(ISTEXT('Discounted Benefits'!$N418&amp;'Discounted Benefits'!$O418),('Discounted Benefits'!BM418)/Value_Output,"")</f>
        <v/>
      </c>
      <c r="BH68" s="77" t="str">
        <f>IF(ISTEXT('Discounted Benefits'!$N418&amp;'Discounted Benefits'!$O418),('Discounted Benefits'!BN418)/Value_Output,"")</f>
        <v/>
      </c>
      <c r="BI68" s="77" t="str">
        <f>IF(ISTEXT('Discounted Benefits'!$N418&amp;'Discounted Benefits'!$O418),('Discounted Benefits'!BO418)/Value_Output,"")</f>
        <v/>
      </c>
      <c r="BJ68" s="77" t="str">
        <f>IF(ISTEXT('Discounted Benefits'!$N418&amp;'Discounted Benefits'!$O418),('Discounted Benefits'!BP418)/Value_Output,"")</f>
        <v/>
      </c>
      <c r="BK68" s="77" t="str">
        <f>IF(ISTEXT('Discounted Benefits'!$N418&amp;'Discounted Benefits'!$O418),('Discounted Benefits'!BQ418)/Value_Output,"")</f>
        <v/>
      </c>
      <c r="BL68" s="77" t="str">
        <f>IF(ISTEXT('Discounted Benefits'!$N418&amp;'Discounted Benefits'!$O418),('Discounted Benefits'!BR418)/Value_Output,"")</f>
        <v/>
      </c>
      <c r="BM68" s="77" t="str">
        <f>IF(ISTEXT('Discounted Benefits'!$N418&amp;'Discounted Benefits'!$O418),('Discounted Benefits'!BS418)/Value_Output,"")</f>
        <v/>
      </c>
      <c r="BN68" s="77" t="str">
        <f>IF(ISTEXT('Discounted Benefits'!$N418&amp;'Discounted Benefits'!$O418),('Discounted Benefits'!BT418)/Value_Output,"")</f>
        <v/>
      </c>
      <c r="BO68" s="77" t="str">
        <f>IF(ISTEXT('Discounted Benefits'!$N418&amp;'Discounted Benefits'!$O418),('Discounted Benefits'!BU418)/Value_Output,"")</f>
        <v/>
      </c>
      <c r="BP68" s="77" t="str">
        <f>IF(ISTEXT('Discounted Benefits'!$N418&amp;'Discounted Benefits'!$O418),('Discounted Benefits'!BV418)/Value_Output,"")</f>
        <v/>
      </c>
      <c r="BQ68" s="77" t="str">
        <f>IF(ISTEXT('Discounted Benefits'!$N418&amp;'Discounted Benefits'!$O418),('Discounted Benefits'!BW418)/Value_Output,"")</f>
        <v/>
      </c>
      <c r="BR68" s="77" t="str">
        <f>IF(ISTEXT('Discounted Benefits'!$N418&amp;'Discounted Benefits'!$O418),('Discounted Benefits'!BX418)/Value_Output,"")</f>
        <v/>
      </c>
      <c r="BS68" s="77" t="str">
        <f>IF(ISTEXT('Discounted Benefits'!$N418&amp;'Discounted Benefits'!$O418),('Discounted Benefits'!BY418)/Value_Output,"")</f>
        <v/>
      </c>
      <c r="BT68" s="77" t="str">
        <f>IF(ISTEXT('Discounted Benefits'!$N418&amp;'Discounted Benefits'!$O418),('Discounted Benefits'!BZ418)/Value_Output,"")</f>
        <v/>
      </c>
      <c r="BU68" s="77" t="str">
        <f>IF(ISTEXT('Discounted Benefits'!$N418&amp;'Discounted Benefits'!$O418),('Discounted Benefits'!CA418)/Value_Output,"")</f>
        <v/>
      </c>
      <c r="BV68" s="77" t="str">
        <f>IF(ISTEXT('Discounted Benefits'!$N418&amp;'Discounted Benefits'!$O418),('Discounted Benefits'!CB418)/Value_Output,"")</f>
        <v/>
      </c>
      <c r="BW68" s="77" t="str">
        <f>IF(ISTEXT('Discounted Benefits'!$N418&amp;'Discounted Benefits'!$O418),('Discounted Benefits'!CC418)/Value_Output,"")</f>
        <v/>
      </c>
      <c r="BX68" s="77" t="str">
        <f>IF(ISTEXT('Discounted Benefits'!$N418&amp;'Discounted Benefits'!$O418),('Discounted Benefits'!CD418)/Value_Output,"")</f>
        <v/>
      </c>
      <c r="BY68" s="77" t="str">
        <f>IF(ISTEXT('Discounted Benefits'!$N418&amp;'Discounted Benefits'!$O418),('Discounted Benefits'!CE418)/Value_Output,"")</f>
        <v/>
      </c>
      <c r="BZ68" s="77" t="str">
        <f>IF(ISTEXT('Discounted Benefits'!$N418&amp;'Discounted Benefits'!$O418),('Discounted Benefits'!CF418)/Value_Output,"")</f>
        <v/>
      </c>
      <c r="CA68" s="77" t="str">
        <f>IF(ISTEXT('Discounted Benefits'!$N418&amp;'Discounted Benefits'!$O418),('Discounted Benefits'!CG418)/Value_Output,"")</f>
        <v/>
      </c>
      <c r="CB68" s="77" t="str">
        <f>IF(ISTEXT('Discounted Benefits'!$N418&amp;'Discounted Benefits'!$O418),('Discounted Benefits'!CH418)/Value_Output,"")</f>
        <v/>
      </c>
      <c r="CC68" s="77" t="str">
        <f>IF(ISTEXT('Discounted Benefits'!$N418&amp;'Discounted Benefits'!$O418),('Discounted Benefits'!CI418)/Value_Output,"")</f>
        <v/>
      </c>
      <c r="CD68" s="77" t="str">
        <f>IF(ISTEXT('Discounted Benefits'!$N418&amp;'Discounted Benefits'!$O418),('Discounted Benefits'!CJ418)/Value_Output,"")</f>
        <v/>
      </c>
      <c r="CE68" s="77" t="str">
        <f>IF(ISTEXT('Discounted Benefits'!$N418&amp;'Discounted Benefits'!$O418),('Discounted Benefits'!CK418)/Value_Output,"")</f>
        <v/>
      </c>
      <c r="CF68" s="77" t="str">
        <f>IF(ISTEXT('Discounted Benefits'!$N418&amp;'Discounted Benefits'!$O418),('Discounted Benefits'!CL418)/Value_Output,"")</f>
        <v/>
      </c>
      <c r="CG68" s="77" t="str">
        <f>IF(ISTEXT('Discounted Benefits'!$N418&amp;'Discounted Benefits'!$O418),('Discounted Benefits'!CM418)/Value_Output,"")</f>
        <v/>
      </c>
      <c r="CH68" s="77" t="str">
        <f>IF(ISTEXT('Discounted Benefits'!$N418&amp;'Discounted Benefits'!$O418),('Discounted Benefits'!CN418)/Value_Output,"")</f>
        <v/>
      </c>
      <c r="CI68" s="77" t="str">
        <f>IF(ISTEXT('Discounted Benefits'!$N418&amp;'Discounted Benefits'!$O418),('Discounted Benefits'!CO418)/Value_Output,"")</f>
        <v/>
      </c>
      <c r="CJ68" s="77" t="str">
        <f>IF(ISTEXT('Discounted Benefits'!$N418&amp;'Discounted Benefits'!$O418),('Discounted Benefits'!CP418)/Value_Output,"")</f>
        <v/>
      </c>
      <c r="CM68" s="24"/>
      <c r="CN68" s="24"/>
    </row>
    <row r="69" spans="3:92" x14ac:dyDescent="0.35">
      <c r="C69" s="114"/>
      <c r="D69" s="114"/>
      <c r="E69" s="23" t="str">
        <f>IF(ISTEXT('Discounted Benefits'!$N419&amp;'Discounted Benefits'!$O419),'Discounted Benefits'!$O419,"")</f>
        <v/>
      </c>
      <c r="F69" s="23"/>
      <c r="G69" s="82" t="str">
        <f>IF(ISTEXT('Discounted Benefits'!$N419&amp;'Discounted Benefits'!$O419),SUM('Discounted Benefits'!$P419:$BM419)/Value_Output,"")</f>
        <v/>
      </c>
      <c r="H69" s="82"/>
      <c r="I69" s="87"/>
      <c r="J69" s="81" t="str">
        <f>IF(ISTEXT('Discounted Benefits'!$N419&amp;'Discounted Benefits'!$O419),('Discounted Benefits'!P419)/Value_Output,"")</f>
        <v/>
      </c>
      <c r="K69" s="81" t="str">
        <f>IF(ISTEXT('Discounted Benefits'!$N419&amp;'Discounted Benefits'!$O419),('Discounted Benefits'!Q419)/Value_Output,"")</f>
        <v/>
      </c>
      <c r="L69" s="81" t="str">
        <f>IF(ISTEXT('Discounted Benefits'!$N419&amp;'Discounted Benefits'!$O419),('Discounted Benefits'!R419)/Value_Output,"")</f>
        <v/>
      </c>
      <c r="M69" s="81" t="str">
        <f>IF(ISTEXT('Discounted Benefits'!$N419&amp;'Discounted Benefits'!$O419),('Discounted Benefits'!S419)/Value_Output,"")</f>
        <v/>
      </c>
      <c r="N69" s="81" t="str">
        <f>IF(ISTEXT('Discounted Benefits'!$N419&amp;'Discounted Benefits'!$O419),('Discounted Benefits'!T419)/Value_Output,"")</f>
        <v/>
      </c>
      <c r="O69" s="81" t="str">
        <f>IF(ISTEXT('Discounted Benefits'!$N419&amp;'Discounted Benefits'!$O419),('Discounted Benefits'!U419)/Value_Output,"")</f>
        <v/>
      </c>
      <c r="P69" s="81" t="str">
        <f>IF(ISTEXT('Discounted Benefits'!$N419&amp;'Discounted Benefits'!$O419),('Discounted Benefits'!V419)/Value_Output,"")</f>
        <v/>
      </c>
      <c r="Q69" s="81" t="str">
        <f>IF(ISTEXT('Discounted Benefits'!$N419&amp;'Discounted Benefits'!$O419),('Discounted Benefits'!W419)/Value_Output,"")</f>
        <v/>
      </c>
      <c r="R69" s="81" t="str">
        <f>IF(ISTEXT('Discounted Benefits'!$N419&amp;'Discounted Benefits'!$O419),('Discounted Benefits'!X419)/Value_Output,"")</f>
        <v/>
      </c>
      <c r="S69" s="81" t="str">
        <f>IF(ISTEXT('Discounted Benefits'!$N419&amp;'Discounted Benefits'!$O419),('Discounted Benefits'!Y419)/Value_Output,"")</f>
        <v/>
      </c>
      <c r="T69" s="81" t="str">
        <f>IF(ISTEXT('Discounted Benefits'!$N419&amp;'Discounted Benefits'!$O419),('Discounted Benefits'!Z419)/Value_Output,"")</f>
        <v/>
      </c>
      <c r="U69" s="81" t="str">
        <f>IF(ISTEXT('Discounted Benefits'!$N419&amp;'Discounted Benefits'!$O419),('Discounted Benefits'!AA419)/Value_Output,"")</f>
        <v/>
      </c>
      <c r="V69" s="81" t="str">
        <f>IF(ISTEXT('Discounted Benefits'!$N419&amp;'Discounted Benefits'!$O419),('Discounted Benefits'!AB419)/Value_Output,"")</f>
        <v/>
      </c>
      <c r="W69" s="81" t="str">
        <f>IF(ISTEXT('Discounted Benefits'!$N419&amp;'Discounted Benefits'!$O419),('Discounted Benefits'!AC419)/Value_Output,"")</f>
        <v/>
      </c>
      <c r="X69" s="81" t="str">
        <f>IF(ISTEXT('Discounted Benefits'!$N419&amp;'Discounted Benefits'!$O419),('Discounted Benefits'!AD419)/Value_Output,"")</f>
        <v/>
      </c>
      <c r="Y69" s="81" t="str">
        <f>IF(ISTEXT('Discounted Benefits'!$N419&amp;'Discounted Benefits'!$O419),('Discounted Benefits'!AE419)/Value_Output,"")</f>
        <v/>
      </c>
      <c r="Z69" s="81" t="str">
        <f>IF(ISTEXT('Discounted Benefits'!$N419&amp;'Discounted Benefits'!$O419),('Discounted Benefits'!AF419)/Value_Output,"")</f>
        <v/>
      </c>
      <c r="AA69" s="81" t="str">
        <f>IF(ISTEXT('Discounted Benefits'!$N419&amp;'Discounted Benefits'!$O419),('Discounted Benefits'!AG419)/Value_Output,"")</f>
        <v/>
      </c>
      <c r="AB69" s="81" t="str">
        <f>IF(ISTEXT('Discounted Benefits'!$N419&amp;'Discounted Benefits'!$O419),('Discounted Benefits'!AH419)/Value_Output,"")</f>
        <v/>
      </c>
      <c r="AC69" s="81" t="str">
        <f>IF(ISTEXT('Discounted Benefits'!$N419&amp;'Discounted Benefits'!$O419),('Discounted Benefits'!AI419)/Value_Output,"")</f>
        <v/>
      </c>
      <c r="AD69" s="81" t="str">
        <f>IF(ISTEXT('Discounted Benefits'!$N419&amp;'Discounted Benefits'!$O419),('Discounted Benefits'!AJ419)/Value_Output,"")</f>
        <v/>
      </c>
      <c r="AE69" s="81" t="str">
        <f>IF(ISTEXT('Discounted Benefits'!$N419&amp;'Discounted Benefits'!$O419),('Discounted Benefits'!AK419)/Value_Output,"")</f>
        <v/>
      </c>
      <c r="AF69" s="81" t="str">
        <f>IF(ISTEXT('Discounted Benefits'!$N419&amp;'Discounted Benefits'!$O419),('Discounted Benefits'!AL419)/Value_Output,"")</f>
        <v/>
      </c>
      <c r="AG69" s="81" t="str">
        <f>IF(ISTEXT('Discounted Benefits'!$N419&amp;'Discounted Benefits'!$O419),('Discounted Benefits'!AM419)/Value_Output,"")</f>
        <v/>
      </c>
      <c r="AH69" s="81" t="str">
        <f>IF(ISTEXT('Discounted Benefits'!$N419&amp;'Discounted Benefits'!$O419),('Discounted Benefits'!AN419)/Value_Output,"")</f>
        <v/>
      </c>
      <c r="AI69" s="81" t="str">
        <f>IF(ISTEXT('Discounted Benefits'!$N419&amp;'Discounted Benefits'!$O419),('Discounted Benefits'!AO419)/Value_Output,"")</f>
        <v/>
      </c>
      <c r="AJ69" s="81" t="str">
        <f>IF(ISTEXT('Discounted Benefits'!$N419&amp;'Discounted Benefits'!$O419),('Discounted Benefits'!AP419)/Value_Output,"")</f>
        <v/>
      </c>
      <c r="AK69" s="81" t="str">
        <f>IF(ISTEXT('Discounted Benefits'!$N419&amp;'Discounted Benefits'!$O419),('Discounted Benefits'!AQ419)/Value_Output,"")</f>
        <v/>
      </c>
      <c r="AL69" s="81" t="str">
        <f>IF(ISTEXT('Discounted Benefits'!$N419&amp;'Discounted Benefits'!$O419),('Discounted Benefits'!AR419)/Value_Output,"")</f>
        <v/>
      </c>
      <c r="AM69" s="81" t="str">
        <f>IF(ISTEXT('Discounted Benefits'!$N419&amp;'Discounted Benefits'!$O419),('Discounted Benefits'!AS419)/Value_Output,"")</f>
        <v/>
      </c>
      <c r="AN69" s="81" t="str">
        <f>IF(ISTEXT('Discounted Benefits'!$N419&amp;'Discounted Benefits'!$O419),('Discounted Benefits'!AT419)/Value_Output,"")</f>
        <v/>
      </c>
      <c r="AO69" s="81" t="str">
        <f>IF(ISTEXT('Discounted Benefits'!$N419&amp;'Discounted Benefits'!$O419),('Discounted Benefits'!AU419)/Value_Output,"")</f>
        <v/>
      </c>
      <c r="AP69" s="81" t="str">
        <f>IF(ISTEXT('Discounted Benefits'!$N419&amp;'Discounted Benefits'!$O419),('Discounted Benefits'!AV419)/Value_Output,"")</f>
        <v/>
      </c>
      <c r="AQ69" s="81" t="str">
        <f>IF(ISTEXT('Discounted Benefits'!$N419&amp;'Discounted Benefits'!$O419),('Discounted Benefits'!AW419)/Value_Output,"")</f>
        <v/>
      </c>
      <c r="AR69" s="81" t="str">
        <f>IF(ISTEXT('Discounted Benefits'!$N419&amp;'Discounted Benefits'!$O419),('Discounted Benefits'!AX419)/Value_Output,"")</f>
        <v/>
      </c>
      <c r="AS69" s="81" t="str">
        <f>IF(ISTEXT('Discounted Benefits'!$N419&amp;'Discounted Benefits'!$O419),('Discounted Benefits'!AY419)/Value_Output,"")</f>
        <v/>
      </c>
      <c r="AT69" s="81" t="str">
        <f>IF(ISTEXT('Discounted Benefits'!$N419&amp;'Discounted Benefits'!$O419),('Discounted Benefits'!AZ419)/Value_Output,"")</f>
        <v/>
      </c>
      <c r="AU69" s="81" t="str">
        <f>IF(ISTEXT('Discounted Benefits'!$N419&amp;'Discounted Benefits'!$O419),('Discounted Benefits'!BA419)/Value_Output,"")</f>
        <v/>
      </c>
      <c r="AV69" s="81" t="str">
        <f>IF(ISTEXT('Discounted Benefits'!$N419&amp;'Discounted Benefits'!$O419),('Discounted Benefits'!BB419)/Value_Output,"")</f>
        <v/>
      </c>
      <c r="AW69" s="81" t="str">
        <f>IF(ISTEXT('Discounted Benefits'!$N419&amp;'Discounted Benefits'!$O419),('Discounted Benefits'!BC419)/Value_Output,"")</f>
        <v/>
      </c>
      <c r="AX69" s="81" t="str">
        <f>IF(ISTEXT('Discounted Benefits'!$N419&amp;'Discounted Benefits'!$O419),('Discounted Benefits'!BD419)/Value_Output,"")</f>
        <v/>
      </c>
      <c r="AY69" s="81" t="str">
        <f>IF(ISTEXT('Discounted Benefits'!$N419&amp;'Discounted Benefits'!$O419),('Discounted Benefits'!BE419)/Value_Output,"")</f>
        <v/>
      </c>
      <c r="AZ69" s="77" t="str">
        <f>IF(ISTEXT('Discounted Benefits'!$N419&amp;'Discounted Benefits'!$O419),('Discounted Benefits'!BF419)/Value_Output,"")</f>
        <v/>
      </c>
      <c r="BA69" s="77" t="str">
        <f>IF(ISTEXT('Discounted Benefits'!$N419&amp;'Discounted Benefits'!$O419),('Discounted Benefits'!BG419)/Value_Output,"")</f>
        <v/>
      </c>
      <c r="BB69" s="77" t="str">
        <f>IF(ISTEXT('Discounted Benefits'!$N419&amp;'Discounted Benefits'!$O419),('Discounted Benefits'!BH419)/Value_Output,"")</f>
        <v/>
      </c>
      <c r="BC69" s="77" t="str">
        <f>IF(ISTEXT('Discounted Benefits'!$N419&amp;'Discounted Benefits'!$O419),('Discounted Benefits'!BI419)/Value_Output,"")</f>
        <v/>
      </c>
      <c r="BD69" s="77" t="str">
        <f>IF(ISTEXT('Discounted Benefits'!$N419&amp;'Discounted Benefits'!$O419),('Discounted Benefits'!BJ419)/Value_Output,"")</f>
        <v/>
      </c>
      <c r="BE69" s="77" t="str">
        <f>IF(ISTEXT('Discounted Benefits'!$N419&amp;'Discounted Benefits'!$O419),('Discounted Benefits'!BK419)/Value_Output,"")</f>
        <v/>
      </c>
      <c r="BF69" s="77" t="str">
        <f>IF(ISTEXT('Discounted Benefits'!$N419&amp;'Discounted Benefits'!$O419),('Discounted Benefits'!BL419)/Value_Output,"")</f>
        <v/>
      </c>
      <c r="BG69" s="77" t="str">
        <f>IF(ISTEXT('Discounted Benefits'!$N419&amp;'Discounted Benefits'!$O419),('Discounted Benefits'!BM419)/Value_Output,"")</f>
        <v/>
      </c>
      <c r="BH69" s="77" t="str">
        <f>IF(ISTEXT('Discounted Benefits'!$N419&amp;'Discounted Benefits'!$O419),('Discounted Benefits'!BN419)/Value_Output,"")</f>
        <v/>
      </c>
      <c r="BI69" s="77" t="str">
        <f>IF(ISTEXT('Discounted Benefits'!$N419&amp;'Discounted Benefits'!$O419),('Discounted Benefits'!BO419)/Value_Output,"")</f>
        <v/>
      </c>
      <c r="BJ69" s="77" t="str">
        <f>IF(ISTEXT('Discounted Benefits'!$N419&amp;'Discounted Benefits'!$O419),('Discounted Benefits'!BP419)/Value_Output,"")</f>
        <v/>
      </c>
      <c r="BK69" s="77" t="str">
        <f>IF(ISTEXT('Discounted Benefits'!$N419&amp;'Discounted Benefits'!$O419),('Discounted Benefits'!BQ419)/Value_Output,"")</f>
        <v/>
      </c>
      <c r="BL69" s="77" t="str">
        <f>IF(ISTEXT('Discounted Benefits'!$N419&amp;'Discounted Benefits'!$O419),('Discounted Benefits'!BR419)/Value_Output,"")</f>
        <v/>
      </c>
      <c r="BM69" s="77" t="str">
        <f>IF(ISTEXT('Discounted Benefits'!$N419&amp;'Discounted Benefits'!$O419),('Discounted Benefits'!BS419)/Value_Output,"")</f>
        <v/>
      </c>
      <c r="BN69" s="77" t="str">
        <f>IF(ISTEXT('Discounted Benefits'!$N419&amp;'Discounted Benefits'!$O419),('Discounted Benefits'!BT419)/Value_Output,"")</f>
        <v/>
      </c>
      <c r="BO69" s="77" t="str">
        <f>IF(ISTEXT('Discounted Benefits'!$N419&amp;'Discounted Benefits'!$O419),('Discounted Benefits'!BU419)/Value_Output,"")</f>
        <v/>
      </c>
      <c r="BP69" s="77" t="str">
        <f>IF(ISTEXT('Discounted Benefits'!$N419&amp;'Discounted Benefits'!$O419),('Discounted Benefits'!BV419)/Value_Output,"")</f>
        <v/>
      </c>
      <c r="BQ69" s="77" t="str">
        <f>IF(ISTEXT('Discounted Benefits'!$N419&amp;'Discounted Benefits'!$O419),('Discounted Benefits'!BW419)/Value_Output,"")</f>
        <v/>
      </c>
      <c r="BR69" s="77" t="str">
        <f>IF(ISTEXT('Discounted Benefits'!$N419&amp;'Discounted Benefits'!$O419),('Discounted Benefits'!BX419)/Value_Output,"")</f>
        <v/>
      </c>
      <c r="BS69" s="77" t="str">
        <f>IF(ISTEXT('Discounted Benefits'!$N419&amp;'Discounted Benefits'!$O419),('Discounted Benefits'!BY419)/Value_Output,"")</f>
        <v/>
      </c>
      <c r="BT69" s="77" t="str">
        <f>IF(ISTEXT('Discounted Benefits'!$N419&amp;'Discounted Benefits'!$O419),('Discounted Benefits'!BZ419)/Value_Output,"")</f>
        <v/>
      </c>
      <c r="BU69" s="77" t="str">
        <f>IF(ISTEXT('Discounted Benefits'!$N419&amp;'Discounted Benefits'!$O419),('Discounted Benefits'!CA419)/Value_Output,"")</f>
        <v/>
      </c>
      <c r="BV69" s="77" t="str">
        <f>IF(ISTEXT('Discounted Benefits'!$N419&amp;'Discounted Benefits'!$O419),('Discounted Benefits'!CB419)/Value_Output,"")</f>
        <v/>
      </c>
      <c r="BW69" s="77" t="str">
        <f>IF(ISTEXT('Discounted Benefits'!$N419&amp;'Discounted Benefits'!$O419),('Discounted Benefits'!CC419)/Value_Output,"")</f>
        <v/>
      </c>
      <c r="BX69" s="77" t="str">
        <f>IF(ISTEXT('Discounted Benefits'!$N419&amp;'Discounted Benefits'!$O419),('Discounted Benefits'!CD419)/Value_Output,"")</f>
        <v/>
      </c>
      <c r="BY69" s="77" t="str">
        <f>IF(ISTEXT('Discounted Benefits'!$N419&amp;'Discounted Benefits'!$O419),('Discounted Benefits'!CE419)/Value_Output,"")</f>
        <v/>
      </c>
      <c r="BZ69" s="77" t="str">
        <f>IF(ISTEXT('Discounted Benefits'!$N419&amp;'Discounted Benefits'!$O419),('Discounted Benefits'!CF419)/Value_Output,"")</f>
        <v/>
      </c>
      <c r="CA69" s="77" t="str">
        <f>IF(ISTEXT('Discounted Benefits'!$N419&amp;'Discounted Benefits'!$O419),('Discounted Benefits'!CG419)/Value_Output,"")</f>
        <v/>
      </c>
      <c r="CB69" s="77" t="str">
        <f>IF(ISTEXT('Discounted Benefits'!$N419&amp;'Discounted Benefits'!$O419),('Discounted Benefits'!CH419)/Value_Output,"")</f>
        <v/>
      </c>
      <c r="CC69" s="77" t="str">
        <f>IF(ISTEXT('Discounted Benefits'!$N419&amp;'Discounted Benefits'!$O419),('Discounted Benefits'!CI419)/Value_Output,"")</f>
        <v/>
      </c>
      <c r="CD69" s="77" t="str">
        <f>IF(ISTEXT('Discounted Benefits'!$N419&amp;'Discounted Benefits'!$O419),('Discounted Benefits'!CJ419)/Value_Output,"")</f>
        <v/>
      </c>
      <c r="CE69" s="77" t="str">
        <f>IF(ISTEXT('Discounted Benefits'!$N419&amp;'Discounted Benefits'!$O419),('Discounted Benefits'!CK419)/Value_Output,"")</f>
        <v/>
      </c>
      <c r="CF69" s="77" t="str">
        <f>IF(ISTEXT('Discounted Benefits'!$N419&amp;'Discounted Benefits'!$O419),('Discounted Benefits'!CL419)/Value_Output,"")</f>
        <v/>
      </c>
      <c r="CG69" s="77" t="str">
        <f>IF(ISTEXT('Discounted Benefits'!$N419&amp;'Discounted Benefits'!$O419),('Discounted Benefits'!CM419)/Value_Output,"")</f>
        <v/>
      </c>
      <c r="CH69" s="77" t="str">
        <f>IF(ISTEXT('Discounted Benefits'!$N419&amp;'Discounted Benefits'!$O419),('Discounted Benefits'!CN419)/Value_Output,"")</f>
        <v/>
      </c>
      <c r="CI69" s="77" t="str">
        <f>IF(ISTEXT('Discounted Benefits'!$N419&amp;'Discounted Benefits'!$O419),('Discounted Benefits'!CO419)/Value_Output,"")</f>
        <v/>
      </c>
      <c r="CJ69" s="77" t="str">
        <f>IF(ISTEXT('Discounted Benefits'!$N419&amp;'Discounted Benefits'!$O419),('Discounted Benefits'!CP419)/Value_Output,"")</f>
        <v/>
      </c>
      <c r="CM69" s="24"/>
      <c r="CN69" s="24"/>
    </row>
    <row r="70" spans="3:92" x14ac:dyDescent="0.35">
      <c r="C70" s="114"/>
      <c r="D70" s="114"/>
      <c r="E70" s="23" t="str">
        <f>IF(ISTEXT('Discounted Benefits'!$N420&amp;'Discounted Benefits'!$O420),'Discounted Benefits'!$O420,"")</f>
        <v/>
      </c>
      <c r="F70" s="23"/>
      <c r="G70" s="82" t="str">
        <f>IF(ISTEXT('Discounted Benefits'!$N420&amp;'Discounted Benefits'!$O420),SUM('Discounted Benefits'!$P420:$BM420)/Value_Output,"")</f>
        <v/>
      </c>
      <c r="H70" s="82"/>
      <c r="I70" s="87"/>
      <c r="J70" s="81" t="str">
        <f>IF(ISTEXT('Discounted Benefits'!$N420&amp;'Discounted Benefits'!$O420),('Discounted Benefits'!P420)/Value_Output,"")</f>
        <v/>
      </c>
      <c r="K70" s="81" t="str">
        <f>IF(ISTEXT('Discounted Benefits'!$N420&amp;'Discounted Benefits'!$O420),('Discounted Benefits'!Q420)/Value_Output,"")</f>
        <v/>
      </c>
      <c r="L70" s="81" t="str">
        <f>IF(ISTEXT('Discounted Benefits'!$N420&amp;'Discounted Benefits'!$O420),('Discounted Benefits'!R420)/Value_Output,"")</f>
        <v/>
      </c>
      <c r="M70" s="81" t="str">
        <f>IF(ISTEXT('Discounted Benefits'!$N420&amp;'Discounted Benefits'!$O420),('Discounted Benefits'!S420)/Value_Output,"")</f>
        <v/>
      </c>
      <c r="N70" s="81" t="str">
        <f>IF(ISTEXT('Discounted Benefits'!$N420&amp;'Discounted Benefits'!$O420),('Discounted Benefits'!T420)/Value_Output,"")</f>
        <v/>
      </c>
      <c r="O70" s="81" t="str">
        <f>IF(ISTEXT('Discounted Benefits'!$N420&amp;'Discounted Benefits'!$O420),('Discounted Benefits'!U420)/Value_Output,"")</f>
        <v/>
      </c>
      <c r="P70" s="81" t="str">
        <f>IF(ISTEXT('Discounted Benefits'!$N420&amp;'Discounted Benefits'!$O420),('Discounted Benefits'!V420)/Value_Output,"")</f>
        <v/>
      </c>
      <c r="Q70" s="81" t="str">
        <f>IF(ISTEXT('Discounted Benefits'!$N420&amp;'Discounted Benefits'!$O420),('Discounted Benefits'!W420)/Value_Output,"")</f>
        <v/>
      </c>
      <c r="R70" s="81" t="str">
        <f>IF(ISTEXT('Discounted Benefits'!$N420&amp;'Discounted Benefits'!$O420),('Discounted Benefits'!X420)/Value_Output,"")</f>
        <v/>
      </c>
      <c r="S70" s="81" t="str">
        <f>IF(ISTEXT('Discounted Benefits'!$N420&amp;'Discounted Benefits'!$O420),('Discounted Benefits'!Y420)/Value_Output,"")</f>
        <v/>
      </c>
      <c r="T70" s="81" t="str">
        <f>IF(ISTEXT('Discounted Benefits'!$N420&amp;'Discounted Benefits'!$O420),('Discounted Benefits'!Z420)/Value_Output,"")</f>
        <v/>
      </c>
      <c r="U70" s="81" t="str">
        <f>IF(ISTEXT('Discounted Benefits'!$N420&amp;'Discounted Benefits'!$O420),('Discounted Benefits'!AA420)/Value_Output,"")</f>
        <v/>
      </c>
      <c r="V70" s="81" t="str">
        <f>IF(ISTEXT('Discounted Benefits'!$N420&amp;'Discounted Benefits'!$O420),('Discounted Benefits'!AB420)/Value_Output,"")</f>
        <v/>
      </c>
      <c r="W70" s="81" t="str">
        <f>IF(ISTEXT('Discounted Benefits'!$N420&amp;'Discounted Benefits'!$O420),('Discounted Benefits'!AC420)/Value_Output,"")</f>
        <v/>
      </c>
      <c r="X70" s="81" t="str">
        <f>IF(ISTEXT('Discounted Benefits'!$N420&amp;'Discounted Benefits'!$O420),('Discounted Benefits'!AD420)/Value_Output,"")</f>
        <v/>
      </c>
      <c r="Y70" s="81" t="str">
        <f>IF(ISTEXT('Discounted Benefits'!$N420&amp;'Discounted Benefits'!$O420),('Discounted Benefits'!AE420)/Value_Output,"")</f>
        <v/>
      </c>
      <c r="Z70" s="81" t="str">
        <f>IF(ISTEXT('Discounted Benefits'!$N420&amp;'Discounted Benefits'!$O420),('Discounted Benefits'!AF420)/Value_Output,"")</f>
        <v/>
      </c>
      <c r="AA70" s="81" t="str">
        <f>IF(ISTEXT('Discounted Benefits'!$N420&amp;'Discounted Benefits'!$O420),('Discounted Benefits'!AG420)/Value_Output,"")</f>
        <v/>
      </c>
      <c r="AB70" s="81" t="str">
        <f>IF(ISTEXT('Discounted Benefits'!$N420&amp;'Discounted Benefits'!$O420),('Discounted Benefits'!AH420)/Value_Output,"")</f>
        <v/>
      </c>
      <c r="AC70" s="81" t="str">
        <f>IF(ISTEXT('Discounted Benefits'!$N420&amp;'Discounted Benefits'!$O420),('Discounted Benefits'!AI420)/Value_Output,"")</f>
        <v/>
      </c>
      <c r="AD70" s="81" t="str">
        <f>IF(ISTEXT('Discounted Benefits'!$N420&amp;'Discounted Benefits'!$O420),('Discounted Benefits'!AJ420)/Value_Output,"")</f>
        <v/>
      </c>
      <c r="AE70" s="81" t="str">
        <f>IF(ISTEXT('Discounted Benefits'!$N420&amp;'Discounted Benefits'!$O420),('Discounted Benefits'!AK420)/Value_Output,"")</f>
        <v/>
      </c>
      <c r="AF70" s="81" t="str">
        <f>IF(ISTEXT('Discounted Benefits'!$N420&amp;'Discounted Benefits'!$O420),('Discounted Benefits'!AL420)/Value_Output,"")</f>
        <v/>
      </c>
      <c r="AG70" s="81" t="str">
        <f>IF(ISTEXT('Discounted Benefits'!$N420&amp;'Discounted Benefits'!$O420),('Discounted Benefits'!AM420)/Value_Output,"")</f>
        <v/>
      </c>
      <c r="AH70" s="81" t="str">
        <f>IF(ISTEXT('Discounted Benefits'!$N420&amp;'Discounted Benefits'!$O420),('Discounted Benefits'!AN420)/Value_Output,"")</f>
        <v/>
      </c>
      <c r="AI70" s="81" t="str">
        <f>IF(ISTEXT('Discounted Benefits'!$N420&amp;'Discounted Benefits'!$O420),('Discounted Benefits'!AO420)/Value_Output,"")</f>
        <v/>
      </c>
      <c r="AJ70" s="81" t="str">
        <f>IF(ISTEXT('Discounted Benefits'!$N420&amp;'Discounted Benefits'!$O420),('Discounted Benefits'!AP420)/Value_Output,"")</f>
        <v/>
      </c>
      <c r="AK70" s="81" t="str">
        <f>IF(ISTEXT('Discounted Benefits'!$N420&amp;'Discounted Benefits'!$O420),('Discounted Benefits'!AQ420)/Value_Output,"")</f>
        <v/>
      </c>
      <c r="AL70" s="81" t="str">
        <f>IF(ISTEXT('Discounted Benefits'!$N420&amp;'Discounted Benefits'!$O420),('Discounted Benefits'!AR420)/Value_Output,"")</f>
        <v/>
      </c>
      <c r="AM70" s="81" t="str">
        <f>IF(ISTEXT('Discounted Benefits'!$N420&amp;'Discounted Benefits'!$O420),('Discounted Benefits'!AS420)/Value_Output,"")</f>
        <v/>
      </c>
      <c r="AN70" s="81" t="str">
        <f>IF(ISTEXT('Discounted Benefits'!$N420&amp;'Discounted Benefits'!$O420),('Discounted Benefits'!AT420)/Value_Output,"")</f>
        <v/>
      </c>
      <c r="AO70" s="81" t="str">
        <f>IF(ISTEXT('Discounted Benefits'!$N420&amp;'Discounted Benefits'!$O420),('Discounted Benefits'!AU420)/Value_Output,"")</f>
        <v/>
      </c>
      <c r="AP70" s="81" t="str">
        <f>IF(ISTEXT('Discounted Benefits'!$N420&amp;'Discounted Benefits'!$O420),('Discounted Benefits'!AV420)/Value_Output,"")</f>
        <v/>
      </c>
      <c r="AQ70" s="81" t="str">
        <f>IF(ISTEXT('Discounted Benefits'!$N420&amp;'Discounted Benefits'!$O420),('Discounted Benefits'!AW420)/Value_Output,"")</f>
        <v/>
      </c>
      <c r="AR70" s="81" t="str">
        <f>IF(ISTEXT('Discounted Benefits'!$N420&amp;'Discounted Benefits'!$O420),('Discounted Benefits'!AX420)/Value_Output,"")</f>
        <v/>
      </c>
      <c r="AS70" s="81" t="str">
        <f>IF(ISTEXT('Discounted Benefits'!$N420&amp;'Discounted Benefits'!$O420),('Discounted Benefits'!AY420)/Value_Output,"")</f>
        <v/>
      </c>
      <c r="AT70" s="81" t="str">
        <f>IF(ISTEXT('Discounted Benefits'!$N420&amp;'Discounted Benefits'!$O420),('Discounted Benefits'!AZ420)/Value_Output,"")</f>
        <v/>
      </c>
      <c r="AU70" s="81" t="str">
        <f>IF(ISTEXT('Discounted Benefits'!$N420&amp;'Discounted Benefits'!$O420),('Discounted Benefits'!BA420)/Value_Output,"")</f>
        <v/>
      </c>
      <c r="AV70" s="81" t="str">
        <f>IF(ISTEXT('Discounted Benefits'!$N420&amp;'Discounted Benefits'!$O420),('Discounted Benefits'!BB420)/Value_Output,"")</f>
        <v/>
      </c>
      <c r="AW70" s="81" t="str">
        <f>IF(ISTEXT('Discounted Benefits'!$N420&amp;'Discounted Benefits'!$O420),('Discounted Benefits'!BC420)/Value_Output,"")</f>
        <v/>
      </c>
      <c r="AX70" s="81" t="str">
        <f>IF(ISTEXT('Discounted Benefits'!$N420&amp;'Discounted Benefits'!$O420),('Discounted Benefits'!BD420)/Value_Output,"")</f>
        <v/>
      </c>
      <c r="AY70" s="81" t="str">
        <f>IF(ISTEXT('Discounted Benefits'!$N420&amp;'Discounted Benefits'!$O420),('Discounted Benefits'!BE420)/Value_Output,"")</f>
        <v/>
      </c>
      <c r="AZ70" s="77" t="str">
        <f>IF(ISTEXT('Discounted Benefits'!$N420&amp;'Discounted Benefits'!$O420),('Discounted Benefits'!BF420)/Value_Output,"")</f>
        <v/>
      </c>
      <c r="BA70" s="77" t="str">
        <f>IF(ISTEXT('Discounted Benefits'!$N420&amp;'Discounted Benefits'!$O420),('Discounted Benefits'!BG420)/Value_Output,"")</f>
        <v/>
      </c>
      <c r="BB70" s="77" t="str">
        <f>IF(ISTEXT('Discounted Benefits'!$N420&amp;'Discounted Benefits'!$O420),('Discounted Benefits'!BH420)/Value_Output,"")</f>
        <v/>
      </c>
      <c r="BC70" s="77" t="str">
        <f>IF(ISTEXT('Discounted Benefits'!$N420&amp;'Discounted Benefits'!$O420),('Discounted Benefits'!BI420)/Value_Output,"")</f>
        <v/>
      </c>
      <c r="BD70" s="77" t="str">
        <f>IF(ISTEXT('Discounted Benefits'!$N420&amp;'Discounted Benefits'!$O420),('Discounted Benefits'!BJ420)/Value_Output,"")</f>
        <v/>
      </c>
      <c r="BE70" s="77" t="str">
        <f>IF(ISTEXT('Discounted Benefits'!$N420&amp;'Discounted Benefits'!$O420),('Discounted Benefits'!BK420)/Value_Output,"")</f>
        <v/>
      </c>
      <c r="BF70" s="77" t="str">
        <f>IF(ISTEXT('Discounted Benefits'!$N420&amp;'Discounted Benefits'!$O420),('Discounted Benefits'!BL420)/Value_Output,"")</f>
        <v/>
      </c>
      <c r="BG70" s="77" t="str">
        <f>IF(ISTEXT('Discounted Benefits'!$N420&amp;'Discounted Benefits'!$O420),('Discounted Benefits'!BM420)/Value_Output,"")</f>
        <v/>
      </c>
      <c r="BH70" s="77" t="str">
        <f>IF(ISTEXT('Discounted Benefits'!$N420&amp;'Discounted Benefits'!$O420),('Discounted Benefits'!BN420)/Value_Output,"")</f>
        <v/>
      </c>
      <c r="BI70" s="77" t="str">
        <f>IF(ISTEXT('Discounted Benefits'!$N420&amp;'Discounted Benefits'!$O420),('Discounted Benefits'!BO420)/Value_Output,"")</f>
        <v/>
      </c>
      <c r="BJ70" s="77" t="str">
        <f>IF(ISTEXT('Discounted Benefits'!$N420&amp;'Discounted Benefits'!$O420),('Discounted Benefits'!BP420)/Value_Output,"")</f>
        <v/>
      </c>
      <c r="BK70" s="77" t="str">
        <f>IF(ISTEXT('Discounted Benefits'!$N420&amp;'Discounted Benefits'!$O420),('Discounted Benefits'!BQ420)/Value_Output,"")</f>
        <v/>
      </c>
      <c r="BL70" s="77" t="str">
        <f>IF(ISTEXT('Discounted Benefits'!$N420&amp;'Discounted Benefits'!$O420),('Discounted Benefits'!BR420)/Value_Output,"")</f>
        <v/>
      </c>
      <c r="BM70" s="77" t="str">
        <f>IF(ISTEXT('Discounted Benefits'!$N420&amp;'Discounted Benefits'!$O420),('Discounted Benefits'!BS420)/Value_Output,"")</f>
        <v/>
      </c>
      <c r="BN70" s="77" t="str">
        <f>IF(ISTEXT('Discounted Benefits'!$N420&amp;'Discounted Benefits'!$O420),('Discounted Benefits'!BT420)/Value_Output,"")</f>
        <v/>
      </c>
      <c r="BO70" s="77" t="str">
        <f>IF(ISTEXT('Discounted Benefits'!$N420&amp;'Discounted Benefits'!$O420),('Discounted Benefits'!BU420)/Value_Output,"")</f>
        <v/>
      </c>
      <c r="BP70" s="77" t="str">
        <f>IF(ISTEXT('Discounted Benefits'!$N420&amp;'Discounted Benefits'!$O420),('Discounted Benefits'!BV420)/Value_Output,"")</f>
        <v/>
      </c>
      <c r="BQ70" s="77" t="str">
        <f>IF(ISTEXT('Discounted Benefits'!$N420&amp;'Discounted Benefits'!$O420),('Discounted Benefits'!BW420)/Value_Output,"")</f>
        <v/>
      </c>
      <c r="BR70" s="77" t="str">
        <f>IF(ISTEXT('Discounted Benefits'!$N420&amp;'Discounted Benefits'!$O420),('Discounted Benefits'!BX420)/Value_Output,"")</f>
        <v/>
      </c>
      <c r="BS70" s="77" t="str">
        <f>IF(ISTEXT('Discounted Benefits'!$N420&amp;'Discounted Benefits'!$O420),('Discounted Benefits'!BY420)/Value_Output,"")</f>
        <v/>
      </c>
      <c r="BT70" s="77" t="str">
        <f>IF(ISTEXT('Discounted Benefits'!$N420&amp;'Discounted Benefits'!$O420),('Discounted Benefits'!BZ420)/Value_Output,"")</f>
        <v/>
      </c>
      <c r="BU70" s="77" t="str">
        <f>IF(ISTEXT('Discounted Benefits'!$N420&amp;'Discounted Benefits'!$O420),('Discounted Benefits'!CA420)/Value_Output,"")</f>
        <v/>
      </c>
      <c r="BV70" s="77" t="str">
        <f>IF(ISTEXT('Discounted Benefits'!$N420&amp;'Discounted Benefits'!$O420),('Discounted Benefits'!CB420)/Value_Output,"")</f>
        <v/>
      </c>
      <c r="BW70" s="77" t="str">
        <f>IF(ISTEXT('Discounted Benefits'!$N420&amp;'Discounted Benefits'!$O420),('Discounted Benefits'!CC420)/Value_Output,"")</f>
        <v/>
      </c>
      <c r="BX70" s="77" t="str">
        <f>IF(ISTEXT('Discounted Benefits'!$N420&amp;'Discounted Benefits'!$O420),('Discounted Benefits'!CD420)/Value_Output,"")</f>
        <v/>
      </c>
      <c r="BY70" s="77" t="str">
        <f>IF(ISTEXT('Discounted Benefits'!$N420&amp;'Discounted Benefits'!$O420),('Discounted Benefits'!CE420)/Value_Output,"")</f>
        <v/>
      </c>
      <c r="BZ70" s="77" t="str">
        <f>IF(ISTEXT('Discounted Benefits'!$N420&amp;'Discounted Benefits'!$O420),('Discounted Benefits'!CF420)/Value_Output,"")</f>
        <v/>
      </c>
      <c r="CA70" s="77" t="str">
        <f>IF(ISTEXT('Discounted Benefits'!$N420&amp;'Discounted Benefits'!$O420),('Discounted Benefits'!CG420)/Value_Output,"")</f>
        <v/>
      </c>
      <c r="CB70" s="77" t="str">
        <f>IF(ISTEXT('Discounted Benefits'!$N420&amp;'Discounted Benefits'!$O420),('Discounted Benefits'!CH420)/Value_Output,"")</f>
        <v/>
      </c>
      <c r="CC70" s="77" t="str">
        <f>IF(ISTEXT('Discounted Benefits'!$N420&amp;'Discounted Benefits'!$O420),('Discounted Benefits'!CI420)/Value_Output,"")</f>
        <v/>
      </c>
      <c r="CD70" s="77" t="str">
        <f>IF(ISTEXT('Discounted Benefits'!$N420&amp;'Discounted Benefits'!$O420),('Discounted Benefits'!CJ420)/Value_Output,"")</f>
        <v/>
      </c>
      <c r="CE70" s="77" t="str">
        <f>IF(ISTEXT('Discounted Benefits'!$N420&amp;'Discounted Benefits'!$O420),('Discounted Benefits'!CK420)/Value_Output,"")</f>
        <v/>
      </c>
      <c r="CF70" s="77" t="str">
        <f>IF(ISTEXT('Discounted Benefits'!$N420&amp;'Discounted Benefits'!$O420),('Discounted Benefits'!CL420)/Value_Output,"")</f>
        <v/>
      </c>
      <c r="CG70" s="77" t="str">
        <f>IF(ISTEXT('Discounted Benefits'!$N420&amp;'Discounted Benefits'!$O420),('Discounted Benefits'!CM420)/Value_Output,"")</f>
        <v/>
      </c>
      <c r="CH70" s="77" t="str">
        <f>IF(ISTEXT('Discounted Benefits'!$N420&amp;'Discounted Benefits'!$O420),('Discounted Benefits'!CN420)/Value_Output,"")</f>
        <v/>
      </c>
      <c r="CI70" s="77" t="str">
        <f>IF(ISTEXT('Discounted Benefits'!$N420&amp;'Discounted Benefits'!$O420),('Discounted Benefits'!CO420)/Value_Output,"")</f>
        <v/>
      </c>
      <c r="CJ70" s="77" t="str">
        <f>IF(ISTEXT('Discounted Benefits'!$N420&amp;'Discounted Benefits'!$O420),('Discounted Benefits'!CP420)/Value_Output,"")</f>
        <v/>
      </c>
      <c r="CM70" s="24"/>
      <c r="CN70" s="24"/>
    </row>
    <row r="71" spans="3:92" x14ac:dyDescent="0.35">
      <c r="C71" s="114"/>
      <c r="D71" s="114"/>
      <c r="E71" s="23" t="str">
        <f>IF(ISTEXT('Discounted Benefits'!$N421&amp;'Discounted Benefits'!$O421),'Discounted Benefits'!$O421,"")</f>
        <v/>
      </c>
      <c r="F71" s="23"/>
      <c r="G71" s="82" t="str">
        <f>IF(ISTEXT('Discounted Benefits'!$N421&amp;'Discounted Benefits'!$O421),SUM('Discounted Benefits'!$P421:$BM421)/Value_Output,"")</f>
        <v/>
      </c>
      <c r="H71" s="82"/>
      <c r="I71" s="88"/>
      <c r="J71" s="81" t="str">
        <f>IF(ISTEXT('Discounted Benefits'!$N421&amp;'Discounted Benefits'!$O421),('Discounted Benefits'!P421)/Value_Output,"")</f>
        <v/>
      </c>
      <c r="K71" s="81" t="str">
        <f>IF(ISTEXT('Discounted Benefits'!$N421&amp;'Discounted Benefits'!$O421),('Discounted Benefits'!Q421)/Value_Output,"")</f>
        <v/>
      </c>
      <c r="L71" s="81" t="str">
        <f>IF(ISTEXT('Discounted Benefits'!$N421&amp;'Discounted Benefits'!$O421),('Discounted Benefits'!R421)/Value_Output,"")</f>
        <v/>
      </c>
      <c r="M71" s="81" t="str">
        <f>IF(ISTEXT('Discounted Benefits'!$N421&amp;'Discounted Benefits'!$O421),('Discounted Benefits'!S421)/Value_Output,"")</f>
        <v/>
      </c>
      <c r="N71" s="81" t="str">
        <f>IF(ISTEXT('Discounted Benefits'!$N421&amp;'Discounted Benefits'!$O421),('Discounted Benefits'!T421)/Value_Output,"")</f>
        <v/>
      </c>
      <c r="O71" s="81" t="str">
        <f>IF(ISTEXT('Discounted Benefits'!$N421&amp;'Discounted Benefits'!$O421),('Discounted Benefits'!U421)/Value_Output,"")</f>
        <v/>
      </c>
      <c r="P71" s="81" t="str">
        <f>IF(ISTEXT('Discounted Benefits'!$N421&amp;'Discounted Benefits'!$O421),('Discounted Benefits'!V421)/Value_Output,"")</f>
        <v/>
      </c>
      <c r="Q71" s="81" t="str">
        <f>IF(ISTEXT('Discounted Benefits'!$N421&amp;'Discounted Benefits'!$O421),('Discounted Benefits'!W421)/Value_Output,"")</f>
        <v/>
      </c>
      <c r="R71" s="81" t="str">
        <f>IF(ISTEXT('Discounted Benefits'!$N421&amp;'Discounted Benefits'!$O421),('Discounted Benefits'!X421)/Value_Output,"")</f>
        <v/>
      </c>
      <c r="S71" s="81" t="str">
        <f>IF(ISTEXT('Discounted Benefits'!$N421&amp;'Discounted Benefits'!$O421),('Discounted Benefits'!Y421)/Value_Output,"")</f>
        <v/>
      </c>
      <c r="T71" s="81" t="str">
        <f>IF(ISTEXT('Discounted Benefits'!$N421&amp;'Discounted Benefits'!$O421),('Discounted Benefits'!Z421)/Value_Output,"")</f>
        <v/>
      </c>
      <c r="U71" s="81" t="str">
        <f>IF(ISTEXT('Discounted Benefits'!$N421&amp;'Discounted Benefits'!$O421),('Discounted Benefits'!AA421)/Value_Output,"")</f>
        <v/>
      </c>
      <c r="V71" s="81" t="str">
        <f>IF(ISTEXT('Discounted Benefits'!$N421&amp;'Discounted Benefits'!$O421),('Discounted Benefits'!AB421)/Value_Output,"")</f>
        <v/>
      </c>
      <c r="W71" s="81" t="str">
        <f>IF(ISTEXT('Discounted Benefits'!$N421&amp;'Discounted Benefits'!$O421),('Discounted Benefits'!AC421)/Value_Output,"")</f>
        <v/>
      </c>
      <c r="X71" s="81" t="str">
        <f>IF(ISTEXT('Discounted Benefits'!$N421&amp;'Discounted Benefits'!$O421),('Discounted Benefits'!AD421)/Value_Output,"")</f>
        <v/>
      </c>
      <c r="Y71" s="81" t="str">
        <f>IF(ISTEXT('Discounted Benefits'!$N421&amp;'Discounted Benefits'!$O421),('Discounted Benefits'!AE421)/Value_Output,"")</f>
        <v/>
      </c>
      <c r="Z71" s="81" t="str">
        <f>IF(ISTEXT('Discounted Benefits'!$N421&amp;'Discounted Benefits'!$O421),('Discounted Benefits'!AF421)/Value_Output,"")</f>
        <v/>
      </c>
      <c r="AA71" s="81" t="str">
        <f>IF(ISTEXT('Discounted Benefits'!$N421&amp;'Discounted Benefits'!$O421),('Discounted Benefits'!AG421)/Value_Output,"")</f>
        <v/>
      </c>
      <c r="AB71" s="81" t="str">
        <f>IF(ISTEXT('Discounted Benefits'!$N421&amp;'Discounted Benefits'!$O421),('Discounted Benefits'!AH421)/Value_Output,"")</f>
        <v/>
      </c>
      <c r="AC71" s="81" t="str">
        <f>IF(ISTEXT('Discounted Benefits'!$N421&amp;'Discounted Benefits'!$O421),('Discounted Benefits'!AI421)/Value_Output,"")</f>
        <v/>
      </c>
      <c r="AD71" s="81" t="str">
        <f>IF(ISTEXT('Discounted Benefits'!$N421&amp;'Discounted Benefits'!$O421),('Discounted Benefits'!AJ421)/Value_Output,"")</f>
        <v/>
      </c>
      <c r="AE71" s="81" t="str">
        <f>IF(ISTEXT('Discounted Benefits'!$N421&amp;'Discounted Benefits'!$O421),('Discounted Benefits'!AK421)/Value_Output,"")</f>
        <v/>
      </c>
      <c r="AF71" s="81" t="str">
        <f>IF(ISTEXT('Discounted Benefits'!$N421&amp;'Discounted Benefits'!$O421),('Discounted Benefits'!AL421)/Value_Output,"")</f>
        <v/>
      </c>
      <c r="AG71" s="81" t="str">
        <f>IF(ISTEXT('Discounted Benefits'!$N421&amp;'Discounted Benefits'!$O421),('Discounted Benefits'!AM421)/Value_Output,"")</f>
        <v/>
      </c>
      <c r="AH71" s="81" t="str">
        <f>IF(ISTEXT('Discounted Benefits'!$N421&amp;'Discounted Benefits'!$O421),('Discounted Benefits'!AN421)/Value_Output,"")</f>
        <v/>
      </c>
      <c r="AI71" s="81" t="str">
        <f>IF(ISTEXT('Discounted Benefits'!$N421&amp;'Discounted Benefits'!$O421),('Discounted Benefits'!AO421)/Value_Output,"")</f>
        <v/>
      </c>
      <c r="AJ71" s="81" t="str">
        <f>IF(ISTEXT('Discounted Benefits'!$N421&amp;'Discounted Benefits'!$O421),('Discounted Benefits'!AP421)/Value_Output,"")</f>
        <v/>
      </c>
      <c r="AK71" s="81" t="str">
        <f>IF(ISTEXT('Discounted Benefits'!$N421&amp;'Discounted Benefits'!$O421),('Discounted Benefits'!AQ421)/Value_Output,"")</f>
        <v/>
      </c>
      <c r="AL71" s="81" t="str">
        <f>IF(ISTEXT('Discounted Benefits'!$N421&amp;'Discounted Benefits'!$O421),('Discounted Benefits'!AR421)/Value_Output,"")</f>
        <v/>
      </c>
      <c r="AM71" s="81" t="str">
        <f>IF(ISTEXT('Discounted Benefits'!$N421&amp;'Discounted Benefits'!$O421),('Discounted Benefits'!AS421)/Value_Output,"")</f>
        <v/>
      </c>
      <c r="AN71" s="81" t="str">
        <f>IF(ISTEXT('Discounted Benefits'!$N421&amp;'Discounted Benefits'!$O421),('Discounted Benefits'!AT421)/Value_Output,"")</f>
        <v/>
      </c>
      <c r="AO71" s="81" t="str">
        <f>IF(ISTEXT('Discounted Benefits'!$N421&amp;'Discounted Benefits'!$O421),('Discounted Benefits'!AU421)/Value_Output,"")</f>
        <v/>
      </c>
      <c r="AP71" s="81" t="str">
        <f>IF(ISTEXT('Discounted Benefits'!$N421&amp;'Discounted Benefits'!$O421),('Discounted Benefits'!AV421)/Value_Output,"")</f>
        <v/>
      </c>
      <c r="AQ71" s="81" t="str">
        <f>IF(ISTEXT('Discounted Benefits'!$N421&amp;'Discounted Benefits'!$O421),('Discounted Benefits'!AW421)/Value_Output,"")</f>
        <v/>
      </c>
      <c r="AR71" s="81" t="str">
        <f>IF(ISTEXT('Discounted Benefits'!$N421&amp;'Discounted Benefits'!$O421),('Discounted Benefits'!AX421)/Value_Output,"")</f>
        <v/>
      </c>
      <c r="AS71" s="81" t="str">
        <f>IF(ISTEXT('Discounted Benefits'!$N421&amp;'Discounted Benefits'!$O421),('Discounted Benefits'!AY421)/Value_Output,"")</f>
        <v/>
      </c>
      <c r="AT71" s="81" t="str">
        <f>IF(ISTEXT('Discounted Benefits'!$N421&amp;'Discounted Benefits'!$O421),('Discounted Benefits'!AZ421)/Value_Output,"")</f>
        <v/>
      </c>
      <c r="AU71" s="81" t="str">
        <f>IF(ISTEXT('Discounted Benefits'!$N421&amp;'Discounted Benefits'!$O421),('Discounted Benefits'!BA421)/Value_Output,"")</f>
        <v/>
      </c>
      <c r="AV71" s="81" t="str">
        <f>IF(ISTEXT('Discounted Benefits'!$N421&amp;'Discounted Benefits'!$O421),('Discounted Benefits'!BB421)/Value_Output,"")</f>
        <v/>
      </c>
      <c r="AW71" s="81" t="str">
        <f>IF(ISTEXT('Discounted Benefits'!$N421&amp;'Discounted Benefits'!$O421),('Discounted Benefits'!BC421)/Value_Output,"")</f>
        <v/>
      </c>
      <c r="AX71" s="81" t="str">
        <f>IF(ISTEXT('Discounted Benefits'!$N421&amp;'Discounted Benefits'!$O421),('Discounted Benefits'!BD421)/Value_Output,"")</f>
        <v/>
      </c>
      <c r="AY71" s="81" t="str">
        <f>IF(ISTEXT('Discounted Benefits'!$N421&amp;'Discounted Benefits'!$O421),('Discounted Benefits'!BE421)/Value_Output,"")</f>
        <v/>
      </c>
      <c r="AZ71" s="77" t="str">
        <f>IF(ISTEXT('Discounted Benefits'!$N421&amp;'Discounted Benefits'!$O421),('Discounted Benefits'!BF421)/Value_Output,"")</f>
        <v/>
      </c>
      <c r="BA71" s="77" t="str">
        <f>IF(ISTEXT('Discounted Benefits'!$N421&amp;'Discounted Benefits'!$O421),('Discounted Benefits'!BG421)/Value_Output,"")</f>
        <v/>
      </c>
      <c r="BB71" s="77" t="str">
        <f>IF(ISTEXT('Discounted Benefits'!$N421&amp;'Discounted Benefits'!$O421),('Discounted Benefits'!BH421)/Value_Output,"")</f>
        <v/>
      </c>
      <c r="BC71" s="77" t="str">
        <f>IF(ISTEXT('Discounted Benefits'!$N421&amp;'Discounted Benefits'!$O421),('Discounted Benefits'!BI421)/Value_Output,"")</f>
        <v/>
      </c>
      <c r="BD71" s="77" t="str">
        <f>IF(ISTEXT('Discounted Benefits'!$N421&amp;'Discounted Benefits'!$O421),('Discounted Benefits'!BJ421)/Value_Output,"")</f>
        <v/>
      </c>
      <c r="BE71" s="77" t="str">
        <f>IF(ISTEXT('Discounted Benefits'!$N421&amp;'Discounted Benefits'!$O421),('Discounted Benefits'!BK421)/Value_Output,"")</f>
        <v/>
      </c>
      <c r="BF71" s="77" t="str">
        <f>IF(ISTEXT('Discounted Benefits'!$N421&amp;'Discounted Benefits'!$O421),('Discounted Benefits'!BL421)/Value_Output,"")</f>
        <v/>
      </c>
      <c r="BG71" s="77" t="str">
        <f>IF(ISTEXT('Discounted Benefits'!$N421&amp;'Discounted Benefits'!$O421),('Discounted Benefits'!BM421)/Value_Output,"")</f>
        <v/>
      </c>
      <c r="BH71" s="77" t="str">
        <f>IF(ISTEXT('Discounted Benefits'!$N421&amp;'Discounted Benefits'!$O421),('Discounted Benefits'!BN421)/Value_Output,"")</f>
        <v/>
      </c>
      <c r="BI71" s="77" t="str">
        <f>IF(ISTEXT('Discounted Benefits'!$N421&amp;'Discounted Benefits'!$O421),('Discounted Benefits'!BO421)/Value_Output,"")</f>
        <v/>
      </c>
      <c r="BJ71" s="77" t="str">
        <f>IF(ISTEXT('Discounted Benefits'!$N421&amp;'Discounted Benefits'!$O421),('Discounted Benefits'!BP421)/Value_Output,"")</f>
        <v/>
      </c>
      <c r="BK71" s="77" t="str">
        <f>IF(ISTEXT('Discounted Benefits'!$N421&amp;'Discounted Benefits'!$O421),('Discounted Benefits'!BQ421)/Value_Output,"")</f>
        <v/>
      </c>
      <c r="BL71" s="77" t="str">
        <f>IF(ISTEXT('Discounted Benefits'!$N421&amp;'Discounted Benefits'!$O421),('Discounted Benefits'!BR421)/Value_Output,"")</f>
        <v/>
      </c>
      <c r="BM71" s="77" t="str">
        <f>IF(ISTEXT('Discounted Benefits'!$N421&amp;'Discounted Benefits'!$O421),('Discounted Benefits'!BS421)/Value_Output,"")</f>
        <v/>
      </c>
      <c r="BN71" s="77" t="str">
        <f>IF(ISTEXT('Discounted Benefits'!$N421&amp;'Discounted Benefits'!$O421),('Discounted Benefits'!BT421)/Value_Output,"")</f>
        <v/>
      </c>
      <c r="BO71" s="77" t="str">
        <f>IF(ISTEXT('Discounted Benefits'!$N421&amp;'Discounted Benefits'!$O421),('Discounted Benefits'!BU421)/Value_Output,"")</f>
        <v/>
      </c>
      <c r="BP71" s="77" t="str">
        <f>IF(ISTEXT('Discounted Benefits'!$N421&amp;'Discounted Benefits'!$O421),('Discounted Benefits'!BV421)/Value_Output,"")</f>
        <v/>
      </c>
      <c r="BQ71" s="77" t="str">
        <f>IF(ISTEXT('Discounted Benefits'!$N421&amp;'Discounted Benefits'!$O421),('Discounted Benefits'!BW421)/Value_Output,"")</f>
        <v/>
      </c>
      <c r="BR71" s="77" t="str">
        <f>IF(ISTEXT('Discounted Benefits'!$N421&amp;'Discounted Benefits'!$O421),('Discounted Benefits'!BX421)/Value_Output,"")</f>
        <v/>
      </c>
      <c r="BS71" s="77" t="str">
        <f>IF(ISTEXT('Discounted Benefits'!$N421&amp;'Discounted Benefits'!$O421),('Discounted Benefits'!BY421)/Value_Output,"")</f>
        <v/>
      </c>
      <c r="BT71" s="77" t="str">
        <f>IF(ISTEXT('Discounted Benefits'!$N421&amp;'Discounted Benefits'!$O421),('Discounted Benefits'!BZ421)/Value_Output,"")</f>
        <v/>
      </c>
      <c r="BU71" s="77" t="str">
        <f>IF(ISTEXT('Discounted Benefits'!$N421&amp;'Discounted Benefits'!$O421),('Discounted Benefits'!CA421)/Value_Output,"")</f>
        <v/>
      </c>
      <c r="BV71" s="77" t="str">
        <f>IF(ISTEXT('Discounted Benefits'!$N421&amp;'Discounted Benefits'!$O421),('Discounted Benefits'!CB421)/Value_Output,"")</f>
        <v/>
      </c>
      <c r="BW71" s="77" t="str">
        <f>IF(ISTEXT('Discounted Benefits'!$N421&amp;'Discounted Benefits'!$O421),('Discounted Benefits'!CC421)/Value_Output,"")</f>
        <v/>
      </c>
      <c r="BX71" s="77" t="str">
        <f>IF(ISTEXT('Discounted Benefits'!$N421&amp;'Discounted Benefits'!$O421),('Discounted Benefits'!CD421)/Value_Output,"")</f>
        <v/>
      </c>
      <c r="BY71" s="77" t="str">
        <f>IF(ISTEXT('Discounted Benefits'!$N421&amp;'Discounted Benefits'!$O421),('Discounted Benefits'!CE421)/Value_Output,"")</f>
        <v/>
      </c>
      <c r="BZ71" s="77" t="str">
        <f>IF(ISTEXT('Discounted Benefits'!$N421&amp;'Discounted Benefits'!$O421),('Discounted Benefits'!CF421)/Value_Output,"")</f>
        <v/>
      </c>
      <c r="CA71" s="77" t="str">
        <f>IF(ISTEXT('Discounted Benefits'!$N421&amp;'Discounted Benefits'!$O421),('Discounted Benefits'!CG421)/Value_Output,"")</f>
        <v/>
      </c>
      <c r="CB71" s="77" t="str">
        <f>IF(ISTEXT('Discounted Benefits'!$N421&amp;'Discounted Benefits'!$O421),('Discounted Benefits'!CH421)/Value_Output,"")</f>
        <v/>
      </c>
      <c r="CC71" s="77" t="str">
        <f>IF(ISTEXT('Discounted Benefits'!$N421&amp;'Discounted Benefits'!$O421),('Discounted Benefits'!CI421)/Value_Output,"")</f>
        <v/>
      </c>
      <c r="CD71" s="77" t="str">
        <f>IF(ISTEXT('Discounted Benefits'!$N421&amp;'Discounted Benefits'!$O421),('Discounted Benefits'!CJ421)/Value_Output,"")</f>
        <v/>
      </c>
      <c r="CE71" s="77" t="str">
        <f>IF(ISTEXT('Discounted Benefits'!$N421&amp;'Discounted Benefits'!$O421),('Discounted Benefits'!CK421)/Value_Output,"")</f>
        <v/>
      </c>
      <c r="CF71" s="77" t="str">
        <f>IF(ISTEXT('Discounted Benefits'!$N421&amp;'Discounted Benefits'!$O421),('Discounted Benefits'!CL421)/Value_Output,"")</f>
        <v/>
      </c>
      <c r="CG71" s="77" t="str">
        <f>IF(ISTEXT('Discounted Benefits'!$N421&amp;'Discounted Benefits'!$O421),('Discounted Benefits'!CM421)/Value_Output,"")</f>
        <v/>
      </c>
      <c r="CH71" s="77" t="str">
        <f>IF(ISTEXT('Discounted Benefits'!$N421&amp;'Discounted Benefits'!$O421),('Discounted Benefits'!CN421)/Value_Output,"")</f>
        <v/>
      </c>
      <c r="CI71" s="77" t="str">
        <f>IF(ISTEXT('Discounted Benefits'!$N421&amp;'Discounted Benefits'!$O421),('Discounted Benefits'!CO421)/Value_Output,"")</f>
        <v/>
      </c>
      <c r="CJ71" s="77" t="str">
        <f>IF(ISTEXT('Discounted Benefits'!$N421&amp;'Discounted Benefits'!$O421),('Discounted Benefits'!CP421)/Value_Output,"")</f>
        <v/>
      </c>
      <c r="CM71" s="24"/>
      <c r="CN71" s="24"/>
    </row>
    <row r="72" spans="3:92" x14ac:dyDescent="0.35">
      <c r="C72" s="114"/>
      <c r="D72" s="114"/>
      <c r="E72" s="23" t="str">
        <f>IF(ISTEXT('Discounted Benefits'!$N422&amp;'Discounted Benefits'!$O422),'Discounted Benefits'!$O422,"")</f>
        <v/>
      </c>
      <c r="F72" s="23"/>
      <c r="G72" s="82" t="str">
        <f>IF(ISTEXT('Discounted Benefits'!$N422&amp;'Discounted Benefits'!$O422),SUM('Discounted Benefits'!$P422:$BM422)/Value_Output,"")</f>
        <v/>
      </c>
      <c r="H72" s="82"/>
      <c r="I72" s="88"/>
      <c r="J72" s="81" t="str">
        <f>IF(ISTEXT('Discounted Benefits'!$N422&amp;'Discounted Benefits'!$O422),('Discounted Benefits'!P422)/Value_Output,"")</f>
        <v/>
      </c>
      <c r="K72" s="81" t="str">
        <f>IF(ISTEXT('Discounted Benefits'!$N422&amp;'Discounted Benefits'!$O422),('Discounted Benefits'!Q422)/Value_Output,"")</f>
        <v/>
      </c>
      <c r="L72" s="81" t="str">
        <f>IF(ISTEXT('Discounted Benefits'!$N422&amp;'Discounted Benefits'!$O422),('Discounted Benefits'!R422)/Value_Output,"")</f>
        <v/>
      </c>
      <c r="M72" s="81" t="str">
        <f>IF(ISTEXT('Discounted Benefits'!$N422&amp;'Discounted Benefits'!$O422),('Discounted Benefits'!S422)/Value_Output,"")</f>
        <v/>
      </c>
      <c r="N72" s="81" t="str">
        <f>IF(ISTEXT('Discounted Benefits'!$N422&amp;'Discounted Benefits'!$O422),('Discounted Benefits'!T422)/Value_Output,"")</f>
        <v/>
      </c>
      <c r="O72" s="81" t="str">
        <f>IF(ISTEXT('Discounted Benefits'!$N422&amp;'Discounted Benefits'!$O422),('Discounted Benefits'!U422)/Value_Output,"")</f>
        <v/>
      </c>
      <c r="P72" s="81" t="str">
        <f>IF(ISTEXT('Discounted Benefits'!$N422&amp;'Discounted Benefits'!$O422),('Discounted Benefits'!V422)/Value_Output,"")</f>
        <v/>
      </c>
      <c r="Q72" s="81" t="str">
        <f>IF(ISTEXT('Discounted Benefits'!$N422&amp;'Discounted Benefits'!$O422),('Discounted Benefits'!W422)/Value_Output,"")</f>
        <v/>
      </c>
      <c r="R72" s="81" t="str">
        <f>IF(ISTEXT('Discounted Benefits'!$N422&amp;'Discounted Benefits'!$O422),('Discounted Benefits'!X422)/Value_Output,"")</f>
        <v/>
      </c>
      <c r="S72" s="81" t="str">
        <f>IF(ISTEXT('Discounted Benefits'!$N422&amp;'Discounted Benefits'!$O422),('Discounted Benefits'!Y422)/Value_Output,"")</f>
        <v/>
      </c>
      <c r="T72" s="81" t="str">
        <f>IF(ISTEXT('Discounted Benefits'!$N422&amp;'Discounted Benefits'!$O422),('Discounted Benefits'!Z422)/Value_Output,"")</f>
        <v/>
      </c>
      <c r="U72" s="81" t="str">
        <f>IF(ISTEXT('Discounted Benefits'!$N422&amp;'Discounted Benefits'!$O422),('Discounted Benefits'!AA422)/Value_Output,"")</f>
        <v/>
      </c>
      <c r="V72" s="81" t="str">
        <f>IF(ISTEXT('Discounted Benefits'!$N422&amp;'Discounted Benefits'!$O422),('Discounted Benefits'!AB422)/Value_Output,"")</f>
        <v/>
      </c>
      <c r="W72" s="81" t="str">
        <f>IF(ISTEXT('Discounted Benefits'!$N422&amp;'Discounted Benefits'!$O422),('Discounted Benefits'!AC422)/Value_Output,"")</f>
        <v/>
      </c>
      <c r="X72" s="81" t="str">
        <f>IF(ISTEXT('Discounted Benefits'!$N422&amp;'Discounted Benefits'!$O422),('Discounted Benefits'!AD422)/Value_Output,"")</f>
        <v/>
      </c>
      <c r="Y72" s="81" t="str">
        <f>IF(ISTEXT('Discounted Benefits'!$N422&amp;'Discounted Benefits'!$O422),('Discounted Benefits'!AE422)/Value_Output,"")</f>
        <v/>
      </c>
      <c r="Z72" s="81" t="str">
        <f>IF(ISTEXT('Discounted Benefits'!$N422&amp;'Discounted Benefits'!$O422),('Discounted Benefits'!AF422)/Value_Output,"")</f>
        <v/>
      </c>
      <c r="AA72" s="81" t="str">
        <f>IF(ISTEXT('Discounted Benefits'!$N422&amp;'Discounted Benefits'!$O422),('Discounted Benefits'!AG422)/Value_Output,"")</f>
        <v/>
      </c>
      <c r="AB72" s="81" t="str">
        <f>IF(ISTEXT('Discounted Benefits'!$N422&amp;'Discounted Benefits'!$O422),('Discounted Benefits'!AH422)/Value_Output,"")</f>
        <v/>
      </c>
      <c r="AC72" s="81" t="str">
        <f>IF(ISTEXT('Discounted Benefits'!$N422&amp;'Discounted Benefits'!$O422),('Discounted Benefits'!AI422)/Value_Output,"")</f>
        <v/>
      </c>
      <c r="AD72" s="81" t="str">
        <f>IF(ISTEXT('Discounted Benefits'!$N422&amp;'Discounted Benefits'!$O422),('Discounted Benefits'!AJ422)/Value_Output,"")</f>
        <v/>
      </c>
      <c r="AE72" s="81" t="str">
        <f>IF(ISTEXT('Discounted Benefits'!$N422&amp;'Discounted Benefits'!$O422),('Discounted Benefits'!AK422)/Value_Output,"")</f>
        <v/>
      </c>
      <c r="AF72" s="81" t="str">
        <f>IF(ISTEXT('Discounted Benefits'!$N422&amp;'Discounted Benefits'!$O422),('Discounted Benefits'!AL422)/Value_Output,"")</f>
        <v/>
      </c>
      <c r="AG72" s="81" t="str">
        <f>IF(ISTEXT('Discounted Benefits'!$N422&amp;'Discounted Benefits'!$O422),('Discounted Benefits'!AM422)/Value_Output,"")</f>
        <v/>
      </c>
      <c r="AH72" s="81" t="str">
        <f>IF(ISTEXT('Discounted Benefits'!$N422&amp;'Discounted Benefits'!$O422),('Discounted Benefits'!AN422)/Value_Output,"")</f>
        <v/>
      </c>
      <c r="AI72" s="81" t="str">
        <f>IF(ISTEXT('Discounted Benefits'!$N422&amp;'Discounted Benefits'!$O422),('Discounted Benefits'!AO422)/Value_Output,"")</f>
        <v/>
      </c>
      <c r="AJ72" s="81" t="str">
        <f>IF(ISTEXT('Discounted Benefits'!$N422&amp;'Discounted Benefits'!$O422),('Discounted Benefits'!AP422)/Value_Output,"")</f>
        <v/>
      </c>
      <c r="AK72" s="81" t="str">
        <f>IF(ISTEXT('Discounted Benefits'!$N422&amp;'Discounted Benefits'!$O422),('Discounted Benefits'!AQ422)/Value_Output,"")</f>
        <v/>
      </c>
      <c r="AL72" s="81" t="str">
        <f>IF(ISTEXT('Discounted Benefits'!$N422&amp;'Discounted Benefits'!$O422),('Discounted Benefits'!AR422)/Value_Output,"")</f>
        <v/>
      </c>
      <c r="AM72" s="81" t="str">
        <f>IF(ISTEXT('Discounted Benefits'!$N422&amp;'Discounted Benefits'!$O422),('Discounted Benefits'!AS422)/Value_Output,"")</f>
        <v/>
      </c>
      <c r="AN72" s="81" t="str">
        <f>IF(ISTEXT('Discounted Benefits'!$N422&amp;'Discounted Benefits'!$O422),('Discounted Benefits'!AT422)/Value_Output,"")</f>
        <v/>
      </c>
      <c r="AO72" s="81" t="str">
        <f>IF(ISTEXT('Discounted Benefits'!$N422&amp;'Discounted Benefits'!$O422),('Discounted Benefits'!AU422)/Value_Output,"")</f>
        <v/>
      </c>
      <c r="AP72" s="81" t="str">
        <f>IF(ISTEXT('Discounted Benefits'!$N422&amp;'Discounted Benefits'!$O422),('Discounted Benefits'!AV422)/Value_Output,"")</f>
        <v/>
      </c>
      <c r="AQ72" s="81" t="str">
        <f>IF(ISTEXT('Discounted Benefits'!$N422&amp;'Discounted Benefits'!$O422),('Discounted Benefits'!AW422)/Value_Output,"")</f>
        <v/>
      </c>
      <c r="AR72" s="81" t="str">
        <f>IF(ISTEXT('Discounted Benefits'!$N422&amp;'Discounted Benefits'!$O422),('Discounted Benefits'!AX422)/Value_Output,"")</f>
        <v/>
      </c>
      <c r="AS72" s="81" t="str">
        <f>IF(ISTEXT('Discounted Benefits'!$N422&amp;'Discounted Benefits'!$O422),('Discounted Benefits'!AY422)/Value_Output,"")</f>
        <v/>
      </c>
      <c r="AT72" s="81" t="str">
        <f>IF(ISTEXT('Discounted Benefits'!$N422&amp;'Discounted Benefits'!$O422),('Discounted Benefits'!AZ422)/Value_Output,"")</f>
        <v/>
      </c>
      <c r="AU72" s="81" t="str">
        <f>IF(ISTEXT('Discounted Benefits'!$N422&amp;'Discounted Benefits'!$O422),('Discounted Benefits'!BA422)/Value_Output,"")</f>
        <v/>
      </c>
      <c r="AV72" s="81" t="str">
        <f>IF(ISTEXT('Discounted Benefits'!$N422&amp;'Discounted Benefits'!$O422),('Discounted Benefits'!BB422)/Value_Output,"")</f>
        <v/>
      </c>
      <c r="AW72" s="81" t="str">
        <f>IF(ISTEXT('Discounted Benefits'!$N422&amp;'Discounted Benefits'!$O422),('Discounted Benefits'!BC422)/Value_Output,"")</f>
        <v/>
      </c>
      <c r="AX72" s="81" t="str">
        <f>IF(ISTEXT('Discounted Benefits'!$N422&amp;'Discounted Benefits'!$O422),('Discounted Benefits'!BD422)/Value_Output,"")</f>
        <v/>
      </c>
      <c r="AY72" s="81" t="str">
        <f>IF(ISTEXT('Discounted Benefits'!$N422&amp;'Discounted Benefits'!$O422),('Discounted Benefits'!BE422)/Value_Output,"")</f>
        <v/>
      </c>
      <c r="AZ72" s="77" t="str">
        <f>IF(ISTEXT('Discounted Benefits'!$N422&amp;'Discounted Benefits'!$O422),('Discounted Benefits'!BF422)/Value_Output,"")</f>
        <v/>
      </c>
      <c r="BA72" s="77" t="str">
        <f>IF(ISTEXT('Discounted Benefits'!$N422&amp;'Discounted Benefits'!$O422),('Discounted Benefits'!BG422)/Value_Output,"")</f>
        <v/>
      </c>
      <c r="BB72" s="77" t="str">
        <f>IF(ISTEXT('Discounted Benefits'!$N422&amp;'Discounted Benefits'!$O422),('Discounted Benefits'!BH422)/Value_Output,"")</f>
        <v/>
      </c>
      <c r="BC72" s="77" t="str">
        <f>IF(ISTEXT('Discounted Benefits'!$N422&amp;'Discounted Benefits'!$O422),('Discounted Benefits'!BI422)/Value_Output,"")</f>
        <v/>
      </c>
      <c r="BD72" s="77" t="str">
        <f>IF(ISTEXT('Discounted Benefits'!$N422&amp;'Discounted Benefits'!$O422),('Discounted Benefits'!BJ422)/Value_Output,"")</f>
        <v/>
      </c>
      <c r="BE72" s="77" t="str">
        <f>IF(ISTEXT('Discounted Benefits'!$N422&amp;'Discounted Benefits'!$O422),('Discounted Benefits'!BK422)/Value_Output,"")</f>
        <v/>
      </c>
      <c r="BF72" s="77" t="str">
        <f>IF(ISTEXT('Discounted Benefits'!$N422&amp;'Discounted Benefits'!$O422),('Discounted Benefits'!BL422)/Value_Output,"")</f>
        <v/>
      </c>
      <c r="BG72" s="77" t="str">
        <f>IF(ISTEXT('Discounted Benefits'!$N422&amp;'Discounted Benefits'!$O422),('Discounted Benefits'!BM422)/Value_Output,"")</f>
        <v/>
      </c>
      <c r="BH72" s="77" t="str">
        <f>IF(ISTEXT('Discounted Benefits'!$N422&amp;'Discounted Benefits'!$O422),('Discounted Benefits'!BN422)/Value_Output,"")</f>
        <v/>
      </c>
      <c r="BI72" s="77" t="str">
        <f>IF(ISTEXT('Discounted Benefits'!$N422&amp;'Discounted Benefits'!$O422),('Discounted Benefits'!BO422)/Value_Output,"")</f>
        <v/>
      </c>
      <c r="BJ72" s="77" t="str">
        <f>IF(ISTEXT('Discounted Benefits'!$N422&amp;'Discounted Benefits'!$O422),('Discounted Benefits'!BP422)/Value_Output,"")</f>
        <v/>
      </c>
      <c r="BK72" s="77" t="str">
        <f>IF(ISTEXT('Discounted Benefits'!$N422&amp;'Discounted Benefits'!$O422),('Discounted Benefits'!BQ422)/Value_Output,"")</f>
        <v/>
      </c>
      <c r="BL72" s="77" t="str">
        <f>IF(ISTEXT('Discounted Benefits'!$N422&amp;'Discounted Benefits'!$O422),('Discounted Benefits'!BR422)/Value_Output,"")</f>
        <v/>
      </c>
      <c r="BM72" s="77" t="str">
        <f>IF(ISTEXT('Discounted Benefits'!$N422&amp;'Discounted Benefits'!$O422),('Discounted Benefits'!BS422)/Value_Output,"")</f>
        <v/>
      </c>
      <c r="BN72" s="77" t="str">
        <f>IF(ISTEXT('Discounted Benefits'!$N422&amp;'Discounted Benefits'!$O422),('Discounted Benefits'!BT422)/Value_Output,"")</f>
        <v/>
      </c>
      <c r="BO72" s="77" t="str">
        <f>IF(ISTEXT('Discounted Benefits'!$N422&amp;'Discounted Benefits'!$O422),('Discounted Benefits'!BU422)/Value_Output,"")</f>
        <v/>
      </c>
      <c r="BP72" s="77" t="str">
        <f>IF(ISTEXT('Discounted Benefits'!$N422&amp;'Discounted Benefits'!$O422),('Discounted Benefits'!BV422)/Value_Output,"")</f>
        <v/>
      </c>
      <c r="BQ72" s="77" t="str">
        <f>IF(ISTEXT('Discounted Benefits'!$N422&amp;'Discounted Benefits'!$O422),('Discounted Benefits'!BW422)/Value_Output,"")</f>
        <v/>
      </c>
      <c r="BR72" s="77" t="str">
        <f>IF(ISTEXT('Discounted Benefits'!$N422&amp;'Discounted Benefits'!$O422),('Discounted Benefits'!BX422)/Value_Output,"")</f>
        <v/>
      </c>
      <c r="BS72" s="77" t="str">
        <f>IF(ISTEXT('Discounted Benefits'!$N422&amp;'Discounted Benefits'!$O422),('Discounted Benefits'!BY422)/Value_Output,"")</f>
        <v/>
      </c>
      <c r="BT72" s="77" t="str">
        <f>IF(ISTEXT('Discounted Benefits'!$N422&amp;'Discounted Benefits'!$O422),('Discounted Benefits'!BZ422)/Value_Output,"")</f>
        <v/>
      </c>
      <c r="BU72" s="77" t="str">
        <f>IF(ISTEXT('Discounted Benefits'!$N422&amp;'Discounted Benefits'!$O422),('Discounted Benefits'!CA422)/Value_Output,"")</f>
        <v/>
      </c>
      <c r="BV72" s="77" t="str">
        <f>IF(ISTEXT('Discounted Benefits'!$N422&amp;'Discounted Benefits'!$O422),('Discounted Benefits'!CB422)/Value_Output,"")</f>
        <v/>
      </c>
      <c r="BW72" s="77" t="str">
        <f>IF(ISTEXT('Discounted Benefits'!$N422&amp;'Discounted Benefits'!$O422),('Discounted Benefits'!CC422)/Value_Output,"")</f>
        <v/>
      </c>
      <c r="BX72" s="77" t="str">
        <f>IF(ISTEXT('Discounted Benefits'!$N422&amp;'Discounted Benefits'!$O422),('Discounted Benefits'!CD422)/Value_Output,"")</f>
        <v/>
      </c>
      <c r="BY72" s="77" t="str">
        <f>IF(ISTEXT('Discounted Benefits'!$N422&amp;'Discounted Benefits'!$O422),('Discounted Benefits'!CE422)/Value_Output,"")</f>
        <v/>
      </c>
      <c r="BZ72" s="77" t="str">
        <f>IF(ISTEXT('Discounted Benefits'!$N422&amp;'Discounted Benefits'!$O422),('Discounted Benefits'!CF422)/Value_Output,"")</f>
        <v/>
      </c>
      <c r="CA72" s="77" t="str">
        <f>IF(ISTEXT('Discounted Benefits'!$N422&amp;'Discounted Benefits'!$O422),('Discounted Benefits'!CG422)/Value_Output,"")</f>
        <v/>
      </c>
      <c r="CB72" s="77" t="str">
        <f>IF(ISTEXT('Discounted Benefits'!$N422&amp;'Discounted Benefits'!$O422),('Discounted Benefits'!CH422)/Value_Output,"")</f>
        <v/>
      </c>
      <c r="CC72" s="77" t="str">
        <f>IF(ISTEXT('Discounted Benefits'!$N422&amp;'Discounted Benefits'!$O422),('Discounted Benefits'!CI422)/Value_Output,"")</f>
        <v/>
      </c>
      <c r="CD72" s="77" t="str">
        <f>IF(ISTEXT('Discounted Benefits'!$N422&amp;'Discounted Benefits'!$O422),('Discounted Benefits'!CJ422)/Value_Output,"")</f>
        <v/>
      </c>
      <c r="CE72" s="77" t="str">
        <f>IF(ISTEXT('Discounted Benefits'!$N422&amp;'Discounted Benefits'!$O422),('Discounted Benefits'!CK422)/Value_Output,"")</f>
        <v/>
      </c>
      <c r="CF72" s="77" t="str">
        <f>IF(ISTEXT('Discounted Benefits'!$N422&amp;'Discounted Benefits'!$O422),('Discounted Benefits'!CL422)/Value_Output,"")</f>
        <v/>
      </c>
      <c r="CG72" s="77" t="str">
        <f>IF(ISTEXT('Discounted Benefits'!$N422&amp;'Discounted Benefits'!$O422),('Discounted Benefits'!CM422)/Value_Output,"")</f>
        <v/>
      </c>
      <c r="CH72" s="77" t="str">
        <f>IF(ISTEXT('Discounted Benefits'!$N422&amp;'Discounted Benefits'!$O422),('Discounted Benefits'!CN422)/Value_Output,"")</f>
        <v/>
      </c>
      <c r="CI72" s="77" t="str">
        <f>IF(ISTEXT('Discounted Benefits'!$N422&amp;'Discounted Benefits'!$O422),('Discounted Benefits'!CO422)/Value_Output,"")</f>
        <v/>
      </c>
      <c r="CJ72" s="77" t="str">
        <f>IF(ISTEXT('Discounted Benefits'!$N422&amp;'Discounted Benefits'!$O422),('Discounted Benefits'!CP422)/Value_Output,"")</f>
        <v/>
      </c>
      <c r="CM72" s="24"/>
      <c r="CN72" s="24"/>
    </row>
    <row r="73" spans="3:92" ht="16" thickBot="1" x14ac:dyDescent="0.4">
      <c r="C73" s="114"/>
      <c r="D73" s="114"/>
      <c r="E73" s="257" t="s">
        <v>155</v>
      </c>
      <c r="F73" s="257"/>
      <c r="G73" s="258"/>
      <c r="H73" s="258"/>
      <c r="I73" s="259"/>
      <c r="J73" s="260">
        <f>SUM(J63:J72)</f>
        <v>0</v>
      </c>
      <c r="K73" s="260">
        <f t="shared" ref="K73" si="6">SUM(K63:K72)</f>
        <v>0</v>
      </c>
      <c r="L73" s="260">
        <f t="shared" ref="L73" si="7">SUM(L63:L72)</f>
        <v>0</v>
      </c>
      <c r="M73" s="260">
        <f t="shared" ref="M73" si="8">SUM(M63:M72)</f>
        <v>0</v>
      </c>
      <c r="N73" s="260">
        <f t="shared" ref="N73" si="9">SUM(N63:N72)</f>
        <v>0</v>
      </c>
      <c r="O73" s="260">
        <f t="shared" ref="O73" si="10">SUM(O63:O72)</f>
        <v>0</v>
      </c>
      <c r="P73" s="260">
        <f t="shared" ref="P73" si="11">SUM(P63:P72)</f>
        <v>0</v>
      </c>
      <c r="Q73" s="260">
        <f t="shared" ref="Q73" si="12">SUM(Q63:Q72)</f>
        <v>0</v>
      </c>
      <c r="R73" s="260">
        <f t="shared" ref="R73" si="13">SUM(R63:R72)</f>
        <v>0</v>
      </c>
      <c r="S73" s="260">
        <f t="shared" ref="S73" si="14">SUM(S63:S72)</f>
        <v>0</v>
      </c>
      <c r="T73" s="260">
        <f t="shared" ref="T73" si="15">SUM(T63:T72)</f>
        <v>0</v>
      </c>
      <c r="U73" s="260">
        <f t="shared" ref="U73" si="16">SUM(U63:U72)</f>
        <v>0</v>
      </c>
      <c r="V73" s="260">
        <f t="shared" ref="V73" si="17">SUM(V63:V72)</f>
        <v>0</v>
      </c>
      <c r="W73" s="260">
        <f t="shared" ref="W73" si="18">SUM(W63:W72)</f>
        <v>0</v>
      </c>
      <c r="X73" s="260">
        <f t="shared" ref="X73" si="19">SUM(X63:X72)</f>
        <v>0</v>
      </c>
      <c r="Y73" s="260">
        <f t="shared" ref="Y73" si="20">SUM(Y63:Y72)</f>
        <v>0</v>
      </c>
      <c r="Z73" s="260">
        <f t="shared" ref="Z73" si="21">SUM(Z63:Z72)</f>
        <v>0</v>
      </c>
      <c r="AA73" s="260">
        <f t="shared" ref="AA73" si="22">SUM(AA63:AA72)</f>
        <v>0</v>
      </c>
      <c r="AB73" s="260">
        <f t="shared" ref="AB73" si="23">SUM(AB63:AB72)</f>
        <v>0</v>
      </c>
      <c r="AC73" s="260">
        <f t="shared" ref="AC73" si="24">SUM(AC63:AC72)</f>
        <v>0</v>
      </c>
      <c r="AD73" s="260">
        <f t="shared" ref="AD73" si="25">SUM(AD63:AD72)</f>
        <v>0</v>
      </c>
      <c r="AE73" s="260">
        <f t="shared" ref="AE73" si="26">SUM(AE63:AE72)</f>
        <v>0</v>
      </c>
      <c r="AF73" s="260">
        <f t="shared" ref="AF73" si="27">SUM(AF63:AF72)</f>
        <v>0</v>
      </c>
      <c r="AG73" s="260">
        <f t="shared" ref="AG73" si="28">SUM(AG63:AG72)</f>
        <v>0</v>
      </c>
      <c r="AH73" s="260">
        <f t="shared" ref="AH73" si="29">SUM(AH63:AH72)</f>
        <v>0</v>
      </c>
      <c r="AI73" s="260">
        <f t="shared" ref="AI73" si="30">SUM(AI63:AI72)</f>
        <v>0</v>
      </c>
      <c r="AJ73" s="260">
        <f t="shared" ref="AJ73" si="31">SUM(AJ63:AJ72)</f>
        <v>0</v>
      </c>
      <c r="AK73" s="260">
        <f t="shared" ref="AK73" si="32">SUM(AK63:AK72)</f>
        <v>0</v>
      </c>
      <c r="AL73" s="260">
        <f t="shared" ref="AL73" si="33">SUM(AL63:AL72)</f>
        <v>0</v>
      </c>
      <c r="AM73" s="260">
        <f t="shared" ref="AM73" si="34">SUM(AM63:AM72)</f>
        <v>0</v>
      </c>
      <c r="AN73" s="260">
        <f t="shared" ref="AN73" si="35">SUM(AN63:AN72)</f>
        <v>0</v>
      </c>
      <c r="AO73" s="260">
        <f t="shared" ref="AO73" si="36">SUM(AO63:AO72)</f>
        <v>0</v>
      </c>
      <c r="AP73" s="260">
        <f t="shared" ref="AP73" si="37">SUM(AP63:AP72)</f>
        <v>0</v>
      </c>
      <c r="AQ73" s="260">
        <f t="shared" ref="AQ73" si="38">SUM(AQ63:AQ72)</f>
        <v>0</v>
      </c>
      <c r="AR73" s="260">
        <f t="shared" ref="AR73" si="39">SUM(AR63:AR72)</f>
        <v>0</v>
      </c>
      <c r="AS73" s="260">
        <f t="shared" ref="AS73" si="40">SUM(AS63:AS72)</f>
        <v>0</v>
      </c>
      <c r="AT73" s="260">
        <f t="shared" ref="AT73" si="41">SUM(AT63:AT72)</f>
        <v>0</v>
      </c>
      <c r="AU73" s="260">
        <f t="shared" ref="AU73" si="42">SUM(AU63:AU72)</f>
        <v>0</v>
      </c>
      <c r="AV73" s="260">
        <f t="shared" ref="AV73" si="43">SUM(AV63:AV72)</f>
        <v>0</v>
      </c>
      <c r="AW73" s="260">
        <f t="shared" ref="AW73" si="44">SUM(AW63:AW72)</f>
        <v>0</v>
      </c>
      <c r="AX73" s="260">
        <f t="shared" ref="AX73" si="45">SUM(AX63:AX72)</f>
        <v>0</v>
      </c>
      <c r="AY73" s="260">
        <f t="shared" ref="AY73" si="46">SUM(AY63:AY72)</f>
        <v>0</v>
      </c>
      <c r="AZ73" s="260">
        <f t="shared" ref="AZ73" si="47">SUM(AZ63:AZ72)</f>
        <v>0</v>
      </c>
      <c r="BA73" s="260">
        <f t="shared" ref="BA73" si="48">SUM(BA63:BA72)</f>
        <v>0</v>
      </c>
      <c r="BB73" s="260">
        <f t="shared" ref="BB73" si="49">SUM(BB63:BB72)</f>
        <v>0</v>
      </c>
      <c r="BC73" s="260">
        <f t="shared" ref="BC73" si="50">SUM(BC63:BC72)</f>
        <v>0</v>
      </c>
      <c r="BD73" s="260">
        <f t="shared" ref="BD73" si="51">SUM(BD63:BD72)</f>
        <v>0</v>
      </c>
      <c r="BE73" s="260">
        <f t="shared" ref="BE73" si="52">SUM(BE63:BE72)</f>
        <v>0</v>
      </c>
      <c r="BF73" s="260">
        <f t="shared" ref="BF73" si="53">SUM(BF63:BF72)</f>
        <v>0</v>
      </c>
      <c r="BG73" s="260">
        <f t="shared" ref="BG73" si="54">SUM(BG63:BG72)</f>
        <v>0</v>
      </c>
      <c r="BH73" s="260">
        <f t="shared" ref="BH73" si="55">SUM(BH63:BH72)</f>
        <v>0</v>
      </c>
      <c r="BI73" s="260">
        <f t="shared" ref="BI73" si="56">SUM(BI63:BI72)</f>
        <v>0</v>
      </c>
      <c r="BJ73" s="260">
        <f t="shared" ref="BJ73" si="57">SUM(BJ63:BJ72)</f>
        <v>0</v>
      </c>
      <c r="BK73" s="260">
        <f t="shared" ref="BK73" si="58">SUM(BK63:BK72)</f>
        <v>0</v>
      </c>
      <c r="BL73" s="260">
        <f t="shared" ref="BL73" si="59">SUM(BL63:BL72)</f>
        <v>0</v>
      </c>
      <c r="BM73" s="260">
        <f t="shared" ref="BM73" si="60">SUM(BM63:BM72)</f>
        <v>0</v>
      </c>
      <c r="BN73" s="260">
        <f t="shared" ref="BN73" si="61">SUM(BN63:BN72)</f>
        <v>0</v>
      </c>
      <c r="BO73" s="260">
        <f t="shared" ref="BO73" si="62">SUM(BO63:BO72)</f>
        <v>0</v>
      </c>
      <c r="BP73" s="260">
        <f t="shared" ref="BP73" si="63">SUM(BP63:BP72)</f>
        <v>0</v>
      </c>
      <c r="BQ73" s="260">
        <f t="shared" ref="BQ73" si="64">SUM(BQ63:BQ72)</f>
        <v>0</v>
      </c>
      <c r="BR73" s="260">
        <f t="shared" ref="BR73" si="65">SUM(BR63:BR72)</f>
        <v>0</v>
      </c>
      <c r="BS73" s="260">
        <f t="shared" ref="BS73" si="66">SUM(BS63:BS72)</f>
        <v>0</v>
      </c>
      <c r="BT73" s="260">
        <f t="shared" ref="BT73" si="67">SUM(BT63:BT72)</f>
        <v>0</v>
      </c>
      <c r="BU73" s="260">
        <f t="shared" ref="BU73" si="68">SUM(BU63:BU72)</f>
        <v>0</v>
      </c>
      <c r="BV73" s="260">
        <f t="shared" ref="BV73" si="69">SUM(BV63:BV72)</f>
        <v>0</v>
      </c>
      <c r="BW73" s="260">
        <f t="shared" ref="BW73" si="70">SUM(BW63:BW72)</f>
        <v>0</v>
      </c>
      <c r="BX73" s="260">
        <f t="shared" ref="BX73" si="71">SUM(BX63:BX72)</f>
        <v>0</v>
      </c>
      <c r="BY73" s="260">
        <f t="shared" ref="BY73" si="72">SUM(BY63:BY72)</f>
        <v>0</v>
      </c>
      <c r="BZ73" s="260">
        <f t="shared" ref="BZ73" si="73">SUM(BZ63:BZ72)</f>
        <v>0</v>
      </c>
      <c r="CA73" s="260">
        <f t="shared" ref="CA73" si="74">SUM(CA63:CA72)</f>
        <v>0</v>
      </c>
      <c r="CB73" s="260">
        <f t="shared" ref="CB73" si="75">SUM(CB63:CB72)</f>
        <v>0</v>
      </c>
      <c r="CC73" s="260">
        <f t="shared" ref="CC73" si="76">SUM(CC63:CC72)</f>
        <v>0</v>
      </c>
      <c r="CD73" s="260">
        <f t="shared" ref="CD73" si="77">SUM(CD63:CD72)</f>
        <v>0</v>
      </c>
      <c r="CE73" s="260">
        <f t="shared" ref="CE73" si="78">SUM(CE63:CE72)</f>
        <v>0</v>
      </c>
      <c r="CF73" s="260">
        <f t="shared" ref="CF73" si="79">SUM(CF63:CF72)</f>
        <v>0</v>
      </c>
      <c r="CG73" s="260">
        <f t="shared" ref="CG73" si="80">SUM(CG63:CG72)</f>
        <v>0</v>
      </c>
      <c r="CH73" s="260">
        <f t="shared" ref="CH73" si="81">SUM(CH63:CH72)</f>
        <v>0</v>
      </c>
      <c r="CI73" s="260">
        <f t="shared" ref="CI73" si="82">SUM(CI63:CI72)</f>
        <v>0</v>
      </c>
      <c r="CJ73" s="260">
        <f t="shared" ref="CJ73" si="83">SUM(CJ63:CJ72)</f>
        <v>0</v>
      </c>
      <c r="CM73" s="24"/>
      <c r="CN73" s="24"/>
    </row>
    <row r="74" spans="3:92" ht="16" thickTop="1" x14ac:dyDescent="0.35">
      <c r="C74" s="114"/>
      <c r="D74" s="114"/>
      <c r="E74" s="23"/>
      <c r="F74" s="23"/>
      <c r="G74" s="82"/>
      <c r="H74" s="82"/>
      <c r="I74" s="88"/>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M74" s="24"/>
      <c r="CN74" s="24"/>
    </row>
    <row r="75" spans="3:92" x14ac:dyDescent="0.35">
      <c r="C75" s="114"/>
      <c r="D75" s="114"/>
      <c r="E75" s="114"/>
      <c r="F75" s="114"/>
      <c r="G75" s="140"/>
      <c r="H75" s="140"/>
      <c r="I75" s="141"/>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M75" s="24"/>
      <c r="CN75" s="24"/>
    </row>
    <row r="76" spans="3:92" x14ac:dyDescent="0.35">
      <c r="C76" s="114"/>
      <c r="D76" s="114"/>
      <c r="E76" s="114"/>
      <c r="F76" s="114"/>
      <c r="G76" s="140"/>
      <c r="H76" s="140"/>
      <c r="I76" s="141"/>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M76" s="24"/>
      <c r="CN76" s="24"/>
    </row>
    <row r="77" spans="3:92" x14ac:dyDescent="0.35">
      <c r="C77" s="114"/>
      <c r="D77" s="114"/>
      <c r="E77" s="133" t="str" cm="1">
        <f t="array" ref="E77">("Option 2 Results "&amp;INDEX(Lists!$C$23:$C$27,MATCH('Primary Inputs'!$D$31,Lists!$B$23:$B$27,0)*1,))</f>
        <v>Option 2 Results ($)</v>
      </c>
      <c r="F77" s="114"/>
      <c r="G77" s="140"/>
      <c r="H77" s="140"/>
      <c r="I77" s="141"/>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M77" s="24"/>
      <c r="CN77" s="24"/>
    </row>
    <row r="78" spans="3:92" x14ac:dyDescent="0.35">
      <c r="C78" s="114"/>
      <c r="D78" s="114"/>
      <c r="E78" s="143"/>
      <c r="F78" s="143"/>
      <c r="G78" s="144"/>
      <c r="H78" s="144"/>
      <c r="I78" s="145"/>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M78" s="24"/>
      <c r="CN78" s="24"/>
    </row>
    <row r="79" spans="3:92" x14ac:dyDescent="0.35">
      <c r="C79" s="114"/>
      <c r="D79" s="114"/>
      <c r="E79" s="139" t="s">
        <v>67</v>
      </c>
      <c r="F79" s="139"/>
      <c r="G79" s="137" t="s">
        <v>123</v>
      </c>
      <c r="H79" s="137"/>
      <c r="I79" s="142" t="s">
        <v>124</v>
      </c>
      <c r="J79" s="142">
        <f>'Primary Inputs'!P$70</f>
        <v>0</v>
      </c>
      <c r="K79" s="142">
        <f>'Primary Inputs'!Q$70</f>
        <v>1</v>
      </c>
      <c r="L79" s="142">
        <f>'Primary Inputs'!R$70</f>
        <v>2</v>
      </c>
      <c r="M79" s="142">
        <f>'Primary Inputs'!S$70</f>
        <v>3</v>
      </c>
      <c r="N79" s="142">
        <f>'Primary Inputs'!T$70</f>
        <v>4</v>
      </c>
      <c r="O79" s="142">
        <f>'Primary Inputs'!U$70</f>
        <v>5</v>
      </c>
      <c r="P79" s="142">
        <f>'Primary Inputs'!V$70</f>
        <v>6</v>
      </c>
      <c r="Q79" s="142">
        <f>'Primary Inputs'!W$70</f>
        <v>7</v>
      </c>
      <c r="R79" s="142">
        <f>'Primary Inputs'!X$70</f>
        <v>8</v>
      </c>
      <c r="S79" s="142">
        <f>'Primary Inputs'!Y$70</f>
        <v>9</v>
      </c>
      <c r="T79" s="142">
        <f>'Primary Inputs'!Z$70</f>
        <v>10</v>
      </c>
      <c r="U79" s="142">
        <f>'Primary Inputs'!AA$70</f>
        <v>11</v>
      </c>
      <c r="V79" s="142">
        <f>'Primary Inputs'!AB$70</f>
        <v>12</v>
      </c>
      <c r="W79" s="142">
        <f>'Primary Inputs'!AC$70</f>
        <v>13</v>
      </c>
      <c r="X79" s="142">
        <f>'Primary Inputs'!AD$70</f>
        <v>14</v>
      </c>
      <c r="Y79" s="142">
        <f>'Primary Inputs'!AE$70</f>
        <v>15</v>
      </c>
      <c r="Z79" s="142">
        <f>'Primary Inputs'!AF$70</f>
        <v>16</v>
      </c>
      <c r="AA79" s="142">
        <f>'Primary Inputs'!AG$70</f>
        <v>17</v>
      </c>
      <c r="AB79" s="142">
        <f>'Primary Inputs'!AH$70</f>
        <v>18</v>
      </c>
      <c r="AC79" s="142">
        <f>'Primary Inputs'!AI$70</f>
        <v>19</v>
      </c>
      <c r="AD79" s="142">
        <f>'Primary Inputs'!AJ$70</f>
        <v>20</v>
      </c>
      <c r="AE79" s="142">
        <f>'Primary Inputs'!AK$70</f>
        <v>21</v>
      </c>
      <c r="AF79" s="142">
        <f>'Primary Inputs'!AL$70</f>
        <v>22</v>
      </c>
      <c r="AG79" s="142">
        <f>'Primary Inputs'!AM$70</f>
        <v>23</v>
      </c>
      <c r="AH79" s="142">
        <f>'Primary Inputs'!AN$70</f>
        <v>24</v>
      </c>
      <c r="AI79" s="142">
        <f>'Primary Inputs'!AO$70</f>
        <v>25</v>
      </c>
      <c r="AJ79" s="142">
        <f>'Primary Inputs'!AP$70</f>
        <v>26</v>
      </c>
      <c r="AK79" s="142">
        <f>'Primary Inputs'!AQ$70</f>
        <v>27</v>
      </c>
      <c r="AL79" s="142">
        <f>'Primary Inputs'!AR$70</f>
        <v>28</v>
      </c>
      <c r="AM79" s="142">
        <f>'Primary Inputs'!AS$70</f>
        <v>29</v>
      </c>
      <c r="AN79" s="142">
        <f>'Primary Inputs'!AT$70</f>
        <v>30</v>
      </c>
      <c r="AO79" s="142">
        <f>'Primary Inputs'!AU$70</f>
        <v>31</v>
      </c>
      <c r="AP79" s="142">
        <f>'Primary Inputs'!AV$70</f>
        <v>32</v>
      </c>
      <c r="AQ79" s="142">
        <f>'Primary Inputs'!AW$70</f>
        <v>33</v>
      </c>
      <c r="AR79" s="142">
        <f>'Primary Inputs'!AX$70</f>
        <v>34</v>
      </c>
      <c r="AS79" s="142">
        <f>'Primary Inputs'!AY$70</f>
        <v>35</v>
      </c>
      <c r="AT79" s="142">
        <f>'Primary Inputs'!AZ$70</f>
        <v>36</v>
      </c>
      <c r="AU79" s="142">
        <f>'Primary Inputs'!BA$70</f>
        <v>37</v>
      </c>
      <c r="AV79" s="142">
        <f>'Primary Inputs'!BB$70</f>
        <v>38</v>
      </c>
      <c r="AW79" s="142">
        <f>'Primary Inputs'!BC$70</f>
        <v>39</v>
      </c>
      <c r="AX79" s="142">
        <f>'Primary Inputs'!BD$70</f>
        <v>40</v>
      </c>
      <c r="AY79" s="142">
        <f>'Primary Inputs'!BE$70</f>
        <v>41</v>
      </c>
      <c r="AZ79" s="137">
        <f>'Primary Inputs'!BF$70</f>
        <v>42</v>
      </c>
      <c r="BA79" s="137">
        <f>'Primary Inputs'!BG$70</f>
        <v>43</v>
      </c>
      <c r="BB79" s="137">
        <f>'Primary Inputs'!BH$70</f>
        <v>44</v>
      </c>
      <c r="BC79" s="137">
        <f>'Primary Inputs'!BI$70</f>
        <v>45</v>
      </c>
      <c r="BD79" s="137">
        <f>'Primary Inputs'!BJ$70</f>
        <v>46</v>
      </c>
      <c r="BE79" s="137">
        <f>'Primary Inputs'!BK$70</f>
        <v>47</v>
      </c>
      <c r="BF79" s="137">
        <f>'Primary Inputs'!BL$70</f>
        <v>48</v>
      </c>
      <c r="BG79" s="137">
        <f>'Primary Inputs'!BM$70</f>
        <v>49</v>
      </c>
      <c r="BH79" s="137">
        <f>'Primary Inputs'!BN$70</f>
        <v>50</v>
      </c>
      <c r="BI79" s="137">
        <f>'Primary Inputs'!BO$70</f>
        <v>51</v>
      </c>
      <c r="BJ79" s="137">
        <f>'Primary Inputs'!BP$70</f>
        <v>52</v>
      </c>
      <c r="BK79" s="137">
        <f>'Primary Inputs'!BQ$70</f>
        <v>53</v>
      </c>
      <c r="BL79" s="137">
        <f>'Primary Inputs'!BR$70</f>
        <v>54</v>
      </c>
      <c r="BM79" s="137">
        <f>'Primary Inputs'!BS$70</f>
        <v>55</v>
      </c>
      <c r="BN79" s="137">
        <f>'Primary Inputs'!BT$70</f>
        <v>56</v>
      </c>
      <c r="BO79" s="137">
        <f>'Primary Inputs'!BU$70</f>
        <v>57</v>
      </c>
      <c r="BP79" s="137">
        <f>'Primary Inputs'!BV$70</f>
        <v>58</v>
      </c>
      <c r="BQ79" s="137">
        <f>'Primary Inputs'!BW$70</f>
        <v>59</v>
      </c>
      <c r="BR79" s="137">
        <f>'Primary Inputs'!BX$70</f>
        <v>60</v>
      </c>
      <c r="BS79" s="137">
        <f>'Primary Inputs'!BY$70</f>
        <v>61</v>
      </c>
      <c r="BT79" s="137">
        <f>'Primary Inputs'!BZ$70</f>
        <v>62</v>
      </c>
      <c r="BU79" s="137">
        <f>'Primary Inputs'!CA$70</f>
        <v>63</v>
      </c>
      <c r="BV79" s="137">
        <f>'Primary Inputs'!CB$70</f>
        <v>64</v>
      </c>
      <c r="BW79" s="137">
        <f>'Primary Inputs'!CC$70</f>
        <v>65</v>
      </c>
      <c r="BX79" s="137">
        <f>'Primary Inputs'!CD$70</f>
        <v>66</v>
      </c>
      <c r="BY79" s="137">
        <f>'Primary Inputs'!CE$70</f>
        <v>67</v>
      </c>
      <c r="BZ79" s="137">
        <f>'Primary Inputs'!CF$70</f>
        <v>68</v>
      </c>
      <c r="CA79" s="137">
        <f>'Primary Inputs'!CG$70</f>
        <v>69</v>
      </c>
      <c r="CB79" s="137">
        <f>'Primary Inputs'!CH$70</f>
        <v>70</v>
      </c>
      <c r="CC79" s="137">
        <f>'Primary Inputs'!CI$70</f>
        <v>71</v>
      </c>
      <c r="CD79" s="137">
        <f>'Primary Inputs'!CJ$70</f>
        <v>72</v>
      </c>
      <c r="CE79" s="137">
        <f>'Primary Inputs'!CK$70</f>
        <v>73</v>
      </c>
      <c r="CF79" s="137">
        <f>'Primary Inputs'!CL$70</f>
        <v>74</v>
      </c>
      <c r="CG79" s="137">
        <f>'Primary Inputs'!CM$70</f>
        <v>75</v>
      </c>
      <c r="CH79" s="137">
        <f>'Primary Inputs'!CN$70</f>
        <v>76</v>
      </c>
      <c r="CI79" s="137">
        <f>'Primary Inputs'!CO$70</f>
        <v>77</v>
      </c>
      <c r="CJ79" s="137">
        <f>'Primary Inputs'!CP$70</f>
        <v>78</v>
      </c>
      <c r="CM79" s="24"/>
      <c r="CN79" s="24"/>
    </row>
    <row r="80" spans="3:92" x14ac:dyDescent="0.35">
      <c r="C80" s="114"/>
      <c r="D80" s="114"/>
      <c r="E80" s="23"/>
      <c r="F80" s="23"/>
      <c r="G80" s="80"/>
      <c r="H80" s="80"/>
      <c r="I80" s="86"/>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c r="CJ80" s="80"/>
      <c r="CM80" s="24"/>
      <c r="CN80" s="24"/>
    </row>
    <row r="81" spans="3:92" x14ac:dyDescent="0.35">
      <c r="C81" s="114"/>
      <c r="D81" s="114"/>
      <c r="E81" s="19" t="str">
        <f>IF(ISTEXT('Discounted Costs'!$N426&amp;'Discounted Costs'!$O426),'Discounted Costs'!$O426,"")</f>
        <v/>
      </c>
      <c r="F81" s="19"/>
      <c r="G81" s="82" t="str">
        <f>IF(ISTEXT('Discounted Costs'!$N426&amp;'Discounted Costs'!$O426),SUM('Discounted Costs'!$P426:$BM426)/Value_Output,"")</f>
        <v/>
      </c>
      <c r="H81" s="82"/>
      <c r="I81" s="87"/>
      <c r="J81" s="81" t="str">
        <f>IF(ISTEXT('Discounted Costs'!$N426&amp;'Discounted Costs'!$O426),('Discounted Costs'!P426)/Value_Output,"")</f>
        <v/>
      </c>
      <c r="K81" s="81" t="str">
        <f>IF(ISTEXT('Discounted Costs'!$N426&amp;'Discounted Costs'!$O426),('Discounted Costs'!Q426)/Value_Output,"")</f>
        <v/>
      </c>
      <c r="L81" s="81" t="str">
        <f>IF(ISTEXT('Discounted Costs'!$N426&amp;'Discounted Costs'!$O426),('Discounted Costs'!R426)/Value_Output,"")</f>
        <v/>
      </c>
      <c r="M81" s="81" t="str">
        <f>IF(ISTEXT('Discounted Costs'!$N426&amp;'Discounted Costs'!$O426),('Discounted Costs'!S426)/Value_Output,"")</f>
        <v/>
      </c>
      <c r="N81" s="81" t="str">
        <f>IF(ISTEXT('Discounted Costs'!$N426&amp;'Discounted Costs'!$O426),('Discounted Costs'!T426)/Value_Output,"")</f>
        <v/>
      </c>
      <c r="O81" s="81" t="str">
        <f>IF(ISTEXT('Discounted Costs'!$N426&amp;'Discounted Costs'!$O426),('Discounted Costs'!U426)/Value_Output,"")</f>
        <v/>
      </c>
      <c r="P81" s="81" t="str">
        <f>IF(ISTEXT('Discounted Costs'!$N426&amp;'Discounted Costs'!$O426),('Discounted Costs'!V426)/Value_Output,"")</f>
        <v/>
      </c>
      <c r="Q81" s="81" t="str">
        <f>IF(ISTEXT('Discounted Costs'!$N426&amp;'Discounted Costs'!$O426),('Discounted Costs'!W426)/Value_Output,"")</f>
        <v/>
      </c>
      <c r="R81" s="81" t="str">
        <f>IF(ISTEXT('Discounted Costs'!$N426&amp;'Discounted Costs'!$O426),('Discounted Costs'!X426)/Value_Output,"")</f>
        <v/>
      </c>
      <c r="S81" s="81" t="str">
        <f>IF(ISTEXT('Discounted Costs'!$N426&amp;'Discounted Costs'!$O426),('Discounted Costs'!Y426)/Value_Output,"")</f>
        <v/>
      </c>
      <c r="T81" s="81" t="str">
        <f>IF(ISTEXT('Discounted Costs'!$N426&amp;'Discounted Costs'!$O426),('Discounted Costs'!Z426)/Value_Output,"")</f>
        <v/>
      </c>
      <c r="U81" s="81" t="str">
        <f>IF(ISTEXT('Discounted Costs'!$N426&amp;'Discounted Costs'!$O426),('Discounted Costs'!AA426)/Value_Output,"")</f>
        <v/>
      </c>
      <c r="V81" s="81" t="str">
        <f>IF(ISTEXT('Discounted Costs'!$N426&amp;'Discounted Costs'!$O426),('Discounted Costs'!AB426)/Value_Output,"")</f>
        <v/>
      </c>
      <c r="W81" s="81" t="str">
        <f>IF(ISTEXT('Discounted Costs'!$N426&amp;'Discounted Costs'!$O426),('Discounted Costs'!AC426)/Value_Output,"")</f>
        <v/>
      </c>
      <c r="X81" s="81" t="str">
        <f>IF(ISTEXT('Discounted Costs'!$N426&amp;'Discounted Costs'!$O426),('Discounted Costs'!AD426)/Value_Output,"")</f>
        <v/>
      </c>
      <c r="Y81" s="81" t="str">
        <f>IF(ISTEXT('Discounted Costs'!$N426&amp;'Discounted Costs'!$O426),('Discounted Costs'!AE426)/Value_Output,"")</f>
        <v/>
      </c>
      <c r="Z81" s="81" t="str">
        <f>IF(ISTEXT('Discounted Costs'!$N426&amp;'Discounted Costs'!$O426),('Discounted Costs'!AF426)/Value_Output,"")</f>
        <v/>
      </c>
      <c r="AA81" s="81" t="str">
        <f>IF(ISTEXT('Discounted Costs'!$N426&amp;'Discounted Costs'!$O426),('Discounted Costs'!AG426)/Value_Output,"")</f>
        <v/>
      </c>
      <c r="AB81" s="81" t="str">
        <f>IF(ISTEXT('Discounted Costs'!$N426&amp;'Discounted Costs'!$O426),('Discounted Costs'!AH426)/Value_Output,"")</f>
        <v/>
      </c>
      <c r="AC81" s="81" t="str">
        <f>IF(ISTEXT('Discounted Costs'!$N426&amp;'Discounted Costs'!$O426),('Discounted Costs'!AI426)/Value_Output,"")</f>
        <v/>
      </c>
      <c r="AD81" s="81" t="str">
        <f>IF(ISTEXT('Discounted Costs'!$N426&amp;'Discounted Costs'!$O426),('Discounted Costs'!AJ426)/Value_Output,"")</f>
        <v/>
      </c>
      <c r="AE81" s="81" t="str">
        <f>IF(ISTEXT('Discounted Costs'!$N426&amp;'Discounted Costs'!$O426),('Discounted Costs'!AK426)/Value_Output,"")</f>
        <v/>
      </c>
      <c r="AF81" s="81" t="str">
        <f>IF(ISTEXT('Discounted Costs'!$N426&amp;'Discounted Costs'!$O426),('Discounted Costs'!AL426)/Value_Output,"")</f>
        <v/>
      </c>
      <c r="AG81" s="81" t="str">
        <f>IF(ISTEXT('Discounted Costs'!$N426&amp;'Discounted Costs'!$O426),('Discounted Costs'!AM426)/Value_Output,"")</f>
        <v/>
      </c>
      <c r="AH81" s="81" t="str">
        <f>IF(ISTEXT('Discounted Costs'!$N426&amp;'Discounted Costs'!$O426),('Discounted Costs'!AN426)/Value_Output,"")</f>
        <v/>
      </c>
      <c r="AI81" s="81" t="str">
        <f>IF(ISTEXT('Discounted Costs'!$N426&amp;'Discounted Costs'!$O426),('Discounted Costs'!AO426)/Value_Output,"")</f>
        <v/>
      </c>
      <c r="AJ81" s="81" t="str">
        <f>IF(ISTEXT('Discounted Costs'!$N426&amp;'Discounted Costs'!$O426),('Discounted Costs'!AP426)/Value_Output,"")</f>
        <v/>
      </c>
      <c r="AK81" s="81" t="str">
        <f>IF(ISTEXT('Discounted Costs'!$N426&amp;'Discounted Costs'!$O426),('Discounted Costs'!AQ426)/Value_Output,"")</f>
        <v/>
      </c>
      <c r="AL81" s="81" t="str">
        <f>IF(ISTEXT('Discounted Costs'!$N426&amp;'Discounted Costs'!$O426),('Discounted Costs'!AR426)/Value_Output,"")</f>
        <v/>
      </c>
      <c r="AM81" s="81" t="str">
        <f>IF(ISTEXT('Discounted Costs'!$N426&amp;'Discounted Costs'!$O426),('Discounted Costs'!AS426)/Value_Output,"")</f>
        <v/>
      </c>
      <c r="AN81" s="81" t="str">
        <f>IF(ISTEXT('Discounted Costs'!$N426&amp;'Discounted Costs'!$O426),('Discounted Costs'!AT426)/Value_Output,"")</f>
        <v/>
      </c>
      <c r="AO81" s="81" t="str">
        <f>IF(ISTEXT('Discounted Costs'!$N426&amp;'Discounted Costs'!$O426),('Discounted Costs'!AU426)/Value_Output,"")</f>
        <v/>
      </c>
      <c r="AP81" s="81" t="str">
        <f>IF(ISTEXT('Discounted Costs'!$N426&amp;'Discounted Costs'!$O426),('Discounted Costs'!AV426)/Value_Output,"")</f>
        <v/>
      </c>
      <c r="AQ81" s="81" t="str">
        <f>IF(ISTEXT('Discounted Costs'!$N426&amp;'Discounted Costs'!$O426),('Discounted Costs'!AW426)/Value_Output,"")</f>
        <v/>
      </c>
      <c r="AR81" s="81" t="str">
        <f>IF(ISTEXT('Discounted Costs'!$N426&amp;'Discounted Costs'!$O426),('Discounted Costs'!AX426)/Value_Output,"")</f>
        <v/>
      </c>
      <c r="AS81" s="81" t="str">
        <f>IF(ISTEXT('Discounted Costs'!$N426&amp;'Discounted Costs'!$O426),('Discounted Costs'!AY426)/Value_Output,"")</f>
        <v/>
      </c>
      <c r="AT81" s="81" t="str">
        <f>IF(ISTEXT('Discounted Costs'!$N426&amp;'Discounted Costs'!$O426),('Discounted Costs'!AZ426)/Value_Output,"")</f>
        <v/>
      </c>
      <c r="AU81" s="81" t="str">
        <f>IF(ISTEXT('Discounted Costs'!$N426&amp;'Discounted Costs'!$O426),('Discounted Costs'!BA426)/Value_Output,"")</f>
        <v/>
      </c>
      <c r="AV81" s="81" t="str">
        <f>IF(ISTEXT('Discounted Costs'!$N426&amp;'Discounted Costs'!$O426),('Discounted Costs'!BB426)/Value_Output,"")</f>
        <v/>
      </c>
      <c r="AW81" s="81" t="str">
        <f>IF(ISTEXT('Discounted Costs'!$N426&amp;'Discounted Costs'!$O426),('Discounted Costs'!BC426)/Value_Output,"")</f>
        <v/>
      </c>
      <c r="AX81" s="81" t="str">
        <f>IF(ISTEXT('Discounted Costs'!$N426&amp;'Discounted Costs'!$O426),('Discounted Costs'!BD426)/Value_Output,"")</f>
        <v/>
      </c>
      <c r="AY81" s="81" t="str">
        <f>IF(ISTEXT('Discounted Costs'!$N426&amp;'Discounted Costs'!$O426),('Discounted Costs'!BE426)/Value_Output,"")</f>
        <v/>
      </c>
      <c r="AZ81" s="77" t="str">
        <f>IF(ISTEXT('Discounted Costs'!$N426&amp;'Discounted Costs'!$O426),('Discounted Costs'!BF426)/Value_Output,"")</f>
        <v/>
      </c>
      <c r="BA81" s="77" t="str">
        <f>IF(ISTEXT('Discounted Costs'!$N426&amp;'Discounted Costs'!$O426),('Discounted Costs'!BG426)/Value_Output,"")</f>
        <v/>
      </c>
      <c r="BB81" s="77" t="str">
        <f>IF(ISTEXT('Discounted Costs'!$N426&amp;'Discounted Costs'!$O426),('Discounted Costs'!BH426)/Value_Output,"")</f>
        <v/>
      </c>
      <c r="BC81" s="77" t="str">
        <f>IF(ISTEXT('Discounted Costs'!$N426&amp;'Discounted Costs'!$O426),('Discounted Costs'!BI426)/Value_Output,"")</f>
        <v/>
      </c>
      <c r="BD81" s="77" t="str">
        <f>IF(ISTEXT('Discounted Costs'!$N426&amp;'Discounted Costs'!$O426),('Discounted Costs'!BJ426)/Value_Output,"")</f>
        <v/>
      </c>
      <c r="BE81" s="77" t="str">
        <f>IF(ISTEXT('Discounted Costs'!$N426&amp;'Discounted Costs'!$O426),('Discounted Costs'!BK426)/Value_Output,"")</f>
        <v/>
      </c>
      <c r="BF81" s="77" t="str">
        <f>IF(ISTEXT('Discounted Costs'!$N426&amp;'Discounted Costs'!$O426),('Discounted Costs'!BL426)/Value_Output,"")</f>
        <v/>
      </c>
      <c r="BG81" s="77" t="str">
        <f>IF(ISTEXT('Discounted Costs'!$N426&amp;'Discounted Costs'!$O426),('Discounted Costs'!BM426)/Value_Output,"")</f>
        <v/>
      </c>
      <c r="BH81" s="77" t="str">
        <f>IF(ISTEXT('Discounted Costs'!$N426&amp;'Discounted Costs'!$O426),('Discounted Costs'!BN426)/Value_Output,"")</f>
        <v/>
      </c>
      <c r="BI81" s="77" t="str">
        <f>IF(ISTEXT('Discounted Costs'!$N426&amp;'Discounted Costs'!$O426),('Discounted Costs'!BO426)/Value_Output,"")</f>
        <v/>
      </c>
      <c r="BJ81" s="77" t="str">
        <f>IF(ISTEXT('Discounted Costs'!$N426&amp;'Discounted Costs'!$O426),('Discounted Costs'!BP426)/Value_Output,"")</f>
        <v/>
      </c>
      <c r="BK81" s="77" t="str">
        <f>IF(ISTEXT('Discounted Costs'!$N426&amp;'Discounted Costs'!$O426),('Discounted Costs'!BQ426)/Value_Output,"")</f>
        <v/>
      </c>
      <c r="BL81" s="77" t="str">
        <f>IF(ISTEXT('Discounted Costs'!$N426&amp;'Discounted Costs'!$O426),('Discounted Costs'!BR426)/Value_Output,"")</f>
        <v/>
      </c>
      <c r="BM81" s="77" t="str">
        <f>IF(ISTEXT('Discounted Costs'!$N426&amp;'Discounted Costs'!$O426),('Discounted Costs'!BS426)/Value_Output,"")</f>
        <v/>
      </c>
      <c r="BN81" s="77" t="str">
        <f>IF(ISTEXT('Discounted Costs'!$N426&amp;'Discounted Costs'!$O426),('Discounted Costs'!BT426)/Value_Output,"")</f>
        <v/>
      </c>
      <c r="BO81" s="77" t="str">
        <f>IF(ISTEXT('Discounted Costs'!$N426&amp;'Discounted Costs'!$O426),('Discounted Costs'!BU426)/Value_Output,"")</f>
        <v/>
      </c>
      <c r="BP81" s="77" t="str">
        <f>IF(ISTEXT('Discounted Costs'!$N426&amp;'Discounted Costs'!$O426),('Discounted Costs'!BV426)/Value_Output,"")</f>
        <v/>
      </c>
      <c r="BQ81" s="77" t="str">
        <f>IF(ISTEXT('Discounted Costs'!$N426&amp;'Discounted Costs'!$O426),('Discounted Costs'!BW426)/Value_Output,"")</f>
        <v/>
      </c>
      <c r="BR81" s="77" t="str">
        <f>IF(ISTEXT('Discounted Costs'!$N426&amp;'Discounted Costs'!$O426),('Discounted Costs'!BX426)/Value_Output,"")</f>
        <v/>
      </c>
      <c r="BS81" s="77" t="str">
        <f>IF(ISTEXT('Discounted Costs'!$N426&amp;'Discounted Costs'!$O426),('Discounted Costs'!BY426)/Value_Output,"")</f>
        <v/>
      </c>
      <c r="BT81" s="77" t="str">
        <f>IF(ISTEXT('Discounted Costs'!$N426&amp;'Discounted Costs'!$O426),('Discounted Costs'!BZ426)/Value_Output,"")</f>
        <v/>
      </c>
      <c r="BU81" s="77" t="str">
        <f>IF(ISTEXT('Discounted Costs'!$N426&amp;'Discounted Costs'!$O426),('Discounted Costs'!CA426)/Value_Output,"")</f>
        <v/>
      </c>
      <c r="BV81" s="77" t="str">
        <f>IF(ISTEXT('Discounted Costs'!$N426&amp;'Discounted Costs'!$O426),('Discounted Costs'!CB426)/Value_Output,"")</f>
        <v/>
      </c>
      <c r="BW81" s="77" t="str">
        <f>IF(ISTEXT('Discounted Costs'!$N426&amp;'Discounted Costs'!$O426),('Discounted Costs'!CC426)/Value_Output,"")</f>
        <v/>
      </c>
      <c r="BX81" s="77" t="str">
        <f>IF(ISTEXT('Discounted Costs'!$N426&amp;'Discounted Costs'!$O426),('Discounted Costs'!CD426)/Value_Output,"")</f>
        <v/>
      </c>
      <c r="BY81" s="77" t="str">
        <f>IF(ISTEXT('Discounted Costs'!$N426&amp;'Discounted Costs'!$O426),('Discounted Costs'!CE426)/Value_Output,"")</f>
        <v/>
      </c>
      <c r="BZ81" s="77" t="str">
        <f>IF(ISTEXT('Discounted Costs'!$N426&amp;'Discounted Costs'!$O426),('Discounted Costs'!CF426)/Value_Output,"")</f>
        <v/>
      </c>
      <c r="CA81" s="77" t="str">
        <f>IF(ISTEXT('Discounted Costs'!$N426&amp;'Discounted Costs'!$O426),('Discounted Costs'!CG426)/Value_Output,"")</f>
        <v/>
      </c>
      <c r="CB81" s="77" t="str">
        <f>IF(ISTEXT('Discounted Costs'!$N426&amp;'Discounted Costs'!$O426),('Discounted Costs'!CH426)/Value_Output,"")</f>
        <v/>
      </c>
      <c r="CC81" s="77" t="str">
        <f>IF(ISTEXT('Discounted Costs'!$N426&amp;'Discounted Costs'!$O426),('Discounted Costs'!CI426)/Value_Output,"")</f>
        <v/>
      </c>
      <c r="CD81" s="77" t="str">
        <f>IF(ISTEXT('Discounted Costs'!$N426&amp;'Discounted Costs'!$O426),('Discounted Costs'!CJ426)/Value_Output,"")</f>
        <v/>
      </c>
      <c r="CE81" s="77" t="str">
        <f>IF(ISTEXT('Discounted Costs'!$N426&amp;'Discounted Costs'!$O426),('Discounted Costs'!CK426)/Value_Output,"")</f>
        <v/>
      </c>
      <c r="CF81" s="77" t="str">
        <f>IF(ISTEXT('Discounted Costs'!$N426&amp;'Discounted Costs'!$O426),('Discounted Costs'!CL426)/Value_Output,"")</f>
        <v/>
      </c>
      <c r="CG81" s="77" t="str">
        <f>IF(ISTEXT('Discounted Costs'!$N426&amp;'Discounted Costs'!$O426),('Discounted Costs'!CM426)/Value_Output,"")</f>
        <v/>
      </c>
      <c r="CH81" s="77" t="str">
        <f>IF(ISTEXT('Discounted Costs'!$N426&amp;'Discounted Costs'!$O426),('Discounted Costs'!CN426)/Value_Output,"")</f>
        <v/>
      </c>
      <c r="CI81" s="77" t="str">
        <f>IF(ISTEXT('Discounted Costs'!$N426&amp;'Discounted Costs'!$O426),('Discounted Costs'!CO426)/Value_Output,"")</f>
        <v/>
      </c>
      <c r="CJ81" s="77" t="str">
        <f>IF(ISTEXT('Discounted Costs'!$N426&amp;'Discounted Costs'!$O426),('Discounted Costs'!CP426)/Value_Output,"")</f>
        <v/>
      </c>
      <c r="CM81" s="24"/>
      <c r="CN81" s="24"/>
    </row>
    <row r="82" spans="3:92" x14ac:dyDescent="0.35">
      <c r="C82" s="114"/>
      <c r="D82" s="114"/>
      <c r="E82" s="19" t="str">
        <f>IF(ISTEXT('Discounted Costs'!$N427&amp;'Discounted Costs'!$O427),'Discounted Costs'!$O427,"")</f>
        <v/>
      </c>
      <c r="F82" s="19"/>
      <c r="G82" s="82" t="str">
        <f>IF(ISTEXT('Discounted Costs'!$N427&amp;'Discounted Costs'!$O427),SUM('Discounted Costs'!$P427:$BM427)/Value_Output,"")</f>
        <v/>
      </c>
      <c r="H82" s="82"/>
      <c r="I82" s="87"/>
      <c r="J82" s="81" t="str">
        <f>IF(ISTEXT('Discounted Costs'!$N427&amp;'Discounted Costs'!$O427),('Discounted Costs'!P427)/Value_Output,"")</f>
        <v/>
      </c>
      <c r="K82" s="81" t="str">
        <f>IF(ISTEXT('Discounted Costs'!$N427&amp;'Discounted Costs'!$O427),('Discounted Costs'!Q427)/Value_Output,"")</f>
        <v/>
      </c>
      <c r="L82" s="81" t="str">
        <f>IF(ISTEXT('Discounted Costs'!$N427&amp;'Discounted Costs'!$O427),('Discounted Costs'!R427)/Value_Output,"")</f>
        <v/>
      </c>
      <c r="M82" s="81" t="str">
        <f>IF(ISTEXT('Discounted Costs'!$N427&amp;'Discounted Costs'!$O427),('Discounted Costs'!S427)/Value_Output,"")</f>
        <v/>
      </c>
      <c r="N82" s="81" t="str">
        <f>IF(ISTEXT('Discounted Costs'!$N427&amp;'Discounted Costs'!$O427),('Discounted Costs'!T427)/Value_Output,"")</f>
        <v/>
      </c>
      <c r="O82" s="81" t="str">
        <f>IF(ISTEXT('Discounted Costs'!$N427&amp;'Discounted Costs'!$O427),('Discounted Costs'!U427)/Value_Output,"")</f>
        <v/>
      </c>
      <c r="P82" s="81" t="str">
        <f>IF(ISTEXT('Discounted Costs'!$N427&amp;'Discounted Costs'!$O427),('Discounted Costs'!V427)/Value_Output,"")</f>
        <v/>
      </c>
      <c r="Q82" s="81" t="str">
        <f>IF(ISTEXT('Discounted Costs'!$N427&amp;'Discounted Costs'!$O427),('Discounted Costs'!W427)/Value_Output,"")</f>
        <v/>
      </c>
      <c r="R82" s="81" t="str">
        <f>IF(ISTEXT('Discounted Costs'!$N427&amp;'Discounted Costs'!$O427),('Discounted Costs'!X427)/Value_Output,"")</f>
        <v/>
      </c>
      <c r="S82" s="81" t="str">
        <f>IF(ISTEXT('Discounted Costs'!$N427&amp;'Discounted Costs'!$O427),('Discounted Costs'!Y427)/Value_Output,"")</f>
        <v/>
      </c>
      <c r="T82" s="81" t="str">
        <f>IF(ISTEXT('Discounted Costs'!$N427&amp;'Discounted Costs'!$O427),('Discounted Costs'!Z427)/Value_Output,"")</f>
        <v/>
      </c>
      <c r="U82" s="81" t="str">
        <f>IF(ISTEXT('Discounted Costs'!$N427&amp;'Discounted Costs'!$O427),('Discounted Costs'!AA427)/Value_Output,"")</f>
        <v/>
      </c>
      <c r="V82" s="81" t="str">
        <f>IF(ISTEXT('Discounted Costs'!$N427&amp;'Discounted Costs'!$O427),('Discounted Costs'!AB427)/Value_Output,"")</f>
        <v/>
      </c>
      <c r="W82" s="81" t="str">
        <f>IF(ISTEXT('Discounted Costs'!$N427&amp;'Discounted Costs'!$O427),('Discounted Costs'!AC427)/Value_Output,"")</f>
        <v/>
      </c>
      <c r="X82" s="81" t="str">
        <f>IF(ISTEXT('Discounted Costs'!$N427&amp;'Discounted Costs'!$O427),('Discounted Costs'!AD427)/Value_Output,"")</f>
        <v/>
      </c>
      <c r="Y82" s="81" t="str">
        <f>IF(ISTEXT('Discounted Costs'!$N427&amp;'Discounted Costs'!$O427),('Discounted Costs'!AE427)/Value_Output,"")</f>
        <v/>
      </c>
      <c r="Z82" s="81" t="str">
        <f>IF(ISTEXT('Discounted Costs'!$N427&amp;'Discounted Costs'!$O427),('Discounted Costs'!AF427)/Value_Output,"")</f>
        <v/>
      </c>
      <c r="AA82" s="81" t="str">
        <f>IF(ISTEXT('Discounted Costs'!$N427&amp;'Discounted Costs'!$O427),('Discounted Costs'!AG427)/Value_Output,"")</f>
        <v/>
      </c>
      <c r="AB82" s="81" t="str">
        <f>IF(ISTEXT('Discounted Costs'!$N427&amp;'Discounted Costs'!$O427),('Discounted Costs'!AH427)/Value_Output,"")</f>
        <v/>
      </c>
      <c r="AC82" s="81" t="str">
        <f>IF(ISTEXT('Discounted Costs'!$N427&amp;'Discounted Costs'!$O427),('Discounted Costs'!AI427)/Value_Output,"")</f>
        <v/>
      </c>
      <c r="AD82" s="81" t="str">
        <f>IF(ISTEXT('Discounted Costs'!$N427&amp;'Discounted Costs'!$O427),('Discounted Costs'!AJ427)/Value_Output,"")</f>
        <v/>
      </c>
      <c r="AE82" s="81" t="str">
        <f>IF(ISTEXT('Discounted Costs'!$N427&amp;'Discounted Costs'!$O427),('Discounted Costs'!AK427)/Value_Output,"")</f>
        <v/>
      </c>
      <c r="AF82" s="81" t="str">
        <f>IF(ISTEXT('Discounted Costs'!$N427&amp;'Discounted Costs'!$O427),('Discounted Costs'!AL427)/Value_Output,"")</f>
        <v/>
      </c>
      <c r="AG82" s="81" t="str">
        <f>IF(ISTEXT('Discounted Costs'!$N427&amp;'Discounted Costs'!$O427),('Discounted Costs'!AM427)/Value_Output,"")</f>
        <v/>
      </c>
      <c r="AH82" s="81" t="str">
        <f>IF(ISTEXT('Discounted Costs'!$N427&amp;'Discounted Costs'!$O427),('Discounted Costs'!AN427)/Value_Output,"")</f>
        <v/>
      </c>
      <c r="AI82" s="81" t="str">
        <f>IF(ISTEXT('Discounted Costs'!$N427&amp;'Discounted Costs'!$O427),('Discounted Costs'!AO427)/Value_Output,"")</f>
        <v/>
      </c>
      <c r="AJ82" s="81" t="str">
        <f>IF(ISTEXT('Discounted Costs'!$N427&amp;'Discounted Costs'!$O427),('Discounted Costs'!AP427)/Value_Output,"")</f>
        <v/>
      </c>
      <c r="AK82" s="81" t="str">
        <f>IF(ISTEXT('Discounted Costs'!$N427&amp;'Discounted Costs'!$O427),('Discounted Costs'!AQ427)/Value_Output,"")</f>
        <v/>
      </c>
      <c r="AL82" s="81" t="str">
        <f>IF(ISTEXT('Discounted Costs'!$N427&amp;'Discounted Costs'!$O427),('Discounted Costs'!AR427)/Value_Output,"")</f>
        <v/>
      </c>
      <c r="AM82" s="81" t="str">
        <f>IF(ISTEXT('Discounted Costs'!$N427&amp;'Discounted Costs'!$O427),('Discounted Costs'!AS427)/Value_Output,"")</f>
        <v/>
      </c>
      <c r="AN82" s="81" t="str">
        <f>IF(ISTEXT('Discounted Costs'!$N427&amp;'Discounted Costs'!$O427),('Discounted Costs'!AT427)/Value_Output,"")</f>
        <v/>
      </c>
      <c r="AO82" s="81" t="str">
        <f>IF(ISTEXT('Discounted Costs'!$N427&amp;'Discounted Costs'!$O427),('Discounted Costs'!AU427)/Value_Output,"")</f>
        <v/>
      </c>
      <c r="AP82" s="81" t="str">
        <f>IF(ISTEXT('Discounted Costs'!$N427&amp;'Discounted Costs'!$O427),('Discounted Costs'!AV427)/Value_Output,"")</f>
        <v/>
      </c>
      <c r="AQ82" s="81" t="str">
        <f>IF(ISTEXT('Discounted Costs'!$N427&amp;'Discounted Costs'!$O427),('Discounted Costs'!AW427)/Value_Output,"")</f>
        <v/>
      </c>
      <c r="AR82" s="81" t="str">
        <f>IF(ISTEXT('Discounted Costs'!$N427&amp;'Discounted Costs'!$O427),('Discounted Costs'!AX427)/Value_Output,"")</f>
        <v/>
      </c>
      <c r="AS82" s="81" t="str">
        <f>IF(ISTEXT('Discounted Costs'!$N427&amp;'Discounted Costs'!$O427),('Discounted Costs'!AY427)/Value_Output,"")</f>
        <v/>
      </c>
      <c r="AT82" s="81" t="str">
        <f>IF(ISTEXT('Discounted Costs'!$N427&amp;'Discounted Costs'!$O427),('Discounted Costs'!AZ427)/Value_Output,"")</f>
        <v/>
      </c>
      <c r="AU82" s="81" t="str">
        <f>IF(ISTEXT('Discounted Costs'!$N427&amp;'Discounted Costs'!$O427),('Discounted Costs'!BA427)/Value_Output,"")</f>
        <v/>
      </c>
      <c r="AV82" s="81" t="str">
        <f>IF(ISTEXT('Discounted Costs'!$N427&amp;'Discounted Costs'!$O427),('Discounted Costs'!BB427)/Value_Output,"")</f>
        <v/>
      </c>
      <c r="AW82" s="81" t="str">
        <f>IF(ISTEXT('Discounted Costs'!$N427&amp;'Discounted Costs'!$O427),('Discounted Costs'!BC427)/Value_Output,"")</f>
        <v/>
      </c>
      <c r="AX82" s="81" t="str">
        <f>IF(ISTEXT('Discounted Costs'!$N427&amp;'Discounted Costs'!$O427),('Discounted Costs'!BD427)/Value_Output,"")</f>
        <v/>
      </c>
      <c r="AY82" s="81" t="str">
        <f>IF(ISTEXT('Discounted Costs'!$N427&amp;'Discounted Costs'!$O427),('Discounted Costs'!BE427)/Value_Output,"")</f>
        <v/>
      </c>
      <c r="AZ82" s="77" t="str">
        <f>IF(ISTEXT('Discounted Costs'!$N427&amp;'Discounted Costs'!$O427),('Discounted Costs'!BF427)/Value_Output,"")</f>
        <v/>
      </c>
      <c r="BA82" s="77" t="str">
        <f>IF(ISTEXT('Discounted Costs'!$N427&amp;'Discounted Costs'!$O427),('Discounted Costs'!BG427)/Value_Output,"")</f>
        <v/>
      </c>
      <c r="BB82" s="77" t="str">
        <f>IF(ISTEXT('Discounted Costs'!$N427&amp;'Discounted Costs'!$O427),('Discounted Costs'!BH427)/Value_Output,"")</f>
        <v/>
      </c>
      <c r="BC82" s="77" t="str">
        <f>IF(ISTEXT('Discounted Costs'!$N427&amp;'Discounted Costs'!$O427),('Discounted Costs'!BI427)/Value_Output,"")</f>
        <v/>
      </c>
      <c r="BD82" s="77" t="str">
        <f>IF(ISTEXT('Discounted Costs'!$N427&amp;'Discounted Costs'!$O427),('Discounted Costs'!BJ427)/Value_Output,"")</f>
        <v/>
      </c>
      <c r="BE82" s="77" t="str">
        <f>IF(ISTEXT('Discounted Costs'!$N427&amp;'Discounted Costs'!$O427),('Discounted Costs'!BK427)/Value_Output,"")</f>
        <v/>
      </c>
      <c r="BF82" s="77" t="str">
        <f>IF(ISTEXT('Discounted Costs'!$N427&amp;'Discounted Costs'!$O427),('Discounted Costs'!BL427)/Value_Output,"")</f>
        <v/>
      </c>
      <c r="BG82" s="77" t="str">
        <f>IF(ISTEXT('Discounted Costs'!$N427&amp;'Discounted Costs'!$O427),('Discounted Costs'!BM427)/Value_Output,"")</f>
        <v/>
      </c>
      <c r="BH82" s="77" t="str">
        <f>IF(ISTEXT('Discounted Costs'!$N427&amp;'Discounted Costs'!$O427),('Discounted Costs'!BN427)/Value_Output,"")</f>
        <v/>
      </c>
      <c r="BI82" s="77" t="str">
        <f>IF(ISTEXT('Discounted Costs'!$N427&amp;'Discounted Costs'!$O427),('Discounted Costs'!BO427)/Value_Output,"")</f>
        <v/>
      </c>
      <c r="BJ82" s="77" t="str">
        <f>IF(ISTEXT('Discounted Costs'!$N427&amp;'Discounted Costs'!$O427),('Discounted Costs'!BP427)/Value_Output,"")</f>
        <v/>
      </c>
      <c r="BK82" s="77" t="str">
        <f>IF(ISTEXT('Discounted Costs'!$N427&amp;'Discounted Costs'!$O427),('Discounted Costs'!BQ427)/Value_Output,"")</f>
        <v/>
      </c>
      <c r="BL82" s="77" t="str">
        <f>IF(ISTEXT('Discounted Costs'!$N427&amp;'Discounted Costs'!$O427),('Discounted Costs'!BR427)/Value_Output,"")</f>
        <v/>
      </c>
      <c r="BM82" s="77" t="str">
        <f>IF(ISTEXT('Discounted Costs'!$N427&amp;'Discounted Costs'!$O427),('Discounted Costs'!BS427)/Value_Output,"")</f>
        <v/>
      </c>
      <c r="BN82" s="77" t="str">
        <f>IF(ISTEXT('Discounted Costs'!$N427&amp;'Discounted Costs'!$O427),('Discounted Costs'!BT427)/Value_Output,"")</f>
        <v/>
      </c>
      <c r="BO82" s="77" t="str">
        <f>IF(ISTEXT('Discounted Costs'!$N427&amp;'Discounted Costs'!$O427),('Discounted Costs'!BU427)/Value_Output,"")</f>
        <v/>
      </c>
      <c r="BP82" s="77" t="str">
        <f>IF(ISTEXT('Discounted Costs'!$N427&amp;'Discounted Costs'!$O427),('Discounted Costs'!BV427)/Value_Output,"")</f>
        <v/>
      </c>
      <c r="BQ82" s="77" t="str">
        <f>IF(ISTEXT('Discounted Costs'!$N427&amp;'Discounted Costs'!$O427),('Discounted Costs'!BW427)/Value_Output,"")</f>
        <v/>
      </c>
      <c r="BR82" s="77" t="str">
        <f>IF(ISTEXT('Discounted Costs'!$N427&amp;'Discounted Costs'!$O427),('Discounted Costs'!BX427)/Value_Output,"")</f>
        <v/>
      </c>
      <c r="BS82" s="77" t="str">
        <f>IF(ISTEXT('Discounted Costs'!$N427&amp;'Discounted Costs'!$O427),('Discounted Costs'!BY427)/Value_Output,"")</f>
        <v/>
      </c>
      <c r="BT82" s="77" t="str">
        <f>IF(ISTEXT('Discounted Costs'!$N427&amp;'Discounted Costs'!$O427),('Discounted Costs'!BZ427)/Value_Output,"")</f>
        <v/>
      </c>
      <c r="BU82" s="77" t="str">
        <f>IF(ISTEXT('Discounted Costs'!$N427&amp;'Discounted Costs'!$O427),('Discounted Costs'!CA427)/Value_Output,"")</f>
        <v/>
      </c>
      <c r="BV82" s="77" t="str">
        <f>IF(ISTEXT('Discounted Costs'!$N427&amp;'Discounted Costs'!$O427),('Discounted Costs'!CB427)/Value_Output,"")</f>
        <v/>
      </c>
      <c r="BW82" s="77" t="str">
        <f>IF(ISTEXT('Discounted Costs'!$N427&amp;'Discounted Costs'!$O427),('Discounted Costs'!CC427)/Value_Output,"")</f>
        <v/>
      </c>
      <c r="BX82" s="77" t="str">
        <f>IF(ISTEXT('Discounted Costs'!$N427&amp;'Discounted Costs'!$O427),('Discounted Costs'!CD427)/Value_Output,"")</f>
        <v/>
      </c>
      <c r="BY82" s="77" t="str">
        <f>IF(ISTEXT('Discounted Costs'!$N427&amp;'Discounted Costs'!$O427),('Discounted Costs'!CE427)/Value_Output,"")</f>
        <v/>
      </c>
      <c r="BZ82" s="77" t="str">
        <f>IF(ISTEXT('Discounted Costs'!$N427&amp;'Discounted Costs'!$O427),('Discounted Costs'!CF427)/Value_Output,"")</f>
        <v/>
      </c>
      <c r="CA82" s="77" t="str">
        <f>IF(ISTEXT('Discounted Costs'!$N427&amp;'Discounted Costs'!$O427),('Discounted Costs'!CG427)/Value_Output,"")</f>
        <v/>
      </c>
      <c r="CB82" s="77" t="str">
        <f>IF(ISTEXT('Discounted Costs'!$N427&amp;'Discounted Costs'!$O427),('Discounted Costs'!CH427)/Value_Output,"")</f>
        <v/>
      </c>
      <c r="CC82" s="77" t="str">
        <f>IF(ISTEXT('Discounted Costs'!$N427&amp;'Discounted Costs'!$O427),('Discounted Costs'!CI427)/Value_Output,"")</f>
        <v/>
      </c>
      <c r="CD82" s="77" t="str">
        <f>IF(ISTEXT('Discounted Costs'!$N427&amp;'Discounted Costs'!$O427),('Discounted Costs'!CJ427)/Value_Output,"")</f>
        <v/>
      </c>
      <c r="CE82" s="77" t="str">
        <f>IF(ISTEXT('Discounted Costs'!$N427&amp;'Discounted Costs'!$O427),('Discounted Costs'!CK427)/Value_Output,"")</f>
        <v/>
      </c>
      <c r="CF82" s="77" t="str">
        <f>IF(ISTEXT('Discounted Costs'!$N427&amp;'Discounted Costs'!$O427),('Discounted Costs'!CL427)/Value_Output,"")</f>
        <v/>
      </c>
      <c r="CG82" s="77" t="str">
        <f>IF(ISTEXT('Discounted Costs'!$N427&amp;'Discounted Costs'!$O427),('Discounted Costs'!CM427)/Value_Output,"")</f>
        <v/>
      </c>
      <c r="CH82" s="77" t="str">
        <f>IF(ISTEXT('Discounted Costs'!$N427&amp;'Discounted Costs'!$O427),('Discounted Costs'!CN427)/Value_Output,"")</f>
        <v/>
      </c>
      <c r="CI82" s="77" t="str">
        <f>IF(ISTEXT('Discounted Costs'!$N427&amp;'Discounted Costs'!$O427),('Discounted Costs'!CO427)/Value_Output,"")</f>
        <v/>
      </c>
      <c r="CJ82" s="77" t="str">
        <f>IF(ISTEXT('Discounted Costs'!$N427&amp;'Discounted Costs'!$O427),('Discounted Costs'!CP427)/Value_Output,"")</f>
        <v/>
      </c>
      <c r="CM82" s="24"/>
      <c r="CN82" s="24"/>
    </row>
    <row r="83" spans="3:92" x14ac:dyDescent="0.35">
      <c r="C83" s="114"/>
      <c r="D83" s="114"/>
      <c r="E83" s="19" t="str">
        <f>IF(ISTEXT('Discounted Costs'!$N428&amp;'Discounted Costs'!$O428),'Discounted Costs'!$O428,"")</f>
        <v/>
      </c>
      <c r="F83" s="19"/>
      <c r="G83" s="82" t="str">
        <f>IF(ISTEXT('Discounted Costs'!$N428&amp;'Discounted Costs'!$O428),SUM('Discounted Costs'!$P428:$BM428)/Value_Output,"")</f>
        <v/>
      </c>
      <c r="H83" s="82"/>
      <c r="I83" s="87"/>
      <c r="J83" s="81" t="str">
        <f>IF(ISTEXT('Discounted Costs'!$N428&amp;'Discounted Costs'!$O428),('Discounted Costs'!P428)/Value_Output,"")</f>
        <v/>
      </c>
      <c r="K83" s="81" t="str">
        <f>IF(ISTEXT('Discounted Costs'!$N428&amp;'Discounted Costs'!$O428),('Discounted Costs'!Q428)/Value_Output,"")</f>
        <v/>
      </c>
      <c r="L83" s="81" t="str">
        <f>IF(ISTEXT('Discounted Costs'!$N428&amp;'Discounted Costs'!$O428),('Discounted Costs'!R428)/Value_Output,"")</f>
        <v/>
      </c>
      <c r="M83" s="81" t="str">
        <f>IF(ISTEXT('Discounted Costs'!$N428&amp;'Discounted Costs'!$O428),('Discounted Costs'!S428)/Value_Output,"")</f>
        <v/>
      </c>
      <c r="N83" s="81" t="str">
        <f>IF(ISTEXT('Discounted Costs'!$N428&amp;'Discounted Costs'!$O428),('Discounted Costs'!T428)/Value_Output,"")</f>
        <v/>
      </c>
      <c r="O83" s="81" t="str">
        <f>IF(ISTEXT('Discounted Costs'!$N428&amp;'Discounted Costs'!$O428),('Discounted Costs'!U428)/Value_Output,"")</f>
        <v/>
      </c>
      <c r="P83" s="81" t="str">
        <f>IF(ISTEXT('Discounted Costs'!$N428&amp;'Discounted Costs'!$O428),('Discounted Costs'!V428)/Value_Output,"")</f>
        <v/>
      </c>
      <c r="Q83" s="81" t="str">
        <f>IF(ISTEXT('Discounted Costs'!$N428&amp;'Discounted Costs'!$O428),('Discounted Costs'!W428)/Value_Output,"")</f>
        <v/>
      </c>
      <c r="R83" s="81" t="str">
        <f>IF(ISTEXT('Discounted Costs'!$N428&amp;'Discounted Costs'!$O428),('Discounted Costs'!X428)/Value_Output,"")</f>
        <v/>
      </c>
      <c r="S83" s="81" t="str">
        <f>IF(ISTEXT('Discounted Costs'!$N428&amp;'Discounted Costs'!$O428),('Discounted Costs'!Y428)/Value_Output,"")</f>
        <v/>
      </c>
      <c r="T83" s="81" t="str">
        <f>IF(ISTEXT('Discounted Costs'!$N428&amp;'Discounted Costs'!$O428),('Discounted Costs'!Z428)/Value_Output,"")</f>
        <v/>
      </c>
      <c r="U83" s="81" t="str">
        <f>IF(ISTEXT('Discounted Costs'!$N428&amp;'Discounted Costs'!$O428),('Discounted Costs'!AA428)/Value_Output,"")</f>
        <v/>
      </c>
      <c r="V83" s="81" t="str">
        <f>IF(ISTEXT('Discounted Costs'!$N428&amp;'Discounted Costs'!$O428),('Discounted Costs'!AB428)/Value_Output,"")</f>
        <v/>
      </c>
      <c r="W83" s="81" t="str">
        <f>IF(ISTEXT('Discounted Costs'!$N428&amp;'Discounted Costs'!$O428),('Discounted Costs'!AC428)/Value_Output,"")</f>
        <v/>
      </c>
      <c r="X83" s="81" t="str">
        <f>IF(ISTEXT('Discounted Costs'!$N428&amp;'Discounted Costs'!$O428),('Discounted Costs'!AD428)/Value_Output,"")</f>
        <v/>
      </c>
      <c r="Y83" s="81" t="str">
        <f>IF(ISTEXT('Discounted Costs'!$N428&amp;'Discounted Costs'!$O428),('Discounted Costs'!AE428)/Value_Output,"")</f>
        <v/>
      </c>
      <c r="Z83" s="81" t="str">
        <f>IF(ISTEXT('Discounted Costs'!$N428&amp;'Discounted Costs'!$O428),('Discounted Costs'!AF428)/Value_Output,"")</f>
        <v/>
      </c>
      <c r="AA83" s="81" t="str">
        <f>IF(ISTEXT('Discounted Costs'!$N428&amp;'Discounted Costs'!$O428),('Discounted Costs'!AG428)/Value_Output,"")</f>
        <v/>
      </c>
      <c r="AB83" s="81" t="str">
        <f>IF(ISTEXT('Discounted Costs'!$N428&amp;'Discounted Costs'!$O428),('Discounted Costs'!AH428)/Value_Output,"")</f>
        <v/>
      </c>
      <c r="AC83" s="81" t="str">
        <f>IF(ISTEXT('Discounted Costs'!$N428&amp;'Discounted Costs'!$O428),('Discounted Costs'!AI428)/Value_Output,"")</f>
        <v/>
      </c>
      <c r="AD83" s="81" t="str">
        <f>IF(ISTEXT('Discounted Costs'!$N428&amp;'Discounted Costs'!$O428),('Discounted Costs'!AJ428)/Value_Output,"")</f>
        <v/>
      </c>
      <c r="AE83" s="81" t="str">
        <f>IF(ISTEXT('Discounted Costs'!$N428&amp;'Discounted Costs'!$O428),('Discounted Costs'!AK428)/Value_Output,"")</f>
        <v/>
      </c>
      <c r="AF83" s="81" t="str">
        <f>IF(ISTEXT('Discounted Costs'!$N428&amp;'Discounted Costs'!$O428),('Discounted Costs'!AL428)/Value_Output,"")</f>
        <v/>
      </c>
      <c r="AG83" s="81" t="str">
        <f>IF(ISTEXT('Discounted Costs'!$N428&amp;'Discounted Costs'!$O428),('Discounted Costs'!AM428)/Value_Output,"")</f>
        <v/>
      </c>
      <c r="AH83" s="81" t="str">
        <f>IF(ISTEXT('Discounted Costs'!$N428&amp;'Discounted Costs'!$O428),('Discounted Costs'!AN428)/Value_Output,"")</f>
        <v/>
      </c>
      <c r="AI83" s="81" t="str">
        <f>IF(ISTEXT('Discounted Costs'!$N428&amp;'Discounted Costs'!$O428),('Discounted Costs'!AO428)/Value_Output,"")</f>
        <v/>
      </c>
      <c r="AJ83" s="81" t="str">
        <f>IF(ISTEXT('Discounted Costs'!$N428&amp;'Discounted Costs'!$O428),('Discounted Costs'!AP428)/Value_Output,"")</f>
        <v/>
      </c>
      <c r="AK83" s="81" t="str">
        <f>IF(ISTEXT('Discounted Costs'!$N428&amp;'Discounted Costs'!$O428),('Discounted Costs'!AQ428)/Value_Output,"")</f>
        <v/>
      </c>
      <c r="AL83" s="81" t="str">
        <f>IF(ISTEXT('Discounted Costs'!$N428&amp;'Discounted Costs'!$O428),('Discounted Costs'!AR428)/Value_Output,"")</f>
        <v/>
      </c>
      <c r="AM83" s="81" t="str">
        <f>IF(ISTEXT('Discounted Costs'!$N428&amp;'Discounted Costs'!$O428),('Discounted Costs'!AS428)/Value_Output,"")</f>
        <v/>
      </c>
      <c r="AN83" s="81" t="str">
        <f>IF(ISTEXT('Discounted Costs'!$N428&amp;'Discounted Costs'!$O428),('Discounted Costs'!AT428)/Value_Output,"")</f>
        <v/>
      </c>
      <c r="AO83" s="81" t="str">
        <f>IF(ISTEXT('Discounted Costs'!$N428&amp;'Discounted Costs'!$O428),('Discounted Costs'!AU428)/Value_Output,"")</f>
        <v/>
      </c>
      <c r="AP83" s="81" t="str">
        <f>IF(ISTEXT('Discounted Costs'!$N428&amp;'Discounted Costs'!$O428),('Discounted Costs'!AV428)/Value_Output,"")</f>
        <v/>
      </c>
      <c r="AQ83" s="81" t="str">
        <f>IF(ISTEXT('Discounted Costs'!$N428&amp;'Discounted Costs'!$O428),('Discounted Costs'!AW428)/Value_Output,"")</f>
        <v/>
      </c>
      <c r="AR83" s="81" t="str">
        <f>IF(ISTEXT('Discounted Costs'!$N428&amp;'Discounted Costs'!$O428),('Discounted Costs'!AX428)/Value_Output,"")</f>
        <v/>
      </c>
      <c r="AS83" s="81" t="str">
        <f>IF(ISTEXT('Discounted Costs'!$N428&amp;'Discounted Costs'!$O428),('Discounted Costs'!AY428)/Value_Output,"")</f>
        <v/>
      </c>
      <c r="AT83" s="81" t="str">
        <f>IF(ISTEXT('Discounted Costs'!$N428&amp;'Discounted Costs'!$O428),('Discounted Costs'!AZ428)/Value_Output,"")</f>
        <v/>
      </c>
      <c r="AU83" s="81" t="str">
        <f>IF(ISTEXT('Discounted Costs'!$N428&amp;'Discounted Costs'!$O428),('Discounted Costs'!BA428)/Value_Output,"")</f>
        <v/>
      </c>
      <c r="AV83" s="81" t="str">
        <f>IF(ISTEXT('Discounted Costs'!$N428&amp;'Discounted Costs'!$O428),('Discounted Costs'!BB428)/Value_Output,"")</f>
        <v/>
      </c>
      <c r="AW83" s="81" t="str">
        <f>IF(ISTEXT('Discounted Costs'!$N428&amp;'Discounted Costs'!$O428),('Discounted Costs'!BC428)/Value_Output,"")</f>
        <v/>
      </c>
      <c r="AX83" s="81" t="str">
        <f>IF(ISTEXT('Discounted Costs'!$N428&amp;'Discounted Costs'!$O428),('Discounted Costs'!BD428)/Value_Output,"")</f>
        <v/>
      </c>
      <c r="AY83" s="81" t="str">
        <f>IF(ISTEXT('Discounted Costs'!$N428&amp;'Discounted Costs'!$O428),('Discounted Costs'!BE428)/Value_Output,"")</f>
        <v/>
      </c>
      <c r="AZ83" s="77" t="str">
        <f>IF(ISTEXT('Discounted Costs'!$N428&amp;'Discounted Costs'!$O428),('Discounted Costs'!BF428)/Value_Output,"")</f>
        <v/>
      </c>
      <c r="BA83" s="77" t="str">
        <f>IF(ISTEXT('Discounted Costs'!$N428&amp;'Discounted Costs'!$O428),('Discounted Costs'!BG428)/Value_Output,"")</f>
        <v/>
      </c>
      <c r="BB83" s="77" t="str">
        <f>IF(ISTEXT('Discounted Costs'!$N428&amp;'Discounted Costs'!$O428),('Discounted Costs'!BH428)/Value_Output,"")</f>
        <v/>
      </c>
      <c r="BC83" s="77" t="str">
        <f>IF(ISTEXT('Discounted Costs'!$N428&amp;'Discounted Costs'!$O428),('Discounted Costs'!BI428)/Value_Output,"")</f>
        <v/>
      </c>
      <c r="BD83" s="77" t="str">
        <f>IF(ISTEXT('Discounted Costs'!$N428&amp;'Discounted Costs'!$O428),('Discounted Costs'!BJ428)/Value_Output,"")</f>
        <v/>
      </c>
      <c r="BE83" s="77" t="str">
        <f>IF(ISTEXT('Discounted Costs'!$N428&amp;'Discounted Costs'!$O428),('Discounted Costs'!BK428)/Value_Output,"")</f>
        <v/>
      </c>
      <c r="BF83" s="77" t="str">
        <f>IF(ISTEXT('Discounted Costs'!$N428&amp;'Discounted Costs'!$O428),('Discounted Costs'!BL428)/Value_Output,"")</f>
        <v/>
      </c>
      <c r="BG83" s="77" t="str">
        <f>IF(ISTEXT('Discounted Costs'!$N428&amp;'Discounted Costs'!$O428),('Discounted Costs'!BM428)/Value_Output,"")</f>
        <v/>
      </c>
      <c r="BH83" s="77" t="str">
        <f>IF(ISTEXT('Discounted Costs'!$N428&amp;'Discounted Costs'!$O428),('Discounted Costs'!BN428)/Value_Output,"")</f>
        <v/>
      </c>
      <c r="BI83" s="77" t="str">
        <f>IF(ISTEXT('Discounted Costs'!$N428&amp;'Discounted Costs'!$O428),('Discounted Costs'!BO428)/Value_Output,"")</f>
        <v/>
      </c>
      <c r="BJ83" s="77" t="str">
        <f>IF(ISTEXT('Discounted Costs'!$N428&amp;'Discounted Costs'!$O428),('Discounted Costs'!BP428)/Value_Output,"")</f>
        <v/>
      </c>
      <c r="BK83" s="77" t="str">
        <f>IF(ISTEXT('Discounted Costs'!$N428&amp;'Discounted Costs'!$O428),('Discounted Costs'!BQ428)/Value_Output,"")</f>
        <v/>
      </c>
      <c r="BL83" s="77" t="str">
        <f>IF(ISTEXT('Discounted Costs'!$N428&amp;'Discounted Costs'!$O428),('Discounted Costs'!BR428)/Value_Output,"")</f>
        <v/>
      </c>
      <c r="BM83" s="77" t="str">
        <f>IF(ISTEXT('Discounted Costs'!$N428&amp;'Discounted Costs'!$O428),('Discounted Costs'!BS428)/Value_Output,"")</f>
        <v/>
      </c>
      <c r="BN83" s="77" t="str">
        <f>IF(ISTEXT('Discounted Costs'!$N428&amp;'Discounted Costs'!$O428),('Discounted Costs'!BT428)/Value_Output,"")</f>
        <v/>
      </c>
      <c r="BO83" s="77" t="str">
        <f>IF(ISTEXT('Discounted Costs'!$N428&amp;'Discounted Costs'!$O428),('Discounted Costs'!BU428)/Value_Output,"")</f>
        <v/>
      </c>
      <c r="BP83" s="77" t="str">
        <f>IF(ISTEXT('Discounted Costs'!$N428&amp;'Discounted Costs'!$O428),('Discounted Costs'!BV428)/Value_Output,"")</f>
        <v/>
      </c>
      <c r="BQ83" s="77" t="str">
        <f>IF(ISTEXT('Discounted Costs'!$N428&amp;'Discounted Costs'!$O428),('Discounted Costs'!BW428)/Value_Output,"")</f>
        <v/>
      </c>
      <c r="BR83" s="77" t="str">
        <f>IF(ISTEXT('Discounted Costs'!$N428&amp;'Discounted Costs'!$O428),('Discounted Costs'!BX428)/Value_Output,"")</f>
        <v/>
      </c>
      <c r="BS83" s="77" t="str">
        <f>IF(ISTEXT('Discounted Costs'!$N428&amp;'Discounted Costs'!$O428),('Discounted Costs'!BY428)/Value_Output,"")</f>
        <v/>
      </c>
      <c r="BT83" s="77" t="str">
        <f>IF(ISTEXT('Discounted Costs'!$N428&amp;'Discounted Costs'!$O428),('Discounted Costs'!BZ428)/Value_Output,"")</f>
        <v/>
      </c>
      <c r="BU83" s="77" t="str">
        <f>IF(ISTEXT('Discounted Costs'!$N428&amp;'Discounted Costs'!$O428),('Discounted Costs'!CA428)/Value_Output,"")</f>
        <v/>
      </c>
      <c r="BV83" s="77" t="str">
        <f>IF(ISTEXT('Discounted Costs'!$N428&amp;'Discounted Costs'!$O428),('Discounted Costs'!CB428)/Value_Output,"")</f>
        <v/>
      </c>
      <c r="BW83" s="77" t="str">
        <f>IF(ISTEXT('Discounted Costs'!$N428&amp;'Discounted Costs'!$O428),('Discounted Costs'!CC428)/Value_Output,"")</f>
        <v/>
      </c>
      <c r="BX83" s="77" t="str">
        <f>IF(ISTEXT('Discounted Costs'!$N428&amp;'Discounted Costs'!$O428),('Discounted Costs'!CD428)/Value_Output,"")</f>
        <v/>
      </c>
      <c r="BY83" s="77" t="str">
        <f>IF(ISTEXT('Discounted Costs'!$N428&amp;'Discounted Costs'!$O428),('Discounted Costs'!CE428)/Value_Output,"")</f>
        <v/>
      </c>
      <c r="BZ83" s="77" t="str">
        <f>IF(ISTEXT('Discounted Costs'!$N428&amp;'Discounted Costs'!$O428),('Discounted Costs'!CF428)/Value_Output,"")</f>
        <v/>
      </c>
      <c r="CA83" s="77" t="str">
        <f>IF(ISTEXT('Discounted Costs'!$N428&amp;'Discounted Costs'!$O428),('Discounted Costs'!CG428)/Value_Output,"")</f>
        <v/>
      </c>
      <c r="CB83" s="77" t="str">
        <f>IF(ISTEXT('Discounted Costs'!$N428&amp;'Discounted Costs'!$O428),('Discounted Costs'!CH428)/Value_Output,"")</f>
        <v/>
      </c>
      <c r="CC83" s="77" t="str">
        <f>IF(ISTEXT('Discounted Costs'!$N428&amp;'Discounted Costs'!$O428),('Discounted Costs'!CI428)/Value_Output,"")</f>
        <v/>
      </c>
      <c r="CD83" s="77" t="str">
        <f>IF(ISTEXT('Discounted Costs'!$N428&amp;'Discounted Costs'!$O428),('Discounted Costs'!CJ428)/Value_Output,"")</f>
        <v/>
      </c>
      <c r="CE83" s="77" t="str">
        <f>IF(ISTEXT('Discounted Costs'!$N428&amp;'Discounted Costs'!$O428),('Discounted Costs'!CK428)/Value_Output,"")</f>
        <v/>
      </c>
      <c r="CF83" s="77" t="str">
        <f>IF(ISTEXT('Discounted Costs'!$N428&amp;'Discounted Costs'!$O428),('Discounted Costs'!CL428)/Value_Output,"")</f>
        <v/>
      </c>
      <c r="CG83" s="77" t="str">
        <f>IF(ISTEXT('Discounted Costs'!$N428&amp;'Discounted Costs'!$O428),('Discounted Costs'!CM428)/Value_Output,"")</f>
        <v/>
      </c>
      <c r="CH83" s="77" t="str">
        <f>IF(ISTEXT('Discounted Costs'!$N428&amp;'Discounted Costs'!$O428),('Discounted Costs'!CN428)/Value_Output,"")</f>
        <v/>
      </c>
      <c r="CI83" s="77" t="str">
        <f>IF(ISTEXT('Discounted Costs'!$N428&amp;'Discounted Costs'!$O428),('Discounted Costs'!CO428)/Value_Output,"")</f>
        <v/>
      </c>
      <c r="CJ83" s="77" t="str">
        <f>IF(ISTEXT('Discounted Costs'!$N428&amp;'Discounted Costs'!$O428),('Discounted Costs'!CP428)/Value_Output,"")</f>
        <v/>
      </c>
      <c r="CM83" s="24"/>
      <c r="CN83" s="24"/>
    </row>
    <row r="84" spans="3:92" x14ac:dyDescent="0.35">
      <c r="C84" s="114"/>
      <c r="D84" s="114"/>
      <c r="E84" s="19" t="str">
        <f>IF(ISTEXT('Discounted Costs'!$N429&amp;'Discounted Costs'!$O429),'Discounted Costs'!$O429,"")</f>
        <v/>
      </c>
      <c r="F84" s="19"/>
      <c r="G84" s="82" t="str">
        <f>IF(ISTEXT('Discounted Costs'!$N429&amp;'Discounted Costs'!$O429),SUM('Discounted Costs'!$P429:$BM429)/Value_Output,"")</f>
        <v/>
      </c>
      <c r="H84" s="82"/>
      <c r="I84" s="87"/>
      <c r="J84" s="81" t="str">
        <f>IF(ISTEXT('Discounted Costs'!$N429&amp;'Discounted Costs'!$O429),('Discounted Costs'!P429)/Value_Output,"")</f>
        <v/>
      </c>
      <c r="K84" s="81" t="str">
        <f>IF(ISTEXT('Discounted Costs'!$N429&amp;'Discounted Costs'!$O429),('Discounted Costs'!Q429)/Value_Output,"")</f>
        <v/>
      </c>
      <c r="L84" s="81" t="str">
        <f>IF(ISTEXT('Discounted Costs'!$N429&amp;'Discounted Costs'!$O429),('Discounted Costs'!R429)/Value_Output,"")</f>
        <v/>
      </c>
      <c r="M84" s="81" t="str">
        <f>IF(ISTEXT('Discounted Costs'!$N429&amp;'Discounted Costs'!$O429),('Discounted Costs'!S429)/Value_Output,"")</f>
        <v/>
      </c>
      <c r="N84" s="81" t="str">
        <f>IF(ISTEXT('Discounted Costs'!$N429&amp;'Discounted Costs'!$O429),('Discounted Costs'!T429)/Value_Output,"")</f>
        <v/>
      </c>
      <c r="O84" s="81" t="str">
        <f>IF(ISTEXT('Discounted Costs'!$N429&amp;'Discounted Costs'!$O429),('Discounted Costs'!U429)/Value_Output,"")</f>
        <v/>
      </c>
      <c r="P84" s="81" t="str">
        <f>IF(ISTEXT('Discounted Costs'!$N429&amp;'Discounted Costs'!$O429),('Discounted Costs'!V429)/Value_Output,"")</f>
        <v/>
      </c>
      <c r="Q84" s="81" t="str">
        <f>IF(ISTEXT('Discounted Costs'!$N429&amp;'Discounted Costs'!$O429),('Discounted Costs'!W429)/Value_Output,"")</f>
        <v/>
      </c>
      <c r="R84" s="81" t="str">
        <f>IF(ISTEXT('Discounted Costs'!$N429&amp;'Discounted Costs'!$O429),('Discounted Costs'!X429)/Value_Output,"")</f>
        <v/>
      </c>
      <c r="S84" s="81" t="str">
        <f>IF(ISTEXT('Discounted Costs'!$N429&amp;'Discounted Costs'!$O429),('Discounted Costs'!Y429)/Value_Output,"")</f>
        <v/>
      </c>
      <c r="T84" s="81" t="str">
        <f>IF(ISTEXT('Discounted Costs'!$N429&amp;'Discounted Costs'!$O429),('Discounted Costs'!Z429)/Value_Output,"")</f>
        <v/>
      </c>
      <c r="U84" s="81" t="str">
        <f>IF(ISTEXT('Discounted Costs'!$N429&amp;'Discounted Costs'!$O429),('Discounted Costs'!AA429)/Value_Output,"")</f>
        <v/>
      </c>
      <c r="V84" s="81" t="str">
        <f>IF(ISTEXT('Discounted Costs'!$N429&amp;'Discounted Costs'!$O429),('Discounted Costs'!AB429)/Value_Output,"")</f>
        <v/>
      </c>
      <c r="W84" s="81" t="str">
        <f>IF(ISTEXT('Discounted Costs'!$N429&amp;'Discounted Costs'!$O429),('Discounted Costs'!AC429)/Value_Output,"")</f>
        <v/>
      </c>
      <c r="X84" s="81" t="str">
        <f>IF(ISTEXT('Discounted Costs'!$N429&amp;'Discounted Costs'!$O429),('Discounted Costs'!AD429)/Value_Output,"")</f>
        <v/>
      </c>
      <c r="Y84" s="81" t="str">
        <f>IF(ISTEXT('Discounted Costs'!$N429&amp;'Discounted Costs'!$O429),('Discounted Costs'!AE429)/Value_Output,"")</f>
        <v/>
      </c>
      <c r="Z84" s="81" t="str">
        <f>IF(ISTEXT('Discounted Costs'!$N429&amp;'Discounted Costs'!$O429),('Discounted Costs'!AF429)/Value_Output,"")</f>
        <v/>
      </c>
      <c r="AA84" s="81" t="str">
        <f>IF(ISTEXT('Discounted Costs'!$N429&amp;'Discounted Costs'!$O429),('Discounted Costs'!AG429)/Value_Output,"")</f>
        <v/>
      </c>
      <c r="AB84" s="81" t="str">
        <f>IF(ISTEXT('Discounted Costs'!$N429&amp;'Discounted Costs'!$O429),('Discounted Costs'!AH429)/Value_Output,"")</f>
        <v/>
      </c>
      <c r="AC84" s="81" t="str">
        <f>IF(ISTEXT('Discounted Costs'!$N429&amp;'Discounted Costs'!$O429),('Discounted Costs'!AI429)/Value_Output,"")</f>
        <v/>
      </c>
      <c r="AD84" s="81" t="str">
        <f>IF(ISTEXT('Discounted Costs'!$N429&amp;'Discounted Costs'!$O429),('Discounted Costs'!AJ429)/Value_Output,"")</f>
        <v/>
      </c>
      <c r="AE84" s="81" t="str">
        <f>IF(ISTEXT('Discounted Costs'!$N429&amp;'Discounted Costs'!$O429),('Discounted Costs'!AK429)/Value_Output,"")</f>
        <v/>
      </c>
      <c r="AF84" s="81" t="str">
        <f>IF(ISTEXT('Discounted Costs'!$N429&amp;'Discounted Costs'!$O429),('Discounted Costs'!AL429)/Value_Output,"")</f>
        <v/>
      </c>
      <c r="AG84" s="81" t="str">
        <f>IF(ISTEXT('Discounted Costs'!$N429&amp;'Discounted Costs'!$O429),('Discounted Costs'!AM429)/Value_Output,"")</f>
        <v/>
      </c>
      <c r="AH84" s="81" t="str">
        <f>IF(ISTEXT('Discounted Costs'!$N429&amp;'Discounted Costs'!$O429),('Discounted Costs'!AN429)/Value_Output,"")</f>
        <v/>
      </c>
      <c r="AI84" s="81" t="str">
        <f>IF(ISTEXT('Discounted Costs'!$N429&amp;'Discounted Costs'!$O429),('Discounted Costs'!AO429)/Value_Output,"")</f>
        <v/>
      </c>
      <c r="AJ84" s="81" t="str">
        <f>IF(ISTEXT('Discounted Costs'!$N429&amp;'Discounted Costs'!$O429),('Discounted Costs'!AP429)/Value_Output,"")</f>
        <v/>
      </c>
      <c r="AK84" s="81" t="str">
        <f>IF(ISTEXT('Discounted Costs'!$N429&amp;'Discounted Costs'!$O429),('Discounted Costs'!AQ429)/Value_Output,"")</f>
        <v/>
      </c>
      <c r="AL84" s="81" t="str">
        <f>IF(ISTEXT('Discounted Costs'!$N429&amp;'Discounted Costs'!$O429),('Discounted Costs'!AR429)/Value_Output,"")</f>
        <v/>
      </c>
      <c r="AM84" s="81" t="str">
        <f>IF(ISTEXT('Discounted Costs'!$N429&amp;'Discounted Costs'!$O429),('Discounted Costs'!AS429)/Value_Output,"")</f>
        <v/>
      </c>
      <c r="AN84" s="81" t="str">
        <f>IF(ISTEXT('Discounted Costs'!$N429&amp;'Discounted Costs'!$O429),('Discounted Costs'!AT429)/Value_Output,"")</f>
        <v/>
      </c>
      <c r="AO84" s="81" t="str">
        <f>IF(ISTEXT('Discounted Costs'!$N429&amp;'Discounted Costs'!$O429),('Discounted Costs'!AU429)/Value_Output,"")</f>
        <v/>
      </c>
      <c r="AP84" s="81" t="str">
        <f>IF(ISTEXT('Discounted Costs'!$N429&amp;'Discounted Costs'!$O429),('Discounted Costs'!AV429)/Value_Output,"")</f>
        <v/>
      </c>
      <c r="AQ84" s="81" t="str">
        <f>IF(ISTEXT('Discounted Costs'!$N429&amp;'Discounted Costs'!$O429),('Discounted Costs'!AW429)/Value_Output,"")</f>
        <v/>
      </c>
      <c r="AR84" s="81" t="str">
        <f>IF(ISTEXT('Discounted Costs'!$N429&amp;'Discounted Costs'!$O429),('Discounted Costs'!AX429)/Value_Output,"")</f>
        <v/>
      </c>
      <c r="AS84" s="81" t="str">
        <f>IF(ISTEXT('Discounted Costs'!$N429&amp;'Discounted Costs'!$O429),('Discounted Costs'!AY429)/Value_Output,"")</f>
        <v/>
      </c>
      <c r="AT84" s="81" t="str">
        <f>IF(ISTEXT('Discounted Costs'!$N429&amp;'Discounted Costs'!$O429),('Discounted Costs'!AZ429)/Value_Output,"")</f>
        <v/>
      </c>
      <c r="AU84" s="81" t="str">
        <f>IF(ISTEXT('Discounted Costs'!$N429&amp;'Discounted Costs'!$O429),('Discounted Costs'!BA429)/Value_Output,"")</f>
        <v/>
      </c>
      <c r="AV84" s="81" t="str">
        <f>IF(ISTEXT('Discounted Costs'!$N429&amp;'Discounted Costs'!$O429),('Discounted Costs'!BB429)/Value_Output,"")</f>
        <v/>
      </c>
      <c r="AW84" s="81" t="str">
        <f>IF(ISTEXT('Discounted Costs'!$N429&amp;'Discounted Costs'!$O429),('Discounted Costs'!BC429)/Value_Output,"")</f>
        <v/>
      </c>
      <c r="AX84" s="81" t="str">
        <f>IF(ISTEXT('Discounted Costs'!$N429&amp;'Discounted Costs'!$O429),('Discounted Costs'!BD429)/Value_Output,"")</f>
        <v/>
      </c>
      <c r="AY84" s="81" t="str">
        <f>IF(ISTEXT('Discounted Costs'!$N429&amp;'Discounted Costs'!$O429),('Discounted Costs'!BE429)/Value_Output,"")</f>
        <v/>
      </c>
      <c r="AZ84" s="77" t="str">
        <f>IF(ISTEXT('Discounted Costs'!$N429&amp;'Discounted Costs'!$O429),('Discounted Costs'!BF429)/Value_Output,"")</f>
        <v/>
      </c>
      <c r="BA84" s="77" t="str">
        <f>IF(ISTEXT('Discounted Costs'!$N429&amp;'Discounted Costs'!$O429),('Discounted Costs'!BG429)/Value_Output,"")</f>
        <v/>
      </c>
      <c r="BB84" s="77" t="str">
        <f>IF(ISTEXT('Discounted Costs'!$N429&amp;'Discounted Costs'!$O429),('Discounted Costs'!BH429)/Value_Output,"")</f>
        <v/>
      </c>
      <c r="BC84" s="77" t="str">
        <f>IF(ISTEXT('Discounted Costs'!$N429&amp;'Discounted Costs'!$O429),('Discounted Costs'!BI429)/Value_Output,"")</f>
        <v/>
      </c>
      <c r="BD84" s="77" t="str">
        <f>IF(ISTEXT('Discounted Costs'!$N429&amp;'Discounted Costs'!$O429),('Discounted Costs'!BJ429)/Value_Output,"")</f>
        <v/>
      </c>
      <c r="BE84" s="77" t="str">
        <f>IF(ISTEXT('Discounted Costs'!$N429&amp;'Discounted Costs'!$O429),('Discounted Costs'!BK429)/Value_Output,"")</f>
        <v/>
      </c>
      <c r="BF84" s="77" t="str">
        <f>IF(ISTEXT('Discounted Costs'!$N429&amp;'Discounted Costs'!$O429),('Discounted Costs'!BL429)/Value_Output,"")</f>
        <v/>
      </c>
      <c r="BG84" s="77" t="str">
        <f>IF(ISTEXT('Discounted Costs'!$N429&amp;'Discounted Costs'!$O429),('Discounted Costs'!BM429)/Value_Output,"")</f>
        <v/>
      </c>
      <c r="BH84" s="77" t="str">
        <f>IF(ISTEXT('Discounted Costs'!$N429&amp;'Discounted Costs'!$O429),('Discounted Costs'!BN429)/Value_Output,"")</f>
        <v/>
      </c>
      <c r="BI84" s="77" t="str">
        <f>IF(ISTEXT('Discounted Costs'!$N429&amp;'Discounted Costs'!$O429),('Discounted Costs'!BO429)/Value_Output,"")</f>
        <v/>
      </c>
      <c r="BJ84" s="77" t="str">
        <f>IF(ISTEXT('Discounted Costs'!$N429&amp;'Discounted Costs'!$O429),('Discounted Costs'!BP429)/Value_Output,"")</f>
        <v/>
      </c>
      <c r="BK84" s="77" t="str">
        <f>IF(ISTEXT('Discounted Costs'!$N429&amp;'Discounted Costs'!$O429),('Discounted Costs'!BQ429)/Value_Output,"")</f>
        <v/>
      </c>
      <c r="BL84" s="77" t="str">
        <f>IF(ISTEXT('Discounted Costs'!$N429&amp;'Discounted Costs'!$O429),('Discounted Costs'!BR429)/Value_Output,"")</f>
        <v/>
      </c>
      <c r="BM84" s="77" t="str">
        <f>IF(ISTEXT('Discounted Costs'!$N429&amp;'Discounted Costs'!$O429),('Discounted Costs'!BS429)/Value_Output,"")</f>
        <v/>
      </c>
      <c r="BN84" s="77" t="str">
        <f>IF(ISTEXT('Discounted Costs'!$N429&amp;'Discounted Costs'!$O429),('Discounted Costs'!BT429)/Value_Output,"")</f>
        <v/>
      </c>
      <c r="BO84" s="77" t="str">
        <f>IF(ISTEXT('Discounted Costs'!$N429&amp;'Discounted Costs'!$O429),('Discounted Costs'!BU429)/Value_Output,"")</f>
        <v/>
      </c>
      <c r="BP84" s="77" t="str">
        <f>IF(ISTEXT('Discounted Costs'!$N429&amp;'Discounted Costs'!$O429),('Discounted Costs'!BV429)/Value_Output,"")</f>
        <v/>
      </c>
      <c r="BQ84" s="77" t="str">
        <f>IF(ISTEXT('Discounted Costs'!$N429&amp;'Discounted Costs'!$O429),('Discounted Costs'!BW429)/Value_Output,"")</f>
        <v/>
      </c>
      <c r="BR84" s="77" t="str">
        <f>IF(ISTEXT('Discounted Costs'!$N429&amp;'Discounted Costs'!$O429),('Discounted Costs'!BX429)/Value_Output,"")</f>
        <v/>
      </c>
      <c r="BS84" s="77" t="str">
        <f>IF(ISTEXT('Discounted Costs'!$N429&amp;'Discounted Costs'!$O429),('Discounted Costs'!BY429)/Value_Output,"")</f>
        <v/>
      </c>
      <c r="BT84" s="77" t="str">
        <f>IF(ISTEXT('Discounted Costs'!$N429&amp;'Discounted Costs'!$O429),('Discounted Costs'!BZ429)/Value_Output,"")</f>
        <v/>
      </c>
      <c r="BU84" s="77" t="str">
        <f>IF(ISTEXT('Discounted Costs'!$N429&amp;'Discounted Costs'!$O429),('Discounted Costs'!CA429)/Value_Output,"")</f>
        <v/>
      </c>
      <c r="BV84" s="77" t="str">
        <f>IF(ISTEXT('Discounted Costs'!$N429&amp;'Discounted Costs'!$O429),('Discounted Costs'!CB429)/Value_Output,"")</f>
        <v/>
      </c>
      <c r="BW84" s="77" t="str">
        <f>IF(ISTEXT('Discounted Costs'!$N429&amp;'Discounted Costs'!$O429),('Discounted Costs'!CC429)/Value_Output,"")</f>
        <v/>
      </c>
      <c r="BX84" s="77" t="str">
        <f>IF(ISTEXT('Discounted Costs'!$N429&amp;'Discounted Costs'!$O429),('Discounted Costs'!CD429)/Value_Output,"")</f>
        <v/>
      </c>
      <c r="BY84" s="77" t="str">
        <f>IF(ISTEXT('Discounted Costs'!$N429&amp;'Discounted Costs'!$O429),('Discounted Costs'!CE429)/Value_Output,"")</f>
        <v/>
      </c>
      <c r="BZ84" s="77" t="str">
        <f>IF(ISTEXT('Discounted Costs'!$N429&amp;'Discounted Costs'!$O429),('Discounted Costs'!CF429)/Value_Output,"")</f>
        <v/>
      </c>
      <c r="CA84" s="77" t="str">
        <f>IF(ISTEXT('Discounted Costs'!$N429&amp;'Discounted Costs'!$O429),('Discounted Costs'!CG429)/Value_Output,"")</f>
        <v/>
      </c>
      <c r="CB84" s="77" t="str">
        <f>IF(ISTEXT('Discounted Costs'!$N429&amp;'Discounted Costs'!$O429),('Discounted Costs'!CH429)/Value_Output,"")</f>
        <v/>
      </c>
      <c r="CC84" s="77" t="str">
        <f>IF(ISTEXT('Discounted Costs'!$N429&amp;'Discounted Costs'!$O429),('Discounted Costs'!CI429)/Value_Output,"")</f>
        <v/>
      </c>
      <c r="CD84" s="77" t="str">
        <f>IF(ISTEXT('Discounted Costs'!$N429&amp;'Discounted Costs'!$O429),('Discounted Costs'!CJ429)/Value_Output,"")</f>
        <v/>
      </c>
      <c r="CE84" s="77" t="str">
        <f>IF(ISTEXT('Discounted Costs'!$N429&amp;'Discounted Costs'!$O429),('Discounted Costs'!CK429)/Value_Output,"")</f>
        <v/>
      </c>
      <c r="CF84" s="77" t="str">
        <f>IF(ISTEXT('Discounted Costs'!$N429&amp;'Discounted Costs'!$O429),('Discounted Costs'!CL429)/Value_Output,"")</f>
        <v/>
      </c>
      <c r="CG84" s="77" t="str">
        <f>IF(ISTEXT('Discounted Costs'!$N429&amp;'Discounted Costs'!$O429),('Discounted Costs'!CM429)/Value_Output,"")</f>
        <v/>
      </c>
      <c r="CH84" s="77" t="str">
        <f>IF(ISTEXT('Discounted Costs'!$N429&amp;'Discounted Costs'!$O429),('Discounted Costs'!CN429)/Value_Output,"")</f>
        <v/>
      </c>
      <c r="CI84" s="77" t="str">
        <f>IF(ISTEXT('Discounted Costs'!$N429&amp;'Discounted Costs'!$O429),('Discounted Costs'!CO429)/Value_Output,"")</f>
        <v/>
      </c>
      <c r="CJ84" s="77" t="str">
        <f>IF(ISTEXT('Discounted Costs'!$N429&amp;'Discounted Costs'!$O429),('Discounted Costs'!CP429)/Value_Output,"")</f>
        <v/>
      </c>
      <c r="CM84" s="24"/>
      <c r="CN84" s="24"/>
    </row>
    <row r="85" spans="3:92" x14ac:dyDescent="0.35">
      <c r="C85" s="114"/>
      <c r="D85" s="114"/>
      <c r="E85" s="19" t="str">
        <f>IF(ISTEXT('Discounted Costs'!$N430&amp;'Discounted Costs'!$O430),'Discounted Costs'!$O430,"")</f>
        <v/>
      </c>
      <c r="F85" s="19"/>
      <c r="G85" s="82" t="str">
        <f>IF(ISTEXT('Discounted Costs'!$N430&amp;'Discounted Costs'!$O430),SUM('Discounted Costs'!$P430:$BM430)/Value_Output,"")</f>
        <v/>
      </c>
      <c r="H85" s="82"/>
      <c r="I85" s="87"/>
      <c r="J85" s="81" t="str">
        <f>IF(ISTEXT('Discounted Costs'!$N430&amp;'Discounted Costs'!$O430),('Discounted Costs'!P430)/Value_Output,"")</f>
        <v/>
      </c>
      <c r="K85" s="81" t="str">
        <f>IF(ISTEXT('Discounted Costs'!$N430&amp;'Discounted Costs'!$O430),('Discounted Costs'!Q430)/Value_Output,"")</f>
        <v/>
      </c>
      <c r="L85" s="81" t="str">
        <f>IF(ISTEXT('Discounted Costs'!$N430&amp;'Discounted Costs'!$O430),('Discounted Costs'!R430)/Value_Output,"")</f>
        <v/>
      </c>
      <c r="M85" s="81" t="str">
        <f>IF(ISTEXT('Discounted Costs'!$N430&amp;'Discounted Costs'!$O430),('Discounted Costs'!S430)/Value_Output,"")</f>
        <v/>
      </c>
      <c r="N85" s="81" t="str">
        <f>IF(ISTEXT('Discounted Costs'!$N430&amp;'Discounted Costs'!$O430),('Discounted Costs'!T430)/Value_Output,"")</f>
        <v/>
      </c>
      <c r="O85" s="81" t="str">
        <f>IF(ISTEXT('Discounted Costs'!$N430&amp;'Discounted Costs'!$O430),('Discounted Costs'!U430)/Value_Output,"")</f>
        <v/>
      </c>
      <c r="P85" s="81" t="str">
        <f>IF(ISTEXT('Discounted Costs'!$N430&amp;'Discounted Costs'!$O430),('Discounted Costs'!V430)/Value_Output,"")</f>
        <v/>
      </c>
      <c r="Q85" s="81" t="str">
        <f>IF(ISTEXT('Discounted Costs'!$N430&amp;'Discounted Costs'!$O430),('Discounted Costs'!W430)/Value_Output,"")</f>
        <v/>
      </c>
      <c r="R85" s="81" t="str">
        <f>IF(ISTEXT('Discounted Costs'!$N430&amp;'Discounted Costs'!$O430),('Discounted Costs'!X430)/Value_Output,"")</f>
        <v/>
      </c>
      <c r="S85" s="81" t="str">
        <f>IF(ISTEXT('Discounted Costs'!$N430&amp;'Discounted Costs'!$O430),('Discounted Costs'!Y430)/Value_Output,"")</f>
        <v/>
      </c>
      <c r="T85" s="81" t="str">
        <f>IF(ISTEXT('Discounted Costs'!$N430&amp;'Discounted Costs'!$O430),('Discounted Costs'!Z430)/Value_Output,"")</f>
        <v/>
      </c>
      <c r="U85" s="81" t="str">
        <f>IF(ISTEXT('Discounted Costs'!$N430&amp;'Discounted Costs'!$O430),('Discounted Costs'!AA430)/Value_Output,"")</f>
        <v/>
      </c>
      <c r="V85" s="81" t="str">
        <f>IF(ISTEXT('Discounted Costs'!$N430&amp;'Discounted Costs'!$O430),('Discounted Costs'!AB430)/Value_Output,"")</f>
        <v/>
      </c>
      <c r="W85" s="81" t="str">
        <f>IF(ISTEXT('Discounted Costs'!$N430&amp;'Discounted Costs'!$O430),('Discounted Costs'!AC430)/Value_Output,"")</f>
        <v/>
      </c>
      <c r="X85" s="81" t="str">
        <f>IF(ISTEXT('Discounted Costs'!$N430&amp;'Discounted Costs'!$O430),('Discounted Costs'!AD430)/Value_Output,"")</f>
        <v/>
      </c>
      <c r="Y85" s="81" t="str">
        <f>IF(ISTEXT('Discounted Costs'!$N430&amp;'Discounted Costs'!$O430),('Discounted Costs'!AE430)/Value_Output,"")</f>
        <v/>
      </c>
      <c r="Z85" s="81" t="str">
        <f>IF(ISTEXT('Discounted Costs'!$N430&amp;'Discounted Costs'!$O430),('Discounted Costs'!AF430)/Value_Output,"")</f>
        <v/>
      </c>
      <c r="AA85" s="81" t="str">
        <f>IF(ISTEXT('Discounted Costs'!$N430&amp;'Discounted Costs'!$O430),('Discounted Costs'!AG430)/Value_Output,"")</f>
        <v/>
      </c>
      <c r="AB85" s="81" t="str">
        <f>IF(ISTEXT('Discounted Costs'!$N430&amp;'Discounted Costs'!$O430),('Discounted Costs'!AH430)/Value_Output,"")</f>
        <v/>
      </c>
      <c r="AC85" s="81" t="str">
        <f>IF(ISTEXT('Discounted Costs'!$N430&amp;'Discounted Costs'!$O430),('Discounted Costs'!AI430)/Value_Output,"")</f>
        <v/>
      </c>
      <c r="AD85" s="81" t="str">
        <f>IF(ISTEXT('Discounted Costs'!$N430&amp;'Discounted Costs'!$O430),('Discounted Costs'!AJ430)/Value_Output,"")</f>
        <v/>
      </c>
      <c r="AE85" s="81" t="str">
        <f>IF(ISTEXT('Discounted Costs'!$N430&amp;'Discounted Costs'!$O430),('Discounted Costs'!AK430)/Value_Output,"")</f>
        <v/>
      </c>
      <c r="AF85" s="81" t="str">
        <f>IF(ISTEXT('Discounted Costs'!$N430&amp;'Discounted Costs'!$O430),('Discounted Costs'!AL430)/Value_Output,"")</f>
        <v/>
      </c>
      <c r="AG85" s="81" t="str">
        <f>IF(ISTEXT('Discounted Costs'!$N430&amp;'Discounted Costs'!$O430),('Discounted Costs'!AM430)/Value_Output,"")</f>
        <v/>
      </c>
      <c r="AH85" s="81" t="str">
        <f>IF(ISTEXT('Discounted Costs'!$N430&amp;'Discounted Costs'!$O430),('Discounted Costs'!AN430)/Value_Output,"")</f>
        <v/>
      </c>
      <c r="AI85" s="81" t="str">
        <f>IF(ISTEXT('Discounted Costs'!$N430&amp;'Discounted Costs'!$O430),('Discounted Costs'!AO430)/Value_Output,"")</f>
        <v/>
      </c>
      <c r="AJ85" s="81" t="str">
        <f>IF(ISTEXT('Discounted Costs'!$N430&amp;'Discounted Costs'!$O430),('Discounted Costs'!AP430)/Value_Output,"")</f>
        <v/>
      </c>
      <c r="AK85" s="81" t="str">
        <f>IF(ISTEXT('Discounted Costs'!$N430&amp;'Discounted Costs'!$O430),('Discounted Costs'!AQ430)/Value_Output,"")</f>
        <v/>
      </c>
      <c r="AL85" s="81" t="str">
        <f>IF(ISTEXT('Discounted Costs'!$N430&amp;'Discounted Costs'!$O430),('Discounted Costs'!AR430)/Value_Output,"")</f>
        <v/>
      </c>
      <c r="AM85" s="81" t="str">
        <f>IF(ISTEXT('Discounted Costs'!$N430&amp;'Discounted Costs'!$O430),('Discounted Costs'!AS430)/Value_Output,"")</f>
        <v/>
      </c>
      <c r="AN85" s="81" t="str">
        <f>IF(ISTEXT('Discounted Costs'!$N430&amp;'Discounted Costs'!$O430),('Discounted Costs'!AT430)/Value_Output,"")</f>
        <v/>
      </c>
      <c r="AO85" s="81" t="str">
        <f>IF(ISTEXT('Discounted Costs'!$N430&amp;'Discounted Costs'!$O430),('Discounted Costs'!AU430)/Value_Output,"")</f>
        <v/>
      </c>
      <c r="AP85" s="81" t="str">
        <f>IF(ISTEXT('Discounted Costs'!$N430&amp;'Discounted Costs'!$O430),('Discounted Costs'!AV430)/Value_Output,"")</f>
        <v/>
      </c>
      <c r="AQ85" s="81" t="str">
        <f>IF(ISTEXT('Discounted Costs'!$N430&amp;'Discounted Costs'!$O430),('Discounted Costs'!AW430)/Value_Output,"")</f>
        <v/>
      </c>
      <c r="AR85" s="81" t="str">
        <f>IF(ISTEXT('Discounted Costs'!$N430&amp;'Discounted Costs'!$O430),('Discounted Costs'!AX430)/Value_Output,"")</f>
        <v/>
      </c>
      <c r="AS85" s="81" t="str">
        <f>IF(ISTEXT('Discounted Costs'!$N430&amp;'Discounted Costs'!$O430),('Discounted Costs'!AY430)/Value_Output,"")</f>
        <v/>
      </c>
      <c r="AT85" s="81" t="str">
        <f>IF(ISTEXT('Discounted Costs'!$N430&amp;'Discounted Costs'!$O430),('Discounted Costs'!AZ430)/Value_Output,"")</f>
        <v/>
      </c>
      <c r="AU85" s="81" t="str">
        <f>IF(ISTEXT('Discounted Costs'!$N430&amp;'Discounted Costs'!$O430),('Discounted Costs'!BA430)/Value_Output,"")</f>
        <v/>
      </c>
      <c r="AV85" s="81" t="str">
        <f>IF(ISTEXT('Discounted Costs'!$N430&amp;'Discounted Costs'!$O430),('Discounted Costs'!BB430)/Value_Output,"")</f>
        <v/>
      </c>
      <c r="AW85" s="81" t="str">
        <f>IF(ISTEXT('Discounted Costs'!$N430&amp;'Discounted Costs'!$O430),('Discounted Costs'!BC430)/Value_Output,"")</f>
        <v/>
      </c>
      <c r="AX85" s="81" t="str">
        <f>IF(ISTEXT('Discounted Costs'!$N430&amp;'Discounted Costs'!$O430),('Discounted Costs'!BD430)/Value_Output,"")</f>
        <v/>
      </c>
      <c r="AY85" s="81" t="str">
        <f>IF(ISTEXT('Discounted Costs'!$N430&amp;'Discounted Costs'!$O430),('Discounted Costs'!BE430)/Value_Output,"")</f>
        <v/>
      </c>
      <c r="AZ85" s="77" t="str">
        <f>IF(ISTEXT('Discounted Costs'!$N430&amp;'Discounted Costs'!$O430),('Discounted Costs'!BF430)/Value_Output,"")</f>
        <v/>
      </c>
      <c r="BA85" s="77" t="str">
        <f>IF(ISTEXT('Discounted Costs'!$N430&amp;'Discounted Costs'!$O430),('Discounted Costs'!BG430)/Value_Output,"")</f>
        <v/>
      </c>
      <c r="BB85" s="77" t="str">
        <f>IF(ISTEXT('Discounted Costs'!$N430&amp;'Discounted Costs'!$O430),('Discounted Costs'!BH430)/Value_Output,"")</f>
        <v/>
      </c>
      <c r="BC85" s="77" t="str">
        <f>IF(ISTEXT('Discounted Costs'!$N430&amp;'Discounted Costs'!$O430),('Discounted Costs'!BI430)/Value_Output,"")</f>
        <v/>
      </c>
      <c r="BD85" s="77" t="str">
        <f>IF(ISTEXT('Discounted Costs'!$N430&amp;'Discounted Costs'!$O430),('Discounted Costs'!BJ430)/Value_Output,"")</f>
        <v/>
      </c>
      <c r="BE85" s="77" t="str">
        <f>IF(ISTEXT('Discounted Costs'!$N430&amp;'Discounted Costs'!$O430),('Discounted Costs'!BK430)/Value_Output,"")</f>
        <v/>
      </c>
      <c r="BF85" s="77" t="str">
        <f>IF(ISTEXT('Discounted Costs'!$N430&amp;'Discounted Costs'!$O430),('Discounted Costs'!BL430)/Value_Output,"")</f>
        <v/>
      </c>
      <c r="BG85" s="77" t="str">
        <f>IF(ISTEXT('Discounted Costs'!$N430&amp;'Discounted Costs'!$O430),('Discounted Costs'!BM430)/Value_Output,"")</f>
        <v/>
      </c>
      <c r="BH85" s="77" t="str">
        <f>IF(ISTEXT('Discounted Costs'!$N430&amp;'Discounted Costs'!$O430),('Discounted Costs'!BN430)/Value_Output,"")</f>
        <v/>
      </c>
      <c r="BI85" s="77" t="str">
        <f>IF(ISTEXT('Discounted Costs'!$N430&amp;'Discounted Costs'!$O430),('Discounted Costs'!BO430)/Value_Output,"")</f>
        <v/>
      </c>
      <c r="BJ85" s="77" t="str">
        <f>IF(ISTEXT('Discounted Costs'!$N430&amp;'Discounted Costs'!$O430),('Discounted Costs'!BP430)/Value_Output,"")</f>
        <v/>
      </c>
      <c r="BK85" s="77" t="str">
        <f>IF(ISTEXT('Discounted Costs'!$N430&amp;'Discounted Costs'!$O430),('Discounted Costs'!BQ430)/Value_Output,"")</f>
        <v/>
      </c>
      <c r="BL85" s="77" t="str">
        <f>IF(ISTEXT('Discounted Costs'!$N430&amp;'Discounted Costs'!$O430),('Discounted Costs'!BR430)/Value_Output,"")</f>
        <v/>
      </c>
      <c r="BM85" s="77" t="str">
        <f>IF(ISTEXT('Discounted Costs'!$N430&amp;'Discounted Costs'!$O430),('Discounted Costs'!BS430)/Value_Output,"")</f>
        <v/>
      </c>
      <c r="BN85" s="77" t="str">
        <f>IF(ISTEXT('Discounted Costs'!$N430&amp;'Discounted Costs'!$O430),('Discounted Costs'!BT430)/Value_Output,"")</f>
        <v/>
      </c>
      <c r="BO85" s="77" t="str">
        <f>IF(ISTEXT('Discounted Costs'!$N430&amp;'Discounted Costs'!$O430),('Discounted Costs'!BU430)/Value_Output,"")</f>
        <v/>
      </c>
      <c r="BP85" s="77" t="str">
        <f>IF(ISTEXT('Discounted Costs'!$N430&amp;'Discounted Costs'!$O430),('Discounted Costs'!BV430)/Value_Output,"")</f>
        <v/>
      </c>
      <c r="BQ85" s="77" t="str">
        <f>IF(ISTEXT('Discounted Costs'!$N430&amp;'Discounted Costs'!$O430),('Discounted Costs'!BW430)/Value_Output,"")</f>
        <v/>
      </c>
      <c r="BR85" s="77" t="str">
        <f>IF(ISTEXT('Discounted Costs'!$N430&amp;'Discounted Costs'!$O430),('Discounted Costs'!BX430)/Value_Output,"")</f>
        <v/>
      </c>
      <c r="BS85" s="77" t="str">
        <f>IF(ISTEXT('Discounted Costs'!$N430&amp;'Discounted Costs'!$O430),('Discounted Costs'!BY430)/Value_Output,"")</f>
        <v/>
      </c>
      <c r="BT85" s="77" t="str">
        <f>IF(ISTEXT('Discounted Costs'!$N430&amp;'Discounted Costs'!$O430),('Discounted Costs'!BZ430)/Value_Output,"")</f>
        <v/>
      </c>
      <c r="BU85" s="77" t="str">
        <f>IF(ISTEXT('Discounted Costs'!$N430&amp;'Discounted Costs'!$O430),('Discounted Costs'!CA430)/Value_Output,"")</f>
        <v/>
      </c>
      <c r="BV85" s="77" t="str">
        <f>IF(ISTEXT('Discounted Costs'!$N430&amp;'Discounted Costs'!$O430),('Discounted Costs'!CB430)/Value_Output,"")</f>
        <v/>
      </c>
      <c r="BW85" s="77" t="str">
        <f>IF(ISTEXT('Discounted Costs'!$N430&amp;'Discounted Costs'!$O430),('Discounted Costs'!CC430)/Value_Output,"")</f>
        <v/>
      </c>
      <c r="BX85" s="77" t="str">
        <f>IF(ISTEXT('Discounted Costs'!$N430&amp;'Discounted Costs'!$O430),('Discounted Costs'!CD430)/Value_Output,"")</f>
        <v/>
      </c>
      <c r="BY85" s="77" t="str">
        <f>IF(ISTEXT('Discounted Costs'!$N430&amp;'Discounted Costs'!$O430),('Discounted Costs'!CE430)/Value_Output,"")</f>
        <v/>
      </c>
      <c r="BZ85" s="77" t="str">
        <f>IF(ISTEXT('Discounted Costs'!$N430&amp;'Discounted Costs'!$O430),('Discounted Costs'!CF430)/Value_Output,"")</f>
        <v/>
      </c>
      <c r="CA85" s="77" t="str">
        <f>IF(ISTEXT('Discounted Costs'!$N430&amp;'Discounted Costs'!$O430),('Discounted Costs'!CG430)/Value_Output,"")</f>
        <v/>
      </c>
      <c r="CB85" s="77" t="str">
        <f>IF(ISTEXT('Discounted Costs'!$N430&amp;'Discounted Costs'!$O430),('Discounted Costs'!CH430)/Value_Output,"")</f>
        <v/>
      </c>
      <c r="CC85" s="77" t="str">
        <f>IF(ISTEXT('Discounted Costs'!$N430&amp;'Discounted Costs'!$O430),('Discounted Costs'!CI430)/Value_Output,"")</f>
        <v/>
      </c>
      <c r="CD85" s="77" t="str">
        <f>IF(ISTEXT('Discounted Costs'!$N430&amp;'Discounted Costs'!$O430),('Discounted Costs'!CJ430)/Value_Output,"")</f>
        <v/>
      </c>
      <c r="CE85" s="77" t="str">
        <f>IF(ISTEXT('Discounted Costs'!$N430&amp;'Discounted Costs'!$O430),('Discounted Costs'!CK430)/Value_Output,"")</f>
        <v/>
      </c>
      <c r="CF85" s="77" t="str">
        <f>IF(ISTEXT('Discounted Costs'!$N430&amp;'Discounted Costs'!$O430),('Discounted Costs'!CL430)/Value_Output,"")</f>
        <v/>
      </c>
      <c r="CG85" s="77" t="str">
        <f>IF(ISTEXT('Discounted Costs'!$N430&amp;'Discounted Costs'!$O430),('Discounted Costs'!CM430)/Value_Output,"")</f>
        <v/>
      </c>
      <c r="CH85" s="77" t="str">
        <f>IF(ISTEXT('Discounted Costs'!$N430&amp;'Discounted Costs'!$O430),('Discounted Costs'!CN430)/Value_Output,"")</f>
        <v/>
      </c>
      <c r="CI85" s="77" t="str">
        <f>IF(ISTEXT('Discounted Costs'!$N430&amp;'Discounted Costs'!$O430),('Discounted Costs'!CO430)/Value_Output,"")</f>
        <v/>
      </c>
      <c r="CJ85" s="77" t="str">
        <f>IF(ISTEXT('Discounted Costs'!$N430&amp;'Discounted Costs'!$O430),('Discounted Costs'!CP430)/Value_Output,"")</f>
        <v/>
      </c>
      <c r="CM85" s="24"/>
      <c r="CN85" s="24"/>
    </row>
    <row r="86" spans="3:92" x14ac:dyDescent="0.35">
      <c r="C86" s="114"/>
      <c r="D86" s="114"/>
      <c r="E86" s="19" t="str">
        <f>IF(ISTEXT('Discounted Costs'!$N431&amp;'Discounted Costs'!$O431),'Discounted Costs'!$O431,"")</f>
        <v/>
      </c>
      <c r="F86" s="19"/>
      <c r="G86" s="82" t="str">
        <f>IF(ISTEXT('Discounted Costs'!$N431&amp;'Discounted Costs'!$O431),SUM('Discounted Costs'!$P431:$BM431)/Value_Output,"")</f>
        <v/>
      </c>
      <c r="H86" s="82"/>
      <c r="I86" s="87"/>
      <c r="J86" s="81" t="str">
        <f>IF(ISTEXT('Discounted Costs'!$N431&amp;'Discounted Costs'!$O431),('Discounted Costs'!P431)/Value_Output,"")</f>
        <v/>
      </c>
      <c r="K86" s="81" t="str">
        <f>IF(ISTEXT('Discounted Costs'!$N431&amp;'Discounted Costs'!$O431),('Discounted Costs'!Q431)/Value_Output,"")</f>
        <v/>
      </c>
      <c r="L86" s="81" t="str">
        <f>IF(ISTEXT('Discounted Costs'!$N431&amp;'Discounted Costs'!$O431),('Discounted Costs'!R431)/Value_Output,"")</f>
        <v/>
      </c>
      <c r="M86" s="81" t="str">
        <f>IF(ISTEXT('Discounted Costs'!$N431&amp;'Discounted Costs'!$O431),('Discounted Costs'!S431)/Value_Output,"")</f>
        <v/>
      </c>
      <c r="N86" s="81" t="str">
        <f>IF(ISTEXT('Discounted Costs'!$N431&amp;'Discounted Costs'!$O431),('Discounted Costs'!T431)/Value_Output,"")</f>
        <v/>
      </c>
      <c r="O86" s="81" t="str">
        <f>IF(ISTEXT('Discounted Costs'!$N431&amp;'Discounted Costs'!$O431),('Discounted Costs'!U431)/Value_Output,"")</f>
        <v/>
      </c>
      <c r="P86" s="81" t="str">
        <f>IF(ISTEXT('Discounted Costs'!$N431&amp;'Discounted Costs'!$O431),('Discounted Costs'!V431)/Value_Output,"")</f>
        <v/>
      </c>
      <c r="Q86" s="81" t="str">
        <f>IF(ISTEXT('Discounted Costs'!$N431&amp;'Discounted Costs'!$O431),('Discounted Costs'!W431)/Value_Output,"")</f>
        <v/>
      </c>
      <c r="R86" s="81" t="str">
        <f>IF(ISTEXT('Discounted Costs'!$N431&amp;'Discounted Costs'!$O431),('Discounted Costs'!X431)/Value_Output,"")</f>
        <v/>
      </c>
      <c r="S86" s="81" t="str">
        <f>IF(ISTEXT('Discounted Costs'!$N431&amp;'Discounted Costs'!$O431),('Discounted Costs'!Y431)/Value_Output,"")</f>
        <v/>
      </c>
      <c r="T86" s="81" t="str">
        <f>IF(ISTEXT('Discounted Costs'!$N431&amp;'Discounted Costs'!$O431),('Discounted Costs'!Z431)/Value_Output,"")</f>
        <v/>
      </c>
      <c r="U86" s="81" t="str">
        <f>IF(ISTEXT('Discounted Costs'!$N431&amp;'Discounted Costs'!$O431),('Discounted Costs'!AA431)/Value_Output,"")</f>
        <v/>
      </c>
      <c r="V86" s="81" t="str">
        <f>IF(ISTEXT('Discounted Costs'!$N431&amp;'Discounted Costs'!$O431),('Discounted Costs'!AB431)/Value_Output,"")</f>
        <v/>
      </c>
      <c r="W86" s="81" t="str">
        <f>IF(ISTEXT('Discounted Costs'!$N431&amp;'Discounted Costs'!$O431),('Discounted Costs'!AC431)/Value_Output,"")</f>
        <v/>
      </c>
      <c r="X86" s="81" t="str">
        <f>IF(ISTEXT('Discounted Costs'!$N431&amp;'Discounted Costs'!$O431),('Discounted Costs'!AD431)/Value_Output,"")</f>
        <v/>
      </c>
      <c r="Y86" s="81" t="str">
        <f>IF(ISTEXT('Discounted Costs'!$N431&amp;'Discounted Costs'!$O431),('Discounted Costs'!AE431)/Value_Output,"")</f>
        <v/>
      </c>
      <c r="Z86" s="81" t="str">
        <f>IF(ISTEXT('Discounted Costs'!$N431&amp;'Discounted Costs'!$O431),('Discounted Costs'!AF431)/Value_Output,"")</f>
        <v/>
      </c>
      <c r="AA86" s="81" t="str">
        <f>IF(ISTEXT('Discounted Costs'!$N431&amp;'Discounted Costs'!$O431),('Discounted Costs'!AG431)/Value_Output,"")</f>
        <v/>
      </c>
      <c r="AB86" s="81" t="str">
        <f>IF(ISTEXT('Discounted Costs'!$N431&amp;'Discounted Costs'!$O431),('Discounted Costs'!AH431)/Value_Output,"")</f>
        <v/>
      </c>
      <c r="AC86" s="81" t="str">
        <f>IF(ISTEXT('Discounted Costs'!$N431&amp;'Discounted Costs'!$O431),('Discounted Costs'!AI431)/Value_Output,"")</f>
        <v/>
      </c>
      <c r="AD86" s="81" t="str">
        <f>IF(ISTEXT('Discounted Costs'!$N431&amp;'Discounted Costs'!$O431),('Discounted Costs'!AJ431)/Value_Output,"")</f>
        <v/>
      </c>
      <c r="AE86" s="81" t="str">
        <f>IF(ISTEXT('Discounted Costs'!$N431&amp;'Discounted Costs'!$O431),('Discounted Costs'!AK431)/Value_Output,"")</f>
        <v/>
      </c>
      <c r="AF86" s="81" t="str">
        <f>IF(ISTEXT('Discounted Costs'!$N431&amp;'Discounted Costs'!$O431),('Discounted Costs'!AL431)/Value_Output,"")</f>
        <v/>
      </c>
      <c r="AG86" s="81" t="str">
        <f>IF(ISTEXT('Discounted Costs'!$N431&amp;'Discounted Costs'!$O431),('Discounted Costs'!AM431)/Value_Output,"")</f>
        <v/>
      </c>
      <c r="AH86" s="81" t="str">
        <f>IF(ISTEXT('Discounted Costs'!$N431&amp;'Discounted Costs'!$O431),('Discounted Costs'!AN431)/Value_Output,"")</f>
        <v/>
      </c>
      <c r="AI86" s="81" t="str">
        <f>IF(ISTEXT('Discounted Costs'!$N431&amp;'Discounted Costs'!$O431),('Discounted Costs'!AO431)/Value_Output,"")</f>
        <v/>
      </c>
      <c r="AJ86" s="81" t="str">
        <f>IF(ISTEXT('Discounted Costs'!$N431&amp;'Discounted Costs'!$O431),('Discounted Costs'!AP431)/Value_Output,"")</f>
        <v/>
      </c>
      <c r="AK86" s="81" t="str">
        <f>IF(ISTEXT('Discounted Costs'!$N431&amp;'Discounted Costs'!$O431),('Discounted Costs'!AQ431)/Value_Output,"")</f>
        <v/>
      </c>
      <c r="AL86" s="81" t="str">
        <f>IF(ISTEXT('Discounted Costs'!$N431&amp;'Discounted Costs'!$O431),('Discounted Costs'!AR431)/Value_Output,"")</f>
        <v/>
      </c>
      <c r="AM86" s="81" t="str">
        <f>IF(ISTEXT('Discounted Costs'!$N431&amp;'Discounted Costs'!$O431),('Discounted Costs'!AS431)/Value_Output,"")</f>
        <v/>
      </c>
      <c r="AN86" s="81" t="str">
        <f>IF(ISTEXT('Discounted Costs'!$N431&amp;'Discounted Costs'!$O431),('Discounted Costs'!AT431)/Value_Output,"")</f>
        <v/>
      </c>
      <c r="AO86" s="81" t="str">
        <f>IF(ISTEXT('Discounted Costs'!$N431&amp;'Discounted Costs'!$O431),('Discounted Costs'!AU431)/Value_Output,"")</f>
        <v/>
      </c>
      <c r="AP86" s="81" t="str">
        <f>IF(ISTEXT('Discounted Costs'!$N431&amp;'Discounted Costs'!$O431),('Discounted Costs'!AV431)/Value_Output,"")</f>
        <v/>
      </c>
      <c r="AQ86" s="81" t="str">
        <f>IF(ISTEXT('Discounted Costs'!$N431&amp;'Discounted Costs'!$O431),('Discounted Costs'!AW431)/Value_Output,"")</f>
        <v/>
      </c>
      <c r="AR86" s="81" t="str">
        <f>IF(ISTEXT('Discounted Costs'!$N431&amp;'Discounted Costs'!$O431),('Discounted Costs'!AX431)/Value_Output,"")</f>
        <v/>
      </c>
      <c r="AS86" s="81" t="str">
        <f>IF(ISTEXT('Discounted Costs'!$N431&amp;'Discounted Costs'!$O431),('Discounted Costs'!AY431)/Value_Output,"")</f>
        <v/>
      </c>
      <c r="AT86" s="81" t="str">
        <f>IF(ISTEXT('Discounted Costs'!$N431&amp;'Discounted Costs'!$O431),('Discounted Costs'!AZ431)/Value_Output,"")</f>
        <v/>
      </c>
      <c r="AU86" s="81" t="str">
        <f>IF(ISTEXT('Discounted Costs'!$N431&amp;'Discounted Costs'!$O431),('Discounted Costs'!BA431)/Value_Output,"")</f>
        <v/>
      </c>
      <c r="AV86" s="81" t="str">
        <f>IF(ISTEXT('Discounted Costs'!$N431&amp;'Discounted Costs'!$O431),('Discounted Costs'!BB431)/Value_Output,"")</f>
        <v/>
      </c>
      <c r="AW86" s="81" t="str">
        <f>IF(ISTEXT('Discounted Costs'!$N431&amp;'Discounted Costs'!$O431),('Discounted Costs'!BC431)/Value_Output,"")</f>
        <v/>
      </c>
      <c r="AX86" s="81" t="str">
        <f>IF(ISTEXT('Discounted Costs'!$N431&amp;'Discounted Costs'!$O431),('Discounted Costs'!BD431)/Value_Output,"")</f>
        <v/>
      </c>
      <c r="AY86" s="81" t="str">
        <f>IF(ISTEXT('Discounted Costs'!$N431&amp;'Discounted Costs'!$O431),('Discounted Costs'!BE431)/Value_Output,"")</f>
        <v/>
      </c>
      <c r="AZ86" s="77" t="str">
        <f>IF(ISTEXT('Discounted Costs'!$N431&amp;'Discounted Costs'!$O431),('Discounted Costs'!BF431)/Value_Output,"")</f>
        <v/>
      </c>
      <c r="BA86" s="77" t="str">
        <f>IF(ISTEXT('Discounted Costs'!$N431&amp;'Discounted Costs'!$O431),('Discounted Costs'!BG431)/Value_Output,"")</f>
        <v/>
      </c>
      <c r="BB86" s="77" t="str">
        <f>IF(ISTEXT('Discounted Costs'!$N431&amp;'Discounted Costs'!$O431),('Discounted Costs'!BH431)/Value_Output,"")</f>
        <v/>
      </c>
      <c r="BC86" s="77" t="str">
        <f>IF(ISTEXT('Discounted Costs'!$N431&amp;'Discounted Costs'!$O431),('Discounted Costs'!BI431)/Value_Output,"")</f>
        <v/>
      </c>
      <c r="BD86" s="77" t="str">
        <f>IF(ISTEXT('Discounted Costs'!$N431&amp;'Discounted Costs'!$O431),('Discounted Costs'!BJ431)/Value_Output,"")</f>
        <v/>
      </c>
      <c r="BE86" s="77" t="str">
        <f>IF(ISTEXT('Discounted Costs'!$N431&amp;'Discounted Costs'!$O431),('Discounted Costs'!BK431)/Value_Output,"")</f>
        <v/>
      </c>
      <c r="BF86" s="77" t="str">
        <f>IF(ISTEXT('Discounted Costs'!$N431&amp;'Discounted Costs'!$O431),('Discounted Costs'!BL431)/Value_Output,"")</f>
        <v/>
      </c>
      <c r="BG86" s="77" t="str">
        <f>IF(ISTEXT('Discounted Costs'!$N431&amp;'Discounted Costs'!$O431),('Discounted Costs'!BM431)/Value_Output,"")</f>
        <v/>
      </c>
      <c r="BH86" s="77" t="str">
        <f>IF(ISTEXT('Discounted Costs'!$N431&amp;'Discounted Costs'!$O431),('Discounted Costs'!BN431)/Value_Output,"")</f>
        <v/>
      </c>
      <c r="BI86" s="77" t="str">
        <f>IF(ISTEXT('Discounted Costs'!$N431&amp;'Discounted Costs'!$O431),('Discounted Costs'!BO431)/Value_Output,"")</f>
        <v/>
      </c>
      <c r="BJ86" s="77" t="str">
        <f>IF(ISTEXT('Discounted Costs'!$N431&amp;'Discounted Costs'!$O431),('Discounted Costs'!BP431)/Value_Output,"")</f>
        <v/>
      </c>
      <c r="BK86" s="77" t="str">
        <f>IF(ISTEXT('Discounted Costs'!$N431&amp;'Discounted Costs'!$O431),('Discounted Costs'!BQ431)/Value_Output,"")</f>
        <v/>
      </c>
      <c r="BL86" s="77" t="str">
        <f>IF(ISTEXT('Discounted Costs'!$N431&amp;'Discounted Costs'!$O431),('Discounted Costs'!BR431)/Value_Output,"")</f>
        <v/>
      </c>
      <c r="BM86" s="77" t="str">
        <f>IF(ISTEXT('Discounted Costs'!$N431&amp;'Discounted Costs'!$O431),('Discounted Costs'!BS431)/Value_Output,"")</f>
        <v/>
      </c>
      <c r="BN86" s="77" t="str">
        <f>IF(ISTEXT('Discounted Costs'!$N431&amp;'Discounted Costs'!$O431),('Discounted Costs'!BT431)/Value_Output,"")</f>
        <v/>
      </c>
      <c r="BO86" s="77" t="str">
        <f>IF(ISTEXT('Discounted Costs'!$N431&amp;'Discounted Costs'!$O431),('Discounted Costs'!BU431)/Value_Output,"")</f>
        <v/>
      </c>
      <c r="BP86" s="77" t="str">
        <f>IF(ISTEXT('Discounted Costs'!$N431&amp;'Discounted Costs'!$O431),('Discounted Costs'!BV431)/Value_Output,"")</f>
        <v/>
      </c>
      <c r="BQ86" s="77" t="str">
        <f>IF(ISTEXT('Discounted Costs'!$N431&amp;'Discounted Costs'!$O431),('Discounted Costs'!BW431)/Value_Output,"")</f>
        <v/>
      </c>
      <c r="BR86" s="77" t="str">
        <f>IF(ISTEXT('Discounted Costs'!$N431&amp;'Discounted Costs'!$O431),('Discounted Costs'!BX431)/Value_Output,"")</f>
        <v/>
      </c>
      <c r="BS86" s="77" t="str">
        <f>IF(ISTEXT('Discounted Costs'!$N431&amp;'Discounted Costs'!$O431),('Discounted Costs'!BY431)/Value_Output,"")</f>
        <v/>
      </c>
      <c r="BT86" s="77" t="str">
        <f>IF(ISTEXT('Discounted Costs'!$N431&amp;'Discounted Costs'!$O431),('Discounted Costs'!BZ431)/Value_Output,"")</f>
        <v/>
      </c>
      <c r="BU86" s="77" t="str">
        <f>IF(ISTEXT('Discounted Costs'!$N431&amp;'Discounted Costs'!$O431),('Discounted Costs'!CA431)/Value_Output,"")</f>
        <v/>
      </c>
      <c r="BV86" s="77" t="str">
        <f>IF(ISTEXT('Discounted Costs'!$N431&amp;'Discounted Costs'!$O431),('Discounted Costs'!CB431)/Value_Output,"")</f>
        <v/>
      </c>
      <c r="BW86" s="77" t="str">
        <f>IF(ISTEXT('Discounted Costs'!$N431&amp;'Discounted Costs'!$O431),('Discounted Costs'!CC431)/Value_Output,"")</f>
        <v/>
      </c>
      <c r="BX86" s="77" t="str">
        <f>IF(ISTEXT('Discounted Costs'!$N431&amp;'Discounted Costs'!$O431),('Discounted Costs'!CD431)/Value_Output,"")</f>
        <v/>
      </c>
      <c r="BY86" s="77" t="str">
        <f>IF(ISTEXT('Discounted Costs'!$N431&amp;'Discounted Costs'!$O431),('Discounted Costs'!CE431)/Value_Output,"")</f>
        <v/>
      </c>
      <c r="BZ86" s="77" t="str">
        <f>IF(ISTEXT('Discounted Costs'!$N431&amp;'Discounted Costs'!$O431),('Discounted Costs'!CF431)/Value_Output,"")</f>
        <v/>
      </c>
      <c r="CA86" s="77" t="str">
        <f>IF(ISTEXT('Discounted Costs'!$N431&amp;'Discounted Costs'!$O431),('Discounted Costs'!CG431)/Value_Output,"")</f>
        <v/>
      </c>
      <c r="CB86" s="77" t="str">
        <f>IF(ISTEXT('Discounted Costs'!$N431&amp;'Discounted Costs'!$O431),('Discounted Costs'!CH431)/Value_Output,"")</f>
        <v/>
      </c>
      <c r="CC86" s="77" t="str">
        <f>IF(ISTEXT('Discounted Costs'!$N431&amp;'Discounted Costs'!$O431),('Discounted Costs'!CI431)/Value_Output,"")</f>
        <v/>
      </c>
      <c r="CD86" s="77" t="str">
        <f>IF(ISTEXT('Discounted Costs'!$N431&amp;'Discounted Costs'!$O431),('Discounted Costs'!CJ431)/Value_Output,"")</f>
        <v/>
      </c>
      <c r="CE86" s="77" t="str">
        <f>IF(ISTEXT('Discounted Costs'!$N431&amp;'Discounted Costs'!$O431),('Discounted Costs'!CK431)/Value_Output,"")</f>
        <v/>
      </c>
      <c r="CF86" s="77" t="str">
        <f>IF(ISTEXT('Discounted Costs'!$N431&amp;'Discounted Costs'!$O431),('Discounted Costs'!CL431)/Value_Output,"")</f>
        <v/>
      </c>
      <c r="CG86" s="77" t="str">
        <f>IF(ISTEXT('Discounted Costs'!$N431&amp;'Discounted Costs'!$O431),('Discounted Costs'!CM431)/Value_Output,"")</f>
        <v/>
      </c>
      <c r="CH86" s="77" t="str">
        <f>IF(ISTEXT('Discounted Costs'!$N431&amp;'Discounted Costs'!$O431),('Discounted Costs'!CN431)/Value_Output,"")</f>
        <v/>
      </c>
      <c r="CI86" s="77" t="str">
        <f>IF(ISTEXT('Discounted Costs'!$N431&amp;'Discounted Costs'!$O431),('Discounted Costs'!CO431)/Value_Output,"")</f>
        <v/>
      </c>
      <c r="CJ86" s="77" t="str">
        <f>IF(ISTEXT('Discounted Costs'!$N431&amp;'Discounted Costs'!$O431),('Discounted Costs'!CP431)/Value_Output,"")</f>
        <v/>
      </c>
      <c r="CM86" s="24"/>
      <c r="CN86" s="24"/>
    </row>
    <row r="87" spans="3:92" x14ac:dyDescent="0.35">
      <c r="C87" s="114"/>
      <c r="D87" s="114"/>
      <c r="E87" s="19" t="str">
        <f>IF(ISTEXT('Discounted Costs'!$N432&amp;'Discounted Costs'!$O432),'Discounted Costs'!$O432,"")</f>
        <v/>
      </c>
      <c r="F87" s="19"/>
      <c r="G87" s="82" t="str">
        <f>IF(ISTEXT('Discounted Costs'!$N432&amp;'Discounted Costs'!$O432),SUM('Discounted Costs'!$P432:$BM432)/Value_Output,"")</f>
        <v/>
      </c>
      <c r="H87" s="82"/>
      <c r="I87" s="87"/>
      <c r="J87" s="81" t="str">
        <f>IF(ISTEXT('Discounted Costs'!$N432&amp;'Discounted Costs'!$O432),('Discounted Costs'!P432)/Value_Output,"")</f>
        <v/>
      </c>
      <c r="K87" s="81" t="str">
        <f>IF(ISTEXT('Discounted Costs'!$N432&amp;'Discounted Costs'!$O432),('Discounted Costs'!Q432)/Value_Output,"")</f>
        <v/>
      </c>
      <c r="L87" s="81" t="str">
        <f>IF(ISTEXT('Discounted Costs'!$N432&amp;'Discounted Costs'!$O432),('Discounted Costs'!R432)/Value_Output,"")</f>
        <v/>
      </c>
      <c r="M87" s="81" t="str">
        <f>IF(ISTEXT('Discounted Costs'!$N432&amp;'Discounted Costs'!$O432),('Discounted Costs'!S432)/Value_Output,"")</f>
        <v/>
      </c>
      <c r="N87" s="81" t="str">
        <f>IF(ISTEXT('Discounted Costs'!$N432&amp;'Discounted Costs'!$O432),('Discounted Costs'!T432)/Value_Output,"")</f>
        <v/>
      </c>
      <c r="O87" s="81" t="str">
        <f>IF(ISTEXT('Discounted Costs'!$N432&amp;'Discounted Costs'!$O432),('Discounted Costs'!U432)/Value_Output,"")</f>
        <v/>
      </c>
      <c r="P87" s="81" t="str">
        <f>IF(ISTEXT('Discounted Costs'!$N432&amp;'Discounted Costs'!$O432),('Discounted Costs'!V432)/Value_Output,"")</f>
        <v/>
      </c>
      <c r="Q87" s="81" t="str">
        <f>IF(ISTEXT('Discounted Costs'!$N432&amp;'Discounted Costs'!$O432),('Discounted Costs'!W432)/Value_Output,"")</f>
        <v/>
      </c>
      <c r="R87" s="81" t="str">
        <f>IF(ISTEXT('Discounted Costs'!$N432&amp;'Discounted Costs'!$O432),('Discounted Costs'!X432)/Value_Output,"")</f>
        <v/>
      </c>
      <c r="S87" s="81" t="str">
        <f>IF(ISTEXT('Discounted Costs'!$N432&amp;'Discounted Costs'!$O432),('Discounted Costs'!Y432)/Value_Output,"")</f>
        <v/>
      </c>
      <c r="T87" s="81" t="str">
        <f>IF(ISTEXT('Discounted Costs'!$N432&amp;'Discounted Costs'!$O432),('Discounted Costs'!Z432)/Value_Output,"")</f>
        <v/>
      </c>
      <c r="U87" s="81" t="str">
        <f>IF(ISTEXT('Discounted Costs'!$N432&amp;'Discounted Costs'!$O432),('Discounted Costs'!AA432)/Value_Output,"")</f>
        <v/>
      </c>
      <c r="V87" s="81" t="str">
        <f>IF(ISTEXT('Discounted Costs'!$N432&amp;'Discounted Costs'!$O432),('Discounted Costs'!AB432)/Value_Output,"")</f>
        <v/>
      </c>
      <c r="W87" s="81" t="str">
        <f>IF(ISTEXT('Discounted Costs'!$N432&amp;'Discounted Costs'!$O432),('Discounted Costs'!AC432)/Value_Output,"")</f>
        <v/>
      </c>
      <c r="X87" s="81" t="str">
        <f>IF(ISTEXT('Discounted Costs'!$N432&amp;'Discounted Costs'!$O432),('Discounted Costs'!AD432)/Value_Output,"")</f>
        <v/>
      </c>
      <c r="Y87" s="81" t="str">
        <f>IF(ISTEXT('Discounted Costs'!$N432&amp;'Discounted Costs'!$O432),('Discounted Costs'!AE432)/Value_Output,"")</f>
        <v/>
      </c>
      <c r="Z87" s="81" t="str">
        <f>IF(ISTEXT('Discounted Costs'!$N432&amp;'Discounted Costs'!$O432),('Discounted Costs'!AF432)/Value_Output,"")</f>
        <v/>
      </c>
      <c r="AA87" s="81" t="str">
        <f>IF(ISTEXT('Discounted Costs'!$N432&amp;'Discounted Costs'!$O432),('Discounted Costs'!AG432)/Value_Output,"")</f>
        <v/>
      </c>
      <c r="AB87" s="81" t="str">
        <f>IF(ISTEXT('Discounted Costs'!$N432&amp;'Discounted Costs'!$O432),('Discounted Costs'!AH432)/Value_Output,"")</f>
        <v/>
      </c>
      <c r="AC87" s="81" t="str">
        <f>IF(ISTEXT('Discounted Costs'!$N432&amp;'Discounted Costs'!$O432),('Discounted Costs'!AI432)/Value_Output,"")</f>
        <v/>
      </c>
      <c r="AD87" s="81" t="str">
        <f>IF(ISTEXT('Discounted Costs'!$N432&amp;'Discounted Costs'!$O432),('Discounted Costs'!AJ432)/Value_Output,"")</f>
        <v/>
      </c>
      <c r="AE87" s="81" t="str">
        <f>IF(ISTEXT('Discounted Costs'!$N432&amp;'Discounted Costs'!$O432),('Discounted Costs'!AK432)/Value_Output,"")</f>
        <v/>
      </c>
      <c r="AF87" s="81" t="str">
        <f>IF(ISTEXT('Discounted Costs'!$N432&amp;'Discounted Costs'!$O432),('Discounted Costs'!AL432)/Value_Output,"")</f>
        <v/>
      </c>
      <c r="AG87" s="81" t="str">
        <f>IF(ISTEXT('Discounted Costs'!$N432&amp;'Discounted Costs'!$O432),('Discounted Costs'!AM432)/Value_Output,"")</f>
        <v/>
      </c>
      <c r="AH87" s="81" t="str">
        <f>IF(ISTEXT('Discounted Costs'!$N432&amp;'Discounted Costs'!$O432),('Discounted Costs'!AN432)/Value_Output,"")</f>
        <v/>
      </c>
      <c r="AI87" s="81" t="str">
        <f>IF(ISTEXT('Discounted Costs'!$N432&amp;'Discounted Costs'!$O432),('Discounted Costs'!AO432)/Value_Output,"")</f>
        <v/>
      </c>
      <c r="AJ87" s="81" t="str">
        <f>IF(ISTEXT('Discounted Costs'!$N432&amp;'Discounted Costs'!$O432),('Discounted Costs'!AP432)/Value_Output,"")</f>
        <v/>
      </c>
      <c r="AK87" s="81" t="str">
        <f>IF(ISTEXT('Discounted Costs'!$N432&amp;'Discounted Costs'!$O432),('Discounted Costs'!AQ432)/Value_Output,"")</f>
        <v/>
      </c>
      <c r="AL87" s="81" t="str">
        <f>IF(ISTEXT('Discounted Costs'!$N432&amp;'Discounted Costs'!$O432),('Discounted Costs'!AR432)/Value_Output,"")</f>
        <v/>
      </c>
      <c r="AM87" s="81" t="str">
        <f>IF(ISTEXT('Discounted Costs'!$N432&amp;'Discounted Costs'!$O432),('Discounted Costs'!AS432)/Value_Output,"")</f>
        <v/>
      </c>
      <c r="AN87" s="81" t="str">
        <f>IF(ISTEXT('Discounted Costs'!$N432&amp;'Discounted Costs'!$O432),('Discounted Costs'!AT432)/Value_Output,"")</f>
        <v/>
      </c>
      <c r="AO87" s="81" t="str">
        <f>IF(ISTEXT('Discounted Costs'!$N432&amp;'Discounted Costs'!$O432),('Discounted Costs'!AU432)/Value_Output,"")</f>
        <v/>
      </c>
      <c r="AP87" s="81" t="str">
        <f>IF(ISTEXT('Discounted Costs'!$N432&amp;'Discounted Costs'!$O432),('Discounted Costs'!AV432)/Value_Output,"")</f>
        <v/>
      </c>
      <c r="AQ87" s="81" t="str">
        <f>IF(ISTEXT('Discounted Costs'!$N432&amp;'Discounted Costs'!$O432),('Discounted Costs'!AW432)/Value_Output,"")</f>
        <v/>
      </c>
      <c r="AR87" s="81" t="str">
        <f>IF(ISTEXT('Discounted Costs'!$N432&amp;'Discounted Costs'!$O432),('Discounted Costs'!AX432)/Value_Output,"")</f>
        <v/>
      </c>
      <c r="AS87" s="81" t="str">
        <f>IF(ISTEXT('Discounted Costs'!$N432&amp;'Discounted Costs'!$O432),('Discounted Costs'!AY432)/Value_Output,"")</f>
        <v/>
      </c>
      <c r="AT87" s="81" t="str">
        <f>IF(ISTEXT('Discounted Costs'!$N432&amp;'Discounted Costs'!$O432),('Discounted Costs'!AZ432)/Value_Output,"")</f>
        <v/>
      </c>
      <c r="AU87" s="81" t="str">
        <f>IF(ISTEXT('Discounted Costs'!$N432&amp;'Discounted Costs'!$O432),('Discounted Costs'!BA432)/Value_Output,"")</f>
        <v/>
      </c>
      <c r="AV87" s="81" t="str">
        <f>IF(ISTEXT('Discounted Costs'!$N432&amp;'Discounted Costs'!$O432),('Discounted Costs'!BB432)/Value_Output,"")</f>
        <v/>
      </c>
      <c r="AW87" s="81" t="str">
        <f>IF(ISTEXT('Discounted Costs'!$N432&amp;'Discounted Costs'!$O432),('Discounted Costs'!BC432)/Value_Output,"")</f>
        <v/>
      </c>
      <c r="AX87" s="81" t="str">
        <f>IF(ISTEXT('Discounted Costs'!$N432&amp;'Discounted Costs'!$O432),('Discounted Costs'!BD432)/Value_Output,"")</f>
        <v/>
      </c>
      <c r="AY87" s="81" t="str">
        <f>IF(ISTEXT('Discounted Costs'!$N432&amp;'Discounted Costs'!$O432),('Discounted Costs'!BE432)/Value_Output,"")</f>
        <v/>
      </c>
      <c r="AZ87" s="77" t="str">
        <f>IF(ISTEXT('Discounted Costs'!$N432&amp;'Discounted Costs'!$O432),('Discounted Costs'!BF432)/Value_Output,"")</f>
        <v/>
      </c>
      <c r="BA87" s="77" t="str">
        <f>IF(ISTEXT('Discounted Costs'!$N432&amp;'Discounted Costs'!$O432),('Discounted Costs'!BG432)/Value_Output,"")</f>
        <v/>
      </c>
      <c r="BB87" s="77" t="str">
        <f>IF(ISTEXT('Discounted Costs'!$N432&amp;'Discounted Costs'!$O432),('Discounted Costs'!BH432)/Value_Output,"")</f>
        <v/>
      </c>
      <c r="BC87" s="77" t="str">
        <f>IF(ISTEXT('Discounted Costs'!$N432&amp;'Discounted Costs'!$O432),('Discounted Costs'!BI432)/Value_Output,"")</f>
        <v/>
      </c>
      <c r="BD87" s="77" t="str">
        <f>IF(ISTEXT('Discounted Costs'!$N432&amp;'Discounted Costs'!$O432),('Discounted Costs'!BJ432)/Value_Output,"")</f>
        <v/>
      </c>
      <c r="BE87" s="77" t="str">
        <f>IF(ISTEXT('Discounted Costs'!$N432&amp;'Discounted Costs'!$O432),('Discounted Costs'!BK432)/Value_Output,"")</f>
        <v/>
      </c>
      <c r="BF87" s="77" t="str">
        <f>IF(ISTEXT('Discounted Costs'!$N432&amp;'Discounted Costs'!$O432),('Discounted Costs'!BL432)/Value_Output,"")</f>
        <v/>
      </c>
      <c r="BG87" s="77" t="str">
        <f>IF(ISTEXT('Discounted Costs'!$N432&amp;'Discounted Costs'!$O432),('Discounted Costs'!BM432)/Value_Output,"")</f>
        <v/>
      </c>
      <c r="BH87" s="77" t="str">
        <f>IF(ISTEXT('Discounted Costs'!$N432&amp;'Discounted Costs'!$O432),('Discounted Costs'!BN432)/Value_Output,"")</f>
        <v/>
      </c>
      <c r="BI87" s="77" t="str">
        <f>IF(ISTEXT('Discounted Costs'!$N432&amp;'Discounted Costs'!$O432),('Discounted Costs'!BO432)/Value_Output,"")</f>
        <v/>
      </c>
      <c r="BJ87" s="77" t="str">
        <f>IF(ISTEXT('Discounted Costs'!$N432&amp;'Discounted Costs'!$O432),('Discounted Costs'!BP432)/Value_Output,"")</f>
        <v/>
      </c>
      <c r="BK87" s="77" t="str">
        <f>IF(ISTEXT('Discounted Costs'!$N432&amp;'Discounted Costs'!$O432),('Discounted Costs'!BQ432)/Value_Output,"")</f>
        <v/>
      </c>
      <c r="BL87" s="77" t="str">
        <f>IF(ISTEXT('Discounted Costs'!$N432&amp;'Discounted Costs'!$O432),('Discounted Costs'!BR432)/Value_Output,"")</f>
        <v/>
      </c>
      <c r="BM87" s="77" t="str">
        <f>IF(ISTEXT('Discounted Costs'!$N432&amp;'Discounted Costs'!$O432),('Discounted Costs'!BS432)/Value_Output,"")</f>
        <v/>
      </c>
      <c r="BN87" s="77" t="str">
        <f>IF(ISTEXT('Discounted Costs'!$N432&amp;'Discounted Costs'!$O432),('Discounted Costs'!BT432)/Value_Output,"")</f>
        <v/>
      </c>
      <c r="BO87" s="77" t="str">
        <f>IF(ISTEXT('Discounted Costs'!$N432&amp;'Discounted Costs'!$O432),('Discounted Costs'!BU432)/Value_Output,"")</f>
        <v/>
      </c>
      <c r="BP87" s="77" t="str">
        <f>IF(ISTEXT('Discounted Costs'!$N432&amp;'Discounted Costs'!$O432),('Discounted Costs'!BV432)/Value_Output,"")</f>
        <v/>
      </c>
      <c r="BQ87" s="77" t="str">
        <f>IF(ISTEXT('Discounted Costs'!$N432&amp;'Discounted Costs'!$O432),('Discounted Costs'!BW432)/Value_Output,"")</f>
        <v/>
      </c>
      <c r="BR87" s="77" t="str">
        <f>IF(ISTEXT('Discounted Costs'!$N432&amp;'Discounted Costs'!$O432),('Discounted Costs'!BX432)/Value_Output,"")</f>
        <v/>
      </c>
      <c r="BS87" s="77" t="str">
        <f>IF(ISTEXT('Discounted Costs'!$N432&amp;'Discounted Costs'!$O432),('Discounted Costs'!BY432)/Value_Output,"")</f>
        <v/>
      </c>
      <c r="BT87" s="77" t="str">
        <f>IF(ISTEXT('Discounted Costs'!$N432&amp;'Discounted Costs'!$O432),('Discounted Costs'!BZ432)/Value_Output,"")</f>
        <v/>
      </c>
      <c r="BU87" s="77" t="str">
        <f>IF(ISTEXT('Discounted Costs'!$N432&amp;'Discounted Costs'!$O432),('Discounted Costs'!CA432)/Value_Output,"")</f>
        <v/>
      </c>
      <c r="BV87" s="77" t="str">
        <f>IF(ISTEXT('Discounted Costs'!$N432&amp;'Discounted Costs'!$O432),('Discounted Costs'!CB432)/Value_Output,"")</f>
        <v/>
      </c>
      <c r="BW87" s="77" t="str">
        <f>IF(ISTEXT('Discounted Costs'!$N432&amp;'Discounted Costs'!$O432),('Discounted Costs'!CC432)/Value_Output,"")</f>
        <v/>
      </c>
      <c r="BX87" s="77" t="str">
        <f>IF(ISTEXT('Discounted Costs'!$N432&amp;'Discounted Costs'!$O432),('Discounted Costs'!CD432)/Value_Output,"")</f>
        <v/>
      </c>
      <c r="BY87" s="77" t="str">
        <f>IF(ISTEXT('Discounted Costs'!$N432&amp;'Discounted Costs'!$O432),('Discounted Costs'!CE432)/Value_Output,"")</f>
        <v/>
      </c>
      <c r="BZ87" s="77" t="str">
        <f>IF(ISTEXT('Discounted Costs'!$N432&amp;'Discounted Costs'!$O432),('Discounted Costs'!CF432)/Value_Output,"")</f>
        <v/>
      </c>
      <c r="CA87" s="77" t="str">
        <f>IF(ISTEXT('Discounted Costs'!$N432&amp;'Discounted Costs'!$O432),('Discounted Costs'!CG432)/Value_Output,"")</f>
        <v/>
      </c>
      <c r="CB87" s="77" t="str">
        <f>IF(ISTEXT('Discounted Costs'!$N432&amp;'Discounted Costs'!$O432),('Discounted Costs'!CH432)/Value_Output,"")</f>
        <v/>
      </c>
      <c r="CC87" s="77" t="str">
        <f>IF(ISTEXT('Discounted Costs'!$N432&amp;'Discounted Costs'!$O432),('Discounted Costs'!CI432)/Value_Output,"")</f>
        <v/>
      </c>
      <c r="CD87" s="77" t="str">
        <f>IF(ISTEXT('Discounted Costs'!$N432&amp;'Discounted Costs'!$O432),('Discounted Costs'!CJ432)/Value_Output,"")</f>
        <v/>
      </c>
      <c r="CE87" s="77" t="str">
        <f>IF(ISTEXT('Discounted Costs'!$N432&amp;'Discounted Costs'!$O432),('Discounted Costs'!CK432)/Value_Output,"")</f>
        <v/>
      </c>
      <c r="CF87" s="77" t="str">
        <f>IF(ISTEXT('Discounted Costs'!$N432&amp;'Discounted Costs'!$O432),('Discounted Costs'!CL432)/Value_Output,"")</f>
        <v/>
      </c>
      <c r="CG87" s="77" t="str">
        <f>IF(ISTEXT('Discounted Costs'!$N432&amp;'Discounted Costs'!$O432),('Discounted Costs'!CM432)/Value_Output,"")</f>
        <v/>
      </c>
      <c r="CH87" s="77" t="str">
        <f>IF(ISTEXT('Discounted Costs'!$N432&amp;'Discounted Costs'!$O432),('Discounted Costs'!CN432)/Value_Output,"")</f>
        <v/>
      </c>
      <c r="CI87" s="77" t="str">
        <f>IF(ISTEXT('Discounted Costs'!$N432&amp;'Discounted Costs'!$O432),('Discounted Costs'!CO432)/Value_Output,"")</f>
        <v/>
      </c>
      <c r="CJ87" s="77" t="str">
        <f>IF(ISTEXT('Discounted Costs'!$N432&amp;'Discounted Costs'!$O432),('Discounted Costs'!CP432)/Value_Output,"")</f>
        <v/>
      </c>
      <c r="CM87" s="24"/>
      <c r="CN87" s="24"/>
    </row>
    <row r="88" spans="3:92" x14ac:dyDescent="0.35">
      <c r="C88" s="114"/>
      <c r="D88" s="114"/>
      <c r="E88" s="19" t="str">
        <f>IF(ISTEXT('Discounted Costs'!$N433&amp;'Discounted Costs'!$O433),'Discounted Costs'!$O433,"")</f>
        <v/>
      </c>
      <c r="F88" s="19"/>
      <c r="G88" s="82" t="str">
        <f>IF(ISTEXT('Discounted Costs'!$N433&amp;'Discounted Costs'!$O433),SUM('Discounted Costs'!$P433:$BM433)/Value_Output,"")</f>
        <v/>
      </c>
      <c r="H88" s="82"/>
      <c r="I88" s="87"/>
      <c r="J88" s="81" t="str">
        <f>IF(ISTEXT('Discounted Costs'!$N433&amp;'Discounted Costs'!$O433),('Discounted Costs'!P433)/Value_Output,"")</f>
        <v/>
      </c>
      <c r="K88" s="81" t="str">
        <f>IF(ISTEXT('Discounted Costs'!$N433&amp;'Discounted Costs'!$O433),('Discounted Costs'!Q433)/Value_Output,"")</f>
        <v/>
      </c>
      <c r="L88" s="81" t="str">
        <f>IF(ISTEXT('Discounted Costs'!$N433&amp;'Discounted Costs'!$O433),('Discounted Costs'!R433)/Value_Output,"")</f>
        <v/>
      </c>
      <c r="M88" s="81" t="str">
        <f>IF(ISTEXT('Discounted Costs'!$N433&amp;'Discounted Costs'!$O433),('Discounted Costs'!S433)/Value_Output,"")</f>
        <v/>
      </c>
      <c r="N88" s="81" t="str">
        <f>IF(ISTEXT('Discounted Costs'!$N433&amp;'Discounted Costs'!$O433),('Discounted Costs'!T433)/Value_Output,"")</f>
        <v/>
      </c>
      <c r="O88" s="81" t="str">
        <f>IF(ISTEXT('Discounted Costs'!$N433&amp;'Discounted Costs'!$O433),('Discounted Costs'!U433)/Value_Output,"")</f>
        <v/>
      </c>
      <c r="P88" s="81" t="str">
        <f>IF(ISTEXT('Discounted Costs'!$N433&amp;'Discounted Costs'!$O433),('Discounted Costs'!V433)/Value_Output,"")</f>
        <v/>
      </c>
      <c r="Q88" s="81" t="str">
        <f>IF(ISTEXT('Discounted Costs'!$N433&amp;'Discounted Costs'!$O433),('Discounted Costs'!W433)/Value_Output,"")</f>
        <v/>
      </c>
      <c r="R88" s="81" t="str">
        <f>IF(ISTEXT('Discounted Costs'!$N433&amp;'Discounted Costs'!$O433),('Discounted Costs'!X433)/Value_Output,"")</f>
        <v/>
      </c>
      <c r="S88" s="81" t="str">
        <f>IF(ISTEXT('Discounted Costs'!$N433&amp;'Discounted Costs'!$O433),('Discounted Costs'!Y433)/Value_Output,"")</f>
        <v/>
      </c>
      <c r="T88" s="81" t="str">
        <f>IF(ISTEXT('Discounted Costs'!$N433&amp;'Discounted Costs'!$O433),('Discounted Costs'!Z433)/Value_Output,"")</f>
        <v/>
      </c>
      <c r="U88" s="81" t="str">
        <f>IF(ISTEXT('Discounted Costs'!$N433&amp;'Discounted Costs'!$O433),('Discounted Costs'!AA433)/Value_Output,"")</f>
        <v/>
      </c>
      <c r="V88" s="81" t="str">
        <f>IF(ISTEXT('Discounted Costs'!$N433&amp;'Discounted Costs'!$O433),('Discounted Costs'!AB433)/Value_Output,"")</f>
        <v/>
      </c>
      <c r="W88" s="81" t="str">
        <f>IF(ISTEXT('Discounted Costs'!$N433&amp;'Discounted Costs'!$O433),('Discounted Costs'!AC433)/Value_Output,"")</f>
        <v/>
      </c>
      <c r="X88" s="81" t="str">
        <f>IF(ISTEXT('Discounted Costs'!$N433&amp;'Discounted Costs'!$O433),('Discounted Costs'!AD433)/Value_Output,"")</f>
        <v/>
      </c>
      <c r="Y88" s="81" t="str">
        <f>IF(ISTEXT('Discounted Costs'!$N433&amp;'Discounted Costs'!$O433),('Discounted Costs'!AE433)/Value_Output,"")</f>
        <v/>
      </c>
      <c r="Z88" s="81" t="str">
        <f>IF(ISTEXT('Discounted Costs'!$N433&amp;'Discounted Costs'!$O433),('Discounted Costs'!AF433)/Value_Output,"")</f>
        <v/>
      </c>
      <c r="AA88" s="81" t="str">
        <f>IF(ISTEXT('Discounted Costs'!$N433&amp;'Discounted Costs'!$O433),('Discounted Costs'!AG433)/Value_Output,"")</f>
        <v/>
      </c>
      <c r="AB88" s="81" t="str">
        <f>IF(ISTEXT('Discounted Costs'!$N433&amp;'Discounted Costs'!$O433),('Discounted Costs'!AH433)/Value_Output,"")</f>
        <v/>
      </c>
      <c r="AC88" s="81" t="str">
        <f>IF(ISTEXT('Discounted Costs'!$N433&amp;'Discounted Costs'!$O433),('Discounted Costs'!AI433)/Value_Output,"")</f>
        <v/>
      </c>
      <c r="AD88" s="81" t="str">
        <f>IF(ISTEXT('Discounted Costs'!$N433&amp;'Discounted Costs'!$O433),('Discounted Costs'!AJ433)/Value_Output,"")</f>
        <v/>
      </c>
      <c r="AE88" s="81" t="str">
        <f>IF(ISTEXT('Discounted Costs'!$N433&amp;'Discounted Costs'!$O433),('Discounted Costs'!AK433)/Value_Output,"")</f>
        <v/>
      </c>
      <c r="AF88" s="81" t="str">
        <f>IF(ISTEXT('Discounted Costs'!$N433&amp;'Discounted Costs'!$O433),('Discounted Costs'!AL433)/Value_Output,"")</f>
        <v/>
      </c>
      <c r="AG88" s="81" t="str">
        <f>IF(ISTEXT('Discounted Costs'!$N433&amp;'Discounted Costs'!$O433),('Discounted Costs'!AM433)/Value_Output,"")</f>
        <v/>
      </c>
      <c r="AH88" s="81" t="str">
        <f>IF(ISTEXT('Discounted Costs'!$N433&amp;'Discounted Costs'!$O433),('Discounted Costs'!AN433)/Value_Output,"")</f>
        <v/>
      </c>
      <c r="AI88" s="81" t="str">
        <f>IF(ISTEXT('Discounted Costs'!$N433&amp;'Discounted Costs'!$O433),('Discounted Costs'!AO433)/Value_Output,"")</f>
        <v/>
      </c>
      <c r="AJ88" s="81" t="str">
        <f>IF(ISTEXT('Discounted Costs'!$N433&amp;'Discounted Costs'!$O433),('Discounted Costs'!AP433)/Value_Output,"")</f>
        <v/>
      </c>
      <c r="AK88" s="81" t="str">
        <f>IF(ISTEXT('Discounted Costs'!$N433&amp;'Discounted Costs'!$O433),('Discounted Costs'!AQ433)/Value_Output,"")</f>
        <v/>
      </c>
      <c r="AL88" s="81" t="str">
        <f>IF(ISTEXT('Discounted Costs'!$N433&amp;'Discounted Costs'!$O433),('Discounted Costs'!AR433)/Value_Output,"")</f>
        <v/>
      </c>
      <c r="AM88" s="81" t="str">
        <f>IF(ISTEXT('Discounted Costs'!$N433&amp;'Discounted Costs'!$O433),('Discounted Costs'!AS433)/Value_Output,"")</f>
        <v/>
      </c>
      <c r="AN88" s="81" t="str">
        <f>IF(ISTEXT('Discounted Costs'!$N433&amp;'Discounted Costs'!$O433),('Discounted Costs'!AT433)/Value_Output,"")</f>
        <v/>
      </c>
      <c r="AO88" s="81" t="str">
        <f>IF(ISTEXT('Discounted Costs'!$N433&amp;'Discounted Costs'!$O433),('Discounted Costs'!AU433)/Value_Output,"")</f>
        <v/>
      </c>
      <c r="AP88" s="81" t="str">
        <f>IF(ISTEXT('Discounted Costs'!$N433&amp;'Discounted Costs'!$O433),('Discounted Costs'!AV433)/Value_Output,"")</f>
        <v/>
      </c>
      <c r="AQ88" s="81" t="str">
        <f>IF(ISTEXT('Discounted Costs'!$N433&amp;'Discounted Costs'!$O433),('Discounted Costs'!AW433)/Value_Output,"")</f>
        <v/>
      </c>
      <c r="AR88" s="81" t="str">
        <f>IF(ISTEXT('Discounted Costs'!$N433&amp;'Discounted Costs'!$O433),('Discounted Costs'!AX433)/Value_Output,"")</f>
        <v/>
      </c>
      <c r="AS88" s="81" t="str">
        <f>IF(ISTEXT('Discounted Costs'!$N433&amp;'Discounted Costs'!$O433),('Discounted Costs'!AY433)/Value_Output,"")</f>
        <v/>
      </c>
      <c r="AT88" s="81" t="str">
        <f>IF(ISTEXT('Discounted Costs'!$N433&amp;'Discounted Costs'!$O433),('Discounted Costs'!AZ433)/Value_Output,"")</f>
        <v/>
      </c>
      <c r="AU88" s="81" t="str">
        <f>IF(ISTEXT('Discounted Costs'!$N433&amp;'Discounted Costs'!$O433),('Discounted Costs'!BA433)/Value_Output,"")</f>
        <v/>
      </c>
      <c r="AV88" s="81" t="str">
        <f>IF(ISTEXT('Discounted Costs'!$N433&amp;'Discounted Costs'!$O433),('Discounted Costs'!BB433)/Value_Output,"")</f>
        <v/>
      </c>
      <c r="AW88" s="81" t="str">
        <f>IF(ISTEXT('Discounted Costs'!$N433&amp;'Discounted Costs'!$O433),('Discounted Costs'!BC433)/Value_Output,"")</f>
        <v/>
      </c>
      <c r="AX88" s="81" t="str">
        <f>IF(ISTEXT('Discounted Costs'!$N433&amp;'Discounted Costs'!$O433),('Discounted Costs'!BD433)/Value_Output,"")</f>
        <v/>
      </c>
      <c r="AY88" s="81" t="str">
        <f>IF(ISTEXT('Discounted Costs'!$N433&amp;'Discounted Costs'!$O433),('Discounted Costs'!BE433)/Value_Output,"")</f>
        <v/>
      </c>
      <c r="AZ88" s="77" t="str">
        <f>IF(ISTEXT('Discounted Costs'!$N433&amp;'Discounted Costs'!$O433),('Discounted Costs'!BF433)/Value_Output,"")</f>
        <v/>
      </c>
      <c r="BA88" s="77" t="str">
        <f>IF(ISTEXT('Discounted Costs'!$N433&amp;'Discounted Costs'!$O433),('Discounted Costs'!BG433)/Value_Output,"")</f>
        <v/>
      </c>
      <c r="BB88" s="77" t="str">
        <f>IF(ISTEXT('Discounted Costs'!$N433&amp;'Discounted Costs'!$O433),('Discounted Costs'!BH433)/Value_Output,"")</f>
        <v/>
      </c>
      <c r="BC88" s="77" t="str">
        <f>IF(ISTEXT('Discounted Costs'!$N433&amp;'Discounted Costs'!$O433),('Discounted Costs'!BI433)/Value_Output,"")</f>
        <v/>
      </c>
      <c r="BD88" s="77" t="str">
        <f>IF(ISTEXT('Discounted Costs'!$N433&amp;'Discounted Costs'!$O433),('Discounted Costs'!BJ433)/Value_Output,"")</f>
        <v/>
      </c>
      <c r="BE88" s="77" t="str">
        <f>IF(ISTEXT('Discounted Costs'!$N433&amp;'Discounted Costs'!$O433),('Discounted Costs'!BK433)/Value_Output,"")</f>
        <v/>
      </c>
      <c r="BF88" s="77" t="str">
        <f>IF(ISTEXT('Discounted Costs'!$N433&amp;'Discounted Costs'!$O433),('Discounted Costs'!BL433)/Value_Output,"")</f>
        <v/>
      </c>
      <c r="BG88" s="77" t="str">
        <f>IF(ISTEXT('Discounted Costs'!$N433&amp;'Discounted Costs'!$O433),('Discounted Costs'!BM433)/Value_Output,"")</f>
        <v/>
      </c>
      <c r="BH88" s="77" t="str">
        <f>IF(ISTEXT('Discounted Costs'!$N433&amp;'Discounted Costs'!$O433),('Discounted Costs'!BN433)/Value_Output,"")</f>
        <v/>
      </c>
      <c r="BI88" s="77" t="str">
        <f>IF(ISTEXT('Discounted Costs'!$N433&amp;'Discounted Costs'!$O433),('Discounted Costs'!BO433)/Value_Output,"")</f>
        <v/>
      </c>
      <c r="BJ88" s="77" t="str">
        <f>IF(ISTEXT('Discounted Costs'!$N433&amp;'Discounted Costs'!$O433),('Discounted Costs'!BP433)/Value_Output,"")</f>
        <v/>
      </c>
      <c r="BK88" s="77" t="str">
        <f>IF(ISTEXT('Discounted Costs'!$N433&amp;'Discounted Costs'!$O433),('Discounted Costs'!BQ433)/Value_Output,"")</f>
        <v/>
      </c>
      <c r="BL88" s="77" t="str">
        <f>IF(ISTEXT('Discounted Costs'!$N433&amp;'Discounted Costs'!$O433),('Discounted Costs'!BR433)/Value_Output,"")</f>
        <v/>
      </c>
      <c r="BM88" s="77" t="str">
        <f>IF(ISTEXT('Discounted Costs'!$N433&amp;'Discounted Costs'!$O433),('Discounted Costs'!BS433)/Value_Output,"")</f>
        <v/>
      </c>
      <c r="BN88" s="77" t="str">
        <f>IF(ISTEXT('Discounted Costs'!$N433&amp;'Discounted Costs'!$O433),('Discounted Costs'!BT433)/Value_Output,"")</f>
        <v/>
      </c>
      <c r="BO88" s="77" t="str">
        <f>IF(ISTEXT('Discounted Costs'!$N433&amp;'Discounted Costs'!$O433),('Discounted Costs'!BU433)/Value_Output,"")</f>
        <v/>
      </c>
      <c r="BP88" s="77" t="str">
        <f>IF(ISTEXT('Discounted Costs'!$N433&amp;'Discounted Costs'!$O433),('Discounted Costs'!BV433)/Value_Output,"")</f>
        <v/>
      </c>
      <c r="BQ88" s="77" t="str">
        <f>IF(ISTEXT('Discounted Costs'!$N433&amp;'Discounted Costs'!$O433),('Discounted Costs'!BW433)/Value_Output,"")</f>
        <v/>
      </c>
      <c r="BR88" s="77" t="str">
        <f>IF(ISTEXT('Discounted Costs'!$N433&amp;'Discounted Costs'!$O433),('Discounted Costs'!BX433)/Value_Output,"")</f>
        <v/>
      </c>
      <c r="BS88" s="77" t="str">
        <f>IF(ISTEXT('Discounted Costs'!$N433&amp;'Discounted Costs'!$O433),('Discounted Costs'!BY433)/Value_Output,"")</f>
        <v/>
      </c>
      <c r="BT88" s="77" t="str">
        <f>IF(ISTEXT('Discounted Costs'!$N433&amp;'Discounted Costs'!$O433),('Discounted Costs'!BZ433)/Value_Output,"")</f>
        <v/>
      </c>
      <c r="BU88" s="77" t="str">
        <f>IF(ISTEXT('Discounted Costs'!$N433&amp;'Discounted Costs'!$O433),('Discounted Costs'!CA433)/Value_Output,"")</f>
        <v/>
      </c>
      <c r="BV88" s="77" t="str">
        <f>IF(ISTEXT('Discounted Costs'!$N433&amp;'Discounted Costs'!$O433),('Discounted Costs'!CB433)/Value_Output,"")</f>
        <v/>
      </c>
      <c r="BW88" s="77" t="str">
        <f>IF(ISTEXT('Discounted Costs'!$N433&amp;'Discounted Costs'!$O433),('Discounted Costs'!CC433)/Value_Output,"")</f>
        <v/>
      </c>
      <c r="BX88" s="77" t="str">
        <f>IF(ISTEXT('Discounted Costs'!$N433&amp;'Discounted Costs'!$O433),('Discounted Costs'!CD433)/Value_Output,"")</f>
        <v/>
      </c>
      <c r="BY88" s="77" t="str">
        <f>IF(ISTEXT('Discounted Costs'!$N433&amp;'Discounted Costs'!$O433),('Discounted Costs'!CE433)/Value_Output,"")</f>
        <v/>
      </c>
      <c r="BZ88" s="77" t="str">
        <f>IF(ISTEXT('Discounted Costs'!$N433&amp;'Discounted Costs'!$O433),('Discounted Costs'!CF433)/Value_Output,"")</f>
        <v/>
      </c>
      <c r="CA88" s="77" t="str">
        <f>IF(ISTEXT('Discounted Costs'!$N433&amp;'Discounted Costs'!$O433),('Discounted Costs'!CG433)/Value_Output,"")</f>
        <v/>
      </c>
      <c r="CB88" s="77" t="str">
        <f>IF(ISTEXT('Discounted Costs'!$N433&amp;'Discounted Costs'!$O433),('Discounted Costs'!CH433)/Value_Output,"")</f>
        <v/>
      </c>
      <c r="CC88" s="77" t="str">
        <f>IF(ISTEXT('Discounted Costs'!$N433&amp;'Discounted Costs'!$O433),('Discounted Costs'!CI433)/Value_Output,"")</f>
        <v/>
      </c>
      <c r="CD88" s="77" t="str">
        <f>IF(ISTEXT('Discounted Costs'!$N433&amp;'Discounted Costs'!$O433),('Discounted Costs'!CJ433)/Value_Output,"")</f>
        <v/>
      </c>
      <c r="CE88" s="77" t="str">
        <f>IF(ISTEXT('Discounted Costs'!$N433&amp;'Discounted Costs'!$O433),('Discounted Costs'!CK433)/Value_Output,"")</f>
        <v/>
      </c>
      <c r="CF88" s="77" t="str">
        <f>IF(ISTEXT('Discounted Costs'!$N433&amp;'Discounted Costs'!$O433),('Discounted Costs'!CL433)/Value_Output,"")</f>
        <v/>
      </c>
      <c r="CG88" s="77" t="str">
        <f>IF(ISTEXT('Discounted Costs'!$N433&amp;'Discounted Costs'!$O433),('Discounted Costs'!CM433)/Value_Output,"")</f>
        <v/>
      </c>
      <c r="CH88" s="77" t="str">
        <f>IF(ISTEXT('Discounted Costs'!$N433&amp;'Discounted Costs'!$O433),('Discounted Costs'!CN433)/Value_Output,"")</f>
        <v/>
      </c>
      <c r="CI88" s="77" t="str">
        <f>IF(ISTEXT('Discounted Costs'!$N433&amp;'Discounted Costs'!$O433),('Discounted Costs'!CO433)/Value_Output,"")</f>
        <v/>
      </c>
      <c r="CJ88" s="77" t="str">
        <f>IF(ISTEXT('Discounted Costs'!$N433&amp;'Discounted Costs'!$O433),('Discounted Costs'!CP433)/Value_Output,"")</f>
        <v/>
      </c>
      <c r="CM88" s="24"/>
      <c r="CN88" s="24"/>
    </row>
    <row r="89" spans="3:92" x14ac:dyDescent="0.35">
      <c r="C89" s="114"/>
      <c r="D89" s="114"/>
      <c r="E89" s="19" t="str">
        <f>IF(ISTEXT('Discounted Costs'!$N434&amp;'Discounted Costs'!$O434),'Discounted Costs'!$O434,"")</f>
        <v/>
      </c>
      <c r="F89" s="19"/>
      <c r="G89" s="82" t="str">
        <f>IF(ISTEXT('Discounted Costs'!$N434&amp;'Discounted Costs'!$O434),SUM('Discounted Costs'!$P434:$BM434)/Value_Output,"")</f>
        <v/>
      </c>
      <c r="H89" s="82"/>
      <c r="I89" s="88"/>
      <c r="J89" s="81" t="str">
        <f>IF(ISTEXT('Discounted Costs'!$N434&amp;'Discounted Costs'!$O434),('Discounted Costs'!P434)/Value_Output,"")</f>
        <v/>
      </c>
      <c r="K89" s="81" t="str">
        <f>IF(ISTEXT('Discounted Costs'!$N434&amp;'Discounted Costs'!$O434),('Discounted Costs'!Q434)/Value_Output,"")</f>
        <v/>
      </c>
      <c r="L89" s="81" t="str">
        <f>IF(ISTEXT('Discounted Costs'!$N434&amp;'Discounted Costs'!$O434),('Discounted Costs'!R434)/Value_Output,"")</f>
        <v/>
      </c>
      <c r="M89" s="81" t="str">
        <f>IF(ISTEXT('Discounted Costs'!$N434&amp;'Discounted Costs'!$O434),('Discounted Costs'!S434)/Value_Output,"")</f>
        <v/>
      </c>
      <c r="N89" s="81" t="str">
        <f>IF(ISTEXT('Discounted Costs'!$N434&amp;'Discounted Costs'!$O434),('Discounted Costs'!T434)/Value_Output,"")</f>
        <v/>
      </c>
      <c r="O89" s="81" t="str">
        <f>IF(ISTEXT('Discounted Costs'!$N434&amp;'Discounted Costs'!$O434),('Discounted Costs'!U434)/Value_Output,"")</f>
        <v/>
      </c>
      <c r="P89" s="81" t="str">
        <f>IF(ISTEXT('Discounted Costs'!$N434&amp;'Discounted Costs'!$O434),('Discounted Costs'!V434)/Value_Output,"")</f>
        <v/>
      </c>
      <c r="Q89" s="81" t="str">
        <f>IF(ISTEXT('Discounted Costs'!$N434&amp;'Discounted Costs'!$O434),('Discounted Costs'!W434)/Value_Output,"")</f>
        <v/>
      </c>
      <c r="R89" s="81" t="str">
        <f>IF(ISTEXT('Discounted Costs'!$N434&amp;'Discounted Costs'!$O434),('Discounted Costs'!X434)/Value_Output,"")</f>
        <v/>
      </c>
      <c r="S89" s="81" t="str">
        <f>IF(ISTEXT('Discounted Costs'!$N434&amp;'Discounted Costs'!$O434),('Discounted Costs'!Y434)/Value_Output,"")</f>
        <v/>
      </c>
      <c r="T89" s="81" t="str">
        <f>IF(ISTEXT('Discounted Costs'!$N434&amp;'Discounted Costs'!$O434),('Discounted Costs'!Z434)/Value_Output,"")</f>
        <v/>
      </c>
      <c r="U89" s="81" t="str">
        <f>IF(ISTEXT('Discounted Costs'!$N434&amp;'Discounted Costs'!$O434),('Discounted Costs'!AA434)/Value_Output,"")</f>
        <v/>
      </c>
      <c r="V89" s="81" t="str">
        <f>IF(ISTEXT('Discounted Costs'!$N434&amp;'Discounted Costs'!$O434),('Discounted Costs'!AB434)/Value_Output,"")</f>
        <v/>
      </c>
      <c r="W89" s="81" t="str">
        <f>IF(ISTEXT('Discounted Costs'!$N434&amp;'Discounted Costs'!$O434),('Discounted Costs'!AC434)/Value_Output,"")</f>
        <v/>
      </c>
      <c r="X89" s="81" t="str">
        <f>IF(ISTEXT('Discounted Costs'!$N434&amp;'Discounted Costs'!$O434),('Discounted Costs'!AD434)/Value_Output,"")</f>
        <v/>
      </c>
      <c r="Y89" s="81" t="str">
        <f>IF(ISTEXT('Discounted Costs'!$N434&amp;'Discounted Costs'!$O434),('Discounted Costs'!AE434)/Value_Output,"")</f>
        <v/>
      </c>
      <c r="Z89" s="81" t="str">
        <f>IF(ISTEXT('Discounted Costs'!$N434&amp;'Discounted Costs'!$O434),('Discounted Costs'!AF434)/Value_Output,"")</f>
        <v/>
      </c>
      <c r="AA89" s="81" t="str">
        <f>IF(ISTEXT('Discounted Costs'!$N434&amp;'Discounted Costs'!$O434),('Discounted Costs'!AG434)/Value_Output,"")</f>
        <v/>
      </c>
      <c r="AB89" s="81" t="str">
        <f>IF(ISTEXT('Discounted Costs'!$N434&amp;'Discounted Costs'!$O434),('Discounted Costs'!AH434)/Value_Output,"")</f>
        <v/>
      </c>
      <c r="AC89" s="81" t="str">
        <f>IF(ISTEXT('Discounted Costs'!$N434&amp;'Discounted Costs'!$O434),('Discounted Costs'!AI434)/Value_Output,"")</f>
        <v/>
      </c>
      <c r="AD89" s="81" t="str">
        <f>IF(ISTEXT('Discounted Costs'!$N434&amp;'Discounted Costs'!$O434),('Discounted Costs'!AJ434)/Value_Output,"")</f>
        <v/>
      </c>
      <c r="AE89" s="81" t="str">
        <f>IF(ISTEXT('Discounted Costs'!$N434&amp;'Discounted Costs'!$O434),('Discounted Costs'!AK434)/Value_Output,"")</f>
        <v/>
      </c>
      <c r="AF89" s="81" t="str">
        <f>IF(ISTEXT('Discounted Costs'!$N434&amp;'Discounted Costs'!$O434),('Discounted Costs'!AL434)/Value_Output,"")</f>
        <v/>
      </c>
      <c r="AG89" s="81" t="str">
        <f>IF(ISTEXT('Discounted Costs'!$N434&amp;'Discounted Costs'!$O434),('Discounted Costs'!AM434)/Value_Output,"")</f>
        <v/>
      </c>
      <c r="AH89" s="81" t="str">
        <f>IF(ISTEXT('Discounted Costs'!$N434&amp;'Discounted Costs'!$O434),('Discounted Costs'!AN434)/Value_Output,"")</f>
        <v/>
      </c>
      <c r="AI89" s="81" t="str">
        <f>IF(ISTEXT('Discounted Costs'!$N434&amp;'Discounted Costs'!$O434),('Discounted Costs'!AO434)/Value_Output,"")</f>
        <v/>
      </c>
      <c r="AJ89" s="81" t="str">
        <f>IF(ISTEXT('Discounted Costs'!$N434&amp;'Discounted Costs'!$O434),('Discounted Costs'!AP434)/Value_Output,"")</f>
        <v/>
      </c>
      <c r="AK89" s="81" t="str">
        <f>IF(ISTEXT('Discounted Costs'!$N434&amp;'Discounted Costs'!$O434),('Discounted Costs'!AQ434)/Value_Output,"")</f>
        <v/>
      </c>
      <c r="AL89" s="81" t="str">
        <f>IF(ISTEXT('Discounted Costs'!$N434&amp;'Discounted Costs'!$O434),('Discounted Costs'!AR434)/Value_Output,"")</f>
        <v/>
      </c>
      <c r="AM89" s="81" t="str">
        <f>IF(ISTEXT('Discounted Costs'!$N434&amp;'Discounted Costs'!$O434),('Discounted Costs'!AS434)/Value_Output,"")</f>
        <v/>
      </c>
      <c r="AN89" s="81" t="str">
        <f>IF(ISTEXT('Discounted Costs'!$N434&amp;'Discounted Costs'!$O434),('Discounted Costs'!AT434)/Value_Output,"")</f>
        <v/>
      </c>
      <c r="AO89" s="81" t="str">
        <f>IF(ISTEXT('Discounted Costs'!$N434&amp;'Discounted Costs'!$O434),('Discounted Costs'!AU434)/Value_Output,"")</f>
        <v/>
      </c>
      <c r="AP89" s="81" t="str">
        <f>IF(ISTEXT('Discounted Costs'!$N434&amp;'Discounted Costs'!$O434),('Discounted Costs'!AV434)/Value_Output,"")</f>
        <v/>
      </c>
      <c r="AQ89" s="81" t="str">
        <f>IF(ISTEXT('Discounted Costs'!$N434&amp;'Discounted Costs'!$O434),('Discounted Costs'!AW434)/Value_Output,"")</f>
        <v/>
      </c>
      <c r="AR89" s="81" t="str">
        <f>IF(ISTEXT('Discounted Costs'!$N434&amp;'Discounted Costs'!$O434),('Discounted Costs'!AX434)/Value_Output,"")</f>
        <v/>
      </c>
      <c r="AS89" s="81" t="str">
        <f>IF(ISTEXT('Discounted Costs'!$N434&amp;'Discounted Costs'!$O434),('Discounted Costs'!AY434)/Value_Output,"")</f>
        <v/>
      </c>
      <c r="AT89" s="81" t="str">
        <f>IF(ISTEXT('Discounted Costs'!$N434&amp;'Discounted Costs'!$O434),('Discounted Costs'!AZ434)/Value_Output,"")</f>
        <v/>
      </c>
      <c r="AU89" s="81" t="str">
        <f>IF(ISTEXT('Discounted Costs'!$N434&amp;'Discounted Costs'!$O434),('Discounted Costs'!BA434)/Value_Output,"")</f>
        <v/>
      </c>
      <c r="AV89" s="81" t="str">
        <f>IF(ISTEXT('Discounted Costs'!$N434&amp;'Discounted Costs'!$O434),('Discounted Costs'!BB434)/Value_Output,"")</f>
        <v/>
      </c>
      <c r="AW89" s="81" t="str">
        <f>IF(ISTEXT('Discounted Costs'!$N434&amp;'Discounted Costs'!$O434),('Discounted Costs'!BC434)/Value_Output,"")</f>
        <v/>
      </c>
      <c r="AX89" s="81" t="str">
        <f>IF(ISTEXT('Discounted Costs'!$N434&amp;'Discounted Costs'!$O434),('Discounted Costs'!BD434)/Value_Output,"")</f>
        <v/>
      </c>
      <c r="AY89" s="81" t="str">
        <f>IF(ISTEXT('Discounted Costs'!$N434&amp;'Discounted Costs'!$O434),('Discounted Costs'!BE434)/Value_Output,"")</f>
        <v/>
      </c>
      <c r="AZ89" s="77" t="str">
        <f>IF(ISTEXT('Discounted Costs'!$N434&amp;'Discounted Costs'!$O434),('Discounted Costs'!BF434)/Value_Output,"")</f>
        <v/>
      </c>
      <c r="BA89" s="77" t="str">
        <f>IF(ISTEXT('Discounted Costs'!$N434&amp;'Discounted Costs'!$O434),('Discounted Costs'!BG434)/Value_Output,"")</f>
        <v/>
      </c>
      <c r="BB89" s="77" t="str">
        <f>IF(ISTEXT('Discounted Costs'!$N434&amp;'Discounted Costs'!$O434),('Discounted Costs'!BH434)/Value_Output,"")</f>
        <v/>
      </c>
      <c r="BC89" s="77" t="str">
        <f>IF(ISTEXT('Discounted Costs'!$N434&amp;'Discounted Costs'!$O434),('Discounted Costs'!BI434)/Value_Output,"")</f>
        <v/>
      </c>
      <c r="BD89" s="77" t="str">
        <f>IF(ISTEXT('Discounted Costs'!$N434&amp;'Discounted Costs'!$O434),('Discounted Costs'!BJ434)/Value_Output,"")</f>
        <v/>
      </c>
      <c r="BE89" s="77" t="str">
        <f>IF(ISTEXT('Discounted Costs'!$N434&amp;'Discounted Costs'!$O434),('Discounted Costs'!BK434)/Value_Output,"")</f>
        <v/>
      </c>
      <c r="BF89" s="77" t="str">
        <f>IF(ISTEXT('Discounted Costs'!$N434&amp;'Discounted Costs'!$O434),('Discounted Costs'!BL434)/Value_Output,"")</f>
        <v/>
      </c>
      <c r="BG89" s="77" t="str">
        <f>IF(ISTEXT('Discounted Costs'!$N434&amp;'Discounted Costs'!$O434),('Discounted Costs'!BM434)/Value_Output,"")</f>
        <v/>
      </c>
      <c r="BH89" s="77" t="str">
        <f>IF(ISTEXT('Discounted Costs'!$N434&amp;'Discounted Costs'!$O434),('Discounted Costs'!BN434)/Value_Output,"")</f>
        <v/>
      </c>
      <c r="BI89" s="77" t="str">
        <f>IF(ISTEXT('Discounted Costs'!$N434&amp;'Discounted Costs'!$O434),('Discounted Costs'!BO434)/Value_Output,"")</f>
        <v/>
      </c>
      <c r="BJ89" s="77" t="str">
        <f>IF(ISTEXT('Discounted Costs'!$N434&amp;'Discounted Costs'!$O434),('Discounted Costs'!BP434)/Value_Output,"")</f>
        <v/>
      </c>
      <c r="BK89" s="77" t="str">
        <f>IF(ISTEXT('Discounted Costs'!$N434&amp;'Discounted Costs'!$O434),('Discounted Costs'!BQ434)/Value_Output,"")</f>
        <v/>
      </c>
      <c r="BL89" s="77" t="str">
        <f>IF(ISTEXT('Discounted Costs'!$N434&amp;'Discounted Costs'!$O434),('Discounted Costs'!BR434)/Value_Output,"")</f>
        <v/>
      </c>
      <c r="BM89" s="77" t="str">
        <f>IF(ISTEXT('Discounted Costs'!$N434&amp;'Discounted Costs'!$O434),('Discounted Costs'!BS434)/Value_Output,"")</f>
        <v/>
      </c>
      <c r="BN89" s="77" t="str">
        <f>IF(ISTEXT('Discounted Costs'!$N434&amp;'Discounted Costs'!$O434),('Discounted Costs'!BT434)/Value_Output,"")</f>
        <v/>
      </c>
      <c r="BO89" s="77" t="str">
        <f>IF(ISTEXT('Discounted Costs'!$N434&amp;'Discounted Costs'!$O434),('Discounted Costs'!BU434)/Value_Output,"")</f>
        <v/>
      </c>
      <c r="BP89" s="77" t="str">
        <f>IF(ISTEXT('Discounted Costs'!$N434&amp;'Discounted Costs'!$O434),('Discounted Costs'!BV434)/Value_Output,"")</f>
        <v/>
      </c>
      <c r="BQ89" s="77" t="str">
        <f>IF(ISTEXT('Discounted Costs'!$N434&amp;'Discounted Costs'!$O434),('Discounted Costs'!BW434)/Value_Output,"")</f>
        <v/>
      </c>
      <c r="BR89" s="77" t="str">
        <f>IF(ISTEXT('Discounted Costs'!$N434&amp;'Discounted Costs'!$O434),('Discounted Costs'!BX434)/Value_Output,"")</f>
        <v/>
      </c>
      <c r="BS89" s="77" t="str">
        <f>IF(ISTEXT('Discounted Costs'!$N434&amp;'Discounted Costs'!$O434),('Discounted Costs'!BY434)/Value_Output,"")</f>
        <v/>
      </c>
      <c r="BT89" s="77" t="str">
        <f>IF(ISTEXT('Discounted Costs'!$N434&amp;'Discounted Costs'!$O434),('Discounted Costs'!BZ434)/Value_Output,"")</f>
        <v/>
      </c>
      <c r="BU89" s="77" t="str">
        <f>IF(ISTEXT('Discounted Costs'!$N434&amp;'Discounted Costs'!$O434),('Discounted Costs'!CA434)/Value_Output,"")</f>
        <v/>
      </c>
      <c r="BV89" s="77" t="str">
        <f>IF(ISTEXT('Discounted Costs'!$N434&amp;'Discounted Costs'!$O434),('Discounted Costs'!CB434)/Value_Output,"")</f>
        <v/>
      </c>
      <c r="BW89" s="77" t="str">
        <f>IF(ISTEXT('Discounted Costs'!$N434&amp;'Discounted Costs'!$O434),('Discounted Costs'!CC434)/Value_Output,"")</f>
        <v/>
      </c>
      <c r="BX89" s="77" t="str">
        <f>IF(ISTEXT('Discounted Costs'!$N434&amp;'Discounted Costs'!$O434),('Discounted Costs'!CD434)/Value_Output,"")</f>
        <v/>
      </c>
      <c r="BY89" s="77" t="str">
        <f>IF(ISTEXT('Discounted Costs'!$N434&amp;'Discounted Costs'!$O434),('Discounted Costs'!CE434)/Value_Output,"")</f>
        <v/>
      </c>
      <c r="BZ89" s="77" t="str">
        <f>IF(ISTEXT('Discounted Costs'!$N434&amp;'Discounted Costs'!$O434),('Discounted Costs'!CF434)/Value_Output,"")</f>
        <v/>
      </c>
      <c r="CA89" s="77" t="str">
        <f>IF(ISTEXT('Discounted Costs'!$N434&amp;'Discounted Costs'!$O434),('Discounted Costs'!CG434)/Value_Output,"")</f>
        <v/>
      </c>
      <c r="CB89" s="77" t="str">
        <f>IF(ISTEXT('Discounted Costs'!$N434&amp;'Discounted Costs'!$O434),('Discounted Costs'!CH434)/Value_Output,"")</f>
        <v/>
      </c>
      <c r="CC89" s="77" t="str">
        <f>IF(ISTEXT('Discounted Costs'!$N434&amp;'Discounted Costs'!$O434),('Discounted Costs'!CI434)/Value_Output,"")</f>
        <v/>
      </c>
      <c r="CD89" s="77" t="str">
        <f>IF(ISTEXT('Discounted Costs'!$N434&amp;'Discounted Costs'!$O434),('Discounted Costs'!CJ434)/Value_Output,"")</f>
        <v/>
      </c>
      <c r="CE89" s="77" t="str">
        <f>IF(ISTEXT('Discounted Costs'!$N434&amp;'Discounted Costs'!$O434),('Discounted Costs'!CK434)/Value_Output,"")</f>
        <v/>
      </c>
      <c r="CF89" s="77" t="str">
        <f>IF(ISTEXT('Discounted Costs'!$N434&amp;'Discounted Costs'!$O434),('Discounted Costs'!CL434)/Value_Output,"")</f>
        <v/>
      </c>
      <c r="CG89" s="77" t="str">
        <f>IF(ISTEXT('Discounted Costs'!$N434&amp;'Discounted Costs'!$O434),('Discounted Costs'!CM434)/Value_Output,"")</f>
        <v/>
      </c>
      <c r="CH89" s="77" t="str">
        <f>IF(ISTEXT('Discounted Costs'!$N434&amp;'Discounted Costs'!$O434),('Discounted Costs'!CN434)/Value_Output,"")</f>
        <v/>
      </c>
      <c r="CI89" s="77" t="str">
        <f>IF(ISTEXT('Discounted Costs'!$N434&amp;'Discounted Costs'!$O434),('Discounted Costs'!CO434)/Value_Output,"")</f>
        <v/>
      </c>
      <c r="CJ89" s="77" t="str">
        <f>IF(ISTEXT('Discounted Costs'!$N434&amp;'Discounted Costs'!$O434),('Discounted Costs'!CP434)/Value_Output,"")</f>
        <v/>
      </c>
      <c r="CM89" s="24"/>
      <c r="CN89" s="24"/>
    </row>
    <row r="90" spans="3:92" x14ac:dyDescent="0.35">
      <c r="C90" s="114"/>
      <c r="D90" s="114"/>
      <c r="E90" s="19" t="str">
        <f>IF(ISTEXT('Discounted Costs'!$N435&amp;'Discounted Costs'!$O435),'Discounted Costs'!$O435,"")</f>
        <v/>
      </c>
      <c r="F90" s="19"/>
      <c r="G90" s="82" t="str">
        <f>IF(ISTEXT('Discounted Costs'!$N435&amp;'Discounted Costs'!$O435),SUM('Discounted Costs'!$P435:$BM435)/Value_Output,"")</f>
        <v/>
      </c>
      <c r="H90" s="82"/>
      <c r="I90" s="88"/>
      <c r="J90" s="81" t="str">
        <f>IF(ISTEXT('Discounted Costs'!$N435&amp;'Discounted Costs'!$O435),('Discounted Costs'!P435)/Value_Output,"")</f>
        <v/>
      </c>
      <c r="K90" s="81" t="str">
        <f>IF(ISTEXT('Discounted Costs'!$N435&amp;'Discounted Costs'!$O435),('Discounted Costs'!Q435)/Value_Output,"")</f>
        <v/>
      </c>
      <c r="L90" s="81" t="str">
        <f>IF(ISTEXT('Discounted Costs'!$N435&amp;'Discounted Costs'!$O435),('Discounted Costs'!R435)/Value_Output,"")</f>
        <v/>
      </c>
      <c r="M90" s="81" t="str">
        <f>IF(ISTEXT('Discounted Costs'!$N435&amp;'Discounted Costs'!$O435),('Discounted Costs'!S435)/Value_Output,"")</f>
        <v/>
      </c>
      <c r="N90" s="81" t="str">
        <f>IF(ISTEXT('Discounted Costs'!$N435&amp;'Discounted Costs'!$O435),('Discounted Costs'!T435)/Value_Output,"")</f>
        <v/>
      </c>
      <c r="O90" s="81" t="str">
        <f>IF(ISTEXT('Discounted Costs'!$N435&amp;'Discounted Costs'!$O435),('Discounted Costs'!U435)/Value_Output,"")</f>
        <v/>
      </c>
      <c r="P90" s="81" t="str">
        <f>IF(ISTEXT('Discounted Costs'!$N435&amp;'Discounted Costs'!$O435),('Discounted Costs'!V435)/Value_Output,"")</f>
        <v/>
      </c>
      <c r="Q90" s="81" t="str">
        <f>IF(ISTEXT('Discounted Costs'!$N435&amp;'Discounted Costs'!$O435),('Discounted Costs'!W435)/Value_Output,"")</f>
        <v/>
      </c>
      <c r="R90" s="81" t="str">
        <f>IF(ISTEXT('Discounted Costs'!$N435&amp;'Discounted Costs'!$O435),('Discounted Costs'!X435)/Value_Output,"")</f>
        <v/>
      </c>
      <c r="S90" s="81" t="str">
        <f>IF(ISTEXT('Discounted Costs'!$N435&amp;'Discounted Costs'!$O435),('Discounted Costs'!Y435)/Value_Output,"")</f>
        <v/>
      </c>
      <c r="T90" s="81" t="str">
        <f>IF(ISTEXT('Discounted Costs'!$N435&amp;'Discounted Costs'!$O435),('Discounted Costs'!Z435)/Value_Output,"")</f>
        <v/>
      </c>
      <c r="U90" s="81" t="str">
        <f>IF(ISTEXT('Discounted Costs'!$N435&amp;'Discounted Costs'!$O435),('Discounted Costs'!AA435)/Value_Output,"")</f>
        <v/>
      </c>
      <c r="V90" s="81" t="str">
        <f>IF(ISTEXT('Discounted Costs'!$N435&amp;'Discounted Costs'!$O435),('Discounted Costs'!AB435)/Value_Output,"")</f>
        <v/>
      </c>
      <c r="W90" s="81" t="str">
        <f>IF(ISTEXT('Discounted Costs'!$N435&amp;'Discounted Costs'!$O435),('Discounted Costs'!AC435)/Value_Output,"")</f>
        <v/>
      </c>
      <c r="X90" s="81" t="str">
        <f>IF(ISTEXT('Discounted Costs'!$N435&amp;'Discounted Costs'!$O435),('Discounted Costs'!AD435)/Value_Output,"")</f>
        <v/>
      </c>
      <c r="Y90" s="81" t="str">
        <f>IF(ISTEXT('Discounted Costs'!$N435&amp;'Discounted Costs'!$O435),('Discounted Costs'!AE435)/Value_Output,"")</f>
        <v/>
      </c>
      <c r="Z90" s="81" t="str">
        <f>IF(ISTEXT('Discounted Costs'!$N435&amp;'Discounted Costs'!$O435),('Discounted Costs'!AF435)/Value_Output,"")</f>
        <v/>
      </c>
      <c r="AA90" s="81" t="str">
        <f>IF(ISTEXT('Discounted Costs'!$N435&amp;'Discounted Costs'!$O435),('Discounted Costs'!AG435)/Value_Output,"")</f>
        <v/>
      </c>
      <c r="AB90" s="81" t="str">
        <f>IF(ISTEXT('Discounted Costs'!$N435&amp;'Discounted Costs'!$O435),('Discounted Costs'!AH435)/Value_Output,"")</f>
        <v/>
      </c>
      <c r="AC90" s="81" t="str">
        <f>IF(ISTEXT('Discounted Costs'!$N435&amp;'Discounted Costs'!$O435),('Discounted Costs'!AI435)/Value_Output,"")</f>
        <v/>
      </c>
      <c r="AD90" s="81" t="str">
        <f>IF(ISTEXT('Discounted Costs'!$N435&amp;'Discounted Costs'!$O435),('Discounted Costs'!AJ435)/Value_Output,"")</f>
        <v/>
      </c>
      <c r="AE90" s="81" t="str">
        <f>IF(ISTEXT('Discounted Costs'!$N435&amp;'Discounted Costs'!$O435),('Discounted Costs'!AK435)/Value_Output,"")</f>
        <v/>
      </c>
      <c r="AF90" s="81" t="str">
        <f>IF(ISTEXT('Discounted Costs'!$N435&amp;'Discounted Costs'!$O435),('Discounted Costs'!AL435)/Value_Output,"")</f>
        <v/>
      </c>
      <c r="AG90" s="81" t="str">
        <f>IF(ISTEXT('Discounted Costs'!$N435&amp;'Discounted Costs'!$O435),('Discounted Costs'!AM435)/Value_Output,"")</f>
        <v/>
      </c>
      <c r="AH90" s="81" t="str">
        <f>IF(ISTEXT('Discounted Costs'!$N435&amp;'Discounted Costs'!$O435),('Discounted Costs'!AN435)/Value_Output,"")</f>
        <v/>
      </c>
      <c r="AI90" s="81" t="str">
        <f>IF(ISTEXT('Discounted Costs'!$N435&amp;'Discounted Costs'!$O435),('Discounted Costs'!AO435)/Value_Output,"")</f>
        <v/>
      </c>
      <c r="AJ90" s="81" t="str">
        <f>IF(ISTEXT('Discounted Costs'!$N435&amp;'Discounted Costs'!$O435),('Discounted Costs'!AP435)/Value_Output,"")</f>
        <v/>
      </c>
      <c r="AK90" s="81" t="str">
        <f>IF(ISTEXT('Discounted Costs'!$N435&amp;'Discounted Costs'!$O435),('Discounted Costs'!AQ435)/Value_Output,"")</f>
        <v/>
      </c>
      <c r="AL90" s="81" t="str">
        <f>IF(ISTEXT('Discounted Costs'!$N435&amp;'Discounted Costs'!$O435),('Discounted Costs'!AR435)/Value_Output,"")</f>
        <v/>
      </c>
      <c r="AM90" s="81" t="str">
        <f>IF(ISTEXT('Discounted Costs'!$N435&amp;'Discounted Costs'!$O435),('Discounted Costs'!AS435)/Value_Output,"")</f>
        <v/>
      </c>
      <c r="AN90" s="81" t="str">
        <f>IF(ISTEXT('Discounted Costs'!$N435&amp;'Discounted Costs'!$O435),('Discounted Costs'!AT435)/Value_Output,"")</f>
        <v/>
      </c>
      <c r="AO90" s="81" t="str">
        <f>IF(ISTEXT('Discounted Costs'!$N435&amp;'Discounted Costs'!$O435),('Discounted Costs'!AU435)/Value_Output,"")</f>
        <v/>
      </c>
      <c r="AP90" s="81" t="str">
        <f>IF(ISTEXT('Discounted Costs'!$N435&amp;'Discounted Costs'!$O435),('Discounted Costs'!AV435)/Value_Output,"")</f>
        <v/>
      </c>
      <c r="AQ90" s="81" t="str">
        <f>IF(ISTEXT('Discounted Costs'!$N435&amp;'Discounted Costs'!$O435),('Discounted Costs'!AW435)/Value_Output,"")</f>
        <v/>
      </c>
      <c r="AR90" s="81" t="str">
        <f>IF(ISTEXT('Discounted Costs'!$N435&amp;'Discounted Costs'!$O435),('Discounted Costs'!AX435)/Value_Output,"")</f>
        <v/>
      </c>
      <c r="AS90" s="81" t="str">
        <f>IF(ISTEXT('Discounted Costs'!$N435&amp;'Discounted Costs'!$O435),('Discounted Costs'!AY435)/Value_Output,"")</f>
        <v/>
      </c>
      <c r="AT90" s="81" t="str">
        <f>IF(ISTEXT('Discounted Costs'!$N435&amp;'Discounted Costs'!$O435),('Discounted Costs'!AZ435)/Value_Output,"")</f>
        <v/>
      </c>
      <c r="AU90" s="81" t="str">
        <f>IF(ISTEXT('Discounted Costs'!$N435&amp;'Discounted Costs'!$O435),('Discounted Costs'!BA435)/Value_Output,"")</f>
        <v/>
      </c>
      <c r="AV90" s="81" t="str">
        <f>IF(ISTEXT('Discounted Costs'!$N435&amp;'Discounted Costs'!$O435),('Discounted Costs'!BB435)/Value_Output,"")</f>
        <v/>
      </c>
      <c r="AW90" s="81" t="str">
        <f>IF(ISTEXT('Discounted Costs'!$N435&amp;'Discounted Costs'!$O435),('Discounted Costs'!BC435)/Value_Output,"")</f>
        <v/>
      </c>
      <c r="AX90" s="81" t="str">
        <f>IF(ISTEXT('Discounted Costs'!$N435&amp;'Discounted Costs'!$O435),('Discounted Costs'!BD435)/Value_Output,"")</f>
        <v/>
      </c>
      <c r="AY90" s="81" t="str">
        <f>IF(ISTEXT('Discounted Costs'!$N435&amp;'Discounted Costs'!$O435),('Discounted Costs'!BE435)/Value_Output,"")</f>
        <v/>
      </c>
      <c r="AZ90" s="77" t="str">
        <f>IF(ISTEXT('Discounted Costs'!$N435&amp;'Discounted Costs'!$O435),('Discounted Costs'!BF435)/Value_Output,"")</f>
        <v/>
      </c>
      <c r="BA90" s="77" t="str">
        <f>IF(ISTEXT('Discounted Costs'!$N435&amp;'Discounted Costs'!$O435),('Discounted Costs'!BG435)/Value_Output,"")</f>
        <v/>
      </c>
      <c r="BB90" s="77" t="str">
        <f>IF(ISTEXT('Discounted Costs'!$N435&amp;'Discounted Costs'!$O435),('Discounted Costs'!BH435)/Value_Output,"")</f>
        <v/>
      </c>
      <c r="BC90" s="77" t="str">
        <f>IF(ISTEXT('Discounted Costs'!$N435&amp;'Discounted Costs'!$O435),('Discounted Costs'!BI435)/Value_Output,"")</f>
        <v/>
      </c>
      <c r="BD90" s="77" t="str">
        <f>IF(ISTEXT('Discounted Costs'!$N435&amp;'Discounted Costs'!$O435),('Discounted Costs'!BJ435)/Value_Output,"")</f>
        <v/>
      </c>
      <c r="BE90" s="77" t="str">
        <f>IF(ISTEXT('Discounted Costs'!$N435&amp;'Discounted Costs'!$O435),('Discounted Costs'!BK435)/Value_Output,"")</f>
        <v/>
      </c>
      <c r="BF90" s="77" t="str">
        <f>IF(ISTEXT('Discounted Costs'!$N435&amp;'Discounted Costs'!$O435),('Discounted Costs'!BL435)/Value_Output,"")</f>
        <v/>
      </c>
      <c r="BG90" s="77" t="str">
        <f>IF(ISTEXT('Discounted Costs'!$N435&amp;'Discounted Costs'!$O435),('Discounted Costs'!BM435)/Value_Output,"")</f>
        <v/>
      </c>
      <c r="BH90" s="77" t="str">
        <f>IF(ISTEXT('Discounted Costs'!$N435&amp;'Discounted Costs'!$O435),('Discounted Costs'!BN435)/Value_Output,"")</f>
        <v/>
      </c>
      <c r="BI90" s="77" t="str">
        <f>IF(ISTEXT('Discounted Costs'!$N435&amp;'Discounted Costs'!$O435),('Discounted Costs'!BO435)/Value_Output,"")</f>
        <v/>
      </c>
      <c r="BJ90" s="77" t="str">
        <f>IF(ISTEXT('Discounted Costs'!$N435&amp;'Discounted Costs'!$O435),('Discounted Costs'!BP435)/Value_Output,"")</f>
        <v/>
      </c>
      <c r="BK90" s="77" t="str">
        <f>IF(ISTEXT('Discounted Costs'!$N435&amp;'Discounted Costs'!$O435),('Discounted Costs'!BQ435)/Value_Output,"")</f>
        <v/>
      </c>
      <c r="BL90" s="77" t="str">
        <f>IF(ISTEXT('Discounted Costs'!$N435&amp;'Discounted Costs'!$O435),('Discounted Costs'!BR435)/Value_Output,"")</f>
        <v/>
      </c>
      <c r="BM90" s="77" t="str">
        <f>IF(ISTEXT('Discounted Costs'!$N435&amp;'Discounted Costs'!$O435),('Discounted Costs'!BS435)/Value_Output,"")</f>
        <v/>
      </c>
      <c r="BN90" s="77" t="str">
        <f>IF(ISTEXT('Discounted Costs'!$N435&amp;'Discounted Costs'!$O435),('Discounted Costs'!BT435)/Value_Output,"")</f>
        <v/>
      </c>
      <c r="BO90" s="77" t="str">
        <f>IF(ISTEXT('Discounted Costs'!$N435&amp;'Discounted Costs'!$O435),('Discounted Costs'!BU435)/Value_Output,"")</f>
        <v/>
      </c>
      <c r="BP90" s="77" t="str">
        <f>IF(ISTEXT('Discounted Costs'!$N435&amp;'Discounted Costs'!$O435),('Discounted Costs'!BV435)/Value_Output,"")</f>
        <v/>
      </c>
      <c r="BQ90" s="77" t="str">
        <f>IF(ISTEXT('Discounted Costs'!$N435&amp;'Discounted Costs'!$O435),('Discounted Costs'!BW435)/Value_Output,"")</f>
        <v/>
      </c>
      <c r="BR90" s="77" t="str">
        <f>IF(ISTEXT('Discounted Costs'!$N435&amp;'Discounted Costs'!$O435),('Discounted Costs'!BX435)/Value_Output,"")</f>
        <v/>
      </c>
      <c r="BS90" s="77" t="str">
        <f>IF(ISTEXT('Discounted Costs'!$N435&amp;'Discounted Costs'!$O435),('Discounted Costs'!BY435)/Value_Output,"")</f>
        <v/>
      </c>
      <c r="BT90" s="77" t="str">
        <f>IF(ISTEXT('Discounted Costs'!$N435&amp;'Discounted Costs'!$O435),('Discounted Costs'!BZ435)/Value_Output,"")</f>
        <v/>
      </c>
      <c r="BU90" s="77" t="str">
        <f>IF(ISTEXT('Discounted Costs'!$N435&amp;'Discounted Costs'!$O435),('Discounted Costs'!CA435)/Value_Output,"")</f>
        <v/>
      </c>
      <c r="BV90" s="77" t="str">
        <f>IF(ISTEXT('Discounted Costs'!$N435&amp;'Discounted Costs'!$O435),('Discounted Costs'!CB435)/Value_Output,"")</f>
        <v/>
      </c>
      <c r="BW90" s="77" t="str">
        <f>IF(ISTEXT('Discounted Costs'!$N435&amp;'Discounted Costs'!$O435),('Discounted Costs'!CC435)/Value_Output,"")</f>
        <v/>
      </c>
      <c r="BX90" s="77" t="str">
        <f>IF(ISTEXT('Discounted Costs'!$N435&amp;'Discounted Costs'!$O435),('Discounted Costs'!CD435)/Value_Output,"")</f>
        <v/>
      </c>
      <c r="BY90" s="77" t="str">
        <f>IF(ISTEXT('Discounted Costs'!$N435&amp;'Discounted Costs'!$O435),('Discounted Costs'!CE435)/Value_Output,"")</f>
        <v/>
      </c>
      <c r="BZ90" s="77" t="str">
        <f>IF(ISTEXT('Discounted Costs'!$N435&amp;'Discounted Costs'!$O435),('Discounted Costs'!CF435)/Value_Output,"")</f>
        <v/>
      </c>
      <c r="CA90" s="77" t="str">
        <f>IF(ISTEXT('Discounted Costs'!$N435&amp;'Discounted Costs'!$O435),('Discounted Costs'!CG435)/Value_Output,"")</f>
        <v/>
      </c>
      <c r="CB90" s="77" t="str">
        <f>IF(ISTEXT('Discounted Costs'!$N435&amp;'Discounted Costs'!$O435),('Discounted Costs'!CH435)/Value_Output,"")</f>
        <v/>
      </c>
      <c r="CC90" s="77" t="str">
        <f>IF(ISTEXT('Discounted Costs'!$N435&amp;'Discounted Costs'!$O435),('Discounted Costs'!CI435)/Value_Output,"")</f>
        <v/>
      </c>
      <c r="CD90" s="77" t="str">
        <f>IF(ISTEXT('Discounted Costs'!$N435&amp;'Discounted Costs'!$O435),('Discounted Costs'!CJ435)/Value_Output,"")</f>
        <v/>
      </c>
      <c r="CE90" s="77" t="str">
        <f>IF(ISTEXT('Discounted Costs'!$N435&amp;'Discounted Costs'!$O435),('Discounted Costs'!CK435)/Value_Output,"")</f>
        <v/>
      </c>
      <c r="CF90" s="77" t="str">
        <f>IF(ISTEXT('Discounted Costs'!$N435&amp;'Discounted Costs'!$O435),('Discounted Costs'!CL435)/Value_Output,"")</f>
        <v/>
      </c>
      <c r="CG90" s="77" t="str">
        <f>IF(ISTEXT('Discounted Costs'!$N435&amp;'Discounted Costs'!$O435),('Discounted Costs'!CM435)/Value_Output,"")</f>
        <v/>
      </c>
      <c r="CH90" s="77" t="str">
        <f>IF(ISTEXT('Discounted Costs'!$N435&amp;'Discounted Costs'!$O435),('Discounted Costs'!CN435)/Value_Output,"")</f>
        <v/>
      </c>
      <c r="CI90" s="77" t="str">
        <f>IF(ISTEXT('Discounted Costs'!$N435&amp;'Discounted Costs'!$O435),('Discounted Costs'!CO435)/Value_Output,"")</f>
        <v/>
      </c>
      <c r="CJ90" s="77" t="str">
        <f>IF(ISTEXT('Discounted Costs'!$N435&amp;'Discounted Costs'!$O435),('Discounted Costs'!CP435)/Value_Output,"")</f>
        <v/>
      </c>
      <c r="CM90" s="24"/>
      <c r="CN90" s="24"/>
    </row>
    <row r="91" spans="3:92" ht="16" thickBot="1" x14ac:dyDescent="0.4">
      <c r="C91" s="114"/>
      <c r="D91" s="114"/>
      <c r="E91" s="257" t="s">
        <v>147</v>
      </c>
      <c r="F91" s="257"/>
      <c r="G91" s="258"/>
      <c r="H91" s="258"/>
      <c r="I91" s="259"/>
      <c r="J91" s="260">
        <f>SUM(J81:J90)</f>
        <v>0</v>
      </c>
      <c r="K91" s="260">
        <f>SUM(K81:K90)</f>
        <v>0</v>
      </c>
      <c r="L91" s="260">
        <f t="shared" ref="L91" si="84">SUM(L81:L90)</f>
        <v>0</v>
      </c>
      <c r="M91" s="260">
        <f t="shared" ref="M91" si="85">SUM(M81:M90)</f>
        <v>0</v>
      </c>
      <c r="N91" s="260">
        <f t="shared" ref="N91" si="86">SUM(N81:N90)</f>
        <v>0</v>
      </c>
      <c r="O91" s="260">
        <f t="shared" ref="O91" si="87">SUM(O81:O90)</f>
        <v>0</v>
      </c>
      <c r="P91" s="260">
        <f t="shared" ref="P91" si="88">SUM(P81:P90)</f>
        <v>0</v>
      </c>
      <c r="Q91" s="260">
        <f t="shared" ref="Q91" si="89">SUM(Q81:Q90)</f>
        <v>0</v>
      </c>
      <c r="R91" s="260">
        <f t="shared" ref="R91" si="90">SUM(R81:R90)</f>
        <v>0</v>
      </c>
      <c r="S91" s="260">
        <f t="shared" ref="S91" si="91">SUM(S81:S90)</f>
        <v>0</v>
      </c>
      <c r="T91" s="260">
        <f t="shared" ref="T91" si="92">SUM(T81:T90)</f>
        <v>0</v>
      </c>
      <c r="U91" s="260">
        <f t="shared" ref="U91" si="93">SUM(U81:U90)</f>
        <v>0</v>
      </c>
      <c r="V91" s="260">
        <f t="shared" ref="V91" si="94">SUM(V81:V90)</f>
        <v>0</v>
      </c>
      <c r="W91" s="260">
        <f t="shared" ref="W91" si="95">SUM(W81:W90)</f>
        <v>0</v>
      </c>
      <c r="X91" s="260">
        <f t="shared" ref="X91" si="96">SUM(X81:X90)</f>
        <v>0</v>
      </c>
      <c r="Y91" s="260">
        <f t="shared" ref="Y91" si="97">SUM(Y81:Y90)</f>
        <v>0</v>
      </c>
      <c r="Z91" s="260">
        <f t="shared" ref="Z91" si="98">SUM(Z81:Z90)</f>
        <v>0</v>
      </c>
      <c r="AA91" s="260">
        <f t="shared" ref="AA91" si="99">SUM(AA81:AA90)</f>
        <v>0</v>
      </c>
      <c r="AB91" s="260">
        <f t="shared" ref="AB91" si="100">SUM(AB81:AB90)</f>
        <v>0</v>
      </c>
      <c r="AC91" s="260">
        <f t="shared" ref="AC91" si="101">SUM(AC81:AC90)</f>
        <v>0</v>
      </c>
      <c r="AD91" s="260">
        <f t="shared" ref="AD91" si="102">SUM(AD81:AD90)</f>
        <v>0</v>
      </c>
      <c r="AE91" s="260">
        <f t="shared" ref="AE91" si="103">SUM(AE81:AE90)</f>
        <v>0</v>
      </c>
      <c r="AF91" s="260">
        <f t="shared" ref="AF91" si="104">SUM(AF81:AF90)</f>
        <v>0</v>
      </c>
      <c r="AG91" s="260">
        <f t="shared" ref="AG91" si="105">SUM(AG81:AG90)</f>
        <v>0</v>
      </c>
      <c r="AH91" s="260">
        <f t="shared" ref="AH91" si="106">SUM(AH81:AH90)</f>
        <v>0</v>
      </c>
      <c r="AI91" s="260">
        <f t="shared" ref="AI91" si="107">SUM(AI81:AI90)</f>
        <v>0</v>
      </c>
      <c r="AJ91" s="260">
        <f t="shared" ref="AJ91" si="108">SUM(AJ81:AJ90)</f>
        <v>0</v>
      </c>
      <c r="AK91" s="260">
        <f t="shared" ref="AK91" si="109">SUM(AK81:AK90)</f>
        <v>0</v>
      </c>
      <c r="AL91" s="260">
        <f t="shared" ref="AL91" si="110">SUM(AL81:AL90)</f>
        <v>0</v>
      </c>
      <c r="AM91" s="260">
        <f t="shared" ref="AM91" si="111">SUM(AM81:AM90)</f>
        <v>0</v>
      </c>
      <c r="AN91" s="260">
        <f t="shared" ref="AN91" si="112">SUM(AN81:AN90)</f>
        <v>0</v>
      </c>
      <c r="AO91" s="260">
        <f t="shared" ref="AO91" si="113">SUM(AO81:AO90)</f>
        <v>0</v>
      </c>
      <c r="AP91" s="260">
        <f t="shared" ref="AP91" si="114">SUM(AP81:AP90)</f>
        <v>0</v>
      </c>
      <c r="AQ91" s="260">
        <f t="shared" ref="AQ91" si="115">SUM(AQ81:AQ90)</f>
        <v>0</v>
      </c>
      <c r="AR91" s="260">
        <f t="shared" ref="AR91" si="116">SUM(AR81:AR90)</f>
        <v>0</v>
      </c>
      <c r="AS91" s="260">
        <f t="shared" ref="AS91" si="117">SUM(AS81:AS90)</f>
        <v>0</v>
      </c>
      <c r="AT91" s="260">
        <f t="shared" ref="AT91" si="118">SUM(AT81:AT90)</f>
        <v>0</v>
      </c>
      <c r="AU91" s="260">
        <f t="shared" ref="AU91" si="119">SUM(AU81:AU90)</f>
        <v>0</v>
      </c>
      <c r="AV91" s="260">
        <f t="shared" ref="AV91" si="120">SUM(AV81:AV90)</f>
        <v>0</v>
      </c>
      <c r="AW91" s="260">
        <f t="shared" ref="AW91" si="121">SUM(AW81:AW90)</f>
        <v>0</v>
      </c>
      <c r="AX91" s="260">
        <f t="shared" ref="AX91" si="122">SUM(AX81:AX90)</f>
        <v>0</v>
      </c>
      <c r="AY91" s="260">
        <f t="shared" ref="AY91" si="123">SUM(AY81:AY90)</f>
        <v>0</v>
      </c>
      <c r="AZ91" s="260">
        <f t="shared" ref="AZ91" si="124">SUM(AZ81:AZ90)</f>
        <v>0</v>
      </c>
      <c r="BA91" s="260">
        <f t="shared" ref="BA91" si="125">SUM(BA81:BA90)</f>
        <v>0</v>
      </c>
      <c r="BB91" s="260">
        <f t="shared" ref="BB91" si="126">SUM(BB81:BB90)</f>
        <v>0</v>
      </c>
      <c r="BC91" s="260">
        <f t="shared" ref="BC91" si="127">SUM(BC81:BC90)</f>
        <v>0</v>
      </c>
      <c r="BD91" s="260">
        <f t="shared" ref="BD91" si="128">SUM(BD81:BD90)</f>
        <v>0</v>
      </c>
      <c r="BE91" s="260">
        <f t="shared" ref="BE91" si="129">SUM(BE81:BE90)</f>
        <v>0</v>
      </c>
      <c r="BF91" s="260">
        <f t="shared" ref="BF91" si="130">SUM(BF81:BF90)</f>
        <v>0</v>
      </c>
      <c r="BG91" s="260">
        <f t="shared" ref="BG91" si="131">SUM(BG81:BG90)</f>
        <v>0</v>
      </c>
      <c r="BH91" s="260">
        <f t="shared" ref="BH91" si="132">SUM(BH81:BH90)</f>
        <v>0</v>
      </c>
      <c r="BI91" s="260">
        <f t="shared" ref="BI91" si="133">SUM(BI81:BI90)</f>
        <v>0</v>
      </c>
      <c r="BJ91" s="260">
        <f t="shared" ref="BJ91" si="134">SUM(BJ81:BJ90)</f>
        <v>0</v>
      </c>
      <c r="BK91" s="260">
        <f t="shared" ref="BK91" si="135">SUM(BK81:BK90)</f>
        <v>0</v>
      </c>
      <c r="BL91" s="260">
        <f t="shared" ref="BL91" si="136">SUM(BL81:BL90)</f>
        <v>0</v>
      </c>
      <c r="BM91" s="260">
        <f t="shared" ref="BM91" si="137">SUM(BM81:BM90)</f>
        <v>0</v>
      </c>
      <c r="BN91" s="260">
        <f t="shared" ref="BN91" si="138">SUM(BN81:BN90)</f>
        <v>0</v>
      </c>
      <c r="BO91" s="260">
        <f t="shared" ref="BO91" si="139">SUM(BO81:BO90)</f>
        <v>0</v>
      </c>
      <c r="BP91" s="260">
        <f t="shared" ref="BP91" si="140">SUM(BP81:BP90)</f>
        <v>0</v>
      </c>
      <c r="BQ91" s="260">
        <f t="shared" ref="BQ91" si="141">SUM(BQ81:BQ90)</f>
        <v>0</v>
      </c>
      <c r="BR91" s="260">
        <f t="shared" ref="BR91" si="142">SUM(BR81:BR90)</f>
        <v>0</v>
      </c>
      <c r="BS91" s="260">
        <f t="shared" ref="BS91" si="143">SUM(BS81:BS90)</f>
        <v>0</v>
      </c>
      <c r="BT91" s="260">
        <f t="shared" ref="BT91" si="144">SUM(BT81:BT90)</f>
        <v>0</v>
      </c>
      <c r="BU91" s="260">
        <f t="shared" ref="BU91" si="145">SUM(BU81:BU90)</f>
        <v>0</v>
      </c>
      <c r="BV91" s="260">
        <f t="shared" ref="BV91" si="146">SUM(BV81:BV90)</f>
        <v>0</v>
      </c>
      <c r="BW91" s="260">
        <f t="shared" ref="BW91" si="147">SUM(BW81:BW90)</f>
        <v>0</v>
      </c>
      <c r="BX91" s="260">
        <f t="shared" ref="BX91" si="148">SUM(BX81:BX90)</f>
        <v>0</v>
      </c>
      <c r="BY91" s="260">
        <f t="shared" ref="BY91" si="149">SUM(BY81:BY90)</f>
        <v>0</v>
      </c>
      <c r="BZ91" s="260">
        <f t="shared" ref="BZ91" si="150">SUM(BZ81:BZ90)</f>
        <v>0</v>
      </c>
      <c r="CA91" s="260">
        <f t="shared" ref="CA91" si="151">SUM(CA81:CA90)</f>
        <v>0</v>
      </c>
      <c r="CB91" s="260">
        <f t="shared" ref="CB91" si="152">SUM(CB81:CB90)</f>
        <v>0</v>
      </c>
      <c r="CC91" s="260">
        <f t="shared" ref="CC91" si="153">SUM(CC81:CC90)</f>
        <v>0</v>
      </c>
      <c r="CD91" s="260">
        <f t="shared" ref="CD91" si="154">SUM(CD81:CD90)</f>
        <v>0</v>
      </c>
      <c r="CE91" s="260">
        <f t="shared" ref="CE91" si="155">SUM(CE81:CE90)</f>
        <v>0</v>
      </c>
      <c r="CF91" s="260">
        <f t="shared" ref="CF91" si="156">SUM(CF81:CF90)</f>
        <v>0</v>
      </c>
      <c r="CG91" s="260">
        <f t="shared" ref="CG91" si="157">SUM(CG81:CG90)</f>
        <v>0</v>
      </c>
      <c r="CH91" s="260">
        <f t="shared" ref="CH91" si="158">SUM(CH81:CH90)</f>
        <v>0</v>
      </c>
      <c r="CI91" s="260">
        <f t="shared" ref="CI91" si="159">SUM(CI81:CI90)</f>
        <v>0</v>
      </c>
      <c r="CJ91" s="260">
        <f t="shared" ref="CJ91" si="160">SUM(CJ81:CJ90)</f>
        <v>0</v>
      </c>
      <c r="CM91" s="24"/>
      <c r="CN91" s="24"/>
    </row>
    <row r="92" spans="3:92" ht="16" thickTop="1" x14ac:dyDescent="0.35">
      <c r="C92" s="114"/>
      <c r="D92" s="114"/>
      <c r="E92" s="143"/>
      <c r="F92" s="143"/>
      <c r="G92" s="144"/>
      <c r="H92" s="144"/>
      <c r="I92" s="145"/>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M92" s="24"/>
      <c r="CN92" s="24"/>
    </row>
    <row r="93" spans="3:92" x14ac:dyDescent="0.35">
      <c r="C93" s="114"/>
      <c r="D93" s="114"/>
      <c r="E93" s="139" t="s">
        <v>103</v>
      </c>
      <c r="F93" s="139"/>
      <c r="G93" s="137" t="s">
        <v>123</v>
      </c>
      <c r="H93" s="137"/>
      <c r="I93" s="142" t="s">
        <v>124</v>
      </c>
      <c r="J93" s="142">
        <f>'Primary Inputs'!P$70</f>
        <v>0</v>
      </c>
      <c r="K93" s="142">
        <f>'Primary Inputs'!Q$70</f>
        <v>1</v>
      </c>
      <c r="L93" s="142">
        <f>'Primary Inputs'!R$70</f>
        <v>2</v>
      </c>
      <c r="M93" s="142">
        <f>'Primary Inputs'!S$70</f>
        <v>3</v>
      </c>
      <c r="N93" s="142">
        <f>'Primary Inputs'!T$70</f>
        <v>4</v>
      </c>
      <c r="O93" s="142">
        <f>'Primary Inputs'!U$70</f>
        <v>5</v>
      </c>
      <c r="P93" s="142">
        <f>'Primary Inputs'!V$70</f>
        <v>6</v>
      </c>
      <c r="Q93" s="142">
        <f>'Primary Inputs'!W$70</f>
        <v>7</v>
      </c>
      <c r="R93" s="142">
        <f>'Primary Inputs'!X$70</f>
        <v>8</v>
      </c>
      <c r="S93" s="142">
        <f>'Primary Inputs'!Y$70</f>
        <v>9</v>
      </c>
      <c r="T93" s="142">
        <f>'Primary Inputs'!Z$70</f>
        <v>10</v>
      </c>
      <c r="U93" s="142">
        <f>'Primary Inputs'!AA$70</f>
        <v>11</v>
      </c>
      <c r="V93" s="142">
        <f>'Primary Inputs'!AB$70</f>
        <v>12</v>
      </c>
      <c r="W93" s="142">
        <f>'Primary Inputs'!AC$70</f>
        <v>13</v>
      </c>
      <c r="X93" s="142">
        <f>'Primary Inputs'!AD$70</f>
        <v>14</v>
      </c>
      <c r="Y93" s="142">
        <f>'Primary Inputs'!AE$70</f>
        <v>15</v>
      </c>
      <c r="Z93" s="142">
        <f>'Primary Inputs'!AF$70</f>
        <v>16</v>
      </c>
      <c r="AA93" s="142">
        <f>'Primary Inputs'!AG$70</f>
        <v>17</v>
      </c>
      <c r="AB93" s="142">
        <f>'Primary Inputs'!AH$70</f>
        <v>18</v>
      </c>
      <c r="AC93" s="142">
        <f>'Primary Inputs'!AI$70</f>
        <v>19</v>
      </c>
      <c r="AD93" s="142">
        <f>'Primary Inputs'!AJ$70</f>
        <v>20</v>
      </c>
      <c r="AE93" s="142">
        <f>'Primary Inputs'!AK$70</f>
        <v>21</v>
      </c>
      <c r="AF93" s="142">
        <f>'Primary Inputs'!AL$70</f>
        <v>22</v>
      </c>
      <c r="AG93" s="142">
        <f>'Primary Inputs'!AM$70</f>
        <v>23</v>
      </c>
      <c r="AH93" s="142">
        <f>'Primary Inputs'!AN$70</f>
        <v>24</v>
      </c>
      <c r="AI93" s="142">
        <f>'Primary Inputs'!AO$70</f>
        <v>25</v>
      </c>
      <c r="AJ93" s="142">
        <f>'Primary Inputs'!AP$70</f>
        <v>26</v>
      </c>
      <c r="AK93" s="142">
        <f>'Primary Inputs'!AQ$70</f>
        <v>27</v>
      </c>
      <c r="AL93" s="142">
        <f>'Primary Inputs'!AR$70</f>
        <v>28</v>
      </c>
      <c r="AM93" s="142">
        <f>'Primary Inputs'!AS$70</f>
        <v>29</v>
      </c>
      <c r="AN93" s="142">
        <f>'Primary Inputs'!AT$70</f>
        <v>30</v>
      </c>
      <c r="AO93" s="142">
        <f>'Primary Inputs'!AU$70</f>
        <v>31</v>
      </c>
      <c r="AP93" s="142">
        <f>'Primary Inputs'!AV$70</f>
        <v>32</v>
      </c>
      <c r="AQ93" s="142">
        <f>'Primary Inputs'!AW$70</f>
        <v>33</v>
      </c>
      <c r="AR93" s="142">
        <f>'Primary Inputs'!AX$70</f>
        <v>34</v>
      </c>
      <c r="AS93" s="142">
        <f>'Primary Inputs'!AY$70</f>
        <v>35</v>
      </c>
      <c r="AT93" s="142">
        <f>'Primary Inputs'!AZ$70</f>
        <v>36</v>
      </c>
      <c r="AU93" s="142">
        <f>'Primary Inputs'!BA$70</f>
        <v>37</v>
      </c>
      <c r="AV93" s="142">
        <f>'Primary Inputs'!BB$70</f>
        <v>38</v>
      </c>
      <c r="AW93" s="142">
        <f>'Primary Inputs'!BC$70</f>
        <v>39</v>
      </c>
      <c r="AX93" s="142">
        <f>'Primary Inputs'!BD$70</f>
        <v>40</v>
      </c>
      <c r="AY93" s="142">
        <f>'Primary Inputs'!BE$70</f>
        <v>41</v>
      </c>
      <c r="AZ93" s="137">
        <f>'Primary Inputs'!BF$70</f>
        <v>42</v>
      </c>
      <c r="BA93" s="137">
        <f>'Primary Inputs'!BG$70</f>
        <v>43</v>
      </c>
      <c r="BB93" s="137">
        <f>'Primary Inputs'!BH$70</f>
        <v>44</v>
      </c>
      <c r="BC93" s="137">
        <f>'Primary Inputs'!BI$70</f>
        <v>45</v>
      </c>
      <c r="BD93" s="137">
        <f>'Primary Inputs'!BJ$70</f>
        <v>46</v>
      </c>
      <c r="BE93" s="137">
        <f>'Primary Inputs'!BK$70</f>
        <v>47</v>
      </c>
      <c r="BF93" s="137">
        <f>'Primary Inputs'!BL$70</f>
        <v>48</v>
      </c>
      <c r="BG93" s="137">
        <f>'Primary Inputs'!BM$70</f>
        <v>49</v>
      </c>
      <c r="BH93" s="137">
        <f>'Primary Inputs'!BN$70</f>
        <v>50</v>
      </c>
      <c r="BI93" s="137">
        <f>'Primary Inputs'!BO$70</f>
        <v>51</v>
      </c>
      <c r="BJ93" s="137">
        <f>'Primary Inputs'!BP$70</f>
        <v>52</v>
      </c>
      <c r="BK93" s="137">
        <f>'Primary Inputs'!BQ$70</f>
        <v>53</v>
      </c>
      <c r="BL93" s="137">
        <f>'Primary Inputs'!BR$70</f>
        <v>54</v>
      </c>
      <c r="BM93" s="137">
        <f>'Primary Inputs'!BS$70</f>
        <v>55</v>
      </c>
      <c r="BN93" s="137">
        <f>'Primary Inputs'!BT$70</f>
        <v>56</v>
      </c>
      <c r="BO93" s="137">
        <f>'Primary Inputs'!BU$70</f>
        <v>57</v>
      </c>
      <c r="BP93" s="137">
        <f>'Primary Inputs'!BV$70</f>
        <v>58</v>
      </c>
      <c r="BQ93" s="137">
        <f>'Primary Inputs'!BW$70</f>
        <v>59</v>
      </c>
      <c r="BR93" s="137">
        <f>'Primary Inputs'!BX$70</f>
        <v>60</v>
      </c>
      <c r="BS93" s="137">
        <f>'Primary Inputs'!BY$70</f>
        <v>61</v>
      </c>
      <c r="BT93" s="137">
        <f>'Primary Inputs'!BZ$70</f>
        <v>62</v>
      </c>
      <c r="BU93" s="137">
        <f>'Primary Inputs'!CA$70</f>
        <v>63</v>
      </c>
      <c r="BV93" s="137">
        <f>'Primary Inputs'!CB$70</f>
        <v>64</v>
      </c>
      <c r="BW93" s="137">
        <f>'Primary Inputs'!CC$70</f>
        <v>65</v>
      </c>
      <c r="BX93" s="137">
        <f>'Primary Inputs'!CD$70</f>
        <v>66</v>
      </c>
      <c r="BY93" s="137">
        <f>'Primary Inputs'!CE$70</f>
        <v>67</v>
      </c>
      <c r="BZ93" s="137">
        <f>'Primary Inputs'!CF$70</f>
        <v>68</v>
      </c>
      <c r="CA93" s="137">
        <f>'Primary Inputs'!CG$70</f>
        <v>69</v>
      </c>
      <c r="CB93" s="137">
        <f>'Primary Inputs'!CH$70</f>
        <v>70</v>
      </c>
      <c r="CC93" s="137">
        <f>'Primary Inputs'!CI$70</f>
        <v>71</v>
      </c>
      <c r="CD93" s="137">
        <f>'Primary Inputs'!CJ$70</f>
        <v>72</v>
      </c>
      <c r="CE93" s="137">
        <f>'Primary Inputs'!CK$70</f>
        <v>73</v>
      </c>
      <c r="CF93" s="137">
        <f>'Primary Inputs'!CL$70</f>
        <v>74</v>
      </c>
      <c r="CG93" s="137">
        <f>'Primary Inputs'!CM$70</f>
        <v>75</v>
      </c>
      <c r="CH93" s="137">
        <f>'Primary Inputs'!CN$70</f>
        <v>76</v>
      </c>
      <c r="CI93" s="137">
        <f>'Primary Inputs'!CO$70</f>
        <v>77</v>
      </c>
      <c r="CJ93" s="137">
        <f>'Primary Inputs'!CP$70</f>
        <v>78</v>
      </c>
      <c r="CM93" s="24"/>
      <c r="CN93" s="24"/>
    </row>
    <row r="94" spans="3:92" x14ac:dyDescent="0.35">
      <c r="C94" s="114"/>
      <c r="D94" s="114"/>
      <c r="E94" s="23"/>
      <c r="F94" s="23"/>
      <c r="G94" s="80"/>
      <c r="H94" s="80"/>
      <c r="I94" s="86"/>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M94" s="24"/>
      <c r="CN94" s="24"/>
    </row>
    <row r="95" spans="3:92" x14ac:dyDescent="0.35">
      <c r="C95" s="114"/>
      <c r="D95" s="114"/>
      <c r="E95" s="23" t="str">
        <f>IF(ISTEXT('Discounted Benefits'!$N426&amp;'Discounted Benefits'!$O426),'Discounted Benefits'!$O426,"")</f>
        <v/>
      </c>
      <c r="F95" s="23"/>
      <c r="G95" s="82" t="str">
        <f>IF(ISTEXT('Discounted Benefits'!$N426&amp;'Discounted Benefits'!$O426),SUM('Discounted Benefits'!$P426:$BM426)/Value_Output,"")</f>
        <v/>
      </c>
      <c r="H95" s="82"/>
      <c r="I95" s="87"/>
      <c r="J95" s="81" t="str">
        <f>IF(ISTEXT('Discounted Benefits'!$N426&amp;'Discounted Benefits'!$O426),('Discounted Benefits'!P426)/Value_Output,"")</f>
        <v/>
      </c>
      <c r="K95" s="81" t="str">
        <f>IF(ISTEXT('Discounted Benefits'!$N426&amp;'Discounted Benefits'!$O426),('Discounted Benefits'!Q426)/Value_Output,"")</f>
        <v/>
      </c>
      <c r="L95" s="81" t="str">
        <f>IF(ISTEXT('Discounted Benefits'!$N426&amp;'Discounted Benefits'!$O426),('Discounted Benefits'!R426)/Value_Output,"")</f>
        <v/>
      </c>
      <c r="M95" s="81" t="str">
        <f>IF(ISTEXT('Discounted Benefits'!$N426&amp;'Discounted Benefits'!$O426),('Discounted Benefits'!S426)/Value_Output,"")</f>
        <v/>
      </c>
      <c r="N95" s="81" t="str">
        <f>IF(ISTEXT('Discounted Benefits'!$N426&amp;'Discounted Benefits'!$O426),('Discounted Benefits'!T426)/Value_Output,"")</f>
        <v/>
      </c>
      <c r="O95" s="81" t="str">
        <f>IF(ISTEXT('Discounted Benefits'!$N426&amp;'Discounted Benefits'!$O426),('Discounted Benefits'!U426)/Value_Output,"")</f>
        <v/>
      </c>
      <c r="P95" s="81" t="str">
        <f>IF(ISTEXT('Discounted Benefits'!$N426&amp;'Discounted Benefits'!$O426),('Discounted Benefits'!V426)/Value_Output,"")</f>
        <v/>
      </c>
      <c r="Q95" s="81" t="str">
        <f>IF(ISTEXT('Discounted Benefits'!$N426&amp;'Discounted Benefits'!$O426),('Discounted Benefits'!W426)/Value_Output,"")</f>
        <v/>
      </c>
      <c r="R95" s="81" t="str">
        <f>IF(ISTEXT('Discounted Benefits'!$N426&amp;'Discounted Benefits'!$O426),('Discounted Benefits'!X426)/Value_Output,"")</f>
        <v/>
      </c>
      <c r="S95" s="81" t="str">
        <f>IF(ISTEXT('Discounted Benefits'!$N426&amp;'Discounted Benefits'!$O426),('Discounted Benefits'!Y426)/Value_Output,"")</f>
        <v/>
      </c>
      <c r="T95" s="81" t="str">
        <f>IF(ISTEXT('Discounted Benefits'!$N426&amp;'Discounted Benefits'!$O426),('Discounted Benefits'!Z426)/Value_Output,"")</f>
        <v/>
      </c>
      <c r="U95" s="81" t="str">
        <f>IF(ISTEXT('Discounted Benefits'!$N426&amp;'Discounted Benefits'!$O426),('Discounted Benefits'!AA426)/Value_Output,"")</f>
        <v/>
      </c>
      <c r="V95" s="81" t="str">
        <f>IF(ISTEXT('Discounted Benefits'!$N426&amp;'Discounted Benefits'!$O426),('Discounted Benefits'!AB426)/Value_Output,"")</f>
        <v/>
      </c>
      <c r="W95" s="81" t="str">
        <f>IF(ISTEXT('Discounted Benefits'!$N426&amp;'Discounted Benefits'!$O426),('Discounted Benefits'!AC426)/Value_Output,"")</f>
        <v/>
      </c>
      <c r="X95" s="81" t="str">
        <f>IF(ISTEXT('Discounted Benefits'!$N426&amp;'Discounted Benefits'!$O426),('Discounted Benefits'!AD426)/Value_Output,"")</f>
        <v/>
      </c>
      <c r="Y95" s="81" t="str">
        <f>IF(ISTEXT('Discounted Benefits'!$N426&amp;'Discounted Benefits'!$O426),('Discounted Benefits'!AE426)/Value_Output,"")</f>
        <v/>
      </c>
      <c r="Z95" s="81" t="str">
        <f>IF(ISTEXT('Discounted Benefits'!$N426&amp;'Discounted Benefits'!$O426),('Discounted Benefits'!AF426)/Value_Output,"")</f>
        <v/>
      </c>
      <c r="AA95" s="81" t="str">
        <f>IF(ISTEXT('Discounted Benefits'!$N426&amp;'Discounted Benefits'!$O426),('Discounted Benefits'!AG426)/Value_Output,"")</f>
        <v/>
      </c>
      <c r="AB95" s="81" t="str">
        <f>IF(ISTEXT('Discounted Benefits'!$N426&amp;'Discounted Benefits'!$O426),('Discounted Benefits'!AH426)/Value_Output,"")</f>
        <v/>
      </c>
      <c r="AC95" s="81" t="str">
        <f>IF(ISTEXT('Discounted Benefits'!$N426&amp;'Discounted Benefits'!$O426),('Discounted Benefits'!AI426)/Value_Output,"")</f>
        <v/>
      </c>
      <c r="AD95" s="81" t="str">
        <f>IF(ISTEXT('Discounted Benefits'!$N426&amp;'Discounted Benefits'!$O426),('Discounted Benefits'!AJ426)/Value_Output,"")</f>
        <v/>
      </c>
      <c r="AE95" s="81" t="str">
        <f>IF(ISTEXT('Discounted Benefits'!$N426&amp;'Discounted Benefits'!$O426),('Discounted Benefits'!AK426)/Value_Output,"")</f>
        <v/>
      </c>
      <c r="AF95" s="81" t="str">
        <f>IF(ISTEXT('Discounted Benefits'!$N426&amp;'Discounted Benefits'!$O426),('Discounted Benefits'!AL426)/Value_Output,"")</f>
        <v/>
      </c>
      <c r="AG95" s="81" t="str">
        <f>IF(ISTEXT('Discounted Benefits'!$N426&amp;'Discounted Benefits'!$O426),('Discounted Benefits'!AM426)/Value_Output,"")</f>
        <v/>
      </c>
      <c r="AH95" s="81" t="str">
        <f>IF(ISTEXT('Discounted Benefits'!$N426&amp;'Discounted Benefits'!$O426),('Discounted Benefits'!AN426)/Value_Output,"")</f>
        <v/>
      </c>
      <c r="AI95" s="81" t="str">
        <f>IF(ISTEXT('Discounted Benefits'!$N426&amp;'Discounted Benefits'!$O426),('Discounted Benefits'!AO426)/Value_Output,"")</f>
        <v/>
      </c>
      <c r="AJ95" s="81" t="str">
        <f>IF(ISTEXT('Discounted Benefits'!$N426&amp;'Discounted Benefits'!$O426),('Discounted Benefits'!AP426)/Value_Output,"")</f>
        <v/>
      </c>
      <c r="AK95" s="81" t="str">
        <f>IF(ISTEXT('Discounted Benefits'!$N426&amp;'Discounted Benefits'!$O426),('Discounted Benefits'!AQ426)/Value_Output,"")</f>
        <v/>
      </c>
      <c r="AL95" s="81" t="str">
        <f>IF(ISTEXT('Discounted Benefits'!$N426&amp;'Discounted Benefits'!$O426),('Discounted Benefits'!AR426)/Value_Output,"")</f>
        <v/>
      </c>
      <c r="AM95" s="81" t="str">
        <f>IF(ISTEXT('Discounted Benefits'!$N426&amp;'Discounted Benefits'!$O426),('Discounted Benefits'!AS426)/Value_Output,"")</f>
        <v/>
      </c>
      <c r="AN95" s="81" t="str">
        <f>IF(ISTEXT('Discounted Benefits'!$N426&amp;'Discounted Benefits'!$O426),('Discounted Benefits'!AT426)/Value_Output,"")</f>
        <v/>
      </c>
      <c r="AO95" s="81" t="str">
        <f>IF(ISTEXT('Discounted Benefits'!$N426&amp;'Discounted Benefits'!$O426),('Discounted Benefits'!AU426)/Value_Output,"")</f>
        <v/>
      </c>
      <c r="AP95" s="81" t="str">
        <f>IF(ISTEXT('Discounted Benefits'!$N426&amp;'Discounted Benefits'!$O426),('Discounted Benefits'!AV426)/Value_Output,"")</f>
        <v/>
      </c>
      <c r="AQ95" s="81" t="str">
        <f>IF(ISTEXT('Discounted Benefits'!$N426&amp;'Discounted Benefits'!$O426),('Discounted Benefits'!AW426)/Value_Output,"")</f>
        <v/>
      </c>
      <c r="AR95" s="81" t="str">
        <f>IF(ISTEXT('Discounted Benefits'!$N426&amp;'Discounted Benefits'!$O426),('Discounted Benefits'!AX426)/Value_Output,"")</f>
        <v/>
      </c>
      <c r="AS95" s="81" t="str">
        <f>IF(ISTEXT('Discounted Benefits'!$N426&amp;'Discounted Benefits'!$O426),('Discounted Benefits'!AY426)/Value_Output,"")</f>
        <v/>
      </c>
      <c r="AT95" s="81" t="str">
        <f>IF(ISTEXT('Discounted Benefits'!$N426&amp;'Discounted Benefits'!$O426),('Discounted Benefits'!AZ426)/Value_Output,"")</f>
        <v/>
      </c>
      <c r="AU95" s="81" t="str">
        <f>IF(ISTEXT('Discounted Benefits'!$N426&amp;'Discounted Benefits'!$O426),('Discounted Benefits'!BA426)/Value_Output,"")</f>
        <v/>
      </c>
      <c r="AV95" s="81" t="str">
        <f>IF(ISTEXT('Discounted Benefits'!$N426&amp;'Discounted Benefits'!$O426),('Discounted Benefits'!BB426)/Value_Output,"")</f>
        <v/>
      </c>
      <c r="AW95" s="81" t="str">
        <f>IF(ISTEXT('Discounted Benefits'!$N426&amp;'Discounted Benefits'!$O426),('Discounted Benefits'!BC426)/Value_Output,"")</f>
        <v/>
      </c>
      <c r="AX95" s="81" t="str">
        <f>IF(ISTEXT('Discounted Benefits'!$N426&amp;'Discounted Benefits'!$O426),('Discounted Benefits'!BD426)/Value_Output,"")</f>
        <v/>
      </c>
      <c r="AY95" s="81" t="str">
        <f>IF(ISTEXT('Discounted Benefits'!$N426&amp;'Discounted Benefits'!$O426),('Discounted Benefits'!BE426)/Value_Output,"")</f>
        <v/>
      </c>
      <c r="AZ95" s="77" t="str">
        <f>IF(ISTEXT('Discounted Benefits'!$N426&amp;'Discounted Benefits'!$O426),('Discounted Benefits'!BF426)/Value_Output,"")</f>
        <v/>
      </c>
      <c r="BA95" s="77" t="str">
        <f>IF(ISTEXT('Discounted Benefits'!$N426&amp;'Discounted Benefits'!$O426),('Discounted Benefits'!BG426)/Value_Output,"")</f>
        <v/>
      </c>
      <c r="BB95" s="77" t="str">
        <f>IF(ISTEXT('Discounted Benefits'!$N426&amp;'Discounted Benefits'!$O426),('Discounted Benefits'!BH426)/Value_Output,"")</f>
        <v/>
      </c>
      <c r="BC95" s="77" t="str">
        <f>IF(ISTEXT('Discounted Benefits'!$N426&amp;'Discounted Benefits'!$O426),('Discounted Benefits'!BI426)/Value_Output,"")</f>
        <v/>
      </c>
      <c r="BD95" s="77" t="str">
        <f>IF(ISTEXT('Discounted Benefits'!$N426&amp;'Discounted Benefits'!$O426),('Discounted Benefits'!BJ426)/Value_Output,"")</f>
        <v/>
      </c>
      <c r="BE95" s="77" t="str">
        <f>IF(ISTEXT('Discounted Benefits'!$N426&amp;'Discounted Benefits'!$O426),('Discounted Benefits'!BK426)/Value_Output,"")</f>
        <v/>
      </c>
      <c r="BF95" s="77" t="str">
        <f>IF(ISTEXT('Discounted Benefits'!$N426&amp;'Discounted Benefits'!$O426),('Discounted Benefits'!BL426)/Value_Output,"")</f>
        <v/>
      </c>
      <c r="BG95" s="77" t="str">
        <f>IF(ISTEXT('Discounted Benefits'!$N426&amp;'Discounted Benefits'!$O426),('Discounted Benefits'!BM426)/Value_Output,"")</f>
        <v/>
      </c>
      <c r="BH95" s="77" t="str">
        <f>IF(ISTEXT('Discounted Benefits'!$N426&amp;'Discounted Benefits'!$O426),('Discounted Benefits'!BN426)/Value_Output,"")</f>
        <v/>
      </c>
      <c r="BI95" s="77" t="str">
        <f>IF(ISTEXT('Discounted Benefits'!$N426&amp;'Discounted Benefits'!$O426),('Discounted Benefits'!BO426)/Value_Output,"")</f>
        <v/>
      </c>
      <c r="BJ95" s="77" t="str">
        <f>IF(ISTEXT('Discounted Benefits'!$N426&amp;'Discounted Benefits'!$O426),('Discounted Benefits'!BP426)/Value_Output,"")</f>
        <v/>
      </c>
      <c r="BK95" s="77" t="str">
        <f>IF(ISTEXT('Discounted Benefits'!$N426&amp;'Discounted Benefits'!$O426),('Discounted Benefits'!BQ426)/Value_Output,"")</f>
        <v/>
      </c>
      <c r="BL95" s="77" t="str">
        <f>IF(ISTEXT('Discounted Benefits'!$N426&amp;'Discounted Benefits'!$O426),('Discounted Benefits'!BR426)/Value_Output,"")</f>
        <v/>
      </c>
      <c r="BM95" s="77" t="str">
        <f>IF(ISTEXT('Discounted Benefits'!$N426&amp;'Discounted Benefits'!$O426),('Discounted Benefits'!BS426)/Value_Output,"")</f>
        <v/>
      </c>
      <c r="BN95" s="77" t="str">
        <f>IF(ISTEXT('Discounted Benefits'!$N426&amp;'Discounted Benefits'!$O426),('Discounted Benefits'!BT426)/Value_Output,"")</f>
        <v/>
      </c>
      <c r="BO95" s="77" t="str">
        <f>IF(ISTEXT('Discounted Benefits'!$N426&amp;'Discounted Benefits'!$O426),('Discounted Benefits'!BU426)/Value_Output,"")</f>
        <v/>
      </c>
      <c r="BP95" s="77" t="str">
        <f>IF(ISTEXT('Discounted Benefits'!$N426&amp;'Discounted Benefits'!$O426),('Discounted Benefits'!BV426)/Value_Output,"")</f>
        <v/>
      </c>
      <c r="BQ95" s="77" t="str">
        <f>IF(ISTEXT('Discounted Benefits'!$N426&amp;'Discounted Benefits'!$O426),('Discounted Benefits'!BW426)/Value_Output,"")</f>
        <v/>
      </c>
      <c r="BR95" s="77" t="str">
        <f>IF(ISTEXT('Discounted Benefits'!$N426&amp;'Discounted Benefits'!$O426),('Discounted Benefits'!BX426)/Value_Output,"")</f>
        <v/>
      </c>
      <c r="BS95" s="77" t="str">
        <f>IF(ISTEXT('Discounted Benefits'!$N426&amp;'Discounted Benefits'!$O426),('Discounted Benefits'!BY426)/Value_Output,"")</f>
        <v/>
      </c>
      <c r="BT95" s="77" t="str">
        <f>IF(ISTEXT('Discounted Benefits'!$N426&amp;'Discounted Benefits'!$O426),('Discounted Benefits'!BZ426)/Value_Output,"")</f>
        <v/>
      </c>
      <c r="BU95" s="77" t="str">
        <f>IF(ISTEXT('Discounted Benefits'!$N426&amp;'Discounted Benefits'!$O426),('Discounted Benefits'!CA426)/Value_Output,"")</f>
        <v/>
      </c>
      <c r="BV95" s="77" t="str">
        <f>IF(ISTEXT('Discounted Benefits'!$N426&amp;'Discounted Benefits'!$O426),('Discounted Benefits'!CB426)/Value_Output,"")</f>
        <v/>
      </c>
      <c r="BW95" s="77" t="str">
        <f>IF(ISTEXT('Discounted Benefits'!$N426&amp;'Discounted Benefits'!$O426),('Discounted Benefits'!CC426)/Value_Output,"")</f>
        <v/>
      </c>
      <c r="BX95" s="77" t="str">
        <f>IF(ISTEXT('Discounted Benefits'!$N426&amp;'Discounted Benefits'!$O426),('Discounted Benefits'!CD426)/Value_Output,"")</f>
        <v/>
      </c>
      <c r="BY95" s="77" t="str">
        <f>IF(ISTEXT('Discounted Benefits'!$N426&amp;'Discounted Benefits'!$O426),('Discounted Benefits'!CE426)/Value_Output,"")</f>
        <v/>
      </c>
      <c r="BZ95" s="77" t="str">
        <f>IF(ISTEXT('Discounted Benefits'!$N426&amp;'Discounted Benefits'!$O426),('Discounted Benefits'!CF426)/Value_Output,"")</f>
        <v/>
      </c>
      <c r="CA95" s="77" t="str">
        <f>IF(ISTEXT('Discounted Benefits'!$N426&amp;'Discounted Benefits'!$O426),('Discounted Benefits'!CG426)/Value_Output,"")</f>
        <v/>
      </c>
      <c r="CB95" s="77" t="str">
        <f>IF(ISTEXT('Discounted Benefits'!$N426&amp;'Discounted Benefits'!$O426),('Discounted Benefits'!CH426)/Value_Output,"")</f>
        <v/>
      </c>
      <c r="CC95" s="77" t="str">
        <f>IF(ISTEXT('Discounted Benefits'!$N426&amp;'Discounted Benefits'!$O426),('Discounted Benefits'!CI426)/Value_Output,"")</f>
        <v/>
      </c>
      <c r="CD95" s="77" t="str">
        <f>IF(ISTEXT('Discounted Benefits'!$N426&amp;'Discounted Benefits'!$O426),('Discounted Benefits'!CJ426)/Value_Output,"")</f>
        <v/>
      </c>
      <c r="CE95" s="77" t="str">
        <f>IF(ISTEXT('Discounted Benefits'!$N426&amp;'Discounted Benefits'!$O426),('Discounted Benefits'!CK426)/Value_Output,"")</f>
        <v/>
      </c>
      <c r="CF95" s="77" t="str">
        <f>IF(ISTEXT('Discounted Benefits'!$N426&amp;'Discounted Benefits'!$O426),('Discounted Benefits'!CL426)/Value_Output,"")</f>
        <v/>
      </c>
      <c r="CG95" s="77" t="str">
        <f>IF(ISTEXT('Discounted Benefits'!$N426&amp;'Discounted Benefits'!$O426),('Discounted Benefits'!CM426)/Value_Output,"")</f>
        <v/>
      </c>
      <c r="CH95" s="77" t="str">
        <f>IF(ISTEXT('Discounted Benefits'!$N426&amp;'Discounted Benefits'!$O426),('Discounted Benefits'!CN426)/Value_Output,"")</f>
        <v/>
      </c>
      <c r="CI95" s="77" t="str">
        <f>IF(ISTEXT('Discounted Benefits'!$N426&amp;'Discounted Benefits'!$O426),('Discounted Benefits'!CO426)/Value_Output,"")</f>
        <v/>
      </c>
      <c r="CJ95" s="77" t="str">
        <f>IF(ISTEXT('Discounted Benefits'!$N426&amp;'Discounted Benefits'!$O426),('Discounted Benefits'!CP426)/Value_Output,"")</f>
        <v/>
      </c>
      <c r="CM95" s="24"/>
      <c r="CN95" s="24"/>
    </row>
    <row r="96" spans="3:92" x14ac:dyDescent="0.35">
      <c r="C96" s="114"/>
      <c r="D96" s="114"/>
      <c r="E96" s="23" t="str">
        <f>IF(ISTEXT('Discounted Benefits'!$N427&amp;'Discounted Benefits'!$O427),'Discounted Benefits'!$O427,"")</f>
        <v/>
      </c>
      <c r="F96" s="23"/>
      <c r="G96" s="82" t="str">
        <f>IF(ISTEXT('Discounted Benefits'!$N427&amp;'Discounted Benefits'!$O427),SUM('Discounted Benefits'!$P427:$BM427)/Value_Output,"")</f>
        <v/>
      </c>
      <c r="H96" s="82"/>
      <c r="I96" s="87"/>
      <c r="J96" s="81" t="str">
        <f>IF(ISTEXT('Discounted Benefits'!$N427&amp;'Discounted Benefits'!$O427),('Discounted Benefits'!P427)/Value_Output,"")</f>
        <v/>
      </c>
      <c r="K96" s="81" t="str">
        <f>IF(ISTEXT('Discounted Benefits'!$N427&amp;'Discounted Benefits'!$O427),('Discounted Benefits'!Q427)/Value_Output,"")</f>
        <v/>
      </c>
      <c r="L96" s="81" t="str">
        <f>IF(ISTEXT('Discounted Benefits'!$N427&amp;'Discounted Benefits'!$O427),('Discounted Benefits'!R427)/Value_Output,"")</f>
        <v/>
      </c>
      <c r="M96" s="81" t="str">
        <f>IF(ISTEXT('Discounted Benefits'!$N427&amp;'Discounted Benefits'!$O427),('Discounted Benefits'!S427)/Value_Output,"")</f>
        <v/>
      </c>
      <c r="N96" s="81" t="str">
        <f>IF(ISTEXT('Discounted Benefits'!$N427&amp;'Discounted Benefits'!$O427),('Discounted Benefits'!T427)/Value_Output,"")</f>
        <v/>
      </c>
      <c r="O96" s="81" t="str">
        <f>IF(ISTEXT('Discounted Benefits'!$N427&amp;'Discounted Benefits'!$O427),('Discounted Benefits'!U427)/Value_Output,"")</f>
        <v/>
      </c>
      <c r="P96" s="81" t="str">
        <f>IF(ISTEXT('Discounted Benefits'!$N427&amp;'Discounted Benefits'!$O427),('Discounted Benefits'!V427)/Value_Output,"")</f>
        <v/>
      </c>
      <c r="Q96" s="81" t="str">
        <f>IF(ISTEXT('Discounted Benefits'!$N427&amp;'Discounted Benefits'!$O427),('Discounted Benefits'!W427)/Value_Output,"")</f>
        <v/>
      </c>
      <c r="R96" s="81" t="str">
        <f>IF(ISTEXT('Discounted Benefits'!$N427&amp;'Discounted Benefits'!$O427),('Discounted Benefits'!X427)/Value_Output,"")</f>
        <v/>
      </c>
      <c r="S96" s="81" t="str">
        <f>IF(ISTEXT('Discounted Benefits'!$N427&amp;'Discounted Benefits'!$O427),('Discounted Benefits'!Y427)/Value_Output,"")</f>
        <v/>
      </c>
      <c r="T96" s="81" t="str">
        <f>IF(ISTEXT('Discounted Benefits'!$N427&amp;'Discounted Benefits'!$O427),('Discounted Benefits'!Z427)/Value_Output,"")</f>
        <v/>
      </c>
      <c r="U96" s="81" t="str">
        <f>IF(ISTEXT('Discounted Benefits'!$N427&amp;'Discounted Benefits'!$O427),('Discounted Benefits'!AA427)/Value_Output,"")</f>
        <v/>
      </c>
      <c r="V96" s="81" t="str">
        <f>IF(ISTEXT('Discounted Benefits'!$N427&amp;'Discounted Benefits'!$O427),('Discounted Benefits'!AB427)/Value_Output,"")</f>
        <v/>
      </c>
      <c r="W96" s="81" t="str">
        <f>IF(ISTEXT('Discounted Benefits'!$N427&amp;'Discounted Benefits'!$O427),('Discounted Benefits'!AC427)/Value_Output,"")</f>
        <v/>
      </c>
      <c r="X96" s="81" t="str">
        <f>IF(ISTEXT('Discounted Benefits'!$N427&amp;'Discounted Benefits'!$O427),('Discounted Benefits'!AD427)/Value_Output,"")</f>
        <v/>
      </c>
      <c r="Y96" s="81" t="str">
        <f>IF(ISTEXT('Discounted Benefits'!$N427&amp;'Discounted Benefits'!$O427),('Discounted Benefits'!AE427)/Value_Output,"")</f>
        <v/>
      </c>
      <c r="Z96" s="81" t="str">
        <f>IF(ISTEXT('Discounted Benefits'!$N427&amp;'Discounted Benefits'!$O427),('Discounted Benefits'!AF427)/Value_Output,"")</f>
        <v/>
      </c>
      <c r="AA96" s="81" t="str">
        <f>IF(ISTEXT('Discounted Benefits'!$N427&amp;'Discounted Benefits'!$O427),('Discounted Benefits'!AG427)/Value_Output,"")</f>
        <v/>
      </c>
      <c r="AB96" s="81" t="str">
        <f>IF(ISTEXT('Discounted Benefits'!$N427&amp;'Discounted Benefits'!$O427),('Discounted Benefits'!AH427)/Value_Output,"")</f>
        <v/>
      </c>
      <c r="AC96" s="81" t="str">
        <f>IF(ISTEXT('Discounted Benefits'!$N427&amp;'Discounted Benefits'!$O427),('Discounted Benefits'!AI427)/Value_Output,"")</f>
        <v/>
      </c>
      <c r="AD96" s="81" t="str">
        <f>IF(ISTEXT('Discounted Benefits'!$N427&amp;'Discounted Benefits'!$O427),('Discounted Benefits'!AJ427)/Value_Output,"")</f>
        <v/>
      </c>
      <c r="AE96" s="81" t="str">
        <f>IF(ISTEXT('Discounted Benefits'!$N427&amp;'Discounted Benefits'!$O427),('Discounted Benefits'!AK427)/Value_Output,"")</f>
        <v/>
      </c>
      <c r="AF96" s="81" t="str">
        <f>IF(ISTEXT('Discounted Benefits'!$N427&amp;'Discounted Benefits'!$O427),('Discounted Benefits'!AL427)/Value_Output,"")</f>
        <v/>
      </c>
      <c r="AG96" s="81" t="str">
        <f>IF(ISTEXT('Discounted Benefits'!$N427&amp;'Discounted Benefits'!$O427),('Discounted Benefits'!AM427)/Value_Output,"")</f>
        <v/>
      </c>
      <c r="AH96" s="81" t="str">
        <f>IF(ISTEXT('Discounted Benefits'!$N427&amp;'Discounted Benefits'!$O427),('Discounted Benefits'!AN427)/Value_Output,"")</f>
        <v/>
      </c>
      <c r="AI96" s="81" t="str">
        <f>IF(ISTEXT('Discounted Benefits'!$N427&amp;'Discounted Benefits'!$O427),('Discounted Benefits'!AO427)/Value_Output,"")</f>
        <v/>
      </c>
      <c r="AJ96" s="81" t="str">
        <f>IF(ISTEXT('Discounted Benefits'!$N427&amp;'Discounted Benefits'!$O427),('Discounted Benefits'!AP427)/Value_Output,"")</f>
        <v/>
      </c>
      <c r="AK96" s="81" t="str">
        <f>IF(ISTEXT('Discounted Benefits'!$N427&amp;'Discounted Benefits'!$O427),('Discounted Benefits'!AQ427)/Value_Output,"")</f>
        <v/>
      </c>
      <c r="AL96" s="81" t="str">
        <f>IF(ISTEXT('Discounted Benefits'!$N427&amp;'Discounted Benefits'!$O427),('Discounted Benefits'!AR427)/Value_Output,"")</f>
        <v/>
      </c>
      <c r="AM96" s="81" t="str">
        <f>IF(ISTEXT('Discounted Benefits'!$N427&amp;'Discounted Benefits'!$O427),('Discounted Benefits'!AS427)/Value_Output,"")</f>
        <v/>
      </c>
      <c r="AN96" s="81" t="str">
        <f>IF(ISTEXT('Discounted Benefits'!$N427&amp;'Discounted Benefits'!$O427),('Discounted Benefits'!AT427)/Value_Output,"")</f>
        <v/>
      </c>
      <c r="AO96" s="81" t="str">
        <f>IF(ISTEXT('Discounted Benefits'!$N427&amp;'Discounted Benefits'!$O427),('Discounted Benefits'!AU427)/Value_Output,"")</f>
        <v/>
      </c>
      <c r="AP96" s="81" t="str">
        <f>IF(ISTEXT('Discounted Benefits'!$N427&amp;'Discounted Benefits'!$O427),('Discounted Benefits'!AV427)/Value_Output,"")</f>
        <v/>
      </c>
      <c r="AQ96" s="81" t="str">
        <f>IF(ISTEXT('Discounted Benefits'!$N427&amp;'Discounted Benefits'!$O427),('Discounted Benefits'!AW427)/Value_Output,"")</f>
        <v/>
      </c>
      <c r="AR96" s="81" t="str">
        <f>IF(ISTEXT('Discounted Benefits'!$N427&amp;'Discounted Benefits'!$O427),('Discounted Benefits'!AX427)/Value_Output,"")</f>
        <v/>
      </c>
      <c r="AS96" s="81" t="str">
        <f>IF(ISTEXT('Discounted Benefits'!$N427&amp;'Discounted Benefits'!$O427),('Discounted Benefits'!AY427)/Value_Output,"")</f>
        <v/>
      </c>
      <c r="AT96" s="81" t="str">
        <f>IF(ISTEXT('Discounted Benefits'!$N427&amp;'Discounted Benefits'!$O427),('Discounted Benefits'!AZ427)/Value_Output,"")</f>
        <v/>
      </c>
      <c r="AU96" s="81" t="str">
        <f>IF(ISTEXT('Discounted Benefits'!$N427&amp;'Discounted Benefits'!$O427),('Discounted Benefits'!BA427)/Value_Output,"")</f>
        <v/>
      </c>
      <c r="AV96" s="81" t="str">
        <f>IF(ISTEXT('Discounted Benefits'!$N427&amp;'Discounted Benefits'!$O427),('Discounted Benefits'!BB427)/Value_Output,"")</f>
        <v/>
      </c>
      <c r="AW96" s="81" t="str">
        <f>IF(ISTEXT('Discounted Benefits'!$N427&amp;'Discounted Benefits'!$O427),('Discounted Benefits'!BC427)/Value_Output,"")</f>
        <v/>
      </c>
      <c r="AX96" s="81" t="str">
        <f>IF(ISTEXT('Discounted Benefits'!$N427&amp;'Discounted Benefits'!$O427),('Discounted Benefits'!BD427)/Value_Output,"")</f>
        <v/>
      </c>
      <c r="AY96" s="81" t="str">
        <f>IF(ISTEXT('Discounted Benefits'!$N427&amp;'Discounted Benefits'!$O427),('Discounted Benefits'!BE427)/Value_Output,"")</f>
        <v/>
      </c>
      <c r="AZ96" s="77" t="str">
        <f>IF(ISTEXT('Discounted Benefits'!$N427&amp;'Discounted Benefits'!$O427),('Discounted Benefits'!BF427)/Value_Output,"")</f>
        <v/>
      </c>
      <c r="BA96" s="77" t="str">
        <f>IF(ISTEXT('Discounted Benefits'!$N427&amp;'Discounted Benefits'!$O427),('Discounted Benefits'!BG427)/Value_Output,"")</f>
        <v/>
      </c>
      <c r="BB96" s="77" t="str">
        <f>IF(ISTEXT('Discounted Benefits'!$N427&amp;'Discounted Benefits'!$O427),('Discounted Benefits'!BH427)/Value_Output,"")</f>
        <v/>
      </c>
      <c r="BC96" s="77" t="str">
        <f>IF(ISTEXT('Discounted Benefits'!$N427&amp;'Discounted Benefits'!$O427),('Discounted Benefits'!BI427)/Value_Output,"")</f>
        <v/>
      </c>
      <c r="BD96" s="77" t="str">
        <f>IF(ISTEXT('Discounted Benefits'!$N427&amp;'Discounted Benefits'!$O427),('Discounted Benefits'!BJ427)/Value_Output,"")</f>
        <v/>
      </c>
      <c r="BE96" s="77" t="str">
        <f>IF(ISTEXT('Discounted Benefits'!$N427&amp;'Discounted Benefits'!$O427),('Discounted Benefits'!BK427)/Value_Output,"")</f>
        <v/>
      </c>
      <c r="BF96" s="77" t="str">
        <f>IF(ISTEXT('Discounted Benefits'!$N427&amp;'Discounted Benefits'!$O427),('Discounted Benefits'!BL427)/Value_Output,"")</f>
        <v/>
      </c>
      <c r="BG96" s="77" t="str">
        <f>IF(ISTEXT('Discounted Benefits'!$N427&amp;'Discounted Benefits'!$O427),('Discounted Benefits'!BM427)/Value_Output,"")</f>
        <v/>
      </c>
      <c r="BH96" s="77" t="str">
        <f>IF(ISTEXT('Discounted Benefits'!$N427&amp;'Discounted Benefits'!$O427),('Discounted Benefits'!BN427)/Value_Output,"")</f>
        <v/>
      </c>
      <c r="BI96" s="77" t="str">
        <f>IF(ISTEXT('Discounted Benefits'!$N427&amp;'Discounted Benefits'!$O427),('Discounted Benefits'!BO427)/Value_Output,"")</f>
        <v/>
      </c>
      <c r="BJ96" s="77" t="str">
        <f>IF(ISTEXT('Discounted Benefits'!$N427&amp;'Discounted Benefits'!$O427),('Discounted Benefits'!BP427)/Value_Output,"")</f>
        <v/>
      </c>
      <c r="BK96" s="77" t="str">
        <f>IF(ISTEXT('Discounted Benefits'!$N427&amp;'Discounted Benefits'!$O427),('Discounted Benefits'!BQ427)/Value_Output,"")</f>
        <v/>
      </c>
      <c r="BL96" s="77" t="str">
        <f>IF(ISTEXT('Discounted Benefits'!$N427&amp;'Discounted Benefits'!$O427),('Discounted Benefits'!BR427)/Value_Output,"")</f>
        <v/>
      </c>
      <c r="BM96" s="77" t="str">
        <f>IF(ISTEXT('Discounted Benefits'!$N427&amp;'Discounted Benefits'!$O427),('Discounted Benefits'!BS427)/Value_Output,"")</f>
        <v/>
      </c>
      <c r="BN96" s="77" t="str">
        <f>IF(ISTEXT('Discounted Benefits'!$N427&amp;'Discounted Benefits'!$O427),('Discounted Benefits'!BT427)/Value_Output,"")</f>
        <v/>
      </c>
      <c r="BO96" s="77" t="str">
        <f>IF(ISTEXT('Discounted Benefits'!$N427&amp;'Discounted Benefits'!$O427),('Discounted Benefits'!BU427)/Value_Output,"")</f>
        <v/>
      </c>
      <c r="BP96" s="77" t="str">
        <f>IF(ISTEXT('Discounted Benefits'!$N427&amp;'Discounted Benefits'!$O427),('Discounted Benefits'!BV427)/Value_Output,"")</f>
        <v/>
      </c>
      <c r="BQ96" s="77" t="str">
        <f>IF(ISTEXT('Discounted Benefits'!$N427&amp;'Discounted Benefits'!$O427),('Discounted Benefits'!BW427)/Value_Output,"")</f>
        <v/>
      </c>
      <c r="BR96" s="77" t="str">
        <f>IF(ISTEXT('Discounted Benefits'!$N427&amp;'Discounted Benefits'!$O427),('Discounted Benefits'!BX427)/Value_Output,"")</f>
        <v/>
      </c>
      <c r="BS96" s="77" t="str">
        <f>IF(ISTEXT('Discounted Benefits'!$N427&amp;'Discounted Benefits'!$O427),('Discounted Benefits'!BY427)/Value_Output,"")</f>
        <v/>
      </c>
      <c r="BT96" s="77" t="str">
        <f>IF(ISTEXT('Discounted Benefits'!$N427&amp;'Discounted Benefits'!$O427),('Discounted Benefits'!BZ427)/Value_Output,"")</f>
        <v/>
      </c>
      <c r="BU96" s="77" t="str">
        <f>IF(ISTEXT('Discounted Benefits'!$N427&amp;'Discounted Benefits'!$O427),('Discounted Benefits'!CA427)/Value_Output,"")</f>
        <v/>
      </c>
      <c r="BV96" s="77" t="str">
        <f>IF(ISTEXT('Discounted Benefits'!$N427&amp;'Discounted Benefits'!$O427),('Discounted Benefits'!CB427)/Value_Output,"")</f>
        <v/>
      </c>
      <c r="BW96" s="77" t="str">
        <f>IF(ISTEXT('Discounted Benefits'!$N427&amp;'Discounted Benefits'!$O427),('Discounted Benefits'!CC427)/Value_Output,"")</f>
        <v/>
      </c>
      <c r="BX96" s="77" t="str">
        <f>IF(ISTEXT('Discounted Benefits'!$N427&amp;'Discounted Benefits'!$O427),('Discounted Benefits'!CD427)/Value_Output,"")</f>
        <v/>
      </c>
      <c r="BY96" s="77" t="str">
        <f>IF(ISTEXT('Discounted Benefits'!$N427&amp;'Discounted Benefits'!$O427),('Discounted Benefits'!CE427)/Value_Output,"")</f>
        <v/>
      </c>
      <c r="BZ96" s="77" t="str">
        <f>IF(ISTEXT('Discounted Benefits'!$N427&amp;'Discounted Benefits'!$O427),('Discounted Benefits'!CF427)/Value_Output,"")</f>
        <v/>
      </c>
      <c r="CA96" s="77" t="str">
        <f>IF(ISTEXT('Discounted Benefits'!$N427&amp;'Discounted Benefits'!$O427),('Discounted Benefits'!CG427)/Value_Output,"")</f>
        <v/>
      </c>
      <c r="CB96" s="77" t="str">
        <f>IF(ISTEXT('Discounted Benefits'!$N427&amp;'Discounted Benefits'!$O427),('Discounted Benefits'!CH427)/Value_Output,"")</f>
        <v/>
      </c>
      <c r="CC96" s="77" t="str">
        <f>IF(ISTEXT('Discounted Benefits'!$N427&amp;'Discounted Benefits'!$O427),('Discounted Benefits'!CI427)/Value_Output,"")</f>
        <v/>
      </c>
      <c r="CD96" s="77" t="str">
        <f>IF(ISTEXT('Discounted Benefits'!$N427&amp;'Discounted Benefits'!$O427),('Discounted Benefits'!CJ427)/Value_Output,"")</f>
        <v/>
      </c>
      <c r="CE96" s="77" t="str">
        <f>IF(ISTEXT('Discounted Benefits'!$N427&amp;'Discounted Benefits'!$O427),('Discounted Benefits'!CK427)/Value_Output,"")</f>
        <v/>
      </c>
      <c r="CF96" s="77" t="str">
        <f>IF(ISTEXT('Discounted Benefits'!$N427&amp;'Discounted Benefits'!$O427),('Discounted Benefits'!CL427)/Value_Output,"")</f>
        <v/>
      </c>
      <c r="CG96" s="77" t="str">
        <f>IF(ISTEXT('Discounted Benefits'!$N427&amp;'Discounted Benefits'!$O427),('Discounted Benefits'!CM427)/Value_Output,"")</f>
        <v/>
      </c>
      <c r="CH96" s="77" t="str">
        <f>IF(ISTEXT('Discounted Benefits'!$N427&amp;'Discounted Benefits'!$O427),('Discounted Benefits'!CN427)/Value_Output,"")</f>
        <v/>
      </c>
      <c r="CI96" s="77" t="str">
        <f>IF(ISTEXT('Discounted Benefits'!$N427&amp;'Discounted Benefits'!$O427),('Discounted Benefits'!CO427)/Value_Output,"")</f>
        <v/>
      </c>
      <c r="CJ96" s="77" t="str">
        <f>IF(ISTEXT('Discounted Benefits'!$N427&amp;'Discounted Benefits'!$O427),('Discounted Benefits'!CP427)/Value_Output,"")</f>
        <v/>
      </c>
      <c r="CM96" s="24"/>
      <c r="CN96" s="24"/>
    </row>
    <row r="97" spans="3:92" x14ac:dyDescent="0.35">
      <c r="C97" s="114"/>
      <c r="D97" s="114"/>
      <c r="E97" s="23" t="str">
        <f>IF(ISTEXT('Discounted Benefits'!$N428&amp;'Discounted Benefits'!$O428),'Discounted Benefits'!$O428,"")</f>
        <v/>
      </c>
      <c r="F97" s="23"/>
      <c r="G97" s="82" t="str">
        <f>IF(ISTEXT('Discounted Benefits'!$N428&amp;'Discounted Benefits'!$O428),SUM('Discounted Benefits'!$P428:$BM428)/Value_Output,"")</f>
        <v/>
      </c>
      <c r="H97" s="82"/>
      <c r="I97" s="87"/>
      <c r="J97" s="81" t="str">
        <f>IF(ISTEXT('Discounted Benefits'!$N428&amp;'Discounted Benefits'!$O428),('Discounted Benefits'!P428)/Value_Output,"")</f>
        <v/>
      </c>
      <c r="K97" s="81" t="str">
        <f>IF(ISTEXT('Discounted Benefits'!$N428&amp;'Discounted Benefits'!$O428),('Discounted Benefits'!Q428)/Value_Output,"")</f>
        <v/>
      </c>
      <c r="L97" s="81" t="str">
        <f>IF(ISTEXT('Discounted Benefits'!$N428&amp;'Discounted Benefits'!$O428),('Discounted Benefits'!R428)/Value_Output,"")</f>
        <v/>
      </c>
      <c r="M97" s="81" t="str">
        <f>IF(ISTEXT('Discounted Benefits'!$N428&amp;'Discounted Benefits'!$O428),('Discounted Benefits'!S428)/Value_Output,"")</f>
        <v/>
      </c>
      <c r="N97" s="81" t="str">
        <f>IF(ISTEXT('Discounted Benefits'!$N428&amp;'Discounted Benefits'!$O428),('Discounted Benefits'!T428)/Value_Output,"")</f>
        <v/>
      </c>
      <c r="O97" s="81" t="str">
        <f>IF(ISTEXT('Discounted Benefits'!$N428&amp;'Discounted Benefits'!$O428),('Discounted Benefits'!U428)/Value_Output,"")</f>
        <v/>
      </c>
      <c r="P97" s="81" t="str">
        <f>IF(ISTEXT('Discounted Benefits'!$N428&amp;'Discounted Benefits'!$O428),('Discounted Benefits'!V428)/Value_Output,"")</f>
        <v/>
      </c>
      <c r="Q97" s="81" t="str">
        <f>IF(ISTEXT('Discounted Benefits'!$N428&amp;'Discounted Benefits'!$O428),('Discounted Benefits'!W428)/Value_Output,"")</f>
        <v/>
      </c>
      <c r="R97" s="81" t="str">
        <f>IF(ISTEXT('Discounted Benefits'!$N428&amp;'Discounted Benefits'!$O428),('Discounted Benefits'!X428)/Value_Output,"")</f>
        <v/>
      </c>
      <c r="S97" s="81" t="str">
        <f>IF(ISTEXT('Discounted Benefits'!$N428&amp;'Discounted Benefits'!$O428),('Discounted Benefits'!Y428)/Value_Output,"")</f>
        <v/>
      </c>
      <c r="T97" s="81" t="str">
        <f>IF(ISTEXT('Discounted Benefits'!$N428&amp;'Discounted Benefits'!$O428),('Discounted Benefits'!Z428)/Value_Output,"")</f>
        <v/>
      </c>
      <c r="U97" s="81" t="str">
        <f>IF(ISTEXT('Discounted Benefits'!$N428&amp;'Discounted Benefits'!$O428),('Discounted Benefits'!AA428)/Value_Output,"")</f>
        <v/>
      </c>
      <c r="V97" s="81" t="str">
        <f>IF(ISTEXT('Discounted Benefits'!$N428&amp;'Discounted Benefits'!$O428),('Discounted Benefits'!AB428)/Value_Output,"")</f>
        <v/>
      </c>
      <c r="W97" s="81" t="str">
        <f>IF(ISTEXT('Discounted Benefits'!$N428&amp;'Discounted Benefits'!$O428),('Discounted Benefits'!AC428)/Value_Output,"")</f>
        <v/>
      </c>
      <c r="X97" s="81" t="str">
        <f>IF(ISTEXT('Discounted Benefits'!$N428&amp;'Discounted Benefits'!$O428),('Discounted Benefits'!AD428)/Value_Output,"")</f>
        <v/>
      </c>
      <c r="Y97" s="81" t="str">
        <f>IF(ISTEXT('Discounted Benefits'!$N428&amp;'Discounted Benefits'!$O428),('Discounted Benefits'!AE428)/Value_Output,"")</f>
        <v/>
      </c>
      <c r="Z97" s="81" t="str">
        <f>IF(ISTEXT('Discounted Benefits'!$N428&amp;'Discounted Benefits'!$O428),('Discounted Benefits'!AF428)/Value_Output,"")</f>
        <v/>
      </c>
      <c r="AA97" s="81" t="str">
        <f>IF(ISTEXT('Discounted Benefits'!$N428&amp;'Discounted Benefits'!$O428),('Discounted Benefits'!AG428)/Value_Output,"")</f>
        <v/>
      </c>
      <c r="AB97" s="81" t="str">
        <f>IF(ISTEXT('Discounted Benefits'!$N428&amp;'Discounted Benefits'!$O428),('Discounted Benefits'!AH428)/Value_Output,"")</f>
        <v/>
      </c>
      <c r="AC97" s="81" t="str">
        <f>IF(ISTEXT('Discounted Benefits'!$N428&amp;'Discounted Benefits'!$O428),('Discounted Benefits'!AI428)/Value_Output,"")</f>
        <v/>
      </c>
      <c r="AD97" s="81" t="str">
        <f>IF(ISTEXT('Discounted Benefits'!$N428&amp;'Discounted Benefits'!$O428),('Discounted Benefits'!AJ428)/Value_Output,"")</f>
        <v/>
      </c>
      <c r="AE97" s="81" t="str">
        <f>IF(ISTEXT('Discounted Benefits'!$N428&amp;'Discounted Benefits'!$O428),('Discounted Benefits'!AK428)/Value_Output,"")</f>
        <v/>
      </c>
      <c r="AF97" s="81" t="str">
        <f>IF(ISTEXT('Discounted Benefits'!$N428&amp;'Discounted Benefits'!$O428),('Discounted Benefits'!AL428)/Value_Output,"")</f>
        <v/>
      </c>
      <c r="AG97" s="81" t="str">
        <f>IF(ISTEXT('Discounted Benefits'!$N428&amp;'Discounted Benefits'!$O428),('Discounted Benefits'!AM428)/Value_Output,"")</f>
        <v/>
      </c>
      <c r="AH97" s="81" t="str">
        <f>IF(ISTEXT('Discounted Benefits'!$N428&amp;'Discounted Benefits'!$O428),('Discounted Benefits'!AN428)/Value_Output,"")</f>
        <v/>
      </c>
      <c r="AI97" s="81" t="str">
        <f>IF(ISTEXT('Discounted Benefits'!$N428&amp;'Discounted Benefits'!$O428),('Discounted Benefits'!AO428)/Value_Output,"")</f>
        <v/>
      </c>
      <c r="AJ97" s="81" t="str">
        <f>IF(ISTEXT('Discounted Benefits'!$N428&amp;'Discounted Benefits'!$O428),('Discounted Benefits'!AP428)/Value_Output,"")</f>
        <v/>
      </c>
      <c r="AK97" s="81" t="str">
        <f>IF(ISTEXT('Discounted Benefits'!$N428&amp;'Discounted Benefits'!$O428),('Discounted Benefits'!AQ428)/Value_Output,"")</f>
        <v/>
      </c>
      <c r="AL97" s="81" t="str">
        <f>IF(ISTEXT('Discounted Benefits'!$N428&amp;'Discounted Benefits'!$O428),('Discounted Benefits'!AR428)/Value_Output,"")</f>
        <v/>
      </c>
      <c r="AM97" s="81" t="str">
        <f>IF(ISTEXT('Discounted Benefits'!$N428&amp;'Discounted Benefits'!$O428),('Discounted Benefits'!AS428)/Value_Output,"")</f>
        <v/>
      </c>
      <c r="AN97" s="81" t="str">
        <f>IF(ISTEXT('Discounted Benefits'!$N428&amp;'Discounted Benefits'!$O428),('Discounted Benefits'!AT428)/Value_Output,"")</f>
        <v/>
      </c>
      <c r="AO97" s="81" t="str">
        <f>IF(ISTEXT('Discounted Benefits'!$N428&amp;'Discounted Benefits'!$O428),('Discounted Benefits'!AU428)/Value_Output,"")</f>
        <v/>
      </c>
      <c r="AP97" s="81" t="str">
        <f>IF(ISTEXT('Discounted Benefits'!$N428&amp;'Discounted Benefits'!$O428),('Discounted Benefits'!AV428)/Value_Output,"")</f>
        <v/>
      </c>
      <c r="AQ97" s="81" t="str">
        <f>IF(ISTEXT('Discounted Benefits'!$N428&amp;'Discounted Benefits'!$O428),('Discounted Benefits'!AW428)/Value_Output,"")</f>
        <v/>
      </c>
      <c r="AR97" s="81" t="str">
        <f>IF(ISTEXT('Discounted Benefits'!$N428&amp;'Discounted Benefits'!$O428),('Discounted Benefits'!AX428)/Value_Output,"")</f>
        <v/>
      </c>
      <c r="AS97" s="81" t="str">
        <f>IF(ISTEXT('Discounted Benefits'!$N428&amp;'Discounted Benefits'!$O428),('Discounted Benefits'!AY428)/Value_Output,"")</f>
        <v/>
      </c>
      <c r="AT97" s="81" t="str">
        <f>IF(ISTEXT('Discounted Benefits'!$N428&amp;'Discounted Benefits'!$O428),('Discounted Benefits'!AZ428)/Value_Output,"")</f>
        <v/>
      </c>
      <c r="AU97" s="81" t="str">
        <f>IF(ISTEXT('Discounted Benefits'!$N428&amp;'Discounted Benefits'!$O428),('Discounted Benefits'!BA428)/Value_Output,"")</f>
        <v/>
      </c>
      <c r="AV97" s="81" t="str">
        <f>IF(ISTEXT('Discounted Benefits'!$N428&amp;'Discounted Benefits'!$O428),('Discounted Benefits'!BB428)/Value_Output,"")</f>
        <v/>
      </c>
      <c r="AW97" s="81" t="str">
        <f>IF(ISTEXT('Discounted Benefits'!$N428&amp;'Discounted Benefits'!$O428),('Discounted Benefits'!BC428)/Value_Output,"")</f>
        <v/>
      </c>
      <c r="AX97" s="81" t="str">
        <f>IF(ISTEXT('Discounted Benefits'!$N428&amp;'Discounted Benefits'!$O428),('Discounted Benefits'!BD428)/Value_Output,"")</f>
        <v/>
      </c>
      <c r="AY97" s="81" t="str">
        <f>IF(ISTEXT('Discounted Benefits'!$N428&amp;'Discounted Benefits'!$O428),('Discounted Benefits'!BE428)/Value_Output,"")</f>
        <v/>
      </c>
      <c r="AZ97" s="77" t="str">
        <f>IF(ISTEXT('Discounted Benefits'!$N428&amp;'Discounted Benefits'!$O428),('Discounted Benefits'!BF428)/Value_Output,"")</f>
        <v/>
      </c>
      <c r="BA97" s="77" t="str">
        <f>IF(ISTEXT('Discounted Benefits'!$N428&amp;'Discounted Benefits'!$O428),('Discounted Benefits'!BG428)/Value_Output,"")</f>
        <v/>
      </c>
      <c r="BB97" s="77" t="str">
        <f>IF(ISTEXT('Discounted Benefits'!$N428&amp;'Discounted Benefits'!$O428),('Discounted Benefits'!BH428)/Value_Output,"")</f>
        <v/>
      </c>
      <c r="BC97" s="77" t="str">
        <f>IF(ISTEXT('Discounted Benefits'!$N428&amp;'Discounted Benefits'!$O428),('Discounted Benefits'!BI428)/Value_Output,"")</f>
        <v/>
      </c>
      <c r="BD97" s="77" t="str">
        <f>IF(ISTEXT('Discounted Benefits'!$N428&amp;'Discounted Benefits'!$O428),('Discounted Benefits'!BJ428)/Value_Output,"")</f>
        <v/>
      </c>
      <c r="BE97" s="77" t="str">
        <f>IF(ISTEXT('Discounted Benefits'!$N428&amp;'Discounted Benefits'!$O428),('Discounted Benefits'!BK428)/Value_Output,"")</f>
        <v/>
      </c>
      <c r="BF97" s="77" t="str">
        <f>IF(ISTEXT('Discounted Benefits'!$N428&amp;'Discounted Benefits'!$O428),('Discounted Benefits'!BL428)/Value_Output,"")</f>
        <v/>
      </c>
      <c r="BG97" s="77" t="str">
        <f>IF(ISTEXT('Discounted Benefits'!$N428&amp;'Discounted Benefits'!$O428),('Discounted Benefits'!BM428)/Value_Output,"")</f>
        <v/>
      </c>
      <c r="BH97" s="77" t="str">
        <f>IF(ISTEXT('Discounted Benefits'!$N428&amp;'Discounted Benefits'!$O428),('Discounted Benefits'!BN428)/Value_Output,"")</f>
        <v/>
      </c>
      <c r="BI97" s="77" t="str">
        <f>IF(ISTEXT('Discounted Benefits'!$N428&amp;'Discounted Benefits'!$O428),('Discounted Benefits'!BO428)/Value_Output,"")</f>
        <v/>
      </c>
      <c r="BJ97" s="77" t="str">
        <f>IF(ISTEXT('Discounted Benefits'!$N428&amp;'Discounted Benefits'!$O428),('Discounted Benefits'!BP428)/Value_Output,"")</f>
        <v/>
      </c>
      <c r="BK97" s="77" t="str">
        <f>IF(ISTEXT('Discounted Benefits'!$N428&amp;'Discounted Benefits'!$O428),('Discounted Benefits'!BQ428)/Value_Output,"")</f>
        <v/>
      </c>
      <c r="BL97" s="77" t="str">
        <f>IF(ISTEXT('Discounted Benefits'!$N428&amp;'Discounted Benefits'!$O428),('Discounted Benefits'!BR428)/Value_Output,"")</f>
        <v/>
      </c>
      <c r="BM97" s="77" t="str">
        <f>IF(ISTEXT('Discounted Benefits'!$N428&amp;'Discounted Benefits'!$O428),('Discounted Benefits'!BS428)/Value_Output,"")</f>
        <v/>
      </c>
      <c r="BN97" s="77" t="str">
        <f>IF(ISTEXT('Discounted Benefits'!$N428&amp;'Discounted Benefits'!$O428),('Discounted Benefits'!BT428)/Value_Output,"")</f>
        <v/>
      </c>
      <c r="BO97" s="77" t="str">
        <f>IF(ISTEXT('Discounted Benefits'!$N428&amp;'Discounted Benefits'!$O428),('Discounted Benefits'!BU428)/Value_Output,"")</f>
        <v/>
      </c>
      <c r="BP97" s="77" t="str">
        <f>IF(ISTEXT('Discounted Benefits'!$N428&amp;'Discounted Benefits'!$O428),('Discounted Benefits'!BV428)/Value_Output,"")</f>
        <v/>
      </c>
      <c r="BQ97" s="77" t="str">
        <f>IF(ISTEXT('Discounted Benefits'!$N428&amp;'Discounted Benefits'!$O428),('Discounted Benefits'!BW428)/Value_Output,"")</f>
        <v/>
      </c>
      <c r="BR97" s="77" t="str">
        <f>IF(ISTEXT('Discounted Benefits'!$N428&amp;'Discounted Benefits'!$O428),('Discounted Benefits'!BX428)/Value_Output,"")</f>
        <v/>
      </c>
      <c r="BS97" s="77" t="str">
        <f>IF(ISTEXT('Discounted Benefits'!$N428&amp;'Discounted Benefits'!$O428),('Discounted Benefits'!BY428)/Value_Output,"")</f>
        <v/>
      </c>
      <c r="BT97" s="77" t="str">
        <f>IF(ISTEXT('Discounted Benefits'!$N428&amp;'Discounted Benefits'!$O428),('Discounted Benefits'!BZ428)/Value_Output,"")</f>
        <v/>
      </c>
      <c r="BU97" s="77" t="str">
        <f>IF(ISTEXT('Discounted Benefits'!$N428&amp;'Discounted Benefits'!$O428),('Discounted Benefits'!CA428)/Value_Output,"")</f>
        <v/>
      </c>
      <c r="BV97" s="77" t="str">
        <f>IF(ISTEXT('Discounted Benefits'!$N428&amp;'Discounted Benefits'!$O428),('Discounted Benefits'!CB428)/Value_Output,"")</f>
        <v/>
      </c>
      <c r="BW97" s="77" t="str">
        <f>IF(ISTEXT('Discounted Benefits'!$N428&amp;'Discounted Benefits'!$O428),('Discounted Benefits'!CC428)/Value_Output,"")</f>
        <v/>
      </c>
      <c r="BX97" s="77" t="str">
        <f>IF(ISTEXT('Discounted Benefits'!$N428&amp;'Discounted Benefits'!$O428),('Discounted Benefits'!CD428)/Value_Output,"")</f>
        <v/>
      </c>
      <c r="BY97" s="77" t="str">
        <f>IF(ISTEXT('Discounted Benefits'!$N428&amp;'Discounted Benefits'!$O428),('Discounted Benefits'!CE428)/Value_Output,"")</f>
        <v/>
      </c>
      <c r="BZ97" s="77" t="str">
        <f>IF(ISTEXT('Discounted Benefits'!$N428&amp;'Discounted Benefits'!$O428),('Discounted Benefits'!CF428)/Value_Output,"")</f>
        <v/>
      </c>
      <c r="CA97" s="77" t="str">
        <f>IF(ISTEXT('Discounted Benefits'!$N428&amp;'Discounted Benefits'!$O428),('Discounted Benefits'!CG428)/Value_Output,"")</f>
        <v/>
      </c>
      <c r="CB97" s="77" t="str">
        <f>IF(ISTEXT('Discounted Benefits'!$N428&amp;'Discounted Benefits'!$O428),('Discounted Benefits'!CH428)/Value_Output,"")</f>
        <v/>
      </c>
      <c r="CC97" s="77" t="str">
        <f>IF(ISTEXT('Discounted Benefits'!$N428&amp;'Discounted Benefits'!$O428),('Discounted Benefits'!CI428)/Value_Output,"")</f>
        <v/>
      </c>
      <c r="CD97" s="77" t="str">
        <f>IF(ISTEXT('Discounted Benefits'!$N428&amp;'Discounted Benefits'!$O428),('Discounted Benefits'!CJ428)/Value_Output,"")</f>
        <v/>
      </c>
      <c r="CE97" s="77" t="str">
        <f>IF(ISTEXT('Discounted Benefits'!$N428&amp;'Discounted Benefits'!$O428),('Discounted Benefits'!CK428)/Value_Output,"")</f>
        <v/>
      </c>
      <c r="CF97" s="77" t="str">
        <f>IF(ISTEXT('Discounted Benefits'!$N428&amp;'Discounted Benefits'!$O428),('Discounted Benefits'!CL428)/Value_Output,"")</f>
        <v/>
      </c>
      <c r="CG97" s="77" t="str">
        <f>IF(ISTEXT('Discounted Benefits'!$N428&amp;'Discounted Benefits'!$O428),('Discounted Benefits'!CM428)/Value_Output,"")</f>
        <v/>
      </c>
      <c r="CH97" s="77" t="str">
        <f>IF(ISTEXT('Discounted Benefits'!$N428&amp;'Discounted Benefits'!$O428),('Discounted Benefits'!CN428)/Value_Output,"")</f>
        <v/>
      </c>
      <c r="CI97" s="77" t="str">
        <f>IF(ISTEXT('Discounted Benefits'!$N428&amp;'Discounted Benefits'!$O428),('Discounted Benefits'!CO428)/Value_Output,"")</f>
        <v/>
      </c>
      <c r="CJ97" s="77" t="str">
        <f>IF(ISTEXT('Discounted Benefits'!$N428&amp;'Discounted Benefits'!$O428),('Discounted Benefits'!CP428)/Value_Output,"")</f>
        <v/>
      </c>
      <c r="CM97" s="24"/>
      <c r="CN97" s="24"/>
    </row>
    <row r="98" spans="3:92" x14ac:dyDescent="0.35">
      <c r="C98" s="114"/>
      <c r="D98" s="114"/>
      <c r="E98" s="23" t="str">
        <f>IF(ISTEXT('Discounted Benefits'!$N429&amp;'Discounted Benefits'!$O429),'Discounted Benefits'!$O429,"")</f>
        <v/>
      </c>
      <c r="F98" s="23"/>
      <c r="G98" s="82" t="str">
        <f>IF(ISTEXT('Discounted Benefits'!$N429&amp;'Discounted Benefits'!$O429),SUM('Discounted Benefits'!$P429:$BM429)/Value_Output,"")</f>
        <v/>
      </c>
      <c r="H98" s="82"/>
      <c r="I98" s="87"/>
      <c r="J98" s="81" t="str">
        <f>IF(ISTEXT('Discounted Benefits'!$N429&amp;'Discounted Benefits'!$O429),('Discounted Benefits'!P429)/Value_Output,"")</f>
        <v/>
      </c>
      <c r="K98" s="81" t="str">
        <f>IF(ISTEXT('Discounted Benefits'!$N429&amp;'Discounted Benefits'!$O429),('Discounted Benefits'!Q429)/Value_Output,"")</f>
        <v/>
      </c>
      <c r="L98" s="81" t="str">
        <f>IF(ISTEXT('Discounted Benefits'!$N429&amp;'Discounted Benefits'!$O429),('Discounted Benefits'!R429)/Value_Output,"")</f>
        <v/>
      </c>
      <c r="M98" s="81" t="str">
        <f>IF(ISTEXT('Discounted Benefits'!$N429&amp;'Discounted Benefits'!$O429),('Discounted Benefits'!S429)/Value_Output,"")</f>
        <v/>
      </c>
      <c r="N98" s="81" t="str">
        <f>IF(ISTEXT('Discounted Benefits'!$N429&amp;'Discounted Benefits'!$O429),('Discounted Benefits'!T429)/Value_Output,"")</f>
        <v/>
      </c>
      <c r="O98" s="81" t="str">
        <f>IF(ISTEXT('Discounted Benefits'!$N429&amp;'Discounted Benefits'!$O429),('Discounted Benefits'!U429)/Value_Output,"")</f>
        <v/>
      </c>
      <c r="P98" s="81" t="str">
        <f>IF(ISTEXT('Discounted Benefits'!$N429&amp;'Discounted Benefits'!$O429),('Discounted Benefits'!V429)/Value_Output,"")</f>
        <v/>
      </c>
      <c r="Q98" s="81" t="str">
        <f>IF(ISTEXT('Discounted Benefits'!$N429&amp;'Discounted Benefits'!$O429),('Discounted Benefits'!W429)/Value_Output,"")</f>
        <v/>
      </c>
      <c r="R98" s="81" t="str">
        <f>IF(ISTEXT('Discounted Benefits'!$N429&amp;'Discounted Benefits'!$O429),('Discounted Benefits'!X429)/Value_Output,"")</f>
        <v/>
      </c>
      <c r="S98" s="81" t="str">
        <f>IF(ISTEXT('Discounted Benefits'!$N429&amp;'Discounted Benefits'!$O429),('Discounted Benefits'!Y429)/Value_Output,"")</f>
        <v/>
      </c>
      <c r="T98" s="81" t="str">
        <f>IF(ISTEXT('Discounted Benefits'!$N429&amp;'Discounted Benefits'!$O429),('Discounted Benefits'!Z429)/Value_Output,"")</f>
        <v/>
      </c>
      <c r="U98" s="81" t="str">
        <f>IF(ISTEXT('Discounted Benefits'!$N429&amp;'Discounted Benefits'!$O429),('Discounted Benefits'!AA429)/Value_Output,"")</f>
        <v/>
      </c>
      <c r="V98" s="81" t="str">
        <f>IF(ISTEXT('Discounted Benefits'!$N429&amp;'Discounted Benefits'!$O429),('Discounted Benefits'!AB429)/Value_Output,"")</f>
        <v/>
      </c>
      <c r="W98" s="81" t="str">
        <f>IF(ISTEXT('Discounted Benefits'!$N429&amp;'Discounted Benefits'!$O429),('Discounted Benefits'!AC429)/Value_Output,"")</f>
        <v/>
      </c>
      <c r="X98" s="81" t="str">
        <f>IF(ISTEXT('Discounted Benefits'!$N429&amp;'Discounted Benefits'!$O429),('Discounted Benefits'!AD429)/Value_Output,"")</f>
        <v/>
      </c>
      <c r="Y98" s="81" t="str">
        <f>IF(ISTEXT('Discounted Benefits'!$N429&amp;'Discounted Benefits'!$O429),('Discounted Benefits'!AE429)/Value_Output,"")</f>
        <v/>
      </c>
      <c r="Z98" s="81" t="str">
        <f>IF(ISTEXT('Discounted Benefits'!$N429&amp;'Discounted Benefits'!$O429),('Discounted Benefits'!AF429)/Value_Output,"")</f>
        <v/>
      </c>
      <c r="AA98" s="81" t="str">
        <f>IF(ISTEXT('Discounted Benefits'!$N429&amp;'Discounted Benefits'!$O429),('Discounted Benefits'!AG429)/Value_Output,"")</f>
        <v/>
      </c>
      <c r="AB98" s="81" t="str">
        <f>IF(ISTEXT('Discounted Benefits'!$N429&amp;'Discounted Benefits'!$O429),('Discounted Benefits'!AH429)/Value_Output,"")</f>
        <v/>
      </c>
      <c r="AC98" s="81" t="str">
        <f>IF(ISTEXT('Discounted Benefits'!$N429&amp;'Discounted Benefits'!$O429),('Discounted Benefits'!AI429)/Value_Output,"")</f>
        <v/>
      </c>
      <c r="AD98" s="81" t="str">
        <f>IF(ISTEXT('Discounted Benefits'!$N429&amp;'Discounted Benefits'!$O429),('Discounted Benefits'!AJ429)/Value_Output,"")</f>
        <v/>
      </c>
      <c r="AE98" s="81" t="str">
        <f>IF(ISTEXT('Discounted Benefits'!$N429&amp;'Discounted Benefits'!$O429),('Discounted Benefits'!AK429)/Value_Output,"")</f>
        <v/>
      </c>
      <c r="AF98" s="81" t="str">
        <f>IF(ISTEXT('Discounted Benefits'!$N429&amp;'Discounted Benefits'!$O429),('Discounted Benefits'!AL429)/Value_Output,"")</f>
        <v/>
      </c>
      <c r="AG98" s="81" t="str">
        <f>IF(ISTEXT('Discounted Benefits'!$N429&amp;'Discounted Benefits'!$O429),('Discounted Benefits'!AM429)/Value_Output,"")</f>
        <v/>
      </c>
      <c r="AH98" s="81" t="str">
        <f>IF(ISTEXT('Discounted Benefits'!$N429&amp;'Discounted Benefits'!$O429),('Discounted Benefits'!AN429)/Value_Output,"")</f>
        <v/>
      </c>
      <c r="AI98" s="81" t="str">
        <f>IF(ISTEXT('Discounted Benefits'!$N429&amp;'Discounted Benefits'!$O429),('Discounted Benefits'!AO429)/Value_Output,"")</f>
        <v/>
      </c>
      <c r="AJ98" s="81" t="str">
        <f>IF(ISTEXT('Discounted Benefits'!$N429&amp;'Discounted Benefits'!$O429),('Discounted Benefits'!AP429)/Value_Output,"")</f>
        <v/>
      </c>
      <c r="AK98" s="81" t="str">
        <f>IF(ISTEXT('Discounted Benefits'!$N429&amp;'Discounted Benefits'!$O429),('Discounted Benefits'!AQ429)/Value_Output,"")</f>
        <v/>
      </c>
      <c r="AL98" s="81" t="str">
        <f>IF(ISTEXT('Discounted Benefits'!$N429&amp;'Discounted Benefits'!$O429),('Discounted Benefits'!AR429)/Value_Output,"")</f>
        <v/>
      </c>
      <c r="AM98" s="81" t="str">
        <f>IF(ISTEXT('Discounted Benefits'!$N429&amp;'Discounted Benefits'!$O429),('Discounted Benefits'!AS429)/Value_Output,"")</f>
        <v/>
      </c>
      <c r="AN98" s="81" t="str">
        <f>IF(ISTEXT('Discounted Benefits'!$N429&amp;'Discounted Benefits'!$O429),('Discounted Benefits'!AT429)/Value_Output,"")</f>
        <v/>
      </c>
      <c r="AO98" s="81" t="str">
        <f>IF(ISTEXT('Discounted Benefits'!$N429&amp;'Discounted Benefits'!$O429),('Discounted Benefits'!AU429)/Value_Output,"")</f>
        <v/>
      </c>
      <c r="AP98" s="81" t="str">
        <f>IF(ISTEXT('Discounted Benefits'!$N429&amp;'Discounted Benefits'!$O429),('Discounted Benefits'!AV429)/Value_Output,"")</f>
        <v/>
      </c>
      <c r="AQ98" s="81" t="str">
        <f>IF(ISTEXT('Discounted Benefits'!$N429&amp;'Discounted Benefits'!$O429),('Discounted Benefits'!AW429)/Value_Output,"")</f>
        <v/>
      </c>
      <c r="AR98" s="81" t="str">
        <f>IF(ISTEXT('Discounted Benefits'!$N429&amp;'Discounted Benefits'!$O429),('Discounted Benefits'!AX429)/Value_Output,"")</f>
        <v/>
      </c>
      <c r="AS98" s="81" t="str">
        <f>IF(ISTEXT('Discounted Benefits'!$N429&amp;'Discounted Benefits'!$O429),('Discounted Benefits'!AY429)/Value_Output,"")</f>
        <v/>
      </c>
      <c r="AT98" s="81" t="str">
        <f>IF(ISTEXT('Discounted Benefits'!$N429&amp;'Discounted Benefits'!$O429),('Discounted Benefits'!AZ429)/Value_Output,"")</f>
        <v/>
      </c>
      <c r="AU98" s="81" t="str">
        <f>IF(ISTEXT('Discounted Benefits'!$N429&amp;'Discounted Benefits'!$O429),('Discounted Benefits'!BA429)/Value_Output,"")</f>
        <v/>
      </c>
      <c r="AV98" s="81" t="str">
        <f>IF(ISTEXT('Discounted Benefits'!$N429&amp;'Discounted Benefits'!$O429),('Discounted Benefits'!BB429)/Value_Output,"")</f>
        <v/>
      </c>
      <c r="AW98" s="81" t="str">
        <f>IF(ISTEXT('Discounted Benefits'!$N429&amp;'Discounted Benefits'!$O429),('Discounted Benefits'!BC429)/Value_Output,"")</f>
        <v/>
      </c>
      <c r="AX98" s="81" t="str">
        <f>IF(ISTEXT('Discounted Benefits'!$N429&amp;'Discounted Benefits'!$O429),('Discounted Benefits'!BD429)/Value_Output,"")</f>
        <v/>
      </c>
      <c r="AY98" s="81" t="str">
        <f>IF(ISTEXT('Discounted Benefits'!$N429&amp;'Discounted Benefits'!$O429),('Discounted Benefits'!BE429)/Value_Output,"")</f>
        <v/>
      </c>
      <c r="AZ98" s="77" t="str">
        <f>IF(ISTEXT('Discounted Benefits'!$N429&amp;'Discounted Benefits'!$O429),('Discounted Benefits'!BF429)/Value_Output,"")</f>
        <v/>
      </c>
      <c r="BA98" s="77" t="str">
        <f>IF(ISTEXT('Discounted Benefits'!$N429&amp;'Discounted Benefits'!$O429),('Discounted Benefits'!BG429)/Value_Output,"")</f>
        <v/>
      </c>
      <c r="BB98" s="77" t="str">
        <f>IF(ISTEXT('Discounted Benefits'!$N429&amp;'Discounted Benefits'!$O429),('Discounted Benefits'!BH429)/Value_Output,"")</f>
        <v/>
      </c>
      <c r="BC98" s="77" t="str">
        <f>IF(ISTEXT('Discounted Benefits'!$N429&amp;'Discounted Benefits'!$O429),('Discounted Benefits'!BI429)/Value_Output,"")</f>
        <v/>
      </c>
      <c r="BD98" s="77" t="str">
        <f>IF(ISTEXT('Discounted Benefits'!$N429&amp;'Discounted Benefits'!$O429),('Discounted Benefits'!BJ429)/Value_Output,"")</f>
        <v/>
      </c>
      <c r="BE98" s="77" t="str">
        <f>IF(ISTEXT('Discounted Benefits'!$N429&amp;'Discounted Benefits'!$O429),('Discounted Benefits'!BK429)/Value_Output,"")</f>
        <v/>
      </c>
      <c r="BF98" s="77" t="str">
        <f>IF(ISTEXT('Discounted Benefits'!$N429&amp;'Discounted Benefits'!$O429),('Discounted Benefits'!BL429)/Value_Output,"")</f>
        <v/>
      </c>
      <c r="BG98" s="77" t="str">
        <f>IF(ISTEXT('Discounted Benefits'!$N429&amp;'Discounted Benefits'!$O429),('Discounted Benefits'!BM429)/Value_Output,"")</f>
        <v/>
      </c>
      <c r="BH98" s="77" t="str">
        <f>IF(ISTEXT('Discounted Benefits'!$N429&amp;'Discounted Benefits'!$O429),('Discounted Benefits'!BN429)/Value_Output,"")</f>
        <v/>
      </c>
      <c r="BI98" s="77" t="str">
        <f>IF(ISTEXT('Discounted Benefits'!$N429&amp;'Discounted Benefits'!$O429),('Discounted Benefits'!BO429)/Value_Output,"")</f>
        <v/>
      </c>
      <c r="BJ98" s="77" t="str">
        <f>IF(ISTEXT('Discounted Benefits'!$N429&amp;'Discounted Benefits'!$O429),('Discounted Benefits'!BP429)/Value_Output,"")</f>
        <v/>
      </c>
      <c r="BK98" s="77" t="str">
        <f>IF(ISTEXT('Discounted Benefits'!$N429&amp;'Discounted Benefits'!$O429),('Discounted Benefits'!BQ429)/Value_Output,"")</f>
        <v/>
      </c>
      <c r="BL98" s="77" t="str">
        <f>IF(ISTEXT('Discounted Benefits'!$N429&amp;'Discounted Benefits'!$O429),('Discounted Benefits'!BR429)/Value_Output,"")</f>
        <v/>
      </c>
      <c r="BM98" s="77" t="str">
        <f>IF(ISTEXT('Discounted Benefits'!$N429&amp;'Discounted Benefits'!$O429),('Discounted Benefits'!BS429)/Value_Output,"")</f>
        <v/>
      </c>
      <c r="BN98" s="77" t="str">
        <f>IF(ISTEXT('Discounted Benefits'!$N429&amp;'Discounted Benefits'!$O429),('Discounted Benefits'!BT429)/Value_Output,"")</f>
        <v/>
      </c>
      <c r="BO98" s="77" t="str">
        <f>IF(ISTEXT('Discounted Benefits'!$N429&amp;'Discounted Benefits'!$O429),('Discounted Benefits'!BU429)/Value_Output,"")</f>
        <v/>
      </c>
      <c r="BP98" s="77" t="str">
        <f>IF(ISTEXT('Discounted Benefits'!$N429&amp;'Discounted Benefits'!$O429),('Discounted Benefits'!BV429)/Value_Output,"")</f>
        <v/>
      </c>
      <c r="BQ98" s="77" t="str">
        <f>IF(ISTEXT('Discounted Benefits'!$N429&amp;'Discounted Benefits'!$O429),('Discounted Benefits'!BW429)/Value_Output,"")</f>
        <v/>
      </c>
      <c r="BR98" s="77" t="str">
        <f>IF(ISTEXT('Discounted Benefits'!$N429&amp;'Discounted Benefits'!$O429),('Discounted Benefits'!BX429)/Value_Output,"")</f>
        <v/>
      </c>
      <c r="BS98" s="77" t="str">
        <f>IF(ISTEXT('Discounted Benefits'!$N429&amp;'Discounted Benefits'!$O429),('Discounted Benefits'!BY429)/Value_Output,"")</f>
        <v/>
      </c>
      <c r="BT98" s="77" t="str">
        <f>IF(ISTEXT('Discounted Benefits'!$N429&amp;'Discounted Benefits'!$O429),('Discounted Benefits'!BZ429)/Value_Output,"")</f>
        <v/>
      </c>
      <c r="BU98" s="77" t="str">
        <f>IF(ISTEXT('Discounted Benefits'!$N429&amp;'Discounted Benefits'!$O429),('Discounted Benefits'!CA429)/Value_Output,"")</f>
        <v/>
      </c>
      <c r="BV98" s="77" t="str">
        <f>IF(ISTEXT('Discounted Benefits'!$N429&amp;'Discounted Benefits'!$O429),('Discounted Benefits'!CB429)/Value_Output,"")</f>
        <v/>
      </c>
      <c r="BW98" s="77" t="str">
        <f>IF(ISTEXT('Discounted Benefits'!$N429&amp;'Discounted Benefits'!$O429),('Discounted Benefits'!CC429)/Value_Output,"")</f>
        <v/>
      </c>
      <c r="BX98" s="77" t="str">
        <f>IF(ISTEXT('Discounted Benefits'!$N429&amp;'Discounted Benefits'!$O429),('Discounted Benefits'!CD429)/Value_Output,"")</f>
        <v/>
      </c>
      <c r="BY98" s="77" t="str">
        <f>IF(ISTEXT('Discounted Benefits'!$N429&amp;'Discounted Benefits'!$O429),('Discounted Benefits'!CE429)/Value_Output,"")</f>
        <v/>
      </c>
      <c r="BZ98" s="77" t="str">
        <f>IF(ISTEXT('Discounted Benefits'!$N429&amp;'Discounted Benefits'!$O429),('Discounted Benefits'!CF429)/Value_Output,"")</f>
        <v/>
      </c>
      <c r="CA98" s="77" t="str">
        <f>IF(ISTEXT('Discounted Benefits'!$N429&amp;'Discounted Benefits'!$O429),('Discounted Benefits'!CG429)/Value_Output,"")</f>
        <v/>
      </c>
      <c r="CB98" s="77" t="str">
        <f>IF(ISTEXT('Discounted Benefits'!$N429&amp;'Discounted Benefits'!$O429),('Discounted Benefits'!CH429)/Value_Output,"")</f>
        <v/>
      </c>
      <c r="CC98" s="77" t="str">
        <f>IF(ISTEXT('Discounted Benefits'!$N429&amp;'Discounted Benefits'!$O429),('Discounted Benefits'!CI429)/Value_Output,"")</f>
        <v/>
      </c>
      <c r="CD98" s="77" t="str">
        <f>IF(ISTEXT('Discounted Benefits'!$N429&amp;'Discounted Benefits'!$O429),('Discounted Benefits'!CJ429)/Value_Output,"")</f>
        <v/>
      </c>
      <c r="CE98" s="77" t="str">
        <f>IF(ISTEXT('Discounted Benefits'!$N429&amp;'Discounted Benefits'!$O429),('Discounted Benefits'!CK429)/Value_Output,"")</f>
        <v/>
      </c>
      <c r="CF98" s="77" t="str">
        <f>IF(ISTEXT('Discounted Benefits'!$N429&amp;'Discounted Benefits'!$O429),('Discounted Benefits'!CL429)/Value_Output,"")</f>
        <v/>
      </c>
      <c r="CG98" s="77" t="str">
        <f>IF(ISTEXT('Discounted Benefits'!$N429&amp;'Discounted Benefits'!$O429),('Discounted Benefits'!CM429)/Value_Output,"")</f>
        <v/>
      </c>
      <c r="CH98" s="77" t="str">
        <f>IF(ISTEXT('Discounted Benefits'!$N429&amp;'Discounted Benefits'!$O429),('Discounted Benefits'!CN429)/Value_Output,"")</f>
        <v/>
      </c>
      <c r="CI98" s="77" t="str">
        <f>IF(ISTEXT('Discounted Benefits'!$N429&amp;'Discounted Benefits'!$O429),('Discounted Benefits'!CO429)/Value_Output,"")</f>
        <v/>
      </c>
      <c r="CJ98" s="77" t="str">
        <f>IF(ISTEXT('Discounted Benefits'!$N429&amp;'Discounted Benefits'!$O429),('Discounted Benefits'!CP429)/Value_Output,"")</f>
        <v/>
      </c>
      <c r="CM98" s="24"/>
      <c r="CN98" s="24"/>
    </row>
    <row r="99" spans="3:92" x14ac:dyDescent="0.35">
      <c r="C99" s="114"/>
      <c r="D99" s="114"/>
      <c r="E99" s="23" t="str">
        <f>IF(ISTEXT('Discounted Benefits'!$N430&amp;'Discounted Benefits'!$O430),'Discounted Benefits'!$O430,"")</f>
        <v/>
      </c>
      <c r="F99" s="23"/>
      <c r="G99" s="82" t="str">
        <f>IF(ISTEXT('Discounted Benefits'!$N430&amp;'Discounted Benefits'!$O430),SUM('Discounted Benefits'!$P430:$BM430)/Value_Output,"")</f>
        <v/>
      </c>
      <c r="H99" s="82"/>
      <c r="I99" s="87"/>
      <c r="J99" s="81" t="str">
        <f>IF(ISTEXT('Discounted Benefits'!$N430&amp;'Discounted Benefits'!$O430),('Discounted Benefits'!P430)/Value_Output,"")</f>
        <v/>
      </c>
      <c r="K99" s="81" t="str">
        <f>IF(ISTEXT('Discounted Benefits'!$N430&amp;'Discounted Benefits'!$O430),('Discounted Benefits'!Q430)/Value_Output,"")</f>
        <v/>
      </c>
      <c r="L99" s="81" t="str">
        <f>IF(ISTEXT('Discounted Benefits'!$N430&amp;'Discounted Benefits'!$O430),('Discounted Benefits'!R430)/Value_Output,"")</f>
        <v/>
      </c>
      <c r="M99" s="81" t="str">
        <f>IF(ISTEXT('Discounted Benefits'!$N430&amp;'Discounted Benefits'!$O430),('Discounted Benefits'!S430)/Value_Output,"")</f>
        <v/>
      </c>
      <c r="N99" s="81" t="str">
        <f>IF(ISTEXT('Discounted Benefits'!$N430&amp;'Discounted Benefits'!$O430),('Discounted Benefits'!T430)/Value_Output,"")</f>
        <v/>
      </c>
      <c r="O99" s="81" t="str">
        <f>IF(ISTEXT('Discounted Benefits'!$N430&amp;'Discounted Benefits'!$O430),('Discounted Benefits'!U430)/Value_Output,"")</f>
        <v/>
      </c>
      <c r="P99" s="81" t="str">
        <f>IF(ISTEXT('Discounted Benefits'!$N430&amp;'Discounted Benefits'!$O430),('Discounted Benefits'!V430)/Value_Output,"")</f>
        <v/>
      </c>
      <c r="Q99" s="81" t="str">
        <f>IF(ISTEXT('Discounted Benefits'!$N430&amp;'Discounted Benefits'!$O430),('Discounted Benefits'!W430)/Value_Output,"")</f>
        <v/>
      </c>
      <c r="R99" s="81" t="str">
        <f>IF(ISTEXT('Discounted Benefits'!$N430&amp;'Discounted Benefits'!$O430),('Discounted Benefits'!X430)/Value_Output,"")</f>
        <v/>
      </c>
      <c r="S99" s="81" t="str">
        <f>IF(ISTEXT('Discounted Benefits'!$N430&amp;'Discounted Benefits'!$O430),('Discounted Benefits'!Y430)/Value_Output,"")</f>
        <v/>
      </c>
      <c r="T99" s="81" t="str">
        <f>IF(ISTEXT('Discounted Benefits'!$N430&amp;'Discounted Benefits'!$O430),('Discounted Benefits'!Z430)/Value_Output,"")</f>
        <v/>
      </c>
      <c r="U99" s="81" t="str">
        <f>IF(ISTEXT('Discounted Benefits'!$N430&amp;'Discounted Benefits'!$O430),('Discounted Benefits'!AA430)/Value_Output,"")</f>
        <v/>
      </c>
      <c r="V99" s="81" t="str">
        <f>IF(ISTEXT('Discounted Benefits'!$N430&amp;'Discounted Benefits'!$O430),('Discounted Benefits'!AB430)/Value_Output,"")</f>
        <v/>
      </c>
      <c r="W99" s="81" t="str">
        <f>IF(ISTEXT('Discounted Benefits'!$N430&amp;'Discounted Benefits'!$O430),('Discounted Benefits'!AC430)/Value_Output,"")</f>
        <v/>
      </c>
      <c r="X99" s="81" t="str">
        <f>IF(ISTEXT('Discounted Benefits'!$N430&amp;'Discounted Benefits'!$O430),('Discounted Benefits'!AD430)/Value_Output,"")</f>
        <v/>
      </c>
      <c r="Y99" s="81" t="str">
        <f>IF(ISTEXT('Discounted Benefits'!$N430&amp;'Discounted Benefits'!$O430),('Discounted Benefits'!AE430)/Value_Output,"")</f>
        <v/>
      </c>
      <c r="Z99" s="81" t="str">
        <f>IF(ISTEXT('Discounted Benefits'!$N430&amp;'Discounted Benefits'!$O430),('Discounted Benefits'!AF430)/Value_Output,"")</f>
        <v/>
      </c>
      <c r="AA99" s="81" t="str">
        <f>IF(ISTEXT('Discounted Benefits'!$N430&amp;'Discounted Benefits'!$O430),('Discounted Benefits'!AG430)/Value_Output,"")</f>
        <v/>
      </c>
      <c r="AB99" s="81" t="str">
        <f>IF(ISTEXT('Discounted Benefits'!$N430&amp;'Discounted Benefits'!$O430),('Discounted Benefits'!AH430)/Value_Output,"")</f>
        <v/>
      </c>
      <c r="AC99" s="81" t="str">
        <f>IF(ISTEXT('Discounted Benefits'!$N430&amp;'Discounted Benefits'!$O430),('Discounted Benefits'!AI430)/Value_Output,"")</f>
        <v/>
      </c>
      <c r="AD99" s="81" t="str">
        <f>IF(ISTEXT('Discounted Benefits'!$N430&amp;'Discounted Benefits'!$O430),('Discounted Benefits'!AJ430)/Value_Output,"")</f>
        <v/>
      </c>
      <c r="AE99" s="81" t="str">
        <f>IF(ISTEXT('Discounted Benefits'!$N430&amp;'Discounted Benefits'!$O430),('Discounted Benefits'!AK430)/Value_Output,"")</f>
        <v/>
      </c>
      <c r="AF99" s="81" t="str">
        <f>IF(ISTEXT('Discounted Benefits'!$N430&amp;'Discounted Benefits'!$O430),('Discounted Benefits'!AL430)/Value_Output,"")</f>
        <v/>
      </c>
      <c r="AG99" s="81" t="str">
        <f>IF(ISTEXT('Discounted Benefits'!$N430&amp;'Discounted Benefits'!$O430),('Discounted Benefits'!AM430)/Value_Output,"")</f>
        <v/>
      </c>
      <c r="AH99" s="81" t="str">
        <f>IF(ISTEXT('Discounted Benefits'!$N430&amp;'Discounted Benefits'!$O430),('Discounted Benefits'!AN430)/Value_Output,"")</f>
        <v/>
      </c>
      <c r="AI99" s="81" t="str">
        <f>IF(ISTEXT('Discounted Benefits'!$N430&amp;'Discounted Benefits'!$O430),('Discounted Benefits'!AO430)/Value_Output,"")</f>
        <v/>
      </c>
      <c r="AJ99" s="81" t="str">
        <f>IF(ISTEXT('Discounted Benefits'!$N430&amp;'Discounted Benefits'!$O430),('Discounted Benefits'!AP430)/Value_Output,"")</f>
        <v/>
      </c>
      <c r="AK99" s="81" t="str">
        <f>IF(ISTEXT('Discounted Benefits'!$N430&amp;'Discounted Benefits'!$O430),('Discounted Benefits'!AQ430)/Value_Output,"")</f>
        <v/>
      </c>
      <c r="AL99" s="81" t="str">
        <f>IF(ISTEXT('Discounted Benefits'!$N430&amp;'Discounted Benefits'!$O430),('Discounted Benefits'!AR430)/Value_Output,"")</f>
        <v/>
      </c>
      <c r="AM99" s="81" t="str">
        <f>IF(ISTEXT('Discounted Benefits'!$N430&amp;'Discounted Benefits'!$O430),('Discounted Benefits'!AS430)/Value_Output,"")</f>
        <v/>
      </c>
      <c r="AN99" s="81" t="str">
        <f>IF(ISTEXT('Discounted Benefits'!$N430&amp;'Discounted Benefits'!$O430),('Discounted Benefits'!AT430)/Value_Output,"")</f>
        <v/>
      </c>
      <c r="AO99" s="81" t="str">
        <f>IF(ISTEXT('Discounted Benefits'!$N430&amp;'Discounted Benefits'!$O430),('Discounted Benefits'!AU430)/Value_Output,"")</f>
        <v/>
      </c>
      <c r="AP99" s="81" t="str">
        <f>IF(ISTEXT('Discounted Benefits'!$N430&amp;'Discounted Benefits'!$O430),('Discounted Benefits'!AV430)/Value_Output,"")</f>
        <v/>
      </c>
      <c r="AQ99" s="81" t="str">
        <f>IF(ISTEXT('Discounted Benefits'!$N430&amp;'Discounted Benefits'!$O430),('Discounted Benefits'!AW430)/Value_Output,"")</f>
        <v/>
      </c>
      <c r="AR99" s="81" t="str">
        <f>IF(ISTEXT('Discounted Benefits'!$N430&amp;'Discounted Benefits'!$O430),('Discounted Benefits'!AX430)/Value_Output,"")</f>
        <v/>
      </c>
      <c r="AS99" s="81" t="str">
        <f>IF(ISTEXT('Discounted Benefits'!$N430&amp;'Discounted Benefits'!$O430),('Discounted Benefits'!AY430)/Value_Output,"")</f>
        <v/>
      </c>
      <c r="AT99" s="81" t="str">
        <f>IF(ISTEXT('Discounted Benefits'!$N430&amp;'Discounted Benefits'!$O430),('Discounted Benefits'!AZ430)/Value_Output,"")</f>
        <v/>
      </c>
      <c r="AU99" s="81" t="str">
        <f>IF(ISTEXT('Discounted Benefits'!$N430&amp;'Discounted Benefits'!$O430),('Discounted Benefits'!BA430)/Value_Output,"")</f>
        <v/>
      </c>
      <c r="AV99" s="81" t="str">
        <f>IF(ISTEXT('Discounted Benefits'!$N430&amp;'Discounted Benefits'!$O430),('Discounted Benefits'!BB430)/Value_Output,"")</f>
        <v/>
      </c>
      <c r="AW99" s="81" t="str">
        <f>IF(ISTEXT('Discounted Benefits'!$N430&amp;'Discounted Benefits'!$O430),('Discounted Benefits'!BC430)/Value_Output,"")</f>
        <v/>
      </c>
      <c r="AX99" s="81" t="str">
        <f>IF(ISTEXT('Discounted Benefits'!$N430&amp;'Discounted Benefits'!$O430),('Discounted Benefits'!BD430)/Value_Output,"")</f>
        <v/>
      </c>
      <c r="AY99" s="81" t="str">
        <f>IF(ISTEXT('Discounted Benefits'!$N430&amp;'Discounted Benefits'!$O430),('Discounted Benefits'!BE430)/Value_Output,"")</f>
        <v/>
      </c>
      <c r="AZ99" s="77" t="str">
        <f>IF(ISTEXT('Discounted Benefits'!$N430&amp;'Discounted Benefits'!$O430),('Discounted Benefits'!BF430)/Value_Output,"")</f>
        <v/>
      </c>
      <c r="BA99" s="77" t="str">
        <f>IF(ISTEXT('Discounted Benefits'!$N430&amp;'Discounted Benefits'!$O430),('Discounted Benefits'!BG430)/Value_Output,"")</f>
        <v/>
      </c>
      <c r="BB99" s="77" t="str">
        <f>IF(ISTEXT('Discounted Benefits'!$N430&amp;'Discounted Benefits'!$O430),('Discounted Benefits'!BH430)/Value_Output,"")</f>
        <v/>
      </c>
      <c r="BC99" s="77" t="str">
        <f>IF(ISTEXT('Discounted Benefits'!$N430&amp;'Discounted Benefits'!$O430),('Discounted Benefits'!BI430)/Value_Output,"")</f>
        <v/>
      </c>
      <c r="BD99" s="77" t="str">
        <f>IF(ISTEXT('Discounted Benefits'!$N430&amp;'Discounted Benefits'!$O430),('Discounted Benefits'!BJ430)/Value_Output,"")</f>
        <v/>
      </c>
      <c r="BE99" s="77" t="str">
        <f>IF(ISTEXT('Discounted Benefits'!$N430&amp;'Discounted Benefits'!$O430),('Discounted Benefits'!BK430)/Value_Output,"")</f>
        <v/>
      </c>
      <c r="BF99" s="77" t="str">
        <f>IF(ISTEXT('Discounted Benefits'!$N430&amp;'Discounted Benefits'!$O430),('Discounted Benefits'!BL430)/Value_Output,"")</f>
        <v/>
      </c>
      <c r="BG99" s="77" t="str">
        <f>IF(ISTEXT('Discounted Benefits'!$N430&amp;'Discounted Benefits'!$O430),('Discounted Benefits'!BM430)/Value_Output,"")</f>
        <v/>
      </c>
      <c r="BH99" s="77" t="str">
        <f>IF(ISTEXT('Discounted Benefits'!$N430&amp;'Discounted Benefits'!$O430),('Discounted Benefits'!BN430)/Value_Output,"")</f>
        <v/>
      </c>
      <c r="BI99" s="77" t="str">
        <f>IF(ISTEXT('Discounted Benefits'!$N430&amp;'Discounted Benefits'!$O430),('Discounted Benefits'!BO430)/Value_Output,"")</f>
        <v/>
      </c>
      <c r="BJ99" s="77" t="str">
        <f>IF(ISTEXT('Discounted Benefits'!$N430&amp;'Discounted Benefits'!$O430),('Discounted Benefits'!BP430)/Value_Output,"")</f>
        <v/>
      </c>
      <c r="BK99" s="77" t="str">
        <f>IF(ISTEXT('Discounted Benefits'!$N430&amp;'Discounted Benefits'!$O430),('Discounted Benefits'!BQ430)/Value_Output,"")</f>
        <v/>
      </c>
      <c r="BL99" s="77" t="str">
        <f>IF(ISTEXT('Discounted Benefits'!$N430&amp;'Discounted Benefits'!$O430),('Discounted Benefits'!BR430)/Value_Output,"")</f>
        <v/>
      </c>
      <c r="BM99" s="77" t="str">
        <f>IF(ISTEXT('Discounted Benefits'!$N430&amp;'Discounted Benefits'!$O430),('Discounted Benefits'!BS430)/Value_Output,"")</f>
        <v/>
      </c>
      <c r="BN99" s="77" t="str">
        <f>IF(ISTEXT('Discounted Benefits'!$N430&amp;'Discounted Benefits'!$O430),('Discounted Benefits'!BT430)/Value_Output,"")</f>
        <v/>
      </c>
      <c r="BO99" s="77" t="str">
        <f>IF(ISTEXT('Discounted Benefits'!$N430&amp;'Discounted Benefits'!$O430),('Discounted Benefits'!BU430)/Value_Output,"")</f>
        <v/>
      </c>
      <c r="BP99" s="77" t="str">
        <f>IF(ISTEXT('Discounted Benefits'!$N430&amp;'Discounted Benefits'!$O430),('Discounted Benefits'!BV430)/Value_Output,"")</f>
        <v/>
      </c>
      <c r="BQ99" s="77" t="str">
        <f>IF(ISTEXT('Discounted Benefits'!$N430&amp;'Discounted Benefits'!$O430),('Discounted Benefits'!BW430)/Value_Output,"")</f>
        <v/>
      </c>
      <c r="BR99" s="77" t="str">
        <f>IF(ISTEXT('Discounted Benefits'!$N430&amp;'Discounted Benefits'!$O430),('Discounted Benefits'!BX430)/Value_Output,"")</f>
        <v/>
      </c>
      <c r="BS99" s="77" t="str">
        <f>IF(ISTEXT('Discounted Benefits'!$N430&amp;'Discounted Benefits'!$O430),('Discounted Benefits'!BY430)/Value_Output,"")</f>
        <v/>
      </c>
      <c r="BT99" s="77" t="str">
        <f>IF(ISTEXT('Discounted Benefits'!$N430&amp;'Discounted Benefits'!$O430),('Discounted Benefits'!BZ430)/Value_Output,"")</f>
        <v/>
      </c>
      <c r="BU99" s="77" t="str">
        <f>IF(ISTEXT('Discounted Benefits'!$N430&amp;'Discounted Benefits'!$O430),('Discounted Benefits'!CA430)/Value_Output,"")</f>
        <v/>
      </c>
      <c r="BV99" s="77" t="str">
        <f>IF(ISTEXT('Discounted Benefits'!$N430&amp;'Discounted Benefits'!$O430),('Discounted Benefits'!CB430)/Value_Output,"")</f>
        <v/>
      </c>
      <c r="BW99" s="77" t="str">
        <f>IF(ISTEXT('Discounted Benefits'!$N430&amp;'Discounted Benefits'!$O430),('Discounted Benefits'!CC430)/Value_Output,"")</f>
        <v/>
      </c>
      <c r="BX99" s="77" t="str">
        <f>IF(ISTEXT('Discounted Benefits'!$N430&amp;'Discounted Benefits'!$O430),('Discounted Benefits'!CD430)/Value_Output,"")</f>
        <v/>
      </c>
      <c r="BY99" s="77" t="str">
        <f>IF(ISTEXT('Discounted Benefits'!$N430&amp;'Discounted Benefits'!$O430),('Discounted Benefits'!CE430)/Value_Output,"")</f>
        <v/>
      </c>
      <c r="BZ99" s="77" t="str">
        <f>IF(ISTEXT('Discounted Benefits'!$N430&amp;'Discounted Benefits'!$O430),('Discounted Benefits'!CF430)/Value_Output,"")</f>
        <v/>
      </c>
      <c r="CA99" s="77" t="str">
        <f>IF(ISTEXT('Discounted Benefits'!$N430&amp;'Discounted Benefits'!$O430),('Discounted Benefits'!CG430)/Value_Output,"")</f>
        <v/>
      </c>
      <c r="CB99" s="77" t="str">
        <f>IF(ISTEXT('Discounted Benefits'!$N430&amp;'Discounted Benefits'!$O430),('Discounted Benefits'!CH430)/Value_Output,"")</f>
        <v/>
      </c>
      <c r="CC99" s="77" t="str">
        <f>IF(ISTEXT('Discounted Benefits'!$N430&amp;'Discounted Benefits'!$O430),('Discounted Benefits'!CI430)/Value_Output,"")</f>
        <v/>
      </c>
      <c r="CD99" s="77" t="str">
        <f>IF(ISTEXT('Discounted Benefits'!$N430&amp;'Discounted Benefits'!$O430),('Discounted Benefits'!CJ430)/Value_Output,"")</f>
        <v/>
      </c>
      <c r="CE99" s="77" t="str">
        <f>IF(ISTEXT('Discounted Benefits'!$N430&amp;'Discounted Benefits'!$O430),('Discounted Benefits'!CK430)/Value_Output,"")</f>
        <v/>
      </c>
      <c r="CF99" s="77" t="str">
        <f>IF(ISTEXT('Discounted Benefits'!$N430&amp;'Discounted Benefits'!$O430),('Discounted Benefits'!CL430)/Value_Output,"")</f>
        <v/>
      </c>
      <c r="CG99" s="77" t="str">
        <f>IF(ISTEXT('Discounted Benefits'!$N430&amp;'Discounted Benefits'!$O430),('Discounted Benefits'!CM430)/Value_Output,"")</f>
        <v/>
      </c>
      <c r="CH99" s="77" t="str">
        <f>IF(ISTEXT('Discounted Benefits'!$N430&amp;'Discounted Benefits'!$O430),('Discounted Benefits'!CN430)/Value_Output,"")</f>
        <v/>
      </c>
      <c r="CI99" s="77" t="str">
        <f>IF(ISTEXT('Discounted Benefits'!$N430&amp;'Discounted Benefits'!$O430),('Discounted Benefits'!CO430)/Value_Output,"")</f>
        <v/>
      </c>
      <c r="CJ99" s="77" t="str">
        <f>IF(ISTEXT('Discounted Benefits'!$N430&amp;'Discounted Benefits'!$O430),('Discounted Benefits'!CP430)/Value_Output,"")</f>
        <v/>
      </c>
      <c r="CM99" s="24"/>
      <c r="CN99" s="24"/>
    </row>
    <row r="100" spans="3:92" x14ac:dyDescent="0.35">
      <c r="C100" s="114"/>
      <c r="D100" s="114"/>
      <c r="E100" s="23" t="str">
        <f>IF(ISTEXT('Discounted Benefits'!$N431&amp;'Discounted Benefits'!$O431),'Discounted Benefits'!$O431,"")</f>
        <v/>
      </c>
      <c r="F100" s="23"/>
      <c r="G100" s="82" t="str">
        <f>IF(ISTEXT('Discounted Benefits'!$N431&amp;'Discounted Benefits'!$O431),SUM('Discounted Benefits'!$P431:$BM431)/Value_Output,"")</f>
        <v/>
      </c>
      <c r="H100" s="82"/>
      <c r="I100" s="87"/>
      <c r="J100" s="81" t="str">
        <f>IF(ISTEXT('Discounted Benefits'!$N431&amp;'Discounted Benefits'!$O431),('Discounted Benefits'!P431)/Value_Output,"")</f>
        <v/>
      </c>
      <c r="K100" s="81" t="str">
        <f>IF(ISTEXT('Discounted Benefits'!$N431&amp;'Discounted Benefits'!$O431),('Discounted Benefits'!Q431)/Value_Output,"")</f>
        <v/>
      </c>
      <c r="L100" s="81" t="str">
        <f>IF(ISTEXT('Discounted Benefits'!$N431&amp;'Discounted Benefits'!$O431),('Discounted Benefits'!R431)/Value_Output,"")</f>
        <v/>
      </c>
      <c r="M100" s="81" t="str">
        <f>IF(ISTEXT('Discounted Benefits'!$N431&amp;'Discounted Benefits'!$O431),('Discounted Benefits'!S431)/Value_Output,"")</f>
        <v/>
      </c>
      <c r="N100" s="81" t="str">
        <f>IF(ISTEXT('Discounted Benefits'!$N431&amp;'Discounted Benefits'!$O431),('Discounted Benefits'!T431)/Value_Output,"")</f>
        <v/>
      </c>
      <c r="O100" s="81" t="str">
        <f>IF(ISTEXT('Discounted Benefits'!$N431&amp;'Discounted Benefits'!$O431),('Discounted Benefits'!U431)/Value_Output,"")</f>
        <v/>
      </c>
      <c r="P100" s="81" t="str">
        <f>IF(ISTEXT('Discounted Benefits'!$N431&amp;'Discounted Benefits'!$O431),('Discounted Benefits'!V431)/Value_Output,"")</f>
        <v/>
      </c>
      <c r="Q100" s="81" t="str">
        <f>IF(ISTEXT('Discounted Benefits'!$N431&amp;'Discounted Benefits'!$O431),('Discounted Benefits'!W431)/Value_Output,"")</f>
        <v/>
      </c>
      <c r="R100" s="81" t="str">
        <f>IF(ISTEXT('Discounted Benefits'!$N431&amp;'Discounted Benefits'!$O431),('Discounted Benefits'!X431)/Value_Output,"")</f>
        <v/>
      </c>
      <c r="S100" s="81" t="str">
        <f>IF(ISTEXT('Discounted Benefits'!$N431&amp;'Discounted Benefits'!$O431),('Discounted Benefits'!Y431)/Value_Output,"")</f>
        <v/>
      </c>
      <c r="T100" s="81" t="str">
        <f>IF(ISTEXT('Discounted Benefits'!$N431&amp;'Discounted Benefits'!$O431),('Discounted Benefits'!Z431)/Value_Output,"")</f>
        <v/>
      </c>
      <c r="U100" s="81" t="str">
        <f>IF(ISTEXT('Discounted Benefits'!$N431&amp;'Discounted Benefits'!$O431),('Discounted Benefits'!AA431)/Value_Output,"")</f>
        <v/>
      </c>
      <c r="V100" s="81" t="str">
        <f>IF(ISTEXT('Discounted Benefits'!$N431&amp;'Discounted Benefits'!$O431),('Discounted Benefits'!AB431)/Value_Output,"")</f>
        <v/>
      </c>
      <c r="W100" s="81" t="str">
        <f>IF(ISTEXT('Discounted Benefits'!$N431&amp;'Discounted Benefits'!$O431),('Discounted Benefits'!AC431)/Value_Output,"")</f>
        <v/>
      </c>
      <c r="X100" s="81" t="str">
        <f>IF(ISTEXT('Discounted Benefits'!$N431&amp;'Discounted Benefits'!$O431),('Discounted Benefits'!AD431)/Value_Output,"")</f>
        <v/>
      </c>
      <c r="Y100" s="81" t="str">
        <f>IF(ISTEXT('Discounted Benefits'!$N431&amp;'Discounted Benefits'!$O431),('Discounted Benefits'!AE431)/Value_Output,"")</f>
        <v/>
      </c>
      <c r="Z100" s="81" t="str">
        <f>IF(ISTEXT('Discounted Benefits'!$N431&amp;'Discounted Benefits'!$O431),('Discounted Benefits'!AF431)/Value_Output,"")</f>
        <v/>
      </c>
      <c r="AA100" s="81" t="str">
        <f>IF(ISTEXT('Discounted Benefits'!$N431&amp;'Discounted Benefits'!$O431),('Discounted Benefits'!AG431)/Value_Output,"")</f>
        <v/>
      </c>
      <c r="AB100" s="81" t="str">
        <f>IF(ISTEXT('Discounted Benefits'!$N431&amp;'Discounted Benefits'!$O431),('Discounted Benefits'!AH431)/Value_Output,"")</f>
        <v/>
      </c>
      <c r="AC100" s="81" t="str">
        <f>IF(ISTEXT('Discounted Benefits'!$N431&amp;'Discounted Benefits'!$O431),('Discounted Benefits'!AI431)/Value_Output,"")</f>
        <v/>
      </c>
      <c r="AD100" s="81" t="str">
        <f>IF(ISTEXT('Discounted Benefits'!$N431&amp;'Discounted Benefits'!$O431),('Discounted Benefits'!AJ431)/Value_Output,"")</f>
        <v/>
      </c>
      <c r="AE100" s="81" t="str">
        <f>IF(ISTEXT('Discounted Benefits'!$N431&amp;'Discounted Benefits'!$O431),('Discounted Benefits'!AK431)/Value_Output,"")</f>
        <v/>
      </c>
      <c r="AF100" s="81" t="str">
        <f>IF(ISTEXT('Discounted Benefits'!$N431&amp;'Discounted Benefits'!$O431),('Discounted Benefits'!AL431)/Value_Output,"")</f>
        <v/>
      </c>
      <c r="AG100" s="81" t="str">
        <f>IF(ISTEXT('Discounted Benefits'!$N431&amp;'Discounted Benefits'!$O431),('Discounted Benefits'!AM431)/Value_Output,"")</f>
        <v/>
      </c>
      <c r="AH100" s="81" t="str">
        <f>IF(ISTEXT('Discounted Benefits'!$N431&amp;'Discounted Benefits'!$O431),('Discounted Benefits'!AN431)/Value_Output,"")</f>
        <v/>
      </c>
      <c r="AI100" s="81" t="str">
        <f>IF(ISTEXT('Discounted Benefits'!$N431&amp;'Discounted Benefits'!$O431),('Discounted Benefits'!AO431)/Value_Output,"")</f>
        <v/>
      </c>
      <c r="AJ100" s="81" t="str">
        <f>IF(ISTEXT('Discounted Benefits'!$N431&amp;'Discounted Benefits'!$O431),('Discounted Benefits'!AP431)/Value_Output,"")</f>
        <v/>
      </c>
      <c r="AK100" s="81" t="str">
        <f>IF(ISTEXT('Discounted Benefits'!$N431&amp;'Discounted Benefits'!$O431),('Discounted Benefits'!AQ431)/Value_Output,"")</f>
        <v/>
      </c>
      <c r="AL100" s="81" t="str">
        <f>IF(ISTEXT('Discounted Benefits'!$N431&amp;'Discounted Benefits'!$O431),('Discounted Benefits'!AR431)/Value_Output,"")</f>
        <v/>
      </c>
      <c r="AM100" s="81" t="str">
        <f>IF(ISTEXT('Discounted Benefits'!$N431&amp;'Discounted Benefits'!$O431),('Discounted Benefits'!AS431)/Value_Output,"")</f>
        <v/>
      </c>
      <c r="AN100" s="81" t="str">
        <f>IF(ISTEXT('Discounted Benefits'!$N431&amp;'Discounted Benefits'!$O431),('Discounted Benefits'!AT431)/Value_Output,"")</f>
        <v/>
      </c>
      <c r="AO100" s="81" t="str">
        <f>IF(ISTEXT('Discounted Benefits'!$N431&amp;'Discounted Benefits'!$O431),('Discounted Benefits'!AU431)/Value_Output,"")</f>
        <v/>
      </c>
      <c r="AP100" s="81" t="str">
        <f>IF(ISTEXT('Discounted Benefits'!$N431&amp;'Discounted Benefits'!$O431),('Discounted Benefits'!AV431)/Value_Output,"")</f>
        <v/>
      </c>
      <c r="AQ100" s="81" t="str">
        <f>IF(ISTEXT('Discounted Benefits'!$N431&amp;'Discounted Benefits'!$O431),('Discounted Benefits'!AW431)/Value_Output,"")</f>
        <v/>
      </c>
      <c r="AR100" s="81" t="str">
        <f>IF(ISTEXT('Discounted Benefits'!$N431&amp;'Discounted Benefits'!$O431),('Discounted Benefits'!AX431)/Value_Output,"")</f>
        <v/>
      </c>
      <c r="AS100" s="81" t="str">
        <f>IF(ISTEXT('Discounted Benefits'!$N431&amp;'Discounted Benefits'!$O431),('Discounted Benefits'!AY431)/Value_Output,"")</f>
        <v/>
      </c>
      <c r="AT100" s="81" t="str">
        <f>IF(ISTEXT('Discounted Benefits'!$N431&amp;'Discounted Benefits'!$O431),('Discounted Benefits'!AZ431)/Value_Output,"")</f>
        <v/>
      </c>
      <c r="AU100" s="81" t="str">
        <f>IF(ISTEXT('Discounted Benefits'!$N431&amp;'Discounted Benefits'!$O431),('Discounted Benefits'!BA431)/Value_Output,"")</f>
        <v/>
      </c>
      <c r="AV100" s="81" t="str">
        <f>IF(ISTEXT('Discounted Benefits'!$N431&amp;'Discounted Benefits'!$O431),('Discounted Benefits'!BB431)/Value_Output,"")</f>
        <v/>
      </c>
      <c r="AW100" s="81" t="str">
        <f>IF(ISTEXT('Discounted Benefits'!$N431&amp;'Discounted Benefits'!$O431),('Discounted Benefits'!BC431)/Value_Output,"")</f>
        <v/>
      </c>
      <c r="AX100" s="81" t="str">
        <f>IF(ISTEXT('Discounted Benefits'!$N431&amp;'Discounted Benefits'!$O431),('Discounted Benefits'!BD431)/Value_Output,"")</f>
        <v/>
      </c>
      <c r="AY100" s="81" t="str">
        <f>IF(ISTEXT('Discounted Benefits'!$N431&amp;'Discounted Benefits'!$O431),('Discounted Benefits'!BE431)/Value_Output,"")</f>
        <v/>
      </c>
      <c r="AZ100" s="77" t="str">
        <f>IF(ISTEXT('Discounted Benefits'!$N431&amp;'Discounted Benefits'!$O431),('Discounted Benefits'!BF431)/Value_Output,"")</f>
        <v/>
      </c>
      <c r="BA100" s="77" t="str">
        <f>IF(ISTEXT('Discounted Benefits'!$N431&amp;'Discounted Benefits'!$O431),('Discounted Benefits'!BG431)/Value_Output,"")</f>
        <v/>
      </c>
      <c r="BB100" s="77" t="str">
        <f>IF(ISTEXT('Discounted Benefits'!$N431&amp;'Discounted Benefits'!$O431),('Discounted Benefits'!BH431)/Value_Output,"")</f>
        <v/>
      </c>
      <c r="BC100" s="77" t="str">
        <f>IF(ISTEXT('Discounted Benefits'!$N431&amp;'Discounted Benefits'!$O431),('Discounted Benefits'!BI431)/Value_Output,"")</f>
        <v/>
      </c>
      <c r="BD100" s="77" t="str">
        <f>IF(ISTEXT('Discounted Benefits'!$N431&amp;'Discounted Benefits'!$O431),('Discounted Benefits'!BJ431)/Value_Output,"")</f>
        <v/>
      </c>
      <c r="BE100" s="77" t="str">
        <f>IF(ISTEXT('Discounted Benefits'!$N431&amp;'Discounted Benefits'!$O431),('Discounted Benefits'!BK431)/Value_Output,"")</f>
        <v/>
      </c>
      <c r="BF100" s="77" t="str">
        <f>IF(ISTEXT('Discounted Benefits'!$N431&amp;'Discounted Benefits'!$O431),('Discounted Benefits'!BL431)/Value_Output,"")</f>
        <v/>
      </c>
      <c r="BG100" s="77" t="str">
        <f>IF(ISTEXT('Discounted Benefits'!$N431&amp;'Discounted Benefits'!$O431),('Discounted Benefits'!BM431)/Value_Output,"")</f>
        <v/>
      </c>
      <c r="BH100" s="77" t="str">
        <f>IF(ISTEXT('Discounted Benefits'!$N431&amp;'Discounted Benefits'!$O431),('Discounted Benefits'!BN431)/Value_Output,"")</f>
        <v/>
      </c>
      <c r="BI100" s="77" t="str">
        <f>IF(ISTEXT('Discounted Benefits'!$N431&amp;'Discounted Benefits'!$O431),('Discounted Benefits'!BO431)/Value_Output,"")</f>
        <v/>
      </c>
      <c r="BJ100" s="77" t="str">
        <f>IF(ISTEXT('Discounted Benefits'!$N431&amp;'Discounted Benefits'!$O431),('Discounted Benefits'!BP431)/Value_Output,"")</f>
        <v/>
      </c>
      <c r="BK100" s="77" t="str">
        <f>IF(ISTEXT('Discounted Benefits'!$N431&amp;'Discounted Benefits'!$O431),('Discounted Benefits'!BQ431)/Value_Output,"")</f>
        <v/>
      </c>
      <c r="BL100" s="77" t="str">
        <f>IF(ISTEXT('Discounted Benefits'!$N431&amp;'Discounted Benefits'!$O431),('Discounted Benefits'!BR431)/Value_Output,"")</f>
        <v/>
      </c>
      <c r="BM100" s="77" t="str">
        <f>IF(ISTEXT('Discounted Benefits'!$N431&amp;'Discounted Benefits'!$O431),('Discounted Benefits'!BS431)/Value_Output,"")</f>
        <v/>
      </c>
      <c r="BN100" s="77" t="str">
        <f>IF(ISTEXT('Discounted Benefits'!$N431&amp;'Discounted Benefits'!$O431),('Discounted Benefits'!BT431)/Value_Output,"")</f>
        <v/>
      </c>
      <c r="BO100" s="77" t="str">
        <f>IF(ISTEXT('Discounted Benefits'!$N431&amp;'Discounted Benefits'!$O431),('Discounted Benefits'!BU431)/Value_Output,"")</f>
        <v/>
      </c>
      <c r="BP100" s="77" t="str">
        <f>IF(ISTEXT('Discounted Benefits'!$N431&amp;'Discounted Benefits'!$O431),('Discounted Benefits'!BV431)/Value_Output,"")</f>
        <v/>
      </c>
      <c r="BQ100" s="77" t="str">
        <f>IF(ISTEXT('Discounted Benefits'!$N431&amp;'Discounted Benefits'!$O431),('Discounted Benefits'!BW431)/Value_Output,"")</f>
        <v/>
      </c>
      <c r="BR100" s="77" t="str">
        <f>IF(ISTEXT('Discounted Benefits'!$N431&amp;'Discounted Benefits'!$O431),('Discounted Benefits'!BX431)/Value_Output,"")</f>
        <v/>
      </c>
      <c r="BS100" s="77" t="str">
        <f>IF(ISTEXT('Discounted Benefits'!$N431&amp;'Discounted Benefits'!$O431),('Discounted Benefits'!BY431)/Value_Output,"")</f>
        <v/>
      </c>
      <c r="BT100" s="77" t="str">
        <f>IF(ISTEXT('Discounted Benefits'!$N431&amp;'Discounted Benefits'!$O431),('Discounted Benefits'!BZ431)/Value_Output,"")</f>
        <v/>
      </c>
      <c r="BU100" s="77" t="str">
        <f>IF(ISTEXT('Discounted Benefits'!$N431&amp;'Discounted Benefits'!$O431),('Discounted Benefits'!CA431)/Value_Output,"")</f>
        <v/>
      </c>
      <c r="BV100" s="77" t="str">
        <f>IF(ISTEXT('Discounted Benefits'!$N431&amp;'Discounted Benefits'!$O431),('Discounted Benefits'!CB431)/Value_Output,"")</f>
        <v/>
      </c>
      <c r="BW100" s="77" t="str">
        <f>IF(ISTEXT('Discounted Benefits'!$N431&amp;'Discounted Benefits'!$O431),('Discounted Benefits'!CC431)/Value_Output,"")</f>
        <v/>
      </c>
      <c r="BX100" s="77" t="str">
        <f>IF(ISTEXT('Discounted Benefits'!$N431&amp;'Discounted Benefits'!$O431),('Discounted Benefits'!CD431)/Value_Output,"")</f>
        <v/>
      </c>
      <c r="BY100" s="77" t="str">
        <f>IF(ISTEXT('Discounted Benefits'!$N431&amp;'Discounted Benefits'!$O431),('Discounted Benefits'!CE431)/Value_Output,"")</f>
        <v/>
      </c>
      <c r="BZ100" s="77" t="str">
        <f>IF(ISTEXT('Discounted Benefits'!$N431&amp;'Discounted Benefits'!$O431),('Discounted Benefits'!CF431)/Value_Output,"")</f>
        <v/>
      </c>
      <c r="CA100" s="77" t="str">
        <f>IF(ISTEXT('Discounted Benefits'!$N431&amp;'Discounted Benefits'!$O431),('Discounted Benefits'!CG431)/Value_Output,"")</f>
        <v/>
      </c>
      <c r="CB100" s="77" t="str">
        <f>IF(ISTEXT('Discounted Benefits'!$N431&amp;'Discounted Benefits'!$O431),('Discounted Benefits'!CH431)/Value_Output,"")</f>
        <v/>
      </c>
      <c r="CC100" s="77" t="str">
        <f>IF(ISTEXT('Discounted Benefits'!$N431&amp;'Discounted Benefits'!$O431),('Discounted Benefits'!CI431)/Value_Output,"")</f>
        <v/>
      </c>
      <c r="CD100" s="77" t="str">
        <f>IF(ISTEXT('Discounted Benefits'!$N431&amp;'Discounted Benefits'!$O431),('Discounted Benefits'!CJ431)/Value_Output,"")</f>
        <v/>
      </c>
      <c r="CE100" s="77" t="str">
        <f>IF(ISTEXT('Discounted Benefits'!$N431&amp;'Discounted Benefits'!$O431),('Discounted Benefits'!CK431)/Value_Output,"")</f>
        <v/>
      </c>
      <c r="CF100" s="77" t="str">
        <f>IF(ISTEXT('Discounted Benefits'!$N431&amp;'Discounted Benefits'!$O431),('Discounted Benefits'!CL431)/Value_Output,"")</f>
        <v/>
      </c>
      <c r="CG100" s="77" t="str">
        <f>IF(ISTEXT('Discounted Benefits'!$N431&amp;'Discounted Benefits'!$O431),('Discounted Benefits'!CM431)/Value_Output,"")</f>
        <v/>
      </c>
      <c r="CH100" s="77" t="str">
        <f>IF(ISTEXT('Discounted Benefits'!$N431&amp;'Discounted Benefits'!$O431),('Discounted Benefits'!CN431)/Value_Output,"")</f>
        <v/>
      </c>
      <c r="CI100" s="77" t="str">
        <f>IF(ISTEXT('Discounted Benefits'!$N431&amp;'Discounted Benefits'!$O431),('Discounted Benefits'!CO431)/Value_Output,"")</f>
        <v/>
      </c>
      <c r="CJ100" s="77" t="str">
        <f>IF(ISTEXT('Discounted Benefits'!$N431&amp;'Discounted Benefits'!$O431),('Discounted Benefits'!CP431)/Value_Output,"")</f>
        <v/>
      </c>
      <c r="CM100" s="24"/>
      <c r="CN100" s="24"/>
    </row>
    <row r="101" spans="3:92" x14ac:dyDescent="0.35">
      <c r="C101" s="114"/>
      <c r="D101" s="114"/>
      <c r="E101" s="23" t="str">
        <f>IF(ISTEXT('Discounted Benefits'!$N432&amp;'Discounted Benefits'!$O432),'Discounted Benefits'!$O432,"")</f>
        <v/>
      </c>
      <c r="F101" s="23"/>
      <c r="G101" s="82" t="str">
        <f>IF(ISTEXT('Discounted Benefits'!$N432&amp;'Discounted Benefits'!$O432),SUM('Discounted Benefits'!$P432:$BM432)/Value_Output,"")</f>
        <v/>
      </c>
      <c r="H101" s="82"/>
      <c r="I101" s="87"/>
      <c r="J101" s="81" t="str">
        <f>IF(ISTEXT('Discounted Benefits'!$N432&amp;'Discounted Benefits'!$O432),('Discounted Benefits'!P432)/Value_Output,"")</f>
        <v/>
      </c>
      <c r="K101" s="81" t="str">
        <f>IF(ISTEXT('Discounted Benefits'!$N432&amp;'Discounted Benefits'!$O432),('Discounted Benefits'!Q432)/Value_Output,"")</f>
        <v/>
      </c>
      <c r="L101" s="81" t="str">
        <f>IF(ISTEXT('Discounted Benefits'!$N432&amp;'Discounted Benefits'!$O432),('Discounted Benefits'!R432)/Value_Output,"")</f>
        <v/>
      </c>
      <c r="M101" s="81" t="str">
        <f>IF(ISTEXT('Discounted Benefits'!$N432&amp;'Discounted Benefits'!$O432),('Discounted Benefits'!S432)/Value_Output,"")</f>
        <v/>
      </c>
      <c r="N101" s="81" t="str">
        <f>IF(ISTEXT('Discounted Benefits'!$N432&amp;'Discounted Benefits'!$O432),('Discounted Benefits'!T432)/Value_Output,"")</f>
        <v/>
      </c>
      <c r="O101" s="81" t="str">
        <f>IF(ISTEXT('Discounted Benefits'!$N432&amp;'Discounted Benefits'!$O432),('Discounted Benefits'!U432)/Value_Output,"")</f>
        <v/>
      </c>
      <c r="P101" s="81" t="str">
        <f>IF(ISTEXT('Discounted Benefits'!$N432&amp;'Discounted Benefits'!$O432),('Discounted Benefits'!V432)/Value_Output,"")</f>
        <v/>
      </c>
      <c r="Q101" s="81" t="str">
        <f>IF(ISTEXT('Discounted Benefits'!$N432&amp;'Discounted Benefits'!$O432),('Discounted Benefits'!W432)/Value_Output,"")</f>
        <v/>
      </c>
      <c r="R101" s="81" t="str">
        <f>IF(ISTEXT('Discounted Benefits'!$N432&amp;'Discounted Benefits'!$O432),('Discounted Benefits'!X432)/Value_Output,"")</f>
        <v/>
      </c>
      <c r="S101" s="81" t="str">
        <f>IF(ISTEXT('Discounted Benefits'!$N432&amp;'Discounted Benefits'!$O432),('Discounted Benefits'!Y432)/Value_Output,"")</f>
        <v/>
      </c>
      <c r="T101" s="81" t="str">
        <f>IF(ISTEXT('Discounted Benefits'!$N432&amp;'Discounted Benefits'!$O432),('Discounted Benefits'!Z432)/Value_Output,"")</f>
        <v/>
      </c>
      <c r="U101" s="81" t="str">
        <f>IF(ISTEXT('Discounted Benefits'!$N432&amp;'Discounted Benefits'!$O432),('Discounted Benefits'!AA432)/Value_Output,"")</f>
        <v/>
      </c>
      <c r="V101" s="81" t="str">
        <f>IF(ISTEXT('Discounted Benefits'!$N432&amp;'Discounted Benefits'!$O432),('Discounted Benefits'!AB432)/Value_Output,"")</f>
        <v/>
      </c>
      <c r="W101" s="81" t="str">
        <f>IF(ISTEXT('Discounted Benefits'!$N432&amp;'Discounted Benefits'!$O432),('Discounted Benefits'!AC432)/Value_Output,"")</f>
        <v/>
      </c>
      <c r="X101" s="81" t="str">
        <f>IF(ISTEXT('Discounted Benefits'!$N432&amp;'Discounted Benefits'!$O432),('Discounted Benefits'!AD432)/Value_Output,"")</f>
        <v/>
      </c>
      <c r="Y101" s="81" t="str">
        <f>IF(ISTEXT('Discounted Benefits'!$N432&amp;'Discounted Benefits'!$O432),('Discounted Benefits'!AE432)/Value_Output,"")</f>
        <v/>
      </c>
      <c r="Z101" s="81" t="str">
        <f>IF(ISTEXT('Discounted Benefits'!$N432&amp;'Discounted Benefits'!$O432),('Discounted Benefits'!AF432)/Value_Output,"")</f>
        <v/>
      </c>
      <c r="AA101" s="81" t="str">
        <f>IF(ISTEXT('Discounted Benefits'!$N432&amp;'Discounted Benefits'!$O432),('Discounted Benefits'!AG432)/Value_Output,"")</f>
        <v/>
      </c>
      <c r="AB101" s="81" t="str">
        <f>IF(ISTEXT('Discounted Benefits'!$N432&amp;'Discounted Benefits'!$O432),('Discounted Benefits'!AH432)/Value_Output,"")</f>
        <v/>
      </c>
      <c r="AC101" s="81" t="str">
        <f>IF(ISTEXT('Discounted Benefits'!$N432&amp;'Discounted Benefits'!$O432),('Discounted Benefits'!AI432)/Value_Output,"")</f>
        <v/>
      </c>
      <c r="AD101" s="81" t="str">
        <f>IF(ISTEXT('Discounted Benefits'!$N432&amp;'Discounted Benefits'!$O432),('Discounted Benefits'!AJ432)/Value_Output,"")</f>
        <v/>
      </c>
      <c r="AE101" s="81" t="str">
        <f>IF(ISTEXT('Discounted Benefits'!$N432&amp;'Discounted Benefits'!$O432),('Discounted Benefits'!AK432)/Value_Output,"")</f>
        <v/>
      </c>
      <c r="AF101" s="81" t="str">
        <f>IF(ISTEXT('Discounted Benefits'!$N432&amp;'Discounted Benefits'!$O432),('Discounted Benefits'!AL432)/Value_Output,"")</f>
        <v/>
      </c>
      <c r="AG101" s="81" t="str">
        <f>IF(ISTEXT('Discounted Benefits'!$N432&amp;'Discounted Benefits'!$O432),('Discounted Benefits'!AM432)/Value_Output,"")</f>
        <v/>
      </c>
      <c r="AH101" s="81" t="str">
        <f>IF(ISTEXT('Discounted Benefits'!$N432&amp;'Discounted Benefits'!$O432),('Discounted Benefits'!AN432)/Value_Output,"")</f>
        <v/>
      </c>
      <c r="AI101" s="81" t="str">
        <f>IF(ISTEXT('Discounted Benefits'!$N432&amp;'Discounted Benefits'!$O432),('Discounted Benefits'!AO432)/Value_Output,"")</f>
        <v/>
      </c>
      <c r="AJ101" s="81" t="str">
        <f>IF(ISTEXT('Discounted Benefits'!$N432&amp;'Discounted Benefits'!$O432),('Discounted Benefits'!AP432)/Value_Output,"")</f>
        <v/>
      </c>
      <c r="AK101" s="81" t="str">
        <f>IF(ISTEXT('Discounted Benefits'!$N432&amp;'Discounted Benefits'!$O432),('Discounted Benefits'!AQ432)/Value_Output,"")</f>
        <v/>
      </c>
      <c r="AL101" s="81" t="str">
        <f>IF(ISTEXT('Discounted Benefits'!$N432&amp;'Discounted Benefits'!$O432),('Discounted Benefits'!AR432)/Value_Output,"")</f>
        <v/>
      </c>
      <c r="AM101" s="81" t="str">
        <f>IF(ISTEXT('Discounted Benefits'!$N432&amp;'Discounted Benefits'!$O432),('Discounted Benefits'!AS432)/Value_Output,"")</f>
        <v/>
      </c>
      <c r="AN101" s="81" t="str">
        <f>IF(ISTEXT('Discounted Benefits'!$N432&amp;'Discounted Benefits'!$O432),('Discounted Benefits'!AT432)/Value_Output,"")</f>
        <v/>
      </c>
      <c r="AO101" s="81" t="str">
        <f>IF(ISTEXT('Discounted Benefits'!$N432&amp;'Discounted Benefits'!$O432),('Discounted Benefits'!AU432)/Value_Output,"")</f>
        <v/>
      </c>
      <c r="AP101" s="81" t="str">
        <f>IF(ISTEXT('Discounted Benefits'!$N432&amp;'Discounted Benefits'!$O432),('Discounted Benefits'!AV432)/Value_Output,"")</f>
        <v/>
      </c>
      <c r="AQ101" s="81" t="str">
        <f>IF(ISTEXT('Discounted Benefits'!$N432&amp;'Discounted Benefits'!$O432),('Discounted Benefits'!AW432)/Value_Output,"")</f>
        <v/>
      </c>
      <c r="AR101" s="81" t="str">
        <f>IF(ISTEXT('Discounted Benefits'!$N432&amp;'Discounted Benefits'!$O432),('Discounted Benefits'!AX432)/Value_Output,"")</f>
        <v/>
      </c>
      <c r="AS101" s="81" t="str">
        <f>IF(ISTEXT('Discounted Benefits'!$N432&amp;'Discounted Benefits'!$O432),('Discounted Benefits'!AY432)/Value_Output,"")</f>
        <v/>
      </c>
      <c r="AT101" s="81" t="str">
        <f>IF(ISTEXT('Discounted Benefits'!$N432&amp;'Discounted Benefits'!$O432),('Discounted Benefits'!AZ432)/Value_Output,"")</f>
        <v/>
      </c>
      <c r="AU101" s="81" t="str">
        <f>IF(ISTEXT('Discounted Benefits'!$N432&amp;'Discounted Benefits'!$O432),('Discounted Benefits'!BA432)/Value_Output,"")</f>
        <v/>
      </c>
      <c r="AV101" s="81" t="str">
        <f>IF(ISTEXT('Discounted Benefits'!$N432&amp;'Discounted Benefits'!$O432),('Discounted Benefits'!BB432)/Value_Output,"")</f>
        <v/>
      </c>
      <c r="AW101" s="81" t="str">
        <f>IF(ISTEXT('Discounted Benefits'!$N432&amp;'Discounted Benefits'!$O432),('Discounted Benefits'!BC432)/Value_Output,"")</f>
        <v/>
      </c>
      <c r="AX101" s="81" t="str">
        <f>IF(ISTEXT('Discounted Benefits'!$N432&amp;'Discounted Benefits'!$O432),('Discounted Benefits'!BD432)/Value_Output,"")</f>
        <v/>
      </c>
      <c r="AY101" s="81" t="str">
        <f>IF(ISTEXT('Discounted Benefits'!$N432&amp;'Discounted Benefits'!$O432),('Discounted Benefits'!BE432)/Value_Output,"")</f>
        <v/>
      </c>
      <c r="AZ101" s="77" t="str">
        <f>IF(ISTEXT('Discounted Benefits'!$N432&amp;'Discounted Benefits'!$O432),('Discounted Benefits'!BF432)/Value_Output,"")</f>
        <v/>
      </c>
      <c r="BA101" s="77" t="str">
        <f>IF(ISTEXT('Discounted Benefits'!$N432&amp;'Discounted Benefits'!$O432),('Discounted Benefits'!BG432)/Value_Output,"")</f>
        <v/>
      </c>
      <c r="BB101" s="77" t="str">
        <f>IF(ISTEXT('Discounted Benefits'!$N432&amp;'Discounted Benefits'!$O432),('Discounted Benefits'!BH432)/Value_Output,"")</f>
        <v/>
      </c>
      <c r="BC101" s="77" t="str">
        <f>IF(ISTEXT('Discounted Benefits'!$N432&amp;'Discounted Benefits'!$O432),('Discounted Benefits'!BI432)/Value_Output,"")</f>
        <v/>
      </c>
      <c r="BD101" s="77" t="str">
        <f>IF(ISTEXT('Discounted Benefits'!$N432&amp;'Discounted Benefits'!$O432),('Discounted Benefits'!BJ432)/Value_Output,"")</f>
        <v/>
      </c>
      <c r="BE101" s="77" t="str">
        <f>IF(ISTEXT('Discounted Benefits'!$N432&amp;'Discounted Benefits'!$O432),('Discounted Benefits'!BK432)/Value_Output,"")</f>
        <v/>
      </c>
      <c r="BF101" s="77" t="str">
        <f>IF(ISTEXT('Discounted Benefits'!$N432&amp;'Discounted Benefits'!$O432),('Discounted Benefits'!BL432)/Value_Output,"")</f>
        <v/>
      </c>
      <c r="BG101" s="77" t="str">
        <f>IF(ISTEXT('Discounted Benefits'!$N432&amp;'Discounted Benefits'!$O432),('Discounted Benefits'!BM432)/Value_Output,"")</f>
        <v/>
      </c>
      <c r="BH101" s="77" t="str">
        <f>IF(ISTEXT('Discounted Benefits'!$N432&amp;'Discounted Benefits'!$O432),('Discounted Benefits'!BN432)/Value_Output,"")</f>
        <v/>
      </c>
      <c r="BI101" s="77" t="str">
        <f>IF(ISTEXT('Discounted Benefits'!$N432&amp;'Discounted Benefits'!$O432),('Discounted Benefits'!BO432)/Value_Output,"")</f>
        <v/>
      </c>
      <c r="BJ101" s="77" t="str">
        <f>IF(ISTEXT('Discounted Benefits'!$N432&amp;'Discounted Benefits'!$O432),('Discounted Benefits'!BP432)/Value_Output,"")</f>
        <v/>
      </c>
      <c r="BK101" s="77" t="str">
        <f>IF(ISTEXT('Discounted Benefits'!$N432&amp;'Discounted Benefits'!$O432),('Discounted Benefits'!BQ432)/Value_Output,"")</f>
        <v/>
      </c>
      <c r="BL101" s="77" t="str">
        <f>IF(ISTEXT('Discounted Benefits'!$N432&amp;'Discounted Benefits'!$O432),('Discounted Benefits'!BR432)/Value_Output,"")</f>
        <v/>
      </c>
      <c r="BM101" s="77" t="str">
        <f>IF(ISTEXT('Discounted Benefits'!$N432&amp;'Discounted Benefits'!$O432),('Discounted Benefits'!BS432)/Value_Output,"")</f>
        <v/>
      </c>
      <c r="BN101" s="77" t="str">
        <f>IF(ISTEXT('Discounted Benefits'!$N432&amp;'Discounted Benefits'!$O432),('Discounted Benefits'!BT432)/Value_Output,"")</f>
        <v/>
      </c>
      <c r="BO101" s="77" t="str">
        <f>IF(ISTEXT('Discounted Benefits'!$N432&amp;'Discounted Benefits'!$O432),('Discounted Benefits'!BU432)/Value_Output,"")</f>
        <v/>
      </c>
      <c r="BP101" s="77" t="str">
        <f>IF(ISTEXT('Discounted Benefits'!$N432&amp;'Discounted Benefits'!$O432),('Discounted Benefits'!BV432)/Value_Output,"")</f>
        <v/>
      </c>
      <c r="BQ101" s="77" t="str">
        <f>IF(ISTEXT('Discounted Benefits'!$N432&amp;'Discounted Benefits'!$O432),('Discounted Benefits'!BW432)/Value_Output,"")</f>
        <v/>
      </c>
      <c r="BR101" s="77" t="str">
        <f>IF(ISTEXT('Discounted Benefits'!$N432&amp;'Discounted Benefits'!$O432),('Discounted Benefits'!BX432)/Value_Output,"")</f>
        <v/>
      </c>
      <c r="BS101" s="77" t="str">
        <f>IF(ISTEXT('Discounted Benefits'!$N432&amp;'Discounted Benefits'!$O432),('Discounted Benefits'!BY432)/Value_Output,"")</f>
        <v/>
      </c>
      <c r="BT101" s="77" t="str">
        <f>IF(ISTEXT('Discounted Benefits'!$N432&amp;'Discounted Benefits'!$O432),('Discounted Benefits'!BZ432)/Value_Output,"")</f>
        <v/>
      </c>
      <c r="BU101" s="77" t="str">
        <f>IF(ISTEXT('Discounted Benefits'!$N432&amp;'Discounted Benefits'!$O432),('Discounted Benefits'!CA432)/Value_Output,"")</f>
        <v/>
      </c>
      <c r="BV101" s="77" t="str">
        <f>IF(ISTEXT('Discounted Benefits'!$N432&amp;'Discounted Benefits'!$O432),('Discounted Benefits'!CB432)/Value_Output,"")</f>
        <v/>
      </c>
      <c r="BW101" s="77" t="str">
        <f>IF(ISTEXT('Discounted Benefits'!$N432&amp;'Discounted Benefits'!$O432),('Discounted Benefits'!CC432)/Value_Output,"")</f>
        <v/>
      </c>
      <c r="BX101" s="77" t="str">
        <f>IF(ISTEXT('Discounted Benefits'!$N432&amp;'Discounted Benefits'!$O432),('Discounted Benefits'!CD432)/Value_Output,"")</f>
        <v/>
      </c>
      <c r="BY101" s="77" t="str">
        <f>IF(ISTEXT('Discounted Benefits'!$N432&amp;'Discounted Benefits'!$O432),('Discounted Benefits'!CE432)/Value_Output,"")</f>
        <v/>
      </c>
      <c r="BZ101" s="77" t="str">
        <f>IF(ISTEXT('Discounted Benefits'!$N432&amp;'Discounted Benefits'!$O432),('Discounted Benefits'!CF432)/Value_Output,"")</f>
        <v/>
      </c>
      <c r="CA101" s="77" t="str">
        <f>IF(ISTEXT('Discounted Benefits'!$N432&amp;'Discounted Benefits'!$O432),('Discounted Benefits'!CG432)/Value_Output,"")</f>
        <v/>
      </c>
      <c r="CB101" s="77" t="str">
        <f>IF(ISTEXT('Discounted Benefits'!$N432&amp;'Discounted Benefits'!$O432),('Discounted Benefits'!CH432)/Value_Output,"")</f>
        <v/>
      </c>
      <c r="CC101" s="77" t="str">
        <f>IF(ISTEXT('Discounted Benefits'!$N432&amp;'Discounted Benefits'!$O432),('Discounted Benefits'!CI432)/Value_Output,"")</f>
        <v/>
      </c>
      <c r="CD101" s="77" t="str">
        <f>IF(ISTEXT('Discounted Benefits'!$N432&amp;'Discounted Benefits'!$O432),('Discounted Benefits'!CJ432)/Value_Output,"")</f>
        <v/>
      </c>
      <c r="CE101" s="77" t="str">
        <f>IF(ISTEXT('Discounted Benefits'!$N432&amp;'Discounted Benefits'!$O432),('Discounted Benefits'!CK432)/Value_Output,"")</f>
        <v/>
      </c>
      <c r="CF101" s="77" t="str">
        <f>IF(ISTEXT('Discounted Benefits'!$N432&amp;'Discounted Benefits'!$O432),('Discounted Benefits'!CL432)/Value_Output,"")</f>
        <v/>
      </c>
      <c r="CG101" s="77" t="str">
        <f>IF(ISTEXT('Discounted Benefits'!$N432&amp;'Discounted Benefits'!$O432),('Discounted Benefits'!CM432)/Value_Output,"")</f>
        <v/>
      </c>
      <c r="CH101" s="77" t="str">
        <f>IF(ISTEXT('Discounted Benefits'!$N432&amp;'Discounted Benefits'!$O432),('Discounted Benefits'!CN432)/Value_Output,"")</f>
        <v/>
      </c>
      <c r="CI101" s="77" t="str">
        <f>IF(ISTEXT('Discounted Benefits'!$N432&amp;'Discounted Benefits'!$O432),('Discounted Benefits'!CO432)/Value_Output,"")</f>
        <v/>
      </c>
      <c r="CJ101" s="77" t="str">
        <f>IF(ISTEXT('Discounted Benefits'!$N432&amp;'Discounted Benefits'!$O432),('Discounted Benefits'!CP432)/Value_Output,"")</f>
        <v/>
      </c>
      <c r="CM101" s="24"/>
      <c r="CN101" s="24"/>
    </row>
    <row r="102" spans="3:92" x14ac:dyDescent="0.35">
      <c r="C102" s="114"/>
      <c r="D102" s="114"/>
      <c r="E102" s="23" t="str">
        <f>IF(ISTEXT('Discounted Benefits'!$N433&amp;'Discounted Benefits'!$O433),'Discounted Benefits'!$O433,"")</f>
        <v/>
      </c>
      <c r="F102" s="23"/>
      <c r="G102" s="82" t="str">
        <f>IF(ISTEXT('Discounted Benefits'!$N433&amp;'Discounted Benefits'!$O433),SUM('Discounted Benefits'!$P433:$BM433)/Value_Output,"")</f>
        <v/>
      </c>
      <c r="H102" s="82"/>
      <c r="I102" s="87"/>
      <c r="J102" s="81" t="str">
        <f>IF(ISTEXT('Discounted Benefits'!$N433&amp;'Discounted Benefits'!$O433),('Discounted Benefits'!P433)/Value_Output,"")</f>
        <v/>
      </c>
      <c r="K102" s="81" t="str">
        <f>IF(ISTEXT('Discounted Benefits'!$N433&amp;'Discounted Benefits'!$O433),('Discounted Benefits'!Q433)/Value_Output,"")</f>
        <v/>
      </c>
      <c r="L102" s="81" t="str">
        <f>IF(ISTEXT('Discounted Benefits'!$N433&amp;'Discounted Benefits'!$O433),('Discounted Benefits'!R433)/Value_Output,"")</f>
        <v/>
      </c>
      <c r="M102" s="81" t="str">
        <f>IF(ISTEXT('Discounted Benefits'!$N433&amp;'Discounted Benefits'!$O433),('Discounted Benefits'!S433)/Value_Output,"")</f>
        <v/>
      </c>
      <c r="N102" s="81" t="str">
        <f>IF(ISTEXT('Discounted Benefits'!$N433&amp;'Discounted Benefits'!$O433),('Discounted Benefits'!T433)/Value_Output,"")</f>
        <v/>
      </c>
      <c r="O102" s="81" t="str">
        <f>IF(ISTEXT('Discounted Benefits'!$N433&amp;'Discounted Benefits'!$O433),('Discounted Benefits'!U433)/Value_Output,"")</f>
        <v/>
      </c>
      <c r="P102" s="81" t="str">
        <f>IF(ISTEXT('Discounted Benefits'!$N433&amp;'Discounted Benefits'!$O433),('Discounted Benefits'!V433)/Value_Output,"")</f>
        <v/>
      </c>
      <c r="Q102" s="81" t="str">
        <f>IF(ISTEXT('Discounted Benefits'!$N433&amp;'Discounted Benefits'!$O433),('Discounted Benefits'!W433)/Value_Output,"")</f>
        <v/>
      </c>
      <c r="R102" s="81" t="str">
        <f>IF(ISTEXT('Discounted Benefits'!$N433&amp;'Discounted Benefits'!$O433),('Discounted Benefits'!X433)/Value_Output,"")</f>
        <v/>
      </c>
      <c r="S102" s="81" t="str">
        <f>IF(ISTEXT('Discounted Benefits'!$N433&amp;'Discounted Benefits'!$O433),('Discounted Benefits'!Y433)/Value_Output,"")</f>
        <v/>
      </c>
      <c r="T102" s="81" t="str">
        <f>IF(ISTEXT('Discounted Benefits'!$N433&amp;'Discounted Benefits'!$O433),('Discounted Benefits'!Z433)/Value_Output,"")</f>
        <v/>
      </c>
      <c r="U102" s="81" t="str">
        <f>IF(ISTEXT('Discounted Benefits'!$N433&amp;'Discounted Benefits'!$O433),('Discounted Benefits'!AA433)/Value_Output,"")</f>
        <v/>
      </c>
      <c r="V102" s="81" t="str">
        <f>IF(ISTEXT('Discounted Benefits'!$N433&amp;'Discounted Benefits'!$O433),('Discounted Benefits'!AB433)/Value_Output,"")</f>
        <v/>
      </c>
      <c r="W102" s="81" t="str">
        <f>IF(ISTEXT('Discounted Benefits'!$N433&amp;'Discounted Benefits'!$O433),('Discounted Benefits'!AC433)/Value_Output,"")</f>
        <v/>
      </c>
      <c r="X102" s="81" t="str">
        <f>IF(ISTEXT('Discounted Benefits'!$N433&amp;'Discounted Benefits'!$O433),('Discounted Benefits'!AD433)/Value_Output,"")</f>
        <v/>
      </c>
      <c r="Y102" s="81" t="str">
        <f>IF(ISTEXT('Discounted Benefits'!$N433&amp;'Discounted Benefits'!$O433),('Discounted Benefits'!AE433)/Value_Output,"")</f>
        <v/>
      </c>
      <c r="Z102" s="81" t="str">
        <f>IF(ISTEXT('Discounted Benefits'!$N433&amp;'Discounted Benefits'!$O433),('Discounted Benefits'!AF433)/Value_Output,"")</f>
        <v/>
      </c>
      <c r="AA102" s="81" t="str">
        <f>IF(ISTEXT('Discounted Benefits'!$N433&amp;'Discounted Benefits'!$O433),('Discounted Benefits'!AG433)/Value_Output,"")</f>
        <v/>
      </c>
      <c r="AB102" s="81" t="str">
        <f>IF(ISTEXT('Discounted Benefits'!$N433&amp;'Discounted Benefits'!$O433),('Discounted Benefits'!AH433)/Value_Output,"")</f>
        <v/>
      </c>
      <c r="AC102" s="81" t="str">
        <f>IF(ISTEXT('Discounted Benefits'!$N433&amp;'Discounted Benefits'!$O433),('Discounted Benefits'!AI433)/Value_Output,"")</f>
        <v/>
      </c>
      <c r="AD102" s="81" t="str">
        <f>IF(ISTEXT('Discounted Benefits'!$N433&amp;'Discounted Benefits'!$O433),('Discounted Benefits'!AJ433)/Value_Output,"")</f>
        <v/>
      </c>
      <c r="AE102" s="81" t="str">
        <f>IF(ISTEXT('Discounted Benefits'!$N433&amp;'Discounted Benefits'!$O433),('Discounted Benefits'!AK433)/Value_Output,"")</f>
        <v/>
      </c>
      <c r="AF102" s="81" t="str">
        <f>IF(ISTEXT('Discounted Benefits'!$N433&amp;'Discounted Benefits'!$O433),('Discounted Benefits'!AL433)/Value_Output,"")</f>
        <v/>
      </c>
      <c r="AG102" s="81" t="str">
        <f>IF(ISTEXT('Discounted Benefits'!$N433&amp;'Discounted Benefits'!$O433),('Discounted Benefits'!AM433)/Value_Output,"")</f>
        <v/>
      </c>
      <c r="AH102" s="81" t="str">
        <f>IF(ISTEXT('Discounted Benefits'!$N433&amp;'Discounted Benefits'!$O433),('Discounted Benefits'!AN433)/Value_Output,"")</f>
        <v/>
      </c>
      <c r="AI102" s="81" t="str">
        <f>IF(ISTEXT('Discounted Benefits'!$N433&amp;'Discounted Benefits'!$O433),('Discounted Benefits'!AO433)/Value_Output,"")</f>
        <v/>
      </c>
      <c r="AJ102" s="81" t="str">
        <f>IF(ISTEXT('Discounted Benefits'!$N433&amp;'Discounted Benefits'!$O433),('Discounted Benefits'!AP433)/Value_Output,"")</f>
        <v/>
      </c>
      <c r="AK102" s="81" t="str">
        <f>IF(ISTEXT('Discounted Benefits'!$N433&amp;'Discounted Benefits'!$O433),('Discounted Benefits'!AQ433)/Value_Output,"")</f>
        <v/>
      </c>
      <c r="AL102" s="81" t="str">
        <f>IF(ISTEXT('Discounted Benefits'!$N433&amp;'Discounted Benefits'!$O433),('Discounted Benefits'!AR433)/Value_Output,"")</f>
        <v/>
      </c>
      <c r="AM102" s="81" t="str">
        <f>IF(ISTEXT('Discounted Benefits'!$N433&amp;'Discounted Benefits'!$O433),('Discounted Benefits'!AS433)/Value_Output,"")</f>
        <v/>
      </c>
      <c r="AN102" s="81" t="str">
        <f>IF(ISTEXT('Discounted Benefits'!$N433&amp;'Discounted Benefits'!$O433),('Discounted Benefits'!AT433)/Value_Output,"")</f>
        <v/>
      </c>
      <c r="AO102" s="81" t="str">
        <f>IF(ISTEXT('Discounted Benefits'!$N433&amp;'Discounted Benefits'!$O433),('Discounted Benefits'!AU433)/Value_Output,"")</f>
        <v/>
      </c>
      <c r="AP102" s="81" t="str">
        <f>IF(ISTEXT('Discounted Benefits'!$N433&amp;'Discounted Benefits'!$O433),('Discounted Benefits'!AV433)/Value_Output,"")</f>
        <v/>
      </c>
      <c r="AQ102" s="81" t="str">
        <f>IF(ISTEXT('Discounted Benefits'!$N433&amp;'Discounted Benefits'!$O433),('Discounted Benefits'!AW433)/Value_Output,"")</f>
        <v/>
      </c>
      <c r="AR102" s="81" t="str">
        <f>IF(ISTEXT('Discounted Benefits'!$N433&amp;'Discounted Benefits'!$O433),('Discounted Benefits'!AX433)/Value_Output,"")</f>
        <v/>
      </c>
      <c r="AS102" s="81" t="str">
        <f>IF(ISTEXT('Discounted Benefits'!$N433&amp;'Discounted Benefits'!$O433),('Discounted Benefits'!AY433)/Value_Output,"")</f>
        <v/>
      </c>
      <c r="AT102" s="81" t="str">
        <f>IF(ISTEXT('Discounted Benefits'!$N433&amp;'Discounted Benefits'!$O433),('Discounted Benefits'!AZ433)/Value_Output,"")</f>
        <v/>
      </c>
      <c r="AU102" s="81" t="str">
        <f>IF(ISTEXT('Discounted Benefits'!$N433&amp;'Discounted Benefits'!$O433),('Discounted Benefits'!BA433)/Value_Output,"")</f>
        <v/>
      </c>
      <c r="AV102" s="81" t="str">
        <f>IF(ISTEXT('Discounted Benefits'!$N433&amp;'Discounted Benefits'!$O433),('Discounted Benefits'!BB433)/Value_Output,"")</f>
        <v/>
      </c>
      <c r="AW102" s="81" t="str">
        <f>IF(ISTEXT('Discounted Benefits'!$N433&amp;'Discounted Benefits'!$O433),('Discounted Benefits'!BC433)/Value_Output,"")</f>
        <v/>
      </c>
      <c r="AX102" s="81" t="str">
        <f>IF(ISTEXT('Discounted Benefits'!$N433&amp;'Discounted Benefits'!$O433),('Discounted Benefits'!BD433)/Value_Output,"")</f>
        <v/>
      </c>
      <c r="AY102" s="81" t="str">
        <f>IF(ISTEXT('Discounted Benefits'!$N433&amp;'Discounted Benefits'!$O433),('Discounted Benefits'!BE433)/Value_Output,"")</f>
        <v/>
      </c>
      <c r="AZ102" s="77" t="str">
        <f>IF(ISTEXT('Discounted Benefits'!$N433&amp;'Discounted Benefits'!$O433),('Discounted Benefits'!BF433)/Value_Output,"")</f>
        <v/>
      </c>
      <c r="BA102" s="77" t="str">
        <f>IF(ISTEXT('Discounted Benefits'!$N433&amp;'Discounted Benefits'!$O433),('Discounted Benefits'!BG433)/Value_Output,"")</f>
        <v/>
      </c>
      <c r="BB102" s="77" t="str">
        <f>IF(ISTEXT('Discounted Benefits'!$N433&amp;'Discounted Benefits'!$O433),('Discounted Benefits'!BH433)/Value_Output,"")</f>
        <v/>
      </c>
      <c r="BC102" s="77" t="str">
        <f>IF(ISTEXT('Discounted Benefits'!$N433&amp;'Discounted Benefits'!$O433),('Discounted Benefits'!BI433)/Value_Output,"")</f>
        <v/>
      </c>
      <c r="BD102" s="77" t="str">
        <f>IF(ISTEXT('Discounted Benefits'!$N433&amp;'Discounted Benefits'!$O433),('Discounted Benefits'!BJ433)/Value_Output,"")</f>
        <v/>
      </c>
      <c r="BE102" s="77" t="str">
        <f>IF(ISTEXT('Discounted Benefits'!$N433&amp;'Discounted Benefits'!$O433),('Discounted Benefits'!BK433)/Value_Output,"")</f>
        <v/>
      </c>
      <c r="BF102" s="77" t="str">
        <f>IF(ISTEXT('Discounted Benefits'!$N433&amp;'Discounted Benefits'!$O433),('Discounted Benefits'!BL433)/Value_Output,"")</f>
        <v/>
      </c>
      <c r="BG102" s="77" t="str">
        <f>IF(ISTEXT('Discounted Benefits'!$N433&amp;'Discounted Benefits'!$O433),('Discounted Benefits'!BM433)/Value_Output,"")</f>
        <v/>
      </c>
      <c r="BH102" s="77" t="str">
        <f>IF(ISTEXT('Discounted Benefits'!$N433&amp;'Discounted Benefits'!$O433),('Discounted Benefits'!BN433)/Value_Output,"")</f>
        <v/>
      </c>
      <c r="BI102" s="77" t="str">
        <f>IF(ISTEXT('Discounted Benefits'!$N433&amp;'Discounted Benefits'!$O433),('Discounted Benefits'!BO433)/Value_Output,"")</f>
        <v/>
      </c>
      <c r="BJ102" s="77" t="str">
        <f>IF(ISTEXT('Discounted Benefits'!$N433&amp;'Discounted Benefits'!$O433),('Discounted Benefits'!BP433)/Value_Output,"")</f>
        <v/>
      </c>
      <c r="BK102" s="77" t="str">
        <f>IF(ISTEXT('Discounted Benefits'!$N433&amp;'Discounted Benefits'!$O433),('Discounted Benefits'!BQ433)/Value_Output,"")</f>
        <v/>
      </c>
      <c r="BL102" s="77" t="str">
        <f>IF(ISTEXT('Discounted Benefits'!$N433&amp;'Discounted Benefits'!$O433),('Discounted Benefits'!BR433)/Value_Output,"")</f>
        <v/>
      </c>
      <c r="BM102" s="77" t="str">
        <f>IF(ISTEXT('Discounted Benefits'!$N433&amp;'Discounted Benefits'!$O433),('Discounted Benefits'!BS433)/Value_Output,"")</f>
        <v/>
      </c>
      <c r="BN102" s="77" t="str">
        <f>IF(ISTEXT('Discounted Benefits'!$N433&amp;'Discounted Benefits'!$O433),('Discounted Benefits'!BT433)/Value_Output,"")</f>
        <v/>
      </c>
      <c r="BO102" s="77" t="str">
        <f>IF(ISTEXT('Discounted Benefits'!$N433&amp;'Discounted Benefits'!$O433),('Discounted Benefits'!BU433)/Value_Output,"")</f>
        <v/>
      </c>
      <c r="BP102" s="77" t="str">
        <f>IF(ISTEXT('Discounted Benefits'!$N433&amp;'Discounted Benefits'!$O433),('Discounted Benefits'!BV433)/Value_Output,"")</f>
        <v/>
      </c>
      <c r="BQ102" s="77" t="str">
        <f>IF(ISTEXT('Discounted Benefits'!$N433&amp;'Discounted Benefits'!$O433),('Discounted Benefits'!BW433)/Value_Output,"")</f>
        <v/>
      </c>
      <c r="BR102" s="77" t="str">
        <f>IF(ISTEXT('Discounted Benefits'!$N433&amp;'Discounted Benefits'!$O433),('Discounted Benefits'!BX433)/Value_Output,"")</f>
        <v/>
      </c>
      <c r="BS102" s="77" t="str">
        <f>IF(ISTEXT('Discounted Benefits'!$N433&amp;'Discounted Benefits'!$O433),('Discounted Benefits'!BY433)/Value_Output,"")</f>
        <v/>
      </c>
      <c r="BT102" s="77" t="str">
        <f>IF(ISTEXT('Discounted Benefits'!$N433&amp;'Discounted Benefits'!$O433),('Discounted Benefits'!BZ433)/Value_Output,"")</f>
        <v/>
      </c>
      <c r="BU102" s="77" t="str">
        <f>IF(ISTEXT('Discounted Benefits'!$N433&amp;'Discounted Benefits'!$O433),('Discounted Benefits'!CA433)/Value_Output,"")</f>
        <v/>
      </c>
      <c r="BV102" s="77" t="str">
        <f>IF(ISTEXT('Discounted Benefits'!$N433&amp;'Discounted Benefits'!$O433),('Discounted Benefits'!CB433)/Value_Output,"")</f>
        <v/>
      </c>
      <c r="BW102" s="77" t="str">
        <f>IF(ISTEXT('Discounted Benefits'!$N433&amp;'Discounted Benefits'!$O433),('Discounted Benefits'!CC433)/Value_Output,"")</f>
        <v/>
      </c>
      <c r="BX102" s="77" t="str">
        <f>IF(ISTEXT('Discounted Benefits'!$N433&amp;'Discounted Benefits'!$O433),('Discounted Benefits'!CD433)/Value_Output,"")</f>
        <v/>
      </c>
      <c r="BY102" s="77" t="str">
        <f>IF(ISTEXT('Discounted Benefits'!$N433&amp;'Discounted Benefits'!$O433),('Discounted Benefits'!CE433)/Value_Output,"")</f>
        <v/>
      </c>
      <c r="BZ102" s="77" t="str">
        <f>IF(ISTEXT('Discounted Benefits'!$N433&amp;'Discounted Benefits'!$O433),('Discounted Benefits'!CF433)/Value_Output,"")</f>
        <v/>
      </c>
      <c r="CA102" s="77" t="str">
        <f>IF(ISTEXT('Discounted Benefits'!$N433&amp;'Discounted Benefits'!$O433),('Discounted Benefits'!CG433)/Value_Output,"")</f>
        <v/>
      </c>
      <c r="CB102" s="77" t="str">
        <f>IF(ISTEXT('Discounted Benefits'!$N433&amp;'Discounted Benefits'!$O433),('Discounted Benefits'!CH433)/Value_Output,"")</f>
        <v/>
      </c>
      <c r="CC102" s="77" t="str">
        <f>IF(ISTEXT('Discounted Benefits'!$N433&amp;'Discounted Benefits'!$O433),('Discounted Benefits'!CI433)/Value_Output,"")</f>
        <v/>
      </c>
      <c r="CD102" s="77" t="str">
        <f>IF(ISTEXT('Discounted Benefits'!$N433&amp;'Discounted Benefits'!$O433),('Discounted Benefits'!CJ433)/Value_Output,"")</f>
        <v/>
      </c>
      <c r="CE102" s="77" t="str">
        <f>IF(ISTEXT('Discounted Benefits'!$N433&amp;'Discounted Benefits'!$O433),('Discounted Benefits'!CK433)/Value_Output,"")</f>
        <v/>
      </c>
      <c r="CF102" s="77" t="str">
        <f>IF(ISTEXT('Discounted Benefits'!$N433&amp;'Discounted Benefits'!$O433),('Discounted Benefits'!CL433)/Value_Output,"")</f>
        <v/>
      </c>
      <c r="CG102" s="77" t="str">
        <f>IF(ISTEXT('Discounted Benefits'!$N433&amp;'Discounted Benefits'!$O433),('Discounted Benefits'!CM433)/Value_Output,"")</f>
        <v/>
      </c>
      <c r="CH102" s="77" t="str">
        <f>IF(ISTEXT('Discounted Benefits'!$N433&amp;'Discounted Benefits'!$O433),('Discounted Benefits'!CN433)/Value_Output,"")</f>
        <v/>
      </c>
      <c r="CI102" s="77" t="str">
        <f>IF(ISTEXT('Discounted Benefits'!$N433&amp;'Discounted Benefits'!$O433),('Discounted Benefits'!CO433)/Value_Output,"")</f>
        <v/>
      </c>
      <c r="CJ102" s="77" t="str">
        <f>IF(ISTEXT('Discounted Benefits'!$N433&amp;'Discounted Benefits'!$O433),('Discounted Benefits'!CP433)/Value_Output,"")</f>
        <v/>
      </c>
      <c r="CM102" s="24"/>
      <c r="CN102" s="24"/>
    </row>
    <row r="103" spans="3:92" x14ac:dyDescent="0.35">
      <c r="C103" s="114"/>
      <c r="D103" s="114"/>
      <c r="E103" s="23" t="str">
        <f>IF(ISTEXT('Discounted Benefits'!$N434&amp;'Discounted Benefits'!$O434),'Discounted Benefits'!$O434,"")</f>
        <v/>
      </c>
      <c r="F103" s="23"/>
      <c r="G103" s="82" t="str">
        <f>IF(ISTEXT('Discounted Benefits'!$N434&amp;'Discounted Benefits'!$O434),SUM('Discounted Benefits'!$P434:$BM434)/Value_Output,"")</f>
        <v/>
      </c>
      <c r="H103" s="82"/>
      <c r="I103" s="88"/>
      <c r="J103" s="81" t="str">
        <f>IF(ISTEXT('Discounted Benefits'!$N434&amp;'Discounted Benefits'!$O434),('Discounted Benefits'!P434)/Value_Output,"")</f>
        <v/>
      </c>
      <c r="K103" s="81" t="str">
        <f>IF(ISTEXT('Discounted Benefits'!$N434&amp;'Discounted Benefits'!$O434),('Discounted Benefits'!Q434)/Value_Output,"")</f>
        <v/>
      </c>
      <c r="L103" s="81" t="str">
        <f>IF(ISTEXT('Discounted Benefits'!$N434&amp;'Discounted Benefits'!$O434),('Discounted Benefits'!R434)/Value_Output,"")</f>
        <v/>
      </c>
      <c r="M103" s="81" t="str">
        <f>IF(ISTEXT('Discounted Benefits'!$N434&amp;'Discounted Benefits'!$O434),('Discounted Benefits'!S434)/Value_Output,"")</f>
        <v/>
      </c>
      <c r="N103" s="81" t="str">
        <f>IF(ISTEXT('Discounted Benefits'!$N434&amp;'Discounted Benefits'!$O434),('Discounted Benefits'!T434)/Value_Output,"")</f>
        <v/>
      </c>
      <c r="O103" s="81" t="str">
        <f>IF(ISTEXT('Discounted Benefits'!$N434&amp;'Discounted Benefits'!$O434),('Discounted Benefits'!U434)/Value_Output,"")</f>
        <v/>
      </c>
      <c r="P103" s="81" t="str">
        <f>IF(ISTEXT('Discounted Benefits'!$N434&amp;'Discounted Benefits'!$O434),('Discounted Benefits'!V434)/Value_Output,"")</f>
        <v/>
      </c>
      <c r="Q103" s="81" t="str">
        <f>IF(ISTEXT('Discounted Benefits'!$N434&amp;'Discounted Benefits'!$O434),('Discounted Benefits'!W434)/Value_Output,"")</f>
        <v/>
      </c>
      <c r="R103" s="81" t="str">
        <f>IF(ISTEXT('Discounted Benefits'!$N434&amp;'Discounted Benefits'!$O434),('Discounted Benefits'!X434)/Value_Output,"")</f>
        <v/>
      </c>
      <c r="S103" s="81" t="str">
        <f>IF(ISTEXT('Discounted Benefits'!$N434&amp;'Discounted Benefits'!$O434),('Discounted Benefits'!Y434)/Value_Output,"")</f>
        <v/>
      </c>
      <c r="T103" s="81" t="str">
        <f>IF(ISTEXT('Discounted Benefits'!$N434&amp;'Discounted Benefits'!$O434),('Discounted Benefits'!Z434)/Value_Output,"")</f>
        <v/>
      </c>
      <c r="U103" s="81" t="str">
        <f>IF(ISTEXT('Discounted Benefits'!$N434&amp;'Discounted Benefits'!$O434),('Discounted Benefits'!AA434)/Value_Output,"")</f>
        <v/>
      </c>
      <c r="V103" s="81" t="str">
        <f>IF(ISTEXT('Discounted Benefits'!$N434&amp;'Discounted Benefits'!$O434),('Discounted Benefits'!AB434)/Value_Output,"")</f>
        <v/>
      </c>
      <c r="W103" s="81" t="str">
        <f>IF(ISTEXT('Discounted Benefits'!$N434&amp;'Discounted Benefits'!$O434),('Discounted Benefits'!AC434)/Value_Output,"")</f>
        <v/>
      </c>
      <c r="X103" s="81" t="str">
        <f>IF(ISTEXT('Discounted Benefits'!$N434&amp;'Discounted Benefits'!$O434),('Discounted Benefits'!AD434)/Value_Output,"")</f>
        <v/>
      </c>
      <c r="Y103" s="81" t="str">
        <f>IF(ISTEXT('Discounted Benefits'!$N434&amp;'Discounted Benefits'!$O434),('Discounted Benefits'!AE434)/Value_Output,"")</f>
        <v/>
      </c>
      <c r="Z103" s="81" t="str">
        <f>IF(ISTEXT('Discounted Benefits'!$N434&amp;'Discounted Benefits'!$O434),('Discounted Benefits'!AF434)/Value_Output,"")</f>
        <v/>
      </c>
      <c r="AA103" s="81" t="str">
        <f>IF(ISTEXT('Discounted Benefits'!$N434&amp;'Discounted Benefits'!$O434),('Discounted Benefits'!AG434)/Value_Output,"")</f>
        <v/>
      </c>
      <c r="AB103" s="81" t="str">
        <f>IF(ISTEXT('Discounted Benefits'!$N434&amp;'Discounted Benefits'!$O434),('Discounted Benefits'!AH434)/Value_Output,"")</f>
        <v/>
      </c>
      <c r="AC103" s="81" t="str">
        <f>IF(ISTEXT('Discounted Benefits'!$N434&amp;'Discounted Benefits'!$O434),('Discounted Benefits'!AI434)/Value_Output,"")</f>
        <v/>
      </c>
      <c r="AD103" s="81" t="str">
        <f>IF(ISTEXT('Discounted Benefits'!$N434&amp;'Discounted Benefits'!$O434),('Discounted Benefits'!AJ434)/Value_Output,"")</f>
        <v/>
      </c>
      <c r="AE103" s="81" t="str">
        <f>IF(ISTEXT('Discounted Benefits'!$N434&amp;'Discounted Benefits'!$O434),('Discounted Benefits'!AK434)/Value_Output,"")</f>
        <v/>
      </c>
      <c r="AF103" s="81" t="str">
        <f>IF(ISTEXT('Discounted Benefits'!$N434&amp;'Discounted Benefits'!$O434),('Discounted Benefits'!AL434)/Value_Output,"")</f>
        <v/>
      </c>
      <c r="AG103" s="81" t="str">
        <f>IF(ISTEXT('Discounted Benefits'!$N434&amp;'Discounted Benefits'!$O434),('Discounted Benefits'!AM434)/Value_Output,"")</f>
        <v/>
      </c>
      <c r="AH103" s="81" t="str">
        <f>IF(ISTEXT('Discounted Benefits'!$N434&amp;'Discounted Benefits'!$O434),('Discounted Benefits'!AN434)/Value_Output,"")</f>
        <v/>
      </c>
      <c r="AI103" s="81" t="str">
        <f>IF(ISTEXT('Discounted Benefits'!$N434&amp;'Discounted Benefits'!$O434),('Discounted Benefits'!AO434)/Value_Output,"")</f>
        <v/>
      </c>
      <c r="AJ103" s="81" t="str">
        <f>IF(ISTEXT('Discounted Benefits'!$N434&amp;'Discounted Benefits'!$O434),('Discounted Benefits'!AP434)/Value_Output,"")</f>
        <v/>
      </c>
      <c r="AK103" s="81" t="str">
        <f>IF(ISTEXT('Discounted Benefits'!$N434&amp;'Discounted Benefits'!$O434),('Discounted Benefits'!AQ434)/Value_Output,"")</f>
        <v/>
      </c>
      <c r="AL103" s="81" t="str">
        <f>IF(ISTEXT('Discounted Benefits'!$N434&amp;'Discounted Benefits'!$O434),('Discounted Benefits'!AR434)/Value_Output,"")</f>
        <v/>
      </c>
      <c r="AM103" s="81" t="str">
        <f>IF(ISTEXT('Discounted Benefits'!$N434&amp;'Discounted Benefits'!$O434),('Discounted Benefits'!AS434)/Value_Output,"")</f>
        <v/>
      </c>
      <c r="AN103" s="81" t="str">
        <f>IF(ISTEXT('Discounted Benefits'!$N434&amp;'Discounted Benefits'!$O434),('Discounted Benefits'!AT434)/Value_Output,"")</f>
        <v/>
      </c>
      <c r="AO103" s="81" t="str">
        <f>IF(ISTEXT('Discounted Benefits'!$N434&amp;'Discounted Benefits'!$O434),('Discounted Benefits'!AU434)/Value_Output,"")</f>
        <v/>
      </c>
      <c r="AP103" s="81" t="str">
        <f>IF(ISTEXT('Discounted Benefits'!$N434&amp;'Discounted Benefits'!$O434),('Discounted Benefits'!AV434)/Value_Output,"")</f>
        <v/>
      </c>
      <c r="AQ103" s="81" t="str">
        <f>IF(ISTEXT('Discounted Benefits'!$N434&amp;'Discounted Benefits'!$O434),('Discounted Benefits'!AW434)/Value_Output,"")</f>
        <v/>
      </c>
      <c r="AR103" s="81" t="str">
        <f>IF(ISTEXT('Discounted Benefits'!$N434&amp;'Discounted Benefits'!$O434),('Discounted Benefits'!AX434)/Value_Output,"")</f>
        <v/>
      </c>
      <c r="AS103" s="81" t="str">
        <f>IF(ISTEXT('Discounted Benefits'!$N434&amp;'Discounted Benefits'!$O434),('Discounted Benefits'!AY434)/Value_Output,"")</f>
        <v/>
      </c>
      <c r="AT103" s="81" t="str">
        <f>IF(ISTEXT('Discounted Benefits'!$N434&amp;'Discounted Benefits'!$O434),('Discounted Benefits'!AZ434)/Value_Output,"")</f>
        <v/>
      </c>
      <c r="AU103" s="81" t="str">
        <f>IF(ISTEXT('Discounted Benefits'!$N434&amp;'Discounted Benefits'!$O434),('Discounted Benefits'!BA434)/Value_Output,"")</f>
        <v/>
      </c>
      <c r="AV103" s="81" t="str">
        <f>IF(ISTEXT('Discounted Benefits'!$N434&amp;'Discounted Benefits'!$O434),('Discounted Benefits'!BB434)/Value_Output,"")</f>
        <v/>
      </c>
      <c r="AW103" s="81" t="str">
        <f>IF(ISTEXT('Discounted Benefits'!$N434&amp;'Discounted Benefits'!$O434),('Discounted Benefits'!BC434)/Value_Output,"")</f>
        <v/>
      </c>
      <c r="AX103" s="81" t="str">
        <f>IF(ISTEXT('Discounted Benefits'!$N434&amp;'Discounted Benefits'!$O434),('Discounted Benefits'!BD434)/Value_Output,"")</f>
        <v/>
      </c>
      <c r="AY103" s="81" t="str">
        <f>IF(ISTEXT('Discounted Benefits'!$N434&amp;'Discounted Benefits'!$O434),('Discounted Benefits'!BE434)/Value_Output,"")</f>
        <v/>
      </c>
      <c r="AZ103" s="77" t="str">
        <f>IF(ISTEXT('Discounted Benefits'!$N434&amp;'Discounted Benefits'!$O434),('Discounted Benefits'!BF434)/Value_Output,"")</f>
        <v/>
      </c>
      <c r="BA103" s="77" t="str">
        <f>IF(ISTEXT('Discounted Benefits'!$N434&amp;'Discounted Benefits'!$O434),('Discounted Benefits'!BG434)/Value_Output,"")</f>
        <v/>
      </c>
      <c r="BB103" s="77" t="str">
        <f>IF(ISTEXT('Discounted Benefits'!$N434&amp;'Discounted Benefits'!$O434),('Discounted Benefits'!BH434)/Value_Output,"")</f>
        <v/>
      </c>
      <c r="BC103" s="77" t="str">
        <f>IF(ISTEXT('Discounted Benefits'!$N434&amp;'Discounted Benefits'!$O434),('Discounted Benefits'!BI434)/Value_Output,"")</f>
        <v/>
      </c>
      <c r="BD103" s="77" t="str">
        <f>IF(ISTEXT('Discounted Benefits'!$N434&amp;'Discounted Benefits'!$O434),('Discounted Benefits'!BJ434)/Value_Output,"")</f>
        <v/>
      </c>
      <c r="BE103" s="77" t="str">
        <f>IF(ISTEXT('Discounted Benefits'!$N434&amp;'Discounted Benefits'!$O434),('Discounted Benefits'!BK434)/Value_Output,"")</f>
        <v/>
      </c>
      <c r="BF103" s="77" t="str">
        <f>IF(ISTEXT('Discounted Benefits'!$N434&amp;'Discounted Benefits'!$O434),('Discounted Benefits'!BL434)/Value_Output,"")</f>
        <v/>
      </c>
      <c r="BG103" s="77" t="str">
        <f>IF(ISTEXT('Discounted Benefits'!$N434&amp;'Discounted Benefits'!$O434),('Discounted Benefits'!BM434)/Value_Output,"")</f>
        <v/>
      </c>
      <c r="BH103" s="77" t="str">
        <f>IF(ISTEXT('Discounted Benefits'!$N434&amp;'Discounted Benefits'!$O434),('Discounted Benefits'!BN434)/Value_Output,"")</f>
        <v/>
      </c>
      <c r="BI103" s="77" t="str">
        <f>IF(ISTEXT('Discounted Benefits'!$N434&amp;'Discounted Benefits'!$O434),('Discounted Benefits'!BO434)/Value_Output,"")</f>
        <v/>
      </c>
      <c r="BJ103" s="77" t="str">
        <f>IF(ISTEXT('Discounted Benefits'!$N434&amp;'Discounted Benefits'!$O434),('Discounted Benefits'!BP434)/Value_Output,"")</f>
        <v/>
      </c>
      <c r="BK103" s="77" t="str">
        <f>IF(ISTEXT('Discounted Benefits'!$N434&amp;'Discounted Benefits'!$O434),('Discounted Benefits'!BQ434)/Value_Output,"")</f>
        <v/>
      </c>
      <c r="BL103" s="77" t="str">
        <f>IF(ISTEXT('Discounted Benefits'!$N434&amp;'Discounted Benefits'!$O434),('Discounted Benefits'!BR434)/Value_Output,"")</f>
        <v/>
      </c>
      <c r="BM103" s="77" t="str">
        <f>IF(ISTEXT('Discounted Benefits'!$N434&amp;'Discounted Benefits'!$O434),('Discounted Benefits'!BS434)/Value_Output,"")</f>
        <v/>
      </c>
      <c r="BN103" s="77" t="str">
        <f>IF(ISTEXT('Discounted Benefits'!$N434&amp;'Discounted Benefits'!$O434),('Discounted Benefits'!BT434)/Value_Output,"")</f>
        <v/>
      </c>
      <c r="BO103" s="77" t="str">
        <f>IF(ISTEXT('Discounted Benefits'!$N434&amp;'Discounted Benefits'!$O434),('Discounted Benefits'!BU434)/Value_Output,"")</f>
        <v/>
      </c>
      <c r="BP103" s="77" t="str">
        <f>IF(ISTEXT('Discounted Benefits'!$N434&amp;'Discounted Benefits'!$O434),('Discounted Benefits'!BV434)/Value_Output,"")</f>
        <v/>
      </c>
      <c r="BQ103" s="77" t="str">
        <f>IF(ISTEXT('Discounted Benefits'!$N434&amp;'Discounted Benefits'!$O434),('Discounted Benefits'!BW434)/Value_Output,"")</f>
        <v/>
      </c>
      <c r="BR103" s="77" t="str">
        <f>IF(ISTEXT('Discounted Benefits'!$N434&amp;'Discounted Benefits'!$O434),('Discounted Benefits'!BX434)/Value_Output,"")</f>
        <v/>
      </c>
      <c r="BS103" s="77" t="str">
        <f>IF(ISTEXT('Discounted Benefits'!$N434&amp;'Discounted Benefits'!$O434),('Discounted Benefits'!BY434)/Value_Output,"")</f>
        <v/>
      </c>
      <c r="BT103" s="77" t="str">
        <f>IF(ISTEXT('Discounted Benefits'!$N434&amp;'Discounted Benefits'!$O434),('Discounted Benefits'!BZ434)/Value_Output,"")</f>
        <v/>
      </c>
      <c r="BU103" s="77" t="str">
        <f>IF(ISTEXT('Discounted Benefits'!$N434&amp;'Discounted Benefits'!$O434),('Discounted Benefits'!CA434)/Value_Output,"")</f>
        <v/>
      </c>
      <c r="BV103" s="77" t="str">
        <f>IF(ISTEXT('Discounted Benefits'!$N434&amp;'Discounted Benefits'!$O434),('Discounted Benefits'!CB434)/Value_Output,"")</f>
        <v/>
      </c>
      <c r="BW103" s="77" t="str">
        <f>IF(ISTEXT('Discounted Benefits'!$N434&amp;'Discounted Benefits'!$O434),('Discounted Benefits'!CC434)/Value_Output,"")</f>
        <v/>
      </c>
      <c r="BX103" s="77" t="str">
        <f>IF(ISTEXT('Discounted Benefits'!$N434&amp;'Discounted Benefits'!$O434),('Discounted Benefits'!CD434)/Value_Output,"")</f>
        <v/>
      </c>
      <c r="BY103" s="77" t="str">
        <f>IF(ISTEXT('Discounted Benefits'!$N434&amp;'Discounted Benefits'!$O434),('Discounted Benefits'!CE434)/Value_Output,"")</f>
        <v/>
      </c>
      <c r="BZ103" s="77" t="str">
        <f>IF(ISTEXT('Discounted Benefits'!$N434&amp;'Discounted Benefits'!$O434),('Discounted Benefits'!CF434)/Value_Output,"")</f>
        <v/>
      </c>
      <c r="CA103" s="77" t="str">
        <f>IF(ISTEXT('Discounted Benefits'!$N434&amp;'Discounted Benefits'!$O434),('Discounted Benefits'!CG434)/Value_Output,"")</f>
        <v/>
      </c>
      <c r="CB103" s="77" t="str">
        <f>IF(ISTEXT('Discounted Benefits'!$N434&amp;'Discounted Benefits'!$O434),('Discounted Benefits'!CH434)/Value_Output,"")</f>
        <v/>
      </c>
      <c r="CC103" s="77" t="str">
        <f>IF(ISTEXT('Discounted Benefits'!$N434&amp;'Discounted Benefits'!$O434),('Discounted Benefits'!CI434)/Value_Output,"")</f>
        <v/>
      </c>
      <c r="CD103" s="77" t="str">
        <f>IF(ISTEXT('Discounted Benefits'!$N434&amp;'Discounted Benefits'!$O434),('Discounted Benefits'!CJ434)/Value_Output,"")</f>
        <v/>
      </c>
      <c r="CE103" s="77" t="str">
        <f>IF(ISTEXT('Discounted Benefits'!$N434&amp;'Discounted Benefits'!$O434),('Discounted Benefits'!CK434)/Value_Output,"")</f>
        <v/>
      </c>
      <c r="CF103" s="77" t="str">
        <f>IF(ISTEXT('Discounted Benefits'!$N434&amp;'Discounted Benefits'!$O434),('Discounted Benefits'!CL434)/Value_Output,"")</f>
        <v/>
      </c>
      <c r="CG103" s="77" t="str">
        <f>IF(ISTEXT('Discounted Benefits'!$N434&amp;'Discounted Benefits'!$O434),('Discounted Benefits'!CM434)/Value_Output,"")</f>
        <v/>
      </c>
      <c r="CH103" s="77" t="str">
        <f>IF(ISTEXT('Discounted Benefits'!$N434&amp;'Discounted Benefits'!$O434),('Discounted Benefits'!CN434)/Value_Output,"")</f>
        <v/>
      </c>
      <c r="CI103" s="77" t="str">
        <f>IF(ISTEXT('Discounted Benefits'!$N434&amp;'Discounted Benefits'!$O434),('Discounted Benefits'!CO434)/Value_Output,"")</f>
        <v/>
      </c>
      <c r="CJ103" s="77" t="str">
        <f>IF(ISTEXT('Discounted Benefits'!$N434&amp;'Discounted Benefits'!$O434),('Discounted Benefits'!CP434)/Value_Output,"")</f>
        <v/>
      </c>
      <c r="CM103" s="24"/>
      <c r="CN103" s="24"/>
    </row>
    <row r="104" spans="3:92" x14ac:dyDescent="0.35">
      <c r="C104" s="114"/>
      <c r="D104" s="114"/>
      <c r="E104" s="23" t="str">
        <f>IF(ISTEXT('Discounted Benefits'!$N435&amp;'Discounted Benefits'!$O435),'Discounted Benefits'!$O435,"")</f>
        <v/>
      </c>
      <c r="F104" s="23"/>
      <c r="G104" s="82" t="str">
        <f>IF(ISTEXT('Discounted Benefits'!$N435&amp;'Discounted Benefits'!$O435),SUM('Discounted Benefits'!$P435:$BM435)/Value_Output,"")</f>
        <v/>
      </c>
      <c r="H104" s="82"/>
      <c r="I104" s="88"/>
      <c r="J104" s="81" t="str">
        <f>IF(ISTEXT('Discounted Benefits'!$N435&amp;'Discounted Benefits'!$O435),('Discounted Benefits'!P435)/Value_Output,"")</f>
        <v/>
      </c>
      <c r="K104" s="81" t="str">
        <f>IF(ISTEXT('Discounted Benefits'!$N435&amp;'Discounted Benefits'!$O435),('Discounted Benefits'!Q435)/Value_Output,"")</f>
        <v/>
      </c>
      <c r="L104" s="81" t="str">
        <f>IF(ISTEXT('Discounted Benefits'!$N435&amp;'Discounted Benefits'!$O435),('Discounted Benefits'!R435)/Value_Output,"")</f>
        <v/>
      </c>
      <c r="M104" s="81" t="str">
        <f>IF(ISTEXT('Discounted Benefits'!$N435&amp;'Discounted Benefits'!$O435),('Discounted Benefits'!S435)/Value_Output,"")</f>
        <v/>
      </c>
      <c r="N104" s="81" t="str">
        <f>IF(ISTEXT('Discounted Benefits'!$N435&amp;'Discounted Benefits'!$O435),('Discounted Benefits'!T435)/Value_Output,"")</f>
        <v/>
      </c>
      <c r="O104" s="81" t="str">
        <f>IF(ISTEXT('Discounted Benefits'!$N435&amp;'Discounted Benefits'!$O435),('Discounted Benefits'!U435)/Value_Output,"")</f>
        <v/>
      </c>
      <c r="P104" s="81" t="str">
        <f>IF(ISTEXT('Discounted Benefits'!$N435&amp;'Discounted Benefits'!$O435),('Discounted Benefits'!V435)/Value_Output,"")</f>
        <v/>
      </c>
      <c r="Q104" s="81" t="str">
        <f>IF(ISTEXT('Discounted Benefits'!$N435&amp;'Discounted Benefits'!$O435),('Discounted Benefits'!W435)/Value_Output,"")</f>
        <v/>
      </c>
      <c r="R104" s="81" t="str">
        <f>IF(ISTEXT('Discounted Benefits'!$N435&amp;'Discounted Benefits'!$O435),('Discounted Benefits'!X435)/Value_Output,"")</f>
        <v/>
      </c>
      <c r="S104" s="81" t="str">
        <f>IF(ISTEXT('Discounted Benefits'!$N435&amp;'Discounted Benefits'!$O435),('Discounted Benefits'!Y435)/Value_Output,"")</f>
        <v/>
      </c>
      <c r="T104" s="81" t="str">
        <f>IF(ISTEXT('Discounted Benefits'!$N435&amp;'Discounted Benefits'!$O435),('Discounted Benefits'!Z435)/Value_Output,"")</f>
        <v/>
      </c>
      <c r="U104" s="81" t="str">
        <f>IF(ISTEXT('Discounted Benefits'!$N435&amp;'Discounted Benefits'!$O435),('Discounted Benefits'!AA435)/Value_Output,"")</f>
        <v/>
      </c>
      <c r="V104" s="81" t="str">
        <f>IF(ISTEXT('Discounted Benefits'!$N435&amp;'Discounted Benefits'!$O435),('Discounted Benefits'!AB435)/Value_Output,"")</f>
        <v/>
      </c>
      <c r="W104" s="81" t="str">
        <f>IF(ISTEXT('Discounted Benefits'!$N435&amp;'Discounted Benefits'!$O435),('Discounted Benefits'!AC435)/Value_Output,"")</f>
        <v/>
      </c>
      <c r="X104" s="81" t="str">
        <f>IF(ISTEXT('Discounted Benefits'!$N435&amp;'Discounted Benefits'!$O435),('Discounted Benefits'!AD435)/Value_Output,"")</f>
        <v/>
      </c>
      <c r="Y104" s="81" t="str">
        <f>IF(ISTEXT('Discounted Benefits'!$N435&amp;'Discounted Benefits'!$O435),('Discounted Benefits'!AE435)/Value_Output,"")</f>
        <v/>
      </c>
      <c r="Z104" s="81" t="str">
        <f>IF(ISTEXT('Discounted Benefits'!$N435&amp;'Discounted Benefits'!$O435),('Discounted Benefits'!AF435)/Value_Output,"")</f>
        <v/>
      </c>
      <c r="AA104" s="81" t="str">
        <f>IF(ISTEXT('Discounted Benefits'!$N435&amp;'Discounted Benefits'!$O435),('Discounted Benefits'!AG435)/Value_Output,"")</f>
        <v/>
      </c>
      <c r="AB104" s="81" t="str">
        <f>IF(ISTEXT('Discounted Benefits'!$N435&amp;'Discounted Benefits'!$O435),('Discounted Benefits'!AH435)/Value_Output,"")</f>
        <v/>
      </c>
      <c r="AC104" s="81" t="str">
        <f>IF(ISTEXT('Discounted Benefits'!$N435&amp;'Discounted Benefits'!$O435),('Discounted Benefits'!AI435)/Value_Output,"")</f>
        <v/>
      </c>
      <c r="AD104" s="81" t="str">
        <f>IF(ISTEXT('Discounted Benefits'!$N435&amp;'Discounted Benefits'!$O435),('Discounted Benefits'!AJ435)/Value_Output,"")</f>
        <v/>
      </c>
      <c r="AE104" s="81" t="str">
        <f>IF(ISTEXT('Discounted Benefits'!$N435&amp;'Discounted Benefits'!$O435),('Discounted Benefits'!AK435)/Value_Output,"")</f>
        <v/>
      </c>
      <c r="AF104" s="81" t="str">
        <f>IF(ISTEXT('Discounted Benefits'!$N435&amp;'Discounted Benefits'!$O435),('Discounted Benefits'!AL435)/Value_Output,"")</f>
        <v/>
      </c>
      <c r="AG104" s="81" t="str">
        <f>IF(ISTEXT('Discounted Benefits'!$N435&amp;'Discounted Benefits'!$O435),('Discounted Benefits'!AM435)/Value_Output,"")</f>
        <v/>
      </c>
      <c r="AH104" s="81" t="str">
        <f>IF(ISTEXT('Discounted Benefits'!$N435&amp;'Discounted Benefits'!$O435),('Discounted Benefits'!AN435)/Value_Output,"")</f>
        <v/>
      </c>
      <c r="AI104" s="81" t="str">
        <f>IF(ISTEXT('Discounted Benefits'!$N435&amp;'Discounted Benefits'!$O435),('Discounted Benefits'!AO435)/Value_Output,"")</f>
        <v/>
      </c>
      <c r="AJ104" s="81" t="str">
        <f>IF(ISTEXT('Discounted Benefits'!$N435&amp;'Discounted Benefits'!$O435),('Discounted Benefits'!AP435)/Value_Output,"")</f>
        <v/>
      </c>
      <c r="AK104" s="81" t="str">
        <f>IF(ISTEXT('Discounted Benefits'!$N435&amp;'Discounted Benefits'!$O435),('Discounted Benefits'!AQ435)/Value_Output,"")</f>
        <v/>
      </c>
      <c r="AL104" s="81" t="str">
        <f>IF(ISTEXT('Discounted Benefits'!$N435&amp;'Discounted Benefits'!$O435),('Discounted Benefits'!AR435)/Value_Output,"")</f>
        <v/>
      </c>
      <c r="AM104" s="81" t="str">
        <f>IF(ISTEXT('Discounted Benefits'!$N435&amp;'Discounted Benefits'!$O435),('Discounted Benefits'!AS435)/Value_Output,"")</f>
        <v/>
      </c>
      <c r="AN104" s="81" t="str">
        <f>IF(ISTEXT('Discounted Benefits'!$N435&amp;'Discounted Benefits'!$O435),('Discounted Benefits'!AT435)/Value_Output,"")</f>
        <v/>
      </c>
      <c r="AO104" s="81" t="str">
        <f>IF(ISTEXT('Discounted Benefits'!$N435&amp;'Discounted Benefits'!$O435),('Discounted Benefits'!AU435)/Value_Output,"")</f>
        <v/>
      </c>
      <c r="AP104" s="81" t="str">
        <f>IF(ISTEXT('Discounted Benefits'!$N435&amp;'Discounted Benefits'!$O435),('Discounted Benefits'!AV435)/Value_Output,"")</f>
        <v/>
      </c>
      <c r="AQ104" s="81" t="str">
        <f>IF(ISTEXT('Discounted Benefits'!$N435&amp;'Discounted Benefits'!$O435),('Discounted Benefits'!AW435)/Value_Output,"")</f>
        <v/>
      </c>
      <c r="AR104" s="81" t="str">
        <f>IF(ISTEXT('Discounted Benefits'!$N435&amp;'Discounted Benefits'!$O435),('Discounted Benefits'!AX435)/Value_Output,"")</f>
        <v/>
      </c>
      <c r="AS104" s="81" t="str">
        <f>IF(ISTEXT('Discounted Benefits'!$N435&amp;'Discounted Benefits'!$O435),('Discounted Benefits'!AY435)/Value_Output,"")</f>
        <v/>
      </c>
      <c r="AT104" s="81" t="str">
        <f>IF(ISTEXT('Discounted Benefits'!$N435&amp;'Discounted Benefits'!$O435),('Discounted Benefits'!AZ435)/Value_Output,"")</f>
        <v/>
      </c>
      <c r="AU104" s="81" t="str">
        <f>IF(ISTEXT('Discounted Benefits'!$N435&amp;'Discounted Benefits'!$O435),('Discounted Benefits'!BA435)/Value_Output,"")</f>
        <v/>
      </c>
      <c r="AV104" s="81" t="str">
        <f>IF(ISTEXT('Discounted Benefits'!$N435&amp;'Discounted Benefits'!$O435),('Discounted Benefits'!BB435)/Value_Output,"")</f>
        <v/>
      </c>
      <c r="AW104" s="81" t="str">
        <f>IF(ISTEXT('Discounted Benefits'!$N435&amp;'Discounted Benefits'!$O435),('Discounted Benefits'!BC435)/Value_Output,"")</f>
        <v/>
      </c>
      <c r="AX104" s="81" t="str">
        <f>IF(ISTEXT('Discounted Benefits'!$N435&amp;'Discounted Benefits'!$O435),('Discounted Benefits'!BD435)/Value_Output,"")</f>
        <v/>
      </c>
      <c r="AY104" s="81" t="str">
        <f>IF(ISTEXT('Discounted Benefits'!$N435&amp;'Discounted Benefits'!$O435),('Discounted Benefits'!BE435)/Value_Output,"")</f>
        <v/>
      </c>
      <c r="AZ104" s="77" t="str">
        <f>IF(ISTEXT('Discounted Benefits'!$N435&amp;'Discounted Benefits'!$O435),('Discounted Benefits'!BF435)/Value_Output,"")</f>
        <v/>
      </c>
      <c r="BA104" s="77" t="str">
        <f>IF(ISTEXT('Discounted Benefits'!$N435&amp;'Discounted Benefits'!$O435),('Discounted Benefits'!BG435)/Value_Output,"")</f>
        <v/>
      </c>
      <c r="BB104" s="77" t="str">
        <f>IF(ISTEXT('Discounted Benefits'!$N435&amp;'Discounted Benefits'!$O435),('Discounted Benefits'!BH435)/Value_Output,"")</f>
        <v/>
      </c>
      <c r="BC104" s="77" t="str">
        <f>IF(ISTEXT('Discounted Benefits'!$N435&amp;'Discounted Benefits'!$O435),('Discounted Benefits'!BI435)/Value_Output,"")</f>
        <v/>
      </c>
      <c r="BD104" s="77" t="str">
        <f>IF(ISTEXT('Discounted Benefits'!$N435&amp;'Discounted Benefits'!$O435),('Discounted Benefits'!BJ435)/Value_Output,"")</f>
        <v/>
      </c>
      <c r="BE104" s="77" t="str">
        <f>IF(ISTEXT('Discounted Benefits'!$N435&amp;'Discounted Benefits'!$O435),('Discounted Benefits'!BK435)/Value_Output,"")</f>
        <v/>
      </c>
      <c r="BF104" s="77" t="str">
        <f>IF(ISTEXT('Discounted Benefits'!$N435&amp;'Discounted Benefits'!$O435),('Discounted Benefits'!BL435)/Value_Output,"")</f>
        <v/>
      </c>
      <c r="BG104" s="77" t="str">
        <f>IF(ISTEXT('Discounted Benefits'!$N435&amp;'Discounted Benefits'!$O435),('Discounted Benefits'!BM435)/Value_Output,"")</f>
        <v/>
      </c>
      <c r="BH104" s="77" t="str">
        <f>IF(ISTEXT('Discounted Benefits'!$N435&amp;'Discounted Benefits'!$O435),('Discounted Benefits'!BN435)/Value_Output,"")</f>
        <v/>
      </c>
      <c r="BI104" s="77" t="str">
        <f>IF(ISTEXT('Discounted Benefits'!$N435&amp;'Discounted Benefits'!$O435),('Discounted Benefits'!BO435)/Value_Output,"")</f>
        <v/>
      </c>
      <c r="BJ104" s="77" t="str">
        <f>IF(ISTEXT('Discounted Benefits'!$N435&amp;'Discounted Benefits'!$O435),('Discounted Benefits'!BP435)/Value_Output,"")</f>
        <v/>
      </c>
      <c r="BK104" s="77" t="str">
        <f>IF(ISTEXT('Discounted Benefits'!$N435&amp;'Discounted Benefits'!$O435),('Discounted Benefits'!BQ435)/Value_Output,"")</f>
        <v/>
      </c>
      <c r="BL104" s="77" t="str">
        <f>IF(ISTEXT('Discounted Benefits'!$N435&amp;'Discounted Benefits'!$O435),('Discounted Benefits'!BR435)/Value_Output,"")</f>
        <v/>
      </c>
      <c r="BM104" s="77" t="str">
        <f>IF(ISTEXT('Discounted Benefits'!$N435&amp;'Discounted Benefits'!$O435),('Discounted Benefits'!BS435)/Value_Output,"")</f>
        <v/>
      </c>
      <c r="BN104" s="77" t="str">
        <f>IF(ISTEXT('Discounted Benefits'!$N435&amp;'Discounted Benefits'!$O435),('Discounted Benefits'!BT435)/Value_Output,"")</f>
        <v/>
      </c>
      <c r="BO104" s="77" t="str">
        <f>IF(ISTEXT('Discounted Benefits'!$N435&amp;'Discounted Benefits'!$O435),('Discounted Benefits'!BU435)/Value_Output,"")</f>
        <v/>
      </c>
      <c r="BP104" s="77" t="str">
        <f>IF(ISTEXT('Discounted Benefits'!$N435&amp;'Discounted Benefits'!$O435),('Discounted Benefits'!BV435)/Value_Output,"")</f>
        <v/>
      </c>
      <c r="BQ104" s="77" t="str">
        <f>IF(ISTEXT('Discounted Benefits'!$N435&amp;'Discounted Benefits'!$O435),('Discounted Benefits'!BW435)/Value_Output,"")</f>
        <v/>
      </c>
      <c r="BR104" s="77" t="str">
        <f>IF(ISTEXT('Discounted Benefits'!$N435&amp;'Discounted Benefits'!$O435),('Discounted Benefits'!BX435)/Value_Output,"")</f>
        <v/>
      </c>
      <c r="BS104" s="77" t="str">
        <f>IF(ISTEXT('Discounted Benefits'!$N435&amp;'Discounted Benefits'!$O435),('Discounted Benefits'!BY435)/Value_Output,"")</f>
        <v/>
      </c>
      <c r="BT104" s="77" t="str">
        <f>IF(ISTEXT('Discounted Benefits'!$N435&amp;'Discounted Benefits'!$O435),('Discounted Benefits'!BZ435)/Value_Output,"")</f>
        <v/>
      </c>
      <c r="BU104" s="77" t="str">
        <f>IF(ISTEXT('Discounted Benefits'!$N435&amp;'Discounted Benefits'!$O435),('Discounted Benefits'!CA435)/Value_Output,"")</f>
        <v/>
      </c>
      <c r="BV104" s="77" t="str">
        <f>IF(ISTEXT('Discounted Benefits'!$N435&amp;'Discounted Benefits'!$O435),('Discounted Benefits'!CB435)/Value_Output,"")</f>
        <v/>
      </c>
      <c r="BW104" s="77" t="str">
        <f>IF(ISTEXT('Discounted Benefits'!$N435&amp;'Discounted Benefits'!$O435),('Discounted Benefits'!CC435)/Value_Output,"")</f>
        <v/>
      </c>
      <c r="BX104" s="77" t="str">
        <f>IF(ISTEXT('Discounted Benefits'!$N435&amp;'Discounted Benefits'!$O435),('Discounted Benefits'!CD435)/Value_Output,"")</f>
        <v/>
      </c>
      <c r="BY104" s="77" t="str">
        <f>IF(ISTEXT('Discounted Benefits'!$N435&amp;'Discounted Benefits'!$O435),('Discounted Benefits'!CE435)/Value_Output,"")</f>
        <v/>
      </c>
      <c r="BZ104" s="77" t="str">
        <f>IF(ISTEXT('Discounted Benefits'!$N435&amp;'Discounted Benefits'!$O435),('Discounted Benefits'!CF435)/Value_Output,"")</f>
        <v/>
      </c>
      <c r="CA104" s="77" t="str">
        <f>IF(ISTEXT('Discounted Benefits'!$N435&amp;'Discounted Benefits'!$O435),('Discounted Benefits'!CG435)/Value_Output,"")</f>
        <v/>
      </c>
      <c r="CB104" s="77" t="str">
        <f>IF(ISTEXT('Discounted Benefits'!$N435&amp;'Discounted Benefits'!$O435),('Discounted Benefits'!CH435)/Value_Output,"")</f>
        <v/>
      </c>
      <c r="CC104" s="77" t="str">
        <f>IF(ISTEXT('Discounted Benefits'!$N435&amp;'Discounted Benefits'!$O435),('Discounted Benefits'!CI435)/Value_Output,"")</f>
        <v/>
      </c>
      <c r="CD104" s="77" t="str">
        <f>IF(ISTEXT('Discounted Benefits'!$N435&amp;'Discounted Benefits'!$O435),('Discounted Benefits'!CJ435)/Value_Output,"")</f>
        <v/>
      </c>
      <c r="CE104" s="77" t="str">
        <f>IF(ISTEXT('Discounted Benefits'!$N435&amp;'Discounted Benefits'!$O435),('Discounted Benefits'!CK435)/Value_Output,"")</f>
        <v/>
      </c>
      <c r="CF104" s="77" t="str">
        <f>IF(ISTEXT('Discounted Benefits'!$N435&amp;'Discounted Benefits'!$O435),('Discounted Benefits'!CL435)/Value_Output,"")</f>
        <v/>
      </c>
      <c r="CG104" s="77" t="str">
        <f>IF(ISTEXT('Discounted Benefits'!$N435&amp;'Discounted Benefits'!$O435),('Discounted Benefits'!CM435)/Value_Output,"")</f>
        <v/>
      </c>
      <c r="CH104" s="77" t="str">
        <f>IF(ISTEXT('Discounted Benefits'!$N435&amp;'Discounted Benefits'!$O435),('Discounted Benefits'!CN435)/Value_Output,"")</f>
        <v/>
      </c>
      <c r="CI104" s="77" t="str">
        <f>IF(ISTEXT('Discounted Benefits'!$N435&amp;'Discounted Benefits'!$O435),('Discounted Benefits'!CO435)/Value_Output,"")</f>
        <v/>
      </c>
      <c r="CJ104" s="77" t="str">
        <f>IF(ISTEXT('Discounted Benefits'!$N435&amp;'Discounted Benefits'!$O435),('Discounted Benefits'!CP435)/Value_Output,"")</f>
        <v/>
      </c>
      <c r="CM104" s="24"/>
      <c r="CN104" s="24"/>
    </row>
    <row r="105" spans="3:92" ht="16" thickBot="1" x14ac:dyDescent="0.4">
      <c r="C105" s="114"/>
      <c r="D105" s="114"/>
      <c r="E105" s="257" t="s">
        <v>155</v>
      </c>
      <c r="F105" s="257"/>
      <c r="G105" s="258"/>
      <c r="H105" s="258"/>
      <c r="I105" s="259"/>
      <c r="J105" s="260">
        <f>SUM(J95:J104)</f>
        <v>0</v>
      </c>
      <c r="K105" s="260">
        <f t="shared" ref="K105" si="161">SUM(K95:K104)</f>
        <v>0</v>
      </c>
      <c r="L105" s="260">
        <f t="shared" ref="L105" si="162">SUM(L95:L104)</f>
        <v>0</v>
      </c>
      <c r="M105" s="260">
        <f t="shared" ref="M105" si="163">SUM(M95:M104)</f>
        <v>0</v>
      </c>
      <c r="N105" s="260">
        <f t="shared" ref="N105" si="164">SUM(N95:N104)</f>
        <v>0</v>
      </c>
      <c r="O105" s="260">
        <f t="shared" ref="O105" si="165">SUM(O95:O104)</f>
        <v>0</v>
      </c>
      <c r="P105" s="260">
        <f t="shared" ref="P105" si="166">SUM(P95:P104)</f>
        <v>0</v>
      </c>
      <c r="Q105" s="260">
        <f t="shared" ref="Q105" si="167">SUM(Q95:Q104)</f>
        <v>0</v>
      </c>
      <c r="R105" s="260">
        <f t="shared" ref="R105" si="168">SUM(R95:R104)</f>
        <v>0</v>
      </c>
      <c r="S105" s="260">
        <f t="shared" ref="S105" si="169">SUM(S95:S104)</f>
        <v>0</v>
      </c>
      <c r="T105" s="260">
        <f t="shared" ref="T105" si="170">SUM(T95:T104)</f>
        <v>0</v>
      </c>
      <c r="U105" s="260">
        <f t="shared" ref="U105" si="171">SUM(U95:U104)</f>
        <v>0</v>
      </c>
      <c r="V105" s="260">
        <f t="shared" ref="V105" si="172">SUM(V95:V104)</f>
        <v>0</v>
      </c>
      <c r="W105" s="260">
        <f t="shared" ref="W105" si="173">SUM(W95:W104)</f>
        <v>0</v>
      </c>
      <c r="X105" s="260">
        <f t="shared" ref="X105" si="174">SUM(X95:X104)</f>
        <v>0</v>
      </c>
      <c r="Y105" s="260">
        <f t="shared" ref="Y105" si="175">SUM(Y95:Y104)</f>
        <v>0</v>
      </c>
      <c r="Z105" s="260">
        <f t="shared" ref="Z105" si="176">SUM(Z95:Z104)</f>
        <v>0</v>
      </c>
      <c r="AA105" s="260">
        <f t="shared" ref="AA105" si="177">SUM(AA95:AA104)</f>
        <v>0</v>
      </c>
      <c r="AB105" s="260">
        <f t="shared" ref="AB105" si="178">SUM(AB95:AB104)</f>
        <v>0</v>
      </c>
      <c r="AC105" s="260">
        <f t="shared" ref="AC105" si="179">SUM(AC95:AC104)</f>
        <v>0</v>
      </c>
      <c r="AD105" s="260">
        <f t="shared" ref="AD105" si="180">SUM(AD95:AD104)</f>
        <v>0</v>
      </c>
      <c r="AE105" s="260">
        <f t="shared" ref="AE105" si="181">SUM(AE95:AE104)</f>
        <v>0</v>
      </c>
      <c r="AF105" s="260">
        <f t="shared" ref="AF105" si="182">SUM(AF95:AF104)</f>
        <v>0</v>
      </c>
      <c r="AG105" s="260">
        <f t="shared" ref="AG105" si="183">SUM(AG95:AG104)</f>
        <v>0</v>
      </c>
      <c r="AH105" s="260">
        <f t="shared" ref="AH105" si="184">SUM(AH95:AH104)</f>
        <v>0</v>
      </c>
      <c r="AI105" s="260">
        <f t="shared" ref="AI105" si="185">SUM(AI95:AI104)</f>
        <v>0</v>
      </c>
      <c r="AJ105" s="260">
        <f t="shared" ref="AJ105" si="186">SUM(AJ95:AJ104)</f>
        <v>0</v>
      </c>
      <c r="AK105" s="260">
        <f t="shared" ref="AK105" si="187">SUM(AK95:AK104)</f>
        <v>0</v>
      </c>
      <c r="AL105" s="260">
        <f t="shared" ref="AL105" si="188">SUM(AL95:AL104)</f>
        <v>0</v>
      </c>
      <c r="AM105" s="260">
        <f t="shared" ref="AM105" si="189">SUM(AM95:AM104)</f>
        <v>0</v>
      </c>
      <c r="AN105" s="260">
        <f t="shared" ref="AN105" si="190">SUM(AN95:AN104)</f>
        <v>0</v>
      </c>
      <c r="AO105" s="260">
        <f t="shared" ref="AO105" si="191">SUM(AO95:AO104)</f>
        <v>0</v>
      </c>
      <c r="AP105" s="260">
        <f t="shared" ref="AP105" si="192">SUM(AP95:AP104)</f>
        <v>0</v>
      </c>
      <c r="AQ105" s="260">
        <f t="shared" ref="AQ105" si="193">SUM(AQ95:AQ104)</f>
        <v>0</v>
      </c>
      <c r="AR105" s="260">
        <f t="shared" ref="AR105" si="194">SUM(AR95:AR104)</f>
        <v>0</v>
      </c>
      <c r="AS105" s="260">
        <f t="shared" ref="AS105" si="195">SUM(AS95:AS104)</f>
        <v>0</v>
      </c>
      <c r="AT105" s="260">
        <f t="shared" ref="AT105" si="196">SUM(AT95:AT104)</f>
        <v>0</v>
      </c>
      <c r="AU105" s="260">
        <f t="shared" ref="AU105" si="197">SUM(AU95:AU104)</f>
        <v>0</v>
      </c>
      <c r="AV105" s="260">
        <f t="shared" ref="AV105" si="198">SUM(AV95:AV104)</f>
        <v>0</v>
      </c>
      <c r="AW105" s="260">
        <f t="shared" ref="AW105" si="199">SUM(AW95:AW104)</f>
        <v>0</v>
      </c>
      <c r="AX105" s="260">
        <f t="shared" ref="AX105" si="200">SUM(AX95:AX104)</f>
        <v>0</v>
      </c>
      <c r="AY105" s="260">
        <f t="shared" ref="AY105" si="201">SUM(AY95:AY104)</f>
        <v>0</v>
      </c>
      <c r="AZ105" s="260">
        <f t="shared" ref="AZ105" si="202">SUM(AZ95:AZ104)</f>
        <v>0</v>
      </c>
      <c r="BA105" s="260">
        <f t="shared" ref="BA105" si="203">SUM(BA95:BA104)</f>
        <v>0</v>
      </c>
      <c r="BB105" s="260">
        <f t="shared" ref="BB105" si="204">SUM(BB95:BB104)</f>
        <v>0</v>
      </c>
      <c r="BC105" s="260">
        <f t="shared" ref="BC105" si="205">SUM(BC95:BC104)</f>
        <v>0</v>
      </c>
      <c r="BD105" s="260">
        <f t="shared" ref="BD105" si="206">SUM(BD95:BD104)</f>
        <v>0</v>
      </c>
      <c r="BE105" s="260">
        <f t="shared" ref="BE105" si="207">SUM(BE95:BE104)</f>
        <v>0</v>
      </c>
      <c r="BF105" s="260">
        <f t="shared" ref="BF105" si="208">SUM(BF95:BF104)</f>
        <v>0</v>
      </c>
      <c r="BG105" s="260">
        <f t="shared" ref="BG105" si="209">SUM(BG95:BG104)</f>
        <v>0</v>
      </c>
      <c r="BH105" s="260">
        <f t="shared" ref="BH105" si="210">SUM(BH95:BH104)</f>
        <v>0</v>
      </c>
      <c r="BI105" s="260">
        <f t="shared" ref="BI105" si="211">SUM(BI95:BI104)</f>
        <v>0</v>
      </c>
      <c r="BJ105" s="260">
        <f t="shared" ref="BJ105" si="212">SUM(BJ95:BJ104)</f>
        <v>0</v>
      </c>
      <c r="BK105" s="260">
        <f t="shared" ref="BK105" si="213">SUM(BK95:BK104)</f>
        <v>0</v>
      </c>
      <c r="BL105" s="260">
        <f t="shared" ref="BL105" si="214">SUM(BL95:BL104)</f>
        <v>0</v>
      </c>
      <c r="BM105" s="260">
        <f t="shared" ref="BM105" si="215">SUM(BM95:BM104)</f>
        <v>0</v>
      </c>
      <c r="BN105" s="260">
        <f t="shared" ref="BN105" si="216">SUM(BN95:BN104)</f>
        <v>0</v>
      </c>
      <c r="BO105" s="260">
        <f t="shared" ref="BO105" si="217">SUM(BO95:BO104)</f>
        <v>0</v>
      </c>
      <c r="BP105" s="260">
        <f t="shared" ref="BP105" si="218">SUM(BP95:BP104)</f>
        <v>0</v>
      </c>
      <c r="BQ105" s="260">
        <f t="shared" ref="BQ105" si="219">SUM(BQ95:BQ104)</f>
        <v>0</v>
      </c>
      <c r="BR105" s="260">
        <f t="shared" ref="BR105" si="220">SUM(BR95:BR104)</f>
        <v>0</v>
      </c>
      <c r="BS105" s="260">
        <f t="shared" ref="BS105" si="221">SUM(BS95:BS104)</f>
        <v>0</v>
      </c>
      <c r="BT105" s="260">
        <f t="shared" ref="BT105" si="222">SUM(BT95:BT104)</f>
        <v>0</v>
      </c>
      <c r="BU105" s="260">
        <f t="shared" ref="BU105" si="223">SUM(BU95:BU104)</f>
        <v>0</v>
      </c>
      <c r="BV105" s="260">
        <f t="shared" ref="BV105" si="224">SUM(BV95:BV104)</f>
        <v>0</v>
      </c>
      <c r="BW105" s="260">
        <f t="shared" ref="BW105" si="225">SUM(BW95:BW104)</f>
        <v>0</v>
      </c>
      <c r="BX105" s="260">
        <f t="shared" ref="BX105" si="226">SUM(BX95:BX104)</f>
        <v>0</v>
      </c>
      <c r="BY105" s="260">
        <f t="shared" ref="BY105" si="227">SUM(BY95:BY104)</f>
        <v>0</v>
      </c>
      <c r="BZ105" s="260">
        <f t="shared" ref="BZ105" si="228">SUM(BZ95:BZ104)</f>
        <v>0</v>
      </c>
      <c r="CA105" s="260">
        <f t="shared" ref="CA105" si="229">SUM(CA95:CA104)</f>
        <v>0</v>
      </c>
      <c r="CB105" s="260">
        <f t="shared" ref="CB105" si="230">SUM(CB95:CB104)</f>
        <v>0</v>
      </c>
      <c r="CC105" s="260">
        <f t="shared" ref="CC105" si="231">SUM(CC95:CC104)</f>
        <v>0</v>
      </c>
      <c r="CD105" s="260">
        <f t="shared" ref="CD105" si="232">SUM(CD95:CD104)</f>
        <v>0</v>
      </c>
      <c r="CE105" s="260">
        <f t="shared" ref="CE105" si="233">SUM(CE95:CE104)</f>
        <v>0</v>
      </c>
      <c r="CF105" s="260">
        <f t="shared" ref="CF105" si="234">SUM(CF95:CF104)</f>
        <v>0</v>
      </c>
      <c r="CG105" s="260">
        <f t="shared" ref="CG105" si="235">SUM(CG95:CG104)</f>
        <v>0</v>
      </c>
      <c r="CH105" s="260">
        <f t="shared" ref="CH105" si="236">SUM(CH95:CH104)</f>
        <v>0</v>
      </c>
      <c r="CI105" s="260">
        <f t="shared" ref="CI105" si="237">SUM(CI95:CI104)</f>
        <v>0</v>
      </c>
      <c r="CJ105" s="260">
        <f t="shared" ref="CJ105" si="238">SUM(CJ95:CJ104)</f>
        <v>0</v>
      </c>
      <c r="CM105" s="24"/>
      <c r="CN105" s="24"/>
    </row>
    <row r="106" spans="3:92" ht="16" thickTop="1" x14ac:dyDescent="0.35">
      <c r="C106" s="114"/>
      <c r="D106" s="114"/>
      <c r="E106" s="261"/>
      <c r="F106" s="261"/>
      <c r="G106" s="262"/>
      <c r="H106" s="262"/>
      <c r="I106" s="263"/>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264"/>
      <c r="BR106" s="264"/>
      <c r="BS106" s="264"/>
      <c r="BT106" s="264"/>
      <c r="BU106" s="264"/>
      <c r="BV106" s="264"/>
      <c r="BW106" s="264"/>
      <c r="BX106" s="264"/>
      <c r="BY106" s="264"/>
      <c r="BZ106" s="264"/>
      <c r="CA106" s="264"/>
      <c r="CB106" s="264"/>
      <c r="CC106" s="264"/>
      <c r="CD106" s="264"/>
      <c r="CE106" s="264"/>
      <c r="CF106" s="264"/>
      <c r="CG106" s="264"/>
      <c r="CH106" s="264"/>
      <c r="CI106" s="264"/>
      <c r="CJ106" s="264"/>
      <c r="CM106" s="24"/>
      <c r="CN106" s="24"/>
    </row>
    <row r="107" spans="3:92" x14ac:dyDescent="0.35">
      <c r="C107" s="114"/>
      <c r="D107" s="114"/>
      <c r="E107" s="114"/>
      <c r="F107" s="114"/>
      <c r="G107" s="140"/>
      <c r="H107" s="140"/>
      <c r="I107" s="141"/>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M107" s="24"/>
      <c r="CN107" s="24"/>
    </row>
    <row r="108" spans="3:92" x14ac:dyDescent="0.35">
      <c r="C108" s="114"/>
      <c r="D108" s="114"/>
      <c r="E108" s="114"/>
      <c r="F108" s="114"/>
      <c r="G108" s="140"/>
      <c r="H108" s="140"/>
      <c r="I108" s="141"/>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M108" s="24"/>
      <c r="CN108" s="24"/>
    </row>
    <row r="109" spans="3:92" x14ac:dyDescent="0.35">
      <c r="C109" s="114"/>
      <c r="D109" s="114"/>
      <c r="E109" s="133" t="str" cm="1">
        <f t="array" ref="E109">("Option 3 Results "&amp;INDEX(Lists!$C$23:$C$27,MATCH('Primary Inputs'!$D$31,Lists!$B$23:$B$27,0)*1,))</f>
        <v>Option 3 Results ($)</v>
      </c>
      <c r="F109" s="114"/>
      <c r="G109" s="140"/>
      <c r="H109" s="140"/>
      <c r="I109" s="141"/>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M109" s="24"/>
      <c r="CN109" s="24"/>
    </row>
    <row r="110" spans="3:92" x14ac:dyDescent="0.35">
      <c r="C110" s="114"/>
      <c r="D110" s="114"/>
      <c r="E110" s="23"/>
      <c r="F110" s="23"/>
      <c r="G110" s="40"/>
      <c r="H110" s="40"/>
      <c r="I110" s="86"/>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M110" s="24"/>
      <c r="CN110" s="24"/>
    </row>
    <row r="111" spans="3:92" x14ac:dyDescent="0.35">
      <c r="C111" s="114"/>
      <c r="D111" s="114"/>
      <c r="E111" s="139" t="s">
        <v>67</v>
      </c>
      <c r="F111" s="139"/>
      <c r="G111" s="137" t="s">
        <v>123</v>
      </c>
      <c r="H111" s="137"/>
      <c r="I111" s="142" t="s">
        <v>124</v>
      </c>
      <c r="J111" s="142">
        <f>'Primary Inputs'!P$70</f>
        <v>0</v>
      </c>
      <c r="K111" s="142">
        <f>'Primary Inputs'!Q$70</f>
        <v>1</v>
      </c>
      <c r="L111" s="142">
        <f>'Primary Inputs'!R$70</f>
        <v>2</v>
      </c>
      <c r="M111" s="142">
        <f>'Primary Inputs'!S$70</f>
        <v>3</v>
      </c>
      <c r="N111" s="142">
        <f>'Primary Inputs'!T$70</f>
        <v>4</v>
      </c>
      <c r="O111" s="142">
        <f>'Primary Inputs'!U$70</f>
        <v>5</v>
      </c>
      <c r="P111" s="142">
        <f>'Primary Inputs'!V$70</f>
        <v>6</v>
      </c>
      <c r="Q111" s="142">
        <f>'Primary Inputs'!W$70</f>
        <v>7</v>
      </c>
      <c r="R111" s="142">
        <f>'Primary Inputs'!X$70</f>
        <v>8</v>
      </c>
      <c r="S111" s="142">
        <f>'Primary Inputs'!Y$70</f>
        <v>9</v>
      </c>
      <c r="T111" s="142">
        <f>'Primary Inputs'!Z$70</f>
        <v>10</v>
      </c>
      <c r="U111" s="142">
        <f>'Primary Inputs'!AA$70</f>
        <v>11</v>
      </c>
      <c r="V111" s="142">
        <f>'Primary Inputs'!AB$70</f>
        <v>12</v>
      </c>
      <c r="W111" s="142">
        <f>'Primary Inputs'!AC$70</f>
        <v>13</v>
      </c>
      <c r="X111" s="142">
        <f>'Primary Inputs'!AD$70</f>
        <v>14</v>
      </c>
      <c r="Y111" s="142">
        <f>'Primary Inputs'!AE$70</f>
        <v>15</v>
      </c>
      <c r="Z111" s="142">
        <f>'Primary Inputs'!AF$70</f>
        <v>16</v>
      </c>
      <c r="AA111" s="142">
        <f>'Primary Inputs'!AG$70</f>
        <v>17</v>
      </c>
      <c r="AB111" s="142">
        <f>'Primary Inputs'!AH$70</f>
        <v>18</v>
      </c>
      <c r="AC111" s="142">
        <f>'Primary Inputs'!AI$70</f>
        <v>19</v>
      </c>
      <c r="AD111" s="142">
        <f>'Primary Inputs'!AJ$70</f>
        <v>20</v>
      </c>
      <c r="AE111" s="142">
        <f>'Primary Inputs'!AK$70</f>
        <v>21</v>
      </c>
      <c r="AF111" s="142">
        <f>'Primary Inputs'!AL$70</f>
        <v>22</v>
      </c>
      <c r="AG111" s="142">
        <f>'Primary Inputs'!AM$70</f>
        <v>23</v>
      </c>
      <c r="AH111" s="142">
        <f>'Primary Inputs'!AN$70</f>
        <v>24</v>
      </c>
      <c r="AI111" s="142">
        <f>'Primary Inputs'!AO$70</f>
        <v>25</v>
      </c>
      <c r="AJ111" s="142">
        <f>'Primary Inputs'!AP$70</f>
        <v>26</v>
      </c>
      <c r="AK111" s="142">
        <f>'Primary Inputs'!AQ$70</f>
        <v>27</v>
      </c>
      <c r="AL111" s="142">
        <f>'Primary Inputs'!AR$70</f>
        <v>28</v>
      </c>
      <c r="AM111" s="142">
        <f>'Primary Inputs'!AS$70</f>
        <v>29</v>
      </c>
      <c r="AN111" s="142">
        <f>'Primary Inputs'!AT$70</f>
        <v>30</v>
      </c>
      <c r="AO111" s="142">
        <f>'Primary Inputs'!AU$70</f>
        <v>31</v>
      </c>
      <c r="AP111" s="142">
        <f>'Primary Inputs'!AV$70</f>
        <v>32</v>
      </c>
      <c r="AQ111" s="142">
        <f>'Primary Inputs'!AW$70</f>
        <v>33</v>
      </c>
      <c r="AR111" s="142">
        <f>'Primary Inputs'!AX$70</f>
        <v>34</v>
      </c>
      <c r="AS111" s="142">
        <f>'Primary Inputs'!AY$70</f>
        <v>35</v>
      </c>
      <c r="AT111" s="142">
        <f>'Primary Inputs'!AZ$70</f>
        <v>36</v>
      </c>
      <c r="AU111" s="142">
        <f>'Primary Inputs'!BA$70</f>
        <v>37</v>
      </c>
      <c r="AV111" s="142">
        <f>'Primary Inputs'!BB$70</f>
        <v>38</v>
      </c>
      <c r="AW111" s="142">
        <f>'Primary Inputs'!BC$70</f>
        <v>39</v>
      </c>
      <c r="AX111" s="142">
        <f>'Primary Inputs'!BD$70</f>
        <v>40</v>
      </c>
      <c r="AY111" s="142">
        <f>'Primary Inputs'!BE$70</f>
        <v>41</v>
      </c>
      <c r="AZ111" s="137">
        <f>'Primary Inputs'!BF$70</f>
        <v>42</v>
      </c>
      <c r="BA111" s="137">
        <f>'Primary Inputs'!BG$70</f>
        <v>43</v>
      </c>
      <c r="BB111" s="137">
        <f>'Primary Inputs'!BH$70</f>
        <v>44</v>
      </c>
      <c r="BC111" s="137">
        <f>'Primary Inputs'!BI$70</f>
        <v>45</v>
      </c>
      <c r="BD111" s="137">
        <f>'Primary Inputs'!BJ$70</f>
        <v>46</v>
      </c>
      <c r="BE111" s="137">
        <f>'Primary Inputs'!BK$70</f>
        <v>47</v>
      </c>
      <c r="BF111" s="137">
        <f>'Primary Inputs'!BL$70</f>
        <v>48</v>
      </c>
      <c r="BG111" s="137">
        <f>'Primary Inputs'!BM$70</f>
        <v>49</v>
      </c>
      <c r="BH111" s="137">
        <f>'Primary Inputs'!BN$70</f>
        <v>50</v>
      </c>
      <c r="BI111" s="137">
        <f>'Primary Inputs'!BO$70</f>
        <v>51</v>
      </c>
      <c r="BJ111" s="137">
        <f>'Primary Inputs'!BP$70</f>
        <v>52</v>
      </c>
      <c r="BK111" s="137">
        <f>'Primary Inputs'!BQ$70</f>
        <v>53</v>
      </c>
      <c r="BL111" s="137">
        <f>'Primary Inputs'!BR$70</f>
        <v>54</v>
      </c>
      <c r="BM111" s="137">
        <f>'Primary Inputs'!BS$70</f>
        <v>55</v>
      </c>
      <c r="BN111" s="137">
        <f>'Primary Inputs'!BT$70</f>
        <v>56</v>
      </c>
      <c r="BO111" s="137">
        <f>'Primary Inputs'!BU$70</f>
        <v>57</v>
      </c>
      <c r="BP111" s="137">
        <f>'Primary Inputs'!BV$70</f>
        <v>58</v>
      </c>
      <c r="BQ111" s="137">
        <f>'Primary Inputs'!BW$70</f>
        <v>59</v>
      </c>
      <c r="BR111" s="137">
        <f>'Primary Inputs'!BX$70</f>
        <v>60</v>
      </c>
      <c r="BS111" s="137">
        <f>'Primary Inputs'!BY$70</f>
        <v>61</v>
      </c>
      <c r="BT111" s="137">
        <f>'Primary Inputs'!BZ$70</f>
        <v>62</v>
      </c>
      <c r="BU111" s="137">
        <f>'Primary Inputs'!CA$70</f>
        <v>63</v>
      </c>
      <c r="BV111" s="137">
        <f>'Primary Inputs'!CB$70</f>
        <v>64</v>
      </c>
      <c r="BW111" s="137">
        <f>'Primary Inputs'!CC$70</f>
        <v>65</v>
      </c>
      <c r="BX111" s="137">
        <f>'Primary Inputs'!CD$70</f>
        <v>66</v>
      </c>
      <c r="BY111" s="137">
        <f>'Primary Inputs'!CE$70</f>
        <v>67</v>
      </c>
      <c r="BZ111" s="137">
        <f>'Primary Inputs'!CF$70</f>
        <v>68</v>
      </c>
      <c r="CA111" s="137">
        <f>'Primary Inputs'!CG$70</f>
        <v>69</v>
      </c>
      <c r="CB111" s="137">
        <f>'Primary Inputs'!CH$70</f>
        <v>70</v>
      </c>
      <c r="CC111" s="137">
        <f>'Primary Inputs'!CI$70</f>
        <v>71</v>
      </c>
      <c r="CD111" s="137">
        <f>'Primary Inputs'!CJ$70</f>
        <v>72</v>
      </c>
      <c r="CE111" s="137">
        <f>'Primary Inputs'!CK$70</f>
        <v>73</v>
      </c>
      <c r="CF111" s="137">
        <f>'Primary Inputs'!CL$70</f>
        <v>74</v>
      </c>
      <c r="CG111" s="137">
        <f>'Primary Inputs'!CM$70</f>
        <v>75</v>
      </c>
      <c r="CH111" s="137">
        <f>'Primary Inputs'!CN$70</f>
        <v>76</v>
      </c>
      <c r="CI111" s="137">
        <f>'Primary Inputs'!CO$70</f>
        <v>77</v>
      </c>
      <c r="CJ111" s="137">
        <f>'Primary Inputs'!CP$70</f>
        <v>78</v>
      </c>
      <c r="CM111" s="24"/>
      <c r="CN111" s="24"/>
    </row>
    <row r="112" spans="3:92" x14ac:dyDescent="0.35">
      <c r="C112" s="114"/>
      <c r="D112" s="114"/>
      <c r="E112" s="23"/>
      <c r="F112" s="23"/>
      <c r="G112" s="80"/>
      <c r="H112" s="80"/>
      <c r="I112" s="86"/>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c r="BX112" s="80"/>
      <c r="BY112" s="80"/>
      <c r="BZ112" s="80"/>
      <c r="CA112" s="80"/>
      <c r="CB112" s="80"/>
      <c r="CC112" s="80"/>
      <c r="CD112" s="80"/>
      <c r="CE112" s="80"/>
      <c r="CF112" s="80"/>
      <c r="CG112" s="80"/>
      <c r="CH112" s="80"/>
      <c r="CI112" s="80"/>
      <c r="CJ112" s="80"/>
      <c r="CM112" s="24"/>
      <c r="CN112" s="24"/>
    </row>
    <row r="113" spans="3:92" x14ac:dyDescent="0.35">
      <c r="C113" s="114"/>
      <c r="D113" s="114"/>
      <c r="E113" s="19" t="str">
        <f>IF(ISTEXT('Discounted Costs'!$N439&amp;'Discounted Costs'!$O439),'Discounted Costs'!$O439,"")</f>
        <v/>
      </c>
      <c r="F113" s="19"/>
      <c r="G113" s="82" t="str">
        <f>IF(ISTEXT('Discounted Costs'!$N439&amp;'Discounted Costs'!$O439),SUM('Discounted Costs'!$P439:$BM439)/Value_Output,"")</f>
        <v/>
      </c>
      <c r="H113" s="82"/>
      <c r="I113" s="87"/>
      <c r="J113" s="81" t="str">
        <f>IF(ISTEXT('Discounted Costs'!$N439&amp;'Discounted Costs'!$O439),('Discounted Costs'!P439)/Value_Output,"")</f>
        <v/>
      </c>
      <c r="K113" s="81" t="str">
        <f>IF(ISTEXT('Discounted Costs'!$N439&amp;'Discounted Costs'!$O439),('Discounted Costs'!Q439)/Value_Output,"")</f>
        <v/>
      </c>
      <c r="L113" s="81" t="str">
        <f>IF(ISTEXT('Discounted Costs'!$N439&amp;'Discounted Costs'!$O439),('Discounted Costs'!R439)/Value_Output,"")</f>
        <v/>
      </c>
      <c r="M113" s="81" t="str">
        <f>IF(ISTEXT('Discounted Costs'!$N439&amp;'Discounted Costs'!$O439),('Discounted Costs'!S439)/Value_Output,"")</f>
        <v/>
      </c>
      <c r="N113" s="81" t="str">
        <f>IF(ISTEXT('Discounted Costs'!$N439&amp;'Discounted Costs'!$O439),('Discounted Costs'!T439)/Value_Output,"")</f>
        <v/>
      </c>
      <c r="O113" s="81" t="str">
        <f>IF(ISTEXT('Discounted Costs'!$N439&amp;'Discounted Costs'!$O439),('Discounted Costs'!U439)/Value_Output,"")</f>
        <v/>
      </c>
      <c r="P113" s="81" t="str">
        <f>IF(ISTEXT('Discounted Costs'!$N439&amp;'Discounted Costs'!$O439),('Discounted Costs'!V439)/Value_Output,"")</f>
        <v/>
      </c>
      <c r="Q113" s="81" t="str">
        <f>IF(ISTEXT('Discounted Costs'!$N439&amp;'Discounted Costs'!$O439),('Discounted Costs'!W439)/Value_Output,"")</f>
        <v/>
      </c>
      <c r="R113" s="81" t="str">
        <f>IF(ISTEXT('Discounted Costs'!$N439&amp;'Discounted Costs'!$O439),('Discounted Costs'!X439)/Value_Output,"")</f>
        <v/>
      </c>
      <c r="S113" s="81" t="str">
        <f>IF(ISTEXT('Discounted Costs'!$N439&amp;'Discounted Costs'!$O439),('Discounted Costs'!Y439)/Value_Output,"")</f>
        <v/>
      </c>
      <c r="T113" s="81" t="str">
        <f>IF(ISTEXT('Discounted Costs'!$N439&amp;'Discounted Costs'!$O439),('Discounted Costs'!Z439)/Value_Output,"")</f>
        <v/>
      </c>
      <c r="U113" s="81" t="str">
        <f>IF(ISTEXT('Discounted Costs'!$N439&amp;'Discounted Costs'!$O439),('Discounted Costs'!AA439)/Value_Output,"")</f>
        <v/>
      </c>
      <c r="V113" s="81" t="str">
        <f>IF(ISTEXT('Discounted Costs'!$N439&amp;'Discounted Costs'!$O439),('Discounted Costs'!AB439)/Value_Output,"")</f>
        <v/>
      </c>
      <c r="W113" s="81" t="str">
        <f>IF(ISTEXT('Discounted Costs'!$N439&amp;'Discounted Costs'!$O439),('Discounted Costs'!AC439)/Value_Output,"")</f>
        <v/>
      </c>
      <c r="X113" s="81" t="str">
        <f>IF(ISTEXT('Discounted Costs'!$N439&amp;'Discounted Costs'!$O439),('Discounted Costs'!AD439)/Value_Output,"")</f>
        <v/>
      </c>
      <c r="Y113" s="81" t="str">
        <f>IF(ISTEXT('Discounted Costs'!$N439&amp;'Discounted Costs'!$O439),('Discounted Costs'!AE439)/Value_Output,"")</f>
        <v/>
      </c>
      <c r="Z113" s="81" t="str">
        <f>IF(ISTEXT('Discounted Costs'!$N439&amp;'Discounted Costs'!$O439),('Discounted Costs'!AF439)/Value_Output,"")</f>
        <v/>
      </c>
      <c r="AA113" s="81" t="str">
        <f>IF(ISTEXT('Discounted Costs'!$N439&amp;'Discounted Costs'!$O439),('Discounted Costs'!AG439)/Value_Output,"")</f>
        <v/>
      </c>
      <c r="AB113" s="81" t="str">
        <f>IF(ISTEXT('Discounted Costs'!$N439&amp;'Discounted Costs'!$O439),('Discounted Costs'!AH439)/Value_Output,"")</f>
        <v/>
      </c>
      <c r="AC113" s="81" t="str">
        <f>IF(ISTEXT('Discounted Costs'!$N439&amp;'Discounted Costs'!$O439),('Discounted Costs'!AI439)/Value_Output,"")</f>
        <v/>
      </c>
      <c r="AD113" s="81" t="str">
        <f>IF(ISTEXT('Discounted Costs'!$N439&amp;'Discounted Costs'!$O439),('Discounted Costs'!AJ439)/Value_Output,"")</f>
        <v/>
      </c>
      <c r="AE113" s="81" t="str">
        <f>IF(ISTEXT('Discounted Costs'!$N439&amp;'Discounted Costs'!$O439),('Discounted Costs'!AK439)/Value_Output,"")</f>
        <v/>
      </c>
      <c r="AF113" s="81" t="str">
        <f>IF(ISTEXT('Discounted Costs'!$N439&amp;'Discounted Costs'!$O439),('Discounted Costs'!AL439)/Value_Output,"")</f>
        <v/>
      </c>
      <c r="AG113" s="81" t="str">
        <f>IF(ISTEXT('Discounted Costs'!$N439&amp;'Discounted Costs'!$O439),('Discounted Costs'!AM439)/Value_Output,"")</f>
        <v/>
      </c>
      <c r="AH113" s="81" t="str">
        <f>IF(ISTEXT('Discounted Costs'!$N439&amp;'Discounted Costs'!$O439),('Discounted Costs'!AN439)/Value_Output,"")</f>
        <v/>
      </c>
      <c r="AI113" s="81" t="str">
        <f>IF(ISTEXT('Discounted Costs'!$N439&amp;'Discounted Costs'!$O439),('Discounted Costs'!AO439)/Value_Output,"")</f>
        <v/>
      </c>
      <c r="AJ113" s="81" t="str">
        <f>IF(ISTEXT('Discounted Costs'!$N439&amp;'Discounted Costs'!$O439),('Discounted Costs'!AP439)/Value_Output,"")</f>
        <v/>
      </c>
      <c r="AK113" s="81" t="str">
        <f>IF(ISTEXT('Discounted Costs'!$N439&amp;'Discounted Costs'!$O439),('Discounted Costs'!AQ439)/Value_Output,"")</f>
        <v/>
      </c>
      <c r="AL113" s="81" t="str">
        <f>IF(ISTEXT('Discounted Costs'!$N439&amp;'Discounted Costs'!$O439),('Discounted Costs'!AR439)/Value_Output,"")</f>
        <v/>
      </c>
      <c r="AM113" s="81" t="str">
        <f>IF(ISTEXT('Discounted Costs'!$N439&amp;'Discounted Costs'!$O439),('Discounted Costs'!AS439)/Value_Output,"")</f>
        <v/>
      </c>
      <c r="AN113" s="81" t="str">
        <f>IF(ISTEXT('Discounted Costs'!$N439&amp;'Discounted Costs'!$O439),('Discounted Costs'!AT439)/Value_Output,"")</f>
        <v/>
      </c>
      <c r="AO113" s="81" t="str">
        <f>IF(ISTEXT('Discounted Costs'!$N439&amp;'Discounted Costs'!$O439),('Discounted Costs'!AU439)/Value_Output,"")</f>
        <v/>
      </c>
      <c r="AP113" s="81" t="str">
        <f>IF(ISTEXT('Discounted Costs'!$N439&amp;'Discounted Costs'!$O439),('Discounted Costs'!AV439)/Value_Output,"")</f>
        <v/>
      </c>
      <c r="AQ113" s="81" t="str">
        <f>IF(ISTEXT('Discounted Costs'!$N439&amp;'Discounted Costs'!$O439),('Discounted Costs'!AW439)/Value_Output,"")</f>
        <v/>
      </c>
      <c r="AR113" s="81" t="str">
        <f>IF(ISTEXT('Discounted Costs'!$N439&amp;'Discounted Costs'!$O439),('Discounted Costs'!AX439)/Value_Output,"")</f>
        <v/>
      </c>
      <c r="AS113" s="81" t="str">
        <f>IF(ISTEXT('Discounted Costs'!$N439&amp;'Discounted Costs'!$O439),('Discounted Costs'!AY439)/Value_Output,"")</f>
        <v/>
      </c>
      <c r="AT113" s="81" t="str">
        <f>IF(ISTEXT('Discounted Costs'!$N439&amp;'Discounted Costs'!$O439),('Discounted Costs'!AZ439)/Value_Output,"")</f>
        <v/>
      </c>
      <c r="AU113" s="81" t="str">
        <f>IF(ISTEXT('Discounted Costs'!$N439&amp;'Discounted Costs'!$O439),('Discounted Costs'!BA439)/Value_Output,"")</f>
        <v/>
      </c>
      <c r="AV113" s="81" t="str">
        <f>IF(ISTEXT('Discounted Costs'!$N439&amp;'Discounted Costs'!$O439),('Discounted Costs'!BB439)/Value_Output,"")</f>
        <v/>
      </c>
      <c r="AW113" s="81" t="str">
        <f>IF(ISTEXT('Discounted Costs'!$N439&amp;'Discounted Costs'!$O439),('Discounted Costs'!BC439)/Value_Output,"")</f>
        <v/>
      </c>
      <c r="AX113" s="81" t="str">
        <f>IF(ISTEXT('Discounted Costs'!$N439&amp;'Discounted Costs'!$O439),('Discounted Costs'!BD439)/Value_Output,"")</f>
        <v/>
      </c>
      <c r="AY113" s="81" t="str">
        <f>IF(ISTEXT('Discounted Costs'!$N439&amp;'Discounted Costs'!$O439),('Discounted Costs'!BE439)/Value_Output,"")</f>
        <v/>
      </c>
      <c r="AZ113" s="77" t="str">
        <f>IF(ISTEXT('Discounted Costs'!$N439&amp;'Discounted Costs'!$O439),('Discounted Costs'!BF439)/Value_Output,"")</f>
        <v/>
      </c>
      <c r="BA113" s="77" t="str">
        <f>IF(ISTEXT('Discounted Costs'!$N439&amp;'Discounted Costs'!$O439),('Discounted Costs'!BG439)/Value_Output,"")</f>
        <v/>
      </c>
      <c r="BB113" s="77" t="str">
        <f>IF(ISTEXT('Discounted Costs'!$N439&amp;'Discounted Costs'!$O439),('Discounted Costs'!BH439)/Value_Output,"")</f>
        <v/>
      </c>
      <c r="BC113" s="77" t="str">
        <f>IF(ISTEXT('Discounted Costs'!$N439&amp;'Discounted Costs'!$O439),('Discounted Costs'!BI439)/Value_Output,"")</f>
        <v/>
      </c>
      <c r="BD113" s="77" t="str">
        <f>IF(ISTEXT('Discounted Costs'!$N439&amp;'Discounted Costs'!$O439),('Discounted Costs'!BJ439)/Value_Output,"")</f>
        <v/>
      </c>
      <c r="BE113" s="77" t="str">
        <f>IF(ISTEXT('Discounted Costs'!$N439&amp;'Discounted Costs'!$O439),('Discounted Costs'!BK439)/Value_Output,"")</f>
        <v/>
      </c>
      <c r="BF113" s="77" t="str">
        <f>IF(ISTEXT('Discounted Costs'!$N439&amp;'Discounted Costs'!$O439),('Discounted Costs'!BL439)/Value_Output,"")</f>
        <v/>
      </c>
      <c r="BG113" s="77" t="str">
        <f>IF(ISTEXT('Discounted Costs'!$N439&amp;'Discounted Costs'!$O439),('Discounted Costs'!BM439)/Value_Output,"")</f>
        <v/>
      </c>
      <c r="BH113" s="77" t="str">
        <f>IF(ISTEXT('Discounted Costs'!$N439&amp;'Discounted Costs'!$O439),('Discounted Costs'!BN439)/Value_Output,"")</f>
        <v/>
      </c>
      <c r="BI113" s="77" t="str">
        <f>IF(ISTEXT('Discounted Costs'!$N439&amp;'Discounted Costs'!$O439),('Discounted Costs'!BO439)/Value_Output,"")</f>
        <v/>
      </c>
      <c r="BJ113" s="77" t="str">
        <f>IF(ISTEXT('Discounted Costs'!$N439&amp;'Discounted Costs'!$O439),('Discounted Costs'!BP439)/Value_Output,"")</f>
        <v/>
      </c>
      <c r="BK113" s="77" t="str">
        <f>IF(ISTEXT('Discounted Costs'!$N439&amp;'Discounted Costs'!$O439),('Discounted Costs'!BQ439)/Value_Output,"")</f>
        <v/>
      </c>
      <c r="BL113" s="77" t="str">
        <f>IF(ISTEXT('Discounted Costs'!$N439&amp;'Discounted Costs'!$O439),('Discounted Costs'!BR439)/Value_Output,"")</f>
        <v/>
      </c>
      <c r="BM113" s="77" t="str">
        <f>IF(ISTEXT('Discounted Costs'!$N439&amp;'Discounted Costs'!$O439),('Discounted Costs'!BS439)/Value_Output,"")</f>
        <v/>
      </c>
      <c r="BN113" s="77" t="str">
        <f>IF(ISTEXT('Discounted Costs'!$N439&amp;'Discounted Costs'!$O439),('Discounted Costs'!BT439)/Value_Output,"")</f>
        <v/>
      </c>
      <c r="BO113" s="77" t="str">
        <f>IF(ISTEXT('Discounted Costs'!$N439&amp;'Discounted Costs'!$O439),('Discounted Costs'!BU439)/Value_Output,"")</f>
        <v/>
      </c>
      <c r="BP113" s="77" t="str">
        <f>IF(ISTEXT('Discounted Costs'!$N439&amp;'Discounted Costs'!$O439),('Discounted Costs'!BV439)/Value_Output,"")</f>
        <v/>
      </c>
      <c r="BQ113" s="77" t="str">
        <f>IF(ISTEXT('Discounted Costs'!$N439&amp;'Discounted Costs'!$O439),('Discounted Costs'!BW439)/Value_Output,"")</f>
        <v/>
      </c>
      <c r="BR113" s="77" t="str">
        <f>IF(ISTEXT('Discounted Costs'!$N439&amp;'Discounted Costs'!$O439),('Discounted Costs'!BX439)/Value_Output,"")</f>
        <v/>
      </c>
      <c r="BS113" s="77" t="str">
        <f>IF(ISTEXT('Discounted Costs'!$N439&amp;'Discounted Costs'!$O439),('Discounted Costs'!BY439)/Value_Output,"")</f>
        <v/>
      </c>
      <c r="BT113" s="77" t="str">
        <f>IF(ISTEXT('Discounted Costs'!$N439&amp;'Discounted Costs'!$O439),('Discounted Costs'!BZ439)/Value_Output,"")</f>
        <v/>
      </c>
      <c r="BU113" s="77" t="str">
        <f>IF(ISTEXT('Discounted Costs'!$N439&amp;'Discounted Costs'!$O439),('Discounted Costs'!CA439)/Value_Output,"")</f>
        <v/>
      </c>
      <c r="BV113" s="77" t="str">
        <f>IF(ISTEXT('Discounted Costs'!$N439&amp;'Discounted Costs'!$O439),('Discounted Costs'!CB439)/Value_Output,"")</f>
        <v/>
      </c>
      <c r="BW113" s="77" t="str">
        <f>IF(ISTEXT('Discounted Costs'!$N439&amp;'Discounted Costs'!$O439),('Discounted Costs'!CC439)/Value_Output,"")</f>
        <v/>
      </c>
      <c r="BX113" s="77" t="str">
        <f>IF(ISTEXT('Discounted Costs'!$N439&amp;'Discounted Costs'!$O439),('Discounted Costs'!CD439)/Value_Output,"")</f>
        <v/>
      </c>
      <c r="BY113" s="77" t="str">
        <f>IF(ISTEXT('Discounted Costs'!$N439&amp;'Discounted Costs'!$O439),('Discounted Costs'!CE439)/Value_Output,"")</f>
        <v/>
      </c>
      <c r="BZ113" s="77" t="str">
        <f>IF(ISTEXT('Discounted Costs'!$N439&amp;'Discounted Costs'!$O439),('Discounted Costs'!CF439)/Value_Output,"")</f>
        <v/>
      </c>
      <c r="CA113" s="77" t="str">
        <f>IF(ISTEXT('Discounted Costs'!$N439&amp;'Discounted Costs'!$O439),('Discounted Costs'!CG439)/Value_Output,"")</f>
        <v/>
      </c>
      <c r="CB113" s="77" t="str">
        <f>IF(ISTEXT('Discounted Costs'!$N439&amp;'Discounted Costs'!$O439),('Discounted Costs'!CH439)/Value_Output,"")</f>
        <v/>
      </c>
      <c r="CC113" s="77" t="str">
        <f>IF(ISTEXT('Discounted Costs'!$N439&amp;'Discounted Costs'!$O439),('Discounted Costs'!CI439)/Value_Output,"")</f>
        <v/>
      </c>
      <c r="CD113" s="77" t="str">
        <f>IF(ISTEXT('Discounted Costs'!$N439&amp;'Discounted Costs'!$O439),('Discounted Costs'!CJ439)/Value_Output,"")</f>
        <v/>
      </c>
      <c r="CE113" s="77" t="str">
        <f>IF(ISTEXT('Discounted Costs'!$N439&amp;'Discounted Costs'!$O439),('Discounted Costs'!CK439)/Value_Output,"")</f>
        <v/>
      </c>
      <c r="CF113" s="77" t="str">
        <f>IF(ISTEXT('Discounted Costs'!$N439&amp;'Discounted Costs'!$O439),('Discounted Costs'!CL439)/Value_Output,"")</f>
        <v/>
      </c>
      <c r="CG113" s="77" t="str">
        <f>IF(ISTEXT('Discounted Costs'!$N439&amp;'Discounted Costs'!$O439),('Discounted Costs'!CM439)/Value_Output,"")</f>
        <v/>
      </c>
      <c r="CH113" s="77" t="str">
        <f>IF(ISTEXT('Discounted Costs'!$N439&amp;'Discounted Costs'!$O439),('Discounted Costs'!CN439)/Value_Output,"")</f>
        <v/>
      </c>
      <c r="CI113" s="77" t="str">
        <f>IF(ISTEXT('Discounted Costs'!$N439&amp;'Discounted Costs'!$O439),('Discounted Costs'!CO439)/Value_Output,"")</f>
        <v/>
      </c>
      <c r="CJ113" s="77" t="str">
        <f>IF(ISTEXT('Discounted Costs'!$N439&amp;'Discounted Costs'!$O439),('Discounted Costs'!CP439)/Value_Output,"")</f>
        <v/>
      </c>
      <c r="CM113" s="24"/>
      <c r="CN113" s="24"/>
    </row>
    <row r="114" spans="3:92" x14ac:dyDescent="0.35">
      <c r="C114" s="114"/>
      <c r="D114" s="114"/>
      <c r="E114" s="19" t="str">
        <f>IF(ISTEXT('Discounted Costs'!$N440&amp;'Discounted Costs'!$O440),'Discounted Costs'!$O440,"")</f>
        <v/>
      </c>
      <c r="F114" s="19"/>
      <c r="G114" s="82" t="str">
        <f>IF(ISTEXT('Discounted Costs'!$N440&amp;'Discounted Costs'!$O440),SUM('Discounted Costs'!$P440:$BM440)/Value_Output,"")</f>
        <v/>
      </c>
      <c r="H114" s="82"/>
      <c r="I114" s="87"/>
      <c r="J114" s="81" t="str">
        <f>IF(ISTEXT('Discounted Costs'!$N440&amp;'Discounted Costs'!$O440),('Discounted Costs'!P440)/Value_Output,"")</f>
        <v/>
      </c>
      <c r="K114" s="81" t="str">
        <f>IF(ISTEXT('Discounted Costs'!$N440&amp;'Discounted Costs'!$O440),('Discounted Costs'!Q440)/Value_Output,"")</f>
        <v/>
      </c>
      <c r="L114" s="81" t="str">
        <f>IF(ISTEXT('Discounted Costs'!$N440&amp;'Discounted Costs'!$O440),('Discounted Costs'!R440)/Value_Output,"")</f>
        <v/>
      </c>
      <c r="M114" s="81" t="str">
        <f>IF(ISTEXT('Discounted Costs'!$N440&amp;'Discounted Costs'!$O440),('Discounted Costs'!S440)/Value_Output,"")</f>
        <v/>
      </c>
      <c r="N114" s="81" t="str">
        <f>IF(ISTEXT('Discounted Costs'!$N440&amp;'Discounted Costs'!$O440),('Discounted Costs'!T440)/Value_Output,"")</f>
        <v/>
      </c>
      <c r="O114" s="81" t="str">
        <f>IF(ISTEXT('Discounted Costs'!$N440&amp;'Discounted Costs'!$O440),('Discounted Costs'!U440)/Value_Output,"")</f>
        <v/>
      </c>
      <c r="P114" s="81" t="str">
        <f>IF(ISTEXT('Discounted Costs'!$N440&amp;'Discounted Costs'!$O440),('Discounted Costs'!V440)/Value_Output,"")</f>
        <v/>
      </c>
      <c r="Q114" s="81" t="str">
        <f>IF(ISTEXT('Discounted Costs'!$N440&amp;'Discounted Costs'!$O440),('Discounted Costs'!W440)/Value_Output,"")</f>
        <v/>
      </c>
      <c r="R114" s="81" t="str">
        <f>IF(ISTEXT('Discounted Costs'!$N440&amp;'Discounted Costs'!$O440),('Discounted Costs'!X440)/Value_Output,"")</f>
        <v/>
      </c>
      <c r="S114" s="81" t="str">
        <f>IF(ISTEXT('Discounted Costs'!$N440&amp;'Discounted Costs'!$O440),('Discounted Costs'!Y440)/Value_Output,"")</f>
        <v/>
      </c>
      <c r="T114" s="81" t="str">
        <f>IF(ISTEXT('Discounted Costs'!$N440&amp;'Discounted Costs'!$O440),('Discounted Costs'!Z440)/Value_Output,"")</f>
        <v/>
      </c>
      <c r="U114" s="81" t="str">
        <f>IF(ISTEXT('Discounted Costs'!$N440&amp;'Discounted Costs'!$O440),('Discounted Costs'!AA440)/Value_Output,"")</f>
        <v/>
      </c>
      <c r="V114" s="81" t="str">
        <f>IF(ISTEXT('Discounted Costs'!$N440&amp;'Discounted Costs'!$O440),('Discounted Costs'!AB440)/Value_Output,"")</f>
        <v/>
      </c>
      <c r="W114" s="81" t="str">
        <f>IF(ISTEXT('Discounted Costs'!$N440&amp;'Discounted Costs'!$O440),('Discounted Costs'!AC440)/Value_Output,"")</f>
        <v/>
      </c>
      <c r="X114" s="81" t="str">
        <f>IF(ISTEXT('Discounted Costs'!$N440&amp;'Discounted Costs'!$O440),('Discounted Costs'!AD440)/Value_Output,"")</f>
        <v/>
      </c>
      <c r="Y114" s="81" t="str">
        <f>IF(ISTEXT('Discounted Costs'!$N440&amp;'Discounted Costs'!$O440),('Discounted Costs'!AE440)/Value_Output,"")</f>
        <v/>
      </c>
      <c r="Z114" s="81" t="str">
        <f>IF(ISTEXT('Discounted Costs'!$N440&amp;'Discounted Costs'!$O440),('Discounted Costs'!AF440)/Value_Output,"")</f>
        <v/>
      </c>
      <c r="AA114" s="81" t="str">
        <f>IF(ISTEXT('Discounted Costs'!$N440&amp;'Discounted Costs'!$O440),('Discounted Costs'!AG440)/Value_Output,"")</f>
        <v/>
      </c>
      <c r="AB114" s="81" t="str">
        <f>IF(ISTEXT('Discounted Costs'!$N440&amp;'Discounted Costs'!$O440),('Discounted Costs'!AH440)/Value_Output,"")</f>
        <v/>
      </c>
      <c r="AC114" s="81" t="str">
        <f>IF(ISTEXT('Discounted Costs'!$N440&amp;'Discounted Costs'!$O440),('Discounted Costs'!AI440)/Value_Output,"")</f>
        <v/>
      </c>
      <c r="AD114" s="81" t="str">
        <f>IF(ISTEXT('Discounted Costs'!$N440&amp;'Discounted Costs'!$O440),('Discounted Costs'!AJ440)/Value_Output,"")</f>
        <v/>
      </c>
      <c r="AE114" s="81" t="str">
        <f>IF(ISTEXT('Discounted Costs'!$N440&amp;'Discounted Costs'!$O440),('Discounted Costs'!AK440)/Value_Output,"")</f>
        <v/>
      </c>
      <c r="AF114" s="81" t="str">
        <f>IF(ISTEXT('Discounted Costs'!$N440&amp;'Discounted Costs'!$O440),('Discounted Costs'!AL440)/Value_Output,"")</f>
        <v/>
      </c>
      <c r="AG114" s="81" t="str">
        <f>IF(ISTEXT('Discounted Costs'!$N440&amp;'Discounted Costs'!$O440),('Discounted Costs'!AM440)/Value_Output,"")</f>
        <v/>
      </c>
      <c r="AH114" s="81" t="str">
        <f>IF(ISTEXT('Discounted Costs'!$N440&amp;'Discounted Costs'!$O440),('Discounted Costs'!AN440)/Value_Output,"")</f>
        <v/>
      </c>
      <c r="AI114" s="81" t="str">
        <f>IF(ISTEXT('Discounted Costs'!$N440&amp;'Discounted Costs'!$O440),('Discounted Costs'!AO440)/Value_Output,"")</f>
        <v/>
      </c>
      <c r="AJ114" s="81" t="str">
        <f>IF(ISTEXT('Discounted Costs'!$N440&amp;'Discounted Costs'!$O440),('Discounted Costs'!AP440)/Value_Output,"")</f>
        <v/>
      </c>
      <c r="AK114" s="81" t="str">
        <f>IF(ISTEXT('Discounted Costs'!$N440&amp;'Discounted Costs'!$O440),('Discounted Costs'!AQ440)/Value_Output,"")</f>
        <v/>
      </c>
      <c r="AL114" s="81" t="str">
        <f>IF(ISTEXT('Discounted Costs'!$N440&amp;'Discounted Costs'!$O440),('Discounted Costs'!AR440)/Value_Output,"")</f>
        <v/>
      </c>
      <c r="AM114" s="81" t="str">
        <f>IF(ISTEXT('Discounted Costs'!$N440&amp;'Discounted Costs'!$O440),('Discounted Costs'!AS440)/Value_Output,"")</f>
        <v/>
      </c>
      <c r="AN114" s="81" t="str">
        <f>IF(ISTEXT('Discounted Costs'!$N440&amp;'Discounted Costs'!$O440),('Discounted Costs'!AT440)/Value_Output,"")</f>
        <v/>
      </c>
      <c r="AO114" s="81" t="str">
        <f>IF(ISTEXT('Discounted Costs'!$N440&amp;'Discounted Costs'!$O440),('Discounted Costs'!AU440)/Value_Output,"")</f>
        <v/>
      </c>
      <c r="AP114" s="81" t="str">
        <f>IF(ISTEXT('Discounted Costs'!$N440&amp;'Discounted Costs'!$O440),('Discounted Costs'!AV440)/Value_Output,"")</f>
        <v/>
      </c>
      <c r="AQ114" s="81" t="str">
        <f>IF(ISTEXT('Discounted Costs'!$N440&amp;'Discounted Costs'!$O440),('Discounted Costs'!AW440)/Value_Output,"")</f>
        <v/>
      </c>
      <c r="AR114" s="81" t="str">
        <f>IF(ISTEXT('Discounted Costs'!$N440&amp;'Discounted Costs'!$O440),('Discounted Costs'!AX440)/Value_Output,"")</f>
        <v/>
      </c>
      <c r="AS114" s="81" t="str">
        <f>IF(ISTEXT('Discounted Costs'!$N440&amp;'Discounted Costs'!$O440),('Discounted Costs'!AY440)/Value_Output,"")</f>
        <v/>
      </c>
      <c r="AT114" s="81" t="str">
        <f>IF(ISTEXT('Discounted Costs'!$N440&amp;'Discounted Costs'!$O440),('Discounted Costs'!AZ440)/Value_Output,"")</f>
        <v/>
      </c>
      <c r="AU114" s="81" t="str">
        <f>IF(ISTEXT('Discounted Costs'!$N440&amp;'Discounted Costs'!$O440),('Discounted Costs'!BA440)/Value_Output,"")</f>
        <v/>
      </c>
      <c r="AV114" s="81" t="str">
        <f>IF(ISTEXT('Discounted Costs'!$N440&amp;'Discounted Costs'!$O440),('Discounted Costs'!BB440)/Value_Output,"")</f>
        <v/>
      </c>
      <c r="AW114" s="81" t="str">
        <f>IF(ISTEXT('Discounted Costs'!$N440&amp;'Discounted Costs'!$O440),('Discounted Costs'!BC440)/Value_Output,"")</f>
        <v/>
      </c>
      <c r="AX114" s="81" t="str">
        <f>IF(ISTEXT('Discounted Costs'!$N440&amp;'Discounted Costs'!$O440),('Discounted Costs'!BD440)/Value_Output,"")</f>
        <v/>
      </c>
      <c r="AY114" s="81" t="str">
        <f>IF(ISTEXT('Discounted Costs'!$N440&amp;'Discounted Costs'!$O440),('Discounted Costs'!BE440)/Value_Output,"")</f>
        <v/>
      </c>
      <c r="AZ114" s="77" t="str">
        <f>IF(ISTEXT('Discounted Costs'!$N440&amp;'Discounted Costs'!$O440),('Discounted Costs'!BF440)/Value_Output,"")</f>
        <v/>
      </c>
      <c r="BA114" s="77" t="str">
        <f>IF(ISTEXT('Discounted Costs'!$N440&amp;'Discounted Costs'!$O440),('Discounted Costs'!BG440)/Value_Output,"")</f>
        <v/>
      </c>
      <c r="BB114" s="77" t="str">
        <f>IF(ISTEXT('Discounted Costs'!$N440&amp;'Discounted Costs'!$O440),('Discounted Costs'!BH440)/Value_Output,"")</f>
        <v/>
      </c>
      <c r="BC114" s="77" t="str">
        <f>IF(ISTEXT('Discounted Costs'!$N440&amp;'Discounted Costs'!$O440),('Discounted Costs'!BI440)/Value_Output,"")</f>
        <v/>
      </c>
      <c r="BD114" s="77" t="str">
        <f>IF(ISTEXT('Discounted Costs'!$N440&amp;'Discounted Costs'!$O440),('Discounted Costs'!BJ440)/Value_Output,"")</f>
        <v/>
      </c>
      <c r="BE114" s="77" t="str">
        <f>IF(ISTEXT('Discounted Costs'!$N440&amp;'Discounted Costs'!$O440),('Discounted Costs'!BK440)/Value_Output,"")</f>
        <v/>
      </c>
      <c r="BF114" s="77" t="str">
        <f>IF(ISTEXT('Discounted Costs'!$N440&amp;'Discounted Costs'!$O440),('Discounted Costs'!BL440)/Value_Output,"")</f>
        <v/>
      </c>
      <c r="BG114" s="77" t="str">
        <f>IF(ISTEXT('Discounted Costs'!$N440&amp;'Discounted Costs'!$O440),('Discounted Costs'!BM440)/Value_Output,"")</f>
        <v/>
      </c>
      <c r="BH114" s="77" t="str">
        <f>IF(ISTEXT('Discounted Costs'!$N440&amp;'Discounted Costs'!$O440),('Discounted Costs'!BN440)/Value_Output,"")</f>
        <v/>
      </c>
      <c r="BI114" s="77" t="str">
        <f>IF(ISTEXT('Discounted Costs'!$N440&amp;'Discounted Costs'!$O440),('Discounted Costs'!BO440)/Value_Output,"")</f>
        <v/>
      </c>
      <c r="BJ114" s="77" t="str">
        <f>IF(ISTEXT('Discounted Costs'!$N440&amp;'Discounted Costs'!$O440),('Discounted Costs'!BP440)/Value_Output,"")</f>
        <v/>
      </c>
      <c r="BK114" s="77" t="str">
        <f>IF(ISTEXT('Discounted Costs'!$N440&amp;'Discounted Costs'!$O440),('Discounted Costs'!BQ440)/Value_Output,"")</f>
        <v/>
      </c>
      <c r="BL114" s="77" t="str">
        <f>IF(ISTEXT('Discounted Costs'!$N440&amp;'Discounted Costs'!$O440),('Discounted Costs'!BR440)/Value_Output,"")</f>
        <v/>
      </c>
      <c r="BM114" s="77" t="str">
        <f>IF(ISTEXT('Discounted Costs'!$N440&amp;'Discounted Costs'!$O440),('Discounted Costs'!BS440)/Value_Output,"")</f>
        <v/>
      </c>
      <c r="BN114" s="77" t="str">
        <f>IF(ISTEXT('Discounted Costs'!$N440&amp;'Discounted Costs'!$O440),('Discounted Costs'!BT440)/Value_Output,"")</f>
        <v/>
      </c>
      <c r="BO114" s="77" t="str">
        <f>IF(ISTEXT('Discounted Costs'!$N440&amp;'Discounted Costs'!$O440),('Discounted Costs'!BU440)/Value_Output,"")</f>
        <v/>
      </c>
      <c r="BP114" s="77" t="str">
        <f>IF(ISTEXT('Discounted Costs'!$N440&amp;'Discounted Costs'!$O440),('Discounted Costs'!BV440)/Value_Output,"")</f>
        <v/>
      </c>
      <c r="BQ114" s="77" t="str">
        <f>IF(ISTEXT('Discounted Costs'!$N440&amp;'Discounted Costs'!$O440),('Discounted Costs'!BW440)/Value_Output,"")</f>
        <v/>
      </c>
      <c r="BR114" s="77" t="str">
        <f>IF(ISTEXT('Discounted Costs'!$N440&amp;'Discounted Costs'!$O440),('Discounted Costs'!BX440)/Value_Output,"")</f>
        <v/>
      </c>
      <c r="BS114" s="77" t="str">
        <f>IF(ISTEXT('Discounted Costs'!$N440&amp;'Discounted Costs'!$O440),('Discounted Costs'!BY440)/Value_Output,"")</f>
        <v/>
      </c>
      <c r="BT114" s="77" t="str">
        <f>IF(ISTEXT('Discounted Costs'!$N440&amp;'Discounted Costs'!$O440),('Discounted Costs'!BZ440)/Value_Output,"")</f>
        <v/>
      </c>
      <c r="BU114" s="77" t="str">
        <f>IF(ISTEXT('Discounted Costs'!$N440&amp;'Discounted Costs'!$O440),('Discounted Costs'!CA440)/Value_Output,"")</f>
        <v/>
      </c>
      <c r="BV114" s="77" t="str">
        <f>IF(ISTEXT('Discounted Costs'!$N440&amp;'Discounted Costs'!$O440),('Discounted Costs'!CB440)/Value_Output,"")</f>
        <v/>
      </c>
      <c r="BW114" s="77" t="str">
        <f>IF(ISTEXT('Discounted Costs'!$N440&amp;'Discounted Costs'!$O440),('Discounted Costs'!CC440)/Value_Output,"")</f>
        <v/>
      </c>
      <c r="BX114" s="77" t="str">
        <f>IF(ISTEXT('Discounted Costs'!$N440&amp;'Discounted Costs'!$O440),('Discounted Costs'!CD440)/Value_Output,"")</f>
        <v/>
      </c>
      <c r="BY114" s="77" t="str">
        <f>IF(ISTEXT('Discounted Costs'!$N440&amp;'Discounted Costs'!$O440),('Discounted Costs'!CE440)/Value_Output,"")</f>
        <v/>
      </c>
      <c r="BZ114" s="77" t="str">
        <f>IF(ISTEXT('Discounted Costs'!$N440&amp;'Discounted Costs'!$O440),('Discounted Costs'!CF440)/Value_Output,"")</f>
        <v/>
      </c>
      <c r="CA114" s="77" t="str">
        <f>IF(ISTEXT('Discounted Costs'!$N440&amp;'Discounted Costs'!$O440),('Discounted Costs'!CG440)/Value_Output,"")</f>
        <v/>
      </c>
      <c r="CB114" s="77" t="str">
        <f>IF(ISTEXT('Discounted Costs'!$N440&amp;'Discounted Costs'!$O440),('Discounted Costs'!CH440)/Value_Output,"")</f>
        <v/>
      </c>
      <c r="CC114" s="77" t="str">
        <f>IF(ISTEXT('Discounted Costs'!$N440&amp;'Discounted Costs'!$O440),('Discounted Costs'!CI440)/Value_Output,"")</f>
        <v/>
      </c>
      <c r="CD114" s="77" t="str">
        <f>IF(ISTEXT('Discounted Costs'!$N440&amp;'Discounted Costs'!$O440),('Discounted Costs'!CJ440)/Value_Output,"")</f>
        <v/>
      </c>
      <c r="CE114" s="77" t="str">
        <f>IF(ISTEXT('Discounted Costs'!$N440&amp;'Discounted Costs'!$O440),('Discounted Costs'!CK440)/Value_Output,"")</f>
        <v/>
      </c>
      <c r="CF114" s="77" t="str">
        <f>IF(ISTEXT('Discounted Costs'!$N440&amp;'Discounted Costs'!$O440),('Discounted Costs'!CL440)/Value_Output,"")</f>
        <v/>
      </c>
      <c r="CG114" s="77" t="str">
        <f>IF(ISTEXT('Discounted Costs'!$N440&amp;'Discounted Costs'!$O440),('Discounted Costs'!CM440)/Value_Output,"")</f>
        <v/>
      </c>
      <c r="CH114" s="77" t="str">
        <f>IF(ISTEXT('Discounted Costs'!$N440&amp;'Discounted Costs'!$O440),('Discounted Costs'!CN440)/Value_Output,"")</f>
        <v/>
      </c>
      <c r="CI114" s="77" t="str">
        <f>IF(ISTEXT('Discounted Costs'!$N440&amp;'Discounted Costs'!$O440),('Discounted Costs'!CO440)/Value_Output,"")</f>
        <v/>
      </c>
      <c r="CJ114" s="77" t="str">
        <f>IF(ISTEXT('Discounted Costs'!$N440&amp;'Discounted Costs'!$O440),('Discounted Costs'!CP440)/Value_Output,"")</f>
        <v/>
      </c>
      <c r="CM114" s="24"/>
      <c r="CN114" s="24"/>
    </row>
    <row r="115" spans="3:92" x14ac:dyDescent="0.35">
      <c r="C115" s="114"/>
      <c r="D115" s="114"/>
      <c r="E115" s="19" t="str">
        <f>IF(ISTEXT('Discounted Costs'!$N441&amp;'Discounted Costs'!$O441),'Discounted Costs'!$O441,"")</f>
        <v/>
      </c>
      <c r="F115" s="19"/>
      <c r="G115" s="82" t="str">
        <f>IF(ISTEXT('Discounted Costs'!$N441&amp;'Discounted Costs'!$O441),SUM('Discounted Costs'!$P441:$BM441)/Value_Output,"")</f>
        <v/>
      </c>
      <c r="H115" s="82"/>
      <c r="I115" s="87"/>
      <c r="J115" s="81" t="str">
        <f>IF(ISTEXT('Discounted Costs'!$N441&amp;'Discounted Costs'!$O441),('Discounted Costs'!P441)/Value_Output,"")</f>
        <v/>
      </c>
      <c r="K115" s="81" t="str">
        <f>IF(ISTEXT('Discounted Costs'!$N441&amp;'Discounted Costs'!$O441),('Discounted Costs'!Q441)/Value_Output,"")</f>
        <v/>
      </c>
      <c r="L115" s="81" t="str">
        <f>IF(ISTEXT('Discounted Costs'!$N441&amp;'Discounted Costs'!$O441),('Discounted Costs'!R441)/Value_Output,"")</f>
        <v/>
      </c>
      <c r="M115" s="81" t="str">
        <f>IF(ISTEXT('Discounted Costs'!$N441&amp;'Discounted Costs'!$O441),('Discounted Costs'!S441)/Value_Output,"")</f>
        <v/>
      </c>
      <c r="N115" s="81" t="str">
        <f>IF(ISTEXT('Discounted Costs'!$N441&amp;'Discounted Costs'!$O441),('Discounted Costs'!T441)/Value_Output,"")</f>
        <v/>
      </c>
      <c r="O115" s="81" t="str">
        <f>IF(ISTEXT('Discounted Costs'!$N441&amp;'Discounted Costs'!$O441),('Discounted Costs'!U441)/Value_Output,"")</f>
        <v/>
      </c>
      <c r="P115" s="81" t="str">
        <f>IF(ISTEXT('Discounted Costs'!$N441&amp;'Discounted Costs'!$O441),('Discounted Costs'!V441)/Value_Output,"")</f>
        <v/>
      </c>
      <c r="Q115" s="81" t="str">
        <f>IF(ISTEXT('Discounted Costs'!$N441&amp;'Discounted Costs'!$O441),('Discounted Costs'!W441)/Value_Output,"")</f>
        <v/>
      </c>
      <c r="R115" s="81" t="str">
        <f>IF(ISTEXT('Discounted Costs'!$N441&amp;'Discounted Costs'!$O441),('Discounted Costs'!X441)/Value_Output,"")</f>
        <v/>
      </c>
      <c r="S115" s="81" t="str">
        <f>IF(ISTEXT('Discounted Costs'!$N441&amp;'Discounted Costs'!$O441),('Discounted Costs'!Y441)/Value_Output,"")</f>
        <v/>
      </c>
      <c r="T115" s="81" t="str">
        <f>IF(ISTEXT('Discounted Costs'!$N441&amp;'Discounted Costs'!$O441),('Discounted Costs'!Z441)/Value_Output,"")</f>
        <v/>
      </c>
      <c r="U115" s="81" t="str">
        <f>IF(ISTEXT('Discounted Costs'!$N441&amp;'Discounted Costs'!$O441),('Discounted Costs'!AA441)/Value_Output,"")</f>
        <v/>
      </c>
      <c r="V115" s="81" t="str">
        <f>IF(ISTEXT('Discounted Costs'!$N441&amp;'Discounted Costs'!$O441),('Discounted Costs'!AB441)/Value_Output,"")</f>
        <v/>
      </c>
      <c r="W115" s="81" t="str">
        <f>IF(ISTEXT('Discounted Costs'!$N441&amp;'Discounted Costs'!$O441),('Discounted Costs'!AC441)/Value_Output,"")</f>
        <v/>
      </c>
      <c r="X115" s="81" t="str">
        <f>IF(ISTEXT('Discounted Costs'!$N441&amp;'Discounted Costs'!$O441),('Discounted Costs'!AD441)/Value_Output,"")</f>
        <v/>
      </c>
      <c r="Y115" s="81" t="str">
        <f>IF(ISTEXT('Discounted Costs'!$N441&amp;'Discounted Costs'!$O441),('Discounted Costs'!AE441)/Value_Output,"")</f>
        <v/>
      </c>
      <c r="Z115" s="81" t="str">
        <f>IF(ISTEXT('Discounted Costs'!$N441&amp;'Discounted Costs'!$O441),('Discounted Costs'!AF441)/Value_Output,"")</f>
        <v/>
      </c>
      <c r="AA115" s="81" t="str">
        <f>IF(ISTEXT('Discounted Costs'!$N441&amp;'Discounted Costs'!$O441),('Discounted Costs'!AG441)/Value_Output,"")</f>
        <v/>
      </c>
      <c r="AB115" s="81" t="str">
        <f>IF(ISTEXT('Discounted Costs'!$N441&amp;'Discounted Costs'!$O441),('Discounted Costs'!AH441)/Value_Output,"")</f>
        <v/>
      </c>
      <c r="AC115" s="81" t="str">
        <f>IF(ISTEXT('Discounted Costs'!$N441&amp;'Discounted Costs'!$O441),('Discounted Costs'!AI441)/Value_Output,"")</f>
        <v/>
      </c>
      <c r="AD115" s="81" t="str">
        <f>IF(ISTEXT('Discounted Costs'!$N441&amp;'Discounted Costs'!$O441),('Discounted Costs'!AJ441)/Value_Output,"")</f>
        <v/>
      </c>
      <c r="AE115" s="81" t="str">
        <f>IF(ISTEXT('Discounted Costs'!$N441&amp;'Discounted Costs'!$O441),('Discounted Costs'!AK441)/Value_Output,"")</f>
        <v/>
      </c>
      <c r="AF115" s="81" t="str">
        <f>IF(ISTEXT('Discounted Costs'!$N441&amp;'Discounted Costs'!$O441),('Discounted Costs'!AL441)/Value_Output,"")</f>
        <v/>
      </c>
      <c r="AG115" s="81" t="str">
        <f>IF(ISTEXT('Discounted Costs'!$N441&amp;'Discounted Costs'!$O441),('Discounted Costs'!AM441)/Value_Output,"")</f>
        <v/>
      </c>
      <c r="AH115" s="81" t="str">
        <f>IF(ISTEXT('Discounted Costs'!$N441&amp;'Discounted Costs'!$O441),('Discounted Costs'!AN441)/Value_Output,"")</f>
        <v/>
      </c>
      <c r="AI115" s="81" t="str">
        <f>IF(ISTEXT('Discounted Costs'!$N441&amp;'Discounted Costs'!$O441),('Discounted Costs'!AO441)/Value_Output,"")</f>
        <v/>
      </c>
      <c r="AJ115" s="81" t="str">
        <f>IF(ISTEXT('Discounted Costs'!$N441&amp;'Discounted Costs'!$O441),('Discounted Costs'!AP441)/Value_Output,"")</f>
        <v/>
      </c>
      <c r="AK115" s="81" t="str">
        <f>IF(ISTEXT('Discounted Costs'!$N441&amp;'Discounted Costs'!$O441),('Discounted Costs'!AQ441)/Value_Output,"")</f>
        <v/>
      </c>
      <c r="AL115" s="81" t="str">
        <f>IF(ISTEXT('Discounted Costs'!$N441&amp;'Discounted Costs'!$O441),('Discounted Costs'!AR441)/Value_Output,"")</f>
        <v/>
      </c>
      <c r="AM115" s="81" t="str">
        <f>IF(ISTEXT('Discounted Costs'!$N441&amp;'Discounted Costs'!$O441),('Discounted Costs'!AS441)/Value_Output,"")</f>
        <v/>
      </c>
      <c r="AN115" s="81" t="str">
        <f>IF(ISTEXT('Discounted Costs'!$N441&amp;'Discounted Costs'!$O441),('Discounted Costs'!AT441)/Value_Output,"")</f>
        <v/>
      </c>
      <c r="AO115" s="81" t="str">
        <f>IF(ISTEXT('Discounted Costs'!$N441&amp;'Discounted Costs'!$O441),('Discounted Costs'!AU441)/Value_Output,"")</f>
        <v/>
      </c>
      <c r="AP115" s="81" t="str">
        <f>IF(ISTEXT('Discounted Costs'!$N441&amp;'Discounted Costs'!$O441),('Discounted Costs'!AV441)/Value_Output,"")</f>
        <v/>
      </c>
      <c r="AQ115" s="81" t="str">
        <f>IF(ISTEXT('Discounted Costs'!$N441&amp;'Discounted Costs'!$O441),('Discounted Costs'!AW441)/Value_Output,"")</f>
        <v/>
      </c>
      <c r="AR115" s="81" t="str">
        <f>IF(ISTEXT('Discounted Costs'!$N441&amp;'Discounted Costs'!$O441),('Discounted Costs'!AX441)/Value_Output,"")</f>
        <v/>
      </c>
      <c r="AS115" s="81" t="str">
        <f>IF(ISTEXT('Discounted Costs'!$N441&amp;'Discounted Costs'!$O441),('Discounted Costs'!AY441)/Value_Output,"")</f>
        <v/>
      </c>
      <c r="AT115" s="81" t="str">
        <f>IF(ISTEXT('Discounted Costs'!$N441&amp;'Discounted Costs'!$O441),('Discounted Costs'!AZ441)/Value_Output,"")</f>
        <v/>
      </c>
      <c r="AU115" s="81" t="str">
        <f>IF(ISTEXT('Discounted Costs'!$N441&amp;'Discounted Costs'!$O441),('Discounted Costs'!BA441)/Value_Output,"")</f>
        <v/>
      </c>
      <c r="AV115" s="81" t="str">
        <f>IF(ISTEXT('Discounted Costs'!$N441&amp;'Discounted Costs'!$O441),('Discounted Costs'!BB441)/Value_Output,"")</f>
        <v/>
      </c>
      <c r="AW115" s="81" t="str">
        <f>IF(ISTEXT('Discounted Costs'!$N441&amp;'Discounted Costs'!$O441),('Discounted Costs'!BC441)/Value_Output,"")</f>
        <v/>
      </c>
      <c r="AX115" s="81" t="str">
        <f>IF(ISTEXT('Discounted Costs'!$N441&amp;'Discounted Costs'!$O441),('Discounted Costs'!BD441)/Value_Output,"")</f>
        <v/>
      </c>
      <c r="AY115" s="81" t="str">
        <f>IF(ISTEXT('Discounted Costs'!$N441&amp;'Discounted Costs'!$O441),('Discounted Costs'!BE441)/Value_Output,"")</f>
        <v/>
      </c>
      <c r="AZ115" s="77" t="str">
        <f>IF(ISTEXT('Discounted Costs'!$N441&amp;'Discounted Costs'!$O441),('Discounted Costs'!BF441)/Value_Output,"")</f>
        <v/>
      </c>
      <c r="BA115" s="77" t="str">
        <f>IF(ISTEXT('Discounted Costs'!$N441&amp;'Discounted Costs'!$O441),('Discounted Costs'!BG441)/Value_Output,"")</f>
        <v/>
      </c>
      <c r="BB115" s="77" t="str">
        <f>IF(ISTEXT('Discounted Costs'!$N441&amp;'Discounted Costs'!$O441),('Discounted Costs'!BH441)/Value_Output,"")</f>
        <v/>
      </c>
      <c r="BC115" s="77" t="str">
        <f>IF(ISTEXT('Discounted Costs'!$N441&amp;'Discounted Costs'!$O441),('Discounted Costs'!BI441)/Value_Output,"")</f>
        <v/>
      </c>
      <c r="BD115" s="77" t="str">
        <f>IF(ISTEXT('Discounted Costs'!$N441&amp;'Discounted Costs'!$O441),('Discounted Costs'!BJ441)/Value_Output,"")</f>
        <v/>
      </c>
      <c r="BE115" s="77" t="str">
        <f>IF(ISTEXT('Discounted Costs'!$N441&amp;'Discounted Costs'!$O441),('Discounted Costs'!BK441)/Value_Output,"")</f>
        <v/>
      </c>
      <c r="BF115" s="77" t="str">
        <f>IF(ISTEXT('Discounted Costs'!$N441&amp;'Discounted Costs'!$O441),('Discounted Costs'!BL441)/Value_Output,"")</f>
        <v/>
      </c>
      <c r="BG115" s="77" t="str">
        <f>IF(ISTEXT('Discounted Costs'!$N441&amp;'Discounted Costs'!$O441),('Discounted Costs'!BM441)/Value_Output,"")</f>
        <v/>
      </c>
      <c r="BH115" s="77" t="str">
        <f>IF(ISTEXT('Discounted Costs'!$N441&amp;'Discounted Costs'!$O441),('Discounted Costs'!BN441)/Value_Output,"")</f>
        <v/>
      </c>
      <c r="BI115" s="77" t="str">
        <f>IF(ISTEXT('Discounted Costs'!$N441&amp;'Discounted Costs'!$O441),('Discounted Costs'!BO441)/Value_Output,"")</f>
        <v/>
      </c>
      <c r="BJ115" s="77" t="str">
        <f>IF(ISTEXT('Discounted Costs'!$N441&amp;'Discounted Costs'!$O441),('Discounted Costs'!BP441)/Value_Output,"")</f>
        <v/>
      </c>
      <c r="BK115" s="77" t="str">
        <f>IF(ISTEXT('Discounted Costs'!$N441&amp;'Discounted Costs'!$O441),('Discounted Costs'!BQ441)/Value_Output,"")</f>
        <v/>
      </c>
      <c r="BL115" s="77" t="str">
        <f>IF(ISTEXT('Discounted Costs'!$N441&amp;'Discounted Costs'!$O441),('Discounted Costs'!BR441)/Value_Output,"")</f>
        <v/>
      </c>
      <c r="BM115" s="77" t="str">
        <f>IF(ISTEXT('Discounted Costs'!$N441&amp;'Discounted Costs'!$O441),('Discounted Costs'!BS441)/Value_Output,"")</f>
        <v/>
      </c>
      <c r="BN115" s="77" t="str">
        <f>IF(ISTEXT('Discounted Costs'!$N441&amp;'Discounted Costs'!$O441),('Discounted Costs'!BT441)/Value_Output,"")</f>
        <v/>
      </c>
      <c r="BO115" s="77" t="str">
        <f>IF(ISTEXT('Discounted Costs'!$N441&amp;'Discounted Costs'!$O441),('Discounted Costs'!BU441)/Value_Output,"")</f>
        <v/>
      </c>
      <c r="BP115" s="77" t="str">
        <f>IF(ISTEXT('Discounted Costs'!$N441&amp;'Discounted Costs'!$O441),('Discounted Costs'!BV441)/Value_Output,"")</f>
        <v/>
      </c>
      <c r="BQ115" s="77" t="str">
        <f>IF(ISTEXT('Discounted Costs'!$N441&amp;'Discounted Costs'!$O441),('Discounted Costs'!BW441)/Value_Output,"")</f>
        <v/>
      </c>
      <c r="BR115" s="77" t="str">
        <f>IF(ISTEXT('Discounted Costs'!$N441&amp;'Discounted Costs'!$O441),('Discounted Costs'!BX441)/Value_Output,"")</f>
        <v/>
      </c>
      <c r="BS115" s="77" t="str">
        <f>IF(ISTEXT('Discounted Costs'!$N441&amp;'Discounted Costs'!$O441),('Discounted Costs'!BY441)/Value_Output,"")</f>
        <v/>
      </c>
      <c r="BT115" s="77" t="str">
        <f>IF(ISTEXT('Discounted Costs'!$N441&amp;'Discounted Costs'!$O441),('Discounted Costs'!BZ441)/Value_Output,"")</f>
        <v/>
      </c>
      <c r="BU115" s="77" t="str">
        <f>IF(ISTEXT('Discounted Costs'!$N441&amp;'Discounted Costs'!$O441),('Discounted Costs'!CA441)/Value_Output,"")</f>
        <v/>
      </c>
      <c r="BV115" s="77" t="str">
        <f>IF(ISTEXT('Discounted Costs'!$N441&amp;'Discounted Costs'!$O441),('Discounted Costs'!CB441)/Value_Output,"")</f>
        <v/>
      </c>
      <c r="BW115" s="77" t="str">
        <f>IF(ISTEXT('Discounted Costs'!$N441&amp;'Discounted Costs'!$O441),('Discounted Costs'!CC441)/Value_Output,"")</f>
        <v/>
      </c>
      <c r="BX115" s="77" t="str">
        <f>IF(ISTEXT('Discounted Costs'!$N441&amp;'Discounted Costs'!$O441),('Discounted Costs'!CD441)/Value_Output,"")</f>
        <v/>
      </c>
      <c r="BY115" s="77" t="str">
        <f>IF(ISTEXT('Discounted Costs'!$N441&amp;'Discounted Costs'!$O441),('Discounted Costs'!CE441)/Value_Output,"")</f>
        <v/>
      </c>
      <c r="BZ115" s="77" t="str">
        <f>IF(ISTEXT('Discounted Costs'!$N441&amp;'Discounted Costs'!$O441),('Discounted Costs'!CF441)/Value_Output,"")</f>
        <v/>
      </c>
      <c r="CA115" s="77" t="str">
        <f>IF(ISTEXT('Discounted Costs'!$N441&amp;'Discounted Costs'!$O441),('Discounted Costs'!CG441)/Value_Output,"")</f>
        <v/>
      </c>
      <c r="CB115" s="77" t="str">
        <f>IF(ISTEXT('Discounted Costs'!$N441&amp;'Discounted Costs'!$O441),('Discounted Costs'!CH441)/Value_Output,"")</f>
        <v/>
      </c>
      <c r="CC115" s="77" t="str">
        <f>IF(ISTEXT('Discounted Costs'!$N441&amp;'Discounted Costs'!$O441),('Discounted Costs'!CI441)/Value_Output,"")</f>
        <v/>
      </c>
      <c r="CD115" s="77" t="str">
        <f>IF(ISTEXT('Discounted Costs'!$N441&amp;'Discounted Costs'!$O441),('Discounted Costs'!CJ441)/Value_Output,"")</f>
        <v/>
      </c>
      <c r="CE115" s="77" t="str">
        <f>IF(ISTEXT('Discounted Costs'!$N441&amp;'Discounted Costs'!$O441),('Discounted Costs'!CK441)/Value_Output,"")</f>
        <v/>
      </c>
      <c r="CF115" s="77" t="str">
        <f>IF(ISTEXT('Discounted Costs'!$N441&amp;'Discounted Costs'!$O441),('Discounted Costs'!CL441)/Value_Output,"")</f>
        <v/>
      </c>
      <c r="CG115" s="77" t="str">
        <f>IF(ISTEXT('Discounted Costs'!$N441&amp;'Discounted Costs'!$O441),('Discounted Costs'!CM441)/Value_Output,"")</f>
        <v/>
      </c>
      <c r="CH115" s="77" t="str">
        <f>IF(ISTEXT('Discounted Costs'!$N441&amp;'Discounted Costs'!$O441),('Discounted Costs'!CN441)/Value_Output,"")</f>
        <v/>
      </c>
      <c r="CI115" s="77" t="str">
        <f>IF(ISTEXT('Discounted Costs'!$N441&amp;'Discounted Costs'!$O441),('Discounted Costs'!CO441)/Value_Output,"")</f>
        <v/>
      </c>
      <c r="CJ115" s="77" t="str">
        <f>IF(ISTEXT('Discounted Costs'!$N441&amp;'Discounted Costs'!$O441),('Discounted Costs'!CP441)/Value_Output,"")</f>
        <v/>
      </c>
      <c r="CM115" s="24"/>
      <c r="CN115" s="24"/>
    </row>
    <row r="116" spans="3:92" x14ac:dyDescent="0.35">
      <c r="C116" s="114"/>
      <c r="D116" s="114"/>
      <c r="E116" s="19" t="str">
        <f>IF(ISTEXT('Discounted Costs'!$N442&amp;'Discounted Costs'!$O442),'Discounted Costs'!$O442,"")</f>
        <v/>
      </c>
      <c r="F116" s="19"/>
      <c r="G116" s="82" t="str">
        <f>IF(ISTEXT('Discounted Costs'!$N442&amp;'Discounted Costs'!$O442),SUM('Discounted Costs'!$P442:$BM442)/Value_Output,"")</f>
        <v/>
      </c>
      <c r="H116" s="82"/>
      <c r="I116" s="87"/>
      <c r="J116" s="81" t="str">
        <f>IF(ISTEXT('Discounted Costs'!$N442&amp;'Discounted Costs'!$O442),('Discounted Costs'!P442)/Value_Output,"")</f>
        <v/>
      </c>
      <c r="K116" s="81" t="str">
        <f>IF(ISTEXT('Discounted Costs'!$N442&amp;'Discounted Costs'!$O442),('Discounted Costs'!Q442)/Value_Output,"")</f>
        <v/>
      </c>
      <c r="L116" s="81" t="str">
        <f>IF(ISTEXT('Discounted Costs'!$N442&amp;'Discounted Costs'!$O442),('Discounted Costs'!R442)/Value_Output,"")</f>
        <v/>
      </c>
      <c r="M116" s="81" t="str">
        <f>IF(ISTEXT('Discounted Costs'!$N442&amp;'Discounted Costs'!$O442),('Discounted Costs'!S442)/Value_Output,"")</f>
        <v/>
      </c>
      <c r="N116" s="81" t="str">
        <f>IF(ISTEXT('Discounted Costs'!$N442&amp;'Discounted Costs'!$O442),('Discounted Costs'!T442)/Value_Output,"")</f>
        <v/>
      </c>
      <c r="O116" s="81" t="str">
        <f>IF(ISTEXT('Discounted Costs'!$N442&amp;'Discounted Costs'!$O442),('Discounted Costs'!U442)/Value_Output,"")</f>
        <v/>
      </c>
      <c r="P116" s="81" t="str">
        <f>IF(ISTEXT('Discounted Costs'!$N442&amp;'Discounted Costs'!$O442),('Discounted Costs'!V442)/Value_Output,"")</f>
        <v/>
      </c>
      <c r="Q116" s="81" t="str">
        <f>IF(ISTEXT('Discounted Costs'!$N442&amp;'Discounted Costs'!$O442),('Discounted Costs'!W442)/Value_Output,"")</f>
        <v/>
      </c>
      <c r="R116" s="81" t="str">
        <f>IF(ISTEXT('Discounted Costs'!$N442&amp;'Discounted Costs'!$O442),('Discounted Costs'!X442)/Value_Output,"")</f>
        <v/>
      </c>
      <c r="S116" s="81" t="str">
        <f>IF(ISTEXT('Discounted Costs'!$N442&amp;'Discounted Costs'!$O442),('Discounted Costs'!Y442)/Value_Output,"")</f>
        <v/>
      </c>
      <c r="T116" s="81" t="str">
        <f>IF(ISTEXT('Discounted Costs'!$N442&amp;'Discounted Costs'!$O442),('Discounted Costs'!Z442)/Value_Output,"")</f>
        <v/>
      </c>
      <c r="U116" s="81" t="str">
        <f>IF(ISTEXT('Discounted Costs'!$N442&amp;'Discounted Costs'!$O442),('Discounted Costs'!AA442)/Value_Output,"")</f>
        <v/>
      </c>
      <c r="V116" s="81" t="str">
        <f>IF(ISTEXT('Discounted Costs'!$N442&amp;'Discounted Costs'!$O442),('Discounted Costs'!AB442)/Value_Output,"")</f>
        <v/>
      </c>
      <c r="W116" s="81" t="str">
        <f>IF(ISTEXT('Discounted Costs'!$N442&amp;'Discounted Costs'!$O442),('Discounted Costs'!AC442)/Value_Output,"")</f>
        <v/>
      </c>
      <c r="X116" s="81" t="str">
        <f>IF(ISTEXT('Discounted Costs'!$N442&amp;'Discounted Costs'!$O442),('Discounted Costs'!AD442)/Value_Output,"")</f>
        <v/>
      </c>
      <c r="Y116" s="81" t="str">
        <f>IF(ISTEXT('Discounted Costs'!$N442&amp;'Discounted Costs'!$O442),('Discounted Costs'!AE442)/Value_Output,"")</f>
        <v/>
      </c>
      <c r="Z116" s="81" t="str">
        <f>IF(ISTEXT('Discounted Costs'!$N442&amp;'Discounted Costs'!$O442),('Discounted Costs'!AF442)/Value_Output,"")</f>
        <v/>
      </c>
      <c r="AA116" s="81" t="str">
        <f>IF(ISTEXT('Discounted Costs'!$N442&amp;'Discounted Costs'!$O442),('Discounted Costs'!AG442)/Value_Output,"")</f>
        <v/>
      </c>
      <c r="AB116" s="81" t="str">
        <f>IF(ISTEXT('Discounted Costs'!$N442&amp;'Discounted Costs'!$O442),('Discounted Costs'!AH442)/Value_Output,"")</f>
        <v/>
      </c>
      <c r="AC116" s="81" t="str">
        <f>IF(ISTEXT('Discounted Costs'!$N442&amp;'Discounted Costs'!$O442),('Discounted Costs'!AI442)/Value_Output,"")</f>
        <v/>
      </c>
      <c r="AD116" s="81" t="str">
        <f>IF(ISTEXT('Discounted Costs'!$N442&amp;'Discounted Costs'!$O442),('Discounted Costs'!AJ442)/Value_Output,"")</f>
        <v/>
      </c>
      <c r="AE116" s="81" t="str">
        <f>IF(ISTEXT('Discounted Costs'!$N442&amp;'Discounted Costs'!$O442),('Discounted Costs'!AK442)/Value_Output,"")</f>
        <v/>
      </c>
      <c r="AF116" s="81" t="str">
        <f>IF(ISTEXT('Discounted Costs'!$N442&amp;'Discounted Costs'!$O442),('Discounted Costs'!AL442)/Value_Output,"")</f>
        <v/>
      </c>
      <c r="AG116" s="81" t="str">
        <f>IF(ISTEXT('Discounted Costs'!$N442&amp;'Discounted Costs'!$O442),('Discounted Costs'!AM442)/Value_Output,"")</f>
        <v/>
      </c>
      <c r="AH116" s="81" t="str">
        <f>IF(ISTEXT('Discounted Costs'!$N442&amp;'Discounted Costs'!$O442),('Discounted Costs'!AN442)/Value_Output,"")</f>
        <v/>
      </c>
      <c r="AI116" s="81" t="str">
        <f>IF(ISTEXT('Discounted Costs'!$N442&amp;'Discounted Costs'!$O442),('Discounted Costs'!AO442)/Value_Output,"")</f>
        <v/>
      </c>
      <c r="AJ116" s="81" t="str">
        <f>IF(ISTEXT('Discounted Costs'!$N442&amp;'Discounted Costs'!$O442),('Discounted Costs'!AP442)/Value_Output,"")</f>
        <v/>
      </c>
      <c r="AK116" s="81" t="str">
        <f>IF(ISTEXT('Discounted Costs'!$N442&amp;'Discounted Costs'!$O442),('Discounted Costs'!AQ442)/Value_Output,"")</f>
        <v/>
      </c>
      <c r="AL116" s="81" t="str">
        <f>IF(ISTEXT('Discounted Costs'!$N442&amp;'Discounted Costs'!$O442),('Discounted Costs'!AR442)/Value_Output,"")</f>
        <v/>
      </c>
      <c r="AM116" s="81" t="str">
        <f>IF(ISTEXT('Discounted Costs'!$N442&amp;'Discounted Costs'!$O442),('Discounted Costs'!AS442)/Value_Output,"")</f>
        <v/>
      </c>
      <c r="AN116" s="81" t="str">
        <f>IF(ISTEXT('Discounted Costs'!$N442&amp;'Discounted Costs'!$O442),('Discounted Costs'!AT442)/Value_Output,"")</f>
        <v/>
      </c>
      <c r="AO116" s="81" t="str">
        <f>IF(ISTEXT('Discounted Costs'!$N442&amp;'Discounted Costs'!$O442),('Discounted Costs'!AU442)/Value_Output,"")</f>
        <v/>
      </c>
      <c r="AP116" s="81" t="str">
        <f>IF(ISTEXT('Discounted Costs'!$N442&amp;'Discounted Costs'!$O442),('Discounted Costs'!AV442)/Value_Output,"")</f>
        <v/>
      </c>
      <c r="AQ116" s="81" t="str">
        <f>IF(ISTEXT('Discounted Costs'!$N442&amp;'Discounted Costs'!$O442),('Discounted Costs'!AW442)/Value_Output,"")</f>
        <v/>
      </c>
      <c r="AR116" s="81" t="str">
        <f>IF(ISTEXT('Discounted Costs'!$N442&amp;'Discounted Costs'!$O442),('Discounted Costs'!AX442)/Value_Output,"")</f>
        <v/>
      </c>
      <c r="AS116" s="81" t="str">
        <f>IF(ISTEXT('Discounted Costs'!$N442&amp;'Discounted Costs'!$O442),('Discounted Costs'!AY442)/Value_Output,"")</f>
        <v/>
      </c>
      <c r="AT116" s="81" t="str">
        <f>IF(ISTEXT('Discounted Costs'!$N442&amp;'Discounted Costs'!$O442),('Discounted Costs'!AZ442)/Value_Output,"")</f>
        <v/>
      </c>
      <c r="AU116" s="81" t="str">
        <f>IF(ISTEXT('Discounted Costs'!$N442&amp;'Discounted Costs'!$O442),('Discounted Costs'!BA442)/Value_Output,"")</f>
        <v/>
      </c>
      <c r="AV116" s="81" t="str">
        <f>IF(ISTEXT('Discounted Costs'!$N442&amp;'Discounted Costs'!$O442),('Discounted Costs'!BB442)/Value_Output,"")</f>
        <v/>
      </c>
      <c r="AW116" s="81" t="str">
        <f>IF(ISTEXT('Discounted Costs'!$N442&amp;'Discounted Costs'!$O442),('Discounted Costs'!BC442)/Value_Output,"")</f>
        <v/>
      </c>
      <c r="AX116" s="81" t="str">
        <f>IF(ISTEXT('Discounted Costs'!$N442&amp;'Discounted Costs'!$O442),('Discounted Costs'!BD442)/Value_Output,"")</f>
        <v/>
      </c>
      <c r="AY116" s="81" t="str">
        <f>IF(ISTEXT('Discounted Costs'!$N442&amp;'Discounted Costs'!$O442),('Discounted Costs'!BE442)/Value_Output,"")</f>
        <v/>
      </c>
      <c r="AZ116" s="77" t="str">
        <f>IF(ISTEXT('Discounted Costs'!$N442&amp;'Discounted Costs'!$O442),('Discounted Costs'!BF442)/Value_Output,"")</f>
        <v/>
      </c>
      <c r="BA116" s="77" t="str">
        <f>IF(ISTEXT('Discounted Costs'!$N442&amp;'Discounted Costs'!$O442),('Discounted Costs'!BG442)/Value_Output,"")</f>
        <v/>
      </c>
      <c r="BB116" s="77" t="str">
        <f>IF(ISTEXT('Discounted Costs'!$N442&amp;'Discounted Costs'!$O442),('Discounted Costs'!BH442)/Value_Output,"")</f>
        <v/>
      </c>
      <c r="BC116" s="77" t="str">
        <f>IF(ISTEXT('Discounted Costs'!$N442&amp;'Discounted Costs'!$O442),('Discounted Costs'!BI442)/Value_Output,"")</f>
        <v/>
      </c>
      <c r="BD116" s="77" t="str">
        <f>IF(ISTEXT('Discounted Costs'!$N442&amp;'Discounted Costs'!$O442),('Discounted Costs'!BJ442)/Value_Output,"")</f>
        <v/>
      </c>
      <c r="BE116" s="77" t="str">
        <f>IF(ISTEXT('Discounted Costs'!$N442&amp;'Discounted Costs'!$O442),('Discounted Costs'!BK442)/Value_Output,"")</f>
        <v/>
      </c>
      <c r="BF116" s="77" t="str">
        <f>IF(ISTEXT('Discounted Costs'!$N442&amp;'Discounted Costs'!$O442),('Discounted Costs'!BL442)/Value_Output,"")</f>
        <v/>
      </c>
      <c r="BG116" s="77" t="str">
        <f>IF(ISTEXT('Discounted Costs'!$N442&amp;'Discounted Costs'!$O442),('Discounted Costs'!BM442)/Value_Output,"")</f>
        <v/>
      </c>
      <c r="BH116" s="77" t="str">
        <f>IF(ISTEXT('Discounted Costs'!$N442&amp;'Discounted Costs'!$O442),('Discounted Costs'!BN442)/Value_Output,"")</f>
        <v/>
      </c>
      <c r="BI116" s="77" t="str">
        <f>IF(ISTEXT('Discounted Costs'!$N442&amp;'Discounted Costs'!$O442),('Discounted Costs'!BO442)/Value_Output,"")</f>
        <v/>
      </c>
      <c r="BJ116" s="77" t="str">
        <f>IF(ISTEXT('Discounted Costs'!$N442&amp;'Discounted Costs'!$O442),('Discounted Costs'!BP442)/Value_Output,"")</f>
        <v/>
      </c>
      <c r="BK116" s="77" t="str">
        <f>IF(ISTEXT('Discounted Costs'!$N442&amp;'Discounted Costs'!$O442),('Discounted Costs'!BQ442)/Value_Output,"")</f>
        <v/>
      </c>
      <c r="BL116" s="77" t="str">
        <f>IF(ISTEXT('Discounted Costs'!$N442&amp;'Discounted Costs'!$O442),('Discounted Costs'!BR442)/Value_Output,"")</f>
        <v/>
      </c>
      <c r="BM116" s="77" t="str">
        <f>IF(ISTEXT('Discounted Costs'!$N442&amp;'Discounted Costs'!$O442),('Discounted Costs'!BS442)/Value_Output,"")</f>
        <v/>
      </c>
      <c r="BN116" s="77" t="str">
        <f>IF(ISTEXT('Discounted Costs'!$N442&amp;'Discounted Costs'!$O442),('Discounted Costs'!BT442)/Value_Output,"")</f>
        <v/>
      </c>
      <c r="BO116" s="77" t="str">
        <f>IF(ISTEXT('Discounted Costs'!$N442&amp;'Discounted Costs'!$O442),('Discounted Costs'!BU442)/Value_Output,"")</f>
        <v/>
      </c>
      <c r="BP116" s="77" t="str">
        <f>IF(ISTEXT('Discounted Costs'!$N442&amp;'Discounted Costs'!$O442),('Discounted Costs'!BV442)/Value_Output,"")</f>
        <v/>
      </c>
      <c r="BQ116" s="77" t="str">
        <f>IF(ISTEXT('Discounted Costs'!$N442&amp;'Discounted Costs'!$O442),('Discounted Costs'!BW442)/Value_Output,"")</f>
        <v/>
      </c>
      <c r="BR116" s="77" t="str">
        <f>IF(ISTEXT('Discounted Costs'!$N442&amp;'Discounted Costs'!$O442),('Discounted Costs'!BX442)/Value_Output,"")</f>
        <v/>
      </c>
      <c r="BS116" s="77" t="str">
        <f>IF(ISTEXT('Discounted Costs'!$N442&amp;'Discounted Costs'!$O442),('Discounted Costs'!BY442)/Value_Output,"")</f>
        <v/>
      </c>
      <c r="BT116" s="77" t="str">
        <f>IF(ISTEXT('Discounted Costs'!$N442&amp;'Discounted Costs'!$O442),('Discounted Costs'!BZ442)/Value_Output,"")</f>
        <v/>
      </c>
      <c r="BU116" s="77" t="str">
        <f>IF(ISTEXT('Discounted Costs'!$N442&amp;'Discounted Costs'!$O442),('Discounted Costs'!CA442)/Value_Output,"")</f>
        <v/>
      </c>
      <c r="BV116" s="77" t="str">
        <f>IF(ISTEXT('Discounted Costs'!$N442&amp;'Discounted Costs'!$O442),('Discounted Costs'!CB442)/Value_Output,"")</f>
        <v/>
      </c>
      <c r="BW116" s="77" t="str">
        <f>IF(ISTEXT('Discounted Costs'!$N442&amp;'Discounted Costs'!$O442),('Discounted Costs'!CC442)/Value_Output,"")</f>
        <v/>
      </c>
      <c r="BX116" s="77" t="str">
        <f>IF(ISTEXT('Discounted Costs'!$N442&amp;'Discounted Costs'!$O442),('Discounted Costs'!CD442)/Value_Output,"")</f>
        <v/>
      </c>
      <c r="BY116" s="77" t="str">
        <f>IF(ISTEXT('Discounted Costs'!$N442&amp;'Discounted Costs'!$O442),('Discounted Costs'!CE442)/Value_Output,"")</f>
        <v/>
      </c>
      <c r="BZ116" s="77" t="str">
        <f>IF(ISTEXT('Discounted Costs'!$N442&amp;'Discounted Costs'!$O442),('Discounted Costs'!CF442)/Value_Output,"")</f>
        <v/>
      </c>
      <c r="CA116" s="77" t="str">
        <f>IF(ISTEXT('Discounted Costs'!$N442&amp;'Discounted Costs'!$O442),('Discounted Costs'!CG442)/Value_Output,"")</f>
        <v/>
      </c>
      <c r="CB116" s="77" t="str">
        <f>IF(ISTEXT('Discounted Costs'!$N442&amp;'Discounted Costs'!$O442),('Discounted Costs'!CH442)/Value_Output,"")</f>
        <v/>
      </c>
      <c r="CC116" s="77" t="str">
        <f>IF(ISTEXT('Discounted Costs'!$N442&amp;'Discounted Costs'!$O442),('Discounted Costs'!CI442)/Value_Output,"")</f>
        <v/>
      </c>
      <c r="CD116" s="77" t="str">
        <f>IF(ISTEXT('Discounted Costs'!$N442&amp;'Discounted Costs'!$O442),('Discounted Costs'!CJ442)/Value_Output,"")</f>
        <v/>
      </c>
      <c r="CE116" s="77" t="str">
        <f>IF(ISTEXT('Discounted Costs'!$N442&amp;'Discounted Costs'!$O442),('Discounted Costs'!CK442)/Value_Output,"")</f>
        <v/>
      </c>
      <c r="CF116" s="77" t="str">
        <f>IF(ISTEXT('Discounted Costs'!$N442&amp;'Discounted Costs'!$O442),('Discounted Costs'!CL442)/Value_Output,"")</f>
        <v/>
      </c>
      <c r="CG116" s="77" t="str">
        <f>IF(ISTEXT('Discounted Costs'!$N442&amp;'Discounted Costs'!$O442),('Discounted Costs'!CM442)/Value_Output,"")</f>
        <v/>
      </c>
      <c r="CH116" s="77" t="str">
        <f>IF(ISTEXT('Discounted Costs'!$N442&amp;'Discounted Costs'!$O442),('Discounted Costs'!CN442)/Value_Output,"")</f>
        <v/>
      </c>
      <c r="CI116" s="77" t="str">
        <f>IF(ISTEXT('Discounted Costs'!$N442&amp;'Discounted Costs'!$O442),('Discounted Costs'!CO442)/Value_Output,"")</f>
        <v/>
      </c>
      <c r="CJ116" s="77" t="str">
        <f>IF(ISTEXT('Discounted Costs'!$N442&amp;'Discounted Costs'!$O442),('Discounted Costs'!CP442)/Value_Output,"")</f>
        <v/>
      </c>
      <c r="CM116" s="24"/>
      <c r="CN116" s="24"/>
    </row>
    <row r="117" spans="3:92" x14ac:dyDescent="0.35">
      <c r="C117" s="114"/>
      <c r="D117" s="114"/>
      <c r="E117" s="19" t="str">
        <f>IF(ISTEXT('Discounted Costs'!$N443&amp;'Discounted Costs'!$O443),'Discounted Costs'!$O443,"")</f>
        <v/>
      </c>
      <c r="F117" s="19"/>
      <c r="G117" s="82" t="str">
        <f>IF(ISTEXT('Discounted Costs'!$N443&amp;'Discounted Costs'!$O443),SUM('Discounted Costs'!$P443:$BM443)/Value_Output,"")</f>
        <v/>
      </c>
      <c r="H117" s="82"/>
      <c r="I117" s="87"/>
      <c r="J117" s="81" t="str">
        <f>IF(ISTEXT('Discounted Costs'!$N443&amp;'Discounted Costs'!$O443),('Discounted Costs'!P443)/Value_Output,"")</f>
        <v/>
      </c>
      <c r="K117" s="81" t="str">
        <f>IF(ISTEXT('Discounted Costs'!$N443&amp;'Discounted Costs'!$O443),('Discounted Costs'!Q443)/Value_Output,"")</f>
        <v/>
      </c>
      <c r="L117" s="81" t="str">
        <f>IF(ISTEXT('Discounted Costs'!$N443&amp;'Discounted Costs'!$O443),('Discounted Costs'!R443)/Value_Output,"")</f>
        <v/>
      </c>
      <c r="M117" s="81" t="str">
        <f>IF(ISTEXT('Discounted Costs'!$N443&amp;'Discounted Costs'!$O443),('Discounted Costs'!S443)/Value_Output,"")</f>
        <v/>
      </c>
      <c r="N117" s="81" t="str">
        <f>IF(ISTEXT('Discounted Costs'!$N443&amp;'Discounted Costs'!$O443),('Discounted Costs'!T443)/Value_Output,"")</f>
        <v/>
      </c>
      <c r="O117" s="81" t="str">
        <f>IF(ISTEXT('Discounted Costs'!$N443&amp;'Discounted Costs'!$O443),('Discounted Costs'!U443)/Value_Output,"")</f>
        <v/>
      </c>
      <c r="P117" s="81" t="str">
        <f>IF(ISTEXT('Discounted Costs'!$N443&amp;'Discounted Costs'!$O443),('Discounted Costs'!V443)/Value_Output,"")</f>
        <v/>
      </c>
      <c r="Q117" s="81" t="str">
        <f>IF(ISTEXT('Discounted Costs'!$N443&amp;'Discounted Costs'!$O443),('Discounted Costs'!W443)/Value_Output,"")</f>
        <v/>
      </c>
      <c r="R117" s="81" t="str">
        <f>IF(ISTEXT('Discounted Costs'!$N443&amp;'Discounted Costs'!$O443),('Discounted Costs'!X443)/Value_Output,"")</f>
        <v/>
      </c>
      <c r="S117" s="81" t="str">
        <f>IF(ISTEXT('Discounted Costs'!$N443&amp;'Discounted Costs'!$O443),('Discounted Costs'!Y443)/Value_Output,"")</f>
        <v/>
      </c>
      <c r="T117" s="81" t="str">
        <f>IF(ISTEXT('Discounted Costs'!$N443&amp;'Discounted Costs'!$O443),('Discounted Costs'!Z443)/Value_Output,"")</f>
        <v/>
      </c>
      <c r="U117" s="81" t="str">
        <f>IF(ISTEXT('Discounted Costs'!$N443&amp;'Discounted Costs'!$O443),('Discounted Costs'!AA443)/Value_Output,"")</f>
        <v/>
      </c>
      <c r="V117" s="81" t="str">
        <f>IF(ISTEXT('Discounted Costs'!$N443&amp;'Discounted Costs'!$O443),('Discounted Costs'!AB443)/Value_Output,"")</f>
        <v/>
      </c>
      <c r="W117" s="81" t="str">
        <f>IF(ISTEXT('Discounted Costs'!$N443&amp;'Discounted Costs'!$O443),('Discounted Costs'!AC443)/Value_Output,"")</f>
        <v/>
      </c>
      <c r="X117" s="81" t="str">
        <f>IF(ISTEXT('Discounted Costs'!$N443&amp;'Discounted Costs'!$O443),('Discounted Costs'!AD443)/Value_Output,"")</f>
        <v/>
      </c>
      <c r="Y117" s="81" t="str">
        <f>IF(ISTEXT('Discounted Costs'!$N443&amp;'Discounted Costs'!$O443),('Discounted Costs'!AE443)/Value_Output,"")</f>
        <v/>
      </c>
      <c r="Z117" s="81" t="str">
        <f>IF(ISTEXT('Discounted Costs'!$N443&amp;'Discounted Costs'!$O443),('Discounted Costs'!AF443)/Value_Output,"")</f>
        <v/>
      </c>
      <c r="AA117" s="81" t="str">
        <f>IF(ISTEXT('Discounted Costs'!$N443&amp;'Discounted Costs'!$O443),('Discounted Costs'!AG443)/Value_Output,"")</f>
        <v/>
      </c>
      <c r="AB117" s="81" t="str">
        <f>IF(ISTEXT('Discounted Costs'!$N443&amp;'Discounted Costs'!$O443),('Discounted Costs'!AH443)/Value_Output,"")</f>
        <v/>
      </c>
      <c r="AC117" s="81" t="str">
        <f>IF(ISTEXT('Discounted Costs'!$N443&amp;'Discounted Costs'!$O443),('Discounted Costs'!AI443)/Value_Output,"")</f>
        <v/>
      </c>
      <c r="AD117" s="81" t="str">
        <f>IF(ISTEXT('Discounted Costs'!$N443&amp;'Discounted Costs'!$O443),('Discounted Costs'!AJ443)/Value_Output,"")</f>
        <v/>
      </c>
      <c r="AE117" s="81" t="str">
        <f>IF(ISTEXT('Discounted Costs'!$N443&amp;'Discounted Costs'!$O443),('Discounted Costs'!AK443)/Value_Output,"")</f>
        <v/>
      </c>
      <c r="AF117" s="81" t="str">
        <f>IF(ISTEXT('Discounted Costs'!$N443&amp;'Discounted Costs'!$O443),('Discounted Costs'!AL443)/Value_Output,"")</f>
        <v/>
      </c>
      <c r="AG117" s="81" t="str">
        <f>IF(ISTEXT('Discounted Costs'!$N443&amp;'Discounted Costs'!$O443),('Discounted Costs'!AM443)/Value_Output,"")</f>
        <v/>
      </c>
      <c r="AH117" s="81" t="str">
        <f>IF(ISTEXT('Discounted Costs'!$N443&amp;'Discounted Costs'!$O443),('Discounted Costs'!AN443)/Value_Output,"")</f>
        <v/>
      </c>
      <c r="AI117" s="81" t="str">
        <f>IF(ISTEXT('Discounted Costs'!$N443&amp;'Discounted Costs'!$O443),('Discounted Costs'!AO443)/Value_Output,"")</f>
        <v/>
      </c>
      <c r="AJ117" s="81" t="str">
        <f>IF(ISTEXT('Discounted Costs'!$N443&amp;'Discounted Costs'!$O443),('Discounted Costs'!AP443)/Value_Output,"")</f>
        <v/>
      </c>
      <c r="AK117" s="81" t="str">
        <f>IF(ISTEXT('Discounted Costs'!$N443&amp;'Discounted Costs'!$O443),('Discounted Costs'!AQ443)/Value_Output,"")</f>
        <v/>
      </c>
      <c r="AL117" s="81" t="str">
        <f>IF(ISTEXT('Discounted Costs'!$N443&amp;'Discounted Costs'!$O443),('Discounted Costs'!AR443)/Value_Output,"")</f>
        <v/>
      </c>
      <c r="AM117" s="81" t="str">
        <f>IF(ISTEXT('Discounted Costs'!$N443&amp;'Discounted Costs'!$O443),('Discounted Costs'!AS443)/Value_Output,"")</f>
        <v/>
      </c>
      <c r="AN117" s="81" t="str">
        <f>IF(ISTEXT('Discounted Costs'!$N443&amp;'Discounted Costs'!$O443),('Discounted Costs'!AT443)/Value_Output,"")</f>
        <v/>
      </c>
      <c r="AO117" s="81" t="str">
        <f>IF(ISTEXT('Discounted Costs'!$N443&amp;'Discounted Costs'!$O443),('Discounted Costs'!AU443)/Value_Output,"")</f>
        <v/>
      </c>
      <c r="AP117" s="81" t="str">
        <f>IF(ISTEXT('Discounted Costs'!$N443&amp;'Discounted Costs'!$O443),('Discounted Costs'!AV443)/Value_Output,"")</f>
        <v/>
      </c>
      <c r="AQ117" s="81" t="str">
        <f>IF(ISTEXT('Discounted Costs'!$N443&amp;'Discounted Costs'!$O443),('Discounted Costs'!AW443)/Value_Output,"")</f>
        <v/>
      </c>
      <c r="AR117" s="81" t="str">
        <f>IF(ISTEXT('Discounted Costs'!$N443&amp;'Discounted Costs'!$O443),('Discounted Costs'!AX443)/Value_Output,"")</f>
        <v/>
      </c>
      <c r="AS117" s="81" t="str">
        <f>IF(ISTEXT('Discounted Costs'!$N443&amp;'Discounted Costs'!$O443),('Discounted Costs'!AY443)/Value_Output,"")</f>
        <v/>
      </c>
      <c r="AT117" s="81" t="str">
        <f>IF(ISTEXT('Discounted Costs'!$N443&amp;'Discounted Costs'!$O443),('Discounted Costs'!AZ443)/Value_Output,"")</f>
        <v/>
      </c>
      <c r="AU117" s="81" t="str">
        <f>IF(ISTEXT('Discounted Costs'!$N443&amp;'Discounted Costs'!$O443),('Discounted Costs'!BA443)/Value_Output,"")</f>
        <v/>
      </c>
      <c r="AV117" s="81" t="str">
        <f>IF(ISTEXT('Discounted Costs'!$N443&amp;'Discounted Costs'!$O443),('Discounted Costs'!BB443)/Value_Output,"")</f>
        <v/>
      </c>
      <c r="AW117" s="81" t="str">
        <f>IF(ISTEXT('Discounted Costs'!$N443&amp;'Discounted Costs'!$O443),('Discounted Costs'!BC443)/Value_Output,"")</f>
        <v/>
      </c>
      <c r="AX117" s="81" t="str">
        <f>IF(ISTEXT('Discounted Costs'!$N443&amp;'Discounted Costs'!$O443),('Discounted Costs'!BD443)/Value_Output,"")</f>
        <v/>
      </c>
      <c r="AY117" s="81" t="str">
        <f>IF(ISTEXT('Discounted Costs'!$N443&amp;'Discounted Costs'!$O443),('Discounted Costs'!BE443)/Value_Output,"")</f>
        <v/>
      </c>
      <c r="AZ117" s="77" t="str">
        <f>IF(ISTEXT('Discounted Costs'!$N443&amp;'Discounted Costs'!$O443),('Discounted Costs'!BF443)/Value_Output,"")</f>
        <v/>
      </c>
      <c r="BA117" s="77" t="str">
        <f>IF(ISTEXT('Discounted Costs'!$N443&amp;'Discounted Costs'!$O443),('Discounted Costs'!BG443)/Value_Output,"")</f>
        <v/>
      </c>
      <c r="BB117" s="77" t="str">
        <f>IF(ISTEXT('Discounted Costs'!$N443&amp;'Discounted Costs'!$O443),('Discounted Costs'!BH443)/Value_Output,"")</f>
        <v/>
      </c>
      <c r="BC117" s="77" t="str">
        <f>IF(ISTEXT('Discounted Costs'!$N443&amp;'Discounted Costs'!$O443),('Discounted Costs'!BI443)/Value_Output,"")</f>
        <v/>
      </c>
      <c r="BD117" s="77" t="str">
        <f>IF(ISTEXT('Discounted Costs'!$N443&amp;'Discounted Costs'!$O443),('Discounted Costs'!BJ443)/Value_Output,"")</f>
        <v/>
      </c>
      <c r="BE117" s="77" t="str">
        <f>IF(ISTEXT('Discounted Costs'!$N443&amp;'Discounted Costs'!$O443),('Discounted Costs'!BK443)/Value_Output,"")</f>
        <v/>
      </c>
      <c r="BF117" s="77" t="str">
        <f>IF(ISTEXT('Discounted Costs'!$N443&amp;'Discounted Costs'!$O443),('Discounted Costs'!BL443)/Value_Output,"")</f>
        <v/>
      </c>
      <c r="BG117" s="77" t="str">
        <f>IF(ISTEXT('Discounted Costs'!$N443&amp;'Discounted Costs'!$O443),('Discounted Costs'!BM443)/Value_Output,"")</f>
        <v/>
      </c>
      <c r="BH117" s="77" t="str">
        <f>IF(ISTEXT('Discounted Costs'!$N443&amp;'Discounted Costs'!$O443),('Discounted Costs'!BN443)/Value_Output,"")</f>
        <v/>
      </c>
      <c r="BI117" s="77" t="str">
        <f>IF(ISTEXT('Discounted Costs'!$N443&amp;'Discounted Costs'!$O443),('Discounted Costs'!BO443)/Value_Output,"")</f>
        <v/>
      </c>
      <c r="BJ117" s="77" t="str">
        <f>IF(ISTEXT('Discounted Costs'!$N443&amp;'Discounted Costs'!$O443),('Discounted Costs'!BP443)/Value_Output,"")</f>
        <v/>
      </c>
      <c r="BK117" s="77" t="str">
        <f>IF(ISTEXT('Discounted Costs'!$N443&amp;'Discounted Costs'!$O443),('Discounted Costs'!BQ443)/Value_Output,"")</f>
        <v/>
      </c>
      <c r="BL117" s="77" t="str">
        <f>IF(ISTEXT('Discounted Costs'!$N443&amp;'Discounted Costs'!$O443),('Discounted Costs'!BR443)/Value_Output,"")</f>
        <v/>
      </c>
      <c r="BM117" s="77" t="str">
        <f>IF(ISTEXT('Discounted Costs'!$N443&amp;'Discounted Costs'!$O443),('Discounted Costs'!BS443)/Value_Output,"")</f>
        <v/>
      </c>
      <c r="BN117" s="77" t="str">
        <f>IF(ISTEXT('Discounted Costs'!$N443&amp;'Discounted Costs'!$O443),('Discounted Costs'!BT443)/Value_Output,"")</f>
        <v/>
      </c>
      <c r="BO117" s="77" t="str">
        <f>IF(ISTEXT('Discounted Costs'!$N443&amp;'Discounted Costs'!$O443),('Discounted Costs'!BU443)/Value_Output,"")</f>
        <v/>
      </c>
      <c r="BP117" s="77" t="str">
        <f>IF(ISTEXT('Discounted Costs'!$N443&amp;'Discounted Costs'!$O443),('Discounted Costs'!BV443)/Value_Output,"")</f>
        <v/>
      </c>
      <c r="BQ117" s="77" t="str">
        <f>IF(ISTEXT('Discounted Costs'!$N443&amp;'Discounted Costs'!$O443),('Discounted Costs'!BW443)/Value_Output,"")</f>
        <v/>
      </c>
      <c r="BR117" s="77" t="str">
        <f>IF(ISTEXT('Discounted Costs'!$N443&amp;'Discounted Costs'!$O443),('Discounted Costs'!BX443)/Value_Output,"")</f>
        <v/>
      </c>
      <c r="BS117" s="77" t="str">
        <f>IF(ISTEXT('Discounted Costs'!$N443&amp;'Discounted Costs'!$O443),('Discounted Costs'!BY443)/Value_Output,"")</f>
        <v/>
      </c>
      <c r="BT117" s="77" t="str">
        <f>IF(ISTEXT('Discounted Costs'!$N443&amp;'Discounted Costs'!$O443),('Discounted Costs'!BZ443)/Value_Output,"")</f>
        <v/>
      </c>
      <c r="BU117" s="77" t="str">
        <f>IF(ISTEXT('Discounted Costs'!$N443&amp;'Discounted Costs'!$O443),('Discounted Costs'!CA443)/Value_Output,"")</f>
        <v/>
      </c>
      <c r="BV117" s="77" t="str">
        <f>IF(ISTEXT('Discounted Costs'!$N443&amp;'Discounted Costs'!$O443),('Discounted Costs'!CB443)/Value_Output,"")</f>
        <v/>
      </c>
      <c r="BW117" s="77" t="str">
        <f>IF(ISTEXT('Discounted Costs'!$N443&amp;'Discounted Costs'!$O443),('Discounted Costs'!CC443)/Value_Output,"")</f>
        <v/>
      </c>
      <c r="BX117" s="77" t="str">
        <f>IF(ISTEXT('Discounted Costs'!$N443&amp;'Discounted Costs'!$O443),('Discounted Costs'!CD443)/Value_Output,"")</f>
        <v/>
      </c>
      <c r="BY117" s="77" t="str">
        <f>IF(ISTEXT('Discounted Costs'!$N443&amp;'Discounted Costs'!$O443),('Discounted Costs'!CE443)/Value_Output,"")</f>
        <v/>
      </c>
      <c r="BZ117" s="77" t="str">
        <f>IF(ISTEXT('Discounted Costs'!$N443&amp;'Discounted Costs'!$O443),('Discounted Costs'!CF443)/Value_Output,"")</f>
        <v/>
      </c>
      <c r="CA117" s="77" t="str">
        <f>IF(ISTEXT('Discounted Costs'!$N443&amp;'Discounted Costs'!$O443),('Discounted Costs'!CG443)/Value_Output,"")</f>
        <v/>
      </c>
      <c r="CB117" s="77" t="str">
        <f>IF(ISTEXT('Discounted Costs'!$N443&amp;'Discounted Costs'!$O443),('Discounted Costs'!CH443)/Value_Output,"")</f>
        <v/>
      </c>
      <c r="CC117" s="77" t="str">
        <f>IF(ISTEXT('Discounted Costs'!$N443&amp;'Discounted Costs'!$O443),('Discounted Costs'!CI443)/Value_Output,"")</f>
        <v/>
      </c>
      <c r="CD117" s="77" t="str">
        <f>IF(ISTEXT('Discounted Costs'!$N443&amp;'Discounted Costs'!$O443),('Discounted Costs'!CJ443)/Value_Output,"")</f>
        <v/>
      </c>
      <c r="CE117" s="77" t="str">
        <f>IF(ISTEXT('Discounted Costs'!$N443&amp;'Discounted Costs'!$O443),('Discounted Costs'!CK443)/Value_Output,"")</f>
        <v/>
      </c>
      <c r="CF117" s="77" t="str">
        <f>IF(ISTEXT('Discounted Costs'!$N443&amp;'Discounted Costs'!$O443),('Discounted Costs'!CL443)/Value_Output,"")</f>
        <v/>
      </c>
      <c r="CG117" s="77" t="str">
        <f>IF(ISTEXT('Discounted Costs'!$N443&amp;'Discounted Costs'!$O443),('Discounted Costs'!CM443)/Value_Output,"")</f>
        <v/>
      </c>
      <c r="CH117" s="77" t="str">
        <f>IF(ISTEXT('Discounted Costs'!$N443&amp;'Discounted Costs'!$O443),('Discounted Costs'!CN443)/Value_Output,"")</f>
        <v/>
      </c>
      <c r="CI117" s="77" t="str">
        <f>IF(ISTEXT('Discounted Costs'!$N443&amp;'Discounted Costs'!$O443),('Discounted Costs'!CO443)/Value_Output,"")</f>
        <v/>
      </c>
      <c r="CJ117" s="77" t="str">
        <f>IF(ISTEXT('Discounted Costs'!$N443&amp;'Discounted Costs'!$O443),('Discounted Costs'!CP443)/Value_Output,"")</f>
        <v/>
      </c>
      <c r="CM117" s="24"/>
      <c r="CN117" s="24"/>
    </row>
    <row r="118" spans="3:92" x14ac:dyDescent="0.35">
      <c r="C118" s="114"/>
      <c r="D118" s="114"/>
      <c r="E118" s="19" t="str">
        <f>IF(ISTEXT('Discounted Costs'!$N444&amp;'Discounted Costs'!$O444),'Discounted Costs'!$O444,"")</f>
        <v/>
      </c>
      <c r="F118" s="19"/>
      <c r="G118" s="82" t="str">
        <f>IF(ISTEXT('Discounted Costs'!$N444&amp;'Discounted Costs'!$O444),SUM('Discounted Costs'!$P444:$BM444)/Value_Output,"")</f>
        <v/>
      </c>
      <c r="H118" s="82"/>
      <c r="I118" s="87"/>
      <c r="J118" s="81" t="str">
        <f>IF(ISTEXT('Discounted Costs'!$N444&amp;'Discounted Costs'!$O444),('Discounted Costs'!P444)/Value_Output,"")</f>
        <v/>
      </c>
      <c r="K118" s="81" t="str">
        <f>IF(ISTEXT('Discounted Costs'!$N444&amp;'Discounted Costs'!$O444),('Discounted Costs'!Q444)/Value_Output,"")</f>
        <v/>
      </c>
      <c r="L118" s="81" t="str">
        <f>IF(ISTEXT('Discounted Costs'!$N444&amp;'Discounted Costs'!$O444),('Discounted Costs'!R444)/Value_Output,"")</f>
        <v/>
      </c>
      <c r="M118" s="81" t="str">
        <f>IF(ISTEXT('Discounted Costs'!$N444&amp;'Discounted Costs'!$O444),('Discounted Costs'!S444)/Value_Output,"")</f>
        <v/>
      </c>
      <c r="N118" s="81" t="str">
        <f>IF(ISTEXT('Discounted Costs'!$N444&amp;'Discounted Costs'!$O444),('Discounted Costs'!T444)/Value_Output,"")</f>
        <v/>
      </c>
      <c r="O118" s="81" t="str">
        <f>IF(ISTEXT('Discounted Costs'!$N444&amp;'Discounted Costs'!$O444),('Discounted Costs'!U444)/Value_Output,"")</f>
        <v/>
      </c>
      <c r="P118" s="81" t="str">
        <f>IF(ISTEXT('Discounted Costs'!$N444&amp;'Discounted Costs'!$O444),('Discounted Costs'!V444)/Value_Output,"")</f>
        <v/>
      </c>
      <c r="Q118" s="81" t="str">
        <f>IF(ISTEXT('Discounted Costs'!$N444&amp;'Discounted Costs'!$O444),('Discounted Costs'!W444)/Value_Output,"")</f>
        <v/>
      </c>
      <c r="R118" s="81" t="str">
        <f>IF(ISTEXT('Discounted Costs'!$N444&amp;'Discounted Costs'!$O444),('Discounted Costs'!X444)/Value_Output,"")</f>
        <v/>
      </c>
      <c r="S118" s="81" t="str">
        <f>IF(ISTEXT('Discounted Costs'!$N444&amp;'Discounted Costs'!$O444),('Discounted Costs'!Y444)/Value_Output,"")</f>
        <v/>
      </c>
      <c r="T118" s="81" t="str">
        <f>IF(ISTEXT('Discounted Costs'!$N444&amp;'Discounted Costs'!$O444),('Discounted Costs'!Z444)/Value_Output,"")</f>
        <v/>
      </c>
      <c r="U118" s="81" t="str">
        <f>IF(ISTEXT('Discounted Costs'!$N444&amp;'Discounted Costs'!$O444),('Discounted Costs'!AA444)/Value_Output,"")</f>
        <v/>
      </c>
      <c r="V118" s="81" t="str">
        <f>IF(ISTEXT('Discounted Costs'!$N444&amp;'Discounted Costs'!$O444),('Discounted Costs'!AB444)/Value_Output,"")</f>
        <v/>
      </c>
      <c r="W118" s="81" t="str">
        <f>IF(ISTEXT('Discounted Costs'!$N444&amp;'Discounted Costs'!$O444),('Discounted Costs'!AC444)/Value_Output,"")</f>
        <v/>
      </c>
      <c r="X118" s="81" t="str">
        <f>IF(ISTEXT('Discounted Costs'!$N444&amp;'Discounted Costs'!$O444),('Discounted Costs'!AD444)/Value_Output,"")</f>
        <v/>
      </c>
      <c r="Y118" s="81" t="str">
        <f>IF(ISTEXT('Discounted Costs'!$N444&amp;'Discounted Costs'!$O444),('Discounted Costs'!AE444)/Value_Output,"")</f>
        <v/>
      </c>
      <c r="Z118" s="81" t="str">
        <f>IF(ISTEXT('Discounted Costs'!$N444&amp;'Discounted Costs'!$O444),('Discounted Costs'!AF444)/Value_Output,"")</f>
        <v/>
      </c>
      <c r="AA118" s="81" t="str">
        <f>IF(ISTEXT('Discounted Costs'!$N444&amp;'Discounted Costs'!$O444),('Discounted Costs'!AG444)/Value_Output,"")</f>
        <v/>
      </c>
      <c r="AB118" s="81" t="str">
        <f>IF(ISTEXT('Discounted Costs'!$N444&amp;'Discounted Costs'!$O444),('Discounted Costs'!AH444)/Value_Output,"")</f>
        <v/>
      </c>
      <c r="AC118" s="81" t="str">
        <f>IF(ISTEXT('Discounted Costs'!$N444&amp;'Discounted Costs'!$O444),('Discounted Costs'!AI444)/Value_Output,"")</f>
        <v/>
      </c>
      <c r="AD118" s="81" t="str">
        <f>IF(ISTEXT('Discounted Costs'!$N444&amp;'Discounted Costs'!$O444),('Discounted Costs'!AJ444)/Value_Output,"")</f>
        <v/>
      </c>
      <c r="AE118" s="81" t="str">
        <f>IF(ISTEXT('Discounted Costs'!$N444&amp;'Discounted Costs'!$O444),('Discounted Costs'!AK444)/Value_Output,"")</f>
        <v/>
      </c>
      <c r="AF118" s="81" t="str">
        <f>IF(ISTEXT('Discounted Costs'!$N444&amp;'Discounted Costs'!$O444),('Discounted Costs'!AL444)/Value_Output,"")</f>
        <v/>
      </c>
      <c r="AG118" s="81" t="str">
        <f>IF(ISTEXT('Discounted Costs'!$N444&amp;'Discounted Costs'!$O444),('Discounted Costs'!AM444)/Value_Output,"")</f>
        <v/>
      </c>
      <c r="AH118" s="81" t="str">
        <f>IF(ISTEXT('Discounted Costs'!$N444&amp;'Discounted Costs'!$O444),('Discounted Costs'!AN444)/Value_Output,"")</f>
        <v/>
      </c>
      <c r="AI118" s="81" t="str">
        <f>IF(ISTEXT('Discounted Costs'!$N444&amp;'Discounted Costs'!$O444),('Discounted Costs'!AO444)/Value_Output,"")</f>
        <v/>
      </c>
      <c r="AJ118" s="81" t="str">
        <f>IF(ISTEXT('Discounted Costs'!$N444&amp;'Discounted Costs'!$O444),('Discounted Costs'!AP444)/Value_Output,"")</f>
        <v/>
      </c>
      <c r="AK118" s="81" t="str">
        <f>IF(ISTEXT('Discounted Costs'!$N444&amp;'Discounted Costs'!$O444),('Discounted Costs'!AQ444)/Value_Output,"")</f>
        <v/>
      </c>
      <c r="AL118" s="81" t="str">
        <f>IF(ISTEXT('Discounted Costs'!$N444&amp;'Discounted Costs'!$O444),('Discounted Costs'!AR444)/Value_Output,"")</f>
        <v/>
      </c>
      <c r="AM118" s="81" t="str">
        <f>IF(ISTEXT('Discounted Costs'!$N444&amp;'Discounted Costs'!$O444),('Discounted Costs'!AS444)/Value_Output,"")</f>
        <v/>
      </c>
      <c r="AN118" s="81" t="str">
        <f>IF(ISTEXT('Discounted Costs'!$N444&amp;'Discounted Costs'!$O444),('Discounted Costs'!AT444)/Value_Output,"")</f>
        <v/>
      </c>
      <c r="AO118" s="81" t="str">
        <f>IF(ISTEXT('Discounted Costs'!$N444&amp;'Discounted Costs'!$O444),('Discounted Costs'!AU444)/Value_Output,"")</f>
        <v/>
      </c>
      <c r="AP118" s="81" t="str">
        <f>IF(ISTEXT('Discounted Costs'!$N444&amp;'Discounted Costs'!$O444),('Discounted Costs'!AV444)/Value_Output,"")</f>
        <v/>
      </c>
      <c r="AQ118" s="81" t="str">
        <f>IF(ISTEXT('Discounted Costs'!$N444&amp;'Discounted Costs'!$O444),('Discounted Costs'!AW444)/Value_Output,"")</f>
        <v/>
      </c>
      <c r="AR118" s="81" t="str">
        <f>IF(ISTEXT('Discounted Costs'!$N444&amp;'Discounted Costs'!$O444),('Discounted Costs'!AX444)/Value_Output,"")</f>
        <v/>
      </c>
      <c r="AS118" s="81" t="str">
        <f>IF(ISTEXT('Discounted Costs'!$N444&amp;'Discounted Costs'!$O444),('Discounted Costs'!AY444)/Value_Output,"")</f>
        <v/>
      </c>
      <c r="AT118" s="81" t="str">
        <f>IF(ISTEXT('Discounted Costs'!$N444&amp;'Discounted Costs'!$O444),('Discounted Costs'!AZ444)/Value_Output,"")</f>
        <v/>
      </c>
      <c r="AU118" s="81" t="str">
        <f>IF(ISTEXT('Discounted Costs'!$N444&amp;'Discounted Costs'!$O444),('Discounted Costs'!BA444)/Value_Output,"")</f>
        <v/>
      </c>
      <c r="AV118" s="81" t="str">
        <f>IF(ISTEXT('Discounted Costs'!$N444&amp;'Discounted Costs'!$O444),('Discounted Costs'!BB444)/Value_Output,"")</f>
        <v/>
      </c>
      <c r="AW118" s="81" t="str">
        <f>IF(ISTEXT('Discounted Costs'!$N444&amp;'Discounted Costs'!$O444),('Discounted Costs'!BC444)/Value_Output,"")</f>
        <v/>
      </c>
      <c r="AX118" s="81" t="str">
        <f>IF(ISTEXT('Discounted Costs'!$N444&amp;'Discounted Costs'!$O444),('Discounted Costs'!BD444)/Value_Output,"")</f>
        <v/>
      </c>
      <c r="AY118" s="81" t="str">
        <f>IF(ISTEXT('Discounted Costs'!$N444&amp;'Discounted Costs'!$O444),('Discounted Costs'!BE444)/Value_Output,"")</f>
        <v/>
      </c>
      <c r="AZ118" s="77" t="str">
        <f>IF(ISTEXT('Discounted Costs'!$N444&amp;'Discounted Costs'!$O444),('Discounted Costs'!BF444)/Value_Output,"")</f>
        <v/>
      </c>
      <c r="BA118" s="77" t="str">
        <f>IF(ISTEXT('Discounted Costs'!$N444&amp;'Discounted Costs'!$O444),('Discounted Costs'!BG444)/Value_Output,"")</f>
        <v/>
      </c>
      <c r="BB118" s="77" t="str">
        <f>IF(ISTEXT('Discounted Costs'!$N444&amp;'Discounted Costs'!$O444),('Discounted Costs'!BH444)/Value_Output,"")</f>
        <v/>
      </c>
      <c r="BC118" s="77" t="str">
        <f>IF(ISTEXT('Discounted Costs'!$N444&amp;'Discounted Costs'!$O444),('Discounted Costs'!BI444)/Value_Output,"")</f>
        <v/>
      </c>
      <c r="BD118" s="77" t="str">
        <f>IF(ISTEXT('Discounted Costs'!$N444&amp;'Discounted Costs'!$O444),('Discounted Costs'!BJ444)/Value_Output,"")</f>
        <v/>
      </c>
      <c r="BE118" s="77" t="str">
        <f>IF(ISTEXT('Discounted Costs'!$N444&amp;'Discounted Costs'!$O444),('Discounted Costs'!BK444)/Value_Output,"")</f>
        <v/>
      </c>
      <c r="BF118" s="77" t="str">
        <f>IF(ISTEXT('Discounted Costs'!$N444&amp;'Discounted Costs'!$O444),('Discounted Costs'!BL444)/Value_Output,"")</f>
        <v/>
      </c>
      <c r="BG118" s="77" t="str">
        <f>IF(ISTEXT('Discounted Costs'!$N444&amp;'Discounted Costs'!$O444),('Discounted Costs'!BM444)/Value_Output,"")</f>
        <v/>
      </c>
      <c r="BH118" s="77" t="str">
        <f>IF(ISTEXT('Discounted Costs'!$N444&amp;'Discounted Costs'!$O444),('Discounted Costs'!BN444)/Value_Output,"")</f>
        <v/>
      </c>
      <c r="BI118" s="77" t="str">
        <f>IF(ISTEXT('Discounted Costs'!$N444&amp;'Discounted Costs'!$O444),('Discounted Costs'!BO444)/Value_Output,"")</f>
        <v/>
      </c>
      <c r="BJ118" s="77" t="str">
        <f>IF(ISTEXT('Discounted Costs'!$N444&amp;'Discounted Costs'!$O444),('Discounted Costs'!BP444)/Value_Output,"")</f>
        <v/>
      </c>
      <c r="BK118" s="77" t="str">
        <f>IF(ISTEXT('Discounted Costs'!$N444&amp;'Discounted Costs'!$O444),('Discounted Costs'!BQ444)/Value_Output,"")</f>
        <v/>
      </c>
      <c r="BL118" s="77" t="str">
        <f>IF(ISTEXT('Discounted Costs'!$N444&amp;'Discounted Costs'!$O444),('Discounted Costs'!BR444)/Value_Output,"")</f>
        <v/>
      </c>
      <c r="BM118" s="77" t="str">
        <f>IF(ISTEXT('Discounted Costs'!$N444&amp;'Discounted Costs'!$O444),('Discounted Costs'!BS444)/Value_Output,"")</f>
        <v/>
      </c>
      <c r="BN118" s="77" t="str">
        <f>IF(ISTEXT('Discounted Costs'!$N444&amp;'Discounted Costs'!$O444),('Discounted Costs'!BT444)/Value_Output,"")</f>
        <v/>
      </c>
      <c r="BO118" s="77" t="str">
        <f>IF(ISTEXT('Discounted Costs'!$N444&amp;'Discounted Costs'!$O444),('Discounted Costs'!BU444)/Value_Output,"")</f>
        <v/>
      </c>
      <c r="BP118" s="77" t="str">
        <f>IF(ISTEXT('Discounted Costs'!$N444&amp;'Discounted Costs'!$O444),('Discounted Costs'!BV444)/Value_Output,"")</f>
        <v/>
      </c>
      <c r="BQ118" s="77" t="str">
        <f>IF(ISTEXT('Discounted Costs'!$N444&amp;'Discounted Costs'!$O444),('Discounted Costs'!BW444)/Value_Output,"")</f>
        <v/>
      </c>
      <c r="BR118" s="77" t="str">
        <f>IF(ISTEXT('Discounted Costs'!$N444&amp;'Discounted Costs'!$O444),('Discounted Costs'!BX444)/Value_Output,"")</f>
        <v/>
      </c>
      <c r="BS118" s="77" t="str">
        <f>IF(ISTEXT('Discounted Costs'!$N444&amp;'Discounted Costs'!$O444),('Discounted Costs'!BY444)/Value_Output,"")</f>
        <v/>
      </c>
      <c r="BT118" s="77" t="str">
        <f>IF(ISTEXT('Discounted Costs'!$N444&amp;'Discounted Costs'!$O444),('Discounted Costs'!BZ444)/Value_Output,"")</f>
        <v/>
      </c>
      <c r="BU118" s="77" t="str">
        <f>IF(ISTEXT('Discounted Costs'!$N444&amp;'Discounted Costs'!$O444),('Discounted Costs'!CA444)/Value_Output,"")</f>
        <v/>
      </c>
      <c r="BV118" s="77" t="str">
        <f>IF(ISTEXT('Discounted Costs'!$N444&amp;'Discounted Costs'!$O444),('Discounted Costs'!CB444)/Value_Output,"")</f>
        <v/>
      </c>
      <c r="BW118" s="77" t="str">
        <f>IF(ISTEXT('Discounted Costs'!$N444&amp;'Discounted Costs'!$O444),('Discounted Costs'!CC444)/Value_Output,"")</f>
        <v/>
      </c>
      <c r="BX118" s="77" t="str">
        <f>IF(ISTEXT('Discounted Costs'!$N444&amp;'Discounted Costs'!$O444),('Discounted Costs'!CD444)/Value_Output,"")</f>
        <v/>
      </c>
      <c r="BY118" s="77" t="str">
        <f>IF(ISTEXT('Discounted Costs'!$N444&amp;'Discounted Costs'!$O444),('Discounted Costs'!CE444)/Value_Output,"")</f>
        <v/>
      </c>
      <c r="BZ118" s="77" t="str">
        <f>IF(ISTEXT('Discounted Costs'!$N444&amp;'Discounted Costs'!$O444),('Discounted Costs'!CF444)/Value_Output,"")</f>
        <v/>
      </c>
      <c r="CA118" s="77" t="str">
        <f>IF(ISTEXT('Discounted Costs'!$N444&amp;'Discounted Costs'!$O444),('Discounted Costs'!CG444)/Value_Output,"")</f>
        <v/>
      </c>
      <c r="CB118" s="77" t="str">
        <f>IF(ISTEXT('Discounted Costs'!$N444&amp;'Discounted Costs'!$O444),('Discounted Costs'!CH444)/Value_Output,"")</f>
        <v/>
      </c>
      <c r="CC118" s="77" t="str">
        <f>IF(ISTEXT('Discounted Costs'!$N444&amp;'Discounted Costs'!$O444),('Discounted Costs'!CI444)/Value_Output,"")</f>
        <v/>
      </c>
      <c r="CD118" s="77" t="str">
        <f>IF(ISTEXT('Discounted Costs'!$N444&amp;'Discounted Costs'!$O444),('Discounted Costs'!CJ444)/Value_Output,"")</f>
        <v/>
      </c>
      <c r="CE118" s="77" t="str">
        <f>IF(ISTEXT('Discounted Costs'!$N444&amp;'Discounted Costs'!$O444),('Discounted Costs'!CK444)/Value_Output,"")</f>
        <v/>
      </c>
      <c r="CF118" s="77" t="str">
        <f>IF(ISTEXT('Discounted Costs'!$N444&amp;'Discounted Costs'!$O444),('Discounted Costs'!CL444)/Value_Output,"")</f>
        <v/>
      </c>
      <c r="CG118" s="77" t="str">
        <f>IF(ISTEXT('Discounted Costs'!$N444&amp;'Discounted Costs'!$O444),('Discounted Costs'!CM444)/Value_Output,"")</f>
        <v/>
      </c>
      <c r="CH118" s="77" t="str">
        <f>IF(ISTEXT('Discounted Costs'!$N444&amp;'Discounted Costs'!$O444),('Discounted Costs'!CN444)/Value_Output,"")</f>
        <v/>
      </c>
      <c r="CI118" s="77" t="str">
        <f>IF(ISTEXT('Discounted Costs'!$N444&amp;'Discounted Costs'!$O444),('Discounted Costs'!CO444)/Value_Output,"")</f>
        <v/>
      </c>
      <c r="CJ118" s="77" t="str">
        <f>IF(ISTEXT('Discounted Costs'!$N444&amp;'Discounted Costs'!$O444),('Discounted Costs'!CP444)/Value_Output,"")</f>
        <v/>
      </c>
      <c r="CM118" s="24"/>
      <c r="CN118" s="24"/>
    </row>
    <row r="119" spans="3:92" x14ac:dyDescent="0.35">
      <c r="C119" s="114"/>
      <c r="D119" s="114"/>
      <c r="E119" s="19" t="str">
        <f>IF(ISTEXT('Discounted Costs'!$N445&amp;'Discounted Costs'!$O445),'Discounted Costs'!$O445,"")</f>
        <v/>
      </c>
      <c r="F119" s="19"/>
      <c r="G119" s="82" t="str">
        <f>IF(ISTEXT('Discounted Costs'!$N445&amp;'Discounted Costs'!$O445),SUM('Discounted Costs'!$P445:$BM445)/Value_Output,"")</f>
        <v/>
      </c>
      <c r="H119" s="82"/>
      <c r="I119" s="87"/>
      <c r="J119" s="81" t="str">
        <f>IF(ISTEXT('Discounted Costs'!$N445&amp;'Discounted Costs'!$O445),('Discounted Costs'!P445)/Value_Output,"")</f>
        <v/>
      </c>
      <c r="K119" s="81" t="str">
        <f>IF(ISTEXT('Discounted Costs'!$N445&amp;'Discounted Costs'!$O445),('Discounted Costs'!Q445)/Value_Output,"")</f>
        <v/>
      </c>
      <c r="L119" s="81" t="str">
        <f>IF(ISTEXT('Discounted Costs'!$N445&amp;'Discounted Costs'!$O445),('Discounted Costs'!R445)/Value_Output,"")</f>
        <v/>
      </c>
      <c r="M119" s="81" t="str">
        <f>IF(ISTEXT('Discounted Costs'!$N445&amp;'Discounted Costs'!$O445),('Discounted Costs'!S445)/Value_Output,"")</f>
        <v/>
      </c>
      <c r="N119" s="81" t="str">
        <f>IF(ISTEXT('Discounted Costs'!$N445&amp;'Discounted Costs'!$O445),('Discounted Costs'!T445)/Value_Output,"")</f>
        <v/>
      </c>
      <c r="O119" s="81" t="str">
        <f>IF(ISTEXT('Discounted Costs'!$N445&amp;'Discounted Costs'!$O445),('Discounted Costs'!U445)/Value_Output,"")</f>
        <v/>
      </c>
      <c r="P119" s="81" t="str">
        <f>IF(ISTEXT('Discounted Costs'!$N445&amp;'Discounted Costs'!$O445),('Discounted Costs'!V445)/Value_Output,"")</f>
        <v/>
      </c>
      <c r="Q119" s="81" t="str">
        <f>IF(ISTEXT('Discounted Costs'!$N445&amp;'Discounted Costs'!$O445),('Discounted Costs'!W445)/Value_Output,"")</f>
        <v/>
      </c>
      <c r="R119" s="81" t="str">
        <f>IF(ISTEXT('Discounted Costs'!$N445&amp;'Discounted Costs'!$O445),('Discounted Costs'!X445)/Value_Output,"")</f>
        <v/>
      </c>
      <c r="S119" s="81" t="str">
        <f>IF(ISTEXT('Discounted Costs'!$N445&amp;'Discounted Costs'!$O445),('Discounted Costs'!Y445)/Value_Output,"")</f>
        <v/>
      </c>
      <c r="T119" s="81" t="str">
        <f>IF(ISTEXT('Discounted Costs'!$N445&amp;'Discounted Costs'!$O445),('Discounted Costs'!Z445)/Value_Output,"")</f>
        <v/>
      </c>
      <c r="U119" s="81" t="str">
        <f>IF(ISTEXT('Discounted Costs'!$N445&amp;'Discounted Costs'!$O445),('Discounted Costs'!AA445)/Value_Output,"")</f>
        <v/>
      </c>
      <c r="V119" s="81" t="str">
        <f>IF(ISTEXT('Discounted Costs'!$N445&amp;'Discounted Costs'!$O445),('Discounted Costs'!AB445)/Value_Output,"")</f>
        <v/>
      </c>
      <c r="W119" s="81" t="str">
        <f>IF(ISTEXT('Discounted Costs'!$N445&amp;'Discounted Costs'!$O445),('Discounted Costs'!AC445)/Value_Output,"")</f>
        <v/>
      </c>
      <c r="X119" s="81" t="str">
        <f>IF(ISTEXT('Discounted Costs'!$N445&amp;'Discounted Costs'!$O445),('Discounted Costs'!AD445)/Value_Output,"")</f>
        <v/>
      </c>
      <c r="Y119" s="81" t="str">
        <f>IF(ISTEXT('Discounted Costs'!$N445&amp;'Discounted Costs'!$O445),('Discounted Costs'!AE445)/Value_Output,"")</f>
        <v/>
      </c>
      <c r="Z119" s="81" t="str">
        <f>IF(ISTEXT('Discounted Costs'!$N445&amp;'Discounted Costs'!$O445),('Discounted Costs'!AF445)/Value_Output,"")</f>
        <v/>
      </c>
      <c r="AA119" s="81" t="str">
        <f>IF(ISTEXT('Discounted Costs'!$N445&amp;'Discounted Costs'!$O445),('Discounted Costs'!AG445)/Value_Output,"")</f>
        <v/>
      </c>
      <c r="AB119" s="81" t="str">
        <f>IF(ISTEXT('Discounted Costs'!$N445&amp;'Discounted Costs'!$O445),('Discounted Costs'!AH445)/Value_Output,"")</f>
        <v/>
      </c>
      <c r="AC119" s="81" t="str">
        <f>IF(ISTEXT('Discounted Costs'!$N445&amp;'Discounted Costs'!$O445),('Discounted Costs'!AI445)/Value_Output,"")</f>
        <v/>
      </c>
      <c r="AD119" s="81" t="str">
        <f>IF(ISTEXT('Discounted Costs'!$N445&amp;'Discounted Costs'!$O445),('Discounted Costs'!AJ445)/Value_Output,"")</f>
        <v/>
      </c>
      <c r="AE119" s="81" t="str">
        <f>IF(ISTEXT('Discounted Costs'!$N445&amp;'Discounted Costs'!$O445),('Discounted Costs'!AK445)/Value_Output,"")</f>
        <v/>
      </c>
      <c r="AF119" s="81" t="str">
        <f>IF(ISTEXT('Discounted Costs'!$N445&amp;'Discounted Costs'!$O445),('Discounted Costs'!AL445)/Value_Output,"")</f>
        <v/>
      </c>
      <c r="AG119" s="81" t="str">
        <f>IF(ISTEXT('Discounted Costs'!$N445&amp;'Discounted Costs'!$O445),('Discounted Costs'!AM445)/Value_Output,"")</f>
        <v/>
      </c>
      <c r="AH119" s="81" t="str">
        <f>IF(ISTEXT('Discounted Costs'!$N445&amp;'Discounted Costs'!$O445),('Discounted Costs'!AN445)/Value_Output,"")</f>
        <v/>
      </c>
      <c r="AI119" s="81" t="str">
        <f>IF(ISTEXT('Discounted Costs'!$N445&amp;'Discounted Costs'!$O445),('Discounted Costs'!AO445)/Value_Output,"")</f>
        <v/>
      </c>
      <c r="AJ119" s="81" t="str">
        <f>IF(ISTEXT('Discounted Costs'!$N445&amp;'Discounted Costs'!$O445),('Discounted Costs'!AP445)/Value_Output,"")</f>
        <v/>
      </c>
      <c r="AK119" s="81" t="str">
        <f>IF(ISTEXT('Discounted Costs'!$N445&amp;'Discounted Costs'!$O445),('Discounted Costs'!AQ445)/Value_Output,"")</f>
        <v/>
      </c>
      <c r="AL119" s="81" t="str">
        <f>IF(ISTEXT('Discounted Costs'!$N445&amp;'Discounted Costs'!$O445),('Discounted Costs'!AR445)/Value_Output,"")</f>
        <v/>
      </c>
      <c r="AM119" s="81" t="str">
        <f>IF(ISTEXT('Discounted Costs'!$N445&amp;'Discounted Costs'!$O445),('Discounted Costs'!AS445)/Value_Output,"")</f>
        <v/>
      </c>
      <c r="AN119" s="81" t="str">
        <f>IF(ISTEXT('Discounted Costs'!$N445&amp;'Discounted Costs'!$O445),('Discounted Costs'!AT445)/Value_Output,"")</f>
        <v/>
      </c>
      <c r="AO119" s="81" t="str">
        <f>IF(ISTEXT('Discounted Costs'!$N445&amp;'Discounted Costs'!$O445),('Discounted Costs'!AU445)/Value_Output,"")</f>
        <v/>
      </c>
      <c r="AP119" s="81" t="str">
        <f>IF(ISTEXT('Discounted Costs'!$N445&amp;'Discounted Costs'!$O445),('Discounted Costs'!AV445)/Value_Output,"")</f>
        <v/>
      </c>
      <c r="AQ119" s="81" t="str">
        <f>IF(ISTEXT('Discounted Costs'!$N445&amp;'Discounted Costs'!$O445),('Discounted Costs'!AW445)/Value_Output,"")</f>
        <v/>
      </c>
      <c r="AR119" s="81" t="str">
        <f>IF(ISTEXT('Discounted Costs'!$N445&amp;'Discounted Costs'!$O445),('Discounted Costs'!AX445)/Value_Output,"")</f>
        <v/>
      </c>
      <c r="AS119" s="81" t="str">
        <f>IF(ISTEXT('Discounted Costs'!$N445&amp;'Discounted Costs'!$O445),('Discounted Costs'!AY445)/Value_Output,"")</f>
        <v/>
      </c>
      <c r="AT119" s="81" t="str">
        <f>IF(ISTEXT('Discounted Costs'!$N445&amp;'Discounted Costs'!$O445),('Discounted Costs'!AZ445)/Value_Output,"")</f>
        <v/>
      </c>
      <c r="AU119" s="81" t="str">
        <f>IF(ISTEXT('Discounted Costs'!$N445&amp;'Discounted Costs'!$O445),('Discounted Costs'!BA445)/Value_Output,"")</f>
        <v/>
      </c>
      <c r="AV119" s="81" t="str">
        <f>IF(ISTEXT('Discounted Costs'!$N445&amp;'Discounted Costs'!$O445),('Discounted Costs'!BB445)/Value_Output,"")</f>
        <v/>
      </c>
      <c r="AW119" s="81" t="str">
        <f>IF(ISTEXT('Discounted Costs'!$N445&amp;'Discounted Costs'!$O445),('Discounted Costs'!BC445)/Value_Output,"")</f>
        <v/>
      </c>
      <c r="AX119" s="81" t="str">
        <f>IF(ISTEXT('Discounted Costs'!$N445&amp;'Discounted Costs'!$O445),('Discounted Costs'!BD445)/Value_Output,"")</f>
        <v/>
      </c>
      <c r="AY119" s="81" t="str">
        <f>IF(ISTEXT('Discounted Costs'!$N445&amp;'Discounted Costs'!$O445),('Discounted Costs'!BE445)/Value_Output,"")</f>
        <v/>
      </c>
      <c r="AZ119" s="77" t="str">
        <f>IF(ISTEXT('Discounted Costs'!$N445&amp;'Discounted Costs'!$O445),('Discounted Costs'!BF445)/Value_Output,"")</f>
        <v/>
      </c>
      <c r="BA119" s="77" t="str">
        <f>IF(ISTEXT('Discounted Costs'!$N445&amp;'Discounted Costs'!$O445),('Discounted Costs'!BG445)/Value_Output,"")</f>
        <v/>
      </c>
      <c r="BB119" s="77" t="str">
        <f>IF(ISTEXT('Discounted Costs'!$N445&amp;'Discounted Costs'!$O445),('Discounted Costs'!BH445)/Value_Output,"")</f>
        <v/>
      </c>
      <c r="BC119" s="77" t="str">
        <f>IF(ISTEXT('Discounted Costs'!$N445&amp;'Discounted Costs'!$O445),('Discounted Costs'!BI445)/Value_Output,"")</f>
        <v/>
      </c>
      <c r="BD119" s="77" t="str">
        <f>IF(ISTEXT('Discounted Costs'!$N445&amp;'Discounted Costs'!$O445),('Discounted Costs'!BJ445)/Value_Output,"")</f>
        <v/>
      </c>
      <c r="BE119" s="77" t="str">
        <f>IF(ISTEXT('Discounted Costs'!$N445&amp;'Discounted Costs'!$O445),('Discounted Costs'!BK445)/Value_Output,"")</f>
        <v/>
      </c>
      <c r="BF119" s="77" t="str">
        <f>IF(ISTEXT('Discounted Costs'!$N445&amp;'Discounted Costs'!$O445),('Discounted Costs'!BL445)/Value_Output,"")</f>
        <v/>
      </c>
      <c r="BG119" s="77" t="str">
        <f>IF(ISTEXT('Discounted Costs'!$N445&amp;'Discounted Costs'!$O445),('Discounted Costs'!BM445)/Value_Output,"")</f>
        <v/>
      </c>
      <c r="BH119" s="77" t="str">
        <f>IF(ISTEXT('Discounted Costs'!$N445&amp;'Discounted Costs'!$O445),('Discounted Costs'!BN445)/Value_Output,"")</f>
        <v/>
      </c>
      <c r="BI119" s="77" t="str">
        <f>IF(ISTEXT('Discounted Costs'!$N445&amp;'Discounted Costs'!$O445),('Discounted Costs'!BO445)/Value_Output,"")</f>
        <v/>
      </c>
      <c r="BJ119" s="77" t="str">
        <f>IF(ISTEXT('Discounted Costs'!$N445&amp;'Discounted Costs'!$O445),('Discounted Costs'!BP445)/Value_Output,"")</f>
        <v/>
      </c>
      <c r="BK119" s="77" t="str">
        <f>IF(ISTEXT('Discounted Costs'!$N445&amp;'Discounted Costs'!$O445),('Discounted Costs'!BQ445)/Value_Output,"")</f>
        <v/>
      </c>
      <c r="BL119" s="77" t="str">
        <f>IF(ISTEXT('Discounted Costs'!$N445&amp;'Discounted Costs'!$O445),('Discounted Costs'!BR445)/Value_Output,"")</f>
        <v/>
      </c>
      <c r="BM119" s="77" t="str">
        <f>IF(ISTEXT('Discounted Costs'!$N445&amp;'Discounted Costs'!$O445),('Discounted Costs'!BS445)/Value_Output,"")</f>
        <v/>
      </c>
      <c r="BN119" s="77" t="str">
        <f>IF(ISTEXT('Discounted Costs'!$N445&amp;'Discounted Costs'!$O445),('Discounted Costs'!BT445)/Value_Output,"")</f>
        <v/>
      </c>
      <c r="BO119" s="77" t="str">
        <f>IF(ISTEXT('Discounted Costs'!$N445&amp;'Discounted Costs'!$O445),('Discounted Costs'!BU445)/Value_Output,"")</f>
        <v/>
      </c>
      <c r="BP119" s="77" t="str">
        <f>IF(ISTEXT('Discounted Costs'!$N445&amp;'Discounted Costs'!$O445),('Discounted Costs'!BV445)/Value_Output,"")</f>
        <v/>
      </c>
      <c r="BQ119" s="77" t="str">
        <f>IF(ISTEXT('Discounted Costs'!$N445&amp;'Discounted Costs'!$O445),('Discounted Costs'!BW445)/Value_Output,"")</f>
        <v/>
      </c>
      <c r="BR119" s="77" t="str">
        <f>IF(ISTEXT('Discounted Costs'!$N445&amp;'Discounted Costs'!$O445),('Discounted Costs'!BX445)/Value_Output,"")</f>
        <v/>
      </c>
      <c r="BS119" s="77" t="str">
        <f>IF(ISTEXT('Discounted Costs'!$N445&amp;'Discounted Costs'!$O445),('Discounted Costs'!BY445)/Value_Output,"")</f>
        <v/>
      </c>
      <c r="BT119" s="77" t="str">
        <f>IF(ISTEXT('Discounted Costs'!$N445&amp;'Discounted Costs'!$O445),('Discounted Costs'!BZ445)/Value_Output,"")</f>
        <v/>
      </c>
      <c r="BU119" s="77" t="str">
        <f>IF(ISTEXT('Discounted Costs'!$N445&amp;'Discounted Costs'!$O445),('Discounted Costs'!CA445)/Value_Output,"")</f>
        <v/>
      </c>
      <c r="BV119" s="77" t="str">
        <f>IF(ISTEXT('Discounted Costs'!$N445&amp;'Discounted Costs'!$O445),('Discounted Costs'!CB445)/Value_Output,"")</f>
        <v/>
      </c>
      <c r="BW119" s="77" t="str">
        <f>IF(ISTEXT('Discounted Costs'!$N445&amp;'Discounted Costs'!$O445),('Discounted Costs'!CC445)/Value_Output,"")</f>
        <v/>
      </c>
      <c r="BX119" s="77" t="str">
        <f>IF(ISTEXT('Discounted Costs'!$N445&amp;'Discounted Costs'!$O445),('Discounted Costs'!CD445)/Value_Output,"")</f>
        <v/>
      </c>
      <c r="BY119" s="77" t="str">
        <f>IF(ISTEXT('Discounted Costs'!$N445&amp;'Discounted Costs'!$O445),('Discounted Costs'!CE445)/Value_Output,"")</f>
        <v/>
      </c>
      <c r="BZ119" s="77" t="str">
        <f>IF(ISTEXT('Discounted Costs'!$N445&amp;'Discounted Costs'!$O445),('Discounted Costs'!CF445)/Value_Output,"")</f>
        <v/>
      </c>
      <c r="CA119" s="77" t="str">
        <f>IF(ISTEXT('Discounted Costs'!$N445&amp;'Discounted Costs'!$O445),('Discounted Costs'!CG445)/Value_Output,"")</f>
        <v/>
      </c>
      <c r="CB119" s="77" t="str">
        <f>IF(ISTEXT('Discounted Costs'!$N445&amp;'Discounted Costs'!$O445),('Discounted Costs'!CH445)/Value_Output,"")</f>
        <v/>
      </c>
      <c r="CC119" s="77" t="str">
        <f>IF(ISTEXT('Discounted Costs'!$N445&amp;'Discounted Costs'!$O445),('Discounted Costs'!CI445)/Value_Output,"")</f>
        <v/>
      </c>
      <c r="CD119" s="77" t="str">
        <f>IF(ISTEXT('Discounted Costs'!$N445&amp;'Discounted Costs'!$O445),('Discounted Costs'!CJ445)/Value_Output,"")</f>
        <v/>
      </c>
      <c r="CE119" s="77" t="str">
        <f>IF(ISTEXT('Discounted Costs'!$N445&amp;'Discounted Costs'!$O445),('Discounted Costs'!CK445)/Value_Output,"")</f>
        <v/>
      </c>
      <c r="CF119" s="77" t="str">
        <f>IF(ISTEXT('Discounted Costs'!$N445&amp;'Discounted Costs'!$O445),('Discounted Costs'!CL445)/Value_Output,"")</f>
        <v/>
      </c>
      <c r="CG119" s="77" t="str">
        <f>IF(ISTEXT('Discounted Costs'!$N445&amp;'Discounted Costs'!$O445),('Discounted Costs'!CM445)/Value_Output,"")</f>
        <v/>
      </c>
      <c r="CH119" s="77" t="str">
        <f>IF(ISTEXT('Discounted Costs'!$N445&amp;'Discounted Costs'!$O445),('Discounted Costs'!CN445)/Value_Output,"")</f>
        <v/>
      </c>
      <c r="CI119" s="77" t="str">
        <f>IF(ISTEXT('Discounted Costs'!$N445&amp;'Discounted Costs'!$O445),('Discounted Costs'!CO445)/Value_Output,"")</f>
        <v/>
      </c>
      <c r="CJ119" s="77" t="str">
        <f>IF(ISTEXT('Discounted Costs'!$N445&amp;'Discounted Costs'!$O445),('Discounted Costs'!CP445)/Value_Output,"")</f>
        <v/>
      </c>
      <c r="CM119" s="24"/>
      <c r="CN119" s="24"/>
    </row>
    <row r="120" spans="3:92" x14ac:dyDescent="0.35">
      <c r="C120" s="114"/>
      <c r="D120" s="114"/>
      <c r="E120" s="19" t="str">
        <f>IF(ISTEXT('Discounted Costs'!$N446&amp;'Discounted Costs'!$O446),'Discounted Costs'!$O446,"")</f>
        <v/>
      </c>
      <c r="F120" s="19"/>
      <c r="G120" s="82" t="str">
        <f>IF(ISTEXT('Discounted Costs'!$N446&amp;'Discounted Costs'!$O446),SUM('Discounted Costs'!$P446:$BM446)/Value_Output,"")</f>
        <v/>
      </c>
      <c r="H120" s="82"/>
      <c r="I120" s="87"/>
      <c r="J120" s="81" t="str">
        <f>IF(ISTEXT('Discounted Costs'!$N446&amp;'Discounted Costs'!$O446),('Discounted Costs'!P446)/Value_Output,"")</f>
        <v/>
      </c>
      <c r="K120" s="81" t="str">
        <f>IF(ISTEXT('Discounted Costs'!$N446&amp;'Discounted Costs'!$O446),('Discounted Costs'!Q446)/Value_Output,"")</f>
        <v/>
      </c>
      <c r="L120" s="81" t="str">
        <f>IF(ISTEXT('Discounted Costs'!$N446&amp;'Discounted Costs'!$O446),('Discounted Costs'!R446)/Value_Output,"")</f>
        <v/>
      </c>
      <c r="M120" s="81" t="str">
        <f>IF(ISTEXT('Discounted Costs'!$N446&amp;'Discounted Costs'!$O446),('Discounted Costs'!S446)/Value_Output,"")</f>
        <v/>
      </c>
      <c r="N120" s="81" t="str">
        <f>IF(ISTEXT('Discounted Costs'!$N446&amp;'Discounted Costs'!$O446),('Discounted Costs'!T446)/Value_Output,"")</f>
        <v/>
      </c>
      <c r="O120" s="81" t="str">
        <f>IF(ISTEXT('Discounted Costs'!$N446&amp;'Discounted Costs'!$O446),('Discounted Costs'!U446)/Value_Output,"")</f>
        <v/>
      </c>
      <c r="P120" s="81" t="str">
        <f>IF(ISTEXT('Discounted Costs'!$N446&amp;'Discounted Costs'!$O446),('Discounted Costs'!V446)/Value_Output,"")</f>
        <v/>
      </c>
      <c r="Q120" s="81" t="str">
        <f>IF(ISTEXT('Discounted Costs'!$N446&amp;'Discounted Costs'!$O446),('Discounted Costs'!W446)/Value_Output,"")</f>
        <v/>
      </c>
      <c r="R120" s="81" t="str">
        <f>IF(ISTEXT('Discounted Costs'!$N446&amp;'Discounted Costs'!$O446),('Discounted Costs'!X446)/Value_Output,"")</f>
        <v/>
      </c>
      <c r="S120" s="81" t="str">
        <f>IF(ISTEXT('Discounted Costs'!$N446&amp;'Discounted Costs'!$O446),('Discounted Costs'!Y446)/Value_Output,"")</f>
        <v/>
      </c>
      <c r="T120" s="81" t="str">
        <f>IF(ISTEXT('Discounted Costs'!$N446&amp;'Discounted Costs'!$O446),('Discounted Costs'!Z446)/Value_Output,"")</f>
        <v/>
      </c>
      <c r="U120" s="81" t="str">
        <f>IF(ISTEXT('Discounted Costs'!$N446&amp;'Discounted Costs'!$O446),('Discounted Costs'!AA446)/Value_Output,"")</f>
        <v/>
      </c>
      <c r="V120" s="81" t="str">
        <f>IF(ISTEXT('Discounted Costs'!$N446&amp;'Discounted Costs'!$O446),('Discounted Costs'!AB446)/Value_Output,"")</f>
        <v/>
      </c>
      <c r="W120" s="81" t="str">
        <f>IF(ISTEXT('Discounted Costs'!$N446&amp;'Discounted Costs'!$O446),('Discounted Costs'!AC446)/Value_Output,"")</f>
        <v/>
      </c>
      <c r="X120" s="81" t="str">
        <f>IF(ISTEXT('Discounted Costs'!$N446&amp;'Discounted Costs'!$O446),('Discounted Costs'!AD446)/Value_Output,"")</f>
        <v/>
      </c>
      <c r="Y120" s="81" t="str">
        <f>IF(ISTEXT('Discounted Costs'!$N446&amp;'Discounted Costs'!$O446),('Discounted Costs'!AE446)/Value_Output,"")</f>
        <v/>
      </c>
      <c r="Z120" s="81" t="str">
        <f>IF(ISTEXT('Discounted Costs'!$N446&amp;'Discounted Costs'!$O446),('Discounted Costs'!AF446)/Value_Output,"")</f>
        <v/>
      </c>
      <c r="AA120" s="81" t="str">
        <f>IF(ISTEXT('Discounted Costs'!$N446&amp;'Discounted Costs'!$O446),('Discounted Costs'!AG446)/Value_Output,"")</f>
        <v/>
      </c>
      <c r="AB120" s="81" t="str">
        <f>IF(ISTEXT('Discounted Costs'!$N446&amp;'Discounted Costs'!$O446),('Discounted Costs'!AH446)/Value_Output,"")</f>
        <v/>
      </c>
      <c r="AC120" s="81" t="str">
        <f>IF(ISTEXT('Discounted Costs'!$N446&amp;'Discounted Costs'!$O446),('Discounted Costs'!AI446)/Value_Output,"")</f>
        <v/>
      </c>
      <c r="AD120" s="81" t="str">
        <f>IF(ISTEXT('Discounted Costs'!$N446&amp;'Discounted Costs'!$O446),('Discounted Costs'!AJ446)/Value_Output,"")</f>
        <v/>
      </c>
      <c r="AE120" s="81" t="str">
        <f>IF(ISTEXT('Discounted Costs'!$N446&amp;'Discounted Costs'!$O446),('Discounted Costs'!AK446)/Value_Output,"")</f>
        <v/>
      </c>
      <c r="AF120" s="81" t="str">
        <f>IF(ISTEXT('Discounted Costs'!$N446&amp;'Discounted Costs'!$O446),('Discounted Costs'!AL446)/Value_Output,"")</f>
        <v/>
      </c>
      <c r="AG120" s="81" t="str">
        <f>IF(ISTEXT('Discounted Costs'!$N446&amp;'Discounted Costs'!$O446),('Discounted Costs'!AM446)/Value_Output,"")</f>
        <v/>
      </c>
      <c r="AH120" s="81" t="str">
        <f>IF(ISTEXT('Discounted Costs'!$N446&amp;'Discounted Costs'!$O446),('Discounted Costs'!AN446)/Value_Output,"")</f>
        <v/>
      </c>
      <c r="AI120" s="81" t="str">
        <f>IF(ISTEXT('Discounted Costs'!$N446&amp;'Discounted Costs'!$O446),('Discounted Costs'!AO446)/Value_Output,"")</f>
        <v/>
      </c>
      <c r="AJ120" s="81" t="str">
        <f>IF(ISTEXT('Discounted Costs'!$N446&amp;'Discounted Costs'!$O446),('Discounted Costs'!AP446)/Value_Output,"")</f>
        <v/>
      </c>
      <c r="AK120" s="81" t="str">
        <f>IF(ISTEXT('Discounted Costs'!$N446&amp;'Discounted Costs'!$O446),('Discounted Costs'!AQ446)/Value_Output,"")</f>
        <v/>
      </c>
      <c r="AL120" s="81" t="str">
        <f>IF(ISTEXT('Discounted Costs'!$N446&amp;'Discounted Costs'!$O446),('Discounted Costs'!AR446)/Value_Output,"")</f>
        <v/>
      </c>
      <c r="AM120" s="81" t="str">
        <f>IF(ISTEXT('Discounted Costs'!$N446&amp;'Discounted Costs'!$O446),('Discounted Costs'!AS446)/Value_Output,"")</f>
        <v/>
      </c>
      <c r="AN120" s="81" t="str">
        <f>IF(ISTEXT('Discounted Costs'!$N446&amp;'Discounted Costs'!$O446),('Discounted Costs'!AT446)/Value_Output,"")</f>
        <v/>
      </c>
      <c r="AO120" s="81" t="str">
        <f>IF(ISTEXT('Discounted Costs'!$N446&amp;'Discounted Costs'!$O446),('Discounted Costs'!AU446)/Value_Output,"")</f>
        <v/>
      </c>
      <c r="AP120" s="81" t="str">
        <f>IF(ISTEXT('Discounted Costs'!$N446&amp;'Discounted Costs'!$O446),('Discounted Costs'!AV446)/Value_Output,"")</f>
        <v/>
      </c>
      <c r="AQ120" s="81" t="str">
        <f>IF(ISTEXT('Discounted Costs'!$N446&amp;'Discounted Costs'!$O446),('Discounted Costs'!AW446)/Value_Output,"")</f>
        <v/>
      </c>
      <c r="AR120" s="81" t="str">
        <f>IF(ISTEXT('Discounted Costs'!$N446&amp;'Discounted Costs'!$O446),('Discounted Costs'!AX446)/Value_Output,"")</f>
        <v/>
      </c>
      <c r="AS120" s="81" t="str">
        <f>IF(ISTEXT('Discounted Costs'!$N446&amp;'Discounted Costs'!$O446),('Discounted Costs'!AY446)/Value_Output,"")</f>
        <v/>
      </c>
      <c r="AT120" s="81" t="str">
        <f>IF(ISTEXT('Discounted Costs'!$N446&amp;'Discounted Costs'!$O446),('Discounted Costs'!AZ446)/Value_Output,"")</f>
        <v/>
      </c>
      <c r="AU120" s="81" t="str">
        <f>IF(ISTEXT('Discounted Costs'!$N446&amp;'Discounted Costs'!$O446),('Discounted Costs'!BA446)/Value_Output,"")</f>
        <v/>
      </c>
      <c r="AV120" s="81" t="str">
        <f>IF(ISTEXT('Discounted Costs'!$N446&amp;'Discounted Costs'!$O446),('Discounted Costs'!BB446)/Value_Output,"")</f>
        <v/>
      </c>
      <c r="AW120" s="81" t="str">
        <f>IF(ISTEXT('Discounted Costs'!$N446&amp;'Discounted Costs'!$O446),('Discounted Costs'!BC446)/Value_Output,"")</f>
        <v/>
      </c>
      <c r="AX120" s="81" t="str">
        <f>IF(ISTEXT('Discounted Costs'!$N446&amp;'Discounted Costs'!$O446),('Discounted Costs'!BD446)/Value_Output,"")</f>
        <v/>
      </c>
      <c r="AY120" s="81" t="str">
        <f>IF(ISTEXT('Discounted Costs'!$N446&amp;'Discounted Costs'!$O446),('Discounted Costs'!BE446)/Value_Output,"")</f>
        <v/>
      </c>
      <c r="AZ120" s="77" t="str">
        <f>IF(ISTEXT('Discounted Costs'!$N446&amp;'Discounted Costs'!$O446),('Discounted Costs'!BF446)/Value_Output,"")</f>
        <v/>
      </c>
      <c r="BA120" s="77" t="str">
        <f>IF(ISTEXT('Discounted Costs'!$N446&amp;'Discounted Costs'!$O446),('Discounted Costs'!BG446)/Value_Output,"")</f>
        <v/>
      </c>
      <c r="BB120" s="77" t="str">
        <f>IF(ISTEXT('Discounted Costs'!$N446&amp;'Discounted Costs'!$O446),('Discounted Costs'!BH446)/Value_Output,"")</f>
        <v/>
      </c>
      <c r="BC120" s="77" t="str">
        <f>IF(ISTEXT('Discounted Costs'!$N446&amp;'Discounted Costs'!$O446),('Discounted Costs'!BI446)/Value_Output,"")</f>
        <v/>
      </c>
      <c r="BD120" s="77" t="str">
        <f>IF(ISTEXT('Discounted Costs'!$N446&amp;'Discounted Costs'!$O446),('Discounted Costs'!BJ446)/Value_Output,"")</f>
        <v/>
      </c>
      <c r="BE120" s="77" t="str">
        <f>IF(ISTEXT('Discounted Costs'!$N446&amp;'Discounted Costs'!$O446),('Discounted Costs'!BK446)/Value_Output,"")</f>
        <v/>
      </c>
      <c r="BF120" s="77" t="str">
        <f>IF(ISTEXT('Discounted Costs'!$N446&amp;'Discounted Costs'!$O446),('Discounted Costs'!BL446)/Value_Output,"")</f>
        <v/>
      </c>
      <c r="BG120" s="77" t="str">
        <f>IF(ISTEXT('Discounted Costs'!$N446&amp;'Discounted Costs'!$O446),('Discounted Costs'!BM446)/Value_Output,"")</f>
        <v/>
      </c>
      <c r="BH120" s="77" t="str">
        <f>IF(ISTEXT('Discounted Costs'!$N446&amp;'Discounted Costs'!$O446),('Discounted Costs'!BN446)/Value_Output,"")</f>
        <v/>
      </c>
      <c r="BI120" s="77" t="str">
        <f>IF(ISTEXT('Discounted Costs'!$N446&amp;'Discounted Costs'!$O446),('Discounted Costs'!BO446)/Value_Output,"")</f>
        <v/>
      </c>
      <c r="BJ120" s="77" t="str">
        <f>IF(ISTEXT('Discounted Costs'!$N446&amp;'Discounted Costs'!$O446),('Discounted Costs'!BP446)/Value_Output,"")</f>
        <v/>
      </c>
      <c r="BK120" s="77" t="str">
        <f>IF(ISTEXT('Discounted Costs'!$N446&amp;'Discounted Costs'!$O446),('Discounted Costs'!BQ446)/Value_Output,"")</f>
        <v/>
      </c>
      <c r="BL120" s="77" t="str">
        <f>IF(ISTEXT('Discounted Costs'!$N446&amp;'Discounted Costs'!$O446),('Discounted Costs'!BR446)/Value_Output,"")</f>
        <v/>
      </c>
      <c r="BM120" s="77" t="str">
        <f>IF(ISTEXT('Discounted Costs'!$N446&amp;'Discounted Costs'!$O446),('Discounted Costs'!BS446)/Value_Output,"")</f>
        <v/>
      </c>
      <c r="BN120" s="77" t="str">
        <f>IF(ISTEXT('Discounted Costs'!$N446&amp;'Discounted Costs'!$O446),('Discounted Costs'!BT446)/Value_Output,"")</f>
        <v/>
      </c>
      <c r="BO120" s="77" t="str">
        <f>IF(ISTEXT('Discounted Costs'!$N446&amp;'Discounted Costs'!$O446),('Discounted Costs'!BU446)/Value_Output,"")</f>
        <v/>
      </c>
      <c r="BP120" s="77" t="str">
        <f>IF(ISTEXT('Discounted Costs'!$N446&amp;'Discounted Costs'!$O446),('Discounted Costs'!BV446)/Value_Output,"")</f>
        <v/>
      </c>
      <c r="BQ120" s="77" t="str">
        <f>IF(ISTEXT('Discounted Costs'!$N446&amp;'Discounted Costs'!$O446),('Discounted Costs'!BW446)/Value_Output,"")</f>
        <v/>
      </c>
      <c r="BR120" s="77" t="str">
        <f>IF(ISTEXT('Discounted Costs'!$N446&amp;'Discounted Costs'!$O446),('Discounted Costs'!BX446)/Value_Output,"")</f>
        <v/>
      </c>
      <c r="BS120" s="77" t="str">
        <f>IF(ISTEXT('Discounted Costs'!$N446&amp;'Discounted Costs'!$O446),('Discounted Costs'!BY446)/Value_Output,"")</f>
        <v/>
      </c>
      <c r="BT120" s="77" t="str">
        <f>IF(ISTEXT('Discounted Costs'!$N446&amp;'Discounted Costs'!$O446),('Discounted Costs'!BZ446)/Value_Output,"")</f>
        <v/>
      </c>
      <c r="BU120" s="77" t="str">
        <f>IF(ISTEXT('Discounted Costs'!$N446&amp;'Discounted Costs'!$O446),('Discounted Costs'!CA446)/Value_Output,"")</f>
        <v/>
      </c>
      <c r="BV120" s="77" t="str">
        <f>IF(ISTEXT('Discounted Costs'!$N446&amp;'Discounted Costs'!$O446),('Discounted Costs'!CB446)/Value_Output,"")</f>
        <v/>
      </c>
      <c r="BW120" s="77" t="str">
        <f>IF(ISTEXT('Discounted Costs'!$N446&amp;'Discounted Costs'!$O446),('Discounted Costs'!CC446)/Value_Output,"")</f>
        <v/>
      </c>
      <c r="BX120" s="77" t="str">
        <f>IF(ISTEXT('Discounted Costs'!$N446&amp;'Discounted Costs'!$O446),('Discounted Costs'!CD446)/Value_Output,"")</f>
        <v/>
      </c>
      <c r="BY120" s="77" t="str">
        <f>IF(ISTEXT('Discounted Costs'!$N446&amp;'Discounted Costs'!$O446),('Discounted Costs'!CE446)/Value_Output,"")</f>
        <v/>
      </c>
      <c r="BZ120" s="77" t="str">
        <f>IF(ISTEXT('Discounted Costs'!$N446&amp;'Discounted Costs'!$O446),('Discounted Costs'!CF446)/Value_Output,"")</f>
        <v/>
      </c>
      <c r="CA120" s="77" t="str">
        <f>IF(ISTEXT('Discounted Costs'!$N446&amp;'Discounted Costs'!$O446),('Discounted Costs'!CG446)/Value_Output,"")</f>
        <v/>
      </c>
      <c r="CB120" s="77" t="str">
        <f>IF(ISTEXT('Discounted Costs'!$N446&amp;'Discounted Costs'!$O446),('Discounted Costs'!CH446)/Value_Output,"")</f>
        <v/>
      </c>
      <c r="CC120" s="77" t="str">
        <f>IF(ISTEXT('Discounted Costs'!$N446&amp;'Discounted Costs'!$O446),('Discounted Costs'!CI446)/Value_Output,"")</f>
        <v/>
      </c>
      <c r="CD120" s="77" t="str">
        <f>IF(ISTEXT('Discounted Costs'!$N446&amp;'Discounted Costs'!$O446),('Discounted Costs'!CJ446)/Value_Output,"")</f>
        <v/>
      </c>
      <c r="CE120" s="77" t="str">
        <f>IF(ISTEXT('Discounted Costs'!$N446&amp;'Discounted Costs'!$O446),('Discounted Costs'!CK446)/Value_Output,"")</f>
        <v/>
      </c>
      <c r="CF120" s="77" t="str">
        <f>IF(ISTEXT('Discounted Costs'!$N446&amp;'Discounted Costs'!$O446),('Discounted Costs'!CL446)/Value_Output,"")</f>
        <v/>
      </c>
      <c r="CG120" s="77" t="str">
        <f>IF(ISTEXT('Discounted Costs'!$N446&amp;'Discounted Costs'!$O446),('Discounted Costs'!CM446)/Value_Output,"")</f>
        <v/>
      </c>
      <c r="CH120" s="77" t="str">
        <f>IF(ISTEXT('Discounted Costs'!$N446&amp;'Discounted Costs'!$O446),('Discounted Costs'!CN446)/Value_Output,"")</f>
        <v/>
      </c>
      <c r="CI120" s="77" t="str">
        <f>IF(ISTEXT('Discounted Costs'!$N446&amp;'Discounted Costs'!$O446),('Discounted Costs'!CO446)/Value_Output,"")</f>
        <v/>
      </c>
      <c r="CJ120" s="77" t="str">
        <f>IF(ISTEXT('Discounted Costs'!$N446&amp;'Discounted Costs'!$O446),('Discounted Costs'!CP446)/Value_Output,"")</f>
        <v/>
      </c>
      <c r="CM120" s="24"/>
      <c r="CN120" s="24"/>
    </row>
    <row r="121" spans="3:92" x14ac:dyDescent="0.35">
      <c r="C121" s="114"/>
      <c r="D121" s="114"/>
      <c r="E121" s="19" t="str">
        <f>IF(ISTEXT('Discounted Costs'!$N447&amp;'Discounted Costs'!$O447),'Discounted Costs'!$O447,"")</f>
        <v/>
      </c>
      <c r="F121" s="19"/>
      <c r="G121" s="82" t="str">
        <f>IF(ISTEXT('Discounted Costs'!$N447&amp;'Discounted Costs'!$O447),SUM('Discounted Costs'!$P447:$BM447)/Value_Output,"")</f>
        <v/>
      </c>
      <c r="H121" s="82"/>
      <c r="I121" s="88"/>
      <c r="J121" s="81" t="str">
        <f>IF(ISTEXT('Discounted Costs'!$N447&amp;'Discounted Costs'!$O447),('Discounted Costs'!P447)/Value_Output,"")</f>
        <v/>
      </c>
      <c r="K121" s="81" t="str">
        <f>IF(ISTEXT('Discounted Costs'!$N447&amp;'Discounted Costs'!$O447),('Discounted Costs'!Q447)/Value_Output,"")</f>
        <v/>
      </c>
      <c r="L121" s="81" t="str">
        <f>IF(ISTEXT('Discounted Costs'!$N447&amp;'Discounted Costs'!$O447),('Discounted Costs'!R447)/Value_Output,"")</f>
        <v/>
      </c>
      <c r="M121" s="81" t="str">
        <f>IF(ISTEXT('Discounted Costs'!$N447&amp;'Discounted Costs'!$O447),('Discounted Costs'!S447)/Value_Output,"")</f>
        <v/>
      </c>
      <c r="N121" s="81" t="str">
        <f>IF(ISTEXT('Discounted Costs'!$N447&amp;'Discounted Costs'!$O447),('Discounted Costs'!T447)/Value_Output,"")</f>
        <v/>
      </c>
      <c r="O121" s="81" t="str">
        <f>IF(ISTEXT('Discounted Costs'!$N447&amp;'Discounted Costs'!$O447),('Discounted Costs'!U447)/Value_Output,"")</f>
        <v/>
      </c>
      <c r="P121" s="81" t="str">
        <f>IF(ISTEXT('Discounted Costs'!$N447&amp;'Discounted Costs'!$O447),('Discounted Costs'!V447)/Value_Output,"")</f>
        <v/>
      </c>
      <c r="Q121" s="81" t="str">
        <f>IF(ISTEXT('Discounted Costs'!$N447&amp;'Discounted Costs'!$O447),('Discounted Costs'!W447)/Value_Output,"")</f>
        <v/>
      </c>
      <c r="R121" s="81" t="str">
        <f>IF(ISTEXT('Discounted Costs'!$N447&amp;'Discounted Costs'!$O447),('Discounted Costs'!X447)/Value_Output,"")</f>
        <v/>
      </c>
      <c r="S121" s="81" t="str">
        <f>IF(ISTEXT('Discounted Costs'!$N447&amp;'Discounted Costs'!$O447),('Discounted Costs'!Y447)/Value_Output,"")</f>
        <v/>
      </c>
      <c r="T121" s="81" t="str">
        <f>IF(ISTEXT('Discounted Costs'!$N447&amp;'Discounted Costs'!$O447),('Discounted Costs'!Z447)/Value_Output,"")</f>
        <v/>
      </c>
      <c r="U121" s="81" t="str">
        <f>IF(ISTEXT('Discounted Costs'!$N447&amp;'Discounted Costs'!$O447),('Discounted Costs'!AA447)/Value_Output,"")</f>
        <v/>
      </c>
      <c r="V121" s="81" t="str">
        <f>IF(ISTEXT('Discounted Costs'!$N447&amp;'Discounted Costs'!$O447),('Discounted Costs'!AB447)/Value_Output,"")</f>
        <v/>
      </c>
      <c r="W121" s="81" t="str">
        <f>IF(ISTEXT('Discounted Costs'!$N447&amp;'Discounted Costs'!$O447),('Discounted Costs'!AC447)/Value_Output,"")</f>
        <v/>
      </c>
      <c r="X121" s="81" t="str">
        <f>IF(ISTEXT('Discounted Costs'!$N447&amp;'Discounted Costs'!$O447),('Discounted Costs'!AD447)/Value_Output,"")</f>
        <v/>
      </c>
      <c r="Y121" s="81" t="str">
        <f>IF(ISTEXT('Discounted Costs'!$N447&amp;'Discounted Costs'!$O447),('Discounted Costs'!AE447)/Value_Output,"")</f>
        <v/>
      </c>
      <c r="Z121" s="81" t="str">
        <f>IF(ISTEXT('Discounted Costs'!$N447&amp;'Discounted Costs'!$O447),('Discounted Costs'!AF447)/Value_Output,"")</f>
        <v/>
      </c>
      <c r="AA121" s="81" t="str">
        <f>IF(ISTEXT('Discounted Costs'!$N447&amp;'Discounted Costs'!$O447),('Discounted Costs'!AG447)/Value_Output,"")</f>
        <v/>
      </c>
      <c r="AB121" s="81" t="str">
        <f>IF(ISTEXT('Discounted Costs'!$N447&amp;'Discounted Costs'!$O447),('Discounted Costs'!AH447)/Value_Output,"")</f>
        <v/>
      </c>
      <c r="AC121" s="81" t="str">
        <f>IF(ISTEXT('Discounted Costs'!$N447&amp;'Discounted Costs'!$O447),('Discounted Costs'!AI447)/Value_Output,"")</f>
        <v/>
      </c>
      <c r="AD121" s="81" t="str">
        <f>IF(ISTEXT('Discounted Costs'!$N447&amp;'Discounted Costs'!$O447),('Discounted Costs'!AJ447)/Value_Output,"")</f>
        <v/>
      </c>
      <c r="AE121" s="81" t="str">
        <f>IF(ISTEXT('Discounted Costs'!$N447&amp;'Discounted Costs'!$O447),('Discounted Costs'!AK447)/Value_Output,"")</f>
        <v/>
      </c>
      <c r="AF121" s="81" t="str">
        <f>IF(ISTEXT('Discounted Costs'!$N447&amp;'Discounted Costs'!$O447),('Discounted Costs'!AL447)/Value_Output,"")</f>
        <v/>
      </c>
      <c r="AG121" s="81" t="str">
        <f>IF(ISTEXT('Discounted Costs'!$N447&amp;'Discounted Costs'!$O447),('Discounted Costs'!AM447)/Value_Output,"")</f>
        <v/>
      </c>
      <c r="AH121" s="81" t="str">
        <f>IF(ISTEXT('Discounted Costs'!$N447&amp;'Discounted Costs'!$O447),('Discounted Costs'!AN447)/Value_Output,"")</f>
        <v/>
      </c>
      <c r="AI121" s="81" t="str">
        <f>IF(ISTEXT('Discounted Costs'!$N447&amp;'Discounted Costs'!$O447),('Discounted Costs'!AO447)/Value_Output,"")</f>
        <v/>
      </c>
      <c r="AJ121" s="81" t="str">
        <f>IF(ISTEXT('Discounted Costs'!$N447&amp;'Discounted Costs'!$O447),('Discounted Costs'!AP447)/Value_Output,"")</f>
        <v/>
      </c>
      <c r="AK121" s="81" t="str">
        <f>IF(ISTEXT('Discounted Costs'!$N447&amp;'Discounted Costs'!$O447),('Discounted Costs'!AQ447)/Value_Output,"")</f>
        <v/>
      </c>
      <c r="AL121" s="81" t="str">
        <f>IF(ISTEXT('Discounted Costs'!$N447&amp;'Discounted Costs'!$O447),('Discounted Costs'!AR447)/Value_Output,"")</f>
        <v/>
      </c>
      <c r="AM121" s="81" t="str">
        <f>IF(ISTEXT('Discounted Costs'!$N447&amp;'Discounted Costs'!$O447),('Discounted Costs'!AS447)/Value_Output,"")</f>
        <v/>
      </c>
      <c r="AN121" s="81" t="str">
        <f>IF(ISTEXT('Discounted Costs'!$N447&amp;'Discounted Costs'!$O447),('Discounted Costs'!AT447)/Value_Output,"")</f>
        <v/>
      </c>
      <c r="AO121" s="81" t="str">
        <f>IF(ISTEXT('Discounted Costs'!$N447&amp;'Discounted Costs'!$O447),('Discounted Costs'!AU447)/Value_Output,"")</f>
        <v/>
      </c>
      <c r="AP121" s="81" t="str">
        <f>IF(ISTEXT('Discounted Costs'!$N447&amp;'Discounted Costs'!$O447),('Discounted Costs'!AV447)/Value_Output,"")</f>
        <v/>
      </c>
      <c r="AQ121" s="81" t="str">
        <f>IF(ISTEXT('Discounted Costs'!$N447&amp;'Discounted Costs'!$O447),('Discounted Costs'!AW447)/Value_Output,"")</f>
        <v/>
      </c>
      <c r="AR121" s="81" t="str">
        <f>IF(ISTEXT('Discounted Costs'!$N447&amp;'Discounted Costs'!$O447),('Discounted Costs'!AX447)/Value_Output,"")</f>
        <v/>
      </c>
      <c r="AS121" s="81" t="str">
        <f>IF(ISTEXT('Discounted Costs'!$N447&amp;'Discounted Costs'!$O447),('Discounted Costs'!AY447)/Value_Output,"")</f>
        <v/>
      </c>
      <c r="AT121" s="81" t="str">
        <f>IF(ISTEXT('Discounted Costs'!$N447&amp;'Discounted Costs'!$O447),('Discounted Costs'!AZ447)/Value_Output,"")</f>
        <v/>
      </c>
      <c r="AU121" s="81" t="str">
        <f>IF(ISTEXT('Discounted Costs'!$N447&amp;'Discounted Costs'!$O447),('Discounted Costs'!BA447)/Value_Output,"")</f>
        <v/>
      </c>
      <c r="AV121" s="81" t="str">
        <f>IF(ISTEXT('Discounted Costs'!$N447&amp;'Discounted Costs'!$O447),('Discounted Costs'!BB447)/Value_Output,"")</f>
        <v/>
      </c>
      <c r="AW121" s="81" t="str">
        <f>IF(ISTEXT('Discounted Costs'!$N447&amp;'Discounted Costs'!$O447),('Discounted Costs'!BC447)/Value_Output,"")</f>
        <v/>
      </c>
      <c r="AX121" s="81" t="str">
        <f>IF(ISTEXT('Discounted Costs'!$N447&amp;'Discounted Costs'!$O447),('Discounted Costs'!BD447)/Value_Output,"")</f>
        <v/>
      </c>
      <c r="AY121" s="81" t="str">
        <f>IF(ISTEXT('Discounted Costs'!$N447&amp;'Discounted Costs'!$O447),('Discounted Costs'!BE447)/Value_Output,"")</f>
        <v/>
      </c>
      <c r="AZ121" s="77" t="str">
        <f>IF(ISTEXT('Discounted Costs'!$N447&amp;'Discounted Costs'!$O447),('Discounted Costs'!BF447)/Value_Output,"")</f>
        <v/>
      </c>
      <c r="BA121" s="77" t="str">
        <f>IF(ISTEXT('Discounted Costs'!$N447&amp;'Discounted Costs'!$O447),('Discounted Costs'!BG447)/Value_Output,"")</f>
        <v/>
      </c>
      <c r="BB121" s="77" t="str">
        <f>IF(ISTEXT('Discounted Costs'!$N447&amp;'Discounted Costs'!$O447),('Discounted Costs'!BH447)/Value_Output,"")</f>
        <v/>
      </c>
      <c r="BC121" s="77" t="str">
        <f>IF(ISTEXT('Discounted Costs'!$N447&amp;'Discounted Costs'!$O447),('Discounted Costs'!BI447)/Value_Output,"")</f>
        <v/>
      </c>
      <c r="BD121" s="77" t="str">
        <f>IF(ISTEXT('Discounted Costs'!$N447&amp;'Discounted Costs'!$O447),('Discounted Costs'!BJ447)/Value_Output,"")</f>
        <v/>
      </c>
      <c r="BE121" s="77" t="str">
        <f>IF(ISTEXT('Discounted Costs'!$N447&amp;'Discounted Costs'!$O447),('Discounted Costs'!BK447)/Value_Output,"")</f>
        <v/>
      </c>
      <c r="BF121" s="77" t="str">
        <f>IF(ISTEXT('Discounted Costs'!$N447&amp;'Discounted Costs'!$O447),('Discounted Costs'!BL447)/Value_Output,"")</f>
        <v/>
      </c>
      <c r="BG121" s="77" t="str">
        <f>IF(ISTEXT('Discounted Costs'!$N447&amp;'Discounted Costs'!$O447),('Discounted Costs'!BM447)/Value_Output,"")</f>
        <v/>
      </c>
      <c r="BH121" s="77" t="str">
        <f>IF(ISTEXT('Discounted Costs'!$N447&amp;'Discounted Costs'!$O447),('Discounted Costs'!BN447)/Value_Output,"")</f>
        <v/>
      </c>
      <c r="BI121" s="77" t="str">
        <f>IF(ISTEXT('Discounted Costs'!$N447&amp;'Discounted Costs'!$O447),('Discounted Costs'!BO447)/Value_Output,"")</f>
        <v/>
      </c>
      <c r="BJ121" s="77" t="str">
        <f>IF(ISTEXT('Discounted Costs'!$N447&amp;'Discounted Costs'!$O447),('Discounted Costs'!BP447)/Value_Output,"")</f>
        <v/>
      </c>
      <c r="BK121" s="77" t="str">
        <f>IF(ISTEXT('Discounted Costs'!$N447&amp;'Discounted Costs'!$O447),('Discounted Costs'!BQ447)/Value_Output,"")</f>
        <v/>
      </c>
      <c r="BL121" s="77" t="str">
        <f>IF(ISTEXT('Discounted Costs'!$N447&amp;'Discounted Costs'!$O447),('Discounted Costs'!BR447)/Value_Output,"")</f>
        <v/>
      </c>
      <c r="BM121" s="77" t="str">
        <f>IF(ISTEXT('Discounted Costs'!$N447&amp;'Discounted Costs'!$O447),('Discounted Costs'!BS447)/Value_Output,"")</f>
        <v/>
      </c>
      <c r="BN121" s="77" t="str">
        <f>IF(ISTEXT('Discounted Costs'!$N447&amp;'Discounted Costs'!$O447),('Discounted Costs'!BT447)/Value_Output,"")</f>
        <v/>
      </c>
      <c r="BO121" s="77" t="str">
        <f>IF(ISTEXT('Discounted Costs'!$N447&amp;'Discounted Costs'!$O447),('Discounted Costs'!BU447)/Value_Output,"")</f>
        <v/>
      </c>
      <c r="BP121" s="77" t="str">
        <f>IF(ISTEXT('Discounted Costs'!$N447&amp;'Discounted Costs'!$O447),('Discounted Costs'!BV447)/Value_Output,"")</f>
        <v/>
      </c>
      <c r="BQ121" s="77" t="str">
        <f>IF(ISTEXT('Discounted Costs'!$N447&amp;'Discounted Costs'!$O447),('Discounted Costs'!BW447)/Value_Output,"")</f>
        <v/>
      </c>
      <c r="BR121" s="77" t="str">
        <f>IF(ISTEXT('Discounted Costs'!$N447&amp;'Discounted Costs'!$O447),('Discounted Costs'!BX447)/Value_Output,"")</f>
        <v/>
      </c>
      <c r="BS121" s="77" t="str">
        <f>IF(ISTEXT('Discounted Costs'!$N447&amp;'Discounted Costs'!$O447),('Discounted Costs'!BY447)/Value_Output,"")</f>
        <v/>
      </c>
      <c r="BT121" s="77" t="str">
        <f>IF(ISTEXT('Discounted Costs'!$N447&amp;'Discounted Costs'!$O447),('Discounted Costs'!BZ447)/Value_Output,"")</f>
        <v/>
      </c>
      <c r="BU121" s="77" t="str">
        <f>IF(ISTEXT('Discounted Costs'!$N447&amp;'Discounted Costs'!$O447),('Discounted Costs'!CA447)/Value_Output,"")</f>
        <v/>
      </c>
      <c r="BV121" s="77" t="str">
        <f>IF(ISTEXT('Discounted Costs'!$N447&amp;'Discounted Costs'!$O447),('Discounted Costs'!CB447)/Value_Output,"")</f>
        <v/>
      </c>
      <c r="BW121" s="77" t="str">
        <f>IF(ISTEXT('Discounted Costs'!$N447&amp;'Discounted Costs'!$O447),('Discounted Costs'!CC447)/Value_Output,"")</f>
        <v/>
      </c>
      <c r="BX121" s="77" t="str">
        <f>IF(ISTEXT('Discounted Costs'!$N447&amp;'Discounted Costs'!$O447),('Discounted Costs'!CD447)/Value_Output,"")</f>
        <v/>
      </c>
      <c r="BY121" s="77" t="str">
        <f>IF(ISTEXT('Discounted Costs'!$N447&amp;'Discounted Costs'!$O447),('Discounted Costs'!CE447)/Value_Output,"")</f>
        <v/>
      </c>
      <c r="BZ121" s="77" t="str">
        <f>IF(ISTEXT('Discounted Costs'!$N447&amp;'Discounted Costs'!$O447),('Discounted Costs'!CF447)/Value_Output,"")</f>
        <v/>
      </c>
      <c r="CA121" s="77" t="str">
        <f>IF(ISTEXT('Discounted Costs'!$N447&amp;'Discounted Costs'!$O447),('Discounted Costs'!CG447)/Value_Output,"")</f>
        <v/>
      </c>
      <c r="CB121" s="77" t="str">
        <f>IF(ISTEXT('Discounted Costs'!$N447&amp;'Discounted Costs'!$O447),('Discounted Costs'!CH447)/Value_Output,"")</f>
        <v/>
      </c>
      <c r="CC121" s="77" t="str">
        <f>IF(ISTEXT('Discounted Costs'!$N447&amp;'Discounted Costs'!$O447),('Discounted Costs'!CI447)/Value_Output,"")</f>
        <v/>
      </c>
      <c r="CD121" s="77" t="str">
        <f>IF(ISTEXT('Discounted Costs'!$N447&amp;'Discounted Costs'!$O447),('Discounted Costs'!CJ447)/Value_Output,"")</f>
        <v/>
      </c>
      <c r="CE121" s="77" t="str">
        <f>IF(ISTEXT('Discounted Costs'!$N447&amp;'Discounted Costs'!$O447),('Discounted Costs'!CK447)/Value_Output,"")</f>
        <v/>
      </c>
      <c r="CF121" s="77" t="str">
        <f>IF(ISTEXT('Discounted Costs'!$N447&amp;'Discounted Costs'!$O447),('Discounted Costs'!CL447)/Value_Output,"")</f>
        <v/>
      </c>
      <c r="CG121" s="77" t="str">
        <f>IF(ISTEXT('Discounted Costs'!$N447&amp;'Discounted Costs'!$O447),('Discounted Costs'!CM447)/Value_Output,"")</f>
        <v/>
      </c>
      <c r="CH121" s="77" t="str">
        <f>IF(ISTEXT('Discounted Costs'!$N447&amp;'Discounted Costs'!$O447),('Discounted Costs'!CN447)/Value_Output,"")</f>
        <v/>
      </c>
      <c r="CI121" s="77" t="str">
        <f>IF(ISTEXT('Discounted Costs'!$N447&amp;'Discounted Costs'!$O447),('Discounted Costs'!CO447)/Value_Output,"")</f>
        <v/>
      </c>
      <c r="CJ121" s="77" t="str">
        <f>IF(ISTEXT('Discounted Costs'!$N447&amp;'Discounted Costs'!$O447),('Discounted Costs'!CP447)/Value_Output,"")</f>
        <v/>
      </c>
      <c r="CM121" s="24"/>
      <c r="CN121" s="24"/>
    </row>
    <row r="122" spans="3:92" x14ac:dyDescent="0.35">
      <c r="C122" s="114"/>
      <c r="D122" s="114"/>
      <c r="E122" s="19" t="str">
        <f>IF(ISTEXT('Discounted Costs'!$N448&amp;'Discounted Costs'!$O448),'Discounted Costs'!$O448,"")</f>
        <v/>
      </c>
      <c r="F122" s="19"/>
      <c r="G122" s="82" t="str">
        <f>IF(ISTEXT('Discounted Costs'!$N448&amp;'Discounted Costs'!$O448),SUM('Discounted Costs'!$P448:$BM448)/Value_Output,"")</f>
        <v/>
      </c>
      <c r="H122" s="82"/>
      <c r="I122" s="88"/>
      <c r="J122" s="81" t="str">
        <f>IF(ISTEXT('Discounted Costs'!$N448&amp;'Discounted Costs'!$O448),('Discounted Costs'!P448)/Value_Output,"")</f>
        <v/>
      </c>
      <c r="K122" s="81" t="str">
        <f>IF(ISTEXT('Discounted Costs'!$N448&amp;'Discounted Costs'!$O448),('Discounted Costs'!Q448)/Value_Output,"")</f>
        <v/>
      </c>
      <c r="L122" s="81" t="str">
        <f>IF(ISTEXT('Discounted Costs'!$N448&amp;'Discounted Costs'!$O448),('Discounted Costs'!R448)/Value_Output,"")</f>
        <v/>
      </c>
      <c r="M122" s="81" t="str">
        <f>IF(ISTEXT('Discounted Costs'!$N448&amp;'Discounted Costs'!$O448),('Discounted Costs'!S448)/Value_Output,"")</f>
        <v/>
      </c>
      <c r="N122" s="81" t="str">
        <f>IF(ISTEXT('Discounted Costs'!$N448&amp;'Discounted Costs'!$O448),('Discounted Costs'!T448)/Value_Output,"")</f>
        <v/>
      </c>
      <c r="O122" s="81" t="str">
        <f>IF(ISTEXT('Discounted Costs'!$N448&amp;'Discounted Costs'!$O448),('Discounted Costs'!U448)/Value_Output,"")</f>
        <v/>
      </c>
      <c r="P122" s="81" t="str">
        <f>IF(ISTEXT('Discounted Costs'!$N448&amp;'Discounted Costs'!$O448),('Discounted Costs'!V448)/Value_Output,"")</f>
        <v/>
      </c>
      <c r="Q122" s="81" t="str">
        <f>IF(ISTEXT('Discounted Costs'!$N448&amp;'Discounted Costs'!$O448),('Discounted Costs'!W448)/Value_Output,"")</f>
        <v/>
      </c>
      <c r="R122" s="81" t="str">
        <f>IF(ISTEXT('Discounted Costs'!$N448&amp;'Discounted Costs'!$O448),('Discounted Costs'!X448)/Value_Output,"")</f>
        <v/>
      </c>
      <c r="S122" s="81" t="str">
        <f>IF(ISTEXT('Discounted Costs'!$N448&amp;'Discounted Costs'!$O448),('Discounted Costs'!Y448)/Value_Output,"")</f>
        <v/>
      </c>
      <c r="T122" s="81" t="str">
        <f>IF(ISTEXT('Discounted Costs'!$N448&amp;'Discounted Costs'!$O448),('Discounted Costs'!Z448)/Value_Output,"")</f>
        <v/>
      </c>
      <c r="U122" s="81" t="str">
        <f>IF(ISTEXT('Discounted Costs'!$N448&amp;'Discounted Costs'!$O448),('Discounted Costs'!AA448)/Value_Output,"")</f>
        <v/>
      </c>
      <c r="V122" s="81" t="str">
        <f>IF(ISTEXT('Discounted Costs'!$N448&amp;'Discounted Costs'!$O448),('Discounted Costs'!AB448)/Value_Output,"")</f>
        <v/>
      </c>
      <c r="W122" s="81" t="str">
        <f>IF(ISTEXT('Discounted Costs'!$N448&amp;'Discounted Costs'!$O448),('Discounted Costs'!AC448)/Value_Output,"")</f>
        <v/>
      </c>
      <c r="X122" s="81" t="str">
        <f>IF(ISTEXT('Discounted Costs'!$N448&amp;'Discounted Costs'!$O448),('Discounted Costs'!AD448)/Value_Output,"")</f>
        <v/>
      </c>
      <c r="Y122" s="81" t="str">
        <f>IF(ISTEXT('Discounted Costs'!$N448&amp;'Discounted Costs'!$O448),('Discounted Costs'!AE448)/Value_Output,"")</f>
        <v/>
      </c>
      <c r="Z122" s="81" t="str">
        <f>IF(ISTEXT('Discounted Costs'!$N448&amp;'Discounted Costs'!$O448),('Discounted Costs'!AF448)/Value_Output,"")</f>
        <v/>
      </c>
      <c r="AA122" s="81" t="str">
        <f>IF(ISTEXT('Discounted Costs'!$N448&amp;'Discounted Costs'!$O448),('Discounted Costs'!AG448)/Value_Output,"")</f>
        <v/>
      </c>
      <c r="AB122" s="81" t="str">
        <f>IF(ISTEXT('Discounted Costs'!$N448&amp;'Discounted Costs'!$O448),('Discounted Costs'!AH448)/Value_Output,"")</f>
        <v/>
      </c>
      <c r="AC122" s="81" t="str">
        <f>IF(ISTEXT('Discounted Costs'!$N448&amp;'Discounted Costs'!$O448),('Discounted Costs'!AI448)/Value_Output,"")</f>
        <v/>
      </c>
      <c r="AD122" s="81" t="str">
        <f>IF(ISTEXT('Discounted Costs'!$N448&amp;'Discounted Costs'!$O448),('Discounted Costs'!AJ448)/Value_Output,"")</f>
        <v/>
      </c>
      <c r="AE122" s="81" t="str">
        <f>IF(ISTEXT('Discounted Costs'!$N448&amp;'Discounted Costs'!$O448),('Discounted Costs'!AK448)/Value_Output,"")</f>
        <v/>
      </c>
      <c r="AF122" s="81" t="str">
        <f>IF(ISTEXT('Discounted Costs'!$N448&amp;'Discounted Costs'!$O448),('Discounted Costs'!AL448)/Value_Output,"")</f>
        <v/>
      </c>
      <c r="AG122" s="81" t="str">
        <f>IF(ISTEXT('Discounted Costs'!$N448&amp;'Discounted Costs'!$O448),('Discounted Costs'!AM448)/Value_Output,"")</f>
        <v/>
      </c>
      <c r="AH122" s="81" t="str">
        <f>IF(ISTEXT('Discounted Costs'!$N448&amp;'Discounted Costs'!$O448),('Discounted Costs'!AN448)/Value_Output,"")</f>
        <v/>
      </c>
      <c r="AI122" s="81" t="str">
        <f>IF(ISTEXT('Discounted Costs'!$N448&amp;'Discounted Costs'!$O448),('Discounted Costs'!AO448)/Value_Output,"")</f>
        <v/>
      </c>
      <c r="AJ122" s="81" t="str">
        <f>IF(ISTEXT('Discounted Costs'!$N448&amp;'Discounted Costs'!$O448),('Discounted Costs'!AP448)/Value_Output,"")</f>
        <v/>
      </c>
      <c r="AK122" s="81" t="str">
        <f>IF(ISTEXT('Discounted Costs'!$N448&amp;'Discounted Costs'!$O448),('Discounted Costs'!AQ448)/Value_Output,"")</f>
        <v/>
      </c>
      <c r="AL122" s="81" t="str">
        <f>IF(ISTEXT('Discounted Costs'!$N448&amp;'Discounted Costs'!$O448),('Discounted Costs'!AR448)/Value_Output,"")</f>
        <v/>
      </c>
      <c r="AM122" s="81" t="str">
        <f>IF(ISTEXT('Discounted Costs'!$N448&amp;'Discounted Costs'!$O448),('Discounted Costs'!AS448)/Value_Output,"")</f>
        <v/>
      </c>
      <c r="AN122" s="81" t="str">
        <f>IF(ISTEXT('Discounted Costs'!$N448&amp;'Discounted Costs'!$O448),('Discounted Costs'!AT448)/Value_Output,"")</f>
        <v/>
      </c>
      <c r="AO122" s="81" t="str">
        <f>IF(ISTEXT('Discounted Costs'!$N448&amp;'Discounted Costs'!$O448),('Discounted Costs'!AU448)/Value_Output,"")</f>
        <v/>
      </c>
      <c r="AP122" s="81" t="str">
        <f>IF(ISTEXT('Discounted Costs'!$N448&amp;'Discounted Costs'!$O448),('Discounted Costs'!AV448)/Value_Output,"")</f>
        <v/>
      </c>
      <c r="AQ122" s="81" t="str">
        <f>IF(ISTEXT('Discounted Costs'!$N448&amp;'Discounted Costs'!$O448),('Discounted Costs'!AW448)/Value_Output,"")</f>
        <v/>
      </c>
      <c r="AR122" s="81" t="str">
        <f>IF(ISTEXT('Discounted Costs'!$N448&amp;'Discounted Costs'!$O448),('Discounted Costs'!AX448)/Value_Output,"")</f>
        <v/>
      </c>
      <c r="AS122" s="81" t="str">
        <f>IF(ISTEXT('Discounted Costs'!$N448&amp;'Discounted Costs'!$O448),('Discounted Costs'!AY448)/Value_Output,"")</f>
        <v/>
      </c>
      <c r="AT122" s="81" t="str">
        <f>IF(ISTEXT('Discounted Costs'!$N448&amp;'Discounted Costs'!$O448),('Discounted Costs'!AZ448)/Value_Output,"")</f>
        <v/>
      </c>
      <c r="AU122" s="81" t="str">
        <f>IF(ISTEXT('Discounted Costs'!$N448&amp;'Discounted Costs'!$O448),('Discounted Costs'!BA448)/Value_Output,"")</f>
        <v/>
      </c>
      <c r="AV122" s="81" t="str">
        <f>IF(ISTEXT('Discounted Costs'!$N448&amp;'Discounted Costs'!$O448),('Discounted Costs'!BB448)/Value_Output,"")</f>
        <v/>
      </c>
      <c r="AW122" s="81" t="str">
        <f>IF(ISTEXT('Discounted Costs'!$N448&amp;'Discounted Costs'!$O448),('Discounted Costs'!BC448)/Value_Output,"")</f>
        <v/>
      </c>
      <c r="AX122" s="81" t="str">
        <f>IF(ISTEXT('Discounted Costs'!$N448&amp;'Discounted Costs'!$O448),('Discounted Costs'!BD448)/Value_Output,"")</f>
        <v/>
      </c>
      <c r="AY122" s="81" t="str">
        <f>IF(ISTEXT('Discounted Costs'!$N448&amp;'Discounted Costs'!$O448),('Discounted Costs'!BE448)/Value_Output,"")</f>
        <v/>
      </c>
      <c r="AZ122" s="77" t="str">
        <f>IF(ISTEXT('Discounted Costs'!$N448&amp;'Discounted Costs'!$O448),('Discounted Costs'!BF448)/Value_Output,"")</f>
        <v/>
      </c>
      <c r="BA122" s="77" t="str">
        <f>IF(ISTEXT('Discounted Costs'!$N448&amp;'Discounted Costs'!$O448),('Discounted Costs'!BG448)/Value_Output,"")</f>
        <v/>
      </c>
      <c r="BB122" s="77" t="str">
        <f>IF(ISTEXT('Discounted Costs'!$N448&amp;'Discounted Costs'!$O448),('Discounted Costs'!BH448)/Value_Output,"")</f>
        <v/>
      </c>
      <c r="BC122" s="77" t="str">
        <f>IF(ISTEXT('Discounted Costs'!$N448&amp;'Discounted Costs'!$O448),('Discounted Costs'!BI448)/Value_Output,"")</f>
        <v/>
      </c>
      <c r="BD122" s="77" t="str">
        <f>IF(ISTEXT('Discounted Costs'!$N448&amp;'Discounted Costs'!$O448),('Discounted Costs'!BJ448)/Value_Output,"")</f>
        <v/>
      </c>
      <c r="BE122" s="77" t="str">
        <f>IF(ISTEXT('Discounted Costs'!$N448&amp;'Discounted Costs'!$O448),('Discounted Costs'!BK448)/Value_Output,"")</f>
        <v/>
      </c>
      <c r="BF122" s="77" t="str">
        <f>IF(ISTEXT('Discounted Costs'!$N448&amp;'Discounted Costs'!$O448),('Discounted Costs'!BL448)/Value_Output,"")</f>
        <v/>
      </c>
      <c r="BG122" s="77" t="str">
        <f>IF(ISTEXT('Discounted Costs'!$N448&amp;'Discounted Costs'!$O448),('Discounted Costs'!BM448)/Value_Output,"")</f>
        <v/>
      </c>
      <c r="BH122" s="77" t="str">
        <f>IF(ISTEXT('Discounted Costs'!$N448&amp;'Discounted Costs'!$O448),('Discounted Costs'!BN448)/Value_Output,"")</f>
        <v/>
      </c>
      <c r="BI122" s="77" t="str">
        <f>IF(ISTEXT('Discounted Costs'!$N448&amp;'Discounted Costs'!$O448),('Discounted Costs'!BO448)/Value_Output,"")</f>
        <v/>
      </c>
      <c r="BJ122" s="77" t="str">
        <f>IF(ISTEXT('Discounted Costs'!$N448&amp;'Discounted Costs'!$O448),('Discounted Costs'!BP448)/Value_Output,"")</f>
        <v/>
      </c>
      <c r="BK122" s="77" t="str">
        <f>IF(ISTEXT('Discounted Costs'!$N448&amp;'Discounted Costs'!$O448),('Discounted Costs'!BQ448)/Value_Output,"")</f>
        <v/>
      </c>
      <c r="BL122" s="77" t="str">
        <f>IF(ISTEXT('Discounted Costs'!$N448&amp;'Discounted Costs'!$O448),('Discounted Costs'!BR448)/Value_Output,"")</f>
        <v/>
      </c>
      <c r="BM122" s="77" t="str">
        <f>IF(ISTEXT('Discounted Costs'!$N448&amp;'Discounted Costs'!$O448),('Discounted Costs'!BS448)/Value_Output,"")</f>
        <v/>
      </c>
      <c r="BN122" s="77" t="str">
        <f>IF(ISTEXT('Discounted Costs'!$N448&amp;'Discounted Costs'!$O448),('Discounted Costs'!BT448)/Value_Output,"")</f>
        <v/>
      </c>
      <c r="BO122" s="77" t="str">
        <f>IF(ISTEXT('Discounted Costs'!$N448&amp;'Discounted Costs'!$O448),('Discounted Costs'!BU448)/Value_Output,"")</f>
        <v/>
      </c>
      <c r="BP122" s="77" t="str">
        <f>IF(ISTEXT('Discounted Costs'!$N448&amp;'Discounted Costs'!$O448),('Discounted Costs'!BV448)/Value_Output,"")</f>
        <v/>
      </c>
      <c r="BQ122" s="77" t="str">
        <f>IF(ISTEXT('Discounted Costs'!$N448&amp;'Discounted Costs'!$O448),('Discounted Costs'!BW448)/Value_Output,"")</f>
        <v/>
      </c>
      <c r="BR122" s="77" t="str">
        <f>IF(ISTEXT('Discounted Costs'!$N448&amp;'Discounted Costs'!$O448),('Discounted Costs'!BX448)/Value_Output,"")</f>
        <v/>
      </c>
      <c r="BS122" s="77" t="str">
        <f>IF(ISTEXT('Discounted Costs'!$N448&amp;'Discounted Costs'!$O448),('Discounted Costs'!BY448)/Value_Output,"")</f>
        <v/>
      </c>
      <c r="BT122" s="77" t="str">
        <f>IF(ISTEXT('Discounted Costs'!$N448&amp;'Discounted Costs'!$O448),('Discounted Costs'!BZ448)/Value_Output,"")</f>
        <v/>
      </c>
      <c r="BU122" s="77" t="str">
        <f>IF(ISTEXT('Discounted Costs'!$N448&amp;'Discounted Costs'!$O448),('Discounted Costs'!CA448)/Value_Output,"")</f>
        <v/>
      </c>
      <c r="BV122" s="77" t="str">
        <f>IF(ISTEXT('Discounted Costs'!$N448&amp;'Discounted Costs'!$O448),('Discounted Costs'!CB448)/Value_Output,"")</f>
        <v/>
      </c>
      <c r="BW122" s="77" t="str">
        <f>IF(ISTEXT('Discounted Costs'!$N448&amp;'Discounted Costs'!$O448),('Discounted Costs'!CC448)/Value_Output,"")</f>
        <v/>
      </c>
      <c r="BX122" s="77" t="str">
        <f>IF(ISTEXT('Discounted Costs'!$N448&amp;'Discounted Costs'!$O448),('Discounted Costs'!CD448)/Value_Output,"")</f>
        <v/>
      </c>
      <c r="BY122" s="77" t="str">
        <f>IF(ISTEXT('Discounted Costs'!$N448&amp;'Discounted Costs'!$O448),('Discounted Costs'!CE448)/Value_Output,"")</f>
        <v/>
      </c>
      <c r="BZ122" s="77" t="str">
        <f>IF(ISTEXT('Discounted Costs'!$N448&amp;'Discounted Costs'!$O448),('Discounted Costs'!CF448)/Value_Output,"")</f>
        <v/>
      </c>
      <c r="CA122" s="77" t="str">
        <f>IF(ISTEXT('Discounted Costs'!$N448&amp;'Discounted Costs'!$O448),('Discounted Costs'!CG448)/Value_Output,"")</f>
        <v/>
      </c>
      <c r="CB122" s="77" t="str">
        <f>IF(ISTEXT('Discounted Costs'!$N448&amp;'Discounted Costs'!$O448),('Discounted Costs'!CH448)/Value_Output,"")</f>
        <v/>
      </c>
      <c r="CC122" s="77" t="str">
        <f>IF(ISTEXT('Discounted Costs'!$N448&amp;'Discounted Costs'!$O448),('Discounted Costs'!CI448)/Value_Output,"")</f>
        <v/>
      </c>
      <c r="CD122" s="77" t="str">
        <f>IF(ISTEXT('Discounted Costs'!$N448&amp;'Discounted Costs'!$O448),('Discounted Costs'!CJ448)/Value_Output,"")</f>
        <v/>
      </c>
      <c r="CE122" s="77" t="str">
        <f>IF(ISTEXT('Discounted Costs'!$N448&amp;'Discounted Costs'!$O448),('Discounted Costs'!CK448)/Value_Output,"")</f>
        <v/>
      </c>
      <c r="CF122" s="77" t="str">
        <f>IF(ISTEXT('Discounted Costs'!$N448&amp;'Discounted Costs'!$O448),('Discounted Costs'!CL448)/Value_Output,"")</f>
        <v/>
      </c>
      <c r="CG122" s="77" t="str">
        <f>IF(ISTEXT('Discounted Costs'!$N448&amp;'Discounted Costs'!$O448),('Discounted Costs'!CM448)/Value_Output,"")</f>
        <v/>
      </c>
      <c r="CH122" s="77" t="str">
        <f>IF(ISTEXT('Discounted Costs'!$N448&amp;'Discounted Costs'!$O448),('Discounted Costs'!CN448)/Value_Output,"")</f>
        <v/>
      </c>
      <c r="CI122" s="77" t="str">
        <f>IF(ISTEXT('Discounted Costs'!$N448&amp;'Discounted Costs'!$O448),('Discounted Costs'!CO448)/Value_Output,"")</f>
        <v/>
      </c>
      <c r="CJ122" s="77" t="str">
        <f>IF(ISTEXT('Discounted Costs'!$N448&amp;'Discounted Costs'!$O448),('Discounted Costs'!CP448)/Value_Output,"")</f>
        <v/>
      </c>
      <c r="CM122" s="24"/>
      <c r="CN122" s="24"/>
    </row>
    <row r="123" spans="3:92" ht="16" thickBot="1" x14ac:dyDescent="0.4">
      <c r="C123" s="114"/>
      <c r="D123" s="114"/>
      <c r="E123" s="257" t="s">
        <v>147</v>
      </c>
      <c r="F123" s="257"/>
      <c r="G123" s="258"/>
      <c r="H123" s="258"/>
      <c r="I123" s="259"/>
      <c r="J123" s="260">
        <f>SUM(J113:J122)</f>
        <v>0</v>
      </c>
      <c r="K123" s="260">
        <f>SUM(K113:K122)</f>
        <v>0</v>
      </c>
      <c r="L123" s="260">
        <f t="shared" ref="L123" si="239">SUM(L113:L122)</f>
        <v>0</v>
      </c>
      <c r="M123" s="260">
        <f t="shared" ref="M123" si="240">SUM(M113:M122)</f>
        <v>0</v>
      </c>
      <c r="N123" s="260">
        <f t="shared" ref="N123" si="241">SUM(N113:N122)</f>
        <v>0</v>
      </c>
      <c r="O123" s="260">
        <f t="shared" ref="O123" si="242">SUM(O113:O122)</f>
        <v>0</v>
      </c>
      <c r="P123" s="260">
        <f t="shared" ref="P123" si="243">SUM(P113:P122)</f>
        <v>0</v>
      </c>
      <c r="Q123" s="260">
        <f t="shared" ref="Q123" si="244">SUM(Q113:Q122)</f>
        <v>0</v>
      </c>
      <c r="R123" s="260">
        <f t="shared" ref="R123" si="245">SUM(R113:R122)</f>
        <v>0</v>
      </c>
      <c r="S123" s="260">
        <f t="shared" ref="S123" si="246">SUM(S113:S122)</f>
        <v>0</v>
      </c>
      <c r="T123" s="260">
        <f t="shared" ref="T123" si="247">SUM(T113:T122)</f>
        <v>0</v>
      </c>
      <c r="U123" s="260">
        <f t="shared" ref="U123" si="248">SUM(U113:U122)</f>
        <v>0</v>
      </c>
      <c r="V123" s="260">
        <f t="shared" ref="V123" si="249">SUM(V113:V122)</f>
        <v>0</v>
      </c>
      <c r="W123" s="260">
        <f t="shared" ref="W123" si="250">SUM(W113:W122)</f>
        <v>0</v>
      </c>
      <c r="X123" s="260">
        <f t="shared" ref="X123" si="251">SUM(X113:X122)</f>
        <v>0</v>
      </c>
      <c r="Y123" s="260">
        <f t="shared" ref="Y123" si="252">SUM(Y113:Y122)</f>
        <v>0</v>
      </c>
      <c r="Z123" s="260">
        <f t="shared" ref="Z123" si="253">SUM(Z113:Z122)</f>
        <v>0</v>
      </c>
      <c r="AA123" s="260">
        <f t="shared" ref="AA123" si="254">SUM(AA113:AA122)</f>
        <v>0</v>
      </c>
      <c r="AB123" s="260">
        <f t="shared" ref="AB123" si="255">SUM(AB113:AB122)</f>
        <v>0</v>
      </c>
      <c r="AC123" s="260">
        <f t="shared" ref="AC123" si="256">SUM(AC113:AC122)</f>
        <v>0</v>
      </c>
      <c r="AD123" s="260">
        <f t="shared" ref="AD123" si="257">SUM(AD113:AD122)</f>
        <v>0</v>
      </c>
      <c r="AE123" s="260">
        <f t="shared" ref="AE123" si="258">SUM(AE113:AE122)</f>
        <v>0</v>
      </c>
      <c r="AF123" s="260">
        <f t="shared" ref="AF123" si="259">SUM(AF113:AF122)</f>
        <v>0</v>
      </c>
      <c r="AG123" s="260">
        <f t="shared" ref="AG123" si="260">SUM(AG113:AG122)</f>
        <v>0</v>
      </c>
      <c r="AH123" s="260">
        <f t="shared" ref="AH123" si="261">SUM(AH113:AH122)</f>
        <v>0</v>
      </c>
      <c r="AI123" s="260">
        <f t="shared" ref="AI123" si="262">SUM(AI113:AI122)</f>
        <v>0</v>
      </c>
      <c r="AJ123" s="260">
        <f t="shared" ref="AJ123" si="263">SUM(AJ113:AJ122)</f>
        <v>0</v>
      </c>
      <c r="AK123" s="260">
        <f t="shared" ref="AK123" si="264">SUM(AK113:AK122)</f>
        <v>0</v>
      </c>
      <c r="AL123" s="260">
        <f t="shared" ref="AL123" si="265">SUM(AL113:AL122)</f>
        <v>0</v>
      </c>
      <c r="AM123" s="260">
        <f t="shared" ref="AM123" si="266">SUM(AM113:AM122)</f>
        <v>0</v>
      </c>
      <c r="AN123" s="260">
        <f t="shared" ref="AN123" si="267">SUM(AN113:AN122)</f>
        <v>0</v>
      </c>
      <c r="AO123" s="260">
        <f t="shared" ref="AO123" si="268">SUM(AO113:AO122)</f>
        <v>0</v>
      </c>
      <c r="AP123" s="260">
        <f t="shared" ref="AP123" si="269">SUM(AP113:AP122)</f>
        <v>0</v>
      </c>
      <c r="AQ123" s="260">
        <f t="shared" ref="AQ123" si="270">SUM(AQ113:AQ122)</f>
        <v>0</v>
      </c>
      <c r="AR123" s="260">
        <f t="shared" ref="AR123" si="271">SUM(AR113:AR122)</f>
        <v>0</v>
      </c>
      <c r="AS123" s="260">
        <f t="shared" ref="AS123" si="272">SUM(AS113:AS122)</f>
        <v>0</v>
      </c>
      <c r="AT123" s="260">
        <f t="shared" ref="AT123" si="273">SUM(AT113:AT122)</f>
        <v>0</v>
      </c>
      <c r="AU123" s="260">
        <f t="shared" ref="AU123" si="274">SUM(AU113:AU122)</f>
        <v>0</v>
      </c>
      <c r="AV123" s="260">
        <f t="shared" ref="AV123" si="275">SUM(AV113:AV122)</f>
        <v>0</v>
      </c>
      <c r="AW123" s="260">
        <f t="shared" ref="AW123" si="276">SUM(AW113:AW122)</f>
        <v>0</v>
      </c>
      <c r="AX123" s="260">
        <f t="shared" ref="AX123" si="277">SUM(AX113:AX122)</f>
        <v>0</v>
      </c>
      <c r="AY123" s="260">
        <f t="shared" ref="AY123" si="278">SUM(AY113:AY122)</f>
        <v>0</v>
      </c>
      <c r="AZ123" s="260">
        <f t="shared" ref="AZ123" si="279">SUM(AZ113:AZ122)</f>
        <v>0</v>
      </c>
      <c r="BA123" s="260">
        <f t="shared" ref="BA123" si="280">SUM(BA113:BA122)</f>
        <v>0</v>
      </c>
      <c r="BB123" s="260">
        <f t="shared" ref="BB123" si="281">SUM(BB113:BB122)</f>
        <v>0</v>
      </c>
      <c r="BC123" s="260">
        <f t="shared" ref="BC123" si="282">SUM(BC113:BC122)</f>
        <v>0</v>
      </c>
      <c r="BD123" s="260">
        <f t="shared" ref="BD123" si="283">SUM(BD113:BD122)</f>
        <v>0</v>
      </c>
      <c r="BE123" s="260">
        <f t="shared" ref="BE123" si="284">SUM(BE113:BE122)</f>
        <v>0</v>
      </c>
      <c r="BF123" s="260">
        <f t="shared" ref="BF123" si="285">SUM(BF113:BF122)</f>
        <v>0</v>
      </c>
      <c r="BG123" s="260">
        <f t="shared" ref="BG123" si="286">SUM(BG113:BG122)</f>
        <v>0</v>
      </c>
      <c r="BH123" s="260">
        <f t="shared" ref="BH123" si="287">SUM(BH113:BH122)</f>
        <v>0</v>
      </c>
      <c r="BI123" s="260">
        <f t="shared" ref="BI123" si="288">SUM(BI113:BI122)</f>
        <v>0</v>
      </c>
      <c r="BJ123" s="260">
        <f t="shared" ref="BJ123" si="289">SUM(BJ113:BJ122)</f>
        <v>0</v>
      </c>
      <c r="BK123" s="260">
        <f t="shared" ref="BK123" si="290">SUM(BK113:BK122)</f>
        <v>0</v>
      </c>
      <c r="BL123" s="260">
        <f t="shared" ref="BL123" si="291">SUM(BL113:BL122)</f>
        <v>0</v>
      </c>
      <c r="BM123" s="260">
        <f t="shared" ref="BM123" si="292">SUM(BM113:BM122)</f>
        <v>0</v>
      </c>
      <c r="BN123" s="260">
        <f t="shared" ref="BN123" si="293">SUM(BN113:BN122)</f>
        <v>0</v>
      </c>
      <c r="BO123" s="260">
        <f t="shared" ref="BO123" si="294">SUM(BO113:BO122)</f>
        <v>0</v>
      </c>
      <c r="BP123" s="260">
        <f t="shared" ref="BP123" si="295">SUM(BP113:BP122)</f>
        <v>0</v>
      </c>
      <c r="BQ123" s="260">
        <f t="shared" ref="BQ123" si="296">SUM(BQ113:BQ122)</f>
        <v>0</v>
      </c>
      <c r="BR123" s="260">
        <f t="shared" ref="BR123" si="297">SUM(BR113:BR122)</f>
        <v>0</v>
      </c>
      <c r="BS123" s="260">
        <f t="shared" ref="BS123" si="298">SUM(BS113:BS122)</f>
        <v>0</v>
      </c>
      <c r="BT123" s="260">
        <f t="shared" ref="BT123" si="299">SUM(BT113:BT122)</f>
        <v>0</v>
      </c>
      <c r="BU123" s="260">
        <f t="shared" ref="BU123" si="300">SUM(BU113:BU122)</f>
        <v>0</v>
      </c>
      <c r="BV123" s="260">
        <f t="shared" ref="BV123" si="301">SUM(BV113:BV122)</f>
        <v>0</v>
      </c>
      <c r="BW123" s="260">
        <f t="shared" ref="BW123" si="302">SUM(BW113:BW122)</f>
        <v>0</v>
      </c>
      <c r="BX123" s="260">
        <f t="shared" ref="BX123" si="303">SUM(BX113:BX122)</f>
        <v>0</v>
      </c>
      <c r="BY123" s="260">
        <f t="shared" ref="BY123" si="304">SUM(BY113:BY122)</f>
        <v>0</v>
      </c>
      <c r="BZ123" s="260">
        <f t="shared" ref="BZ123" si="305">SUM(BZ113:BZ122)</f>
        <v>0</v>
      </c>
      <c r="CA123" s="260">
        <f t="shared" ref="CA123" si="306">SUM(CA113:CA122)</f>
        <v>0</v>
      </c>
      <c r="CB123" s="260">
        <f t="shared" ref="CB123" si="307">SUM(CB113:CB122)</f>
        <v>0</v>
      </c>
      <c r="CC123" s="260">
        <f t="shared" ref="CC123" si="308">SUM(CC113:CC122)</f>
        <v>0</v>
      </c>
      <c r="CD123" s="260">
        <f t="shared" ref="CD123" si="309">SUM(CD113:CD122)</f>
        <v>0</v>
      </c>
      <c r="CE123" s="260">
        <f t="shared" ref="CE123" si="310">SUM(CE113:CE122)</f>
        <v>0</v>
      </c>
      <c r="CF123" s="260">
        <f t="shared" ref="CF123" si="311">SUM(CF113:CF122)</f>
        <v>0</v>
      </c>
      <c r="CG123" s="260">
        <f t="shared" ref="CG123" si="312">SUM(CG113:CG122)</f>
        <v>0</v>
      </c>
      <c r="CH123" s="260">
        <f t="shared" ref="CH123" si="313">SUM(CH113:CH122)</f>
        <v>0</v>
      </c>
      <c r="CI123" s="260">
        <f t="shared" ref="CI123" si="314">SUM(CI113:CI122)</f>
        <v>0</v>
      </c>
      <c r="CJ123" s="260">
        <f t="shared" ref="CJ123" si="315">SUM(CJ113:CJ122)</f>
        <v>0</v>
      </c>
      <c r="CM123" s="24"/>
      <c r="CN123" s="24"/>
    </row>
    <row r="124" spans="3:92" ht="16" thickTop="1" x14ac:dyDescent="0.35">
      <c r="C124" s="114"/>
      <c r="D124" s="114"/>
      <c r="E124" s="143"/>
      <c r="F124" s="143"/>
      <c r="G124" s="144"/>
      <c r="H124" s="144"/>
      <c r="I124" s="145"/>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M124" s="24"/>
      <c r="CN124" s="24"/>
    </row>
    <row r="125" spans="3:92" x14ac:dyDescent="0.35">
      <c r="C125" s="114"/>
      <c r="D125" s="114"/>
      <c r="E125" s="139" t="s">
        <v>103</v>
      </c>
      <c r="F125" s="139"/>
      <c r="G125" s="137" t="s">
        <v>123</v>
      </c>
      <c r="H125" s="137"/>
      <c r="I125" s="142" t="s">
        <v>124</v>
      </c>
      <c r="J125" s="142">
        <f>'Primary Inputs'!P$70</f>
        <v>0</v>
      </c>
      <c r="K125" s="142">
        <f>'Primary Inputs'!Q$70</f>
        <v>1</v>
      </c>
      <c r="L125" s="142">
        <f>'Primary Inputs'!R$70</f>
        <v>2</v>
      </c>
      <c r="M125" s="142">
        <f>'Primary Inputs'!S$70</f>
        <v>3</v>
      </c>
      <c r="N125" s="142">
        <f>'Primary Inputs'!T$70</f>
        <v>4</v>
      </c>
      <c r="O125" s="142">
        <f>'Primary Inputs'!U$70</f>
        <v>5</v>
      </c>
      <c r="P125" s="142">
        <f>'Primary Inputs'!V$70</f>
        <v>6</v>
      </c>
      <c r="Q125" s="142">
        <f>'Primary Inputs'!W$70</f>
        <v>7</v>
      </c>
      <c r="R125" s="142">
        <f>'Primary Inputs'!X$70</f>
        <v>8</v>
      </c>
      <c r="S125" s="142">
        <f>'Primary Inputs'!Y$70</f>
        <v>9</v>
      </c>
      <c r="T125" s="142">
        <f>'Primary Inputs'!Z$70</f>
        <v>10</v>
      </c>
      <c r="U125" s="142">
        <f>'Primary Inputs'!AA$70</f>
        <v>11</v>
      </c>
      <c r="V125" s="142">
        <f>'Primary Inputs'!AB$70</f>
        <v>12</v>
      </c>
      <c r="W125" s="142">
        <f>'Primary Inputs'!AC$70</f>
        <v>13</v>
      </c>
      <c r="X125" s="142">
        <f>'Primary Inputs'!AD$70</f>
        <v>14</v>
      </c>
      <c r="Y125" s="142">
        <f>'Primary Inputs'!AE$70</f>
        <v>15</v>
      </c>
      <c r="Z125" s="142">
        <f>'Primary Inputs'!AF$70</f>
        <v>16</v>
      </c>
      <c r="AA125" s="142">
        <f>'Primary Inputs'!AG$70</f>
        <v>17</v>
      </c>
      <c r="AB125" s="142">
        <f>'Primary Inputs'!AH$70</f>
        <v>18</v>
      </c>
      <c r="AC125" s="142">
        <f>'Primary Inputs'!AI$70</f>
        <v>19</v>
      </c>
      <c r="AD125" s="142">
        <f>'Primary Inputs'!AJ$70</f>
        <v>20</v>
      </c>
      <c r="AE125" s="142">
        <f>'Primary Inputs'!AK$70</f>
        <v>21</v>
      </c>
      <c r="AF125" s="142">
        <f>'Primary Inputs'!AL$70</f>
        <v>22</v>
      </c>
      <c r="AG125" s="142">
        <f>'Primary Inputs'!AM$70</f>
        <v>23</v>
      </c>
      <c r="AH125" s="142">
        <f>'Primary Inputs'!AN$70</f>
        <v>24</v>
      </c>
      <c r="AI125" s="142">
        <f>'Primary Inputs'!AO$70</f>
        <v>25</v>
      </c>
      <c r="AJ125" s="142">
        <f>'Primary Inputs'!AP$70</f>
        <v>26</v>
      </c>
      <c r="AK125" s="142">
        <f>'Primary Inputs'!AQ$70</f>
        <v>27</v>
      </c>
      <c r="AL125" s="142">
        <f>'Primary Inputs'!AR$70</f>
        <v>28</v>
      </c>
      <c r="AM125" s="142">
        <f>'Primary Inputs'!AS$70</f>
        <v>29</v>
      </c>
      <c r="AN125" s="142">
        <f>'Primary Inputs'!AT$70</f>
        <v>30</v>
      </c>
      <c r="AO125" s="142">
        <f>'Primary Inputs'!AU$70</f>
        <v>31</v>
      </c>
      <c r="AP125" s="142">
        <f>'Primary Inputs'!AV$70</f>
        <v>32</v>
      </c>
      <c r="AQ125" s="142">
        <f>'Primary Inputs'!AW$70</f>
        <v>33</v>
      </c>
      <c r="AR125" s="142">
        <f>'Primary Inputs'!AX$70</f>
        <v>34</v>
      </c>
      <c r="AS125" s="142">
        <f>'Primary Inputs'!AY$70</f>
        <v>35</v>
      </c>
      <c r="AT125" s="142">
        <f>'Primary Inputs'!AZ$70</f>
        <v>36</v>
      </c>
      <c r="AU125" s="142">
        <f>'Primary Inputs'!BA$70</f>
        <v>37</v>
      </c>
      <c r="AV125" s="142">
        <f>'Primary Inputs'!BB$70</f>
        <v>38</v>
      </c>
      <c r="AW125" s="142">
        <f>'Primary Inputs'!BC$70</f>
        <v>39</v>
      </c>
      <c r="AX125" s="142">
        <f>'Primary Inputs'!BD$70</f>
        <v>40</v>
      </c>
      <c r="AY125" s="142">
        <f>'Primary Inputs'!BE$70</f>
        <v>41</v>
      </c>
      <c r="AZ125" s="137">
        <f>'Primary Inputs'!BF$70</f>
        <v>42</v>
      </c>
      <c r="BA125" s="137">
        <f>'Primary Inputs'!BG$70</f>
        <v>43</v>
      </c>
      <c r="BB125" s="137">
        <f>'Primary Inputs'!BH$70</f>
        <v>44</v>
      </c>
      <c r="BC125" s="137">
        <f>'Primary Inputs'!BI$70</f>
        <v>45</v>
      </c>
      <c r="BD125" s="137">
        <f>'Primary Inputs'!BJ$70</f>
        <v>46</v>
      </c>
      <c r="BE125" s="137">
        <f>'Primary Inputs'!BK$70</f>
        <v>47</v>
      </c>
      <c r="BF125" s="137">
        <f>'Primary Inputs'!BL$70</f>
        <v>48</v>
      </c>
      <c r="BG125" s="137">
        <f>'Primary Inputs'!BM$70</f>
        <v>49</v>
      </c>
      <c r="BH125" s="137">
        <f>'Primary Inputs'!BN$70</f>
        <v>50</v>
      </c>
      <c r="BI125" s="137">
        <f>'Primary Inputs'!BO$70</f>
        <v>51</v>
      </c>
      <c r="BJ125" s="137">
        <f>'Primary Inputs'!BP$70</f>
        <v>52</v>
      </c>
      <c r="BK125" s="137">
        <f>'Primary Inputs'!BQ$70</f>
        <v>53</v>
      </c>
      <c r="BL125" s="137">
        <f>'Primary Inputs'!BR$70</f>
        <v>54</v>
      </c>
      <c r="BM125" s="137">
        <f>'Primary Inputs'!BS$70</f>
        <v>55</v>
      </c>
      <c r="BN125" s="137">
        <f>'Primary Inputs'!BT$70</f>
        <v>56</v>
      </c>
      <c r="BO125" s="137">
        <f>'Primary Inputs'!BU$70</f>
        <v>57</v>
      </c>
      <c r="BP125" s="137">
        <f>'Primary Inputs'!BV$70</f>
        <v>58</v>
      </c>
      <c r="BQ125" s="137">
        <f>'Primary Inputs'!BW$70</f>
        <v>59</v>
      </c>
      <c r="BR125" s="137">
        <f>'Primary Inputs'!BX$70</f>
        <v>60</v>
      </c>
      <c r="BS125" s="137">
        <f>'Primary Inputs'!BY$70</f>
        <v>61</v>
      </c>
      <c r="BT125" s="137">
        <f>'Primary Inputs'!BZ$70</f>
        <v>62</v>
      </c>
      <c r="BU125" s="137">
        <f>'Primary Inputs'!CA$70</f>
        <v>63</v>
      </c>
      <c r="BV125" s="137">
        <f>'Primary Inputs'!CB$70</f>
        <v>64</v>
      </c>
      <c r="BW125" s="137">
        <f>'Primary Inputs'!CC$70</f>
        <v>65</v>
      </c>
      <c r="BX125" s="137">
        <f>'Primary Inputs'!CD$70</f>
        <v>66</v>
      </c>
      <c r="BY125" s="137">
        <f>'Primary Inputs'!CE$70</f>
        <v>67</v>
      </c>
      <c r="BZ125" s="137">
        <f>'Primary Inputs'!CF$70</f>
        <v>68</v>
      </c>
      <c r="CA125" s="137">
        <f>'Primary Inputs'!CG$70</f>
        <v>69</v>
      </c>
      <c r="CB125" s="137">
        <f>'Primary Inputs'!CH$70</f>
        <v>70</v>
      </c>
      <c r="CC125" s="137">
        <f>'Primary Inputs'!CI$70</f>
        <v>71</v>
      </c>
      <c r="CD125" s="137">
        <f>'Primary Inputs'!CJ$70</f>
        <v>72</v>
      </c>
      <c r="CE125" s="137">
        <f>'Primary Inputs'!CK$70</f>
        <v>73</v>
      </c>
      <c r="CF125" s="137">
        <f>'Primary Inputs'!CL$70</f>
        <v>74</v>
      </c>
      <c r="CG125" s="137">
        <f>'Primary Inputs'!CM$70</f>
        <v>75</v>
      </c>
      <c r="CH125" s="137">
        <f>'Primary Inputs'!CN$70</f>
        <v>76</v>
      </c>
      <c r="CI125" s="137">
        <f>'Primary Inputs'!CO$70</f>
        <v>77</v>
      </c>
      <c r="CJ125" s="137">
        <f>'Primary Inputs'!CP$70</f>
        <v>78</v>
      </c>
      <c r="CM125" s="24"/>
      <c r="CN125" s="24"/>
    </row>
    <row r="126" spans="3:92" x14ac:dyDescent="0.35">
      <c r="C126" s="114"/>
      <c r="D126" s="114"/>
      <c r="E126" s="23"/>
      <c r="F126" s="23"/>
      <c r="G126" s="80"/>
      <c r="H126" s="80"/>
      <c r="I126" s="86"/>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M126" s="24"/>
      <c r="CN126" s="24"/>
    </row>
    <row r="127" spans="3:92" x14ac:dyDescent="0.35">
      <c r="C127" s="114"/>
      <c r="D127" s="114"/>
      <c r="E127" s="23" t="str">
        <f>IF(ISTEXT('Discounted Benefits'!$N439&amp;'Discounted Benefits'!$O439),'Discounted Benefits'!$O439,"")</f>
        <v/>
      </c>
      <c r="F127" s="23"/>
      <c r="G127" s="82" t="str">
        <f>IF(ISTEXT('Discounted Benefits'!$N439&amp;'Discounted Benefits'!$O439),SUM('Discounted Benefits'!$P439:$BM439)/Value_Output,"")</f>
        <v/>
      </c>
      <c r="H127" s="82"/>
      <c r="I127" s="87"/>
      <c r="J127" s="81" t="str">
        <f>IF(ISTEXT('Discounted Benefits'!$N439&amp;'Discounted Benefits'!$O439),('Discounted Benefits'!P439)/Value_Output,"")</f>
        <v/>
      </c>
      <c r="K127" s="81" t="str">
        <f>IF(ISTEXT('Discounted Benefits'!$N439&amp;'Discounted Benefits'!$O439),('Discounted Benefits'!Q439)/Value_Output,"")</f>
        <v/>
      </c>
      <c r="L127" s="81" t="str">
        <f>IF(ISTEXT('Discounted Benefits'!$N439&amp;'Discounted Benefits'!$O439),('Discounted Benefits'!R439)/Value_Output,"")</f>
        <v/>
      </c>
      <c r="M127" s="81" t="str">
        <f>IF(ISTEXT('Discounted Benefits'!$N439&amp;'Discounted Benefits'!$O439),('Discounted Benefits'!S439)/Value_Output,"")</f>
        <v/>
      </c>
      <c r="N127" s="81" t="str">
        <f>IF(ISTEXT('Discounted Benefits'!$N439&amp;'Discounted Benefits'!$O439),('Discounted Benefits'!T439)/Value_Output,"")</f>
        <v/>
      </c>
      <c r="O127" s="81" t="str">
        <f>IF(ISTEXT('Discounted Benefits'!$N439&amp;'Discounted Benefits'!$O439),('Discounted Benefits'!U439)/Value_Output,"")</f>
        <v/>
      </c>
      <c r="P127" s="81" t="str">
        <f>IF(ISTEXT('Discounted Benefits'!$N439&amp;'Discounted Benefits'!$O439),('Discounted Benefits'!V439)/Value_Output,"")</f>
        <v/>
      </c>
      <c r="Q127" s="81" t="str">
        <f>IF(ISTEXT('Discounted Benefits'!$N439&amp;'Discounted Benefits'!$O439),('Discounted Benefits'!W439)/Value_Output,"")</f>
        <v/>
      </c>
      <c r="R127" s="81" t="str">
        <f>IF(ISTEXT('Discounted Benefits'!$N439&amp;'Discounted Benefits'!$O439),('Discounted Benefits'!X439)/Value_Output,"")</f>
        <v/>
      </c>
      <c r="S127" s="81" t="str">
        <f>IF(ISTEXT('Discounted Benefits'!$N439&amp;'Discounted Benefits'!$O439),('Discounted Benefits'!Y439)/Value_Output,"")</f>
        <v/>
      </c>
      <c r="T127" s="81" t="str">
        <f>IF(ISTEXT('Discounted Benefits'!$N439&amp;'Discounted Benefits'!$O439),('Discounted Benefits'!Z439)/Value_Output,"")</f>
        <v/>
      </c>
      <c r="U127" s="81" t="str">
        <f>IF(ISTEXT('Discounted Benefits'!$N439&amp;'Discounted Benefits'!$O439),('Discounted Benefits'!AA439)/Value_Output,"")</f>
        <v/>
      </c>
      <c r="V127" s="81" t="str">
        <f>IF(ISTEXT('Discounted Benefits'!$N439&amp;'Discounted Benefits'!$O439),('Discounted Benefits'!AB439)/Value_Output,"")</f>
        <v/>
      </c>
      <c r="W127" s="81" t="str">
        <f>IF(ISTEXT('Discounted Benefits'!$N439&amp;'Discounted Benefits'!$O439),('Discounted Benefits'!AC439)/Value_Output,"")</f>
        <v/>
      </c>
      <c r="X127" s="81" t="str">
        <f>IF(ISTEXT('Discounted Benefits'!$N439&amp;'Discounted Benefits'!$O439),('Discounted Benefits'!AD439)/Value_Output,"")</f>
        <v/>
      </c>
      <c r="Y127" s="81" t="str">
        <f>IF(ISTEXT('Discounted Benefits'!$N439&amp;'Discounted Benefits'!$O439),('Discounted Benefits'!AE439)/Value_Output,"")</f>
        <v/>
      </c>
      <c r="Z127" s="81" t="str">
        <f>IF(ISTEXT('Discounted Benefits'!$N439&amp;'Discounted Benefits'!$O439),('Discounted Benefits'!AF439)/Value_Output,"")</f>
        <v/>
      </c>
      <c r="AA127" s="81" t="str">
        <f>IF(ISTEXT('Discounted Benefits'!$N439&amp;'Discounted Benefits'!$O439),('Discounted Benefits'!AG439)/Value_Output,"")</f>
        <v/>
      </c>
      <c r="AB127" s="81" t="str">
        <f>IF(ISTEXT('Discounted Benefits'!$N439&amp;'Discounted Benefits'!$O439),('Discounted Benefits'!AH439)/Value_Output,"")</f>
        <v/>
      </c>
      <c r="AC127" s="81" t="str">
        <f>IF(ISTEXT('Discounted Benefits'!$N439&amp;'Discounted Benefits'!$O439),('Discounted Benefits'!AI439)/Value_Output,"")</f>
        <v/>
      </c>
      <c r="AD127" s="81" t="str">
        <f>IF(ISTEXT('Discounted Benefits'!$N439&amp;'Discounted Benefits'!$O439),('Discounted Benefits'!AJ439)/Value_Output,"")</f>
        <v/>
      </c>
      <c r="AE127" s="81" t="str">
        <f>IF(ISTEXT('Discounted Benefits'!$N439&amp;'Discounted Benefits'!$O439),('Discounted Benefits'!AK439)/Value_Output,"")</f>
        <v/>
      </c>
      <c r="AF127" s="81" t="str">
        <f>IF(ISTEXT('Discounted Benefits'!$N439&amp;'Discounted Benefits'!$O439),('Discounted Benefits'!AL439)/Value_Output,"")</f>
        <v/>
      </c>
      <c r="AG127" s="81" t="str">
        <f>IF(ISTEXT('Discounted Benefits'!$N439&amp;'Discounted Benefits'!$O439),('Discounted Benefits'!AM439)/Value_Output,"")</f>
        <v/>
      </c>
      <c r="AH127" s="81" t="str">
        <f>IF(ISTEXT('Discounted Benefits'!$N439&amp;'Discounted Benefits'!$O439),('Discounted Benefits'!AN439)/Value_Output,"")</f>
        <v/>
      </c>
      <c r="AI127" s="81" t="str">
        <f>IF(ISTEXT('Discounted Benefits'!$N439&amp;'Discounted Benefits'!$O439),('Discounted Benefits'!AO439)/Value_Output,"")</f>
        <v/>
      </c>
      <c r="AJ127" s="81" t="str">
        <f>IF(ISTEXT('Discounted Benefits'!$N439&amp;'Discounted Benefits'!$O439),('Discounted Benefits'!AP439)/Value_Output,"")</f>
        <v/>
      </c>
      <c r="AK127" s="81" t="str">
        <f>IF(ISTEXT('Discounted Benefits'!$N439&amp;'Discounted Benefits'!$O439),('Discounted Benefits'!AQ439)/Value_Output,"")</f>
        <v/>
      </c>
      <c r="AL127" s="81" t="str">
        <f>IF(ISTEXT('Discounted Benefits'!$N439&amp;'Discounted Benefits'!$O439),('Discounted Benefits'!AR439)/Value_Output,"")</f>
        <v/>
      </c>
      <c r="AM127" s="81" t="str">
        <f>IF(ISTEXT('Discounted Benefits'!$N439&amp;'Discounted Benefits'!$O439),('Discounted Benefits'!AS439)/Value_Output,"")</f>
        <v/>
      </c>
      <c r="AN127" s="81" t="str">
        <f>IF(ISTEXT('Discounted Benefits'!$N439&amp;'Discounted Benefits'!$O439),('Discounted Benefits'!AT439)/Value_Output,"")</f>
        <v/>
      </c>
      <c r="AO127" s="81" t="str">
        <f>IF(ISTEXT('Discounted Benefits'!$N439&amp;'Discounted Benefits'!$O439),('Discounted Benefits'!AU439)/Value_Output,"")</f>
        <v/>
      </c>
      <c r="AP127" s="81" t="str">
        <f>IF(ISTEXT('Discounted Benefits'!$N439&amp;'Discounted Benefits'!$O439),('Discounted Benefits'!AV439)/Value_Output,"")</f>
        <v/>
      </c>
      <c r="AQ127" s="81" t="str">
        <f>IF(ISTEXT('Discounted Benefits'!$N439&amp;'Discounted Benefits'!$O439),('Discounted Benefits'!AW439)/Value_Output,"")</f>
        <v/>
      </c>
      <c r="AR127" s="81" t="str">
        <f>IF(ISTEXT('Discounted Benefits'!$N439&amp;'Discounted Benefits'!$O439),('Discounted Benefits'!AX439)/Value_Output,"")</f>
        <v/>
      </c>
      <c r="AS127" s="81" t="str">
        <f>IF(ISTEXT('Discounted Benefits'!$N439&amp;'Discounted Benefits'!$O439),('Discounted Benefits'!AY439)/Value_Output,"")</f>
        <v/>
      </c>
      <c r="AT127" s="81" t="str">
        <f>IF(ISTEXT('Discounted Benefits'!$N439&amp;'Discounted Benefits'!$O439),('Discounted Benefits'!AZ439)/Value_Output,"")</f>
        <v/>
      </c>
      <c r="AU127" s="81" t="str">
        <f>IF(ISTEXT('Discounted Benefits'!$N439&amp;'Discounted Benefits'!$O439),('Discounted Benefits'!BA439)/Value_Output,"")</f>
        <v/>
      </c>
      <c r="AV127" s="81" t="str">
        <f>IF(ISTEXT('Discounted Benefits'!$N439&amp;'Discounted Benefits'!$O439),('Discounted Benefits'!BB439)/Value_Output,"")</f>
        <v/>
      </c>
      <c r="AW127" s="81" t="str">
        <f>IF(ISTEXT('Discounted Benefits'!$N439&amp;'Discounted Benefits'!$O439),('Discounted Benefits'!BC439)/Value_Output,"")</f>
        <v/>
      </c>
      <c r="AX127" s="81" t="str">
        <f>IF(ISTEXT('Discounted Benefits'!$N439&amp;'Discounted Benefits'!$O439),('Discounted Benefits'!BD439)/Value_Output,"")</f>
        <v/>
      </c>
      <c r="AY127" s="81" t="str">
        <f>IF(ISTEXT('Discounted Benefits'!$N439&amp;'Discounted Benefits'!$O439),('Discounted Benefits'!BE439)/Value_Output,"")</f>
        <v/>
      </c>
      <c r="AZ127" s="77" t="str">
        <f>IF(ISTEXT('Discounted Benefits'!$N439&amp;'Discounted Benefits'!$O439),('Discounted Benefits'!BF439)/Value_Output,"")</f>
        <v/>
      </c>
      <c r="BA127" s="77" t="str">
        <f>IF(ISTEXT('Discounted Benefits'!$N439&amp;'Discounted Benefits'!$O439),('Discounted Benefits'!BG439)/Value_Output,"")</f>
        <v/>
      </c>
      <c r="BB127" s="77" t="str">
        <f>IF(ISTEXT('Discounted Benefits'!$N439&amp;'Discounted Benefits'!$O439),('Discounted Benefits'!BH439)/Value_Output,"")</f>
        <v/>
      </c>
      <c r="BC127" s="77" t="str">
        <f>IF(ISTEXT('Discounted Benefits'!$N439&amp;'Discounted Benefits'!$O439),('Discounted Benefits'!BI439)/Value_Output,"")</f>
        <v/>
      </c>
      <c r="BD127" s="77" t="str">
        <f>IF(ISTEXT('Discounted Benefits'!$N439&amp;'Discounted Benefits'!$O439),('Discounted Benefits'!BJ439)/Value_Output,"")</f>
        <v/>
      </c>
      <c r="BE127" s="77" t="str">
        <f>IF(ISTEXT('Discounted Benefits'!$N439&amp;'Discounted Benefits'!$O439),('Discounted Benefits'!BK439)/Value_Output,"")</f>
        <v/>
      </c>
      <c r="BF127" s="77" t="str">
        <f>IF(ISTEXT('Discounted Benefits'!$N439&amp;'Discounted Benefits'!$O439),('Discounted Benefits'!BL439)/Value_Output,"")</f>
        <v/>
      </c>
      <c r="BG127" s="77" t="str">
        <f>IF(ISTEXT('Discounted Benefits'!$N439&amp;'Discounted Benefits'!$O439),('Discounted Benefits'!BM439)/Value_Output,"")</f>
        <v/>
      </c>
      <c r="BH127" s="77" t="str">
        <f>IF(ISTEXT('Discounted Benefits'!$N439&amp;'Discounted Benefits'!$O439),('Discounted Benefits'!BN439)/Value_Output,"")</f>
        <v/>
      </c>
      <c r="BI127" s="77" t="str">
        <f>IF(ISTEXT('Discounted Benefits'!$N439&amp;'Discounted Benefits'!$O439),('Discounted Benefits'!BO439)/Value_Output,"")</f>
        <v/>
      </c>
      <c r="BJ127" s="77" t="str">
        <f>IF(ISTEXT('Discounted Benefits'!$N439&amp;'Discounted Benefits'!$O439),('Discounted Benefits'!BP439)/Value_Output,"")</f>
        <v/>
      </c>
      <c r="BK127" s="77" t="str">
        <f>IF(ISTEXT('Discounted Benefits'!$N439&amp;'Discounted Benefits'!$O439),('Discounted Benefits'!BQ439)/Value_Output,"")</f>
        <v/>
      </c>
      <c r="BL127" s="77" t="str">
        <f>IF(ISTEXT('Discounted Benefits'!$N439&amp;'Discounted Benefits'!$O439),('Discounted Benefits'!BR439)/Value_Output,"")</f>
        <v/>
      </c>
      <c r="BM127" s="77" t="str">
        <f>IF(ISTEXT('Discounted Benefits'!$N439&amp;'Discounted Benefits'!$O439),('Discounted Benefits'!BS439)/Value_Output,"")</f>
        <v/>
      </c>
      <c r="BN127" s="77" t="str">
        <f>IF(ISTEXT('Discounted Benefits'!$N439&amp;'Discounted Benefits'!$O439),('Discounted Benefits'!BT439)/Value_Output,"")</f>
        <v/>
      </c>
      <c r="BO127" s="77" t="str">
        <f>IF(ISTEXT('Discounted Benefits'!$N439&amp;'Discounted Benefits'!$O439),('Discounted Benefits'!BU439)/Value_Output,"")</f>
        <v/>
      </c>
      <c r="BP127" s="77" t="str">
        <f>IF(ISTEXT('Discounted Benefits'!$N439&amp;'Discounted Benefits'!$O439),('Discounted Benefits'!BV439)/Value_Output,"")</f>
        <v/>
      </c>
      <c r="BQ127" s="77" t="str">
        <f>IF(ISTEXT('Discounted Benefits'!$N439&amp;'Discounted Benefits'!$O439),('Discounted Benefits'!BW439)/Value_Output,"")</f>
        <v/>
      </c>
      <c r="BR127" s="77" t="str">
        <f>IF(ISTEXT('Discounted Benefits'!$N439&amp;'Discounted Benefits'!$O439),('Discounted Benefits'!BX439)/Value_Output,"")</f>
        <v/>
      </c>
      <c r="BS127" s="77" t="str">
        <f>IF(ISTEXT('Discounted Benefits'!$N439&amp;'Discounted Benefits'!$O439),('Discounted Benefits'!BY439)/Value_Output,"")</f>
        <v/>
      </c>
      <c r="BT127" s="77" t="str">
        <f>IF(ISTEXT('Discounted Benefits'!$N439&amp;'Discounted Benefits'!$O439),('Discounted Benefits'!BZ439)/Value_Output,"")</f>
        <v/>
      </c>
      <c r="BU127" s="77" t="str">
        <f>IF(ISTEXT('Discounted Benefits'!$N439&amp;'Discounted Benefits'!$O439),('Discounted Benefits'!CA439)/Value_Output,"")</f>
        <v/>
      </c>
      <c r="BV127" s="77" t="str">
        <f>IF(ISTEXT('Discounted Benefits'!$N439&amp;'Discounted Benefits'!$O439),('Discounted Benefits'!CB439)/Value_Output,"")</f>
        <v/>
      </c>
      <c r="BW127" s="77" t="str">
        <f>IF(ISTEXT('Discounted Benefits'!$N439&amp;'Discounted Benefits'!$O439),('Discounted Benefits'!CC439)/Value_Output,"")</f>
        <v/>
      </c>
      <c r="BX127" s="77" t="str">
        <f>IF(ISTEXT('Discounted Benefits'!$N439&amp;'Discounted Benefits'!$O439),('Discounted Benefits'!CD439)/Value_Output,"")</f>
        <v/>
      </c>
      <c r="BY127" s="77" t="str">
        <f>IF(ISTEXT('Discounted Benefits'!$N439&amp;'Discounted Benefits'!$O439),('Discounted Benefits'!CE439)/Value_Output,"")</f>
        <v/>
      </c>
      <c r="BZ127" s="77" t="str">
        <f>IF(ISTEXT('Discounted Benefits'!$N439&amp;'Discounted Benefits'!$O439),('Discounted Benefits'!CF439)/Value_Output,"")</f>
        <v/>
      </c>
      <c r="CA127" s="77" t="str">
        <f>IF(ISTEXT('Discounted Benefits'!$N439&amp;'Discounted Benefits'!$O439),('Discounted Benefits'!CG439)/Value_Output,"")</f>
        <v/>
      </c>
      <c r="CB127" s="77" t="str">
        <f>IF(ISTEXT('Discounted Benefits'!$N439&amp;'Discounted Benefits'!$O439),('Discounted Benefits'!CH439)/Value_Output,"")</f>
        <v/>
      </c>
      <c r="CC127" s="77" t="str">
        <f>IF(ISTEXT('Discounted Benefits'!$N439&amp;'Discounted Benefits'!$O439),('Discounted Benefits'!CI439)/Value_Output,"")</f>
        <v/>
      </c>
      <c r="CD127" s="77" t="str">
        <f>IF(ISTEXT('Discounted Benefits'!$N439&amp;'Discounted Benefits'!$O439),('Discounted Benefits'!CJ439)/Value_Output,"")</f>
        <v/>
      </c>
      <c r="CE127" s="77" t="str">
        <f>IF(ISTEXT('Discounted Benefits'!$N439&amp;'Discounted Benefits'!$O439),('Discounted Benefits'!CK439)/Value_Output,"")</f>
        <v/>
      </c>
      <c r="CF127" s="77" t="str">
        <f>IF(ISTEXT('Discounted Benefits'!$N439&amp;'Discounted Benefits'!$O439),('Discounted Benefits'!CL439)/Value_Output,"")</f>
        <v/>
      </c>
      <c r="CG127" s="77" t="str">
        <f>IF(ISTEXT('Discounted Benefits'!$N439&amp;'Discounted Benefits'!$O439),('Discounted Benefits'!CM439)/Value_Output,"")</f>
        <v/>
      </c>
      <c r="CH127" s="77" t="str">
        <f>IF(ISTEXT('Discounted Benefits'!$N439&amp;'Discounted Benefits'!$O439),('Discounted Benefits'!CN439)/Value_Output,"")</f>
        <v/>
      </c>
      <c r="CI127" s="77" t="str">
        <f>IF(ISTEXT('Discounted Benefits'!$N439&amp;'Discounted Benefits'!$O439),('Discounted Benefits'!CO439)/Value_Output,"")</f>
        <v/>
      </c>
      <c r="CJ127" s="77" t="str">
        <f>IF(ISTEXT('Discounted Benefits'!$N439&amp;'Discounted Benefits'!$O439),('Discounted Benefits'!CP439)/Value_Output,"")</f>
        <v/>
      </c>
      <c r="CM127" s="24"/>
      <c r="CN127" s="24"/>
    </row>
    <row r="128" spans="3:92" x14ac:dyDescent="0.35">
      <c r="C128" s="114"/>
      <c r="D128" s="114"/>
      <c r="E128" s="23" t="str">
        <f>IF(ISTEXT('Discounted Benefits'!$N440&amp;'Discounted Benefits'!$O440),'Discounted Benefits'!$O440,"")</f>
        <v/>
      </c>
      <c r="F128" s="23"/>
      <c r="G128" s="82" t="str">
        <f>IF(ISTEXT('Discounted Benefits'!$N440&amp;'Discounted Benefits'!$O440),SUM('Discounted Benefits'!$P440:$BM440)/Value_Output,"")</f>
        <v/>
      </c>
      <c r="H128" s="82"/>
      <c r="I128" s="87"/>
      <c r="J128" s="81" t="str">
        <f>IF(ISTEXT('Discounted Benefits'!$N440&amp;'Discounted Benefits'!$O440),('Discounted Benefits'!P440)/Value_Output,"")</f>
        <v/>
      </c>
      <c r="K128" s="81" t="str">
        <f>IF(ISTEXT('Discounted Benefits'!$N440&amp;'Discounted Benefits'!$O440),('Discounted Benefits'!Q440)/Value_Output,"")</f>
        <v/>
      </c>
      <c r="L128" s="81" t="str">
        <f>IF(ISTEXT('Discounted Benefits'!$N440&amp;'Discounted Benefits'!$O440),('Discounted Benefits'!R440)/Value_Output,"")</f>
        <v/>
      </c>
      <c r="M128" s="81" t="str">
        <f>IF(ISTEXT('Discounted Benefits'!$N440&amp;'Discounted Benefits'!$O440),('Discounted Benefits'!S440)/Value_Output,"")</f>
        <v/>
      </c>
      <c r="N128" s="81" t="str">
        <f>IF(ISTEXT('Discounted Benefits'!$N440&amp;'Discounted Benefits'!$O440),('Discounted Benefits'!T440)/Value_Output,"")</f>
        <v/>
      </c>
      <c r="O128" s="81" t="str">
        <f>IF(ISTEXT('Discounted Benefits'!$N440&amp;'Discounted Benefits'!$O440),('Discounted Benefits'!U440)/Value_Output,"")</f>
        <v/>
      </c>
      <c r="P128" s="81" t="str">
        <f>IF(ISTEXT('Discounted Benefits'!$N440&amp;'Discounted Benefits'!$O440),('Discounted Benefits'!V440)/Value_Output,"")</f>
        <v/>
      </c>
      <c r="Q128" s="81" t="str">
        <f>IF(ISTEXT('Discounted Benefits'!$N440&amp;'Discounted Benefits'!$O440),('Discounted Benefits'!W440)/Value_Output,"")</f>
        <v/>
      </c>
      <c r="R128" s="81" t="str">
        <f>IF(ISTEXT('Discounted Benefits'!$N440&amp;'Discounted Benefits'!$O440),('Discounted Benefits'!X440)/Value_Output,"")</f>
        <v/>
      </c>
      <c r="S128" s="81" t="str">
        <f>IF(ISTEXT('Discounted Benefits'!$N440&amp;'Discounted Benefits'!$O440),('Discounted Benefits'!Y440)/Value_Output,"")</f>
        <v/>
      </c>
      <c r="T128" s="81" t="str">
        <f>IF(ISTEXT('Discounted Benefits'!$N440&amp;'Discounted Benefits'!$O440),('Discounted Benefits'!Z440)/Value_Output,"")</f>
        <v/>
      </c>
      <c r="U128" s="81" t="str">
        <f>IF(ISTEXT('Discounted Benefits'!$N440&amp;'Discounted Benefits'!$O440),('Discounted Benefits'!AA440)/Value_Output,"")</f>
        <v/>
      </c>
      <c r="V128" s="81" t="str">
        <f>IF(ISTEXT('Discounted Benefits'!$N440&amp;'Discounted Benefits'!$O440),('Discounted Benefits'!AB440)/Value_Output,"")</f>
        <v/>
      </c>
      <c r="W128" s="81" t="str">
        <f>IF(ISTEXT('Discounted Benefits'!$N440&amp;'Discounted Benefits'!$O440),('Discounted Benefits'!AC440)/Value_Output,"")</f>
        <v/>
      </c>
      <c r="X128" s="81" t="str">
        <f>IF(ISTEXT('Discounted Benefits'!$N440&amp;'Discounted Benefits'!$O440),('Discounted Benefits'!AD440)/Value_Output,"")</f>
        <v/>
      </c>
      <c r="Y128" s="81" t="str">
        <f>IF(ISTEXT('Discounted Benefits'!$N440&amp;'Discounted Benefits'!$O440),('Discounted Benefits'!AE440)/Value_Output,"")</f>
        <v/>
      </c>
      <c r="Z128" s="81" t="str">
        <f>IF(ISTEXT('Discounted Benefits'!$N440&amp;'Discounted Benefits'!$O440),('Discounted Benefits'!AF440)/Value_Output,"")</f>
        <v/>
      </c>
      <c r="AA128" s="81" t="str">
        <f>IF(ISTEXT('Discounted Benefits'!$N440&amp;'Discounted Benefits'!$O440),('Discounted Benefits'!AG440)/Value_Output,"")</f>
        <v/>
      </c>
      <c r="AB128" s="81" t="str">
        <f>IF(ISTEXT('Discounted Benefits'!$N440&amp;'Discounted Benefits'!$O440),('Discounted Benefits'!AH440)/Value_Output,"")</f>
        <v/>
      </c>
      <c r="AC128" s="81" t="str">
        <f>IF(ISTEXT('Discounted Benefits'!$N440&amp;'Discounted Benefits'!$O440),('Discounted Benefits'!AI440)/Value_Output,"")</f>
        <v/>
      </c>
      <c r="AD128" s="81" t="str">
        <f>IF(ISTEXT('Discounted Benefits'!$N440&amp;'Discounted Benefits'!$O440),('Discounted Benefits'!AJ440)/Value_Output,"")</f>
        <v/>
      </c>
      <c r="AE128" s="81" t="str">
        <f>IF(ISTEXT('Discounted Benefits'!$N440&amp;'Discounted Benefits'!$O440),('Discounted Benefits'!AK440)/Value_Output,"")</f>
        <v/>
      </c>
      <c r="AF128" s="81" t="str">
        <f>IF(ISTEXT('Discounted Benefits'!$N440&amp;'Discounted Benefits'!$O440),('Discounted Benefits'!AL440)/Value_Output,"")</f>
        <v/>
      </c>
      <c r="AG128" s="81" t="str">
        <f>IF(ISTEXT('Discounted Benefits'!$N440&amp;'Discounted Benefits'!$O440),('Discounted Benefits'!AM440)/Value_Output,"")</f>
        <v/>
      </c>
      <c r="AH128" s="81" t="str">
        <f>IF(ISTEXT('Discounted Benefits'!$N440&amp;'Discounted Benefits'!$O440),('Discounted Benefits'!AN440)/Value_Output,"")</f>
        <v/>
      </c>
      <c r="AI128" s="81" t="str">
        <f>IF(ISTEXT('Discounted Benefits'!$N440&amp;'Discounted Benefits'!$O440),('Discounted Benefits'!AO440)/Value_Output,"")</f>
        <v/>
      </c>
      <c r="AJ128" s="81" t="str">
        <f>IF(ISTEXT('Discounted Benefits'!$N440&amp;'Discounted Benefits'!$O440),('Discounted Benefits'!AP440)/Value_Output,"")</f>
        <v/>
      </c>
      <c r="AK128" s="81" t="str">
        <f>IF(ISTEXT('Discounted Benefits'!$N440&amp;'Discounted Benefits'!$O440),('Discounted Benefits'!AQ440)/Value_Output,"")</f>
        <v/>
      </c>
      <c r="AL128" s="81" t="str">
        <f>IF(ISTEXT('Discounted Benefits'!$N440&amp;'Discounted Benefits'!$O440),('Discounted Benefits'!AR440)/Value_Output,"")</f>
        <v/>
      </c>
      <c r="AM128" s="81" t="str">
        <f>IF(ISTEXT('Discounted Benefits'!$N440&amp;'Discounted Benefits'!$O440),('Discounted Benefits'!AS440)/Value_Output,"")</f>
        <v/>
      </c>
      <c r="AN128" s="81" t="str">
        <f>IF(ISTEXT('Discounted Benefits'!$N440&amp;'Discounted Benefits'!$O440),('Discounted Benefits'!AT440)/Value_Output,"")</f>
        <v/>
      </c>
      <c r="AO128" s="81" t="str">
        <f>IF(ISTEXT('Discounted Benefits'!$N440&amp;'Discounted Benefits'!$O440),('Discounted Benefits'!AU440)/Value_Output,"")</f>
        <v/>
      </c>
      <c r="AP128" s="81" t="str">
        <f>IF(ISTEXT('Discounted Benefits'!$N440&amp;'Discounted Benefits'!$O440),('Discounted Benefits'!AV440)/Value_Output,"")</f>
        <v/>
      </c>
      <c r="AQ128" s="81" t="str">
        <f>IF(ISTEXT('Discounted Benefits'!$N440&amp;'Discounted Benefits'!$O440),('Discounted Benefits'!AW440)/Value_Output,"")</f>
        <v/>
      </c>
      <c r="AR128" s="81" t="str">
        <f>IF(ISTEXT('Discounted Benefits'!$N440&amp;'Discounted Benefits'!$O440),('Discounted Benefits'!AX440)/Value_Output,"")</f>
        <v/>
      </c>
      <c r="AS128" s="81" t="str">
        <f>IF(ISTEXT('Discounted Benefits'!$N440&amp;'Discounted Benefits'!$O440),('Discounted Benefits'!AY440)/Value_Output,"")</f>
        <v/>
      </c>
      <c r="AT128" s="81" t="str">
        <f>IF(ISTEXT('Discounted Benefits'!$N440&amp;'Discounted Benefits'!$O440),('Discounted Benefits'!AZ440)/Value_Output,"")</f>
        <v/>
      </c>
      <c r="AU128" s="81" t="str">
        <f>IF(ISTEXT('Discounted Benefits'!$N440&amp;'Discounted Benefits'!$O440),('Discounted Benefits'!BA440)/Value_Output,"")</f>
        <v/>
      </c>
      <c r="AV128" s="81" t="str">
        <f>IF(ISTEXT('Discounted Benefits'!$N440&amp;'Discounted Benefits'!$O440),('Discounted Benefits'!BB440)/Value_Output,"")</f>
        <v/>
      </c>
      <c r="AW128" s="81" t="str">
        <f>IF(ISTEXT('Discounted Benefits'!$N440&amp;'Discounted Benefits'!$O440),('Discounted Benefits'!BC440)/Value_Output,"")</f>
        <v/>
      </c>
      <c r="AX128" s="81" t="str">
        <f>IF(ISTEXT('Discounted Benefits'!$N440&amp;'Discounted Benefits'!$O440),('Discounted Benefits'!BD440)/Value_Output,"")</f>
        <v/>
      </c>
      <c r="AY128" s="81" t="str">
        <f>IF(ISTEXT('Discounted Benefits'!$N440&amp;'Discounted Benefits'!$O440),('Discounted Benefits'!BE440)/Value_Output,"")</f>
        <v/>
      </c>
      <c r="AZ128" s="77" t="str">
        <f>IF(ISTEXT('Discounted Benefits'!$N440&amp;'Discounted Benefits'!$O440),('Discounted Benefits'!BF440)/Value_Output,"")</f>
        <v/>
      </c>
      <c r="BA128" s="77" t="str">
        <f>IF(ISTEXT('Discounted Benefits'!$N440&amp;'Discounted Benefits'!$O440),('Discounted Benefits'!BG440)/Value_Output,"")</f>
        <v/>
      </c>
      <c r="BB128" s="77" t="str">
        <f>IF(ISTEXT('Discounted Benefits'!$N440&amp;'Discounted Benefits'!$O440),('Discounted Benefits'!BH440)/Value_Output,"")</f>
        <v/>
      </c>
      <c r="BC128" s="77" t="str">
        <f>IF(ISTEXT('Discounted Benefits'!$N440&amp;'Discounted Benefits'!$O440),('Discounted Benefits'!BI440)/Value_Output,"")</f>
        <v/>
      </c>
      <c r="BD128" s="77" t="str">
        <f>IF(ISTEXT('Discounted Benefits'!$N440&amp;'Discounted Benefits'!$O440),('Discounted Benefits'!BJ440)/Value_Output,"")</f>
        <v/>
      </c>
      <c r="BE128" s="77" t="str">
        <f>IF(ISTEXT('Discounted Benefits'!$N440&amp;'Discounted Benefits'!$O440),('Discounted Benefits'!BK440)/Value_Output,"")</f>
        <v/>
      </c>
      <c r="BF128" s="77" t="str">
        <f>IF(ISTEXT('Discounted Benefits'!$N440&amp;'Discounted Benefits'!$O440),('Discounted Benefits'!BL440)/Value_Output,"")</f>
        <v/>
      </c>
      <c r="BG128" s="77" t="str">
        <f>IF(ISTEXT('Discounted Benefits'!$N440&amp;'Discounted Benefits'!$O440),('Discounted Benefits'!BM440)/Value_Output,"")</f>
        <v/>
      </c>
      <c r="BH128" s="77" t="str">
        <f>IF(ISTEXT('Discounted Benefits'!$N440&amp;'Discounted Benefits'!$O440),('Discounted Benefits'!BN440)/Value_Output,"")</f>
        <v/>
      </c>
      <c r="BI128" s="77" t="str">
        <f>IF(ISTEXT('Discounted Benefits'!$N440&amp;'Discounted Benefits'!$O440),('Discounted Benefits'!BO440)/Value_Output,"")</f>
        <v/>
      </c>
      <c r="BJ128" s="77" t="str">
        <f>IF(ISTEXT('Discounted Benefits'!$N440&amp;'Discounted Benefits'!$O440),('Discounted Benefits'!BP440)/Value_Output,"")</f>
        <v/>
      </c>
      <c r="BK128" s="77" t="str">
        <f>IF(ISTEXT('Discounted Benefits'!$N440&amp;'Discounted Benefits'!$O440),('Discounted Benefits'!BQ440)/Value_Output,"")</f>
        <v/>
      </c>
      <c r="BL128" s="77" t="str">
        <f>IF(ISTEXT('Discounted Benefits'!$N440&amp;'Discounted Benefits'!$O440),('Discounted Benefits'!BR440)/Value_Output,"")</f>
        <v/>
      </c>
      <c r="BM128" s="77" t="str">
        <f>IF(ISTEXT('Discounted Benefits'!$N440&amp;'Discounted Benefits'!$O440),('Discounted Benefits'!BS440)/Value_Output,"")</f>
        <v/>
      </c>
      <c r="BN128" s="77" t="str">
        <f>IF(ISTEXT('Discounted Benefits'!$N440&amp;'Discounted Benefits'!$O440),('Discounted Benefits'!BT440)/Value_Output,"")</f>
        <v/>
      </c>
      <c r="BO128" s="77" t="str">
        <f>IF(ISTEXT('Discounted Benefits'!$N440&amp;'Discounted Benefits'!$O440),('Discounted Benefits'!BU440)/Value_Output,"")</f>
        <v/>
      </c>
      <c r="BP128" s="77" t="str">
        <f>IF(ISTEXT('Discounted Benefits'!$N440&amp;'Discounted Benefits'!$O440),('Discounted Benefits'!BV440)/Value_Output,"")</f>
        <v/>
      </c>
      <c r="BQ128" s="77" t="str">
        <f>IF(ISTEXT('Discounted Benefits'!$N440&amp;'Discounted Benefits'!$O440),('Discounted Benefits'!BW440)/Value_Output,"")</f>
        <v/>
      </c>
      <c r="BR128" s="77" t="str">
        <f>IF(ISTEXT('Discounted Benefits'!$N440&amp;'Discounted Benefits'!$O440),('Discounted Benefits'!BX440)/Value_Output,"")</f>
        <v/>
      </c>
      <c r="BS128" s="77" t="str">
        <f>IF(ISTEXT('Discounted Benefits'!$N440&amp;'Discounted Benefits'!$O440),('Discounted Benefits'!BY440)/Value_Output,"")</f>
        <v/>
      </c>
      <c r="BT128" s="77" t="str">
        <f>IF(ISTEXT('Discounted Benefits'!$N440&amp;'Discounted Benefits'!$O440),('Discounted Benefits'!BZ440)/Value_Output,"")</f>
        <v/>
      </c>
      <c r="BU128" s="77" t="str">
        <f>IF(ISTEXT('Discounted Benefits'!$N440&amp;'Discounted Benefits'!$O440),('Discounted Benefits'!CA440)/Value_Output,"")</f>
        <v/>
      </c>
      <c r="BV128" s="77" t="str">
        <f>IF(ISTEXT('Discounted Benefits'!$N440&amp;'Discounted Benefits'!$O440),('Discounted Benefits'!CB440)/Value_Output,"")</f>
        <v/>
      </c>
      <c r="BW128" s="77" t="str">
        <f>IF(ISTEXT('Discounted Benefits'!$N440&amp;'Discounted Benefits'!$O440),('Discounted Benefits'!CC440)/Value_Output,"")</f>
        <v/>
      </c>
      <c r="BX128" s="77" t="str">
        <f>IF(ISTEXT('Discounted Benefits'!$N440&amp;'Discounted Benefits'!$O440),('Discounted Benefits'!CD440)/Value_Output,"")</f>
        <v/>
      </c>
      <c r="BY128" s="77" t="str">
        <f>IF(ISTEXT('Discounted Benefits'!$N440&amp;'Discounted Benefits'!$O440),('Discounted Benefits'!CE440)/Value_Output,"")</f>
        <v/>
      </c>
      <c r="BZ128" s="77" t="str">
        <f>IF(ISTEXT('Discounted Benefits'!$N440&amp;'Discounted Benefits'!$O440),('Discounted Benefits'!CF440)/Value_Output,"")</f>
        <v/>
      </c>
      <c r="CA128" s="77" t="str">
        <f>IF(ISTEXT('Discounted Benefits'!$N440&amp;'Discounted Benefits'!$O440),('Discounted Benefits'!CG440)/Value_Output,"")</f>
        <v/>
      </c>
      <c r="CB128" s="77" t="str">
        <f>IF(ISTEXT('Discounted Benefits'!$N440&amp;'Discounted Benefits'!$O440),('Discounted Benefits'!CH440)/Value_Output,"")</f>
        <v/>
      </c>
      <c r="CC128" s="77" t="str">
        <f>IF(ISTEXT('Discounted Benefits'!$N440&amp;'Discounted Benefits'!$O440),('Discounted Benefits'!CI440)/Value_Output,"")</f>
        <v/>
      </c>
      <c r="CD128" s="77" t="str">
        <f>IF(ISTEXT('Discounted Benefits'!$N440&amp;'Discounted Benefits'!$O440),('Discounted Benefits'!CJ440)/Value_Output,"")</f>
        <v/>
      </c>
      <c r="CE128" s="77" t="str">
        <f>IF(ISTEXT('Discounted Benefits'!$N440&amp;'Discounted Benefits'!$O440),('Discounted Benefits'!CK440)/Value_Output,"")</f>
        <v/>
      </c>
      <c r="CF128" s="77" t="str">
        <f>IF(ISTEXT('Discounted Benefits'!$N440&amp;'Discounted Benefits'!$O440),('Discounted Benefits'!CL440)/Value_Output,"")</f>
        <v/>
      </c>
      <c r="CG128" s="77" t="str">
        <f>IF(ISTEXT('Discounted Benefits'!$N440&amp;'Discounted Benefits'!$O440),('Discounted Benefits'!CM440)/Value_Output,"")</f>
        <v/>
      </c>
      <c r="CH128" s="77" t="str">
        <f>IF(ISTEXT('Discounted Benefits'!$N440&amp;'Discounted Benefits'!$O440),('Discounted Benefits'!CN440)/Value_Output,"")</f>
        <v/>
      </c>
      <c r="CI128" s="77" t="str">
        <f>IF(ISTEXT('Discounted Benefits'!$N440&amp;'Discounted Benefits'!$O440),('Discounted Benefits'!CO440)/Value_Output,"")</f>
        <v/>
      </c>
      <c r="CJ128" s="77" t="str">
        <f>IF(ISTEXT('Discounted Benefits'!$N440&amp;'Discounted Benefits'!$O440),('Discounted Benefits'!CP440)/Value_Output,"")</f>
        <v/>
      </c>
      <c r="CM128" s="24"/>
      <c r="CN128" s="24"/>
    </row>
    <row r="129" spans="3:92" x14ac:dyDescent="0.35">
      <c r="C129" s="114"/>
      <c r="D129" s="114"/>
      <c r="E129" s="23" t="str">
        <f>IF(ISTEXT('Discounted Benefits'!$N441&amp;'Discounted Benefits'!$O441),'Discounted Benefits'!$O441,"")</f>
        <v/>
      </c>
      <c r="F129" s="23"/>
      <c r="G129" s="82" t="str">
        <f>IF(ISTEXT('Discounted Benefits'!$N441&amp;'Discounted Benefits'!$O441),SUM('Discounted Benefits'!$P441:$BM441)/Value_Output,"")</f>
        <v/>
      </c>
      <c r="H129" s="82"/>
      <c r="I129" s="87"/>
      <c r="J129" s="81" t="str">
        <f>IF(ISTEXT('Discounted Benefits'!$N441&amp;'Discounted Benefits'!$O441),('Discounted Benefits'!P441)/Value_Output,"")</f>
        <v/>
      </c>
      <c r="K129" s="81" t="str">
        <f>IF(ISTEXT('Discounted Benefits'!$N441&amp;'Discounted Benefits'!$O441),('Discounted Benefits'!Q441)/Value_Output,"")</f>
        <v/>
      </c>
      <c r="L129" s="81" t="str">
        <f>IF(ISTEXT('Discounted Benefits'!$N441&amp;'Discounted Benefits'!$O441),('Discounted Benefits'!R441)/Value_Output,"")</f>
        <v/>
      </c>
      <c r="M129" s="81" t="str">
        <f>IF(ISTEXT('Discounted Benefits'!$N441&amp;'Discounted Benefits'!$O441),('Discounted Benefits'!S441)/Value_Output,"")</f>
        <v/>
      </c>
      <c r="N129" s="81" t="str">
        <f>IF(ISTEXT('Discounted Benefits'!$N441&amp;'Discounted Benefits'!$O441),('Discounted Benefits'!T441)/Value_Output,"")</f>
        <v/>
      </c>
      <c r="O129" s="81" t="str">
        <f>IF(ISTEXT('Discounted Benefits'!$N441&amp;'Discounted Benefits'!$O441),('Discounted Benefits'!U441)/Value_Output,"")</f>
        <v/>
      </c>
      <c r="P129" s="81" t="str">
        <f>IF(ISTEXT('Discounted Benefits'!$N441&amp;'Discounted Benefits'!$O441),('Discounted Benefits'!V441)/Value_Output,"")</f>
        <v/>
      </c>
      <c r="Q129" s="81" t="str">
        <f>IF(ISTEXT('Discounted Benefits'!$N441&amp;'Discounted Benefits'!$O441),('Discounted Benefits'!W441)/Value_Output,"")</f>
        <v/>
      </c>
      <c r="R129" s="81" t="str">
        <f>IF(ISTEXT('Discounted Benefits'!$N441&amp;'Discounted Benefits'!$O441),('Discounted Benefits'!X441)/Value_Output,"")</f>
        <v/>
      </c>
      <c r="S129" s="81" t="str">
        <f>IF(ISTEXT('Discounted Benefits'!$N441&amp;'Discounted Benefits'!$O441),('Discounted Benefits'!Y441)/Value_Output,"")</f>
        <v/>
      </c>
      <c r="T129" s="81" t="str">
        <f>IF(ISTEXT('Discounted Benefits'!$N441&amp;'Discounted Benefits'!$O441),('Discounted Benefits'!Z441)/Value_Output,"")</f>
        <v/>
      </c>
      <c r="U129" s="81" t="str">
        <f>IF(ISTEXT('Discounted Benefits'!$N441&amp;'Discounted Benefits'!$O441),('Discounted Benefits'!AA441)/Value_Output,"")</f>
        <v/>
      </c>
      <c r="V129" s="81" t="str">
        <f>IF(ISTEXT('Discounted Benefits'!$N441&amp;'Discounted Benefits'!$O441),('Discounted Benefits'!AB441)/Value_Output,"")</f>
        <v/>
      </c>
      <c r="W129" s="81" t="str">
        <f>IF(ISTEXT('Discounted Benefits'!$N441&amp;'Discounted Benefits'!$O441),('Discounted Benefits'!AC441)/Value_Output,"")</f>
        <v/>
      </c>
      <c r="X129" s="81" t="str">
        <f>IF(ISTEXT('Discounted Benefits'!$N441&amp;'Discounted Benefits'!$O441),('Discounted Benefits'!AD441)/Value_Output,"")</f>
        <v/>
      </c>
      <c r="Y129" s="81" t="str">
        <f>IF(ISTEXT('Discounted Benefits'!$N441&amp;'Discounted Benefits'!$O441),('Discounted Benefits'!AE441)/Value_Output,"")</f>
        <v/>
      </c>
      <c r="Z129" s="81" t="str">
        <f>IF(ISTEXT('Discounted Benefits'!$N441&amp;'Discounted Benefits'!$O441),('Discounted Benefits'!AF441)/Value_Output,"")</f>
        <v/>
      </c>
      <c r="AA129" s="81" t="str">
        <f>IF(ISTEXT('Discounted Benefits'!$N441&amp;'Discounted Benefits'!$O441),('Discounted Benefits'!AG441)/Value_Output,"")</f>
        <v/>
      </c>
      <c r="AB129" s="81" t="str">
        <f>IF(ISTEXT('Discounted Benefits'!$N441&amp;'Discounted Benefits'!$O441),('Discounted Benefits'!AH441)/Value_Output,"")</f>
        <v/>
      </c>
      <c r="AC129" s="81" t="str">
        <f>IF(ISTEXT('Discounted Benefits'!$N441&amp;'Discounted Benefits'!$O441),('Discounted Benefits'!AI441)/Value_Output,"")</f>
        <v/>
      </c>
      <c r="AD129" s="81" t="str">
        <f>IF(ISTEXT('Discounted Benefits'!$N441&amp;'Discounted Benefits'!$O441),('Discounted Benefits'!AJ441)/Value_Output,"")</f>
        <v/>
      </c>
      <c r="AE129" s="81" t="str">
        <f>IF(ISTEXT('Discounted Benefits'!$N441&amp;'Discounted Benefits'!$O441),('Discounted Benefits'!AK441)/Value_Output,"")</f>
        <v/>
      </c>
      <c r="AF129" s="81" t="str">
        <f>IF(ISTEXT('Discounted Benefits'!$N441&amp;'Discounted Benefits'!$O441),('Discounted Benefits'!AL441)/Value_Output,"")</f>
        <v/>
      </c>
      <c r="AG129" s="81" t="str">
        <f>IF(ISTEXT('Discounted Benefits'!$N441&amp;'Discounted Benefits'!$O441),('Discounted Benefits'!AM441)/Value_Output,"")</f>
        <v/>
      </c>
      <c r="AH129" s="81" t="str">
        <f>IF(ISTEXT('Discounted Benefits'!$N441&amp;'Discounted Benefits'!$O441),('Discounted Benefits'!AN441)/Value_Output,"")</f>
        <v/>
      </c>
      <c r="AI129" s="81" t="str">
        <f>IF(ISTEXT('Discounted Benefits'!$N441&amp;'Discounted Benefits'!$O441),('Discounted Benefits'!AO441)/Value_Output,"")</f>
        <v/>
      </c>
      <c r="AJ129" s="81" t="str">
        <f>IF(ISTEXT('Discounted Benefits'!$N441&amp;'Discounted Benefits'!$O441),('Discounted Benefits'!AP441)/Value_Output,"")</f>
        <v/>
      </c>
      <c r="AK129" s="81" t="str">
        <f>IF(ISTEXT('Discounted Benefits'!$N441&amp;'Discounted Benefits'!$O441),('Discounted Benefits'!AQ441)/Value_Output,"")</f>
        <v/>
      </c>
      <c r="AL129" s="81" t="str">
        <f>IF(ISTEXT('Discounted Benefits'!$N441&amp;'Discounted Benefits'!$O441),('Discounted Benefits'!AR441)/Value_Output,"")</f>
        <v/>
      </c>
      <c r="AM129" s="81" t="str">
        <f>IF(ISTEXT('Discounted Benefits'!$N441&amp;'Discounted Benefits'!$O441),('Discounted Benefits'!AS441)/Value_Output,"")</f>
        <v/>
      </c>
      <c r="AN129" s="81" t="str">
        <f>IF(ISTEXT('Discounted Benefits'!$N441&amp;'Discounted Benefits'!$O441),('Discounted Benefits'!AT441)/Value_Output,"")</f>
        <v/>
      </c>
      <c r="AO129" s="81" t="str">
        <f>IF(ISTEXT('Discounted Benefits'!$N441&amp;'Discounted Benefits'!$O441),('Discounted Benefits'!AU441)/Value_Output,"")</f>
        <v/>
      </c>
      <c r="AP129" s="81" t="str">
        <f>IF(ISTEXT('Discounted Benefits'!$N441&amp;'Discounted Benefits'!$O441),('Discounted Benefits'!AV441)/Value_Output,"")</f>
        <v/>
      </c>
      <c r="AQ129" s="81" t="str">
        <f>IF(ISTEXT('Discounted Benefits'!$N441&amp;'Discounted Benefits'!$O441),('Discounted Benefits'!AW441)/Value_Output,"")</f>
        <v/>
      </c>
      <c r="AR129" s="81" t="str">
        <f>IF(ISTEXT('Discounted Benefits'!$N441&amp;'Discounted Benefits'!$O441),('Discounted Benefits'!AX441)/Value_Output,"")</f>
        <v/>
      </c>
      <c r="AS129" s="81" t="str">
        <f>IF(ISTEXT('Discounted Benefits'!$N441&amp;'Discounted Benefits'!$O441),('Discounted Benefits'!AY441)/Value_Output,"")</f>
        <v/>
      </c>
      <c r="AT129" s="81" t="str">
        <f>IF(ISTEXT('Discounted Benefits'!$N441&amp;'Discounted Benefits'!$O441),('Discounted Benefits'!AZ441)/Value_Output,"")</f>
        <v/>
      </c>
      <c r="AU129" s="81" t="str">
        <f>IF(ISTEXT('Discounted Benefits'!$N441&amp;'Discounted Benefits'!$O441),('Discounted Benefits'!BA441)/Value_Output,"")</f>
        <v/>
      </c>
      <c r="AV129" s="81" t="str">
        <f>IF(ISTEXT('Discounted Benefits'!$N441&amp;'Discounted Benefits'!$O441),('Discounted Benefits'!BB441)/Value_Output,"")</f>
        <v/>
      </c>
      <c r="AW129" s="81" t="str">
        <f>IF(ISTEXT('Discounted Benefits'!$N441&amp;'Discounted Benefits'!$O441),('Discounted Benefits'!BC441)/Value_Output,"")</f>
        <v/>
      </c>
      <c r="AX129" s="81" t="str">
        <f>IF(ISTEXT('Discounted Benefits'!$N441&amp;'Discounted Benefits'!$O441),('Discounted Benefits'!BD441)/Value_Output,"")</f>
        <v/>
      </c>
      <c r="AY129" s="81" t="str">
        <f>IF(ISTEXT('Discounted Benefits'!$N441&amp;'Discounted Benefits'!$O441),('Discounted Benefits'!BE441)/Value_Output,"")</f>
        <v/>
      </c>
      <c r="AZ129" s="77" t="str">
        <f>IF(ISTEXT('Discounted Benefits'!$N441&amp;'Discounted Benefits'!$O441),('Discounted Benefits'!BF441)/Value_Output,"")</f>
        <v/>
      </c>
      <c r="BA129" s="77" t="str">
        <f>IF(ISTEXT('Discounted Benefits'!$N441&amp;'Discounted Benefits'!$O441),('Discounted Benefits'!BG441)/Value_Output,"")</f>
        <v/>
      </c>
      <c r="BB129" s="77" t="str">
        <f>IF(ISTEXT('Discounted Benefits'!$N441&amp;'Discounted Benefits'!$O441),('Discounted Benefits'!BH441)/Value_Output,"")</f>
        <v/>
      </c>
      <c r="BC129" s="77" t="str">
        <f>IF(ISTEXT('Discounted Benefits'!$N441&amp;'Discounted Benefits'!$O441),('Discounted Benefits'!BI441)/Value_Output,"")</f>
        <v/>
      </c>
      <c r="BD129" s="77" t="str">
        <f>IF(ISTEXT('Discounted Benefits'!$N441&amp;'Discounted Benefits'!$O441),('Discounted Benefits'!BJ441)/Value_Output,"")</f>
        <v/>
      </c>
      <c r="BE129" s="77" t="str">
        <f>IF(ISTEXT('Discounted Benefits'!$N441&amp;'Discounted Benefits'!$O441),('Discounted Benefits'!BK441)/Value_Output,"")</f>
        <v/>
      </c>
      <c r="BF129" s="77" t="str">
        <f>IF(ISTEXT('Discounted Benefits'!$N441&amp;'Discounted Benefits'!$O441),('Discounted Benefits'!BL441)/Value_Output,"")</f>
        <v/>
      </c>
      <c r="BG129" s="77" t="str">
        <f>IF(ISTEXT('Discounted Benefits'!$N441&amp;'Discounted Benefits'!$O441),('Discounted Benefits'!BM441)/Value_Output,"")</f>
        <v/>
      </c>
      <c r="BH129" s="77" t="str">
        <f>IF(ISTEXT('Discounted Benefits'!$N441&amp;'Discounted Benefits'!$O441),('Discounted Benefits'!BN441)/Value_Output,"")</f>
        <v/>
      </c>
      <c r="BI129" s="77" t="str">
        <f>IF(ISTEXT('Discounted Benefits'!$N441&amp;'Discounted Benefits'!$O441),('Discounted Benefits'!BO441)/Value_Output,"")</f>
        <v/>
      </c>
      <c r="BJ129" s="77" t="str">
        <f>IF(ISTEXT('Discounted Benefits'!$N441&amp;'Discounted Benefits'!$O441),('Discounted Benefits'!BP441)/Value_Output,"")</f>
        <v/>
      </c>
      <c r="BK129" s="77" t="str">
        <f>IF(ISTEXT('Discounted Benefits'!$N441&amp;'Discounted Benefits'!$O441),('Discounted Benefits'!BQ441)/Value_Output,"")</f>
        <v/>
      </c>
      <c r="BL129" s="77" t="str">
        <f>IF(ISTEXT('Discounted Benefits'!$N441&amp;'Discounted Benefits'!$O441),('Discounted Benefits'!BR441)/Value_Output,"")</f>
        <v/>
      </c>
      <c r="BM129" s="77" t="str">
        <f>IF(ISTEXT('Discounted Benefits'!$N441&amp;'Discounted Benefits'!$O441),('Discounted Benefits'!BS441)/Value_Output,"")</f>
        <v/>
      </c>
      <c r="BN129" s="77" t="str">
        <f>IF(ISTEXT('Discounted Benefits'!$N441&amp;'Discounted Benefits'!$O441),('Discounted Benefits'!BT441)/Value_Output,"")</f>
        <v/>
      </c>
      <c r="BO129" s="77" t="str">
        <f>IF(ISTEXT('Discounted Benefits'!$N441&amp;'Discounted Benefits'!$O441),('Discounted Benefits'!BU441)/Value_Output,"")</f>
        <v/>
      </c>
      <c r="BP129" s="77" t="str">
        <f>IF(ISTEXT('Discounted Benefits'!$N441&amp;'Discounted Benefits'!$O441),('Discounted Benefits'!BV441)/Value_Output,"")</f>
        <v/>
      </c>
      <c r="BQ129" s="77" t="str">
        <f>IF(ISTEXT('Discounted Benefits'!$N441&amp;'Discounted Benefits'!$O441),('Discounted Benefits'!BW441)/Value_Output,"")</f>
        <v/>
      </c>
      <c r="BR129" s="77" t="str">
        <f>IF(ISTEXT('Discounted Benefits'!$N441&amp;'Discounted Benefits'!$O441),('Discounted Benefits'!BX441)/Value_Output,"")</f>
        <v/>
      </c>
      <c r="BS129" s="77" t="str">
        <f>IF(ISTEXT('Discounted Benefits'!$N441&amp;'Discounted Benefits'!$O441),('Discounted Benefits'!BY441)/Value_Output,"")</f>
        <v/>
      </c>
      <c r="BT129" s="77" t="str">
        <f>IF(ISTEXT('Discounted Benefits'!$N441&amp;'Discounted Benefits'!$O441),('Discounted Benefits'!BZ441)/Value_Output,"")</f>
        <v/>
      </c>
      <c r="BU129" s="77" t="str">
        <f>IF(ISTEXT('Discounted Benefits'!$N441&amp;'Discounted Benefits'!$O441),('Discounted Benefits'!CA441)/Value_Output,"")</f>
        <v/>
      </c>
      <c r="BV129" s="77" t="str">
        <f>IF(ISTEXT('Discounted Benefits'!$N441&amp;'Discounted Benefits'!$O441),('Discounted Benefits'!CB441)/Value_Output,"")</f>
        <v/>
      </c>
      <c r="BW129" s="77" t="str">
        <f>IF(ISTEXT('Discounted Benefits'!$N441&amp;'Discounted Benefits'!$O441),('Discounted Benefits'!CC441)/Value_Output,"")</f>
        <v/>
      </c>
      <c r="BX129" s="77" t="str">
        <f>IF(ISTEXT('Discounted Benefits'!$N441&amp;'Discounted Benefits'!$O441),('Discounted Benefits'!CD441)/Value_Output,"")</f>
        <v/>
      </c>
      <c r="BY129" s="77" t="str">
        <f>IF(ISTEXT('Discounted Benefits'!$N441&amp;'Discounted Benefits'!$O441),('Discounted Benefits'!CE441)/Value_Output,"")</f>
        <v/>
      </c>
      <c r="BZ129" s="77" t="str">
        <f>IF(ISTEXT('Discounted Benefits'!$N441&amp;'Discounted Benefits'!$O441),('Discounted Benefits'!CF441)/Value_Output,"")</f>
        <v/>
      </c>
      <c r="CA129" s="77" t="str">
        <f>IF(ISTEXT('Discounted Benefits'!$N441&amp;'Discounted Benefits'!$O441),('Discounted Benefits'!CG441)/Value_Output,"")</f>
        <v/>
      </c>
      <c r="CB129" s="77" t="str">
        <f>IF(ISTEXT('Discounted Benefits'!$N441&amp;'Discounted Benefits'!$O441),('Discounted Benefits'!CH441)/Value_Output,"")</f>
        <v/>
      </c>
      <c r="CC129" s="77" t="str">
        <f>IF(ISTEXT('Discounted Benefits'!$N441&amp;'Discounted Benefits'!$O441),('Discounted Benefits'!CI441)/Value_Output,"")</f>
        <v/>
      </c>
      <c r="CD129" s="77" t="str">
        <f>IF(ISTEXT('Discounted Benefits'!$N441&amp;'Discounted Benefits'!$O441),('Discounted Benefits'!CJ441)/Value_Output,"")</f>
        <v/>
      </c>
      <c r="CE129" s="77" t="str">
        <f>IF(ISTEXT('Discounted Benefits'!$N441&amp;'Discounted Benefits'!$O441),('Discounted Benefits'!CK441)/Value_Output,"")</f>
        <v/>
      </c>
      <c r="CF129" s="77" t="str">
        <f>IF(ISTEXT('Discounted Benefits'!$N441&amp;'Discounted Benefits'!$O441),('Discounted Benefits'!CL441)/Value_Output,"")</f>
        <v/>
      </c>
      <c r="CG129" s="77" t="str">
        <f>IF(ISTEXT('Discounted Benefits'!$N441&amp;'Discounted Benefits'!$O441),('Discounted Benefits'!CM441)/Value_Output,"")</f>
        <v/>
      </c>
      <c r="CH129" s="77" t="str">
        <f>IF(ISTEXT('Discounted Benefits'!$N441&amp;'Discounted Benefits'!$O441),('Discounted Benefits'!CN441)/Value_Output,"")</f>
        <v/>
      </c>
      <c r="CI129" s="77" t="str">
        <f>IF(ISTEXT('Discounted Benefits'!$N441&amp;'Discounted Benefits'!$O441),('Discounted Benefits'!CO441)/Value_Output,"")</f>
        <v/>
      </c>
      <c r="CJ129" s="77" t="str">
        <f>IF(ISTEXT('Discounted Benefits'!$N441&amp;'Discounted Benefits'!$O441),('Discounted Benefits'!CP441)/Value_Output,"")</f>
        <v/>
      </c>
      <c r="CM129" s="24"/>
      <c r="CN129" s="24"/>
    </row>
    <row r="130" spans="3:92" x14ac:dyDescent="0.35">
      <c r="C130" s="114"/>
      <c r="D130" s="114"/>
      <c r="E130" s="23" t="str">
        <f>IF(ISTEXT('Discounted Benefits'!$N442&amp;'Discounted Benefits'!$O442),'Discounted Benefits'!$O442,"")</f>
        <v/>
      </c>
      <c r="F130" s="23"/>
      <c r="G130" s="82" t="str">
        <f>IF(ISTEXT('Discounted Benefits'!$N442&amp;'Discounted Benefits'!$O442),SUM('Discounted Benefits'!$P442:$BM442)/Value_Output,"")</f>
        <v/>
      </c>
      <c r="H130" s="82"/>
      <c r="I130" s="87"/>
      <c r="J130" s="81" t="str">
        <f>IF(ISTEXT('Discounted Benefits'!$N442&amp;'Discounted Benefits'!$O442),('Discounted Benefits'!P442)/Value_Output,"")</f>
        <v/>
      </c>
      <c r="K130" s="81" t="str">
        <f>IF(ISTEXT('Discounted Benefits'!$N442&amp;'Discounted Benefits'!$O442),('Discounted Benefits'!Q442)/Value_Output,"")</f>
        <v/>
      </c>
      <c r="L130" s="81" t="str">
        <f>IF(ISTEXT('Discounted Benefits'!$N442&amp;'Discounted Benefits'!$O442),('Discounted Benefits'!R442)/Value_Output,"")</f>
        <v/>
      </c>
      <c r="M130" s="81" t="str">
        <f>IF(ISTEXT('Discounted Benefits'!$N442&amp;'Discounted Benefits'!$O442),('Discounted Benefits'!S442)/Value_Output,"")</f>
        <v/>
      </c>
      <c r="N130" s="81" t="str">
        <f>IF(ISTEXT('Discounted Benefits'!$N442&amp;'Discounted Benefits'!$O442),('Discounted Benefits'!T442)/Value_Output,"")</f>
        <v/>
      </c>
      <c r="O130" s="81" t="str">
        <f>IF(ISTEXT('Discounted Benefits'!$N442&amp;'Discounted Benefits'!$O442),('Discounted Benefits'!U442)/Value_Output,"")</f>
        <v/>
      </c>
      <c r="P130" s="81" t="str">
        <f>IF(ISTEXT('Discounted Benefits'!$N442&amp;'Discounted Benefits'!$O442),('Discounted Benefits'!V442)/Value_Output,"")</f>
        <v/>
      </c>
      <c r="Q130" s="81" t="str">
        <f>IF(ISTEXT('Discounted Benefits'!$N442&amp;'Discounted Benefits'!$O442),('Discounted Benefits'!W442)/Value_Output,"")</f>
        <v/>
      </c>
      <c r="R130" s="81" t="str">
        <f>IF(ISTEXT('Discounted Benefits'!$N442&amp;'Discounted Benefits'!$O442),('Discounted Benefits'!X442)/Value_Output,"")</f>
        <v/>
      </c>
      <c r="S130" s="81" t="str">
        <f>IF(ISTEXT('Discounted Benefits'!$N442&amp;'Discounted Benefits'!$O442),('Discounted Benefits'!Y442)/Value_Output,"")</f>
        <v/>
      </c>
      <c r="T130" s="81" t="str">
        <f>IF(ISTEXT('Discounted Benefits'!$N442&amp;'Discounted Benefits'!$O442),('Discounted Benefits'!Z442)/Value_Output,"")</f>
        <v/>
      </c>
      <c r="U130" s="81" t="str">
        <f>IF(ISTEXT('Discounted Benefits'!$N442&amp;'Discounted Benefits'!$O442),('Discounted Benefits'!AA442)/Value_Output,"")</f>
        <v/>
      </c>
      <c r="V130" s="81" t="str">
        <f>IF(ISTEXT('Discounted Benefits'!$N442&amp;'Discounted Benefits'!$O442),('Discounted Benefits'!AB442)/Value_Output,"")</f>
        <v/>
      </c>
      <c r="W130" s="81" t="str">
        <f>IF(ISTEXT('Discounted Benefits'!$N442&amp;'Discounted Benefits'!$O442),('Discounted Benefits'!AC442)/Value_Output,"")</f>
        <v/>
      </c>
      <c r="X130" s="81" t="str">
        <f>IF(ISTEXT('Discounted Benefits'!$N442&amp;'Discounted Benefits'!$O442),('Discounted Benefits'!AD442)/Value_Output,"")</f>
        <v/>
      </c>
      <c r="Y130" s="81" t="str">
        <f>IF(ISTEXT('Discounted Benefits'!$N442&amp;'Discounted Benefits'!$O442),('Discounted Benefits'!AE442)/Value_Output,"")</f>
        <v/>
      </c>
      <c r="Z130" s="81" t="str">
        <f>IF(ISTEXT('Discounted Benefits'!$N442&amp;'Discounted Benefits'!$O442),('Discounted Benefits'!AF442)/Value_Output,"")</f>
        <v/>
      </c>
      <c r="AA130" s="81" t="str">
        <f>IF(ISTEXT('Discounted Benefits'!$N442&amp;'Discounted Benefits'!$O442),('Discounted Benefits'!AG442)/Value_Output,"")</f>
        <v/>
      </c>
      <c r="AB130" s="81" t="str">
        <f>IF(ISTEXT('Discounted Benefits'!$N442&amp;'Discounted Benefits'!$O442),('Discounted Benefits'!AH442)/Value_Output,"")</f>
        <v/>
      </c>
      <c r="AC130" s="81" t="str">
        <f>IF(ISTEXT('Discounted Benefits'!$N442&amp;'Discounted Benefits'!$O442),('Discounted Benefits'!AI442)/Value_Output,"")</f>
        <v/>
      </c>
      <c r="AD130" s="81" t="str">
        <f>IF(ISTEXT('Discounted Benefits'!$N442&amp;'Discounted Benefits'!$O442),('Discounted Benefits'!AJ442)/Value_Output,"")</f>
        <v/>
      </c>
      <c r="AE130" s="81" t="str">
        <f>IF(ISTEXT('Discounted Benefits'!$N442&amp;'Discounted Benefits'!$O442),('Discounted Benefits'!AK442)/Value_Output,"")</f>
        <v/>
      </c>
      <c r="AF130" s="81" t="str">
        <f>IF(ISTEXT('Discounted Benefits'!$N442&amp;'Discounted Benefits'!$O442),('Discounted Benefits'!AL442)/Value_Output,"")</f>
        <v/>
      </c>
      <c r="AG130" s="81" t="str">
        <f>IF(ISTEXT('Discounted Benefits'!$N442&amp;'Discounted Benefits'!$O442),('Discounted Benefits'!AM442)/Value_Output,"")</f>
        <v/>
      </c>
      <c r="AH130" s="81" t="str">
        <f>IF(ISTEXT('Discounted Benefits'!$N442&amp;'Discounted Benefits'!$O442),('Discounted Benefits'!AN442)/Value_Output,"")</f>
        <v/>
      </c>
      <c r="AI130" s="81" t="str">
        <f>IF(ISTEXT('Discounted Benefits'!$N442&amp;'Discounted Benefits'!$O442),('Discounted Benefits'!AO442)/Value_Output,"")</f>
        <v/>
      </c>
      <c r="AJ130" s="81" t="str">
        <f>IF(ISTEXT('Discounted Benefits'!$N442&amp;'Discounted Benefits'!$O442),('Discounted Benefits'!AP442)/Value_Output,"")</f>
        <v/>
      </c>
      <c r="AK130" s="81" t="str">
        <f>IF(ISTEXT('Discounted Benefits'!$N442&amp;'Discounted Benefits'!$O442),('Discounted Benefits'!AQ442)/Value_Output,"")</f>
        <v/>
      </c>
      <c r="AL130" s="81" t="str">
        <f>IF(ISTEXT('Discounted Benefits'!$N442&amp;'Discounted Benefits'!$O442),('Discounted Benefits'!AR442)/Value_Output,"")</f>
        <v/>
      </c>
      <c r="AM130" s="81" t="str">
        <f>IF(ISTEXT('Discounted Benefits'!$N442&amp;'Discounted Benefits'!$O442),('Discounted Benefits'!AS442)/Value_Output,"")</f>
        <v/>
      </c>
      <c r="AN130" s="81" t="str">
        <f>IF(ISTEXT('Discounted Benefits'!$N442&amp;'Discounted Benefits'!$O442),('Discounted Benefits'!AT442)/Value_Output,"")</f>
        <v/>
      </c>
      <c r="AO130" s="81" t="str">
        <f>IF(ISTEXT('Discounted Benefits'!$N442&amp;'Discounted Benefits'!$O442),('Discounted Benefits'!AU442)/Value_Output,"")</f>
        <v/>
      </c>
      <c r="AP130" s="81" t="str">
        <f>IF(ISTEXT('Discounted Benefits'!$N442&amp;'Discounted Benefits'!$O442),('Discounted Benefits'!AV442)/Value_Output,"")</f>
        <v/>
      </c>
      <c r="AQ130" s="81" t="str">
        <f>IF(ISTEXT('Discounted Benefits'!$N442&amp;'Discounted Benefits'!$O442),('Discounted Benefits'!AW442)/Value_Output,"")</f>
        <v/>
      </c>
      <c r="AR130" s="81" t="str">
        <f>IF(ISTEXT('Discounted Benefits'!$N442&amp;'Discounted Benefits'!$O442),('Discounted Benefits'!AX442)/Value_Output,"")</f>
        <v/>
      </c>
      <c r="AS130" s="81" t="str">
        <f>IF(ISTEXT('Discounted Benefits'!$N442&amp;'Discounted Benefits'!$O442),('Discounted Benefits'!AY442)/Value_Output,"")</f>
        <v/>
      </c>
      <c r="AT130" s="81" t="str">
        <f>IF(ISTEXT('Discounted Benefits'!$N442&amp;'Discounted Benefits'!$O442),('Discounted Benefits'!AZ442)/Value_Output,"")</f>
        <v/>
      </c>
      <c r="AU130" s="81" t="str">
        <f>IF(ISTEXT('Discounted Benefits'!$N442&amp;'Discounted Benefits'!$O442),('Discounted Benefits'!BA442)/Value_Output,"")</f>
        <v/>
      </c>
      <c r="AV130" s="81" t="str">
        <f>IF(ISTEXT('Discounted Benefits'!$N442&amp;'Discounted Benefits'!$O442),('Discounted Benefits'!BB442)/Value_Output,"")</f>
        <v/>
      </c>
      <c r="AW130" s="81" t="str">
        <f>IF(ISTEXT('Discounted Benefits'!$N442&amp;'Discounted Benefits'!$O442),('Discounted Benefits'!BC442)/Value_Output,"")</f>
        <v/>
      </c>
      <c r="AX130" s="81" t="str">
        <f>IF(ISTEXT('Discounted Benefits'!$N442&amp;'Discounted Benefits'!$O442),('Discounted Benefits'!BD442)/Value_Output,"")</f>
        <v/>
      </c>
      <c r="AY130" s="81" t="str">
        <f>IF(ISTEXT('Discounted Benefits'!$N442&amp;'Discounted Benefits'!$O442),('Discounted Benefits'!BE442)/Value_Output,"")</f>
        <v/>
      </c>
      <c r="AZ130" s="77" t="str">
        <f>IF(ISTEXT('Discounted Benefits'!$N442&amp;'Discounted Benefits'!$O442),('Discounted Benefits'!BF442)/Value_Output,"")</f>
        <v/>
      </c>
      <c r="BA130" s="77" t="str">
        <f>IF(ISTEXT('Discounted Benefits'!$N442&amp;'Discounted Benefits'!$O442),('Discounted Benefits'!BG442)/Value_Output,"")</f>
        <v/>
      </c>
      <c r="BB130" s="77" t="str">
        <f>IF(ISTEXT('Discounted Benefits'!$N442&amp;'Discounted Benefits'!$O442),('Discounted Benefits'!BH442)/Value_Output,"")</f>
        <v/>
      </c>
      <c r="BC130" s="77" t="str">
        <f>IF(ISTEXT('Discounted Benefits'!$N442&amp;'Discounted Benefits'!$O442),('Discounted Benefits'!BI442)/Value_Output,"")</f>
        <v/>
      </c>
      <c r="BD130" s="77" t="str">
        <f>IF(ISTEXT('Discounted Benefits'!$N442&amp;'Discounted Benefits'!$O442),('Discounted Benefits'!BJ442)/Value_Output,"")</f>
        <v/>
      </c>
      <c r="BE130" s="77" t="str">
        <f>IF(ISTEXT('Discounted Benefits'!$N442&amp;'Discounted Benefits'!$O442),('Discounted Benefits'!BK442)/Value_Output,"")</f>
        <v/>
      </c>
      <c r="BF130" s="77" t="str">
        <f>IF(ISTEXT('Discounted Benefits'!$N442&amp;'Discounted Benefits'!$O442),('Discounted Benefits'!BL442)/Value_Output,"")</f>
        <v/>
      </c>
      <c r="BG130" s="77" t="str">
        <f>IF(ISTEXT('Discounted Benefits'!$N442&amp;'Discounted Benefits'!$O442),('Discounted Benefits'!BM442)/Value_Output,"")</f>
        <v/>
      </c>
      <c r="BH130" s="77" t="str">
        <f>IF(ISTEXT('Discounted Benefits'!$N442&amp;'Discounted Benefits'!$O442),('Discounted Benefits'!BN442)/Value_Output,"")</f>
        <v/>
      </c>
      <c r="BI130" s="77" t="str">
        <f>IF(ISTEXT('Discounted Benefits'!$N442&amp;'Discounted Benefits'!$O442),('Discounted Benefits'!BO442)/Value_Output,"")</f>
        <v/>
      </c>
      <c r="BJ130" s="77" t="str">
        <f>IF(ISTEXT('Discounted Benefits'!$N442&amp;'Discounted Benefits'!$O442),('Discounted Benefits'!BP442)/Value_Output,"")</f>
        <v/>
      </c>
      <c r="BK130" s="77" t="str">
        <f>IF(ISTEXT('Discounted Benefits'!$N442&amp;'Discounted Benefits'!$O442),('Discounted Benefits'!BQ442)/Value_Output,"")</f>
        <v/>
      </c>
      <c r="BL130" s="77" t="str">
        <f>IF(ISTEXT('Discounted Benefits'!$N442&amp;'Discounted Benefits'!$O442),('Discounted Benefits'!BR442)/Value_Output,"")</f>
        <v/>
      </c>
      <c r="BM130" s="77" t="str">
        <f>IF(ISTEXT('Discounted Benefits'!$N442&amp;'Discounted Benefits'!$O442),('Discounted Benefits'!BS442)/Value_Output,"")</f>
        <v/>
      </c>
      <c r="BN130" s="77" t="str">
        <f>IF(ISTEXT('Discounted Benefits'!$N442&amp;'Discounted Benefits'!$O442),('Discounted Benefits'!BT442)/Value_Output,"")</f>
        <v/>
      </c>
      <c r="BO130" s="77" t="str">
        <f>IF(ISTEXT('Discounted Benefits'!$N442&amp;'Discounted Benefits'!$O442),('Discounted Benefits'!BU442)/Value_Output,"")</f>
        <v/>
      </c>
      <c r="BP130" s="77" t="str">
        <f>IF(ISTEXT('Discounted Benefits'!$N442&amp;'Discounted Benefits'!$O442),('Discounted Benefits'!BV442)/Value_Output,"")</f>
        <v/>
      </c>
      <c r="BQ130" s="77" t="str">
        <f>IF(ISTEXT('Discounted Benefits'!$N442&amp;'Discounted Benefits'!$O442),('Discounted Benefits'!BW442)/Value_Output,"")</f>
        <v/>
      </c>
      <c r="BR130" s="77" t="str">
        <f>IF(ISTEXT('Discounted Benefits'!$N442&amp;'Discounted Benefits'!$O442),('Discounted Benefits'!BX442)/Value_Output,"")</f>
        <v/>
      </c>
      <c r="BS130" s="77" t="str">
        <f>IF(ISTEXT('Discounted Benefits'!$N442&amp;'Discounted Benefits'!$O442),('Discounted Benefits'!BY442)/Value_Output,"")</f>
        <v/>
      </c>
      <c r="BT130" s="77" t="str">
        <f>IF(ISTEXT('Discounted Benefits'!$N442&amp;'Discounted Benefits'!$O442),('Discounted Benefits'!BZ442)/Value_Output,"")</f>
        <v/>
      </c>
      <c r="BU130" s="77" t="str">
        <f>IF(ISTEXT('Discounted Benefits'!$N442&amp;'Discounted Benefits'!$O442),('Discounted Benefits'!CA442)/Value_Output,"")</f>
        <v/>
      </c>
      <c r="BV130" s="77" t="str">
        <f>IF(ISTEXT('Discounted Benefits'!$N442&amp;'Discounted Benefits'!$O442),('Discounted Benefits'!CB442)/Value_Output,"")</f>
        <v/>
      </c>
      <c r="BW130" s="77" t="str">
        <f>IF(ISTEXT('Discounted Benefits'!$N442&amp;'Discounted Benefits'!$O442),('Discounted Benefits'!CC442)/Value_Output,"")</f>
        <v/>
      </c>
      <c r="BX130" s="77" t="str">
        <f>IF(ISTEXT('Discounted Benefits'!$N442&amp;'Discounted Benefits'!$O442),('Discounted Benefits'!CD442)/Value_Output,"")</f>
        <v/>
      </c>
      <c r="BY130" s="77" t="str">
        <f>IF(ISTEXT('Discounted Benefits'!$N442&amp;'Discounted Benefits'!$O442),('Discounted Benefits'!CE442)/Value_Output,"")</f>
        <v/>
      </c>
      <c r="BZ130" s="77" t="str">
        <f>IF(ISTEXT('Discounted Benefits'!$N442&amp;'Discounted Benefits'!$O442),('Discounted Benefits'!CF442)/Value_Output,"")</f>
        <v/>
      </c>
      <c r="CA130" s="77" t="str">
        <f>IF(ISTEXT('Discounted Benefits'!$N442&amp;'Discounted Benefits'!$O442),('Discounted Benefits'!CG442)/Value_Output,"")</f>
        <v/>
      </c>
      <c r="CB130" s="77" t="str">
        <f>IF(ISTEXT('Discounted Benefits'!$N442&amp;'Discounted Benefits'!$O442),('Discounted Benefits'!CH442)/Value_Output,"")</f>
        <v/>
      </c>
      <c r="CC130" s="77" t="str">
        <f>IF(ISTEXT('Discounted Benefits'!$N442&amp;'Discounted Benefits'!$O442),('Discounted Benefits'!CI442)/Value_Output,"")</f>
        <v/>
      </c>
      <c r="CD130" s="77" t="str">
        <f>IF(ISTEXT('Discounted Benefits'!$N442&amp;'Discounted Benefits'!$O442),('Discounted Benefits'!CJ442)/Value_Output,"")</f>
        <v/>
      </c>
      <c r="CE130" s="77" t="str">
        <f>IF(ISTEXT('Discounted Benefits'!$N442&amp;'Discounted Benefits'!$O442),('Discounted Benefits'!CK442)/Value_Output,"")</f>
        <v/>
      </c>
      <c r="CF130" s="77" t="str">
        <f>IF(ISTEXT('Discounted Benefits'!$N442&amp;'Discounted Benefits'!$O442),('Discounted Benefits'!CL442)/Value_Output,"")</f>
        <v/>
      </c>
      <c r="CG130" s="77" t="str">
        <f>IF(ISTEXT('Discounted Benefits'!$N442&amp;'Discounted Benefits'!$O442),('Discounted Benefits'!CM442)/Value_Output,"")</f>
        <v/>
      </c>
      <c r="CH130" s="77" t="str">
        <f>IF(ISTEXT('Discounted Benefits'!$N442&amp;'Discounted Benefits'!$O442),('Discounted Benefits'!CN442)/Value_Output,"")</f>
        <v/>
      </c>
      <c r="CI130" s="77" t="str">
        <f>IF(ISTEXT('Discounted Benefits'!$N442&amp;'Discounted Benefits'!$O442),('Discounted Benefits'!CO442)/Value_Output,"")</f>
        <v/>
      </c>
      <c r="CJ130" s="77" t="str">
        <f>IF(ISTEXT('Discounted Benefits'!$N442&amp;'Discounted Benefits'!$O442),('Discounted Benefits'!CP442)/Value_Output,"")</f>
        <v/>
      </c>
      <c r="CM130" s="24"/>
      <c r="CN130" s="24"/>
    </row>
    <row r="131" spans="3:92" x14ac:dyDescent="0.35">
      <c r="C131" s="114"/>
      <c r="D131" s="114"/>
      <c r="E131" s="23" t="str">
        <f>IF(ISTEXT('Discounted Benefits'!$N443&amp;'Discounted Benefits'!$O443),'Discounted Benefits'!$O443,"")</f>
        <v/>
      </c>
      <c r="F131" s="23"/>
      <c r="G131" s="82" t="str">
        <f>IF(ISTEXT('Discounted Benefits'!$N443&amp;'Discounted Benefits'!$O443),SUM('Discounted Benefits'!$P443:$BM443)/Value_Output,"")</f>
        <v/>
      </c>
      <c r="H131" s="82"/>
      <c r="I131" s="87"/>
      <c r="J131" s="81" t="str">
        <f>IF(ISTEXT('Discounted Benefits'!$N443&amp;'Discounted Benefits'!$O443),('Discounted Benefits'!P443)/Value_Output,"")</f>
        <v/>
      </c>
      <c r="K131" s="81" t="str">
        <f>IF(ISTEXT('Discounted Benefits'!$N443&amp;'Discounted Benefits'!$O443),('Discounted Benefits'!Q443)/Value_Output,"")</f>
        <v/>
      </c>
      <c r="L131" s="81" t="str">
        <f>IF(ISTEXT('Discounted Benefits'!$N443&amp;'Discounted Benefits'!$O443),('Discounted Benefits'!R443)/Value_Output,"")</f>
        <v/>
      </c>
      <c r="M131" s="81" t="str">
        <f>IF(ISTEXT('Discounted Benefits'!$N443&amp;'Discounted Benefits'!$O443),('Discounted Benefits'!S443)/Value_Output,"")</f>
        <v/>
      </c>
      <c r="N131" s="81" t="str">
        <f>IF(ISTEXT('Discounted Benefits'!$N443&amp;'Discounted Benefits'!$O443),('Discounted Benefits'!T443)/Value_Output,"")</f>
        <v/>
      </c>
      <c r="O131" s="81" t="str">
        <f>IF(ISTEXT('Discounted Benefits'!$N443&amp;'Discounted Benefits'!$O443),('Discounted Benefits'!U443)/Value_Output,"")</f>
        <v/>
      </c>
      <c r="P131" s="81" t="str">
        <f>IF(ISTEXT('Discounted Benefits'!$N443&amp;'Discounted Benefits'!$O443),('Discounted Benefits'!V443)/Value_Output,"")</f>
        <v/>
      </c>
      <c r="Q131" s="81" t="str">
        <f>IF(ISTEXT('Discounted Benefits'!$N443&amp;'Discounted Benefits'!$O443),('Discounted Benefits'!W443)/Value_Output,"")</f>
        <v/>
      </c>
      <c r="R131" s="81" t="str">
        <f>IF(ISTEXT('Discounted Benefits'!$N443&amp;'Discounted Benefits'!$O443),('Discounted Benefits'!X443)/Value_Output,"")</f>
        <v/>
      </c>
      <c r="S131" s="81" t="str">
        <f>IF(ISTEXT('Discounted Benefits'!$N443&amp;'Discounted Benefits'!$O443),('Discounted Benefits'!Y443)/Value_Output,"")</f>
        <v/>
      </c>
      <c r="T131" s="81" t="str">
        <f>IF(ISTEXT('Discounted Benefits'!$N443&amp;'Discounted Benefits'!$O443),('Discounted Benefits'!Z443)/Value_Output,"")</f>
        <v/>
      </c>
      <c r="U131" s="81" t="str">
        <f>IF(ISTEXT('Discounted Benefits'!$N443&amp;'Discounted Benefits'!$O443),('Discounted Benefits'!AA443)/Value_Output,"")</f>
        <v/>
      </c>
      <c r="V131" s="81" t="str">
        <f>IF(ISTEXT('Discounted Benefits'!$N443&amp;'Discounted Benefits'!$O443),('Discounted Benefits'!AB443)/Value_Output,"")</f>
        <v/>
      </c>
      <c r="W131" s="81" t="str">
        <f>IF(ISTEXT('Discounted Benefits'!$N443&amp;'Discounted Benefits'!$O443),('Discounted Benefits'!AC443)/Value_Output,"")</f>
        <v/>
      </c>
      <c r="X131" s="81" t="str">
        <f>IF(ISTEXT('Discounted Benefits'!$N443&amp;'Discounted Benefits'!$O443),('Discounted Benefits'!AD443)/Value_Output,"")</f>
        <v/>
      </c>
      <c r="Y131" s="81" t="str">
        <f>IF(ISTEXT('Discounted Benefits'!$N443&amp;'Discounted Benefits'!$O443),('Discounted Benefits'!AE443)/Value_Output,"")</f>
        <v/>
      </c>
      <c r="Z131" s="81" t="str">
        <f>IF(ISTEXT('Discounted Benefits'!$N443&amp;'Discounted Benefits'!$O443),('Discounted Benefits'!AF443)/Value_Output,"")</f>
        <v/>
      </c>
      <c r="AA131" s="81" t="str">
        <f>IF(ISTEXT('Discounted Benefits'!$N443&amp;'Discounted Benefits'!$O443),('Discounted Benefits'!AG443)/Value_Output,"")</f>
        <v/>
      </c>
      <c r="AB131" s="81" t="str">
        <f>IF(ISTEXT('Discounted Benefits'!$N443&amp;'Discounted Benefits'!$O443),('Discounted Benefits'!AH443)/Value_Output,"")</f>
        <v/>
      </c>
      <c r="AC131" s="81" t="str">
        <f>IF(ISTEXT('Discounted Benefits'!$N443&amp;'Discounted Benefits'!$O443),('Discounted Benefits'!AI443)/Value_Output,"")</f>
        <v/>
      </c>
      <c r="AD131" s="81" t="str">
        <f>IF(ISTEXT('Discounted Benefits'!$N443&amp;'Discounted Benefits'!$O443),('Discounted Benefits'!AJ443)/Value_Output,"")</f>
        <v/>
      </c>
      <c r="AE131" s="81" t="str">
        <f>IF(ISTEXT('Discounted Benefits'!$N443&amp;'Discounted Benefits'!$O443),('Discounted Benefits'!AK443)/Value_Output,"")</f>
        <v/>
      </c>
      <c r="AF131" s="81" t="str">
        <f>IF(ISTEXT('Discounted Benefits'!$N443&amp;'Discounted Benefits'!$O443),('Discounted Benefits'!AL443)/Value_Output,"")</f>
        <v/>
      </c>
      <c r="AG131" s="81" t="str">
        <f>IF(ISTEXT('Discounted Benefits'!$N443&amp;'Discounted Benefits'!$O443),('Discounted Benefits'!AM443)/Value_Output,"")</f>
        <v/>
      </c>
      <c r="AH131" s="81" t="str">
        <f>IF(ISTEXT('Discounted Benefits'!$N443&amp;'Discounted Benefits'!$O443),('Discounted Benefits'!AN443)/Value_Output,"")</f>
        <v/>
      </c>
      <c r="AI131" s="81" t="str">
        <f>IF(ISTEXT('Discounted Benefits'!$N443&amp;'Discounted Benefits'!$O443),('Discounted Benefits'!AO443)/Value_Output,"")</f>
        <v/>
      </c>
      <c r="AJ131" s="81" t="str">
        <f>IF(ISTEXT('Discounted Benefits'!$N443&amp;'Discounted Benefits'!$O443),('Discounted Benefits'!AP443)/Value_Output,"")</f>
        <v/>
      </c>
      <c r="AK131" s="81" t="str">
        <f>IF(ISTEXT('Discounted Benefits'!$N443&amp;'Discounted Benefits'!$O443),('Discounted Benefits'!AQ443)/Value_Output,"")</f>
        <v/>
      </c>
      <c r="AL131" s="81" t="str">
        <f>IF(ISTEXT('Discounted Benefits'!$N443&amp;'Discounted Benefits'!$O443),('Discounted Benefits'!AR443)/Value_Output,"")</f>
        <v/>
      </c>
      <c r="AM131" s="81" t="str">
        <f>IF(ISTEXT('Discounted Benefits'!$N443&amp;'Discounted Benefits'!$O443),('Discounted Benefits'!AS443)/Value_Output,"")</f>
        <v/>
      </c>
      <c r="AN131" s="81" t="str">
        <f>IF(ISTEXT('Discounted Benefits'!$N443&amp;'Discounted Benefits'!$O443),('Discounted Benefits'!AT443)/Value_Output,"")</f>
        <v/>
      </c>
      <c r="AO131" s="81" t="str">
        <f>IF(ISTEXT('Discounted Benefits'!$N443&amp;'Discounted Benefits'!$O443),('Discounted Benefits'!AU443)/Value_Output,"")</f>
        <v/>
      </c>
      <c r="AP131" s="81" t="str">
        <f>IF(ISTEXT('Discounted Benefits'!$N443&amp;'Discounted Benefits'!$O443),('Discounted Benefits'!AV443)/Value_Output,"")</f>
        <v/>
      </c>
      <c r="AQ131" s="81" t="str">
        <f>IF(ISTEXT('Discounted Benefits'!$N443&amp;'Discounted Benefits'!$O443),('Discounted Benefits'!AW443)/Value_Output,"")</f>
        <v/>
      </c>
      <c r="AR131" s="81" t="str">
        <f>IF(ISTEXT('Discounted Benefits'!$N443&amp;'Discounted Benefits'!$O443),('Discounted Benefits'!AX443)/Value_Output,"")</f>
        <v/>
      </c>
      <c r="AS131" s="81" t="str">
        <f>IF(ISTEXT('Discounted Benefits'!$N443&amp;'Discounted Benefits'!$O443),('Discounted Benefits'!AY443)/Value_Output,"")</f>
        <v/>
      </c>
      <c r="AT131" s="81" t="str">
        <f>IF(ISTEXT('Discounted Benefits'!$N443&amp;'Discounted Benefits'!$O443),('Discounted Benefits'!AZ443)/Value_Output,"")</f>
        <v/>
      </c>
      <c r="AU131" s="81" t="str">
        <f>IF(ISTEXT('Discounted Benefits'!$N443&amp;'Discounted Benefits'!$O443),('Discounted Benefits'!BA443)/Value_Output,"")</f>
        <v/>
      </c>
      <c r="AV131" s="81" t="str">
        <f>IF(ISTEXT('Discounted Benefits'!$N443&amp;'Discounted Benefits'!$O443),('Discounted Benefits'!BB443)/Value_Output,"")</f>
        <v/>
      </c>
      <c r="AW131" s="81" t="str">
        <f>IF(ISTEXT('Discounted Benefits'!$N443&amp;'Discounted Benefits'!$O443),('Discounted Benefits'!BC443)/Value_Output,"")</f>
        <v/>
      </c>
      <c r="AX131" s="81" t="str">
        <f>IF(ISTEXT('Discounted Benefits'!$N443&amp;'Discounted Benefits'!$O443),('Discounted Benefits'!BD443)/Value_Output,"")</f>
        <v/>
      </c>
      <c r="AY131" s="81" t="str">
        <f>IF(ISTEXT('Discounted Benefits'!$N443&amp;'Discounted Benefits'!$O443),('Discounted Benefits'!BE443)/Value_Output,"")</f>
        <v/>
      </c>
      <c r="AZ131" s="77" t="str">
        <f>IF(ISTEXT('Discounted Benefits'!$N443&amp;'Discounted Benefits'!$O443),('Discounted Benefits'!BF443)/Value_Output,"")</f>
        <v/>
      </c>
      <c r="BA131" s="77" t="str">
        <f>IF(ISTEXT('Discounted Benefits'!$N443&amp;'Discounted Benefits'!$O443),('Discounted Benefits'!BG443)/Value_Output,"")</f>
        <v/>
      </c>
      <c r="BB131" s="77" t="str">
        <f>IF(ISTEXT('Discounted Benefits'!$N443&amp;'Discounted Benefits'!$O443),('Discounted Benefits'!BH443)/Value_Output,"")</f>
        <v/>
      </c>
      <c r="BC131" s="77" t="str">
        <f>IF(ISTEXT('Discounted Benefits'!$N443&amp;'Discounted Benefits'!$O443),('Discounted Benefits'!BI443)/Value_Output,"")</f>
        <v/>
      </c>
      <c r="BD131" s="77" t="str">
        <f>IF(ISTEXT('Discounted Benefits'!$N443&amp;'Discounted Benefits'!$O443),('Discounted Benefits'!BJ443)/Value_Output,"")</f>
        <v/>
      </c>
      <c r="BE131" s="77" t="str">
        <f>IF(ISTEXT('Discounted Benefits'!$N443&amp;'Discounted Benefits'!$O443),('Discounted Benefits'!BK443)/Value_Output,"")</f>
        <v/>
      </c>
      <c r="BF131" s="77" t="str">
        <f>IF(ISTEXT('Discounted Benefits'!$N443&amp;'Discounted Benefits'!$O443),('Discounted Benefits'!BL443)/Value_Output,"")</f>
        <v/>
      </c>
      <c r="BG131" s="77" t="str">
        <f>IF(ISTEXT('Discounted Benefits'!$N443&amp;'Discounted Benefits'!$O443),('Discounted Benefits'!BM443)/Value_Output,"")</f>
        <v/>
      </c>
      <c r="BH131" s="77" t="str">
        <f>IF(ISTEXT('Discounted Benefits'!$N443&amp;'Discounted Benefits'!$O443),('Discounted Benefits'!BN443)/Value_Output,"")</f>
        <v/>
      </c>
      <c r="BI131" s="77" t="str">
        <f>IF(ISTEXT('Discounted Benefits'!$N443&amp;'Discounted Benefits'!$O443),('Discounted Benefits'!BO443)/Value_Output,"")</f>
        <v/>
      </c>
      <c r="BJ131" s="77" t="str">
        <f>IF(ISTEXT('Discounted Benefits'!$N443&amp;'Discounted Benefits'!$O443),('Discounted Benefits'!BP443)/Value_Output,"")</f>
        <v/>
      </c>
      <c r="BK131" s="77" t="str">
        <f>IF(ISTEXT('Discounted Benefits'!$N443&amp;'Discounted Benefits'!$O443),('Discounted Benefits'!BQ443)/Value_Output,"")</f>
        <v/>
      </c>
      <c r="BL131" s="77" t="str">
        <f>IF(ISTEXT('Discounted Benefits'!$N443&amp;'Discounted Benefits'!$O443),('Discounted Benefits'!BR443)/Value_Output,"")</f>
        <v/>
      </c>
      <c r="BM131" s="77" t="str">
        <f>IF(ISTEXT('Discounted Benefits'!$N443&amp;'Discounted Benefits'!$O443),('Discounted Benefits'!BS443)/Value_Output,"")</f>
        <v/>
      </c>
      <c r="BN131" s="77" t="str">
        <f>IF(ISTEXT('Discounted Benefits'!$N443&amp;'Discounted Benefits'!$O443),('Discounted Benefits'!BT443)/Value_Output,"")</f>
        <v/>
      </c>
      <c r="BO131" s="77" t="str">
        <f>IF(ISTEXT('Discounted Benefits'!$N443&amp;'Discounted Benefits'!$O443),('Discounted Benefits'!BU443)/Value_Output,"")</f>
        <v/>
      </c>
      <c r="BP131" s="77" t="str">
        <f>IF(ISTEXT('Discounted Benefits'!$N443&amp;'Discounted Benefits'!$O443),('Discounted Benefits'!BV443)/Value_Output,"")</f>
        <v/>
      </c>
      <c r="BQ131" s="77" t="str">
        <f>IF(ISTEXT('Discounted Benefits'!$N443&amp;'Discounted Benefits'!$O443),('Discounted Benefits'!BW443)/Value_Output,"")</f>
        <v/>
      </c>
      <c r="BR131" s="77" t="str">
        <f>IF(ISTEXT('Discounted Benefits'!$N443&amp;'Discounted Benefits'!$O443),('Discounted Benefits'!BX443)/Value_Output,"")</f>
        <v/>
      </c>
      <c r="BS131" s="77" t="str">
        <f>IF(ISTEXT('Discounted Benefits'!$N443&amp;'Discounted Benefits'!$O443),('Discounted Benefits'!BY443)/Value_Output,"")</f>
        <v/>
      </c>
      <c r="BT131" s="77" t="str">
        <f>IF(ISTEXT('Discounted Benefits'!$N443&amp;'Discounted Benefits'!$O443),('Discounted Benefits'!BZ443)/Value_Output,"")</f>
        <v/>
      </c>
      <c r="BU131" s="77" t="str">
        <f>IF(ISTEXT('Discounted Benefits'!$N443&amp;'Discounted Benefits'!$O443),('Discounted Benefits'!CA443)/Value_Output,"")</f>
        <v/>
      </c>
      <c r="BV131" s="77" t="str">
        <f>IF(ISTEXT('Discounted Benefits'!$N443&amp;'Discounted Benefits'!$O443),('Discounted Benefits'!CB443)/Value_Output,"")</f>
        <v/>
      </c>
      <c r="BW131" s="77" t="str">
        <f>IF(ISTEXT('Discounted Benefits'!$N443&amp;'Discounted Benefits'!$O443),('Discounted Benefits'!CC443)/Value_Output,"")</f>
        <v/>
      </c>
      <c r="BX131" s="77" t="str">
        <f>IF(ISTEXT('Discounted Benefits'!$N443&amp;'Discounted Benefits'!$O443),('Discounted Benefits'!CD443)/Value_Output,"")</f>
        <v/>
      </c>
      <c r="BY131" s="77" t="str">
        <f>IF(ISTEXT('Discounted Benefits'!$N443&amp;'Discounted Benefits'!$O443),('Discounted Benefits'!CE443)/Value_Output,"")</f>
        <v/>
      </c>
      <c r="BZ131" s="77" t="str">
        <f>IF(ISTEXT('Discounted Benefits'!$N443&amp;'Discounted Benefits'!$O443),('Discounted Benefits'!CF443)/Value_Output,"")</f>
        <v/>
      </c>
      <c r="CA131" s="77" t="str">
        <f>IF(ISTEXT('Discounted Benefits'!$N443&amp;'Discounted Benefits'!$O443),('Discounted Benefits'!CG443)/Value_Output,"")</f>
        <v/>
      </c>
      <c r="CB131" s="77" t="str">
        <f>IF(ISTEXT('Discounted Benefits'!$N443&amp;'Discounted Benefits'!$O443),('Discounted Benefits'!CH443)/Value_Output,"")</f>
        <v/>
      </c>
      <c r="CC131" s="77" t="str">
        <f>IF(ISTEXT('Discounted Benefits'!$N443&amp;'Discounted Benefits'!$O443),('Discounted Benefits'!CI443)/Value_Output,"")</f>
        <v/>
      </c>
      <c r="CD131" s="77" t="str">
        <f>IF(ISTEXT('Discounted Benefits'!$N443&amp;'Discounted Benefits'!$O443),('Discounted Benefits'!CJ443)/Value_Output,"")</f>
        <v/>
      </c>
      <c r="CE131" s="77" t="str">
        <f>IF(ISTEXT('Discounted Benefits'!$N443&amp;'Discounted Benefits'!$O443),('Discounted Benefits'!CK443)/Value_Output,"")</f>
        <v/>
      </c>
      <c r="CF131" s="77" t="str">
        <f>IF(ISTEXT('Discounted Benefits'!$N443&amp;'Discounted Benefits'!$O443),('Discounted Benefits'!CL443)/Value_Output,"")</f>
        <v/>
      </c>
      <c r="CG131" s="77" t="str">
        <f>IF(ISTEXT('Discounted Benefits'!$N443&amp;'Discounted Benefits'!$O443),('Discounted Benefits'!CM443)/Value_Output,"")</f>
        <v/>
      </c>
      <c r="CH131" s="77" t="str">
        <f>IF(ISTEXT('Discounted Benefits'!$N443&amp;'Discounted Benefits'!$O443),('Discounted Benefits'!CN443)/Value_Output,"")</f>
        <v/>
      </c>
      <c r="CI131" s="77" t="str">
        <f>IF(ISTEXT('Discounted Benefits'!$N443&amp;'Discounted Benefits'!$O443),('Discounted Benefits'!CO443)/Value_Output,"")</f>
        <v/>
      </c>
      <c r="CJ131" s="77" t="str">
        <f>IF(ISTEXT('Discounted Benefits'!$N443&amp;'Discounted Benefits'!$O443),('Discounted Benefits'!CP443)/Value_Output,"")</f>
        <v/>
      </c>
      <c r="CM131" s="24"/>
      <c r="CN131" s="24"/>
    </row>
    <row r="132" spans="3:92" x14ac:dyDescent="0.35">
      <c r="C132" s="114"/>
      <c r="D132" s="114"/>
      <c r="E132" s="23" t="str">
        <f>IF(ISTEXT('Discounted Benefits'!$N444&amp;'Discounted Benefits'!$O444),'Discounted Benefits'!$O444,"")</f>
        <v/>
      </c>
      <c r="F132" s="23"/>
      <c r="G132" s="82" t="str">
        <f>IF(ISTEXT('Discounted Benefits'!$N444&amp;'Discounted Benefits'!$O444),SUM('Discounted Benefits'!$P444:$BM444)/Value_Output,"")</f>
        <v/>
      </c>
      <c r="H132" s="82"/>
      <c r="I132" s="87"/>
      <c r="J132" s="81" t="str">
        <f>IF(ISTEXT('Discounted Benefits'!$N444&amp;'Discounted Benefits'!$O444),('Discounted Benefits'!P444)/Value_Output,"")</f>
        <v/>
      </c>
      <c r="K132" s="81" t="str">
        <f>IF(ISTEXT('Discounted Benefits'!$N444&amp;'Discounted Benefits'!$O444),('Discounted Benefits'!Q444)/Value_Output,"")</f>
        <v/>
      </c>
      <c r="L132" s="81" t="str">
        <f>IF(ISTEXT('Discounted Benefits'!$N444&amp;'Discounted Benefits'!$O444),('Discounted Benefits'!R444)/Value_Output,"")</f>
        <v/>
      </c>
      <c r="M132" s="81" t="str">
        <f>IF(ISTEXT('Discounted Benefits'!$N444&amp;'Discounted Benefits'!$O444),('Discounted Benefits'!S444)/Value_Output,"")</f>
        <v/>
      </c>
      <c r="N132" s="81" t="str">
        <f>IF(ISTEXT('Discounted Benefits'!$N444&amp;'Discounted Benefits'!$O444),('Discounted Benefits'!T444)/Value_Output,"")</f>
        <v/>
      </c>
      <c r="O132" s="81" t="str">
        <f>IF(ISTEXT('Discounted Benefits'!$N444&amp;'Discounted Benefits'!$O444),('Discounted Benefits'!U444)/Value_Output,"")</f>
        <v/>
      </c>
      <c r="P132" s="81" t="str">
        <f>IF(ISTEXT('Discounted Benefits'!$N444&amp;'Discounted Benefits'!$O444),('Discounted Benefits'!V444)/Value_Output,"")</f>
        <v/>
      </c>
      <c r="Q132" s="81" t="str">
        <f>IF(ISTEXT('Discounted Benefits'!$N444&amp;'Discounted Benefits'!$O444),('Discounted Benefits'!W444)/Value_Output,"")</f>
        <v/>
      </c>
      <c r="R132" s="81" t="str">
        <f>IF(ISTEXT('Discounted Benefits'!$N444&amp;'Discounted Benefits'!$O444),('Discounted Benefits'!X444)/Value_Output,"")</f>
        <v/>
      </c>
      <c r="S132" s="81" t="str">
        <f>IF(ISTEXT('Discounted Benefits'!$N444&amp;'Discounted Benefits'!$O444),('Discounted Benefits'!Y444)/Value_Output,"")</f>
        <v/>
      </c>
      <c r="T132" s="81" t="str">
        <f>IF(ISTEXT('Discounted Benefits'!$N444&amp;'Discounted Benefits'!$O444),('Discounted Benefits'!Z444)/Value_Output,"")</f>
        <v/>
      </c>
      <c r="U132" s="81" t="str">
        <f>IF(ISTEXT('Discounted Benefits'!$N444&amp;'Discounted Benefits'!$O444),('Discounted Benefits'!AA444)/Value_Output,"")</f>
        <v/>
      </c>
      <c r="V132" s="81" t="str">
        <f>IF(ISTEXT('Discounted Benefits'!$N444&amp;'Discounted Benefits'!$O444),('Discounted Benefits'!AB444)/Value_Output,"")</f>
        <v/>
      </c>
      <c r="W132" s="81" t="str">
        <f>IF(ISTEXT('Discounted Benefits'!$N444&amp;'Discounted Benefits'!$O444),('Discounted Benefits'!AC444)/Value_Output,"")</f>
        <v/>
      </c>
      <c r="X132" s="81" t="str">
        <f>IF(ISTEXT('Discounted Benefits'!$N444&amp;'Discounted Benefits'!$O444),('Discounted Benefits'!AD444)/Value_Output,"")</f>
        <v/>
      </c>
      <c r="Y132" s="81" t="str">
        <f>IF(ISTEXT('Discounted Benefits'!$N444&amp;'Discounted Benefits'!$O444),('Discounted Benefits'!AE444)/Value_Output,"")</f>
        <v/>
      </c>
      <c r="Z132" s="81" t="str">
        <f>IF(ISTEXT('Discounted Benefits'!$N444&amp;'Discounted Benefits'!$O444),('Discounted Benefits'!AF444)/Value_Output,"")</f>
        <v/>
      </c>
      <c r="AA132" s="81" t="str">
        <f>IF(ISTEXT('Discounted Benefits'!$N444&amp;'Discounted Benefits'!$O444),('Discounted Benefits'!AG444)/Value_Output,"")</f>
        <v/>
      </c>
      <c r="AB132" s="81" t="str">
        <f>IF(ISTEXT('Discounted Benefits'!$N444&amp;'Discounted Benefits'!$O444),('Discounted Benefits'!AH444)/Value_Output,"")</f>
        <v/>
      </c>
      <c r="AC132" s="81" t="str">
        <f>IF(ISTEXT('Discounted Benefits'!$N444&amp;'Discounted Benefits'!$O444),('Discounted Benefits'!AI444)/Value_Output,"")</f>
        <v/>
      </c>
      <c r="AD132" s="81" t="str">
        <f>IF(ISTEXT('Discounted Benefits'!$N444&amp;'Discounted Benefits'!$O444),('Discounted Benefits'!AJ444)/Value_Output,"")</f>
        <v/>
      </c>
      <c r="AE132" s="81" t="str">
        <f>IF(ISTEXT('Discounted Benefits'!$N444&amp;'Discounted Benefits'!$O444),('Discounted Benefits'!AK444)/Value_Output,"")</f>
        <v/>
      </c>
      <c r="AF132" s="81" t="str">
        <f>IF(ISTEXT('Discounted Benefits'!$N444&amp;'Discounted Benefits'!$O444),('Discounted Benefits'!AL444)/Value_Output,"")</f>
        <v/>
      </c>
      <c r="AG132" s="81" t="str">
        <f>IF(ISTEXT('Discounted Benefits'!$N444&amp;'Discounted Benefits'!$O444),('Discounted Benefits'!AM444)/Value_Output,"")</f>
        <v/>
      </c>
      <c r="AH132" s="81" t="str">
        <f>IF(ISTEXT('Discounted Benefits'!$N444&amp;'Discounted Benefits'!$O444),('Discounted Benefits'!AN444)/Value_Output,"")</f>
        <v/>
      </c>
      <c r="AI132" s="81" t="str">
        <f>IF(ISTEXT('Discounted Benefits'!$N444&amp;'Discounted Benefits'!$O444),('Discounted Benefits'!AO444)/Value_Output,"")</f>
        <v/>
      </c>
      <c r="AJ132" s="81" t="str">
        <f>IF(ISTEXT('Discounted Benefits'!$N444&amp;'Discounted Benefits'!$O444),('Discounted Benefits'!AP444)/Value_Output,"")</f>
        <v/>
      </c>
      <c r="AK132" s="81" t="str">
        <f>IF(ISTEXT('Discounted Benefits'!$N444&amp;'Discounted Benefits'!$O444),('Discounted Benefits'!AQ444)/Value_Output,"")</f>
        <v/>
      </c>
      <c r="AL132" s="81" t="str">
        <f>IF(ISTEXT('Discounted Benefits'!$N444&amp;'Discounted Benefits'!$O444),('Discounted Benefits'!AR444)/Value_Output,"")</f>
        <v/>
      </c>
      <c r="AM132" s="81" t="str">
        <f>IF(ISTEXT('Discounted Benefits'!$N444&amp;'Discounted Benefits'!$O444),('Discounted Benefits'!AS444)/Value_Output,"")</f>
        <v/>
      </c>
      <c r="AN132" s="81" t="str">
        <f>IF(ISTEXT('Discounted Benefits'!$N444&amp;'Discounted Benefits'!$O444),('Discounted Benefits'!AT444)/Value_Output,"")</f>
        <v/>
      </c>
      <c r="AO132" s="81" t="str">
        <f>IF(ISTEXT('Discounted Benefits'!$N444&amp;'Discounted Benefits'!$O444),('Discounted Benefits'!AU444)/Value_Output,"")</f>
        <v/>
      </c>
      <c r="AP132" s="81" t="str">
        <f>IF(ISTEXT('Discounted Benefits'!$N444&amp;'Discounted Benefits'!$O444),('Discounted Benefits'!AV444)/Value_Output,"")</f>
        <v/>
      </c>
      <c r="AQ132" s="81" t="str">
        <f>IF(ISTEXT('Discounted Benefits'!$N444&amp;'Discounted Benefits'!$O444),('Discounted Benefits'!AW444)/Value_Output,"")</f>
        <v/>
      </c>
      <c r="AR132" s="81" t="str">
        <f>IF(ISTEXT('Discounted Benefits'!$N444&amp;'Discounted Benefits'!$O444),('Discounted Benefits'!AX444)/Value_Output,"")</f>
        <v/>
      </c>
      <c r="AS132" s="81" t="str">
        <f>IF(ISTEXT('Discounted Benefits'!$N444&amp;'Discounted Benefits'!$O444),('Discounted Benefits'!AY444)/Value_Output,"")</f>
        <v/>
      </c>
      <c r="AT132" s="81" t="str">
        <f>IF(ISTEXT('Discounted Benefits'!$N444&amp;'Discounted Benefits'!$O444),('Discounted Benefits'!AZ444)/Value_Output,"")</f>
        <v/>
      </c>
      <c r="AU132" s="81" t="str">
        <f>IF(ISTEXT('Discounted Benefits'!$N444&amp;'Discounted Benefits'!$O444),('Discounted Benefits'!BA444)/Value_Output,"")</f>
        <v/>
      </c>
      <c r="AV132" s="81" t="str">
        <f>IF(ISTEXT('Discounted Benefits'!$N444&amp;'Discounted Benefits'!$O444),('Discounted Benefits'!BB444)/Value_Output,"")</f>
        <v/>
      </c>
      <c r="AW132" s="81" t="str">
        <f>IF(ISTEXT('Discounted Benefits'!$N444&amp;'Discounted Benefits'!$O444),('Discounted Benefits'!BC444)/Value_Output,"")</f>
        <v/>
      </c>
      <c r="AX132" s="81" t="str">
        <f>IF(ISTEXT('Discounted Benefits'!$N444&amp;'Discounted Benefits'!$O444),('Discounted Benefits'!BD444)/Value_Output,"")</f>
        <v/>
      </c>
      <c r="AY132" s="81" t="str">
        <f>IF(ISTEXT('Discounted Benefits'!$N444&amp;'Discounted Benefits'!$O444),('Discounted Benefits'!BE444)/Value_Output,"")</f>
        <v/>
      </c>
      <c r="AZ132" s="77" t="str">
        <f>IF(ISTEXT('Discounted Benefits'!$N444&amp;'Discounted Benefits'!$O444),('Discounted Benefits'!BF444)/Value_Output,"")</f>
        <v/>
      </c>
      <c r="BA132" s="77" t="str">
        <f>IF(ISTEXT('Discounted Benefits'!$N444&amp;'Discounted Benefits'!$O444),('Discounted Benefits'!BG444)/Value_Output,"")</f>
        <v/>
      </c>
      <c r="BB132" s="77" t="str">
        <f>IF(ISTEXT('Discounted Benefits'!$N444&amp;'Discounted Benefits'!$O444),('Discounted Benefits'!BH444)/Value_Output,"")</f>
        <v/>
      </c>
      <c r="BC132" s="77" t="str">
        <f>IF(ISTEXT('Discounted Benefits'!$N444&amp;'Discounted Benefits'!$O444),('Discounted Benefits'!BI444)/Value_Output,"")</f>
        <v/>
      </c>
      <c r="BD132" s="77" t="str">
        <f>IF(ISTEXT('Discounted Benefits'!$N444&amp;'Discounted Benefits'!$O444),('Discounted Benefits'!BJ444)/Value_Output,"")</f>
        <v/>
      </c>
      <c r="BE132" s="77" t="str">
        <f>IF(ISTEXT('Discounted Benefits'!$N444&amp;'Discounted Benefits'!$O444),('Discounted Benefits'!BK444)/Value_Output,"")</f>
        <v/>
      </c>
      <c r="BF132" s="77" t="str">
        <f>IF(ISTEXT('Discounted Benefits'!$N444&amp;'Discounted Benefits'!$O444),('Discounted Benefits'!BL444)/Value_Output,"")</f>
        <v/>
      </c>
      <c r="BG132" s="77" t="str">
        <f>IF(ISTEXT('Discounted Benefits'!$N444&amp;'Discounted Benefits'!$O444),('Discounted Benefits'!BM444)/Value_Output,"")</f>
        <v/>
      </c>
      <c r="BH132" s="77" t="str">
        <f>IF(ISTEXT('Discounted Benefits'!$N444&amp;'Discounted Benefits'!$O444),('Discounted Benefits'!BN444)/Value_Output,"")</f>
        <v/>
      </c>
      <c r="BI132" s="77" t="str">
        <f>IF(ISTEXT('Discounted Benefits'!$N444&amp;'Discounted Benefits'!$O444),('Discounted Benefits'!BO444)/Value_Output,"")</f>
        <v/>
      </c>
      <c r="BJ132" s="77" t="str">
        <f>IF(ISTEXT('Discounted Benefits'!$N444&amp;'Discounted Benefits'!$O444),('Discounted Benefits'!BP444)/Value_Output,"")</f>
        <v/>
      </c>
      <c r="BK132" s="77" t="str">
        <f>IF(ISTEXT('Discounted Benefits'!$N444&amp;'Discounted Benefits'!$O444),('Discounted Benefits'!BQ444)/Value_Output,"")</f>
        <v/>
      </c>
      <c r="BL132" s="77" t="str">
        <f>IF(ISTEXT('Discounted Benefits'!$N444&amp;'Discounted Benefits'!$O444),('Discounted Benefits'!BR444)/Value_Output,"")</f>
        <v/>
      </c>
      <c r="BM132" s="77" t="str">
        <f>IF(ISTEXT('Discounted Benefits'!$N444&amp;'Discounted Benefits'!$O444),('Discounted Benefits'!BS444)/Value_Output,"")</f>
        <v/>
      </c>
      <c r="BN132" s="77" t="str">
        <f>IF(ISTEXT('Discounted Benefits'!$N444&amp;'Discounted Benefits'!$O444),('Discounted Benefits'!BT444)/Value_Output,"")</f>
        <v/>
      </c>
      <c r="BO132" s="77" t="str">
        <f>IF(ISTEXT('Discounted Benefits'!$N444&amp;'Discounted Benefits'!$O444),('Discounted Benefits'!BU444)/Value_Output,"")</f>
        <v/>
      </c>
      <c r="BP132" s="77" t="str">
        <f>IF(ISTEXT('Discounted Benefits'!$N444&amp;'Discounted Benefits'!$O444),('Discounted Benefits'!BV444)/Value_Output,"")</f>
        <v/>
      </c>
      <c r="BQ132" s="77" t="str">
        <f>IF(ISTEXT('Discounted Benefits'!$N444&amp;'Discounted Benefits'!$O444),('Discounted Benefits'!BW444)/Value_Output,"")</f>
        <v/>
      </c>
      <c r="BR132" s="77" t="str">
        <f>IF(ISTEXT('Discounted Benefits'!$N444&amp;'Discounted Benefits'!$O444),('Discounted Benefits'!BX444)/Value_Output,"")</f>
        <v/>
      </c>
      <c r="BS132" s="77" t="str">
        <f>IF(ISTEXT('Discounted Benefits'!$N444&amp;'Discounted Benefits'!$O444),('Discounted Benefits'!BY444)/Value_Output,"")</f>
        <v/>
      </c>
      <c r="BT132" s="77" t="str">
        <f>IF(ISTEXT('Discounted Benefits'!$N444&amp;'Discounted Benefits'!$O444),('Discounted Benefits'!BZ444)/Value_Output,"")</f>
        <v/>
      </c>
      <c r="BU132" s="77" t="str">
        <f>IF(ISTEXT('Discounted Benefits'!$N444&amp;'Discounted Benefits'!$O444),('Discounted Benefits'!CA444)/Value_Output,"")</f>
        <v/>
      </c>
      <c r="BV132" s="77" t="str">
        <f>IF(ISTEXT('Discounted Benefits'!$N444&amp;'Discounted Benefits'!$O444),('Discounted Benefits'!CB444)/Value_Output,"")</f>
        <v/>
      </c>
      <c r="BW132" s="77" t="str">
        <f>IF(ISTEXT('Discounted Benefits'!$N444&amp;'Discounted Benefits'!$O444),('Discounted Benefits'!CC444)/Value_Output,"")</f>
        <v/>
      </c>
      <c r="BX132" s="77" t="str">
        <f>IF(ISTEXT('Discounted Benefits'!$N444&amp;'Discounted Benefits'!$O444),('Discounted Benefits'!CD444)/Value_Output,"")</f>
        <v/>
      </c>
      <c r="BY132" s="77" t="str">
        <f>IF(ISTEXT('Discounted Benefits'!$N444&amp;'Discounted Benefits'!$O444),('Discounted Benefits'!CE444)/Value_Output,"")</f>
        <v/>
      </c>
      <c r="BZ132" s="77" t="str">
        <f>IF(ISTEXT('Discounted Benefits'!$N444&amp;'Discounted Benefits'!$O444),('Discounted Benefits'!CF444)/Value_Output,"")</f>
        <v/>
      </c>
      <c r="CA132" s="77" t="str">
        <f>IF(ISTEXT('Discounted Benefits'!$N444&amp;'Discounted Benefits'!$O444),('Discounted Benefits'!CG444)/Value_Output,"")</f>
        <v/>
      </c>
      <c r="CB132" s="77" t="str">
        <f>IF(ISTEXT('Discounted Benefits'!$N444&amp;'Discounted Benefits'!$O444),('Discounted Benefits'!CH444)/Value_Output,"")</f>
        <v/>
      </c>
      <c r="CC132" s="77" t="str">
        <f>IF(ISTEXT('Discounted Benefits'!$N444&amp;'Discounted Benefits'!$O444),('Discounted Benefits'!CI444)/Value_Output,"")</f>
        <v/>
      </c>
      <c r="CD132" s="77" t="str">
        <f>IF(ISTEXT('Discounted Benefits'!$N444&amp;'Discounted Benefits'!$O444),('Discounted Benefits'!CJ444)/Value_Output,"")</f>
        <v/>
      </c>
      <c r="CE132" s="77" t="str">
        <f>IF(ISTEXT('Discounted Benefits'!$N444&amp;'Discounted Benefits'!$O444),('Discounted Benefits'!CK444)/Value_Output,"")</f>
        <v/>
      </c>
      <c r="CF132" s="77" t="str">
        <f>IF(ISTEXT('Discounted Benefits'!$N444&amp;'Discounted Benefits'!$O444),('Discounted Benefits'!CL444)/Value_Output,"")</f>
        <v/>
      </c>
      <c r="CG132" s="77" t="str">
        <f>IF(ISTEXT('Discounted Benefits'!$N444&amp;'Discounted Benefits'!$O444),('Discounted Benefits'!CM444)/Value_Output,"")</f>
        <v/>
      </c>
      <c r="CH132" s="77" t="str">
        <f>IF(ISTEXT('Discounted Benefits'!$N444&amp;'Discounted Benefits'!$O444),('Discounted Benefits'!CN444)/Value_Output,"")</f>
        <v/>
      </c>
      <c r="CI132" s="77" t="str">
        <f>IF(ISTEXT('Discounted Benefits'!$N444&amp;'Discounted Benefits'!$O444),('Discounted Benefits'!CO444)/Value_Output,"")</f>
        <v/>
      </c>
      <c r="CJ132" s="77" t="str">
        <f>IF(ISTEXT('Discounted Benefits'!$N444&amp;'Discounted Benefits'!$O444),('Discounted Benefits'!CP444)/Value_Output,"")</f>
        <v/>
      </c>
      <c r="CM132" s="24"/>
      <c r="CN132" s="24"/>
    </row>
    <row r="133" spans="3:92" x14ac:dyDescent="0.35">
      <c r="C133" s="114"/>
      <c r="D133" s="114"/>
      <c r="E133" s="23" t="str">
        <f>IF(ISTEXT('Discounted Benefits'!$N445&amp;'Discounted Benefits'!$O445),'Discounted Benefits'!$O445,"")</f>
        <v/>
      </c>
      <c r="F133" s="23"/>
      <c r="G133" s="82" t="str">
        <f>IF(ISTEXT('Discounted Benefits'!$N445&amp;'Discounted Benefits'!$O445),SUM('Discounted Benefits'!$P445:$BM445)/Value_Output,"")</f>
        <v/>
      </c>
      <c r="H133" s="82"/>
      <c r="I133" s="87"/>
      <c r="J133" s="81" t="str">
        <f>IF(ISTEXT('Discounted Benefits'!$N445&amp;'Discounted Benefits'!$O445),('Discounted Benefits'!P445)/Value_Output,"")</f>
        <v/>
      </c>
      <c r="K133" s="81" t="str">
        <f>IF(ISTEXT('Discounted Benefits'!$N445&amp;'Discounted Benefits'!$O445),('Discounted Benefits'!Q445)/Value_Output,"")</f>
        <v/>
      </c>
      <c r="L133" s="81" t="str">
        <f>IF(ISTEXT('Discounted Benefits'!$N445&amp;'Discounted Benefits'!$O445),('Discounted Benefits'!R445)/Value_Output,"")</f>
        <v/>
      </c>
      <c r="M133" s="81" t="str">
        <f>IF(ISTEXT('Discounted Benefits'!$N445&amp;'Discounted Benefits'!$O445),('Discounted Benefits'!S445)/Value_Output,"")</f>
        <v/>
      </c>
      <c r="N133" s="81" t="str">
        <f>IF(ISTEXT('Discounted Benefits'!$N445&amp;'Discounted Benefits'!$O445),('Discounted Benefits'!T445)/Value_Output,"")</f>
        <v/>
      </c>
      <c r="O133" s="81" t="str">
        <f>IF(ISTEXT('Discounted Benefits'!$N445&amp;'Discounted Benefits'!$O445),('Discounted Benefits'!U445)/Value_Output,"")</f>
        <v/>
      </c>
      <c r="P133" s="81" t="str">
        <f>IF(ISTEXT('Discounted Benefits'!$N445&amp;'Discounted Benefits'!$O445),('Discounted Benefits'!V445)/Value_Output,"")</f>
        <v/>
      </c>
      <c r="Q133" s="81" t="str">
        <f>IF(ISTEXT('Discounted Benefits'!$N445&amp;'Discounted Benefits'!$O445),('Discounted Benefits'!W445)/Value_Output,"")</f>
        <v/>
      </c>
      <c r="R133" s="81" t="str">
        <f>IF(ISTEXT('Discounted Benefits'!$N445&amp;'Discounted Benefits'!$O445),('Discounted Benefits'!X445)/Value_Output,"")</f>
        <v/>
      </c>
      <c r="S133" s="81" t="str">
        <f>IF(ISTEXT('Discounted Benefits'!$N445&amp;'Discounted Benefits'!$O445),('Discounted Benefits'!Y445)/Value_Output,"")</f>
        <v/>
      </c>
      <c r="T133" s="81" t="str">
        <f>IF(ISTEXT('Discounted Benefits'!$N445&amp;'Discounted Benefits'!$O445),('Discounted Benefits'!Z445)/Value_Output,"")</f>
        <v/>
      </c>
      <c r="U133" s="81" t="str">
        <f>IF(ISTEXT('Discounted Benefits'!$N445&amp;'Discounted Benefits'!$O445),('Discounted Benefits'!AA445)/Value_Output,"")</f>
        <v/>
      </c>
      <c r="V133" s="81" t="str">
        <f>IF(ISTEXT('Discounted Benefits'!$N445&amp;'Discounted Benefits'!$O445),('Discounted Benefits'!AB445)/Value_Output,"")</f>
        <v/>
      </c>
      <c r="W133" s="81" t="str">
        <f>IF(ISTEXT('Discounted Benefits'!$N445&amp;'Discounted Benefits'!$O445),('Discounted Benefits'!AC445)/Value_Output,"")</f>
        <v/>
      </c>
      <c r="X133" s="81" t="str">
        <f>IF(ISTEXT('Discounted Benefits'!$N445&amp;'Discounted Benefits'!$O445),('Discounted Benefits'!AD445)/Value_Output,"")</f>
        <v/>
      </c>
      <c r="Y133" s="81" t="str">
        <f>IF(ISTEXT('Discounted Benefits'!$N445&amp;'Discounted Benefits'!$O445),('Discounted Benefits'!AE445)/Value_Output,"")</f>
        <v/>
      </c>
      <c r="Z133" s="81" t="str">
        <f>IF(ISTEXT('Discounted Benefits'!$N445&amp;'Discounted Benefits'!$O445),('Discounted Benefits'!AF445)/Value_Output,"")</f>
        <v/>
      </c>
      <c r="AA133" s="81" t="str">
        <f>IF(ISTEXT('Discounted Benefits'!$N445&amp;'Discounted Benefits'!$O445),('Discounted Benefits'!AG445)/Value_Output,"")</f>
        <v/>
      </c>
      <c r="AB133" s="81" t="str">
        <f>IF(ISTEXT('Discounted Benefits'!$N445&amp;'Discounted Benefits'!$O445),('Discounted Benefits'!AH445)/Value_Output,"")</f>
        <v/>
      </c>
      <c r="AC133" s="81" t="str">
        <f>IF(ISTEXT('Discounted Benefits'!$N445&amp;'Discounted Benefits'!$O445),('Discounted Benefits'!AI445)/Value_Output,"")</f>
        <v/>
      </c>
      <c r="AD133" s="81" t="str">
        <f>IF(ISTEXT('Discounted Benefits'!$N445&amp;'Discounted Benefits'!$O445),('Discounted Benefits'!AJ445)/Value_Output,"")</f>
        <v/>
      </c>
      <c r="AE133" s="81" t="str">
        <f>IF(ISTEXT('Discounted Benefits'!$N445&amp;'Discounted Benefits'!$O445),('Discounted Benefits'!AK445)/Value_Output,"")</f>
        <v/>
      </c>
      <c r="AF133" s="81" t="str">
        <f>IF(ISTEXT('Discounted Benefits'!$N445&amp;'Discounted Benefits'!$O445),('Discounted Benefits'!AL445)/Value_Output,"")</f>
        <v/>
      </c>
      <c r="AG133" s="81" t="str">
        <f>IF(ISTEXT('Discounted Benefits'!$N445&amp;'Discounted Benefits'!$O445),('Discounted Benefits'!AM445)/Value_Output,"")</f>
        <v/>
      </c>
      <c r="AH133" s="81" t="str">
        <f>IF(ISTEXT('Discounted Benefits'!$N445&amp;'Discounted Benefits'!$O445),('Discounted Benefits'!AN445)/Value_Output,"")</f>
        <v/>
      </c>
      <c r="AI133" s="81" t="str">
        <f>IF(ISTEXT('Discounted Benefits'!$N445&amp;'Discounted Benefits'!$O445),('Discounted Benefits'!AO445)/Value_Output,"")</f>
        <v/>
      </c>
      <c r="AJ133" s="81" t="str">
        <f>IF(ISTEXT('Discounted Benefits'!$N445&amp;'Discounted Benefits'!$O445),('Discounted Benefits'!AP445)/Value_Output,"")</f>
        <v/>
      </c>
      <c r="AK133" s="81" t="str">
        <f>IF(ISTEXT('Discounted Benefits'!$N445&amp;'Discounted Benefits'!$O445),('Discounted Benefits'!AQ445)/Value_Output,"")</f>
        <v/>
      </c>
      <c r="AL133" s="81" t="str">
        <f>IF(ISTEXT('Discounted Benefits'!$N445&amp;'Discounted Benefits'!$O445),('Discounted Benefits'!AR445)/Value_Output,"")</f>
        <v/>
      </c>
      <c r="AM133" s="81" t="str">
        <f>IF(ISTEXT('Discounted Benefits'!$N445&amp;'Discounted Benefits'!$O445),('Discounted Benefits'!AS445)/Value_Output,"")</f>
        <v/>
      </c>
      <c r="AN133" s="81" t="str">
        <f>IF(ISTEXT('Discounted Benefits'!$N445&amp;'Discounted Benefits'!$O445),('Discounted Benefits'!AT445)/Value_Output,"")</f>
        <v/>
      </c>
      <c r="AO133" s="81" t="str">
        <f>IF(ISTEXT('Discounted Benefits'!$N445&amp;'Discounted Benefits'!$O445),('Discounted Benefits'!AU445)/Value_Output,"")</f>
        <v/>
      </c>
      <c r="AP133" s="81" t="str">
        <f>IF(ISTEXT('Discounted Benefits'!$N445&amp;'Discounted Benefits'!$O445),('Discounted Benefits'!AV445)/Value_Output,"")</f>
        <v/>
      </c>
      <c r="AQ133" s="81" t="str">
        <f>IF(ISTEXT('Discounted Benefits'!$N445&amp;'Discounted Benefits'!$O445),('Discounted Benefits'!AW445)/Value_Output,"")</f>
        <v/>
      </c>
      <c r="AR133" s="81" t="str">
        <f>IF(ISTEXT('Discounted Benefits'!$N445&amp;'Discounted Benefits'!$O445),('Discounted Benefits'!AX445)/Value_Output,"")</f>
        <v/>
      </c>
      <c r="AS133" s="81" t="str">
        <f>IF(ISTEXT('Discounted Benefits'!$N445&amp;'Discounted Benefits'!$O445),('Discounted Benefits'!AY445)/Value_Output,"")</f>
        <v/>
      </c>
      <c r="AT133" s="81" t="str">
        <f>IF(ISTEXT('Discounted Benefits'!$N445&amp;'Discounted Benefits'!$O445),('Discounted Benefits'!AZ445)/Value_Output,"")</f>
        <v/>
      </c>
      <c r="AU133" s="81" t="str">
        <f>IF(ISTEXT('Discounted Benefits'!$N445&amp;'Discounted Benefits'!$O445),('Discounted Benefits'!BA445)/Value_Output,"")</f>
        <v/>
      </c>
      <c r="AV133" s="81" t="str">
        <f>IF(ISTEXT('Discounted Benefits'!$N445&amp;'Discounted Benefits'!$O445),('Discounted Benefits'!BB445)/Value_Output,"")</f>
        <v/>
      </c>
      <c r="AW133" s="81" t="str">
        <f>IF(ISTEXT('Discounted Benefits'!$N445&amp;'Discounted Benefits'!$O445),('Discounted Benefits'!BC445)/Value_Output,"")</f>
        <v/>
      </c>
      <c r="AX133" s="81" t="str">
        <f>IF(ISTEXT('Discounted Benefits'!$N445&amp;'Discounted Benefits'!$O445),('Discounted Benefits'!BD445)/Value_Output,"")</f>
        <v/>
      </c>
      <c r="AY133" s="81" t="str">
        <f>IF(ISTEXT('Discounted Benefits'!$N445&amp;'Discounted Benefits'!$O445),('Discounted Benefits'!BE445)/Value_Output,"")</f>
        <v/>
      </c>
      <c r="AZ133" s="77" t="str">
        <f>IF(ISTEXT('Discounted Benefits'!$N445&amp;'Discounted Benefits'!$O445),('Discounted Benefits'!BF445)/Value_Output,"")</f>
        <v/>
      </c>
      <c r="BA133" s="77" t="str">
        <f>IF(ISTEXT('Discounted Benefits'!$N445&amp;'Discounted Benefits'!$O445),('Discounted Benefits'!BG445)/Value_Output,"")</f>
        <v/>
      </c>
      <c r="BB133" s="77" t="str">
        <f>IF(ISTEXT('Discounted Benefits'!$N445&amp;'Discounted Benefits'!$O445),('Discounted Benefits'!BH445)/Value_Output,"")</f>
        <v/>
      </c>
      <c r="BC133" s="77" t="str">
        <f>IF(ISTEXT('Discounted Benefits'!$N445&amp;'Discounted Benefits'!$O445),('Discounted Benefits'!BI445)/Value_Output,"")</f>
        <v/>
      </c>
      <c r="BD133" s="77" t="str">
        <f>IF(ISTEXT('Discounted Benefits'!$N445&amp;'Discounted Benefits'!$O445),('Discounted Benefits'!BJ445)/Value_Output,"")</f>
        <v/>
      </c>
      <c r="BE133" s="77" t="str">
        <f>IF(ISTEXT('Discounted Benefits'!$N445&amp;'Discounted Benefits'!$O445),('Discounted Benefits'!BK445)/Value_Output,"")</f>
        <v/>
      </c>
      <c r="BF133" s="77" t="str">
        <f>IF(ISTEXT('Discounted Benefits'!$N445&amp;'Discounted Benefits'!$O445),('Discounted Benefits'!BL445)/Value_Output,"")</f>
        <v/>
      </c>
      <c r="BG133" s="77" t="str">
        <f>IF(ISTEXT('Discounted Benefits'!$N445&amp;'Discounted Benefits'!$O445),('Discounted Benefits'!BM445)/Value_Output,"")</f>
        <v/>
      </c>
      <c r="BH133" s="77" t="str">
        <f>IF(ISTEXT('Discounted Benefits'!$N445&amp;'Discounted Benefits'!$O445),('Discounted Benefits'!BN445)/Value_Output,"")</f>
        <v/>
      </c>
      <c r="BI133" s="77" t="str">
        <f>IF(ISTEXT('Discounted Benefits'!$N445&amp;'Discounted Benefits'!$O445),('Discounted Benefits'!BO445)/Value_Output,"")</f>
        <v/>
      </c>
      <c r="BJ133" s="77" t="str">
        <f>IF(ISTEXT('Discounted Benefits'!$N445&amp;'Discounted Benefits'!$O445),('Discounted Benefits'!BP445)/Value_Output,"")</f>
        <v/>
      </c>
      <c r="BK133" s="77" t="str">
        <f>IF(ISTEXT('Discounted Benefits'!$N445&amp;'Discounted Benefits'!$O445),('Discounted Benefits'!BQ445)/Value_Output,"")</f>
        <v/>
      </c>
      <c r="BL133" s="77" t="str">
        <f>IF(ISTEXT('Discounted Benefits'!$N445&amp;'Discounted Benefits'!$O445),('Discounted Benefits'!BR445)/Value_Output,"")</f>
        <v/>
      </c>
      <c r="BM133" s="77" t="str">
        <f>IF(ISTEXT('Discounted Benefits'!$N445&amp;'Discounted Benefits'!$O445),('Discounted Benefits'!BS445)/Value_Output,"")</f>
        <v/>
      </c>
      <c r="BN133" s="77" t="str">
        <f>IF(ISTEXT('Discounted Benefits'!$N445&amp;'Discounted Benefits'!$O445),('Discounted Benefits'!BT445)/Value_Output,"")</f>
        <v/>
      </c>
      <c r="BO133" s="77" t="str">
        <f>IF(ISTEXT('Discounted Benefits'!$N445&amp;'Discounted Benefits'!$O445),('Discounted Benefits'!BU445)/Value_Output,"")</f>
        <v/>
      </c>
      <c r="BP133" s="77" t="str">
        <f>IF(ISTEXT('Discounted Benefits'!$N445&amp;'Discounted Benefits'!$O445),('Discounted Benefits'!BV445)/Value_Output,"")</f>
        <v/>
      </c>
      <c r="BQ133" s="77" t="str">
        <f>IF(ISTEXT('Discounted Benefits'!$N445&amp;'Discounted Benefits'!$O445),('Discounted Benefits'!BW445)/Value_Output,"")</f>
        <v/>
      </c>
      <c r="BR133" s="77" t="str">
        <f>IF(ISTEXT('Discounted Benefits'!$N445&amp;'Discounted Benefits'!$O445),('Discounted Benefits'!BX445)/Value_Output,"")</f>
        <v/>
      </c>
      <c r="BS133" s="77" t="str">
        <f>IF(ISTEXT('Discounted Benefits'!$N445&amp;'Discounted Benefits'!$O445),('Discounted Benefits'!BY445)/Value_Output,"")</f>
        <v/>
      </c>
      <c r="BT133" s="77" t="str">
        <f>IF(ISTEXT('Discounted Benefits'!$N445&amp;'Discounted Benefits'!$O445),('Discounted Benefits'!BZ445)/Value_Output,"")</f>
        <v/>
      </c>
      <c r="BU133" s="77" t="str">
        <f>IF(ISTEXT('Discounted Benefits'!$N445&amp;'Discounted Benefits'!$O445),('Discounted Benefits'!CA445)/Value_Output,"")</f>
        <v/>
      </c>
      <c r="BV133" s="77" t="str">
        <f>IF(ISTEXT('Discounted Benefits'!$N445&amp;'Discounted Benefits'!$O445),('Discounted Benefits'!CB445)/Value_Output,"")</f>
        <v/>
      </c>
      <c r="BW133" s="77" t="str">
        <f>IF(ISTEXT('Discounted Benefits'!$N445&amp;'Discounted Benefits'!$O445),('Discounted Benefits'!CC445)/Value_Output,"")</f>
        <v/>
      </c>
      <c r="BX133" s="77" t="str">
        <f>IF(ISTEXT('Discounted Benefits'!$N445&amp;'Discounted Benefits'!$O445),('Discounted Benefits'!CD445)/Value_Output,"")</f>
        <v/>
      </c>
      <c r="BY133" s="77" t="str">
        <f>IF(ISTEXT('Discounted Benefits'!$N445&amp;'Discounted Benefits'!$O445),('Discounted Benefits'!CE445)/Value_Output,"")</f>
        <v/>
      </c>
      <c r="BZ133" s="77" t="str">
        <f>IF(ISTEXT('Discounted Benefits'!$N445&amp;'Discounted Benefits'!$O445),('Discounted Benefits'!CF445)/Value_Output,"")</f>
        <v/>
      </c>
      <c r="CA133" s="77" t="str">
        <f>IF(ISTEXT('Discounted Benefits'!$N445&amp;'Discounted Benefits'!$O445),('Discounted Benefits'!CG445)/Value_Output,"")</f>
        <v/>
      </c>
      <c r="CB133" s="77" t="str">
        <f>IF(ISTEXT('Discounted Benefits'!$N445&amp;'Discounted Benefits'!$O445),('Discounted Benefits'!CH445)/Value_Output,"")</f>
        <v/>
      </c>
      <c r="CC133" s="77" t="str">
        <f>IF(ISTEXT('Discounted Benefits'!$N445&amp;'Discounted Benefits'!$O445),('Discounted Benefits'!CI445)/Value_Output,"")</f>
        <v/>
      </c>
      <c r="CD133" s="77" t="str">
        <f>IF(ISTEXT('Discounted Benefits'!$N445&amp;'Discounted Benefits'!$O445),('Discounted Benefits'!CJ445)/Value_Output,"")</f>
        <v/>
      </c>
      <c r="CE133" s="77" t="str">
        <f>IF(ISTEXT('Discounted Benefits'!$N445&amp;'Discounted Benefits'!$O445),('Discounted Benefits'!CK445)/Value_Output,"")</f>
        <v/>
      </c>
      <c r="CF133" s="77" t="str">
        <f>IF(ISTEXT('Discounted Benefits'!$N445&amp;'Discounted Benefits'!$O445),('Discounted Benefits'!CL445)/Value_Output,"")</f>
        <v/>
      </c>
      <c r="CG133" s="77" t="str">
        <f>IF(ISTEXT('Discounted Benefits'!$N445&amp;'Discounted Benefits'!$O445),('Discounted Benefits'!CM445)/Value_Output,"")</f>
        <v/>
      </c>
      <c r="CH133" s="77" t="str">
        <f>IF(ISTEXT('Discounted Benefits'!$N445&amp;'Discounted Benefits'!$O445),('Discounted Benefits'!CN445)/Value_Output,"")</f>
        <v/>
      </c>
      <c r="CI133" s="77" t="str">
        <f>IF(ISTEXT('Discounted Benefits'!$N445&amp;'Discounted Benefits'!$O445),('Discounted Benefits'!CO445)/Value_Output,"")</f>
        <v/>
      </c>
      <c r="CJ133" s="77" t="str">
        <f>IF(ISTEXT('Discounted Benefits'!$N445&amp;'Discounted Benefits'!$O445),('Discounted Benefits'!CP445)/Value_Output,"")</f>
        <v/>
      </c>
      <c r="CM133" s="24"/>
      <c r="CN133" s="24"/>
    </row>
    <row r="134" spans="3:92" x14ac:dyDescent="0.35">
      <c r="C134" s="114"/>
      <c r="D134" s="114"/>
      <c r="E134" s="23" t="str">
        <f>IF(ISTEXT('Discounted Benefits'!$N446&amp;'Discounted Benefits'!$O446),'Discounted Benefits'!$O446,"")</f>
        <v/>
      </c>
      <c r="F134" s="23"/>
      <c r="G134" s="82" t="str">
        <f>IF(ISTEXT('Discounted Benefits'!$N446&amp;'Discounted Benefits'!$O446),SUM('Discounted Benefits'!$P446:$BM446)/Value_Output,"")</f>
        <v/>
      </c>
      <c r="H134" s="82"/>
      <c r="I134" s="87"/>
      <c r="J134" s="81" t="str">
        <f>IF(ISTEXT('Discounted Benefits'!$N446&amp;'Discounted Benefits'!$O446),('Discounted Benefits'!P446)/Value_Output,"")</f>
        <v/>
      </c>
      <c r="K134" s="81" t="str">
        <f>IF(ISTEXT('Discounted Benefits'!$N446&amp;'Discounted Benefits'!$O446),('Discounted Benefits'!Q446)/Value_Output,"")</f>
        <v/>
      </c>
      <c r="L134" s="81" t="str">
        <f>IF(ISTEXT('Discounted Benefits'!$N446&amp;'Discounted Benefits'!$O446),('Discounted Benefits'!R446)/Value_Output,"")</f>
        <v/>
      </c>
      <c r="M134" s="81" t="str">
        <f>IF(ISTEXT('Discounted Benefits'!$N446&amp;'Discounted Benefits'!$O446),('Discounted Benefits'!S446)/Value_Output,"")</f>
        <v/>
      </c>
      <c r="N134" s="81" t="str">
        <f>IF(ISTEXT('Discounted Benefits'!$N446&amp;'Discounted Benefits'!$O446),('Discounted Benefits'!T446)/Value_Output,"")</f>
        <v/>
      </c>
      <c r="O134" s="81" t="str">
        <f>IF(ISTEXT('Discounted Benefits'!$N446&amp;'Discounted Benefits'!$O446),('Discounted Benefits'!U446)/Value_Output,"")</f>
        <v/>
      </c>
      <c r="P134" s="81" t="str">
        <f>IF(ISTEXT('Discounted Benefits'!$N446&amp;'Discounted Benefits'!$O446),('Discounted Benefits'!V446)/Value_Output,"")</f>
        <v/>
      </c>
      <c r="Q134" s="81" t="str">
        <f>IF(ISTEXT('Discounted Benefits'!$N446&amp;'Discounted Benefits'!$O446),('Discounted Benefits'!W446)/Value_Output,"")</f>
        <v/>
      </c>
      <c r="R134" s="81" t="str">
        <f>IF(ISTEXT('Discounted Benefits'!$N446&amp;'Discounted Benefits'!$O446),('Discounted Benefits'!X446)/Value_Output,"")</f>
        <v/>
      </c>
      <c r="S134" s="81" t="str">
        <f>IF(ISTEXT('Discounted Benefits'!$N446&amp;'Discounted Benefits'!$O446),('Discounted Benefits'!Y446)/Value_Output,"")</f>
        <v/>
      </c>
      <c r="T134" s="81" t="str">
        <f>IF(ISTEXT('Discounted Benefits'!$N446&amp;'Discounted Benefits'!$O446),('Discounted Benefits'!Z446)/Value_Output,"")</f>
        <v/>
      </c>
      <c r="U134" s="81" t="str">
        <f>IF(ISTEXT('Discounted Benefits'!$N446&amp;'Discounted Benefits'!$O446),('Discounted Benefits'!AA446)/Value_Output,"")</f>
        <v/>
      </c>
      <c r="V134" s="81" t="str">
        <f>IF(ISTEXT('Discounted Benefits'!$N446&amp;'Discounted Benefits'!$O446),('Discounted Benefits'!AB446)/Value_Output,"")</f>
        <v/>
      </c>
      <c r="W134" s="81" t="str">
        <f>IF(ISTEXT('Discounted Benefits'!$N446&amp;'Discounted Benefits'!$O446),('Discounted Benefits'!AC446)/Value_Output,"")</f>
        <v/>
      </c>
      <c r="X134" s="81" t="str">
        <f>IF(ISTEXT('Discounted Benefits'!$N446&amp;'Discounted Benefits'!$O446),('Discounted Benefits'!AD446)/Value_Output,"")</f>
        <v/>
      </c>
      <c r="Y134" s="81" t="str">
        <f>IF(ISTEXT('Discounted Benefits'!$N446&amp;'Discounted Benefits'!$O446),('Discounted Benefits'!AE446)/Value_Output,"")</f>
        <v/>
      </c>
      <c r="Z134" s="81" t="str">
        <f>IF(ISTEXT('Discounted Benefits'!$N446&amp;'Discounted Benefits'!$O446),('Discounted Benefits'!AF446)/Value_Output,"")</f>
        <v/>
      </c>
      <c r="AA134" s="81" t="str">
        <f>IF(ISTEXT('Discounted Benefits'!$N446&amp;'Discounted Benefits'!$O446),('Discounted Benefits'!AG446)/Value_Output,"")</f>
        <v/>
      </c>
      <c r="AB134" s="81" t="str">
        <f>IF(ISTEXT('Discounted Benefits'!$N446&amp;'Discounted Benefits'!$O446),('Discounted Benefits'!AH446)/Value_Output,"")</f>
        <v/>
      </c>
      <c r="AC134" s="81" t="str">
        <f>IF(ISTEXT('Discounted Benefits'!$N446&amp;'Discounted Benefits'!$O446),('Discounted Benefits'!AI446)/Value_Output,"")</f>
        <v/>
      </c>
      <c r="AD134" s="81" t="str">
        <f>IF(ISTEXT('Discounted Benefits'!$N446&amp;'Discounted Benefits'!$O446),('Discounted Benefits'!AJ446)/Value_Output,"")</f>
        <v/>
      </c>
      <c r="AE134" s="81" t="str">
        <f>IF(ISTEXT('Discounted Benefits'!$N446&amp;'Discounted Benefits'!$O446),('Discounted Benefits'!AK446)/Value_Output,"")</f>
        <v/>
      </c>
      <c r="AF134" s="81" t="str">
        <f>IF(ISTEXT('Discounted Benefits'!$N446&amp;'Discounted Benefits'!$O446),('Discounted Benefits'!AL446)/Value_Output,"")</f>
        <v/>
      </c>
      <c r="AG134" s="81" t="str">
        <f>IF(ISTEXT('Discounted Benefits'!$N446&amp;'Discounted Benefits'!$O446),('Discounted Benefits'!AM446)/Value_Output,"")</f>
        <v/>
      </c>
      <c r="AH134" s="81" t="str">
        <f>IF(ISTEXT('Discounted Benefits'!$N446&amp;'Discounted Benefits'!$O446),('Discounted Benefits'!AN446)/Value_Output,"")</f>
        <v/>
      </c>
      <c r="AI134" s="81" t="str">
        <f>IF(ISTEXT('Discounted Benefits'!$N446&amp;'Discounted Benefits'!$O446),('Discounted Benefits'!AO446)/Value_Output,"")</f>
        <v/>
      </c>
      <c r="AJ134" s="81" t="str">
        <f>IF(ISTEXT('Discounted Benefits'!$N446&amp;'Discounted Benefits'!$O446),('Discounted Benefits'!AP446)/Value_Output,"")</f>
        <v/>
      </c>
      <c r="AK134" s="81" t="str">
        <f>IF(ISTEXT('Discounted Benefits'!$N446&amp;'Discounted Benefits'!$O446),('Discounted Benefits'!AQ446)/Value_Output,"")</f>
        <v/>
      </c>
      <c r="AL134" s="81" t="str">
        <f>IF(ISTEXT('Discounted Benefits'!$N446&amp;'Discounted Benefits'!$O446),('Discounted Benefits'!AR446)/Value_Output,"")</f>
        <v/>
      </c>
      <c r="AM134" s="81" t="str">
        <f>IF(ISTEXT('Discounted Benefits'!$N446&amp;'Discounted Benefits'!$O446),('Discounted Benefits'!AS446)/Value_Output,"")</f>
        <v/>
      </c>
      <c r="AN134" s="81" t="str">
        <f>IF(ISTEXT('Discounted Benefits'!$N446&amp;'Discounted Benefits'!$O446),('Discounted Benefits'!AT446)/Value_Output,"")</f>
        <v/>
      </c>
      <c r="AO134" s="81" t="str">
        <f>IF(ISTEXT('Discounted Benefits'!$N446&amp;'Discounted Benefits'!$O446),('Discounted Benefits'!AU446)/Value_Output,"")</f>
        <v/>
      </c>
      <c r="AP134" s="81" t="str">
        <f>IF(ISTEXT('Discounted Benefits'!$N446&amp;'Discounted Benefits'!$O446),('Discounted Benefits'!AV446)/Value_Output,"")</f>
        <v/>
      </c>
      <c r="AQ134" s="81" t="str">
        <f>IF(ISTEXT('Discounted Benefits'!$N446&amp;'Discounted Benefits'!$O446),('Discounted Benefits'!AW446)/Value_Output,"")</f>
        <v/>
      </c>
      <c r="AR134" s="81" t="str">
        <f>IF(ISTEXT('Discounted Benefits'!$N446&amp;'Discounted Benefits'!$O446),('Discounted Benefits'!AX446)/Value_Output,"")</f>
        <v/>
      </c>
      <c r="AS134" s="81" t="str">
        <f>IF(ISTEXT('Discounted Benefits'!$N446&amp;'Discounted Benefits'!$O446),('Discounted Benefits'!AY446)/Value_Output,"")</f>
        <v/>
      </c>
      <c r="AT134" s="81" t="str">
        <f>IF(ISTEXT('Discounted Benefits'!$N446&amp;'Discounted Benefits'!$O446),('Discounted Benefits'!AZ446)/Value_Output,"")</f>
        <v/>
      </c>
      <c r="AU134" s="81" t="str">
        <f>IF(ISTEXT('Discounted Benefits'!$N446&amp;'Discounted Benefits'!$O446),('Discounted Benefits'!BA446)/Value_Output,"")</f>
        <v/>
      </c>
      <c r="AV134" s="81" t="str">
        <f>IF(ISTEXT('Discounted Benefits'!$N446&amp;'Discounted Benefits'!$O446),('Discounted Benefits'!BB446)/Value_Output,"")</f>
        <v/>
      </c>
      <c r="AW134" s="81" t="str">
        <f>IF(ISTEXT('Discounted Benefits'!$N446&amp;'Discounted Benefits'!$O446),('Discounted Benefits'!BC446)/Value_Output,"")</f>
        <v/>
      </c>
      <c r="AX134" s="81" t="str">
        <f>IF(ISTEXT('Discounted Benefits'!$N446&amp;'Discounted Benefits'!$O446),('Discounted Benefits'!BD446)/Value_Output,"")</f>
        <v/>
      </c>
      <c r="AY134" s="81" t="str">
        <f>IF(ISTEXT('Discounted Benefits'!$N446&amp;'Discounted Benefits'!$O446),('Discounted Benefits'!BE446)/Value_Output,"")</f>
        <v/>
      </c>
      <c r="AZ134" s="77" t="str">
        <f>IF(ISTEXT('Discounted Benefits'!$N446&amp;'Discounted Benefits'!$O446),('Discounted Benefits'!BF446)/Value_Output,"")</f>
        <v/>
      </c>
      <c r="BA134" s="77" t="str">
        <f>IF(ISTEXT('Discounted Benefits'!$N446&amp;'Discounted Benefits'!$O446),('Discounted Benefits'!BG446)/Value_Output,"")</f>
        <v/>
      </c>
      <c r="BB134" s="77" t="str">
        <f>IF(ISTEXT('Discounted Benefits'!$N446&amp;'Discounted Benefits'!$O446),('Discounted Benefits'!BH446)/Value_Output,"")</f>
        <v/>
      </c>
      <c r="BC134" s="77" t="str">
        <f>IF(ISTEXT('Discounted Benefits'!$N446&amp;'Discounted Benefits'!$O446),('Discounted Benefits'!BI446)/Value_Output,"")</f>
        <v/>
      </c>
      <c r="BD134" s="77" t="str">
        <f>IF(ISTEXT('Discounted Benefits'!$N446&amp;'Discounted Benefits'!$O446),('Discounted Benefits'!BJ446)/Value_Output,"")</f>
        <v/>
      </c>
      <c r="BE134" s="77" t="str">
        <f>IF(ISTEXT('Discounted Benefits'!$N446&amp;'Discounted Benefits'!$O446),('Discounted Benefits'!BK446)/Value_Output,"")</f>
        <v/>
      </c>
      <c r="BF134" s="77" t="str">
        <f>IF(ISTEXT('Discounted Benefits'!$N446&amp;'Discounted Benefits'!$O446),('Discounted Benefits'!BL446)/Value_Output,"")</f>
        <v/>
      </c>
      <c r="BG134" s="77" t="str">
        <f>IF(ISTEXT('Discounted Benefits'!$N446&amp;'Discounted Benefits'!$O446),('Discounted Benefits'!BM446)/Value_Output,"")</f>
        <v/>
      </c>
      <c r="BH134" s="77" t="str">
        <f>IF(ISTEXT('Discounted Benefits'!$N446&amp;'Discounted Benefits'!$O446),('Discounted Benefits'!BN446)/Value_Output,"")</f>
        <v/>
      </c>
      <c r="BI134" s="77" t="str">
        <f>IF(ISTEXT('Discounted Benefits'!$N446&amp;'Discounted Benefits'!$O446),('Discounted Benefits'!BO446)/Value_Output,"")</f>
        <v/>
      </c>
      <c r="BJ134" s="77" t="str">
        <f>IF(ISTEXT('Discounted Benefits'!$N446&amp;'Discounted Benefits'!$O446),('Discounted Benefits'!BP446)/Value_Output,"")</f>
        <v/>
      </c>
      <c r="BK134" s="77" t="str">
        <f>IF(ISTEXT('Discounted Benefits'!$N446&amp;'Discounted Benefits'!$O446),('Discounted Benefits'!BQ446)/Value_Output,"")</f>
        <v/>
      </c>
      <c r="BL134" s="77" t="str">
        <f>IF(ISTEXT('Discounted Benefits'!$N446&amp;'Discounted Benefits'!$O446),('Discounted Benefits'!BR446)/Value_Output,"")</f>
        <v/>
      </c>
      <c r="BM134" s="77" t="str">
        <f>IF(ISTEXT('Discounted Benefits'!$N446&amp;'Discounted Benefits'!$O446),('Discounted Benefits'!BS446)/Value_Output,"")</f>
        <v/>
      </c>
      <c r="BN134" s="77" t="str">
        <f>IF(ISTEXT('Discounted Benefits'!$N446&amp;'Discounted Benefits'!$O446),('Discounted Benefits'!BT446)/Value_Output,"")</f>
        <v/>
      </c>
      <c r="BO134" s="77" t="str">
        <f>IF(ISTEXT('Discounted Benefits'!$N446&amp;'Discounted Benefits'!$O446),('Discounted Benefits'!BU446)/Value_Output,"")</f>
        <v/>
      </c>
      <c r="BP134" s="77" t="str">
        <f>IF(ISTEXT('Discounted Benefits'!$N446&amp;'Discounted Benefits'!$O446),('Discounted Benefits'!BV446)/Value_Output,"")</f>
        <v/>
      </c>
      <c r="BQ134" s="77" t="str">
        <f>IF(ISTEXT('Discounted Benefits'!$N446&amp;'Discounted Benefits'!$O446),('Discounted Benefits'!BW446)/Value_Output,"")</f>
        <v/>
      </c>
      <c r="BR134" s="77" t="str">
        <f>IF(ISTEXT('Discounted Benefits'!$N446&amp;'Discounted Benefits'!$O446),('Discounted Benefits'!BX446)/Value_Output,"")</f>
        <v/>
      </c>
      <c r="BS134" s="77" t="str">
        <f>IF(ISTEXT('Discounted Benefits'!$N446&amp;'Discounted Benefits'!$O446),('Discounted Benefits'!BY446)/Value_Output,"")</f>
        <v/>
      </c>
      <c r="BT134" s="77" t="str">
        <f>IF(ISTEXT('Discounted Benefits'!$N446&amp;'Discounted Benefits'!$O446),('Discounted Benefits'!BZ446)/Value_Output,"")</f>
        <v/>
      </c>
      <c r="BU134" s="77" t="str">
        <f>IF(ISTEXT('Discounted Benefits'!$N446&amp;'Discounted Benefits'!$O446),('Discounted Benefits'!CA446)/Value_Output,"")</f>
        <v/>
      </c>
      <c r="BV134" s="77" t="str">
        <f>IF(ISTEXT('Discounted Benefits'!$N446&amp;'Discounted Benefits'!$O446),('Discounted Benefits'!CB446)/Value_Output,"")</f>
        <v/>
      </c>
      <c r="BW134" s="77" t="str">
        <f>IF(ISTEXT('Discounted Benefits'!$N446&amp;'Discounted Benefits'!$O446),('Discounted Benefits'!CC446)/Value_Output,"")</f>
        <v/>
      </c>
      <c r="BX134" s="77" t="str">
        <f>IF(ISTEXT('Discounted Benefits'!$N446&amp;'Discounted Benefits'!$O446),('Discounted Benefits'!CD446)/Value_Output,"")</f>
        <v/>
      </c>
      <c r="BY134" s="77" t="str">
        <f>IF(ISTEXT('Discounted Benefits'!$N446&amp;'Discounted Benefits'!$O446),('Discounted Benefits'!CE446)/Value_Output,"")</f>
        <v/>
      </c>
      <c r="BZ134" s="77" t="str">
        <f>IF(ISTEXT('Discounted Benefits'!$N446&amp;'Discounted Benefits'!$O446),('Discounted Benefits'!CF446)/Value_Output,"")</f>
        <v/>
      </c>
      <c r="CA134" s="77" t="str">
        <f>IF(ISTEXT('Discounted Benefits'!$N446&amp;'Discounted Benefits'!$O446),('Discounted Benefits'!CG446)/Value_Output,"")</f>
        <v/>
      </c>
      <c r="CB134" s="77" t="str">
        <f>IF(ISTEXT('Discounted Benefits'!$N446&amp;'Discounted Benefits'!$O446),('Discounted Benefits'!CH446)/Value_Output,"")</f>
        <v/>
      </c>
      <c r="CC134" s="77" t="str">
        <f>IF(ISTEXT('Discounted Benefits'!$N446&amp;'Discounted Benefits'!$O446),('Discounted Benefits'!CI446)/Value_Output,"")</f>
        <v/>
      </c>
      <c r="CD134" s="77" t="str">
        <f>IF(ISTEXT('Discounted Benefits'!$N446&amp;'Discounted Benefits'!$O446),('Discounted Benefits'!CJ446)/Value_Output,"")</f>
        <v/>
      </c>
      <c r="CE134" s="77" t="str">
        <f>IF(ISTEXT('Discounted Benefits'!$N446&amp;'Discounted Benefits'!$O446),('Discounted Benefits'!CK446)/Value_Output,"")</f>
        <v/>
      </c>
      <c r="CF134" s="77" t="str">
        <f>IF(ISTEXT('Discounted Benefits'!$N446&amp;'Discounted Benefits'!$O446),('Discounted Benefits'!CL446)/Value_Output,"")</f>
        <v/>
      </c>
      <c r="CG134" s="77" t="str">
        <f>IF(ISTEXT('Discounted Benefits'!$N446&amp;'Discounted Benefits'!$O446),('Discounted Benefits'!CM446)/Value_Output,"")</f>
        <v/>
      </c>
      <c r="CH134" s="77" t="str">
        <f>IF(ISTEXT('Discounted Benefits'!$N446&amp;'Discounted Benefits'!$O446),('Discounted Benefits'!CN446)/Value_Output,"")</f>
        <v/>
      </c>
      <c r="CI134" s="77" t="str">
        <f>IF(ISTEXT('Discounted Benefits'!$N446&amp;'Discounted Benefits'!$O446),('Discounted Benefits'!CO446)/Value_Output,"")</f>
        <v/>
      </c>
      <c r="CJ134" s="77" t="str">
        <f>IF(ISTEXT('Discounted Benefits'!$N446&amp;'Discounted Benefits'!$O446),('Discounted Benefits'!CP446)/Value_Output,"")</f>
        <v/>
      </c>
      <c r="CM134" s="24"/>
      <c r="CN134" s="24"/>
    </row>
    <row r="135" spans="3:92" x14ac:dyDescent="0.35">
      <c r="C135" s="114"/>
      <c r="D135" s="114"/>
      <c r="E135" s="23" t="str">
        <f>IF(ISTEXT('Discounted Benefits'!$N447&amp;'Discounted Benefits'!$O447),'Discounted Benefits'!$O447,"")</f>
        <v/>
      </c>
      <c r="F135" s="23"/>
      <c r="G135" s="82" t="str">
        <f>IF(ISTEXT('Discounted Benefits'!$N447&amp;'Discounted Benefits'!$O447),SUM('Discounted Benefits'!$P447:$BM447)/Value_Output,"")</f>
        <v/>
      </c>
      <c r="H135" s="82"/>
      <c r="I135" s="88"/>
      <c r="J135" s="81" t="str">
        <f>IF(ISTEXT('Discounted Benefits'!$N447&amp;'Discounted Benefits'!$O447),('Discounted Benefits'!P447)/Value_Output,"")</f>
        <v/>
      </c>
      <c r="K135" s="81" t="str">
        <f>IF(ISTEXT('Discounted Benefits'!$N447&amp;'Discounted Benefits'!$O447),('Discounted Benefits'!Q447)/Value_Output,"")</f>
        <v/>
      </c>
      <c r="L135" s="81" t="str">
        <f>IF(ISTEXT('Discounted Benefits'!$N447&amp;'Discounted Benefits'!$O447),('Discounted Benefits'!R447)/Value_Output,"")</f>
        <v/>
      </c>
      <c r="M135" s="81" t="str">
        <f>IF(ISTEXT('Discounted Benefits'!$N447&amp;'Discounted Benefits'!$O447),('Discounted Benefits'!S447)/Value_Output,"")</f>
        <v/>
      </c>
      <c r="N135" s="81" t="str">
        <f>IF(ISTEXT('Discounted Benefits'!$N447&amp;'Discounted Benefits'!$O447),('Discounted Benefits'!T447)/Value_Output,"")</f>
        <v/>
      </c>
      <c r="O135" s="81" t="str">
        <f>IF(ISTEXT('Discounted Benefits'!$N447&amp;'Discounted Benefits'!$O447),('Discounted Benefits'!U447)/Value_Output,"")</f>
        <v/>
      </c>
      <c r="P135" s="81" t="str">
        <f>IF(ISTEXT('Discounted Benefits'!$N447&amp;'Discounted Benefits'!$O447),('Discounted Benefits'!V447)/Value_Output,"")</f>
        <v/>
      </c>
      <c r="Q135" s="81" t="str">
        <f>IF(ISTEXT('Discounted Benefits'!$N447&amp;'Discounted Benefits'!$O447),('Discounted Benefits'!W447)/Value_Output,"")</f>
        <v/>
      </c>
      <c r="R135" s="81" t="str">
        <f>IF(ISTEXT('Discounted Benefits'!$N447&amp;'Discounted Benefits'!$O447),('Discounted Benefits'!X447)/Value_Output,"")</f>
        <v/>
      </c>
      <c r="S135" s="81" t="str">
        <f>IF(ISTEXT('Discounted Benefits'!$N447&amp;'Discounted Benefits'!$O447),('Discounted Benefits'!Y447)/Value_Output,"")</f>
        <v/>
      </c>
      <c r="T135" s="81" t="str">
        <f>IF(ISTEXT('Discounted Benefits'!$N447&amp;'Discounted Benefits'!$O447),('Discounted Benefits'!Z447)/Value_Output,"")</f>
        <v/>
      </c>
      <c r="U135" s="81" t="str">
        <f>IF(ISTEXT('Discounted Benefits'!$N447&amp;'Discounted Benefits'!$O447),('Discounted Benefits'!AA447)/Value_Output,"")</f>
        <v/>
      </c>
      <c r="V135" s="81" t="str">
        <f>IF(ISTEXT('Discounted Benefits'!$N447&amp;'Discounted Benefits'!$O447),('Discounted Benefits'!AB447)/Value_Output,"")</f>
        <v/>
      </c>
      <c r="W135" s="81" t="str">
        <f>IF(ISTEXT('Discounted Benefits'!$N447&amp;'Discounted Benefits'!$O447),('Discounted Benefits'!AC447)/Value_Output,"")</f>
        <v/>
      </c>
      <c r="X135" s="81" t="str">
        <f>IF(ISTEXT('Discounted Benefits'!$N447&amp;'Discounted Benefits'!$O447),('Discounted Benefits'!AD447)/Value_Output,"")</f>
        <v/>
      </c>
      <c r="Y135" s="81" t="str">
        <f>IF(ISTEXT('Discounted Benefits'!$N447&amp;'Discounted Benefits'!$O447),('Discounted Benefits'!AE447)/Value_Output,"")</f>
        <v/>
      </c>
      <c r="Z135" s="81" t="str">
        <f>IF(ISTEXT('Discounted Benefits'!$N447&amp;'Discounted Benefits'!$O447),('Discounted Benefits'!AF447)/Value_Output,"")</f>
        <v/>
      </c>
      <c r="AA135" s="81" t="str">
        <f>IF(ISTEXT('Discounted Benefits'!$N447&amp;'Discounted Benefits'!$O447),('Discounted Benefits'!AG447)/Value_Output,"")</f>
        <v/>
      </c>
      <c r="AB135" s="81" t="str">
        <f>IF(ISTEXT('Discounted Benefits'!$N447&amp;'Discounted Benefits'!$O447),('Discounted Benefits'!AH447)/Value_Output,"")</f>
        <v/>
      </c>
      <c r="AC135" s="81" t="str">
        <f>IF(ISTEXT('Discounted Benefits'!$N447&amp;'Discounted Benefits'!$O447),('Discounted Benefits'!AI447)/Value_Output,"")</f>
        <v/>
      </c>
      <c r="AD135" s="81" t="str">
        <f>IF(ISTEXT('Discounted Benefits'!$N447&amp;'Discounted Benefits'!$O447),('Discounted Benefits'!AJ447)/Value_Output,"")</f>
        <v/>
      </c>
      <c r="AE135" s="81" t="str">
        <f>IF(ISTEXT('Discounted Benefits'!$N447&amp;'Discounted Benefits'!$O447),('Discounted Benefits'!AK447)/Value_Output,"")</f>
        <v/>
      </c>
      <c r="AF135" s="81" t="str">
        <f>IF(ISTEXT('Discounted Benefits'!$N447&amp;'Discounted Benefits'!$O447),('Discounted Benefits'!AL447)/Value_Output,"")</f>
        <v/>
      </c>
      <c r="AG135" s="81" t="str">
        <f>IF(ISTEXT('Discounted Benefits'!$N447&amp;'Discounted Benefits'!$O447),('Discounted Benefits'!AM447)/Value_Output,"")</f>
        <v/>
      </c>
      <c r="AH135" s="81" t="str">
        <f>IF(ISTEXT('Discounted Benefits'!$N447&amp;'Discounted Benefits'!$O447),('Discounted Benefits'!AN447)/Value_Output,"")</f>
        <v/>
      </c>
      <c r="AI135" s="81" t="str">
        <f>IF(ISTEXT('Discounted Benefits'!$N447&amp;'Discounted Benefits'!$O447),('Discounted Benefits'!AO447)/Value_Output,"")</f>
        <v/>
      </c>
      <c r="AJ135" s="81" t="str">
        <f>IF(ISTEXT('Discounted Benefits'!$N447&amp;'Discounted Benefits'!$O447),('Discounted Benefits'!AP447)/Value_Output,"")</f>
        <v/>
      </c>
      <c r="AK135" s="81" t="str">
        <f>IF(ISTEXT('Discounted Benefits'!$N447&amp;'Discounted Benefits'!$O447),('Discounted Benefits'!AQ447)/Value_Output,"")</f>
        <v/>
      </c>
      <c r="AL135" s="81" t="str">
        <f>IF(ISTEXT('Discounted Benefits'!$N447&amp;'Discounted Benefits'!$O447),('Discounted Benefits'!AR447)/Value_Output,"")</f>
        <v/>
      </c>
      <c r="AM135" s="81" t="str">
        <f>IF(ISTEXT('Discounted Benefits'!$N447&amp;'Discounted Benefits'!$O447),('Discounted Benefits'!AS447)/Value_Output,"")</f>
        <v/>
      </c>
      <c r="AN135" s="81" t="str">
        <f>IF(ISTEXT('Discounted Benefits'!$N447&amp;'Discounted Benefits'!$O447),('Discounted Benefits'!AT447)/Value_Output,"")</f>
        <v/>
      </c>
      <c r="AO135" s="81" t="str">
        <f>IF(ISTEXT('Discounted Benefits'!$N447&amp;'Discounted Benefits'!$O447),('Discounted Benefits'!AU447)/Value_Output,"")</f>
        <v/>
      </c>
      <c r="AP135" s="81" t="str">
        <f>IF(ISTEXT('Discounted Benefits'!$N447&amp;'Discounted Benefits'!$O447),('Discounted Benefits'!AV447)/Value_Output,"")</f>
        <v/>
      </c>
      <c r="AQ135" s="81" t="str">
        <f>IF(ISTEXT('Discounted Benefits'!$N447&amp;'Discounted Benefits'!$O447),('Discounted Benefits'!AW447)/Value_Output,"")</f>
        <v/>
      </c>
      <c r="AR135" s="81" t="str">
        <f>IF(ISTEXT('Discounted Benefits'!$N447&amp;'Discounted Benefits'!$O447),('Discounted Benefits'!AX447)/Value_Output,"")</f>
        <v/>
      </c>
      <c r="AS135" s="81" t="str">
        <f>IF(ISTEXT('Discounted Benefits'!$N447&amp;'Discounted Benefits'!$O447),('Discounted Benefits'!AY447)/Value_Output,"")</f>
        <v/>
      </c>
      <c r="AT135" s="81" t="str">
        <f>IF(ISTEXT('Discounted Benefits'!$N447&amp;'Discounted Benefits'!$O447),('Discounted Benefits'!AZ447)/Value_Output,"")</f>
        <v/>
      </c>
      <c r="AU135" s="81" t="str">
        <f>IF(ISTEXT('Discounted Benefits'!$N447&amp;'Discounted Benefits'!$O447),('Discounted Benefits'!BA447)/Value_Output,"")</f>
        <v/>
      </c>
      <c r="AV135" s="81" t="str">
        <f>IF(ISTEXT('Discounted Benefits'!$N447&amp;'Discounted Benefits'!$O447),('Discounted Benefits'!BB447)/Value_Output,"")</f>
        <v/>
      </c>
      <c r="AW135" s="81" t="str">
        <f>IF(ISTEXT('Discounted Benefits'!$N447&amp;'Discounted Benefits'!$O447),('Discounted Benefits'!BC447)/Value_Output,"")</f>
        <v/>
      </c>
      <c r="AX135" s="81" t="str">
        <f>IF(ISTEXT('Discounted Benefits'!$N447&amp;'Discounted Benefits'!$O447),('Discounted Benefits'!BD447)/Value_Output,"")</f>
        <v/>
      </c>
      <c r="AY135" s="81" t="str">
        <f>IF(ISTEXT('Discounted Benefits'!$N447&amp;'Discounted Benefits'!$O447),('Discounted Benefits'!BE447)/Value_Output,"")</f>
        <v/>
      </c>
      <c r="AZ135" s="77" t="str">
        <f>IF(ISTEXT('Discounted Benefits'!$N447&amp;'Discounted Benefits'!$O447),('Discounted Benefits'!BF447)/Value_Output,"")</f>
        <v/>
      </c>
      <c r="BA135" s="77" t="str">
        <f>IF(ISTEXT('Discounted Benefits'!$N447&amp;'Discounted Benefits'!$O447),('Discounted Benefits'!BG447)/Value_Output,"")</f>
        <v/>
      </c>
      <c r="BB135" s="77" t="str">
        <f>IF(ISTEXT('Discounted Benefits'!$N447&amp;'Discounted Benefits'!$O447),('Discounted Benefits'!BH447)/Value_Output,"")</f>
        <v/>
      </c>
      <c r="BC135" s="77" t="str">
        <f>IF(ISTEXT('Discounted Benefits'!$N447&amp;'Discounted Benefits'!$O447),('Discounted Benefits'!BI447)/Value_Output,"")</f>
        <v/>
      </c>
      <c r="BD135" s="77" t="str">
        <f>IF(ISTEXT('Discounted Benefits'!$N447&amp;'Discounted Benefits'!$O447),('Discounted Benefits'!BJ447)/Value_Output,"")</f>
        <v/>
      </c>
      <c r="BE135" s="77" t="str">
        <f>IF(ISTEXT('Discounted Benefits'!$N447&amp;'Discounted Benefits'!$O447),('Discounted Benefits'!BK447)/Value_Output,"")</f>
        <v/>
      </c>
      <c r="BF135" s="77" t="str">
        <f>IF(ISTEXT('Discounted Benefits'!$N447&amp;'Discounted Benefits'!$O447),('Discounted Benefits'!BL447)/Value_Output,"")</f>
        <v/>
      </c>
      <c r="BG135" s="77" t="str">
        <f>IF(ISTEXT('Discounted Benefits'!$N447&amp;'Discounted Benefits'!$O447),('Discounted Benefits'!BM447)/Value_Output,"")</f>
        <v/>
      </c>
      <c r="BH135" s="77" t="str">
        <f>IF(ISTEXT('Discounted Benefits'!$N447&amp;'Discounted Benefits'!$O447),('Discounted Benefits'!BN447)/Value_Output,"")</f>
        <v/>
      </c>
      <c r="BI135" s="77" t="str">
        <f>IF(ISTEXT('Discounted Benefits'!$N447&amp;'Discounted Benefits'!$O447),('Discounted Benefits'!BO447)/Value_Output,"")</f>
        <v/>
      </c>
      <c r="BJ135" s="77" t="str">
        <f>IF(ISTEXT('Discounted Benefits'!$N447&amp;'Discounted Benefits'!$O447),('Discounted Benefits'!BP447)/Value_Output,"")</f>
        <v/>
      </c>
      <c r="BK135" s="77" t="str">
        <f>IF(ISTEXT('Discounted Benefits'!$N447&amp;'Discounted Benefits'!$O447),('Discounted Benefits'!BQ447)/Value_Output,"")</f>
        <v/>
      </c>
      <c r="BL135" s="77" t="str">
        <f>IF(ISTEXT('Discounted Benefits'!$N447&amp;'Discounted Benefits'!$O447),('Discounted Benefits'!BR447)/Value_Output,"")</f>
        <v/>
      </c>
      <c r="BM135" s="77" t="str">
        <f>IF(ISTEXT('Discounted Benefits'!$N447&amp;'Discounted Benefits'!$O447),('Discounted Benefits'!BS447)/Value_Output,"")</f>
        <v/>
      </c>
      <c r="BN135" s="77" t="str">
        <f>IF(ISTEXT('Discounted Benefits'!$N447&amp;'Discounted Benefits'!$O447),('Discounted Benefits'!BT447)/Value_Output,"")</f>
        <v/>
      </c>
      <c r="BO135" s="77" t="str">
        <f>IF(ISTEXT('Discounted Benefits'!$N447&amp;'Discounted Benefits'!$O447),('Discounted Benefits'!BU447)/Value_Output,"")</f>
        <v/>
      </c>
      <c r="BP135" s="77" t="str">
        <f>IF(ISTEXT('Discounted Benefits'!$N447&amp;'Discounted Benefits'!$O447),('Discounted Benefits'!BV447)/Value_Output,"")</f>
        <v/>
      </c>
      <c r="BQ135" s="77" t="str">
        <f>IF(ISTEXT('Discounted Benefits'!$N447&amp;'Discounted Benefits'!$O447),('Discounted Benefits'!BW447)/Value_Output,"")</f>
        <v/>
      </c>
      <c r="BR135" s="77" t="str">
        <f>IF(ISTEXT('Discounted Benefits'!$N447&amp;'Discounted Benefits'!$O447),('Discounted Benefits'!BX447)/Value_Output,"")</f>
        <v/>
      </c>
      <c r="BS135" s="77" t="str">
        <f>IF(ISTEXT('Discounted Benefits'!$N447&amp;'Discounted Benefits'!$O447),('Discounted Benefits'!BY447)/Value_Output,"")</f>
        <v/>
      </c>
      <c r="BT135" s="77" t="str">
        <f>IF(ISTEXT('Discounted Benefits'!$N447&amp;'Discounted Benefits'!$O447),('Discounted Benefits'!BZ447)/Value_Output,"")</f>
        <v/>
      </c>
      <c r="BU135" s="77" t="str">
        <f>IF(ISTEXT('Discounted Benefits'!$N447&amp;'Discounted Benefits'!$O447),('Discounted Benefits'!CA447)/Value_Output,"")</f>
        <v/>
      </c>
      <c r="BV135" s="77" t="str">
        <f>IF(ISTEXT('Discounted Benefits'!$N447&amp;'Discounted Benefits'!$O447),('Discounted Benefits'!CB447)/Value_Output,"")</f>
        <v/>
      </c>
      <c r="BW135" s="77" t="str">
        <f>IF(ISTEXT('Discounted Benefits'!$N447&amp;'Discounted Benefits'!$O447),('Discounted Benefits'!CC447)/Value_Output,"")</f>
        <v/>
      </c>
      <c r="BX135" s="77" t="str">
        <f>IF(ISTEXT('Discounted Benefits'!$N447&amp;'Discounted Benefits'!$O447),('Discounted Benefits'!CD447)/Value_Output,"")</f>
        <v/>
      </c>
      <c r="BY135" s="77" t="str">
        <f>IF(ISTEXT('Discounted Benefits'!$N447&amp;'Discounted Benefits'!$O447),('Discounted Benefits'!CE447)/Value_Output,"")</f>
        <v/>
      </c>
      <c r="BZ135" s="77" t="str">
        <f>IF(ISTEXT('Discounted Benefits'!$N447&amp;'Discounted Benefits'!$O447),('Discounted Benefits'!CF447)/Value_Output,"")</f>
        <v/>
      </c>
      <c r="CA135" s="77" t="str">
        <f>IF(ISTEXT('Discounted Benefits'!$N447&amp;'Discounted Benefits'!$O447),('Discounted Benefits'!CG447)/Value_Output,"")</f>
        <v/>
      </c>
      <c r="CB135" s="77" t="str">
        <f>IF(ISTEXT('Discounted Benefits'!$N447&amp;'Discounted Benefits'!$O447),('Discounted Benefits'!CH447)/Value_Output,"")</f>
        <v/>
      </c>
      <c r="CC135" s="77" t="str">
        <f>IF(ISTEXT('Discounted Benefits'!$N447&amp;'Discounted Benefits'!$O447),('Discounted Benefits'!CI447)/Value_Output,"")</f>
        <v/>
      </c>
      <c r="CD135" s="77" t="str">
        <f>IF(ISTEXT('Discounted Benefits'!$N447&amp;'Discounted Benefits'!$O447),('Discounted Benefits'!CJ447)/Value_Output,"")</f>
        <v/>
      </c>
      <c r="CE135" s="77" t="str">
        <f>IF(ISTEXT('Discounted Benefits'!$N447&amp;'Discounted Benefits'!$O447),('Discounted Benefits'!CK447)/Value_Output,"")</f>
        <v/>
      </c>
      <c r="CF135" s="77" t="str">
        <f>IF(ISTEXT('Discounted Benefits'!$N447&amp;'Discounted Benefits'!$O447),('Discounted Benefits'!CL447)/Value_Output,"")</f>
        <v/>
      </c>
      <c r="CG135" s="77" t="str">
        <f>IF(ISTEXT('Discounted Benefits'!$N447&amp;'Discounted Benefits'!$O447),('Discounted Benefits'!CM447)/Value_Output,"")</f>
        <v/>
      </c>
      <c r="CH135" s="77" t="str">
        <f>IF(ISTEXT('Discounted Benefits'!$N447&amp;'Discounted Benefits'!$O447),('Discounted Benefits'!CN447)/Value_Output,"")</f>
        <v/>
      </c>
      <c r="CI135" s="77" t="str">
        <f>IF(ISTEXT('Discounted Benefits'!$N447&amp;'Discounted Benefits'!$O447),('Discounted Benefits'!CO447)/Value_Output,"")</f>
        <v/>
      </c>
      <c r="CJ135" s="77" t="str">
        <f>IF(ISTEXT('Discounted Benefits'!$N447&amp;'Discounted Benefits'!$O447),('Discounted Benefits'!CP447)/Value_Output,"")</f>
        <v/>
      </c>
      <c r="CM135" s="24"/>
      <c r="CN135" s="24"/>
    </row>
    <row r="136" spans="3:92" x14ac:dyDescent="0.35">
      <c r="C136" s="114"/>
      <c r="D136" s="114"/>
      <c r="E136" s="23" t="str">
        <f>IF(ISTEXT('Discounted Benefits'!$N448&amp;'Discounted Benefits'!$O448),'Discounted Benefits'!$O448,"")</f>
        <v/>
      </c>
      <c r="F136" s="23"/>
      <c r="G136" s="82" t="str">
        <f>IF(ISTEXT('Discounted Benefits'!$N448&amp;'Discounted Benefits'!$O448),SUM('Discounted Benefits'!$P448:$BM448)/Value_Output,"")</f>
        <v/>
      </c>
      <c r="H136" s="82"/>
      <c r="I136" s="88"/>
      <c r="J136" s="81" t="str">
        <f>IF(ISTEXT('Discounted Benefits'!$N448&amp;'Discounted Benefits'!$O448),('Discounted Benefits'!P448)/Value_Output,"")</f>
        <v/>
      </c>
      <c r="K136" s="81" t="str">
        <f>IF(ISTEXT('Discounted Benefits'!$N448&amp;'Discounted Benefits'!$O448),('Discounted Benefits'!Q448)/Value_Output,"")</f>
        <v/>
      </c>
      <c r="L136" s="81" t="str">
        <f>IF(ISTEXT('Discounted Benefits'!$N448&amp;'Discounted Benefits'!$O448),('Discounted Benefits'!R448)/Value_Output,"")</f>
        <v/>
      </c>
      <c r="M136" s="81" t="str">
        <f>IF(ISTEXT('Discounted Benefits'!$N448&amp;'Discounted Benefits'!$O448),('Discounted Benefits'!S448)/Value_Output,"")</f>
        <v/>
      </c>
      <c r="N136" s="81" t="str">
        <f>IF(ISTEXT('Discounted Benefits'!$N448&amp;'Discounted Benefits'!$O448),('Discounted Benefits'!T448)/Value_Output,"")</f>
        <v/>
      </c>
      <c r="O136" s="81" t="str">
        <f>IF(ISTEXT('Discounted Benefits'!$N448&amp;'Discounted Benefits'!$O448),('Discounted Benefits'!U448)/Value_Output,"")</f>
        <v/>
      </c>
      <c r="P136" s="81" t="str">
        <f>IF(ISTEXT('Discounted Benefits'!$N448&amp;'Discounted Benefits'!$O448),('Discounted Benefits'!V448)/Value_Output,"")</f>
        <v/>
      </c>
      <c r="Q136" s="81" t="str">
        <f>IF(ISTEXT('Discounted Benefits'!$N448&amp;'Discounted Benefits'!$O448),('Discounted Benefits'!W448)/Value_Output,"")</f>
        <v/>
      </c>
      <c r="R136" s="81" t="str">
        <f>IF(ISTEXT('Discounted Benefits'!$N448&amp;'Discounted Benefits'!$O448),('Discounted Benefits'!X448)/Value_Output,"")</f>
        <v/>
      </c>
      <c r="S136" s="81" t="str">
        <f>IF(ISTEXT('Discounted Benefits'!$N448&amp;'Discounted Benefits'!$O448),('Discounted Benefits'!Y448)/Value_Output,"")</f>
        <v/>
      </c>
      <c r="T136" s="81" t="str">
        <f>IF(ISTEXT('Discounted Benefits'!$N448&amp;'Discounted Benefits'!$O448),('Discounted Benefits'!Z448)/Value_Output,"")</f>
        <v/>
      </c>
      <c r="U136" s="81" t="str">
        <f>IF(ISTEXT('Discounted Benefits'!$N448&amp;'Discounted Benefits'!$O448),('Discounted Benefits'!AA448)/Value_Output,"")</f>
        <v/>
      </c>
      <c r="V136" s="81" t="str">
        <f>IF(ISTEXT('Discounted Benefits'!$N448&amp;'Discounted Benefits'!$O448),('Discounted Benefits'!AB448)/Value_Output,"")</f>
        <v/>
      </c>
      <c r="W136" s="81" t="str">
        <f>IF(ISTEXT('Discounted Benefits'!$N448&amp;'Discounted Benefits'!$O448),('Discounted Benefits'!AC448)/Value_Output,"")</f>
        <v/>
      </c>
      <c r="X136" s="81" t="str">
        <f>IF(ISTEXT('Discounted Benefits'!$N448&amp;'Discounted Benefits'!$O448),('Discounted Benefits'!AD448)/Value_Output,"")</f>
        <v/>
      </c>
      <c r="Y136" s="81" t="str">
        <f>IF(ISTEXT('Discounted Benefits'!$N448&amp;'Discounted Benefits'!$O448),('Discounted Benefits'!AE448)/Value_Output,"")</f>
        <v/>
      </c>
      <c r="Z136" s="81" t="str">
        <f>IF(ISTEXT('Discounted Benefits'!$N448&amp;'Discounted Benefits'!$O448),('Discounted Benefits'!AF448)/Value_Output,"")</f>
        <v/>
      </c>
      <c r="AA136" s="81" t="str">
        <f>IF(ISTEXT('Discounted Benefits'!$N448&amp;'Discounted Benefits'!$O448),('Discounted Benefits'!AG448)/Value_Output,"")</f>
        <v/>
      </c>
      <c r="AB136" s="81" t="str">
        <f>IF(ISTEXT('Discounted Benefits'!$N448&amp;'Discounted Benefits'!$O448),('Discounted Benefits'!AH448)/Value_Output,"")</f>
        <v/>
      </c>
      <c r="AC136" s="81" t="str">
        <f>IF(ISTEXT('Discounted Benefits'!$N448&amp;'Discounted Benefits'!$O448),('Discounted Benefits'!AI448)/Value_Output,"")</f>
        <v/>
      </c>
      <c r="AD136" s="81" t="str">
        <f>IF(ISTEXT('Discounted Benefits'!$N448&amp;'Discounted Benefits'!$O448),('Discounted Benefits'!AJ448)/Value_Output,"")</f>
        <v/>
      </c>
      <c r="AE136" s="81" t="str">
        <f>IF(ISTEXT('Discounted Benefits'!$N448&amp;'Discounted Benefits'!$O448),('Discounted Benefits'!AK448)/Value_Output,"")</f>
        <v/>
      </c>
      <c r="AF136" s="81" t="str">
        <f>IF(ISTEXT('Discounted Benefits'!$N448&amp;'Discounted Benefits'!$O448),('Discounted Benefits'!AL448)/Value_Output,"")</f>
        <v/>
      </c>
      <c r="AG136" s="81" t="str">
        <f>IF(ISTEXT('Discounted Benefits'!$N448&amp;'Discounted Benefits'!$O448),('Discounted Benefits'!AM448)/Value_Output,"")</f>
        <v/>
      </c>
      <c r="AH136" s="81" t="str">
        <f>IF(ISTEXT('Discounted Benefits'!$N448&amp;'Discounted Benefits'!$O448),('Discounted Benefits'!AN448)/Value_Output,"")</f>
        <v/>
      </c>
      <c r="AI136" s="81" t="str">
        <f>IF(ISTEXT('Discounted Benefits'!$N448&amp;'Discounted Benefits'!$O448),('Discounted Benefits'!AO448)/Value_Output,"")</f>
        <v/>
      </c>
      <c r="AJ136" s="81" t="str">
        <f>IF(ISTEXT('Discounted Benefits'!$N448&amp;'Discounted Benefits'!$O448),('Discounted Benefits'!AP448)/Value_Output,"")</f>
        <v/>
      </c>
      <c r="AK136" s="81" t="str">
        <f>IF(ISTEXT('Discounted Benefits'!$N448&amp;'Discounted Benefits'!$O448),('Discounted Benefits'!AQ448)/Value_Output,"")</f>
        <v/>
      </c>
      <c r="AL136" s="81" t="str">
        <f>IF(ISTEXT('Discounted Benefits'!$N448&amp;'Discounted Benefits'!$O448),('Discounted Benefits'!AR448)/Value_Output,"")</f>
        <v/>
      </c>
      <c r="AM136" s="81" t="str">
        <f>IF(ISTEXT('Discounted Benefits'!$N448&amp;'Discounted Benefits'!$O448),('Discounted Benefits'!AS448)/Value_Output,"")</f>
        <v/>
      </c>
      <c r="AN136" s="81" t="str">
        <f>IF(ISTEXT('Discounted Benefits'!$N448&amp;'Discounted Benefits'!$O448),('Discounted Benefits'!AT448)/Value_Output,"")</f>
        <v/>
      </c>
      <c r="AO136" s="81" t="str">
        <f>IF(ISTEXT('Discounted Benefits'!$N448&amp;'Discounted Benefits'!$O448),('Discounted Benefits'!AU448)/Value_Output,"")</f>
        <v/>
      </c>
      <c r="AP136" s="81" t="str">
        <f>IF(ISTEXT('Discounted Benefits'!$N448&amp;'Discounted Benefits'!$O448),('Discounted Benefits'!AV448)/Value_Output,"")</f>
        <v/>
      </c>
      <c r="AQ136" s="81" t="str">
        <f>IF(ISTEXT('Discounted Benefits'!$N448&amp;'Discounted Benefits'!$O448),('Discounted Benefits'!AW448)/Value_Output,"")</f>
        <v/>
      </c>
      <c r="AR136" s="81" t="str">
        <f>IF(ISTEXT('Discounted Benefits'!$N448&amp;'Discounted Benefits'!$O448),('Discounted Benefits'!AX448)/Value_Output,"")</f>
        <v/>
      </c>
      <c r="AS136" s="81" t="str">
        <f>IF(ISTEXT('Discounted Benefits'!$N448&amp;'Discounted Benefits'!$O448),('Discounted Benefits'!AY448)/Value_Output,"")</f>
        <v/>
      </c>
      <c r="AT136" s="81" t="str">
        <f>IF(ISTEXT('Discounted Benefits'!$N448&amp;'Discounted Benefits'!$O448),('Discounted Benefits'!AZ448)/Value_Output,"")</f>
        <v/>
      </c>
      <c r="AU136" s="81" t="str">
        <f>IF(ISTEXT('Discounted Benefits'!$N448&amp;'Discounted Benefits'!$O448),('Discounted Benefits'!BA448)/Value_Output,"")</f>
        <v/>
      </c>
      <c r="AV136" s="81" t="str">
        <f>IF(ISTEXT('Discounted Benefits'!$N448&amp;'Discounted Benefits'!$O448),('Discounted Benefits'!BB448)/Value_Output,"")</f>
        <v/>
      </c>
      <c r="AW136" s="81" t="str">
        <f>IF(ISTEXT('Discounted Benefits'!$N448&amp;'Discounted Benefits'!$O448),('Discounted Benefits'!BC448)/Value_Output,"")</f>
        <v/>
      </c>
      <c r="AX136" s="81" t="str">
        <f>IF(ISTEXT('Discounted Benefits'!$N448&amp;'Discounted Benefits'!$O448),('Discounted Benefits'!BD448)/Value_Output,"")</f>
        <v/>
      </c>
      <c r="AY136" s="81" t="str">
        <f>IF(ISTEXT('Discounted Benefits'!$N448&amp;'Discounted Benefits'!$O448),('Discounted Benefits'!BE448)/Value_Output,"")</f>
        <v/>
      </c>
      <c r="AZ136" s="77" t="str">
        <f>IF(ISTEXT('Discounted Benefits'!$N448&amp;'Discounted Benefits'!$O448),('Discounted Benefits'!BF448)/Value_Output,"")</f>
        <v/>
      </c>
      <c r="BA136" s="77" t="str">
        <f>IF(ISTEXT('Discounted Benefits'!$N448&amp;'Discounted Benefits'!$O448),('Discounted Benefits'!BG448)/Value_Output,"")</f>
        <v/>
      </c>
      <c r="BB136" s="77" t="str">
        <f>IF(ISTEXT('Discounted Benefits'!$N448&amp;'Discounted Benefits'!$O448),('Discounted Benefits'!BH448)/Value_Output,"")</f>
        <v/>
      </c>
      <c r="BC136" s="77" t="str">
        <f>IF(ISTEXT('Discounted Benefits'!$N448&amp;'Discounted Benefits'!$O448),('Discounted Benefits'!BI448)/Value_Output,"")</f>
        <v/>
      </c>
      <c r="BD136" s="77" t="str">
        <f>IF(ISTEXT('Discounted Benefits'!$N448&amp;'Discounted Benefits'!$O448),('Discounted Benefits'!BJ448)/Value_Output,"")</f>
        <v/>
      </c>
      <c r="BE136" s="77" t="str">
        <f>IF(ISTEXT('Discounted Benefits'!$N448&amp;'Discounted Benefits'!$O448),('Discounted Benefits'!BK448)/Value_Output,"")</f>
        <v/>
      </c>
      <c r="BF136" s="77" t="str">
        <f>IF(ISTEXT('Discounted Benefits'!$N448&amp;'Discounted Benefits'!$O448),('Discounted Benefits'!BL448)/Value_Output,"")</f>
        <v/>
      </c>
      <c r="BG136" s="77" t="str">
        <f>IF(ISTEXT('Discounted Benefits'!$N448&amp;'Discounted Benefits'!$O448),('Discounted Benefits'!BM448)/Value_Output,"")</f>
        <v/>
      </c>
      <c r="BH136" s="77" t="str">
        <f>IF(ISTEXT('Discounted Benefits'!$N448&amp;'Discounted Benefits'!$O448),('Discounted Benefits'!BN448)/Value_Output,"")</f>
        <v/>
      </c>
      <c r="BI136" s="77" t="str">
        <f>IF(ISTEXT('Discounted Benefits'!$N448&amp;'Discounted Benefits'!$O448),('Discounted Benefits'!BO448)/Value_Output,"")</f>
        <v/>
      </c>
      <c r="BJ136" s="77" t="str">
        <f>IF(ISTEXT('Discounted Benefits'!$N448&amp;'Discounted Benefits'!$O448),('Discounted Benefits'!BP448)/Value_Output,"")</f>
        <v/>
      </c>
      <c r="BK136" s="77" t="str">
        <f>IF(ISTEXT('Discounted Benefits'!$N448&amp;'Discounted Benefits'!$O448),('Discounted Benefits'!BQ448)/Value_Output,"")</f>
        <v/>
      </c>
      <c r="BL136" s="77" t="str">
        <f>IF(ISTEXT('Discounted Benefits'!$N448&amp;'Discounted Benefits'!$O448),('Discounted Benefits'!BR448)/Value_Output,"")</f>
        <v/>
      </c>
      <c r="BM136" s="77" t="str">
        <f>IF(ISTEXT('Discounted Benefits'!$N448&amp;'Discounted Benefits'!$O448),('Discounted Benefits'!BS448)/Value_Output,"")</f>
        <v/>
      </c>
      <c r="BN136" s="77" t="str">
        <f>IF(ISTEXT('Discounted Benefits'!$N448&amp;'Discounted Benefits'!$O448),('Discounted Benefits'!BT448)/Value_Output,"")</f>
        <v/>
      </c>
      <c r="BO136" s="77" t="str">
        <f>IF(ISTEXT('Discounted Benefits'!$N448&amp;'Discounted Benefits'!$O448),('Discounted Benefits'!BU448)/Value_Output,"")</f>
        <v/>
      </c>
      <c r="BP136" s="77" t="str">
        <f>IF(ISTEXT('Discounted Benefits'!$N448&amp;'Discounted Benefits'!$O448),('Discounted Benefits'!BV448)/Value_Output,"")</f>
        <v/>
      </c>
      <c r="BQ136" s="77" t="str">
        <f>IF(ISTEXT('Discounted Benefits'!$N448&amp;'Discounted Benefits'!$O448),('Discounted Benefits'!BW448)/Value_Output,"")</f>
        <v/>
      </c>
      <c r="BR136" s="77" t="str">
        <f>IF(ISTEXT('Discounted Benefits'!$N448&amp;'Discounted Benefits'!$O448),('Discounted Benefits'!BX448)/Value_Output,"")</f>
        <v/>
      </c>
      <c r="BS136" s="77" t="str">
        <f>IF(ISTEXT('Discounted Benefits'!$N448&amp;'Discounted Benefits'!$O448),('Discounted Benefits'!BY448)/Value_Output,"")</f>
        <v/>
      </c>
      <c r="BT136" s="77" t="str">
        <f>IF(ISTEXT('Discounted Benefits'!$N448&amp;'Discounted Benefits'!$O448),('Discounted Benefits'!BZ448)/Value_Output,"")</f>
        <v/>
      </c>
      <c r="BU136" s="77" t="str">
        <f>IF(ISTEXT('Discounted Benefits'!$N448&amp;'Discounted Benefits'!$O448),('Discounted Benefits'!CA448)/Value_Output,"")</f>
        <v/>
      </c>
      <c r="BV136" s="77" t="str">
        <f>IF(ISTEXT('Discounted Benefits'!$N448&amp;'Discounted Benefits'!$O448),('Discounted Benefits'!CB448)/Value_Output,"")</f>
        <v/>
      </c>
      <c r="BW136" s="77" t="str">
        <f>IF(ISTEXT('Discounted Benefits'!$N448&amp;'Discounted Benefits'!$O448),('Discounted Benefits'!CC448)/Value_Output,"")</f>
        <v/>
      </c>
      <c r="BX136" s="77" t="str">
        <f>IF(ISTEXT('Discounted Benefits'!$N448&amp;'Discounted Benefits'!$O448),('Discounted Benefits'!CD448)/Value_Output,"")</f>
        <v/>
      </c>
      <c r="BY136" s="77" t="str">
        <f>IF(ISTEXT('Discounted Benefits'!$N448&amp;'Discounted Benefits'!$O448),('Discounted Benefits'!CE448)/Value_Output,"")</f>
        <v/>
      </c>
      <c r="BZ136" s="77" t="str">
        <f>IF(ISTEXT('Discounted Benefits'!$N448&amp;'Discounted Benefits'!$O448),('Discounted Benefits'!CF448)/Value_Output,"")</f>
        <v/>
      </c>
      <c r="CA136" s="77" t="str">
        <f>IF(ISTEXT('Discounted Benefits'!$N448&amp;'Discounted Benefits'!$O448),('Discounted Benefits'!CG448)/Value_Output,"")</f>
        <v/>
      </c>
      <c r="CB136" s="77" t="str">
        <f>IF(ISTEXT('Discounted Benefits'!$N448&amp;'Discounted Benefits'!$O448),('Discounted Benefits'!CH448)/Value_Output,"")</f>
        <v/>
      </c>
      <c r="CC136" s="77" t="str">
        <f>IF(ISTEXT('Discounted Benefits'!$N448&amp;'Discounted Benefits'!$O448),('Discounted Benefits'!CI448)/Value_Output,"")</f>
        <v/>
      </c>
      <c r="CD136" s="77" t="str">
        <f>IF(ISTEXT('Discounted Benefits'!$N448&amp;'Discounted Benefits'!$O448),('Discounted Benefits'!CJ448)/Value_Output,"")</f>
        <v/>
      </c>
      <c r="CE136" s="77" t="str">
        <f>IF(ISTEXT('Discounted Benefits'!$N448&amp;'Discounted Benefits'!$O448),('Discounted Benefits'!CK448)/Value_Output,"")</f>
        <v/>
      </c>
      <c r="CF136" s="77" t="str">
        <f>IF(ISTEXT('Discounted Benefits'!$N448&amp;'Discounted Benefits'!$O448),('Discounted Benefits'!CL448)/Value_Output,"")</f>
        <v/>
      </c>
      <c r="CG136" s="77" t="str">
        <f>IF(ISTEXT('Discounted Benefits'!$N448&amp;'Discounted Benefits'!$O448),('Discounted Benefits'!CM448)/Value_Output,"")</f>
        <v/>
      </c>
      <c r="CH136" s="77" t="str">
        <f>IF(ISTEXT('Discounted Benefits'!$N448&amp;'Discounted Benefits'!$O448),('Discounted Benefits'!CN448)/Value_Output,"")</f>
        <v/>
      </c>
      <c r="CI136" s="77" t="str">
        <f>IF(ISTEXT('Discounted Benefits'!$N448&amp;'Discounted Benefits'!$O448),('Discounted Benefits'!CO448)/Value_Output,"")</f>
        <v/>
      </c>
      <c r="CJ136" s="77" t="str">
        <f>IF(ISTEXT('Discounted Benefits'!$N448&amp;'Discounted Benefits'!$O448),('Discounted Benefits'!CP448)/Value_Output,"")</f>
        <v/>
      </c>
      <c r="CM136" s="24"/>
      <c r="CN136" s="24"/>
    </row>
    <row r="137" spans="3:92" ht="16" thickBot="1" x14ac:dyDescent="0.4">
      <c r="C137" s="114"/>
      <c r="D137" s="114"/>
      <c r="E137" s="257" t="s">
        <v>155</v>
      </c>
      <c r="F137" s="257"/>
      <c r="G137" s="258"/>
      <c r="H137" s="258"/>
      <c r="I137" s="259"/>
      <c r="J137" s="260">
        <f>SUM(J127:J136)</f>
        <v>0</v>
      </c>
      <c r="K137" s="260">
        <f t="shared" ref="K137" si="316">SUM(K127:K136)</f>
        <v>0</v>
      </c>
      <c r="L137" s="260">
        <f t="shared" ref="L137" si="317">SUM(L127:L136)</f>
        <v>0</v>
      </c>
      <c r="M137" s="260">
        <f t="shared" ref="M137" si="318">SUM(M127:M136)</f>
        <v>0</v>
      </c>
      <c r="N137" s="260">
        <f t="shared" ref="N137" si="319">SUM(N127:N136)</f>
        <v>0</v>
      </c>
      <c r="O137" s="260">
        <f t="shared" ref="O137" si="320">SUM(O127:O136)</f>
        <v>0</v>
      </c>
      <c r="P137" s="260">
        <f t="shared" ref="P137" si="321">SUM(P127:P136)</f>
        <v>0</v>
      </c>
      <c r="Q137" s="260">
        <f t="shared" ref="Q137" si="322">SUM(Q127:Q136)</f>
        <v>0</v>
      </c>
      <c r="R137" s="260">
        <f t="shared" ref="R137" si="323">SUM(R127:R136)</f>
        <v>0</v>
      </c>
      <c r="S137" s="260">
        <f t="shared" ref="S137" si="324">SUM(S127:S136)</f>
        <v>0</v>
      </c>
      <c r="T137" s="260">
        <f t="shared" ref="T137" si="325">SUM(T127:T136)</f>
        <v>0</v>
      </c>
      <c r="U137" s="260">
        <f t="shared" ref="U137" si="326">SUM(U127:U136)</f>
        <v>0</v>
      </c>
      <c r="V137" s="260">
        <f t="shared" ref="V137" si="327">SUM(V127:V136)</f>
        <v>0</v>
      </c>
      <c r="W137" s="260">
        <f t="shared" ref="W137" si="328">SUM(W127:W136)</f>
        <v>0</v>
      </c>
      <c r="X137" s="260">
        <f t="shared" ref="X137" si="329">SUM(X127:X136)</f>
        <v>0</v>
      </c>
      <c r="Y137" s="260">
        <f t="shared" ref="Y137" si="330">SUM(Y127:Y136)</f>
        <v>0</v>
      </c>
      <c r="Z137" s="260">
        <f t="shared" ref="Z137" si="331">SUM(Z127:Z136)</f>
        <v>0</v>
      </c>
      <c r="AA137" s="260">
        <f t="shared" ref="AA137" si="332">SUM(AA127:AA136)</f>
        <v>0</v>
      </c>
      <c r="AB137" s="260">
        <f t="shared" ref="AB137" si="333">SUM(AB127:AB136)</f>
        <v>0</v>
      </c>
      <c r="AC137" s="260">
        <f t="shared" ref="AC137" si="334">SUM(AC127:AC136)</f>
        <v>0</v>
      </c>
      <c r="AD137" s="260">
        <f t="shared" ref="AD137" si="335">SUM(AD127:AD136)</f>
        <v>0</v>
      </c>
      <c r="AE137" s="260">
        <f t="shared" ref="AE137" si="336">SUM(AE127:AE136)</f>
        <v>0</v>
      </c>
      <c r="AF137" s="260">
        <f t="shared" ref="AF137" si="337">SUM(AF127:AF136)</f>
        <v>0</v>
      </c>
      <c r="AG137" s="260">
        <f t="shared" ref="AG137" si="338">SUM(AG127:AG136)</f>
        <v>0</v>
      </c>
      <c r="AH137" s="260">
        <f t="shared" ref="AH137" si="339">SUM(AH127:AH136)</f>
        <v>0</v>
      </c>
      <c r="AI137" s="260">
        <f t="shared" ref="AI137" si="340">SUM(AI127:AI136)</f>
        <v>0</v>
      </c>
      <c r="AJ137" s="260">
        <f t="shared" ref="AJ137" si="341">SUM(AJ127:AJ136)</f>
        <v>0</v>
      </c>
      <c r="AK137" s="260">
        <f t="shared" ref="AK137" si="342">SUM(AK127:AK136)</f>
        <v>0</v>
      </c>
      <c r="AL137" s="260">
        <f t="shared" ref="AL137" si="343">SUM(AL127:AL136)</f>
        <v>0</v>
      </c>
      <c r="AM137" s="260">
        <f t="shared" ref="AM137" si="344">SUM(AM127:AM136)</f>
        <v>0</v>
      </c>
      <c r="AN137" s="260">
        <f t="shared" ref="AN137" si="345">SUM(AN127:AN136)</f>
        <v>0</v>
      </c>
      <c r="AO137" s="260">
        <f t="shared" ref="AO137" si="346">SUM(AO127:AO136)</f>
        <v>0</v>
      </c>
      <c r="AP137" s="260">
        <f t="shared" ref="AP137" si="347">SUM(AP127:AP136)</f>
        <v>0</v>
      </c>
      <c r="AQ137" s="260">
        <f t="shared" ref="AQ137" si="348">SUM(AQ127:AQ136)</f>
        <v>0</v>
      </c>
      <c r="AR137" s="260">
        <f t="shared" ref="AR137" si="349">SUM(AR127:AR136)</f>
        <v>0</v>
      </c>
      <c r="AS137" s="260">
        <f t="shared" ref="AS137" si="350">SUM(AS127:AS136)</f>
        <v>0</v>
      </c>
      <c r="AT137" s="260">
        <f t="shared" ref="AT137" si="351">SUM(AT127:AT136)</f>
        <v>0</v>
      </c>
      <c r="AU137" s="260">
        <f t="shared" ref="AU137" si="352">SUM(AU127:AU136)</f>
        <v>0</v>
      </c>
      <c r="AV137" s="260">
        <f t="shared" ref="AV137" si="353">SUM(AV127:AV136)</f>
        <v>0</v>
      </c>
      <c r="AW137" s="260">
        <f t="shared" ref="AW137" si="354">SUM(AW127:AW136)</f>
        <v>0</v>
      </c>
      <c r="AX137" s="260">
        <f t="shared" ref="AX137" si="355">SUM(AX127:AX136)</f>
        <v>0</v>
      </c>
      <c r="AY137" s="260">
        <f t="shared" ref="AY137" si="356">SUM(AY127:AY136)</f>
        <v>0</v>
      </c>
      <c r="AZ137" s="260">
        <f t="shared" ref="AZ137" si="357">SUM(AZ127:AZ136)</f>
        <v>0</v>
      </c>
      <c r="BA137" s="260">
        <f t="shared" ref="BA137" si="358">SUM(BA127:BA136)</f>
        <v>0</v>
      </c>
      <c r="BB137" s="260">
        <f t="shared" ref="BB137" si="359">SUM(BB127:BB136)</f>
        <v>0</v>
      </c>
      <c r="BC137" s="260">
        <f t="shared" ref="BC137" si="360">SUM(BC127:BC136)</f>
        <v>0</v>
      </c>
      <c r="BD137" s="260">
        <f t="shared" ref="BD137" si="361">SUM(BD127:BD136)</f>
        <v>0</v>
      </c>
      <c r="BE137" s="260">
        <f t="shared" ref="BE137" si="362">SUM(BE127:BE136)</f>
        <v>0</v>
      </c>
      <c r="BF137" s="260">
        <f t="shared" ref="BF137" si="363">SUM(BF127:BF136)</f>
        <v>0</v>
      </c>
      <c r="BG137" s="260">
        <f t="shared" ref="BG137" si="364">SUM(BG127:BG136)</f>
        <v>0</v>
      </c>
      <c r="BH137" s="260">
        <f t="shared" ref="BH137" si="365">SUM(BH127:BH136)</f>
        <v>0</v>
      </c>
      <c r="BI137" s="260">
        <f t="shared" ref="BI137" si="366">SUM(BI127:BI136)</f>
        <v>0</v>
      </c>
      <c r="BJ137" s="260">
        <f t="shared" ref="BJ137" si="367">SUM(BJ127:BJ136)</f>
        <v>0</v>
      </c>
      <c r="BK137" s="260">
        <f t="shared" ref="BK137" si="368">SUM(BK127:BK136)</f>
        <v>0</v>
      </c>
      <c r="BL137" s="260">
        <f t="shared" ref="BL137" si="369">SUM(BL127:BL136)</f>
        <v>0</v>
      </c>
      <c r="BM137" s="260">
        <f t="shared" ref="BM137" si="370">SUM(BM127:BM136)</f>
        <v>0</v>
      </c>
      <c r="BN137" s="260">
        <f t="shared" ref="BN137" si="371">SUM(BN127:BN136)</f>
        <v>0</v>
      </c>
      <c r="BO137" s="260">
        <f t="shared" ref="BO137" si="372">SUM(BO127:BO136)</f>
        <v>0</v>
      </c>
      <c r="BP137" s="260">
        <f t="shared" ref="BP137" si="373">SUM(BP127:BP136)</f>
        <v>0</v>
      </c>
      <c r="BQ137" s="260">
        <f t="shared" ref="BQ137" si="374">SUM(BQ127:BQ136)</f>
        <v>0</v>
      </c>
      <c r="BR137" s="260">
        <f t="shared" ref="BR137" si="375">SUM(BR127:BR136)</f>
        <v>0</v>
      </c>
      <c r="BS137" s="260">
        <f t="shared" ref="BS137" si="376">SUM(BS127:BS136)</f>
        <v>0</v>
      </c>
      <c r="BT137" s="260">
        <f t="shared" ref="BT137" si="377">SUM(BT127:BT136)</f>
        <v>0</v>
      </c>
      <c r="BU137" s="260">
        <f t="shared" ref="BU137" si="378">SUM(BU127:BU136)</f>
        <v>0</v>
      </c>
      <c r="BV137" s="260">
        <f t="shared" ref="BV137" si="379">SUM(BV127:BV136)</f>
        <v>0</v>
      </c>
      <c r="BW137" s="260">
        <f t="shared" ref="BW137" si="380">SUM(BW127:BW136)</f>
        <v>0</v>
      </c>
      <c r="BX137" s="260">
        <f t="shared" ref="BX137" si="381">SUM(BX127:BX136)</f>
        <v>0</v>
      </c>
      <c r="BY137" s="260">
        <f t="shared" ref="BY137" si="382">SUM(BY127:BY136)</f>
        <v>0</v>
      </c>
      <c r="BZ137" s="260">
        <f t="shared" ref="BZ137" si="383">SUM(BZ127:BZ136)</f>
        <v>0</v>
      </c>
      <c r="CA137" s="260">
        <f t="shared" ref="CA137" si="384">SUM(CA127:CA136)</f>
        <v>0</v>
      </c>
      <c r="CB137" s="260">
        <f t="shared" ref="CB137" si="385">SUM(CB127:CB136)</f>
        <v>0</v>
      </c>
      <c r="CC137" s="260">
        <f t="shared" ref="CC137" si="386">SUM(CC127:CC136)</f>
        <v>0</v>
      </c>
      <c r="CD137" s="260">
        <f t="shared" ref="CD137" si="387">SUM(CD127:CD136)</f>
        <v>0</v>
      </c>
      <c r="CE137" s="260">
        <f t="shared" ref="CE137" si="388">SUM(CE127:CE136)</f>
        <v>0</v>
      </c>
      <c r="CF137" s="260">
        <f t="shared" ref="CF137" si="389">SUM(CF127:CF136)</f>
        <v>0</v>
      </c>
      <c r="CG137" s="260">
        <f t="shared" ref="CG137" si="390">SUM(CG127:CG136)</f>
        <v>0</v>
      </c>
      <c r="CH137" s="260">
        <f t="shared" ref="CH137" si="391">SUM(CH127:CH136)</f>
        <v>0</v>
      </c>
      <c r="CI137" s="260">
        <f t="shared" ref="CI137" si="392">SUM(CI127:CI136)</f>
        <v>0</v>
      </c>
      <c r="CJ137" s="260">
        <f t="shared" ref="CJ137" si="393">SUM(CJ127:CJ136)</f>
        <v>0</v>
      </c>
      <c r="CM137" s="24"/>
      <c r="CN137" s="24"/>
    </row>
    <row r="138" spans="3:92" ht="16" thickTop="1" x14ac:dyDescent="0.35">
      <c r="C138" s="114"/>
      <c r="D138" s="114"/>
      <c r="E138" s="261"/>
      <c r="F138" s="261"/>
      <c r="G138" s="262"/>
      <c r="H138" s="262"/>
      <c r="I138" s="263"/>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264"/>
      <c r="AY138" s="264"/>
      <c r="AZ138" s="264"/>
      <c r="BA138" s="264"/>
      <c r="BB138" s="264"/>
      <c r="BC138" s="264"/>
      <c r="BD138" s="264"/>
      <c r="BE138" s="264"/>
      <c r="BF138" s="264"/>
      <c r="BG138" s="264"/>
      <c r="BH138" s="264"/>
      <c r="BI138" s="264"/>
      <c r="BJ138" s="264"/>
      <c r="BK138" s="264"/>
      <c r="BL138" s="264"/>
      <c r="BM138" s="264"/>
      <c r="BN138" s="264"/>
      <c r="BO138" s="264"/>
      <c r="BP138" s="264"/>
      <c r="BQ138" s="264"/>
      <c r="BR138" s="264"/>
      <c r="BS138" s="264"/>
      <c r="BT138" s="264"/>
      <c r="BU138" s="264"/>
      <c r="BV138" s="264"/>
      <c r="BW138" s="264"/>
      <c r="BX138" s="264"/>
      <c r="BY138" s="264"/>
      <c r="BZ138" s="264"/>
      <c r="CA138" s="264"/>
      <c r="CB138" s="264"/>
      <c r="CC138" s="264"/>
      <c r="CD138" s="264"/>
      <c r="CE138" s="264"/>
      <c r="CF138" s="264"/>
      <c r="CG138" s="264"/>
      <c r="CH138" s="264"/>
      <c r="CI138" s="264"/>
      <c r="CJ138" s="264"/>
      <c r="CM138" s="24"/>
      <c r="CN138" s="24"/>
    </row>
    <row r="139" spans="3:92" x14ac:dyDescent="0.35">
      <c r="C139" s="114"/>
      <c r="D139" s="114"/>
      <c r="E139" s="114"/>
      <c r="F139" s="114"/>
      <c r="G139" s="140"/>
      <c r="H139" s="140"/>
      <c r="I139" s="141"/>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M139" s="24"/>
      <c r="CN139" s="24"/>
    </row>
    <row r="140" spans="3:92" x14ac:dyDescent="0.35">
      <c r="C140" s="114"/>
      <c r="D140" s="114"/>
      <c r="E140" s="114"/>
      <c r="F140" s="114"/>
      <c r="G140" s="140"/>
      <c r="H140" s="140"/>
      <c r="I140" s="141"/>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M140" s="24"/>
      <c r="CN140" s="24"/>
    </row>
    <row r="141" spans="3:92" x14ac:dyDescent="0.35">
      <c r="C141" s="114"/>
      <c r="D141" s="114"/>
      <c r="E141" s="133" t="str" cm="1">
        <f t="array" ref="E141">("Option 4 Results "&amp;INDEX(Lists!$C$23:$C$27,MATCH('Primary Inputs'!$D$31,Lists!$B$23:$B$27,0)*1,))</f>
        <v>Option 4 Results ($)</v>
      </c>
      <c r="F141" s="114"/>
      <c r="G141" s="140"/>
      <c r="H141" s="140"/>
      <c r="I141" s="141"/>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M141" s="24"/>
      <c r="CN141" s="24"/>
    </row>
    <row r="142" spans="3:92" x14ac:dyDescent="0.35">
      <c r="C142" s="114"/>
      <c r="D142" s="114"/>
      <c r="E142" s="23"/>
      <c r="F142" s="23"/>
      <c r="G142" s="40"/>
      <c r="H142" s="40"/>
      <c r="I142" s="86"/>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M142" s="24"/>
      <c r="CN142" s="24"/>
    </row>
    <row r="143" spans="3:92" x14ac:dyDescent="0.35">
      <c r="C143" s="114"/>
      <c r="D143" s="114"/>
      <c r="E143" s="139" t="s">
        <v>67</v>
      </c>
      <c r="F143" s="139"/>
      <c r="G143" s="137" t="s">
        <v>123</v>
      </c>
      <c r="H143" s="137"/>
      <c r="I143" s="142" t="s">
        <v>124</v>
      </c>
      <c r="J143" s="142">
        <f>'Primary Inputs'!P$70</f>
        <v>0</v>
      </c>
      <c r="K143" s="142">
        <f>'Primary Inputs'!Q$70</f>
        <v>1</v>
      </c>
      <c r="L143" s="142">
        <f>'Primary Inputs'!R$70</f>
        <v>2</v>
      </c>
      <c r="M143" s="142">
        <f>'Primary Inputs'!S$70</f>
        <v>3</v>
      </c>
      <c r="N143" s="142">
        <f>'Primary Inputs'!T$70</f>
        <v>4</v>
      </c>
      <c r="O143" s="142">
        <f>'Primary Inputs'!U$70</f>
        <v>5</v>
      </c>
      <c r="P143" s="142">
        <f>'Primary Inputs'!V$70</f>
        <v>6</v>
      </c>
      <c r="Q143" s="142">
        <f>'Primary Inputs'!W$70</f>
        <v>7</v>
      </c>
      <c r="R143" s="142">
        <f>'Primary Inputs'!X$70</f>
        <v>8</v>
      </c>
      <c r="S143" s="142">
        <f>'Primary Inputs'!Y$70</f>
        <v>9</v>
      </c>
      <c r="T143" s="142">
        <f>'Primary Inputs'!Z$70</f>
        <v>10</v>
      </c>
      <c r="U143" s="142">
        <f>'Primary Inputs'!AA$70</f>
        <v>11</v>
      </c>
      <c r="V143" s="142">
        <f>'Primary Inputs'!AB$70</f>
        <v>12</v>
      </c>
      <c r="W143" s="142">
        <f>'Primary Inputs'!AC$70</f>
        <v>13</v>
      </c>
      <c r="X143" s="142">
        <f>'Primary Inputs'!AD$70</f>
        <v>14</v>
      </c>
      <c r="Y143" s="142">
        <f>'Primary Inputs'!AE$70</f>
        <v>15</v>
      </c>
      <c r="Z143" s="142">
        <f>'Primary Inputs'!AF$70</f>
        <v>16</v>
      </c>
      <c r="AA143" s="142">
        <f>'Primary Inputs'!AG$70</f>
        <v>17</v>
      </c>
      <c r="AB143" s="142">
        <f>'Primary Inputs'!AH$70</f>
        <v>18</v>
      </c>
      <c r="AC143" s="142">
        <f>'Primary Inputs'!AI$70</f>
        <v>19</v>
      </c>
      <c r="AD143" s="142">
        <f>'Primary Inputs'!AJ$70</f>
        <v>20</v>
      </c>
      <c r="AE143" s="142">
        <f>'Primary Inputs'!AK$70</f>
        <v>21</v>
      </c>
      <c r="AF143" s="142">
        <f>'Primary Inputs'!AL$70</f>
        <v>22</v>
      </c>
      <c r="AG143" s="142">
        <f>'Primary Inputs'!AM$70</f>
        <v>23</v>
      </c>
      <c r="AH143" s="142">
        <f>'Primary Inputs'!AN$70</f>
        <v>24</v>
      </c>
      <c r="AI143" s="142">
        <f>'Primary Inputs'!AO$70</f>
        <v>25</v>
      </c>
      <c r="AJ143" s="142">
        <f>'Primary Inputs'!AP$70</f>
        <v>26</v>
      </c>
      <c r="AK143" s="142">
        <f>'Primary Inputs'!AQ$70</f>
        <v>27</v>
      </c>
      <c r="AL143" s="142">
        <f>'Primary Inputs'!AR$70</f>
        <v>28</v>
      </c>
      <c r="AM143" s="142">
        <f>'Primary Inputs'!AS$70</f>
        <v>29</v>
      </c>
      <c r="AN143" s="142">
        <f>'Primary Inputs'!AT$70</f>
        <v>30</v>
      </c>
      <c r="AO143" s="142">
        <f>'Primary Inputs'!AU$70</f>
        <v>31</v>
      </c>
      <c r="AP143" s="142">
        <f>'Primary Inputs'!AV$70</f>
        <v>32</v>
      </c>
      <c r="AQ143" s="142">
        <f>'Primary Inputs'!AW$70</f>
        <v>33</v>
      </c>
      <c r="AR143" s="142">
        <f>'Primary Inputs'!AX$70</f>
        <v>34</v>
      </c>
      <c r="AS143" s="142">
        <f>'Primary Inputs'!AY$70</f>
        <v>35</v>
      </c>
      <c r="AT143" s="142">
        <f>'Primary Inputs'!AZ$70</f>
        <v>36</v>
      </c>
      <c r="AU143" s="142">
        <f>'Primary Inputs'!BA$70</f>
        <v>37</v>
      </c>
      <c r="AV143" s="142">
        <f>'Primary Inputs'!BB$70</f>
        <v>38</v>
      </c>
      <c r="AW143" s="142">
        <f>'Primary Inputs'!BC$70</f>
        <v>39</v>
      </c>
      <c r="AX143" s="142">
        <f>'Primary Inputs'!BD$70</f>
        <v>40</v>
      </c>
      <c r="AY143" s="142">
        <f>'Primary Inputs'!BE$70</f>
        <v>41</v>
      </c>
      <c r="AZ143" s="137">
        <f>'Primary Inputs'!BF$70</f>
        <v>42</v>
      </c>
      <c r="BA143" s="137">
        <f>'Primary Inputs'!BG$70</f>
        <v>43</v>
      </c>
      <c r="BB143" s="137">
        <f>'Primary Inputs'!BH$70</f>
        <v>44</v>
      </c>
      <c r="BC143" s="137">
        <f>'Primary Inputs'!BI$70</f>
        <v>45</v>
      </c>
      <c r="BD143" s="137">
        <f>'Primary Inputs'!BJ$70</f>
        <v>46</v>
      </c>
      <c r="BE143" s="137">
        <f>'Primary Inputs'!BK$70</f>
        <v>47</v>
      </c>
      <c r="BF143" s="137">
        <f>'Primary Inputs'!BL$70</f>
        <v>48</v>
      </c>
      <c r="BG143" s="137">
        <f>'Primary Inputs'!BM$70</f>
        <v>49</v>
      </c>
      <c r="BH143" s="137">
        <f>'Primary Inputs'!BN$70</f>
        <v>50</v>
      </c>
      <c r="BI143" s="137">
        <f>'Primary Inputs'!BO$70</f>
        <v>51</v>
      </c>
      <c r="BJ143" s="137">
        <f>'Primary Inputs'!BP$70</f>
        <v>52</v>
      </c>
      <c r="BK143" s="137">
        <f>'Primary Inputs'!BQ$70</f>
        <v>53</v>
      </c>
      <c r="BL143" s="137">
        <f>'Primary Inputs'!BR$70</f>
        <v>54</v>
      </c>
      <c r="BM143" s="137">
        <f>'Primary Inputs'!BS$70</f>
        <v>55</v>
      </c>
      <c r="BN143" s="137">
        <f>'Primary Inputs'!BT$70</f>
        <v>56</v>
      </c>
      <c r="BO143" s="137">
        <f>'Primary Inputs'!BU$70</f>
        <v>57</v>
      </c>
      <c r="BP143" s="137">
        <f>'Primary Inputs'!BV$70</f>
        <v>58</v>
      </c>
      <c r="BQ143" s="137">
        <f>'Primary Inputs'!BW$70</f>
        <v>59</v>
      </c>
      <c r="BR143" s="137">
        <f>'Primary Inputs'!BX$70</f>
        <v>60</v>
      </c>
      <c r="BS143" s="137">
        <f>'Primary Inputs'!BY$70</f>
        <v>61</v>
      </c>
      <c r="BT143" s="137">
        <f>'Primary Inputs'!BZ$70</f>
        <v>62</v>
      </c>
      <c r="BU143" s="137">
        <f>'Primary Inputs'!CA$70</f>
        <v>63</v>
      </c>
      <c r="BV143" s="137">
        <f>'Primary Inputs'!CB$70</f>
        <v>64</v>
      </c>
      <c r="BW143" s="137">
        <f>'Primary Inputs'!CC$70</f>
        <v>65</v>
      </c>
      <c r="BX143" s="137">
        <f>'Primary Inputs'!CD$70</f>
        <v>66</v>
      </c>
      <c r="BY143" s="137">
        <f>'Primary Inputs'!CE$70</f>
        <v>67</v>
      </c>
      <c r="BZ143" s="137">
        <f>'Primary Inputs'!CF$70</f>
        <v>68</v>
      </c>
      <c r="CA143" s="137">
        <f>'Primary Inputs'!CG$70</f>
        <v>69</v>
      </c>
      <c r="CB143" s="137">
        <f>'Primary Inputs'!CH$70</f>
        <v>70</v>
      </c>
      <c r="CC143" s="137">
        <f>'Primary Inputs'!CI$70</f>
        <v>71</v>
      </c>
      <c r="CD143" s="137">
        <f>'Primary Inputs'!CJ$70</f>
        <v>72</v>
      </c>
      <c r="CE143" s="137">
        <f>'Primary Inputs'!CK$70</f>
        <v>73</v>
      </c>
      <c r="CF143" s="137">
        <f>'Primary Inputs'!CL$70</f>
        <v>74</v>
      </c>
      <c r="CG143" s="137">
        <f>'Primary Inputs'!CM$70</f>
        <v>75</v>
      </c>
      <c r="CH143" s="137">
        <f>'Primary Inputs'!CN$70</f>
        <v>76</v>
      </c>
      <c r="CI143" s="137">
        <f>'Primary Inputs'!CO$70</f>
        <v>77</v>
      </c>
      <c r="CJ143" s="137">
        <f>'Primary Inputs'!CP$70</f>
        <v>78</v>
      </c>
      <c r="CM143" s="24"/>
      <c r="CN143" s="24"/>
    </row>
    <row r="144" spans="3:92" x14ac:dyDescent="0.35">
      <c r="C144" s="114"/>
      <c r="D144" s="114"/>
      <c r="E144" s="23"/>
      <c r="F144" s="23"/>
      <c r="G144" s="80"/>
      <c r="H144" s="80"/>
      <c r="I144" s="86"/>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c r="CB144" s="80"/>
      <c r="CC144" s="80"/>
      <c r="CD144" s="80"/>
      <c r="CE144" s="80"/>
      <c r="CF144" s="80"/>
      <c r="CG144" s="80"/>
      <c r="CH144" s="80"/>
      <c r="CI144" s="80"/>
      <c r="CJ144" s="80"/>
      <c r="CM144" s="24"/>
      <c r="CN144" s="24"/>
    </row>
    <row r="145" spans="3:92" x14ac:dyDescent="0.35">
      <c r="C145" s="114"/>
      <c r="D145" s="114"/>
      <c r="E145" s="19" t="str">
        <f>IF(ISTEXT('Discounted Costs'!$N452&amp;'Discounted Costs'!$O452),'Discounted Costs'!$O452,"")</f>
        <v/>
      </c>
      <c r="F145" s="19"/>
      <c r="G145" s="82" t="str">
        <f>IF(ISTEXT('Discounted Costs'!$N452&amp;'Discounted Costs'!$O452),SUM('Discounted Costs'!$P452:$BM452)/Value_Output,"")</f>
        <v/>
      </c>
      <c r="H145" s="82"/>
      <c r="I145" s="87"/>
      <c r="J145" s="81" t="str">
        <f>IF(ISTEXT('Discounted Costs'!$N452&amp;'Discounted Costs'!$O452),('Discounted Costs'!P452)/Value_Output,"")</f>
        <v/>
      </c>
      <c r="K145" s="81" t="str">
        <f>IF(ISTEXT('Discounted Costs'!$N452&amp;'Discounted Costs'!$O452),('Discounted Costs'!Q452)/Value_Output,"")</f>
        <v/>
      </c>
      <c r="L145" s="81" t="str">
        <f>IF(ISTEXT('Discounted Costs'!$N452&amp;'Discounted Costs'!$O452),('Discounted Costs'!R452)/Value_Output,"")</f>
        <v/>
      </c>
      <c r="M145" s="81" t="str">
        <f>IF(ISTEXT('Discounted Costs'!$N452&amp;'Discounted Costs'!$O452),('Discounted Costs'!S452)/Value_Output,"")</f>
        <v/>
      </c>
      <c r="N145" s="81" t="str">
        <f>IF(ISTEXT('Discounted Costs'!$N452&amp;'Discounted Costs'!$O452),('Discounted Costs'!T452)/Value_Output,"")</f>
        <v/>
      </c>
      <c r="O145" s="81" t="str">
        <f>IF(ISTEXT('Discounted Costs'!$N452&amp;'Discounted Costs'!$O452),('Discounted Costs'!U452)/Value_Output,"")</f>
        <v/>
      </c>
      <c r="P145" s="81" t="str">
        <f>IF(ISTEXT('Discounted Costs'!$N452&amp;'Discounted Costs'!$O452),('Discounted Costs'!V452)/Value_Output,"")</f>
        <v/>
      </c>
      <c r="Q145" s="81" t="str">
        <f>IF(ISTEXT('Discounted Costs'!$N452&amp;'Discounted Costs'!$O452),('Discounted Costs'!W452)/Value_Output,"")</f>
        <v/>
      </c>
      <c r="R145" s="81" t="str">
        <f>IF(ISTEXT('Discounted Costs'!$N452&amp;'Discounted Costs'!$O452),('Discounted Costs'!X452)/Value_Output,"")</f>
        <v/>
      </c>
      <c r="S145" s="81" t="str">
        <f>IF(ISTEXT('Discounted Costs'!$N452&amp;'Discounted Costs'!$O452),('Discounted Costs'!Y452)/Value_Output,"")</f>
        <v/>
      </c>
      <c r="T145" s="81" t="str">
        <f>IF(ISTEXT('Discounted Costs'!$N452&amp;'Discounted Costs'!$O452),('Discounted Costs'!Z452)/Value_Output,"")</f>
        <v/>
      </c>
      <c r="U145" s="81" t="str">
        <f>IF(ISTEXT('Discounted Costs'!$N452&amp;'Discounted Costs'!$O452),('Discounted Costs'!AA452)/Value_Output,"")</f>
        <v/>
      </c>
      <c r="V145" s="81" t="str">
        <f>IF(ISTEXT('Discounted Costs'!$N452&amp;'Discounted Costs'!$O452),('Discounted Costs'!AB452)/Value_Output,"")</f>
        <v/>
      </c>
      <c r="W145" s="81" t="str">
        <f>IF(ISTEXT('Discounted Costs'!$N452&amp;'Discounted Costs'!$O452),('Discounted Costs'!AC452)/Value_Output,"")</f>
        <v/>
      </c>
      <c r="X145" s="81" t="str">
        <f>IF(ISTEXT('Discounted Costs'!$N452&amp;'Discounted Costs'!$O452),('Discounted Costs'!AD452)/Value_Output,"")</f>
        <v/>
      </c>
      <c r="Y145" s="81" t="str">
        <f>IF(ISTEXT('Discounted Costs'!$N452&amp;'Discounted Costs'!$O452),('Discounted Costs'!AE452)/Value_Output,"")</f>
        <v/>
      </c>
      <c r="Z145" s="81" t="str">
        <f>IF(ISTEXT('Discounted Costs'!$N452&amp;'Discounted Costs'!$O452),('Discounted Costs'!AF452)/Value_Output,"")</f>
        <v/>
      </c>
      <c r="AA145" s="81" t="str">
        <f>IF(ISTEXT('Discounted Costs'!$N452&amp;'Discounted Costs'!$O452),('Discounted Costs'!AG452)/Value_Output,"")</f>
        <v/>
      </c>
      <c r="AB145" s="81" t="str">
        <f>IF(ISTEXT('Discounted Costs'!$N452&amp;'Discounted Costs'!$O452),('Discounted Costs'!AH452)/Value_Output,"")</f>
        <v/>
      </c>
      <c r="AC145" s="81" t="str">
        <f>IF(ISTEXT('Discounted Costs'!$N452&amp;'Discounted Costs'!$O452),('Discounted Costs'!AI452)/Value_Output,"")</f>
        <v/>
      </c>
      <c r="AD145" s="81" t="str">
        <f>IF(ISTEXT('Discounted Costs'!$N452&amp;'Discounted Costs'!$O452),('Discounted Costs'!AJ452)/Value_Output,"")</f>
        <v/>
      </c>
      <c r="AE145" s="81" t="str">
        <f>IF(ISTEXT('Discounted Costs'!$N452&amp;'Discounted Costs'!$O452),('Discounted Costs'!AK452)/Value_Output,"")</f>
        <v/>
      </c>
      <c r="AF145" s="81" t="str">
        <f>IF(ISTEXT('Discounted Costs'!$N452&amp;'Discounted Costs'!$O452),('Discounted Costs'!AL452)/Value_Output,"")</f>
        <v/>
      </c>
      <c r="AG145" s="81" t="str">
        <f>IF(ISTEXT('Discounted Costs'!$N452&amp;'Discounted Costs'!$O452),('Discounted Costs'!AM452)/Value_Output,"")</f>
        <v/>
      </c>
      <c r="AH145" s="81" t="str">
        <f>IF(ISTEXT('Discounted Costs'!$N452&amp;'Discounted Costs'!$O452),('Discounted Costs'!AN452)/Value_Output,"")</f>
        <v/>
      </c>
      <c r="AI145" s="81" t="str">
        <f>IF(ISTEXT('Discounted Costs'!$N452&amp;'Discounted Costs'!$O452),('Discounted Costs'!AO452)/Value_Output,"")</f>
        <v/>
      </c>
      <c r="AJ145" s="81" t="str">
        <f>IF(ISTEXT('Discounted Costs'!$N452&amp;'Discounted Costs'!$O452),('Discounted Costs'!AP452)/Value_Output,"")</f>
        <v/>
      </c>
      <c r="AK145" s="81" t="str">
        <f>IF(ISTEXT('Discounted Costs'!$N452&amp;'Discounted Costs'!$O452),('Discounted Costs'!AQ452)/Value_Output,"")</f>
        <v/>
      </c>
      <c r="AL145" s="81" t="str">
        <f>IF(ISTEXT('Discounted Costs'!$N452&amp;'Discounted Costs'!$O452),('Discounted Costs'!AR452)/Value_Output,"")</f>
        <v/>
      </c>
      <c r="AM145" s="81" t="str">
        <f>IF(ISTEXT('Discounted Costs'!$N452&amp;'Discounted Costs'!$O452),('Discounted Costs'!AS452)/Value_Output,"")</f>
        <v/>
      </c>
      <c r="AN145" s="81" t="str">
        <f>IF(ISTEXT('Discounted Costs'!$N452&amp;'Discounted Costs'!$O452),('Discounted Costs'!AT452)/Value_Output,"")</f>
        <v/>
      </c>
      <c r="AO145" s="81" t="str">
        <f>IF(ISTEXT('Discounted Costs'!$N452&amp;'Discounted Costs'!$O452),('Discounted Costs'!AU452)/Value_Output,"")</f>
        <v/>
      </c>
      <c r="AP145" s="81" t="str">
        <f>IF(ISTEXT('Discounted Costs'!$N452&amp;'Discounted Costs'!$O452),('Discounted Costs'!AV452)/Value_Output,"")</f>
        <v/>
      </c>
      <c r="AQ145" s="81" t="str">
        <f>IF(ISTEXT('Discounted Costs'!$N452&amp;'Discounted Costs'!$O452),('Discounted Costs'!AW452)/Value_Output,"")</f>
        <v/>
      </c>
      <c r="AR145" s="81" t="str">
        <f>IF(ISTEXT('Discounted Costs'!$N452&amp;'Discounted Costs'!$O452),('Discounted Costs'!AX452)/Value_Output,"")</f>
        <v/>
      </c>
      <c r="AS145" s="81" t="str">
        <f>IF(ISTEXT('Discounted Costs'!$N452&amp;'Discounted Costs'!$O452),('Discounted Costs'!AY452)/Value_Output,"")</f>
        <v/>
      </c>
      <c r="AT145" s="81" t="str">
        <f>IF(ISTEXT('Discounted Costs'!$N452&amp;'Discounted Costs'!$O452),('Discounted Costs'!AZ452)/Value_Output,"")</f>
        <v/>
      </c>
      <c r="AU145" s="81" t="str">
        <f>IF(ISTEXT('Discounted Costs'!$N452&amp;'Discounted Costs'!$O452),('Discounted Costs'!BA452)/Value_Output,"")</f>
        <v/>
      </c>
      <c r="AV145" s="81" t="str">
        <f>IF(ISTEXT('Discounted Costs'!$N452&amp;'Discounted Costs'!$O452),('Discounted Costs'!BB452)/Value_Output,"")</f>
        <v/>
      </c>
      <c r="AW145" s="81" t="str">
        <f>IF(ISTEXT('Discounted Costs'!$N452&amp;'Discounted Costs'!$O452),('Discounted Costs'!BC452)/Value_Output,"")</f>
        <v/>
      </c>
      <c r="AX145" s="81" t="str">
        <f>IF(ISTEXT('Discounted Costs'!$N452&amp;'Discounted Costs'!$O452),('Discounted Costs'!BD452)/Value_Output,"")</f>
        <v/>
      </c>
      <c r="AY145" s="81" t="str">
        <f>IF(ISTEXT('Discounted Costs'!$N452&amp;'Discounted Costs'!$O452),('Discounted Costs'!BE452)/Value_Output,"")</f>
        <v/>
      </c>
      <c r="AZ145" s="77" t="str">
        <f>IF(ISTEXT('Discounted Costs'!$N452&amp;'Discounted Costs'!$O452),('Discounted Costs'!BF452)/Value_Output,"")</f>
        <v/>
      </c>
      <c r="BA145" s="77" t="str">
        <f>IF(ISTEXT('Discounted Costs'!$N452&amp;'Discounted Costs'!$O452),('Discounted Costs'!BG452)/Value_Output,"")</f>
        <v/>
      </c>
      <c r="BB145" s="77" t="str">
        <f>IF(ISTEXT('Discounted Costs'!$N452&amp;'Discounted Costs'!$O452),('Discounted Costs'!BH452)/Value_Output,"")</f>
        <v/>
      </c>
      <c r="BC145" s="77" t="str">
        <f>IF(ISTEXT('Discounted Costs'!$N452&amp;'Discounted Costs'!$O452),('Discounted Costs'!BI452)/Value_Output,"")</f>
        <v/>
      </c>
      <c r="BD145" s="77" t="str">
        <f>IF(ISTEXT('Discounted Costs'!$N452&amp;'Discounted Costs'!$O452),('Discounted Costs'!BJ452)/Value_Output,"")</f>
        <v/>
      </c>
      <c r="BE145" s="77" t="str">
        <f>IF(ISTEXT('Discounted Costs'!$N452&amp;'Discounted Costs'!$O452),('Discounted Costs'!BK452)/Value_Output,"")</f>
        <v/>
      </c>
      <c r="BF145" s="77" t="str">
        <f>IF(ISTEXT('Discounted Costs'!$N452&amp;'Discounted Costs'!$O452),('Discounted Costs'!BL452)/Value_Output,"")</f>
        <v/>
      </c>
      <c r="BG145" s="77" t="str">
        <f>IF(ISTEXT('Discounted Costs'!$N452&amp;'Discounted Costs'!$O452),('Discounted Costs'!BM452)/Value_Output,"")</f>
        <v/>
      </c>
      <c r="BH145" s="77" t="str">
        <f>IF(ISTEXT('Discounted Costs'!$N452&amp;'Discounted Costs'!$O452),('Discounted Costs'!BN452)/Value_Output,"")</f>
        <v/>
      </c>
      <c r="BI145" s="77" t="str">
        <f>IF(ISTEXT('Discounted Costs'!$N452&amp;'Discounted Costs'!$O452),('Discounted Costs'!BO452)/Value_Output,"")</f>
        <v/>
      </c>
      <c r="BJ145" s="77" t="str">
        <f>IF(ISTEXT('Discounted Costs'!$N452&amp;'Discounted Costs'!$O452),('Discounted Costs'!BP452)/Value_Output,"")</f>
        <v/>
      </c>
      <c r="BK145" s="77" t="str">
        <f>IF(ISTEXT('Discounted Costs'!$N452&amp;'Discounted Costs'!$O452),('Discounted Costs'!BQ452)/Value_Output,"")</f>
        <v/>
      </c>
      <c r="BL145" s="77" t="str">
        <f>IF(ISTEXT('Discounted Costs'!$N452&amp;'Discounted Costs'!$O452),('Discounted Costs'!BR452)/Value_Output,"")</f>
        <v/>
      </c>
      <c r="BM145" s="77" t="str">
        <f>IF(ISTEXT('Discounted Costs'!$N452&amp;'Discounted Costs'!$O452),('Discounted Costs'!BS452)/Value_Output,"")</f>
        <v/>
      </c>
      <c r="BN145" s="77" t="str">
        <f>IF(ISTEXT('Discounted Costs'!$N452&amp;'Discounted Costs'!$O452),('Discounted Costs'!BT452)/Value_Output,"")</f>
        <v/>
      </c>
      <c r="BO145" s="77" t="str">
        <f>IF(ISTEXT('Discounted Costs'!$N452&amp;'Discounted Costs'!$O452),('Discounted Costs'!BU452)/Value_Output,"")</f>
        <v/>
      </c>
      <c r="BP145" s="77" t="str">
        <f>IF(ISTEXT('Discounted Costs'!$N452&amp;'Discounted Costs'!$O452),('Discounted Costs'!BV452)/Value_Output,"")</f>
        <v/>
      </c>
      <c r="BQ145" s="77" t="str">
        <f>IF(ISTEXT('Discounted Costs'!$N452&amp;'Discounted Costs'!$O452),('Discounted Costs'!BW452)/Value_Output,"")</f>
        <v/>
      </c>
      <c r="BR145" s="77" t="str">
        <f>IF(ISTEXT('Discounted Costs'!$N452&amp;'Discounted Costs'!$O452),('Discounted Costs'!BX452)/Value_Output,"")</f>
        <v/>
      </c>
      <c r="BS145" s="77" t="str">
        <f>IF(ISTEXT('Discounted Costs'!$N452&amp;'Discounted Costs'!$O452),('Discounted Costs'!BY452)/Value_Output,"")</f>
        <v/>
      </c>
      <c r="BT145" s="77" t="str">
        <f>IF(ISTEXT('Discounted Costs'!$N452&amp;'Discounted Costs'!$O452),('Discounted Costs'!BZ452)/Value_Output,"")</f>
        <v/>
      </c>
      <c r="BU145" s="77" t="str">
        <f>IF(ISTEXT('Discounted Costs'!$N452&amp;'Discounted Costs'!$O452),('Discounted Costs'!CA452)/Value_Output,"")</f>
        <v/>
      </c>
      <c r="BV145" s="77" t="str">
        <f>IF(ISTEXT('Discounted Costs'!$N452&amp;'Discounted Costs'!$O452),('Discounted Costs'!CB452)/Value_Output,"")</f>
        <v/>
      </c>
      <c r="BW145" s="77" t="str">
        <f>IF(ISTEXT('Discounted Costs'!$N452&amp;'Discounted Costs'!$O452),('Discounted Costs'!CC452)/Value_Output,"")</f>
        <v/>
      </c>
      <c r="BX145" s="77" t="str">
        <f>IF(ISTEXT('Discounted Costs'!$N452&amp;'Discounted Costs'!$O452),('Discounted Costs'!CD452)/Value_Output,"")</f>
        <v/>
      </c>
      <c r="BY145" s="77" t="str">
        <f>IF(ISTEXT('Discounted Costs'!$N452&amp;'Discounted Costs'!$O452),('Discounted Costs'!CE452)/Value_Output,"")</f>
        <v/>
      </c>
      <c r="BZ145" s="77" t="str">
        <f>IF(ISTEXT('Discounted Costs'!$N452&amp;'Discounted Costs'!$O452),('Discounted Costs'!CF452)/Value_Output,"")</f>
        <v/>
      </c>
      <c r="CA145" s="77" t="str">
        <f>IF(ISTEXT('Discounted Costs'!$N452&amp;'Discounted Costs'!$O452),('Discounted Costs'!CG452)/Value_Output,"")</f>
        <v/>
      </c>
      <c r="CB145" s="77" t="str">
        <f>IF(ISTEXT('Discounted Costs'!$N452&amp;'Discounted Costs'!$O452),('Discounted Costs'!CH452)/Value_Output,"")</f>
        <v/>
      </c>
      <c r="CC145" s="77" t="str">
        <f>IF(ISTEXT('Discounted Costs'!$N452&amp;'Discounted Costs'!$O452),('Discounted Costs'!CI452)/Value_Output,"")</f>
        <v/>
      </c>
      <c r="CD145" s="77" t="str">
        <f>IF(ISTEXT('Discounted Costs'!$N452&amp;'Discounted Costs'!$O452),('Discounted Costs'!CJ452)/Value_Output,"")</f>
        <v/>
      </c>
      <c r="CE145" s="77" t="str">
        <f>IF(ISTEXT('Discounted Costs'!$N452&amp;'Discounted Costs'!$O452),('Discounted Costs'!CK452)/Value_Output,"")</f>
        <v/>
      </c>
      <c r="CF145" s="77" t="str">
        <f>IF(ISTEXT('Discounted Costs'!$N452&amp;'Discounted Costs'!$O452),('Discounted Costs'!CL452)/Value_Output,"")</f>
        <v/>
      </c>
      <c r="CG145" s="77" t="str">
        <f>IF(ISTEXT('Discounted Costs'!$N452&amp;'Discounted Costs'!$O452),('Discounted Costs'!CM452)/Value_Output,"")</f>
        <v/>
      </c>
      <c r="CH145" s="77" t="str">
        <f>IF(ISTEXT('Discounted Costs'!$N452&amp;'Discounted Costs'!$O452),('Discounted Costs'!CN452)/Value_Output,"")</f>
        <v/>
      </c>
      <c r="CI145" s="77" t="str">
        <f>IF(ISTEXT('Discounted Costs'!$N452&amp;'Discounted Costs'!$O452),('Discounted Costs'!CO452)/Value_Output,"")</f>
        <v/>
      </c>
      <c r="CJ145" s="77" t="str">
        <f>IF(ISTEXT('Discounted Costs'!$N452&amp;'Discounted Costs'!$O452),('Discounted Costs'!CP452)/Value_Output,"")</f>
        <v/>
      </c>
      <c r="CM145" s="24"/>
      <c r="CN145" s="24"/>
    </row>
    <row r="146" spans="3:92" x14ac:dyDescent="0.35">
      <c r="C146" s="114"/>
      <c r="D146" s="114"/>
      <c r="E146" s="19" t="str">
        <f>IF(ISTEXT('Discounted Costs'!$N453&amp;'Discounted Costs'!$O453),'Discounted Costs'!$O453,"")</f>
        <v/>
      </c>
      <c r="F146" s="19"/>
      <c r="G146" s="82" t="str">
        <f>IF(ISTEXT('Discounted Costs'!$N453&amp;'Discounted Costs'!$O453),SUM('Discounted Costs'!$P453:$BM453)/Value_Output,"")</f>
        <v/>
      </c>
      <c r="H146" s="82"/>
      <c r="I146" s="87"/>
      <c r="J146" s="81" t="str">
        <f>IF(ISTEXT('Discounted Costs'!$N453&amp;'Discounted Costs'!$O453),('Discounted Costs'!P453)/Value_Output,"")</f>
        <v/>
      </c>
      <c r="K146" s="81" t="str">
        <f>IF(ISTEXT('Discounted Costs'!$N453&amp;'Discounted Costs'!$O453),('Discounted Costs'!Q453)/Value_Output,"")</f>
        <v/>
      </c>
      <c r="L146" s="81" t="str">
        <f>IF(ISTEXT('Discounted Costs'!$N453&amp;'Discounted Costs'!$O453),('Discounted Costs'!R453)/Value_Output,"")</f>
        <v/>
      </c>
      <c r="M146" s="81" t="str">
        <f>IF(ISTEXT('Discounted Costs'!$N453&amp;'Discounted Costs'!$O453),('Discounted Costs'!S453)/Value_Output,"")</f>
        <v/>
      </c>
      <c r="N146" s="81" t="str">
        <f>IF(ISTEXT('Discounted Costs'!$N453&amp;'Discounted Costs'!$O453),('Discounted Costs'!T453)/Value_Output,"")</f>
        <v/>
      </c>
      <c r="O146" s="81" t="str">
        <f>IF(ISTEXT('Discounted Costs'!$N453&amp;'Discounted Costs'!$O453),('Discounted Costs'!U453)/Value_Output,"")</f>
        <v/>
      </c>
      <c r="P146" s="81" t="str">
        <f>IF(ISTEXT('Discounted Costs'!$N453&amp;'Discounted Costs'!$O453),('Discounted Costs'!V453)/Value_Output,"")</f>
        <v/>
      </c>
      <c r="Q146" s="81" t="str">
        <f>IF(ISTEXT('Discounted Costs'!$N453&amp;'Discounted Costs'!$O453),('Discounted Costs'!W453)/Value_Output,"")</f>
        <v/>
      </c>
      <c r="R146" s="81" t="str">
        <f>IF(ISTEXT('Discounted Costs'!$N453&amp;'Discounted Costs'!$O453),('Discounted Costs'!X453)/Value_Output,"")</f>
        <v/>
      </c>
      <c r="S146" s="81" t="str">
        <f>IF(ISTEXT('Discounted Costs'!$N453&amp;'Discounted Costs'!$O453),('Discounted Costs'!Y453)/Value_Output,"")</f>
        <v/>
      </c>
      <c r="T146" s="81" t="str">
        <f>IF(ISTEXT('Discounted Costs'!$N453&amp;'Discounted Costs'!$O453),('Discounted Costs'!Z453)/Value_Output,"")</f>
        <v/>
      </c>
      <c r="U146" s="81" t="str">
        <f>IF(ISTEXT('Discounted Costs'!$N453&amp;'Discounted Costs'!$O453),('Discounted Costs'!AA453)/Value_Output,"")</f>
        <v/>
      </c>
      <c r="V146" s="81" t="str">
        <f>IF(ISTEXT('Discounted Costs'!$N453&amp;'Discounted Costs'!$O453),('Discounted Costs'!AB453)/Value_Output,"")</f>
        <v/>
      </c>
      <c r="W146" s="81" t="str">
        <f>IF(ISTEXT('Discounted Costs'!$N453&amp;'Discounted Costs'!$O453),('Discounted Costs'!AC453)/Value_Output,"")</f>
        <v/>
      </c>
      <c r="X146" s="81" t="str">
        <f>IF(ISTEXT('Discounted Costs'!$N453&amp;'Discounted Costs'!$O453),('Discounted Costs'!AD453)/Value_Output,"")</f>
        <v/>
      </c>
      <c r="Y146" s="81" t="str">
        <f>IF(ISTEXT('Discounted Costs'!$N453&amp;'Discounted Costs'!$O453),('Discounted Costs'!AE453)/Value_Output,"")</f>
        <v/>
      </c>
      <c r="Z146" s="81" t="str">
        <f>IF(ISTEXT('Discounted Costs'!$N453&amp;'Discounted Costs'!$O453),('Discounted Costs'!AF453)/Value_Output,"")</f>
        <v/>
      </c>
      <c r="AA146" s="81" t="str">
        <f>IF(ISTEXT('Discounted Costs'!$N453&amp;'Discounted Costs'!$O453),('Discounted Costs'!AG453)/Value_Output,"")</f>
        <v/>
      </c>
      <c r="AB146" s="81" t="str">
        <f>IF(ISTEXT('Discounted Costs'!$N453&amp;'Discounted Costs'!$O453),('Discounted Costs'!AH453)/Value_Output,"")</f>
        <v/>
      </c>
      <c r="AC146" s="81" t="str">
        <f>IF(ISTEXT('Discounted Costs'!$N453&amp;'Discounted Costs'!$O453),('Discounted Costs'!AI453)/Value_Output,"")</f>
        <v/>
      </c>
      <c r="AD146" s="81" t="str">
        <f>IF(ISTEXT('Discounted Costs'!$N453&amp;'Discounted Costs'!$O453),('Discounted Costs'!AJ453)/Value_Output,"")</f>
        <v/>
      </c>
      <c r="AE146" s="81" t="str">
        <f>IF(ISTEXT('Discounted Costs'!$N453&amp;'Discounted Costs'!$O453),('Discounted Costs'!AK453)/Value_Output,"")</f>
        <v/>
      </c>
      <c r="AF146" s="81" t="str">
        <f>IF(ISTEXT('Discounted Costs'!$N453&amp;'Discounted Costs'!$O453),('Discounted Costs'!AL453)/Value_Output,"")</f>
        <v/>
      </c>
      <c r="AG146" s="81" t="str">
        <f>IF(ISTEXT('Discounted Costs'!$N453&amp;'Discounted Costs'!$O453),('Discounted Costs'!AM453)/Value_Output,"")</f>
        <v/>
      </c>
      <c r="AH146" s="81" t="str">
        <f>IF(ISTEXT('Discounted Costs'!$N453&amp;'Discounted Costs'!$O453),('Discounted Costs'!AN453)/Value_Output,"")</f>
        <v/>
      </c>
      <c r="AI146" s="81" t="str">
        <f>IF(ISTEXT('Discounted Costs'!$N453&amp;'Discounted Costs'!$O453),('Discounted Costs'!AO453)/Value_Output,"")</f>
        <v/>
      </c>
      <c r="AJ146" s="81" t="str">
        <f>IF(ISTEXT('Discounted Costs'!$N453&amp;'Discounted Costs'!$O453),('Discounted Costs'!AP453)/Value_Output,"")</f>
        <v/>
      </c>
      <c r="AK146" s="81" t="str">
        <f>IF(ISTEXT('Discounted Costs'!$N453&amp;'Discounted Costs'!$O453),('Discounted Costs'!AQ453)/Value_Output,"")</f>
        <v/>
      </c>
      <c r="AL146" s="81" t="str">
        <f>IF(ISTEXT('Discounted Costs'!$N453&amp;'Discounted Costs'!$O453),('Discounted Costs'!AR453)/Value_Output,"")</f>
        <v/>
      </c>
      <c r="AM146" s="81" t="str">
        <f>IF(ISTEXT('Discounted Costs'!$N453&amp;'Discounted Costs'!$O453),('Discounted Costs'!AS453)/Value_Output,"")</f>
        <v/>
      </c>
      <c r="AN146" s="81" t="str">
        <f>IF(ISTEXT('Discounted Costs'!$N453&amp;'Discounted Costs'!$O453),('Discounted Costs'!AT453)/Value_Output,"")</f>
        <v/>
      </c>
      <c r="AO146" s="81" t="str">
        <f>IF(ISTEXT('Discounted Costs'!$N453&amp;'Discounted Costs'!$O453),('Discounted Costs'!AU453)/Value_Output,"")</f>
        <v/>
      </c>
      <c r="AP146" s="81" t="str">
        <f>IF(ISTEXT('Discounted Costs'!$N453&amp;'Discounted Costs'!$O453),('Discounted Costs'!AV453)/Value_Output,"")</f>
        <v/>
      </c>
      <c r="AQ146" s="81" t="str">
        <f>IF(ISTEXT('Discounted Costs'!$N453&amp;'Discounted Costs'!$O453),('Discounted Costs'!AW453)/Value_Output,"")</f>
        <v/>
      </c>
      <c r="AR146" s="81" t="str">
        <f>IF(ISTEXT('Discounted Costs'!$N453&amp;'Discounted Costs'!$O453),('Discounted Costs'!AX453)/Value_Output,"")</f>
        <v/>
      </c>
      <c r="AS146" s="81" t="str">
        <f>IF(ISTEXT('Discounted Costs'!$N453&amp;'Discounted Costs'!$O453),('Discounted Costs'!AY453)/Value_Output,"")</f>
        <v/>
      </c>
      <c r="AT146" s="81" t="str">
        <f>IF(ISTEXT('Discounted Costs'!$N453&amp;'Discounted Costs'!$O453),('Discounted Costs'!AZ453)/Value_Output,"")</f>
        <v/>
      </c>
      <c r="AU146" s="81" t="str">
        <f>IF(ISTEXT('Discounted Costs'!$N453&amp;'Discounted Costs'!$O453),('Discounted Costs'!BA453)/Value_Output,"")</f>
        <v/>
      </c>
      <c r="AV146" s="81" t="str">
        <f>IF(ISTEXT('Discounted Costs'!$N453&amp;'Discounted Costs'!$O453),('Discounted Costs'!BB453)/Value_Output,"")</f>
        <v/>
      </c>
      <c r="AW146" s="81" t="str">
        <f>IF(ISTEXT('Discounted Costs'!$N453&amp;'Discounted Costs'!$O453),('Discounted Costs'!BC453)/Value_Output,"")</f>
        <v/>
      </c>
      <c r="AX146" s="81" t="str">
        <f>IF(ISTEXT('Discounted Costs'!$N453&amp;'Discounted Costs'!$O453),('Discounted Costs'!BD453)/Value_Output,"")</f>
        <v/>
      </c>
      <c r="AY146" s="81" t="str">
        <f>IF(ISTEXT('Discounted Costs'!$N453&amp;'Discounted Costs'!$O453),('Discounted Costs'!BE453)/Value_Output,"")</f>
        <v/>
      </c>
      <c r="AZ146" s="77" t="str">
        <f>IF(ISTEXT('Discounted Costs'!$N453&amp;'Discounted Costs'!$O453),('Discounted Costs'!BF453)/Value_Output,"")</f>
        <v/>
      </c>
      <c r="BA146" s="77" t="str">
        <f>IF(ISTEXT('Discounted Costs'!$N453&amp;'Discounted Costs'!$O453),('Discounted Costs'!BG453)/Value_Output,"")</f>
        <v/>
      </c>
      <c r="BB146" s="77" t="str">
        <f>IF(ISTEXT('Discounted Costs'!$N453&amp;'Discounted Costs'!$O453),('Discounted Costs'!BH453)/Value_Output,"")</f>
        <v/>
      </c>
      <c r="BC146" s="77" t="str">
        <f>IF(ISTEXT('Discounted Costs'!$N453&amp;'Discounted Costs'!$O453),('Discounted Costs'!BI453)/Value_Output,"")</f>
        <v/>
      </c>
      <c r="BD146" s="77" t="str">
        <f>IF(ISTEXT('Discounted Costs'!$N453&amp;'Discounted Costs'!$O453),('Discounted Costs'!BJ453)/Value_Output,"")</f>
        <v/>
      </c>
      <c r="BE146" s="77" t="str">
        <f>IF(ISTEXT('Discounted Costs'!$N453&amp;'Discounted Costs'!$O453),('Discounted Costs'!BK453)/Value_Output,"")</f>
        <v/>
      </c>
      <c r="BF146" s="77" t="str">
        <f>IF(ISTEXT('Discounted Costs'!$N453&amp;'Discounted Costs'!$O453),('Discounted Costs'!BL453)/Value_Output,"")</f>
        <v/>
      </c>
      <c r="BG146" s="77" t="str">
        <f>IF(ISTEXT('Discounted Costs'!$N453&amp;'Discounted Costs'!$O453),('Discounted Costs'!BM453)/Value_Output,"")</f>
        <v/>
      </c>
      <c r="BH146" s="77" t="str">
        <f>IF(ISTEXT('Discounted Costs'!$N453&amp;'Discounted Costs'!$O453),('Discounted Costs'!BN453)/Value_Output,"")</f>
        <v/>
      </c>
      <c r="BI146" s="77" t="str">
        <f>IF(ISTEXT('Discounted Costs'!$N453&amp;'Discounted Costs'!$O453),('Discounted Costs'!BO453)/Value_Output,"")</f>
        <v/>
      </c>
      <c r="BJ146" s="77" t="str">
        <f>IF(ISTEXT('Discounted Costs'!$N453&amp;'Discounted Costs'!$O453),('Discounted Costs'!BP453)/Value_Output,"")</f>
        <v/>
      </c>
      <c r="BK146" s="77" t="str">
        <f>IF(ISTEXT('Discounted Costs'!$N453&amp;'Discounted Costs'!$O453),('Discounted Costs'!BQ453)/Value_Output,"")</f>
        <v/>
      </c>
      <c r="BL146" s="77" t="str">
        <f>IF(ISTEXT('Discounted Costs'!$N453&amp;'Discounted Costs'!$O453),('Discounted Costs'!BR453)/Value_Output,"")</f>
        <v/>
      </c>
      <c r="BM146" s="77" t="str">
        <f>IF(ISTEXT('Discounted Costs'!$N453&amp;'Discounted Costs'!$O453),('Discounted Costs'!BS453)/Value_Output,"")</f>
        <v/>
      </c>
      <c r="BN146" s="77" t="str">
        <f>IF(ISTEXT('Discounted Costs'!$N453&amp;'Discounted Costs'!$O453),('Discounted Costs'!BT453)/Value_Output,"")</f>
        <v/>
      </c>
      <c r="BO146" s="77" t="str">
        <f>IF(ISTEXT('Discounted Costs'!$N453&amp;'Discounted Costs'!$O453),('Discounted Costs'!BU453)/Value_Output,"")</f>
        <v/>
      </c>
      <c r="BP146" s="77" t="str">
        <f>IF(ISTEXT('Discounted Costs'!$N453&amp;'Discounted Costs'!$O453),('Discounted Costs'!BV453)/Value_Output,"")</f>
        <v/>
      </c>
      <c r="BQ146" s="77" t="str">
        <f>IF(ISTEXT('Discounted Costs'!$N453&amp;'Discounted Costs'!$O453),('Discounted Costs'!BW453)/Value_Output,"")</f>
        <v/>
      </c>
      <c r="BR146" s="77" t="str">
        <f>IF(ISTEXT('Discounted Costs'!$N453&amp;'Discounted Costs'!$O453),('Discounted Costs'!BX453)/Value_Output,"")</f>
        <v/>
      </c>
      <c r="BS146" s="77" t="str">
        <f>IF(ISTEXT('Discounted Costs'!$N453&amp;'Discounted Costs'!$O453),('Discounted Costs'!BY453)/Value_Output,"")</f>
        <v/>
      </c>
      <c r="BT146" s="77" t="str">
        <f>IF(ISTEXT('Discounted Costs'!$N453&amp;'Discounted Costs'!$O453),('Discounted Costs'!BZ453)/Value_Output,"")</f>
        <v/>
      </c>
      <c r="BU146" s="77" t="str">
        <f>IF(ISTEXT('Discounted Costs'!$N453&amp;'Discounted Costs'!$O453),('Discounted Costs'!CA453)/Value_Output,"")</f>
        <v/>
      </c>
      <c r="BV146" s="77" t="str">
        <f>IF(ISTEXT('Discounted Costs'!$N453&amp;'Discounted Costs'!$O453),('Discounted Costs'!CB453)/Value_Output,"")</f>
        <v/>
      </c>
      <c r="BW146" s="77" t="str">
        <f>IF(ISTEXT('Discounted Costs'!$N453&amp;'Discounted Costs'!$O453),('Discounted Costs'!CC453)/Value_Output,"")</f>
        <v/>
      </c>
      <c r="BX146" s="77" t="str">
        <f>IF(ISTEXT('Discounted Costs'!$N453&amp;'Discounted Costs'!$O453),('Discounted Costs'!CD453)/Value_Output,"")</f>
        <v/>
      </c>
      <c r="BY146" s="77" t="str">
        <f>IF(ISTEXT('Discounted Costs'!$N453&amp;'Discounted Costs'!$O453),('Discounted Costs'!CE453)/Value_Output,"")</f>
        <v/>
      </c>
      <c r="BZ146" s="77" t="str">
        <f>IF(ISTEXT('Discounted Costs'!$N453&amp;'Discounted Costs'!$O453),('Discounted Costs'!CF453)/Value_Output,"")</f>
        <v/>
      </c>
      <c r="CA146" s="77" t="str">
        <f>IF(ISTEXT('Discounted Costs'!$N453&amp;'Discounted Costs'!$O453),('Discounted Costs'!CG453)/Value_Output,"")</f>
        <v/>
      </c>
      <c r="CB146" s="77" t="str">
        <f>IF(ISTEXT('Discounted Costs'!$N453&amp;'Discounted Costs'!$O453),('Discounted Costs'!CH453)/Value_Output,"")</f>
        <v/>
      </c>
      <c r="CC146" s="77" t="str">
        <f>IF(ISTEXT('Discounted Costs'!$N453&amp;'Discounted Costs'!$O453),('Discounted Costs'!CI453)/Value_Output,"")</f>
        <v/>
      </c>
      <c r="CD146" s="77" t="str">
        <f>IF(ISTEXT('Discounted Costs'!$N453&amp;'Discounted Costs'!$O453),('Discounted Costs'!CJ453)/Value_Output,"")</f>
        <v/>
      </c>
      <c r="CE146" s="77" t="str">
        <f>IF(ISTEXT('Discounted Costs'!$N453&amp;'Discounted Costs'!$O453),('Discounted Costs'!CK453)/Value_Output,"")</f>
        <v/>
      </c>
      <c r="CF146" s="77" t="str">
        <f>IF(ISTEXT('Discounted Costs'!$N453&amp;'Discounted Costs'!$O453),('Discounted Costs'!CL453)/Value_Output,"")</f>
        <v/>
      </c>
      <c r="CG146" s="77" t="str">
        <f>IF(ISTEXT('Discounted Costs'!$N453&amp;'Discounted Costs'!$O453),('Discounted Costs'!CM453)/Value_Output,"")</f>
        <v/>
      </c>
      <c r="CH146" s="77" t="str">
        <f>IF(ISTEXT('Discounted Costs'!$N453&amp;'Discounted Costs'!$O453),('Discounted Costs'!CN453)/Value_Output,"")</f>
        <v/>
      </c>
      <c r="CI146" s="77" t="str">
        <f>IF(ISTEXT('Discounted Costs'!$N453&amp;'Discounted Costs'!$O453),('Discounted Costs'!CO453)/Value_Output,"")</f>
        <v/>
      </c>
      <c r="CJ146" s="77" t="str">
        <f>IF(ISTEXT('Discounted Costs'!$N453&amp;'Discounted Costs'!$O453),('Discounted Costs'!CP453)/Value_Output,"")</f>
        <v/>
      </c>
      <c r="CM146" s="24"/>
      <c r="CN146" s="24"/>
    </row>
    <row r="147" spans="3:92" x14ac:dyDescent="0.35">
      <c r="C147" s="114"/>
      <c r="D147" s="114"/>
      <c r="E147" s="19" t="str">
        <f>IF(ISTEXT('Discounted Costs'!$N454&amp;'Discounted Costs'!$O454),'Discounted Costs'!$O454,"")</f>
        <v/>
      </c>
      <c r="F147" s="19"/>
      <c r="G147" s="82" t="str">
        <f>IF(ISTEXT('Discounted Costs'!$N454&amp;'Discounted Costs'!$O454),SUM('Discounted Costs'!$P454:$BM454)/Value_Output,"")</f>
        <v/>
      </c>
      <c r="H147" s="82"/>
      <c r="I147" s="87"/>
      <c r="J147" s="81" t="str">
        <f>IF(ISTEXT('Discounted Costs'!$N454&amp;'Discounted Costs'!$O454),('Discounted Costs'!P454)/Value_Output,"")</f>
        <v/>
      </c>
      <c r="K147" s="81" t="str">
        <f>IF(ISTEXT('Discounted Costs'!$N454&amp;'Discounted Costs'!$O454),('Discounted Costs'!Q454)/Value_Output,"")</f>
        <v/>
      </c>
      <c r="L147" s="81" t="str">
        <f>IF(ISTEXT('Discounted Costs'!$N454&amp;'Discounted Costs'!$O454),('Discounted Costs'!R454)/Value_Output,"")</f>
        <v/>
      </c>
      <c r="M147" s="81" t="str">
        <f>IF(ISTEXT('Discounted Costs'!$N454&amp;'Discounted Costs'!$O454),('Discounted Costs'!S454)/Value_Output,"")</f>
        <v/>
      </c>
      <c r="N147" s="81" t="str">
        <f>IF(ISTEXT('Discounted Costs'!$N454&amp;'Discounted Costs'!$O454),('Discounted Costs'!T454)/Value_Output,"")</f>
        <v/>
      </c>
      <c r="O147" s="81" t="str">
        <f>IF(ISTEXT('Discounted Costs'!$N454&amp;'Discounted Costs'!$O454),('Discounted Costs'!U454)/Value_Output,"")</f>
        <v/>
      </c>
      <c r="P147" s="81" t="str">
        <f>IF(ISTEXT('Discounted Costs'!$N454&amp;'Discounted Costs'!$O454),('Discounted Costs'!V454)/Value_Output,"")</f>
        <v/>
      </c>
      <c r="Q147" s="81" t="str">
        <f>IF(ISTEXT('Discounted Costs'!$N454&amp;'Discounted Costs'!$O454),('Discounted Costs'!W454)/Value_Output,"")</f>
        <v/>
      </c>
      <c r="R147" s="81" t="str">
        <f>IF(ISTEXT('Discounted Costs'!$N454&amp;'Discounted Costs'!$O454),('Discounted Costs'!X454)/Value_Output,"")</f>
        <v/>
      </c>
      <c r="S147" s="81" t="str">
        <f>IF(ISTEXT('Discounted Costs'!$N454&amp;'Discounted Costs'!$O454),('Discounted Costs'!Y454)/Value_Output,"")</f>
        <v/>
      </c>
      <c r="T147" s="81" t="str">
        <f>IF(ISTEXT('Discounted Costs'!$N454&amp;'Discounted Costs'!$O454),('Discounted Costs'!Z454)/Value_Output,"")</f>
        <v/>
      </c>
      <c r="U147" s="81" t="str">
        <f>IF(ISTEXT('Discounted Costs'!$N454&amp;'Discounted Costs'!$O454),('Discounted Costs'!AA454)/Value_Output,"")</f>
        <v/>
      </c>
      <c r="V147" s="81" t="str">
        <f>IF(ISTEXT('Discounted Costs'!$N454&amp;'Discounted Costs'!$O454),('Discounted Costs'!AB454)/Value_Output,"")</f>
        <v/>
      </c>
      <c r="W147" s="81" t="str">
        <f>IF(ISTEXT('Discounted Costs'!$N454&amp;'Discounted Costs'!$O454),('Discounted Costs'!AC454)/Value_Output,"")</f>
        <v/>
      </c>
      <c r="X147" s="81" t="str">
        <f>IF(ISTEXT('Discounted Costs'!$N454&amp;'Discounted Costs'!$O454),('Discounted Costs'!AD454)/Value_Output,"")</f>
        <v/>
      </c>
      <c r="Y147" s="81" t="str">
        <f>IF(ISTEXT('Discounted Costs'!$N454&amp;'Discounted Costs'!$O454),('Discounted Costs'!AE454)/Value_Output,"")</f>
        <v/>
      </c>
      <c r="Z147" s="81" t="str">
        <f>IF(ISTEXT('Discounted Costs'!$N454&amp;'Discounted Costs'!$O454),('Discounted Costs'!AF454)/Value_Output,"")</f>
        <v/>
      </c>
      <c r="AA147" s="81" t="str">
        <f>IF(ISTEXT('Discounted Costs'!$N454&amp;'Discounted Costs'!$O454),('Discounted Costs'!AG454)/Value_Output,"")</f>
        <v/>
      </c>
      <c r="AB147" s="81" t="str">
        <f>IF(ISTEXT('Discounted Costs'!$N454&amp;'Discounted Costs'!$O454),('Discounted Costs'!AH454)/Value_Output,"")</f>
        <v/>
      </c>
      <c r="AC147" s="81" t="str">
        <f>IF(ISTEXT('Discounted Costs'!$N454&amp;'Discounted Costs'!$O454),('Discounted Costs'!AI454)/Value_Output,"")</f>
        <v/>
      </c>
      <c r="AD147" s="81" t="str">
        <f>IF(ISTEXT('Discounted Costs'!$N454&amp;'Discounted Costs'!$O454),('Discounted Costs'!AJ454)/Value_Output,"")</f>
        <v/>
      </c>
      <c r="AE147" s="81" t="str">
        <f>IF(ISTEXT('Discounted Costs'!$N454&amp;'Discounted Costs'!$O454),('Discounted Costs'!AK454)/Value_Output,"")</f>
        <v/>
      </c>
      <c r="AF147" s="81" t="str">
        <f>IF(ISTEXT('Discounted Costs'!$N454&amp;'Discounted Costs'!$O454),('Discounted Costs'!AL454)/Value_Output,"")</f>
        <v/>
      </c>
      <c r="AG147" s="81" t="str">
        <f>IF(ISTEXT('Discounted Costs'!$N454&amp;'Discounted Costs'!$O454),('Discounted Costs'!AM454)/Value_Output,"")</f>
        <v/>
      </c>
      <c r="AH147" s="81" t="str">
        <f>IF(ISTEXT('Discounted Costs'!$N454&amp;'Discounted Costs'!$O454),('Discounted Costs'!AN454)/Value_Output,"")</f>
        <v/>
      </c>
      <c r="AI147" s="81" t="str">
        <f>IF(ISTEXT('Discounted Costs'!$N454&amp;'Discounted Costs'!$O454),('Discounted Costs'!AO454)/Value_Output,"")</f>
        <v/>
      </c>
      <c r="AJ147" s="81" t="str">
        <f>IF(ISTEXT('Discounted Costs'!$N454&amp;'Discounted Costs'!$O454),('Discounted Costs'!AP454)/Value_Output,"")</f>
        <v/>
      </c>
      <c r="AK147" s="81" t="str">
        <f>IF(ISTEXT('Discounted Costs'!$N454&amp;'Discounted Costs'!$O454),('Discounted Costs'!AQ454)/Value_Output,"")</f>
        <v/>
      </c>
      <c r="AL147" s="81" t="str">
        <f>IF(ISTEXT('Discounted Costs'!$N454&amp;'Discounted Costs'!$O454),('Discounted Costs'!AR454)/Value_Output,"")</f>
        <v/>
      </c>
      <c r="AM147" s="81" t="str">
        <f>IF(ISTEXT('Discounted Costs'!$N454&amp;'Discounted Costs'!$O454),('Discounted Costs'!AS454)/Value_Output,"")</f>
        <v/>
      </c>
      <c r="AN147" s="81" t="str">
        <f>IF(ISTEXT('Discounted Costs'!$N454&amp;'Discounted Costs'!$O454),('Discounted Costs'!AT454)/Value_Output,"")</f>
        <v/>
      </c>
      <c r="AO147" s="81" t="str">
        <f>IF(ISTEXT('Discounted Costs'!$N454&amp;'Discounted Costs'!$O454),('Discounted Costs'!AU454)/Value_Output,"")</f>
        <v/>
      </c>
      <c r="AP147" s="81" t="str">
        <f>IF(ISTEXT('Discounted Costs'!$N454&amp;'Discounted Costs'!$O454),('Discounted Costs'!AV454)/Value_Output,"")</f>
        <v/>
      </c>
      <c r="AQ147" s="81" t="str">
        <f>IF(ISTEXT('Discounted Costs'!$N454&amp;'Discounted Costs'!$O454),('Discounted Costs'!AW454)/Value_Output,"")</f>
        <v/>
      </c>
      <c r="AR147" s="81" t="str">
        <f>IF(ISTEXT('Discounted Costs'!$N454&amp;'Discounted Costs'!$O454),('Discounted Costs'!AX454)/Value_Output,"")</f>
        <v/>
      </c>
      <c r="AS147" s="81" t="str">
        <f>IF(ISTEXT('Discounted Costs'!$N454&amp;'Discounted Costs'!$O454),('Discounted Costs'!AY454)/Value_Output,"")</f>
        <v/>
      </c>
      <c r="AT147" s="81" t="str">
        <f>IF(ISTEXT('Discounted Costs'!$N454&amp;'Discounted Costs'!$O454),('Discounted Costs'!AZ454)/Value_Output,"")</f>
        <v/>
      </c>
      <c r="AU147" s="81" t="str">
        <f>IF(ISTEXT('Discounted Costs'!$N454&amp;'Discounted Costs'!$O454),('Discounted Costs'!BA454)/Value_Output,"")</f>
        <v/>
      </c>
      <c r="AV147" s="81" t="str">
        <f>IF(ISTEXT('Discounted Costs'!$N454&amp;'Discounted Costs'!$O454),('Discounted Costs'!BB454)/Value_Output,"")</f>
        <v/>
      </c>
      <c r="AW147" s="81" t="str">
        <f>IF(ISTEXT('Discounted Costs'!$N454&amp;'Discounted Costs'!$O454),('Discounted Costs'!BC454)/Value_Output,"")</f>
        <v/>
      </c>
      <c r="AX147" s="81" t="str">
        <f>IF(ISTEXT('Discounted Costs'!$N454&amp;'Discounted Costs'!$O454),('Discounted Costs'!BD454)/Value_Output,"")</f>
        <v/>
      </c>
      <c r="AY147" s="81" t="str">
        <f>IF(ISTEXT('Discounted Costs'!$N454&amp;'Discounted Costs'!$O454),('Discounted Costs'!BE454)/Value_Output,"")</f>
        <v/>
      </c>
      <c r="AZ147" s="77" t="str">
        <f>IF(ISTEXT('Discounted Costs'!$N454&amp;'Discounted Costs'!$O454),('Discounted Costs'!BF454)/Value_Output,"")</f>
        <v/>
      </c>
      <c r="BA147" s="77" t="str">
        <f>IF(ISTEXT('Discounted Costs'!$N454&amp;'Discounted Costs'!$O454),('Discounted Costs'!BG454)/Value_Output,"")</f>
        <v/>
      </c>
      <c r="BB147" s="77" t="str">
        <f>IF(ISTEXT('Discounted Costs'!$N454&amp;'Discounted Costs'!$O454),('Discounted Costs'!BH454)/Value_Output,"")</f>
        <v/>
      </c>
      <c r="BC147" s="77" t="str">
        <f>IF(ISTEXT('Discounted Costs'!$N454&amp;'Discounted Costs'!$O454),('Discounted Costs'!BI454)/Value_Output,"")</f>
        <v/>
      </c>
      <c r="BD147" s="77" t="str">
        <f>IF(ISTEXT('Discounted Costs'!$N454&amp;'Discounted Costs'!$O454),('Discounted Costs'!BJ454)/Value_Output,"")</f>
        <v/>
      </c>
      <c r="BE147" s="77" t="str">
        <f>IF(ISTEXT('Discounted Costs'!$N454&amp;'Discounted Costs'!$O454),('Discounted Costs'!BK454)/Value_Output,"")</f>
        <v/>
      </c>
      <c r="BF147" s="77" t="str">
        <f>IF(ISTEXT('Discounted Costs'!$N454&amp;'Discounted Costs'!$O454),('Discounted Costs'!BL454)/Value_Output,"")</f>
        <v/>
      </c>
      <c r="BG147" s="77" t="str">
        <f>IF(ISTEXT('Discounted Costs'!$N454&amp;'Discounted Costs'!$O454),('Discounted Costs'!BM454)/Value_Output,"")</f>
        <v/>
      </c>
      <c r="BH147" s="77" t="str">
        <f>IF(ISTEXT('Discounted Costs'!$N454&amp;'Discounted Costs'!$O454),('Discounted Costs'!BN454)/Value_Output,"")</f>
        <v/>
      </c>
      <c r="BI147" s="77" t="str">
        <f>IF(ISTEXT('Discounted Costs'!$N454&amp;'Discounted Costs'!$O454),('Discounted Costs'!BO454)/Value_Output,"")</f>
        <v/>
      </c>
      <c r="BJ147" s="77" t="str">
        <f>IF(ISTEXT('Discounted Costs'!$N454&amp;'Discounted Costs'!$O454),('Discounted Costs'!BP454)/Value_Output,"")</f>
        <v/>
      </c>
      <c r="BK147" s="77" t="str">
        <f>IF(ISTEXT('Discounted Costs'!$N454&amp;'Discounted Costs'!$O454),('Discounted Costs'!BQ454)/Value_Output,"")</f>
        <v/>
      </c>
      <c r="BL147" s="77" t="str">
        <f>IF(ISTEXT('Discounted Costs'!$N454&amp;'Discounted Costs'!$O454),('Discounted Costs'!BR454)/Value_Output,"")</f>
        <v/>
      </c>
      <c r="BM147" s="77" t="str">
        <f>IF(ISTEXT('Discounted Costs'!$N454&amp;'Discounted Costs'!$O454),('Discounted Costs'!BS454)/Value_Output,"")</f>
        <v/>
      </c>
      <c r="BN147" s="77" t="str">
        <f>IF(ISTEXT('Discounted Costs'!$N454&amp;'Discounted Costs'!$O454),('Discounted Costs'!BT454)/Value_Output,"")</f>
        <v/>
      </c>
      <c r="BO147" s="77" t="str">
        <f>IF(ISTEXT('Discounted Costs'!$N454&amp;'Discounted Costs'!$O454),('Discounted Costs'!BU454)/Value_Output,"")</f>
        <v/>
      </c>
      <c r="BP147" s="77" t="str">
        <f>IF(ISTEXT('Discounted Costs'!$N454&amp;'Discounted Costs'!$O454),('Discounted Costs'!BV454)/Value_Output,"")</f>
        <v/>
      </c>
      <c r="BQ147" s="77" t="str">
        <f>IF(ISTEXT('Discounted Costs'!$N454&amp;'Discounted Costs'!$O454),('Discounted Costs'!BW454)/Value_Output,"")</f>
        <v/>
      </c>
      <c r="BR147" s="77" t="str">
        <f>IF(ISTEXT('Discounted Costs'!$N454&amp;'Discounted Costs'!$O454),('Discounted Costs'!BX454)/Value_Output,"")</f>
        <v/>
      </c>
      <c r="BS147" s="77" t="str">
        <f>IF(ISTEXT('Discounted Costs'!$N454&amp;'Discounted Costs'!$O454),('Discounted Costs'!BY454)/Value_Output,"")</f>
        <v/>
      </c>
      <c r="BT147" s="77" t="str">
        <f>IF(ISTEXT('Discounted Costs'!$N454&amp;'Discounted Costs'!$O454),('Discounted Costs'!BZ454)/Value_Output,"")</f>
        <v/>
      </c>
      <c r="BU147" s="77" t="str">
        <f>IF(ISTEXT('Discounted Costs'!$N454&amp;'Discounted Costs'!$O454),('Discounted Costs'!CA454)/Value_Output,"")</f>
        <v/>
      </c>
      <c r="BV147" s="77" t="str">
        <f>IF(ISTEXT('Discounted Costs'!$N454&amp;'Discounted Costs'!$O454),('Discounted Costs'!CB454)/Value_Output,"")</f>
        <v/>
      </c>
      <c r="BW147" s="77" t="str">
        <f>IF(ISTEXT('Discounted Costs'!$N454&amp;'Discounted Costs'!$O454),('Discounted Costs'!CC454)/Value_Output,"")</f>
        <v/>
      </c>
      <c r="BX147" s="77" t="str">
        <f>IF(ISTEXT('Discounted Costs'!$N454&amp;'Discounted Costs'!$O454),('Discounted Costs'!CD454)/Value_Output,"")</f>
        <v/>
      </c>
      <c r="BY147" s="77" t="str">
        <f>IF(ISTEXT('Discounted Costs'!$N454&amp;'Discounted Costs'!$O454),('Discounted Costs'!CE454)/Value_Output,"")</f>
        <v/>
      </c>
      <c r="BZ147" s="77" t="str">
        <f>IF(ISTEXT('Discounted Costs'!$N454&amp;'Discounted Costs'!$O454),('Discounted Costs'!CF454)/Value_Output,"")</f>
        <v/>
      </c>
      <c r="CA147" s="77" t="str">
        <f>IF(ISTEXT('Discounted Costs'!$N454&amp;'Discounted Costs'!$O454),('Discounted Costs'!CG454)/Value_Output,"")</f>
        <v/>
      </c>
      <c r="CB147" s="77" t="str">
        <f>IF(ISTEXT('Discounted Costs'!$N454&amp;'Discounted Costs'!$O454),('Discounted Costs'!CH454)/Value_Output,"")</f>
        <v/>
      </c>
      <c r="CC147" s="77" t="str">
        <f>IF(ISTEXT('Discounted Costs'!$N454&amp;'Discounted Costs'!$O454),('Discounted Costs'!CI454)/Value_Output,"")</f>
        <v/>
      </c>
      <c r="CD147" s="77" t="str">
        <f>IF(ISTEXT('Discounted Costs'!$N454&amp;'Discounted Costs'!$O454),('Discounted Costs'!CJ454)/Value_Output,"")</f>
        <v/>
      </c>
      <c r="CE147" s="77" t="str">
        <f>IF(ISTEXT('Discounted Costs'!$N454&amp;'Discounted Costs'!$O454),('Discounted Costs'!CK454)/Value_Output,"")</f>
        <v/>
      </c>
      <c r="CF147" s="77" t="str">
        <f>IF(ISTEXT('Discounted Costs'!$N454&amp;'Discounted Costs'!$O454),('Discounted Costs'!CL454)/Value_Output,"")</f>
        <v/>
      </c>
      <c r="CG147" s="77" t="str">
        <f>IF(ISTEXT('Discounted Costs'!$N454&amp;'Discounted Costs'!$O454),('Discounted Costs'!CM454)/Value_Output,"")</f>
        <v/>
      </c>
      <c r="CH147" s="77" t="str">
        <f>IF(ISTEXT('Discounted Costs'!$N454&amp;'Discounted Costs'!$O454),('Discounted Costs'!CN454)/Value_Output,"")</f>
        <v/>
      </c>
      <c r="CI147" s="77" t="str">
        <f>IF(ISTEXT('Discounted Costs'!$N454&amp;'Discounted Costs'!$O454),('Discounted Costs'!CO454)/Value_Output,"")</f>
        <v/>
      </c>
      <c r="CJ147" s="77" t="str">
        <f>IF(ISTEXT('Discounted Costs'!$N454&amp;'Discounted Costs'!$O454),('Discounted Costs'!CP454)/Value_Output,"")</f>
        <v/>
      </c>
      <c r="CM147" s="24"/>
      <c r="CN147" s="24"/>
    </row>
    <row r="148" spans="3:92" x14ac:dyDescent="0.35">
      <c r="C148" s="114"/>
      <c r="D148" s="114"/>
      <c r="E148" s="19" t="str">
        <f>IF(ISTEXT('Discounted Costs'!$N455&amp;'Discounted Costs'!$O455),'Discounted Costs'!$O455,"")</f>
        <v/>
      </c>
      <c r="F148" s="19"/>
      <c r="G148" s="82" t="str">
        <f>IF(ISTEXT('Discounted Costs'!$N455&amp;'Discounted Costs'!$O455),SUM('Discounted Costs'!$P455:$BM455)/Value_Output,"")</f>
        <v/>
      </c>
      <c r="H148" s="82"/>
      <c r="I148" s="87"/>
      <c r="J148" s="81" t="str">
        <f>IF(ISTEXT('Discounted Costs'!$N455&amp;'Discounted Costs'!$O455),('Discounted Costs'!P455)/Value_Output,"")</f>
        <v/>
      </c>
      <c r="K148" s="81" t="str">
        <f>IF(ISTEXT('Discounted Costs'!$N455&amp;'Discounted Costs'!$O455),('Discounted Costs'!Q455)/Value_Output,"")</f>
        <v/>
      </c>
      <c r="L148" s="81" t="str">
        <f>IF(ISTEXT('Discounted Costs'!$N455&amp;'Discounted Costs'!$O455),('Discounted Costs'!R455)/Value_Output,"")</f>
        <v/>
      </c>
      <c r="M148" s="81" t="str">
        <f>IF(ISTEXT('Discounted Costs'!$N455&amp;'Discounted Costs'!$O455),('Discounted Costs'!S455)/Value_Output,"")</f>
        <v/>
      </c>
      <c r="N148" s="81" t="str">
        <f>IF(ISTEXT('Discounted Costs'!$N455&amp;'Discounted Costs'!$O455),('Discounted Costs'!T455)/Value_Output,"")</f>
        <v/>
      </c>
      <c r="O148" s="81" t="str">
        <f>IF(ISTEXT('Discounted Costs'!$N455&amp;'Discounted Costs'!$O455),('Discounted Costs'!U455)/Value_Output,"")</f>
        <v/>
      </c>
      <c r="P148" s="81" t="str">
        <f>IF(ISTEXT('Discounted Costs'!$N455&amp;'Discounted Costs'!$O455),('Discounted Costs'!V455)/Value_Output,"")</f>
        <v/>
      </c>
      <c r="Q148" s="81" t="str">
        <f>IF(ISTEXT('Discounted Costs'!$N455&amp;'Discounted Costs'!$O455),('Discounted Costs'!W455)/Value_Output,"")</f>
        <v/>
      </c>
      <c r="R148" s="81" t="str">
        <f>IF(ISTEXT('Discounted Costs'!$N455&amp;'Discounted Costs'!$O455),('Discounted Costs'!X455)/Value_Output,"")</f>
        <v/>
      </c>
      <c r="S148" s="81" t="str">
        <f>IF(ISTEXT('Discounted Costs'!$N455&amp;'Discounted Costs'!$O455),('Discounted Costs'!Y455)/Value_Output,"")</f>
        <v/>
      </c>
      <c r="T148" s="81" t="str">
        <f>IF(ISTEXT('Discounted Costs'!$N455&amp;'Discounted Costs'!$O455),('Discounted Costs'!Z455)/Value_Output,"")</f>
        <v/>
      </c>
      <c r="U148" s="81" t="str">
        <f>IF(ISTEXT('Discounted Costs'!$N455&amp;'Discounted Costs'!$O455),('Discounted Costs'!AA455)/Value_Output,"")</f>
        <v/>
      </c>
      <c r="V148" s="81" t="str">
        <f>IF(ISTEXT('Discounted Costs'!$N455&amp;'Discounted Costs'!$O455),('Discounted Costs'!AB455)/Value_Output,"")</f>
        <v/>
      </c>
      <c r="W148" s="81" t="str">
        <f>IF(ISTEXT('Discounted Costs'!$N455&amp;'Discounted Costs'!$O455),('Discounted Costs'!AC455)/Value_Output,"")</f>
        <v/>
      </c>
      <c r="X148" s="81" t="str">
        <f>IF(ISTEXT('Discounted Costs'!$N455&amp;'Discounted Costs'!$O455),('Discounted Costs'!AD455)/Value_Output,"")</f>
        <v/>
      </c>
      <c r="Y148" s="81" t="str">
        <f>IF(ISTEXT('Discounted Costs'!$N455&amp;'Discounted Costs'!$O455),('Discounted Costs'!AE455)/Value_Output,"")</f>
        <v/>
      </c>
      <c r="Z148" s="81" t="str">
        <f>IF(ISTEXT('Discounted Costs'!$N455&amp;'Discounted Costs'!$O455),('Discounted Costs'!AF455)/Value_Output,"")</f>
        <v/>
      </c>
      <c r="AA148" s="81" t="str">
        <f>IF(ISTEXT('Discounted Costs'!$N455&amp;'Discounted Costs'!$O455),('Discounted Costs'!AG455)/Value_Output,"")</f>
        <v/>
      </c>
      <c r="AB148" s="81" t="str">
        <f>IF(ISTEXT('Discounted Costs'!$N455&amp;'Discounted Costs'!$O455),('Discounted Costs'!AH455)/Value_Output,"")</f>
        <v/>
      </c>
      <c r="AC148" s="81" t="str">
        <f>IF(ISTEXT('Discounted Costs'!$N455&amp;'Discounted Costs'!$O455),('Discounted Costs'!AI455)/Value_Output,"")</f>
        <v/>
      </c>
      <c r="AD148" s="81" t="str">
        <f>IF(ISTEXT('Discounted Costs'!$N455&amp;'Discounted Costs'!$O455),('Discounted Costs'!AJ455)/Value_Output,"")</f>
        <v/>
      </c>
      <c r="AE148" s="81" t="str">
        <f>IF(ISTEXT('Discounted Costs'!$N455&amp;'Discounted Costs'!$O455),('Discounted Costs'!AK455)/Value_Output,"")</f>
        <v/>
      </c>
      <c r="AF148" s="81" t="str">
        <f>IF(ISTEXT('Discounted Costs'!$N455&amp;'Discounted Costs'!$O455),('Discounted Costs'!AL455)/Value_Output,"")</f>
        <v/>
      </c>
      <c r="AG148" s="81" t="str">
        <f>IF(ISTEXT('Discounted Costs'!$N455&amp;'Discounted Costs'!$O455),('Discounted Costs'!AM455)/Value_Output,"")</f>
        <v/>
      </c>
      <c r="AH148" s="81" t="str">
        <f>IF(ISTEXT('Discounted Costs'!$N455&amp;'Discounted Costs'!$O455),('Discounted Costs'!AN455)/Value_Output,"")</f>
        <v/>
      </c>
      <c r="AI148" s="81" t="str">
        <f>IF(ISTEXT('Discounted Costs'!$N455&amp;'Discounted Costs'!$O455),('Discounted Costs'!AO455)/Value_Output,"")</f>
        <v/>
      </c>
      <c r="AJ148" s="81" t="str">
        <f>IF(ISTEXT('Discounted Costs'!$N455&amp;'Discounted Costs'!$O455),('Discounted Costs'!AP455)/Value_Output,"")</f>
        <v/>
      </c>
      <c r="AK148" s="81" t="str">
        <f>IF(ISTEXT('Discounted Costs'!$N455&amp;'Discounted Costs'!$O455),('Discounted Costs'!AQ455)/Value_Output,"")</f>
        <v/>
      </c>
      <c r="AL148" s="81" t="str">
        <f>IF(ISTEXT('Discounted Costs'!$N455&amp;'Discounted Costs'!$O455),('Discounted Costs'!AR455)/Value_Output,"")</f>
        <v/>
      </c>
      <c r="AM148" s="81" t="str">
        <f>IF(ISTEXT('Discounted Costs'!$N455&amp;'Discounted Costs'!$O455),('Discounted Costs'!AS455)/Value_Output,"")</f>
        <v/>
      </c>
      <c r="AN148" s="81" t="str">
        <f>IF(ISTEXT('Discounted Costs'!$N455&amp;'Discounted Costs'!$O455),('Discounted Costs'!AT455)/Value_Output,"")</f>
        <v/>
      </c>
      <c r="AO148" s="81" t="str">
        <f>IF(ISTEXT('Discounted Costs'!$N455&amp;'Discounted Costs'!$O455),('Discounted Costs'!AU455)/Value_Output,"")</f>
        <v/>
      </c>
      <c r="AP148" s="81" t="str">
        <f>IF(ISTEXT('Discounted Costs'!$N455&amp;'Discounted Costs'!$O455),('Discounted Costs'!AV455)/Value_Output,"")</f>
        <v/>
      </c>
      <c r="AQ148" s="81" t="str">
        <f>IF(ISTEXT('Discounted Costs'!$N455&amp;'Discounted Costs'!$O455),('Discounted Costs'!AW455)/Value_Output,"")</f>
        <v/>
      </c>
      <c r="AR148" s="81" t="str">
        <f>IF(ISTEXT('Discounted Costs'!$N455&amp;'Discounted Costs'!$O455),('Discounted Costs'!AX455)/Value_Output,"")</f>
        <v/>
      </c>
      <c r="AS148" s="81" t="str">
        <f>IF(ISTEXT('Discounted Costs'!$N455&amp;'Discounted Costs'!$O455),('Discounted Costs'!AY455)/Value_Output,"")</f>
        <v/>
      </c>
      <c r="AT148" s="81" t="str">
        <f>IF(ISTEXT('Discounted Costs'!$N455&amp;'Discounted Costs'!$O455),('Discounted Costs'!AZ455)/Value_Output,"")</f>
        <v/>
      </c>
      <c r="AU148" s="81" t="str">
        <f>IF(ISTEXT('Discounted Costs'!$N455&amp;'Discounted Costs'!$O455),('Discounted Costs'!BA455)/Value_Output,"")</f>
        <v/>
      </c>
      <c r="AV148" s="81" t="str">
        <f>IF(ISTEXT('Discounted Costs'!$N455&amp;'Discounted Costs'!$O455),('Discounted Costs'!BB455)/Value_Output,"")</f>
        <v/>
      </c>
      <c r="AW148" s="81" t="str">
        <f>IF(ISTEXT('Discounted Costs'!$N455&amp;'Discounted Costs'!$O455),('Discounted Costs'!BC455)/Value_Output,"")</f>
        <v/>
      </c>
      <c r="AX148" s="81" t="str">
        <f>IF(ISTEXT('Discounted Costs'!$N455&amp;'Discounted Costs'!$O455),('Discounted Costs'!BD455)/Value_Output,"")</f>
        <v/>
      </c>
      <c r="AY148" s="81" t="str">
        <f>IF(ISTEXT('Discounted Costs'!$N455&amp;'Discounted Costs'!$O455),('Discounted Costs'!BE455)/Value_Output,"")</f>
        <v/>
      </c>
      <c r="AZ148" s="77" t="str">
        <f>IF(ISTEXT('Discounted Costs'!$N455&amp;'Discounted Costs'!$O455),('Discounted Costs'!BF455)/Value_Output,"")</f>
        <v/>
      </c>
      <c r="BA148" s="77" t="str">
        <f>IF(ISTEXT('Discounted Costs'!$N455&amp;'Discounted Costs'!$O455),('Discounted Costs'!BG455)/Value_Output,"")</f>
        <v/>
      </c>
      <c r="BB148" s="77" t="str">
        <f>IF(ISTEXT('Discounted Costs'!$N455&amp;'Discounted Costs'!$O455),('Discounted Costs'!BH455)/Value_Output,"")</f>
        <v/>
      </c>
      <c r="BC148" s="77" t="str">
        <f>IF(ISTEXT('Discounted Costs'!$N455&amp;'Discounted Costs'!$O455),('Discounted Costs'!BI455)/Value_Output,"")</f>
        <v/>
      </c>
      <c r="BD148" s="77" t="str">
        <f>IF(ISTEXT('Discounted Costs'!$N455&amp;'Discounted Costs'!$O455),('Discounted Costs'!BJ455)/Value_Output,"")</f>
        <v/>
      </c>
      <c r="BE148" s="77" t="str">
        <f>IF(ISTEXT('Discounted Costs'!$N455&amp;'Discounted Costs'!$O455),('Discounted Costs'!BK455)/Value_Output,"")</f>
        <v/>
      </c>
      <c r="BF148" s="77" t="str">
        <f>IF(ISTEXT('Discounted Costs'!$N455&amp;'Discounted Costs'!$O455),('Discounted Costs'!BL455)/Value_Output,"")</f>
        <v/>
      </c>
      <c r="BG148" s="77" t="str">
        <f>IF(ISTEXT('Discounted Costs'!$N455&amp;'Discounted Costs'!$O455),('Discounted Costs'!BM455)/Value_Output,"")</f>
        <v/>
      </c>
      <c r="BH148" s="77" t="str">
        <f>IF(ISTEXT('Discounted Costs'!$N455&amp;'Discounted Costs'!$O455),('Discounted Costs'!BN455)/Value_Output,"")</f>
        <v/>
      </c>
      <c r="BI148" s="77" t="str">
        <f>IF(ISTEXT('Discounted Costs'!$N455&amp;'Discounted Costs'!$O455),('Discounted Costs'!BO455)/Value_Output,"")</f>
        <v/>
      </c>
      <c r="BJ148" s="77" t="str">
        <f>IF(ISTEXT('Discounted Costs'!$N455&amp;'Discounted Costs'!$O455),('Discounted Costs'!BP455)/Value_Output,"")</f>
        <v/>
      </c>
      <c r="BK148" s="77" t="str">
        <f>IF(ISTEXT('Discounted Costs'!$N455&amp;'Discounted Costs'!$O455),('Discounted Costs'!BQ455)/Value_Output,"")</f>
        <v/>
      </c>
      <c r="BL148" s="77" t="str">
        <f>IF(ISTEXT('Discounted Costs'!$N455&amp;'Discounted Costs'!$O455),('Discounted Costs'!BR455)/Value_Output,"")</f>
        <v/>
      </c>
      <c r="BM148" s="77" t="str">
        <f>IF(ISTEXT('Discounted Costs'!$N455&amp;'Discounted Costs'!$O455),('Discounted Costs'!BS455)/Value_Output,"")</f>
        <v/>
      </c>
      <c r="BN148" s="77" t="str">
        <f>IF(ISTEXT('Discounted Costs'!$N455&amp;'Discounted Costs'!$O455),('Discounted Costs'!BT455)/Value_Output,"")</f>
        <v/>
      </c>
      <c r="BO148" s="77" t="str">
        <f>IF(ISTEXT('Discounted Costs'!$N455&amp;'Discounted Costs'!$O455),('Discounted Costs'!BU455)/Value_Output,"")</f>
        <v/>
      </c>
      <c r="BP148" s="77" t="str">
        <f>IF(ISTEXT('Discounted Costs'!$N455&amp;'Discounted Costs'!$O455),('Discounted Costs'!BV455)/Value_Output,"")</f>
        <v/>
      </c>
      <c r="BQ148" s="77" t="str">
        <f>IF(ISTEXT('Discounted Costs'!$N455&amp;'Discounted Costs'!$O455),('Discounted Costs'!BW455)/Value_Output,"")</f>
        <v/>
      </c>
      <c r="BR148" s="77" t="str">
        <f>IF(ISTEXT('Discounted Costs'!$N455&amp;'Discounted Costs'!$O455),('Discounted Costs'!BX455)/Value_Output,"")</f>
        <v/>
      </c>
      <c r="BS148" s="77" t="str">
        <f>IF(ISTEXT('Discounted Costs'!$N455&amp;'Discounted Costs'!$O455),('Discounted Costs'!BY455)/Value_Output,"")</f>
        <v/>
      </c>
      <c r="BT148" s="77" t="str">
        <f>IF(ISTEXT('Discounted Costs'!$N455&amp;'Discounted Costs'!$O455),('Discounted Costs'!BZ455)/Value_Output,"")</f>
        <v/>
      </c>
      <c r="BU148" s="77" t="str">
        <f>IF(ISTEXT('Discounted Costs'!$N455&amp;'Discounted Costs'!$O455),('Discounted Costs'!CA455)/Value_Output,"")</f>
        <v/>
      </c>
      <c r="BV148" s="77" t="str">
        <f>IF(ISTEXT('Discounted Costs'!$N455&amp;'Discounted Costs'!$O455),('Discounted Costs'!CB455)/Value_Output,"")</f>
        <v/>
      </c>
      <c r="BW148" s="77" t="str">
        <f>IF(ISTEXT('Discounted Costs'!$N455&amp;'Discounted Costs'!$O455),('Discounted Costs'!CC455)/Value_Output,"")</f>
        <v/>
      </c>
      <c r="BX148" s="77" t="str">
        <f>IF(ISTEXT('Discounted Costs'!$N455&amp;'Discounted Costs'!$O455),('Discounted Costs'!CD455)/Value_Output,"")</f>
        <v/>
      </c>
      <c r="BY148" s="77" t="str">
        <f>IF(ISTEXT('Discounted Costs'!$N455&amp;'Discounted Costs'!$O455),('Discounted Costs'!CE455)/Value_Output,"")</f>
        <v/>
      </c>
      <c r="BZ148" s="77" t="str">
        <f>IF(ISTEXT('Discounted Costs'!$N455&amp;'Discounted Costs'!$O455),('Discounted Costs'!CF455)/Value_Output,"")</f>
        <v/>
      </c>
      <c r="CA148" s="77" t="str">
        <f>IF(ISTEXT('Discounted Costs'!$N455&amp;'Discounted Costs'!$O455),('Discounted Costs'!CG455)/Value_Output,"")</f>
        <v/>
      </c>
      <c r="CB148" s="77" t="str">
        <f>IF(ISTEXT('Discounted Costs'!$N455&amp;'Discounted Costs'!$O455),('Discounted Costs'!CH455)/Value_Output,"")</f>
        <v/>
      </c>
      <c r="CC148" s="77" t="str">
        <f>IF(ISTEXT('Discounted Costs'!$N455&amp;'Discounted Costs'!$O455),('Discounted Costs'!CI455)/Value_Output,"")</f>
        <v/>
      </c>
      <c r="CD148" s="77" t="str">
        <f>IF(ISTEXT('Discounted Costs'!$N455&amp;'Discounted Costs'!$O455),('Discounted Costs'!CJ455)/Value_Output,"")</f>
        <v/>
      </c>
      <c r="CE148" s="77" t="str">
        <f>IF(ISTEXT('Discounted Costs'!$N455&amp;'Discounted Costs'!$O455),('Discounted Costs'!CK455)/Value_Output,"")</f>
        <v/>
      </c>
      <c r="CF148" s="77" t="str">
        <f>IF(ISTEXT('Discounted Costs'!$N455&amp;'Discounted Costs'!$O455),('Discounted Costs'!CL455)/Value_Output,"")</f>
        <v/>
      </c>
      <c r="CG148" s="77" t="str">
        <f>IF(ISTEXT('Discounted Costs'!$N455&amp;'Discounted Costs'!$O455),('Discounted Costs'!CM455)/Value_Output,"")</f>
        <v/>
      </c>
      <c r="CH148" s="77" t="str">
        <f>IF(ISTEXT('Discounted Costs'!$N455&amp;'Discounted Costs'!$O455),('Discounted Costs'!CN455)/Value_Output,"")</f>
        <v/>
      </c>
      <c r="CI148" s="77" t="str">
        <f>IF(ISTEXT('Discounted Costs'!$N455&amp;'Discounted Costs'!$O455),('Discounted Costs'!CO455)/Value_Output,"")</f>
        <v/>
      </c>
      <c r="CJ148" s="77" t="str">
        <f>IF(ISTEXT('Discounted Costs'!$N455&amp;'Discounted Costs'!$O455),('Discounted Costs'!CP455)/Value_Output,"")</f>
        <v/>
      </c>
      <c r="CM148" s="24"/>
      <c r="CN148" s="24"/>
    </row>
    <row r="149" spans="3:92" x14ac:dyDescent="0.35">
      <c r="C149" s="114"/>
      <c r="D149" s="114"/>
      <c r="E149" s="19" t="str">
        <f>IF(ISTEXT('Discounted Costs'!$N456&amp;'Discounted Costs'!$O456),'Discounted Costs'!$O456,"")</f>
        <v/>
      </c>
      <c r="F149" s="19"/>
      <c r="G149" s="82" t="str">
        <f>IF(ISTEXT('Discounted Costs'!$N456&amp;'Discounted Costs'!$O456),SUM('Discounted Costs'!$P456:$BM456)/Value_Output,"")</f>
        <v/>
      </c>
      <c r="H149" s="82"/>
      <c r="I149" s="87"/>
      <c r="J149" s="81" t="str">
        <f>IF(ISTEXT('Discounted Costs'!$N456&amp;'Discounted Costs'!$O456),('Discounted Costs'!P456)/Value_Output,"")</f>
        <v/>
      </c>
      <c r="K149" s="81" t="str">
        <f>IF(ISTEXT('Discounted Costs'!$N456&amp;'Discounted Costs'!$O456),('Discounted Costs'!Q456)/Value_Output,"")</f>
        <v/>
      </c>
      <c r="L149" s="81" t="str">
        <f>IF(ISTEXT('Discounted Costs'!$N456&amp;'Discounted Costs'!$O456),('Discounted Costs'!R456)/Value_Output,"")</f>
        <v/>
      </c>
      <c r="M149" s="81" t="str">
        <f>IF(ISTEXT('Discounted Costs'!$N456&amp;'Discounted Costs'!$O456),('Discounted Costs'!S456)/Value_Output,"")</f>
        <v/>
      </c>
      <c r="N149" s="81" t="str">
        <f>IF(ISTEXT('Discounted Costs'!$N456&amp;'Discounted Costs'!$O456),('Discounted Costs'!T456)/Value_Output,"")</f>
        <v/>
      </c>
      <c r="O149" s="81" t="str">
        <f>IF(ISTEXT('Discounted Costs'!$N456&amp;'Discounted Costs'!$O456),('Discounted Costs'!U456)/Value_Output,"")</f>
        <v/>
      </c>
      <c r="P149" s="81" t="str">
        <f>IF(ISTEXT('Discounted Costs'!$N456&amp;'Discounted Costs'!$O456),('Discounted Costs'!V456)/Value_Output,"")</f>
        <v/>
      </c>
      <c r="Q149" s="81" t="str">
        <f>IF(ISTEXT('Discounted Costs'!$N456&amp;'Discounted Costs'!$O456),('Discounted Costs'!W456)/Value_Output,"")</f>
        <v/>
      </c>
      <c r="R149" s="81" t="str">
        <f>IF(ISTEXT('Discounted Costs'!$N456&amp;'Discounted Costs'!$O456),('Discounted Costs'!X456)/Value_Output,"")</f>
        <v/>
      </c>
      <c r="S149" s="81" t="str">
        <f>IF(ISTEXT('Discounted Costs'!$N456&amp;'Discounted Costs'!$O456),('Discounted Costs'!Y456)/Value_Output,"")</f>
        <v/>
      </c>
      <c r="T149" s="81" t="str">
        <f>IF(ISTEXT('Discounted Costs'!$N456&amp;'Discounted Costs'!$O456),('Discounted Costs'!Z456)/Value_Output,"")</f>
        <v/>
      </c>
      <c r="U149" s="81" t="str">
        <f>IF(ISTEXT('Discounted Costs'!$N456&amp;'Discounted Costs'!$O456),('Discounted Costs'!AA456)/Value_Output,"")</f>
        <v/>
      </c>
      <c r="V149" s="81" t="str">
        <f>IF(ISTEXT('Discounted Costs'!$N456&amp;'Discounted Costs'!$O456),('Discounted Costs'!AB456)/Value_Output,"")</f>
        <v/>
      </c>
      <c r="W149" s="81" t="str">
        <f>IF(ISTEXT('Discounted Costs'!$N456&amp;'Discounted Costs'!$O456),('Discounted Costs'!AC456)/Value_Output,"")</f>
        <v/>
      </c>
      <c r="X149" s="81" t="str">
        <f>IF(ISTEXT('Discounted Costs'!$N456&amp;'Discounted Costs'!$O456),('Discounted Costs'!AD456)/Value_Output,"")</f>
        <v/>
      </c>
      <c r="Y149" s="81" t="str">
        <f>IF(ISTEXT('Discounted Costs'!$N456&amp;'Discounted Costs'!$O456),('Discounted Costs'!AE456)/Value_Output,"")</f>
        <v/>
      </c>
      <c r="Z149" s="81" t="str">
        <f>IF(ISTEXT('Discounted Costs'!$N456&amp;'Discounted Costs'!$O456),('Discounted Costs'!AF456)/Value_Output,"")</f>
        <v/>
      </c>
      <c r="AA149" s="81" t="str">
        <f>IF(ISTEXT('Discounted Costs'!$N456&amp;'Discounted Costs'!$O456),('Discounted Costs'!AG456)/Value_Output,"")</f>
        <v/>
      </c>
      <c r="AB149" s="81" t="str">
        <f>IF(ISTEXT('Discounted Costs'!$N456&amp;'Discounted Costs'!$O456),('Discounted Costs'!AH456)/Value_Output,"")</f>
        <v/>
      </c>
      <c r="AC149" s="81" t="str">
        <f>IF(ISTEXT('Discounted Costs'!$N456&amp;'Discounted Costs'!$O456),('Discounted Costs'!AI456)/Value_Output,"")</f>
        <v/>
      </c>
      <c r="AD149" s="81" t="str">
        <f>IF(ISTEXT('Discounted Costs'!$N456&amp;'Discounted Costs'!$O456),('Discounted Costs'!AJ456)/Value_Output,"")</f>
        <v/>
      </c>
      <c r="AE149" s="81" t="str">
        <f>IF(ISTEXT('Discounted Costs'!$N456&amp;'Discounted Costs'!$O456),('Discounted Costs'!AK456)/Value_Output,"")</f>
        <v/>
      </c>
      <c r="AF149" s="81" t="str">
        <f>IF(ISTEXT('Discounted Costs'!$N456&amp;'Discounted Costs'!$O456),('Discounted Costs'!AL456)/Value_Output,"")</f>
        <v/>
      </c>
      <c r="AG149" s="81" t="str">
        <f>IF(ISTEXT('Discounted Costs'!$N456&amp;'Discounted Costs'!$O456),('Discounted Costs'!AM456)/Value_Output,"")</f>
        <v/>
      </c>
      <c r="AH149" s="81" t="str">
        <f>IF(ISTEXT('Discounted Costs'!$N456&amp;'Discounted Costs'!$O456),('Discounted Costs'!AN456)/Value_Output,"")</f>
        <v/>
      </c>
      <c r="AI149" s="81" t="str">
        <f>IF(ISTEXT('Discounted Costs'!$N456&amp;'Discounted Costs'!$O456),('Discounted Costs'!AO456)/Value_Output,"")</f>
        <v/>
      </c>
      <c r="AJ149" s="81" t="str">
        <f>IF(ISTEXT('Discounted Costs'!$N456&amp;'Discounted Costs'!$O456),('Discounted Costs'!AP456)/Value_Output,"")</f>
        <v/>
      </c>
      <c r="AK149" s="81" t="str">
        <f>IF(ISTEXT('Discounted Costs'!$N456&amp;'Discounted Costs'!$O456),('Discounted Costs'!AQ456)/Value_Output,"")</f>
        <v/>
      </c>
      <c r="AL149" s="81" t="str">
        <f>IF(ISTEXT('Discounted Costs'!$N456&amp;'Discounted Costs'!$O456),('Discounted Costs'!AR456)/Value_Output,"")</f>
        <v/>
      </c>
      <c r="AM149" s="81" t="str">
        <f>IF(ISTEXT('Discounted Costs'!$N456&amp;'Discounted Costs'!$O456),('Discounted Costs'!AS456)/Value_Output,"")</f>
        <v/>
      </c>
      <c r="AN149" s="81" t="str">
        <f>IF(ISTEXT('Discounted Costs'!$N456&amp;'Discounted Costs'!$O456),('Discounted Costs'!AT456)/Value_Output,"")</f>
        <v/>
      </c>
      <c r="AO149" s="81" t="str">
        <f>IF(ISTEXT('Discounted Costs'!$N456&amp;'Discounted Costs'!$O456),('Discounted Costs'!AU456)/Value_Output,"")</f>
        <v/>
      </c>
      <c r="AP149" s="81" t="str">
        <f>IF(ISTEXT('Discounted Costs'!$N456&amp;'Discounted Costs'!$O456),('Discounted Costs'!AV456)/Value_Output,"")</f>
        <v/>
      </c>
      <c r="AQ149" s="81" t="str">
        <f>IF(ISTEXT('Discounted Costs'!$N456&amp;'Discounted Costs'!$O456),('Discounted Costs'!AW456)/Value_Output,"")</f>
        <v/>
      </c>
      <c r="AR149" s="81" t="str">
        <f>IF(ISTEXT('Discounted Costs'!$N456&amp;'Discounted Costs'!$O456),('Discounted Costs'!AX456)/Value_Output,"")</f>
        <v/>
      </c>
      <c r="AS149" s="81" t="str">
        <f>IF(ISTEXT('Discounted Costs'!$N456&amp;'Discounted Costs'!$O456),('Discounted Costs'!AY456)/Value_Output,"")</f>
        <v/>
      </c>
      <c r="AT149" s="81" t="str">
        <f>IF(ISTEXT('Discounted Costs'!$N456&amp;'Discounted Costs'!$O456),('Discounted Costs'!AZ456)/Value_Output,"")</f>
        <v/>
      </c>
      <c r="AU149" s="81" t="str">
        <f>IF(ISTEXT('Discounted Costs'!$N456&amp;'Discounted Costs'!$O456),('Discounted Costs'!BA456)/Value_Output,"")</f>
        <v/>
      </c>
      <c r="AV149" s="81" t="str">
        <f>IF(ISTEXT('Discounted Costs'!$N456&amp;'Discounted Costs'!$O456),('Discounted Costs'!BB456)/Value_Output,"")</f>
        <v/>
      </c>
      <c r="AW149" s="81" t="str">
        <f>IF(ISTEXT('Discounted Costs'!$N456&amp;'Discounted Costs'!$O456),('Discounted Costs'!BC456)/Value_Output,"")</f>
        <v/>
      </c>
      <c r="AX149" s="81" t="str">
        <f>IF(ISTEXT('Discounted Costs'!$N456&amp;'Discounted Costs'!$O456),('Discounted Costs'!BD456)/Value_Output,"")</f>
        <v/>
      </c>
      <c r="AY149" s="81" t="str">
        <f>IF(ISTEXT('Discounted Costs'!$N456&amp;'Discounted Costs'!$O456),('Discounted Costs'!BE456)/Value_Output,"")</f>
        <v/>
      </c>
      <c r="AZ149" s="77" t="str">
        <f>IF(ISTEXT('Discounted Costs'!$N456&amp;'Discounted Costs'!$O456),('Discounted Costs'!BF456)/Value_Output,"")</f>
        <v/>
      </c>
      <c r="BA149" s="77" t="str">
        <f>IF(ISTEXT('Discounted Costs'!$N456&amp;'Discounted Costs'!$O456),('Discounted Costs'!BG456)/Value_Output,"")</f>
        <v/>
      </c>
      <c r="BB149" s="77" t="str">
        <f>IF(ISTEXT('Discounted Costs'!$N456&amp;'Discounted Costs'!$O456),('Discounted Costs'!BH456)/Value_Output,"")</f>
        <v/>
      </c>
      <c r="BC149" s="77" t="str">
        <f>IF(ISTEXT('Discounted Costs'!$N456&amp;'Discounted Costs'!$O456),('Discounted Costs'!BI456)/Value_Output,"")</f>
        <v/>
      </c>
      <c r="BD149" s="77" t="str">
        <f>IF(ISTEXT('Discounted Costs'!$N456&amp;'Discounted Costs'!$O456),('Discounted Costs'!BJ456)/Value_Output,"")</f>
        <v/>
      </c>
      <c r="BE149" s="77" t="str">
        <f>IF(ISTEXT('Discounted Costs'!$N456&amp;'Discounted Costs'!$O456),('Discounted Costs'!BK456)/Value_Output,"")</f>
        <v/>
      </c>
      <c r="BF149" s="77" t="str">
        <f>IF(ISTEXT('Discounted Costs'!$N456&amp;'Discounted Costs'!$O456),('Discounted Costs'!BL456)/Value_Output,"")</f>
        <v/>
      </c>
      <c r="BG149" s="77" t="str">
        <f>IF(ISTEXT('Discounted Costs'!$N456&amp;'Discounted Costs'!$O456),('Discounted Costs'!BM456)/Value_Output,"")</f>
        <v/>
      </c>
      <c r="BH149" s="77" t="str">
        <f>IF(ISTEXT('Discounted Costs'!$N456&amp;'Discounted Costs'!$O456),('Discounted Costs'!BN456)/Value_Output,"")</f>
        <v/>
      </c>
      <c r="BI149" s="77" t="str">
        <f>IF(ISTEXT('Discounted Costs'!$N456&amp;'Discounted Costs'!$O456),('Discounted Costs'!BO456)/Value_Output,"")</f>
        <v/>
      </c>
      <c r="BJ149" s="77" t="str">
        <f>IF(ISTEXT('Discounted Costs'!$N456&amp;'Discounted Costs'!$O456),('Discounted Costs'!BP456)/Value_Output,"")</f>
        <v/>
      </c>
      <c r="BK149" s="77" t="str">
        <f>IF(ISTEXT('Discounted Costs'!$N456&amp;'Discounted Costs'!$O456),('Discounted Costs'!BQ456)/Value_Output,"")</f>
        <v/>
      </c>
      <c r="BL149" s="77" t="str">
        <f>IF(ISTEXT('Discounted Costs'!$N456&amp;'Discounted Costs'!$O456),('Discounted Costs'!BR456)/Value_Output,"")</f>
        <v/>
      </c>
      <c r="BM149" s="77" t="str">
        <f>IF(ISTEXT('Discounted Costs'!$N456&amp;'Discounted Costs'!$O456),('Discounted Costs'!BS456)/Value_Output,"")</f>
        <v/>
      </c>
      <c r="BN149" s="77" t="str">
        <f>IF(ISTEXT('Discounted Costs'!$N456&amp;'Discounted Costs'!$O456),('Discounted Costs'!BT456)/Value_Output,"")</f>
        <v/>
      </c>
      <c r="BO149" s="77" t="str">
        <f>IF(ISTEXT('Discounted Costs'!$N456&amp;'Discounted Costs'!$O456),('Discounted Costs'!BU456)/Value_Output,"")</f>
        <v/>
      </c>
      <c r="BP149" s="77" t="str">
        <f>IF(ISTEXT('Discounted Costs'!$N456&amp;'Discounted Costs'!$O456),('Discounted Costs'!BV456)/Value_Output,"")</f>
        <v/>
      </c>
      <c r="BQ149" s="77" t="str">
        <f>IF(ISTEXT('Discounted Costs'!$N456&amp;'Discounted Costs'!$O456),('Discounted Costs'!BW456)/Value_Output,"")</f>
        <v/>
      </c>
      <c r="BR149" s="77" t="str">
        <f>IF(ISTEXT('Discounted Costs'!$N456&amp;'Discounted Costs'!$O456),('Discounted Costs'!BX456)/Value_Output,"")</f>
        <v/>
      </c>
      <c r="BS149" s="77" t="str">
        <f>IF(ISTEXT('Discounted Costs'!$N456&amp;'Discounted Costs'!$O456),('Discounted Costs'!BY456)/Value_Output,"")</f>
        <v/>
      </c>
      <c r="BT149" s="77" t="str">
        <f>IF(ISTEXT('Discounted Costs'!$N456&amp;'Discounted Costs'!$O456),('Discounted Costs'!BZ456)/Value_Output,"")</f>
        <v/>
      </c>
      <c r="BU149" s="77" t="str">
        <f>IF(ISTEXT('Discounted Costs'!$N456&amp;'Discounted Costs'!$O456),('Discounted Costs'!CA456)/Value_Output,"")</f>
        <v/>
      </c>
      <c r="BV149" s="77" t="str">
        <f>IF(ISTEXT('Discounted Costs'!$N456&amp;'Discounted Costs'!$O456),('Discounted Costs'!CB456)/Value_Output,"")</f>
        <v/>
      </c>
      <c r="BW149" s="77" t="str">
        <f>IF(ISTEXT('Discounted Costs'!$N456&amp;'Discounted Costs'!$O456),('Discounted Costs'!CC456)/Value_Output,"")</f>
        <v/>
      </c>
      <c r="BX149" s="77" t="str">
        <f>IF(ISTEXT('Discounted Costs'!$N456&amp;'Discounted Costs'!$O456),('Discounted Costs'!CD456)/Value_Output,"")</f>
        <v/>
      </c>
      <c r="BY149" s="77" t="str">
        <f>IF(ISTEXT('Discounted Costs'!$N456&amp;'Discounted Costs'!$O456),('Discounted Costs'!CE456)/Value_Output,"")</f>
        <v/>
      </c>
      <c r="BZ149" s="77" t="str">
        <f>IF(ISTEXT('Discounted Costs'!$N456&amp;'Discounted Costs'!$O456),('Discounted Costs'!CF456)/Value_Output,"")</f>
        <v/>
      </c>
      <c r="CA149" s="77" t="str">
        <f>IF(ISTEXT('Discounted Costs'!$N456&amp;'Discounted Costs'!$O456),('Discounted Costs'!CG456)/Value_Output,"")</f>
        <v/>
      </c>
      <c r="CB149" s="77" t="str">
        <f>IF(ISTEXT('Discounted Costs'!$N456&amp;'Discounted Costs'!$O456),('Discounted Costs'!CH456)/Value_Output,"")</f>
        <v/>
      </c>
      <c r="CC149" s="77" t="str">
        <f>IF(ISTEXT('Discounted Costs'!$N456&amp;'Discounted Costs'!$O456),('Discounted Costs'!CI456)/Value_Output,"")</f>
        <v/>
      </c>
      <c r="CD149" s="77" t="str">
        <f>IF(ISTEXT('Discounted Costs'!$N456&amp;'Discounted Costs'!$O456),('Discounted Costs'!CJ456)/Value_Output,"")</f>
        <v/>
      </c>
      <c r="CE149" s="77" t="str">
        <f>IF(ISTEXT('Discounted Costs'!$N456&amp;'Discounted Costs'!$O456),('Discounted Costs'!CK456)/Value_Output,"")</f>
        <v/>
      </c>
      <c r="CF149" s="77" t="str">
        <f>IF(ISTEXT('Discounted Costs'!$N456&amp;'Discounted Costs'!$O456),('Discounted Costs'!CL456)/Value_Output,"")</f>
        <v/>
      </c>
      <c r="CG149" s="77" t="str">
        <f>IF(ISTEXT('Discounted Costs'!$N456&amp;'Discounted Costs'!$O456),('Discounted Costs'!CM456)/Value_Output,"")</f>
        <v/>
      </c>
      <c r="CH149" s="77" t="str">
        <f>IF(ISTEXT('Discounted Costs'!$N456&amp;'Discounted Costs'!$O456),('Discounted Costs'!CN456)/Value_Output,"")</f>
        <v/>
      </c>
      <c r="CI149" s="77" t="str">
        <f>IF(ISTEXT('Discounted Costs'!$N456&amp;'Discounted Costs'!$O456),('Discounted Costs'!CO456)/Value_Output,"")</f>
        <v/>
      </c>
      <c r="CJ149" s="77" t="str">
        <f>IF(ISTEXT('Discounted Costs'!$N456&amp;'Discounted Costs'!$O456),('Discounted Costs'!CP456)/Value_Output,"")</f>
        <v/>
      </c>
      <c r="CM149" s="24"/>
      <c r="CN149" s="24"/>
    </row>
    <row r="150" spans="3:92" x14ac:dyDescent="0.35">
      <c r="C150" s="114"/>
      <c r="D150" s="114"/>
      <c r="E150" s="19" t="str">
        <f>IF(ISTEXT('Discounted Costs'!$N457&amp;'Discounted Costs'!$O457),'Discounted Costs'!$O457,"")</f>
        <v/>
      </c>
      <c r="F150" s="19"/>
      <c r="G150" s="82" t="str">
        <f>IF(ISTEXT('Discounted Costs'!$N457&amp;'Discounted Costs'!$O457),SUM('Discounted Costs'!$P457:$BM457)/Value_Output,"")</f>
        <v/>
      </c>
      <c r="H150" s="82"/>
      <c r="I150" s="87"/>
      <c r="J150" s="81" t="str">
        <f>IF(ISTEXT('Discounted Costs'!$N457&amp;'Discounted Costs'!$O457),('Discounted Costs'!P457)/Value_Output,"")</f>
        <v/>
      </c>
      <c r="K150" s="81" t="str">
        <f>IF(ISTEXT('Discounted Costs'!$N457&amp;'Discounted Costs'!$O457),('Discounted Costs'!Q457)/Value_Output,"")</f>
        <v/>
      </c>
      <c r="L150" s="81" t="str">
        <f>IF(ISTEXT('Discounted Costs'!$N457&amp;'Discounted Costs'!$O457),('Discounted Costs'!R457)/Value_Output,"")</f>
        <v/>
      </c>
      <c r="M150" s="81" t="str">
        <f>IF(ISTEXT('Discounted Costs'!$N457&amp;'Discounted Costs'!$O457),('Discounted Costs'!S457)/Value_Output,"")</f>
        <v/>
      </c>
      <c r="N150" s="81" t="str">
        <f>IF(ISTEXT('Discounted Costs'!$N457&amp;'Discounted Costs'!$O457),('Discounted Costs'!T457)/Value_Output,"")</f>
        <v/>
      </c>
      <c r="O150" s="81" t="str">
        <f>IF(ISTEXT('Discounted Costs'!$N457&amp;'Discounted Costs'!$O457),('Discounted Costs'!U457)/Value_Output,"")</f>
        <v/>
      </c>
      <c r="P150" s="81" t="str">
        <f>IF(ISTEXT('Discounted Costs'!$N457&amp;'Discounted Costs'!$O457),('Discounted Costs'!V457)/Value_Output,"")</f>
        <v/>
      </c>
      <c r="Q150" s="81" t="str">
        <f>IF(ISTEXT('Discounted Costs'!$N457&amp;'Discounted Costs'!$O457),('Discounted Costs'!W457)/Value_Output,"")</f>
        <v/>
      </c>
      <c r="R150" s="81" t="str">
        <f>IF(ISTEXT('Discounted Costs'!$N457&amp;'Discounted Costs'!$O457),('Discounted Costs'!X457)/Value_Output,"")</f>
        <v/>
      </c>
      <c r="S150" s="81" t="str">
        <f>IF(ISTEXT('Discounted Costs'!$N457&amp;'Discounted Costs'!$O457),('Discounted Costs'!Y457)/Value_Output,"")</f>
        <v/>
      </c>
      <c r="T150" s="81" t="str">
        <f>IF(ISTEXT('Discounted Costs'!$N457&amp;'Discounted Costs'!$O457),('Discounted Costs'!Z457)/Value_Output,"")</f>
        <v/>
      </c>
      <c r="U150" s="81" t="str">
        <f>IF(ISTEXT('Discounted Costs'!$N457&amp;'Discounted Costs'!$O457),('Discounted Costs'!AA457)/Value_Output,"")</f>
        <v/>
      </c>
      <c r="V150" s="81" t="str">
        <f>IF(ISTEXT('Discounted Costs'!$N457&amp;'Discounted Costs'!$O457),('Discounted Costs'!AB457)/Value_Output,"")</f>
        <v/>
      </c>
      <c r="W150" s="81" t="str">
        <f>IF(ISTEXT('Discounted Costs'!$N457&amp;'Discounted Costs'!$O457),('Discounted Costs'!AC457)/Value_Output,"")</f>
        <v/>
      </c>
      <c r="X150" s="81" t="str">
        <f>IF(ISTEXT('Discounted Costs'!$N457&amp;'Discounted Costs'!$O457),('Discounted Costs'!AD457)/Value_Output,"")</f>
        <v/>
      </c>
      <c r="Y150" s="81" t="str">
        <f>IF(ISTEXT('Discounted Costs'!$N457&amp;'Discounted Costs'!$O457),('Discounted Costs'!AE457)/Value_Output,"")</f>
        <v/>
      </c>
      <c r="Z150" s="81" t="str">
        <f>IF(ISTEXT('Discounted Costs'!$N457&amp;'Discounted Costs'!$O457),('Discounted Costs'!AF457)/Value_Output,"")</f>
        <v/>
      </c>
      <c r="AA150" s="81" t="str">
        <f>IF(ISTEXT('Discounted Costs'!$N457&amp;'Discounted Costs'!$O457),('Discounted Costs'!AG457)/Value_Output,"")</f>
        <v/>
      </c>
      <c r="AB150" s="81" t="str">
        <f>IF(ISTEXT('Discounted Costs'!$N457&amp;'Discounted Costs'!$O457),('Discounted Costs'!AH457)/Value_Output,"")</f>
        <v/>
      </c>
      <c r="AC150" s="81" t="str">
        <f>IF(ISTEXT('Discounted Costs'!$N457&amp;'Discounted Costs'!$O457),('Discounted Costs'!AI457)/Value_Output,"")</f>
        <v/>
      </c>
      <c r="AD150" s="81" t="str">
        <f>IF(ISTEXT('Discounted Costs'!$N457&amp;'Discounted Costs'!$O457),('Discounted Costs'!AJ457)/Value_Output,"")</f>
        <v/>
      </c>
      <c r="AE150" s="81" t="str">
        <f>IF(ISTEXT('Discounted Costs'!$N457&amp;'Discounted Costs'!$O457),('Discounted Costs'!AK457)/Value_Output,"")</f>
        <v/>
      </c>
      <c r="AF150" s="81" t="str">
        <f>IF(ISTEXT('Discounted Costs'!$N457&amp;'Discounted Costs'!$O457),('Discounted Costs'!AL457)/Value_Output,"")</f>
        <v/>
      </c>
      <c r="AG150" s="81" t="str">
        <f>IF(ISTEXT('Discounted Costs'!$N457&amp;'Discounted Costs'!$O457),('Discounted Costs'!AM457)/Value_Output,"")</f>
        <v/>
      </c>
      <c r="AH150" s="81" t="str">
        <f>IF(ISTEXT('Discounted Costs'!$N457&amp;'Discounted Costs'!$O457),('Discounted Costs'!AN457)/Value_Output,"")</f>
        <v/>
      </c>
      <c r="AI150" s="81" t="str">
        <f>IF(ISTEXT('Discounted Costs'!$N457&amp;'Discounted Costs'!$O457),('Discounted Costs'!AO457)/Value_Output,"")</f>
        <v/>
      </c>
      <c r="AJ150" s="81" t="str">
        <f>IF(ISTEXT('Discounted Costs'!$N457&amp;'Discounted Costs'!$O457),('Discounted Costs'!AP457)/Value_Output,"")</f>
        <v/>
      </c>
      <c r="AK150" s="81" t="str">
        <f>IF(ISTEXT('Discounted Costs'!$N457&amp;'Discounted Costs'!$O457),('Discounted Costs'!AQ457)/Value_Output,"")</f>
        <v/>
      </c>
      <c r="AL150" s="81" t="str">
        <f>IF(ISTEXT('Discounted Costs'!$N457&amp;'Discounted Costs'!$O457),('Discounted Costs'!AR457)/Value_Output,"")</f>
        <v/>
      </c>
      <c r="AM150" s="81" t="str">
        <f>IF(ISTEXT('Discounted Costs'!$N457&amp;'Discounted Costs'!$O457),('Discounted Costs'!AS457)/Value_Output,"")</f>
        <v/>
      </c>
      <c r="AN150" s="81" t="str">
        <f>IF(ISTEXT('Discounted Costs'!$N457&amp;'Discounted Costs'!$O457),('Discounted Costs'!AT457)/Value_Output,"")</f>
        <v/>
      </c>
      <c r="AO150" s="81" t="str">
        <f>IF(ISTEXT('Discounted Costs'!$N457&amp;'Discounted Costs'!$O457),('Discounted Costs'!AU457)/Value_Output,"")</f>
        <v/>
      </c>
      <c r="AP150" s="81" t="str">
        <f>IF(ISTEXT('Discounted Costs'!$N457&amp;'Discounted Costs'!$O457),('Discounted Costs'!AV457)/Value_Output,"")</f>
        <v/>
      </c>
      <c r="AQ150" s="81" t="str">
        <f>IF(ISTEXT('Discounted Costs'!$N457&amp;'Discounted Costs'!$O457),('Discounted Costs'!AW457)/Value_Output,"")</f>
        <v/>
      </c>
      <c r="AR150" s="81" t="str">
        <f>IF(ISTEXT('Discounted Costs'!$N457&amp;'Discounted Costs'!$O457),('Discounted Costs'!AX457)/Value_Output,"")</f>
        <v/>
      </c>
      <c r="AS150" s="81" t="str">
        <f>IF(ISTEXT('Discounted Costs'!$N457&amp;'Discounted Costs'!$O457),('Discounted Costs'!AY457)/Value_Output,"")</f>
        <v/>
      </c>
      <c r="AT150" s="81" t="str">
        <f>IF(ISTEXT('Discounted Costs'!$N457&amp;'Discounted Costs'!$O457),('Discounted Costs'!AZ457)/Value_Output,"")</f>
        <v/>
      </c>
      <c r="AU150" s="81" t="str">
        <f>IF(ISTEXT('Discounted Costs'!$N457&amp;'Discounted Costs'!$O457),('Discounted Costs'!BA457)/Value_Output,"")</f>
        <v/>
      </c>
      <c r="AV150" s="81" t="str">
        <f>IF(ISTEXT('Discounted Costs'!$N457&amp;'Discounted Costs'!$O457),('Discounted Costs'!BB457)/Value_Output,"")</f>
        <v/>
      </c>
      <c r="AW150" s="81" t="str">
        <f>IF(ISTEXT('Discounted Costs'!$N457&amp;'Discounted Costs'!$O457),('Discounted Costs'!BC457)/Value_Output,"")</f>
        <v/>
      </c>
      <c r="AX150" s="81" t="str">
        <f>IF(ISTEXT('Discounted Costs'!$N457&amp;'Discounted Costs'!$O457),('Discounted Costs'!BD457)/Value_Output,"")</f>
        <v/>
      </c>
      <c r="AY150" s="81" t="str">
        <f>IF(ISTEXT('Discounted Costs'!$N457&amp;'Discounted Costs'!$O457),('Discounted Costs'!BE457)/Value_Output,"")</f>
        <v/>
      </c>
      <c r="AZ150" s="77" t="str">
        <f>IF(ISTEXT('Discounted Costs'!$N457&amp;'Discounted Costs'!$O457),('Discounted Costs'!BF457)/Value_Output,"")</f>
        <v/>
      </c>
      <c r="BA150" s="77" t="str">
        <f>IF(ISTEXT('Discounted Costs'!$N457&amp;'Discounted Costs'!$O457),('Discounted Costs'!BG457)/Value_Output,"")</f>
        <v/>
      </c>
      <c r="BB150" s="77" t="str">
        <f>IF(ISTEXT('Discounted Costs'!$N457&amp;'Discounted Costs'!$O457),('Discounted Costs'!BH457)/Value_Output,"")</f>
        <v/>
      </c>
      <c r="BC150" s="77" t="str">
        <f>IF(ISTEXT('Discounted Costs'!$N457&amp;'Discounted Costs'!$O457),('Discounted Costs'!BI457)/Value_Output,"")</f>
        <v/>
      </c>
      <c r="BD150" s="77" t="str">
        <f>IF(ISTEXT('Discounted Costs'!$N457&amp;'Discounted Costs'!$O457),('Discounted Costs'!BJ457)/Value_Output,"")</f>
        <v/>
      </c>
      <c r="BE150" s="77" t="str">
        <f>IF(ISTEXT('Discounted Costs'!$N457&amp;'Discounted Costs'!$O457),('Discounted Costs'!BK457)/Value_Output,"")</f>
        <v/>
      </c>
      <c r="BF150" s="77" t="str">
        <f>IF(ISTEXT('Discounted Costs'!$N457&amp;'Discounted Costs'!$O457),('Discounted Costs'!BL457)/Value_Output,"")</f>
        <v/>
      </c>
      <c r="BG150" s="77" t="str">
        <f>IF(ISTEXT('Discounted Costs'!$N457&amp;'Discounted Costs'!$O457),('Discounted Costs'!BM457)/Value_Output,"")</f>
        <v/>
      </c>
      <c r="BH150" s="77" t="str">
        <f>IF(ISTEXT('Discounted Costs'!$N457&amp;'Discounted Costs'!$O457),('Discounted Costs'!BN457)/Value_Output,"")</f>
        <v/>
      </c>
      <c r="BI150" s="77" t="str">
        <f>IF(ISTEXT('Discounted Costs'!$N457&amp;'Discounted Costs'!$O457),('Discounted Costs'!BO457)/Value_Output,"")</f>
        <v/>
      </c>
      <c r="BJ150" s="77" t="str">
        <f>IF(ISTEXT('Discounted Costs'!$N457&amp;'Discounted Costs'!$O457),('Discounted Costs'!BP457)/Value_Output,"")</f>
        <v/>
      </c>
      <c r="BK150" s="77" t="str">
        <f>IF(ISTEXT('Discounted Costs'!$N457&amp;'Discounted Costs'!$O457),('Discounted Costs'!BQ457)/Value_Output,"")</f>
        <v/>
      </c>
      <c r="BL150" s="77" t="str">
        <f>IF(ISTEXT('Discounted Costs'!$N457&amp;'Discounted Costs'!$O457),('Discounted Costs'!BR457)/Value_Output,"")</f>
        <v/>
      </c>
      <c r="BM150" s="77" t="str">
        <f>IF(ISTEXT('Discounted Costs'!$N457&amp;'Discounted Costs'!$O457),('Discounted Costs'!BS457)/Value_Output,"")</f>
        <v/>
      </c>
      <c r="BN150" s="77" t="str">
        <f>IF(ISTEXT('Discounted Costs'!$N457&amp;'Discounted Costs'!$O457),('Discounted Costs'!BT457)/Value_Output,"")</f>
        <v/>
      </c>
      <c r="BO150" s="77" t="str">
        <f>IF(ISTEXT('Discounted Costs'!$N457&amp;'Discounted Costs'!$O457),('Discounted Costs'!BU457)/Value_Output,"")</f>
        <v/>
      </c>
      <c r="BP150" s="77" t="str">
        <f>IF(ISTEXT('Discounted Costs'!$N457&amp;'Discounted Costs'!$O457),('Discounted Costs'!BV457)/Value_Output,"")</f>
        <v/>
      </c>
      <c r="BQ150" s="77" t="str">
        <f>IF(ISTEXT('Discounted Costs'!$N457&amp;'Discounted Costs'!$O457),('Discounted Costs'!BW457)/Value_Output,"")</f>
        <v/>
      </c>
      <c r="BR150" s="77" t="str">
        <f>IF(ISTEXT('Discounted Costs'!$N457&amp;'Discounted Costs'!$O457),('Discounted Costs'!BX457)/Value_Output,"")</f>
        <v/>
      </c>
      <c r="BS150" s="77" t="str">
        <f>IF(ISTEXT('Discounted Costs'!$N457&amp;'Discounted Costs'!$O457),('Discounted Costs'!BY457)/Value_Output,"")</f>
        <v/>
      </c>
      <c r="BT150" s="77" t="str">
        <f>IF(ISTEXT('Discounted Costs'!$N457&amp;'Discounted Costs'!$O457),('Discounted Costs'!BZ457)/Value_Output,"")</f>
        <v/>
      </c>
      <c r="BU150" s="77" t="str">
        <f>IF(ISTEXT('Discounted Costs'!$N457&amp;'Discounted Costs'!$O457),('Discounted Costs'!CA457)/Value_Output,"")</f>
        <v/>
      </c>
      <c r="BV150" s="77" t="str">
        <f>IF(ISTEXT('Discounted Costs'!$N457&amp;'Discounted Costs'!$O457),('Discounted Costs'!CB457)/Value_Output,"")</f>
        <v/>
      </c>
      <c r="BW150" s="77" t="str">
        <f>IF(ISTEXT('Discounted Costs'!$N457&amp;'Discounted Costs'!$O457),('Discounted Costs'!CC457)/Value_Output,"")</f>
        <v/>
      </c>
      <c r="BX150" s="77" t="str">
        <f>IF(ISTEXT('Discounted Costs'!$N457&amp;'Discounted Costs'!$O457),('Discounted Costs'!CD457)/Value_Output,"")</f>
        <v/>
      </c>
      <c r="BY150" s="77" t="str">
        <f>IF(ISTEXT('Discounted Costs'!$N457&amp;'Discounted Costs'!$O457),('Discounted Costs'!CE457)/Value_Output,"")</f>
        <v/>
      </c>
      <c r="BZ150" s="77" t="str">
        <f>IF(ISTEXT('Discounted Costs'!$N457&amp;'Discounted Costs'!$O457),('Discounted Costs'!CF457)/Value_Output,"")</f>
        <v/>
      </c>
      <c r="CA150" s="77" t="str">
        <f>IF(ISTEXT('Discounted Costs'!$N457&amp;'Discounted Costs'!$O457),('Discounted Costs'!CG457)/Value_Output,"")</f>
        <v/>
      </c>
      <c r="CB150" s="77" t="str">
        <f>IF(ISTEXT('Discounted Costs'!$N457&amp;'Discounted Costs'!$O457),('Discounted Costs'!CH457)/Value_Output,"")</f>
        <v/>
      </c>
      <c r="CC150" s="77" t="str">
        <f>IF(ISTEXT('Discounted Costs'!$N457&amp;'Discounted Costs'!$O457),('Discounted Costs'!CI457)/Value_Output,"")</f>
        <v/>
      </c>
      <c r="CD150" s="77" t="str">
        <f>IF(ISTEXT('Discounted Costs'!$N457&amp;'Discounted Costs'!$O457),('Discounted Costs'!CJ457)/Value_Output,"")</f>
        <v/>
      </c>
      <c r="CE150" s="77" t="str">
        <f>IF(ISTEXT('Discounted Costs'!$N457&amp;'Discounted Costs'!$O457),('Discounted Costs'!CK457)/Value_Output,"")</f>
        <v/>
      </c>
      <c r="CF150" s="77" t="str">
        <f>IF(ISTEXT('Discounted Costs'!$N457&amp;'Discounted Costs'!$O457),('Discounted Costs'!CL457)/Value_Output,"")</f>
        <v/>
      </c>
      <c r="CG150" s="77" t="str">
        <f>IF(ISTEXT('Discounted Costs'!$N457&amp;'Discounted Costs'!$O457),('Discounted Costs'!CM457)/Value_Output,"")</f>
        <v/>
      </c>
      <c r="CH150" s="77" t="str">
        <f>IF(ISTEXT('Discounted Costs'!$N457&amp;'Discounted Costs'!$O457),('Discounted Costs'!CN457)/Value_Output,"")</f>
        <v/>
      </c>
      <c r="CI150" s="77" t="str">
        <f>IF(ISTEXT('Discounted Costs'!$N457&amp;'Discounted Costs'!$O457),('Discounted Costs'!CO457)/Value_Output,"")</f>
        <v/>
      </c>
      <c r="CJ150" s="77" t="str">
        <f>IF(ISTEXT('Discounted Costs'!$N457&amp;'Discounted Costs'!$O457),('Discounted Costs'!CP457)/Value_Output,"")</f>
        <v/>
      </c>
      <c r="CM150" s="24"/>
      <c r="CN150" s="24"/>
    </row>
    <row r="151" spans="3:92" x14ac:dyDescent="0.35">
      <c r="C151" s="114"/>
      <c r="D151" s="114"/>
      <c r="E151" s="19" t="str">
        <f>IF(ISTEXT('Discounted Costs'!$N458&amp;'Discounted Costs'!$O458),'Discounted Costs'!$O458,"")</f>
        <v/>
      </c>
      <c r="F151" s="19"/>
      <c r="G151" s="82" t="str">
        <f>IF(ISTEXT('Discounted Costs'!$N458&amp;'Discounted Costs'!$O458),SUM('Discounted Costs'!$P458:$BM458)/Value_Output,"")</f>
        <v/>
      </c>
      <c r="H151" s="82"/>
      <c r="I151" s="87"/>
      <c r="J151" s="81" t="str">
        <f>IF(ISTEXT('Discounted Costs'!$N458&amp;'Discounted Costs'!$O458),('Discounted Costs'!P458)/Value_Output,"")</f>
        <v/>
      </c>
      <c r="K151" s="81" t="str">
        <f>IF(ISTEXT('Discounted Costs'!$N458&amp;'Discounted Costs'!$O458),('Discounted Costs'!Q458)/Value_Output,"")</f>
        <v/>
      </c>
      <c r="L151" s="81" t="str">
        <f>IF(ISTEXT('Discounted Costs'!$N458&amp;'Discounted Costs'!$O458),('Discounted Costs'!R458)/Value_Output,"")</f>
        <v/>
      </c>
      <c r="M151" s="81" t="str">
        <f>IF(ISTEXT('Discounted Costs'!$N458&amp;'Discounted Costs'!$O458),('Discounted Costs'!S458)/Value_Output,"")</f>
        <v/>
      </c>
      <c r="N151" s="81" t="str">
        <f>IF(ISTEXT('Discounted Costs'!$N458&amp;'Discounted Costs'!$O458),('Discounted Costs'!T458)/Value_Output,"")</f>
        <v/>
      </c>
      <c r="O151" s="81" t="str">
        <f>IF(ISTEXT('Discounted Costs'!$N458&amp;'Discounted Costs'!$O458),('Discounted Costs'!U458)/Value_Output,"")</f>
        <v/>
      </c>
      <c r="P151" s="81" t="str">
        <f>IF(ISTEXT('Discounted Costs'!$N458&amp;'Discounted Costs'!$O458),('Discounted Costs'!V458)/Value_Output,"")</f>
        <v/>
      </c>
      <c r="Q151" s="81" t="str">
        <f>IF(ISTEXT('Discounted Costs'!$N458&amp;'Discounted Costs'!$O458),('Discounted Costs'!W458)/Value_Output,"")</f>
        <v/>
      </c>
      <c r="R151" s="81" t="str">
        <f>IF(ISTEXT('Discounted Costs'!$N458&amp;'Discounted Costs'!$O458),('Discounted Costs'!X458)/Value_Output,"")</f>
        <v/>
      </c>
      <c r="S151" s="81" t="str">
        <f>IF(ISTEXT('Discounted Costs'!$N458&amp;'Discounted Costs'!$O458),('Discounted Costs'!Y458)/Value_Output,"")</f>
        <v/>
      </c>
      <c r="T151" s="81" t="str">
        <f>IF(ISTEXT('Discounted Costs'!$N458&amp;'Discounted Costs'!$O458),('Discounted Costs'!Z458)/Value_Output,"")</f>
        <v/>
      </c>
      <c r="U151" s="81" t="str">
        <f>IF(ISTEXT('Discounted Costs'!$N458&amp;'Discounted Costs'!$O458),('Discounted Costs'!AA458)/Value_Output,"")</f>
        <v/>
      </c>
      <c r="V151" s="81" t="str">
        <f>IF(ISTEXT('Discounted Costs'!$N458&amp;'Discounted Costs'!$O458),('Discounted Costs'!AB458)/Value_Output,"")</f>
        <v/>
      </c>
      <c r="W151" s="81" t="str">
        <f>IF(ISTEXT('Discounted Costs'!$N458&amp;'Discounted Costs'!$O458),('Discounted Costs'!AC458)/Value_Output,"")</f>
        <v/>
      </c>
      <c r="X151" s="81" t="str">
        <f>IF(ISTEXT('Discounted Costs'!$N458&amp;'Discounted Costs'!$O458),('Discounted Costs'!AD458)/Value_Output,"")</f>
        <v/>
      </c>
      <c r="Y151" s="81" t="str">
        <f>IF(ISTEXT('Discounted Costs'!$N458&amp;'Discounted Costs'!$O458),('Discounted Costs'!AE458)/Value_Output,"")</f>
        <v/>
      </c>
      <c r="Z151" s="81" t="str">
        <f>IF(ISTEXT('Discounted Costs'!$N458&amp;'Discounted Costs'!$O458),('Discounted Costs'!AF458)/Value_Output,"")</f>
        <v/>
      </c>
      <c r="AA151" s="81" t="str">
        <f>IF(ISTEXT('Discounted Costs'!$N458&amp;'Discounted Costs'!$O458),('Discounted Costs'!AG458)/Value_Output,"")</f>
        <v/>
      </c>
      <c r="AB151" s="81" t="str">
        <f>IF(ISTEXT('Discounted Costs'!$N458&amp;'Discounted Costs'!$O458),('Discounted Costs'!AH458)/Value_Output,"")</f>
        <v/>
      </c>
      <c r="AC151" s="81" t="str">
        <f>IF(ISTEXT('Discounted Costs'!$N458&amp;'Discounted Costs'!$O458),('Discounted Costs'!AI458)/Value_Output,"")</f>
        <v/>
      </c>
      <c r="AD151" s="81" t="str">
        <f>IF(ISTEXT('Discounted Costs'!$N458&amp;'Discounted Costs'!$O458),('Discounted Costs'!AJ458)/Value_Output,"")</f>
        <v/>
      </c>
      <c r="AE151" s="81" t="str">
        <f>IF(ISTEXT('Discounted Costs'!$N458&amp;'Discounted Costs'!$O458),('Discounted Costs'!AK458)/Value_Output,"")</f>
        <v/>
      </c>
      <c r="AF151" s="81" t="str">
        <f>IF(ISTEXT('Discounted Costs'!$N458&amp;'Discounted Costs'!$O458),('Discounted Costs'!AL458)/Value_Output,"")</f>
        <v/>
      </c>
      <c r="AG151" s="81" t="str">
        <f>IF(ISTEXT('Discounted Costs'!$N458&amp;'Discounted Costs'!$O458),('Discounted Costs'!AM458)/Value_Output,"")</f>
        <v/>
      </c>
      <c r="AH151" s="81" t="str">
        <f>IF(ISTEXT('Discounted Costs'!$N458&amp;'Discounted Costs'!$O458),('Discounted Costs'!AN458)/Value_Output,"")</f>
        <v/>
      </c>
      <c r="AI151" s="81" t="str">
        <f>IF(ISTEXT('Discounted Costs'!$N458&amp;'Discounted Costs'!$O458),('Discounted Costs'!AO458)/Value_Output,"")</f>
        <v/>
      </c>
      <c r="AJ151" s="81" t="str">
        <f>IF(ISTEXT('Discounted Costs'!$N458&amp;'Discounted Costs'!$O458),('Discounted Costs'!AP458)/Value_Output,"")</f>
        <v/>
      </c>
      <c r="AK151" s="81" t="str">
        <f>IF(ISTEXT('Discounted Costs'!$N458&amp;'Discounted Costs'!$O458),('Discounted Costs'!AQ458)/Value_Output,"")</f>
        <v/>
      </c>
      <c r="AL151" s="81" t="str">
        <f>IF(ISTEXT('Discounted Costs'!$N458&amp;'Discounted Costs'!$O458),('Discounted Costs'!AR458)/Value_Output,"")</f>
        <v/>
      </c>
      <c r="AM151" s="81" t="str">
        <f>IF(ISTEXT('Discounted Costs'!$N458&amp;'Discounted Costs'!$O458),('Discounted Costs'!AS458)/Value_Output,"")</f>
        <v/>
      </c>
      <c r="AN151" s="81" t="str">
        <f>IF(ISTEXT('Discounted Costs'!$N458&amp;'Discounted Costs'!$O458),('Discounted Costs'!AT458)/Value_Output,"")</f>
        <v/>
      </c>
      <c r="AO151" s="81" t="str">
        <f>IF(ISTEXT('Discounted Costs'!$N458&amp;'Discounted Costs'!$O458),('Discounted Costs'!AU458)/Value_Output,"")</f>
        <v/>
      </c>
      <c r="AP151" s="81" t="str">
        <f>IF(ISTEXT('Discounted Costs'!$N458&amp;'Discounted Costs'!$O458),('Discounted Costs'!AV458)/Value_Output,"")</f>
        <v/>
      </c>
      <c r="AQ151" s="81" t="str">
        <f>IF(ISTEXT('Discounted Costs'!$N458&amp;'Discounted Costs'!$O458),('Discounted Costs'!AW458)/Value_Output,"")</f>
        <v/>
      </c>
      <c r="AR151" s="81" t="str">
        <f>IF(ISTEXT('Discounted Costs'!$N458&amp;'Discounted Costs'!$O458),('Discounted Costs'!AX458)/Value_Output,"")</f>
        <v/>
      </c>
      <c r="AS151" s="81" t="str">
        <f>IF(ISTEXT('Discounted Costs'!$N458&amp;'Discounted Costs'!$O458),('Discounted Costs'!AY458)/Value_Output,"")</f>
        <v/>
      </c>
      <c r="AT151" s="81" t="str">
        <f>IF(ISTEXT('Discounted Costs'!$N458&amp;'Discounted Costs'!$O458),('Discounted Costs'!AZ458)/Value_Output,"")</f>
        <v/>
      </c>
      <c r="AU151" s="81" t="str">
        <f>IF(ISTEXT('Discounted Costs'!$N458&amp;'Discounted Costs'!$O458),('Discounted Costs'!BA458)/Value_Output,"")</f>
        <v/>
      </c>
      <c r="AV151" s="81" t="str">
        <f>IF(ISTEXT('Discounted Costs'!$N458&amp;'Discounted Costs'!$O458),('Discounted Costs'!BB458)/Value_Output,"")</f>
        <v/>
      </c>
      <c r="AW151" s="81" t="str">
        <f>IF(ISTEXT('Discounted Costs'!$N458&amp;'Discounted Costs'!$O458),('Discounted Costs'!BC458)/Value_Output,"")</f>
        <v/>
      </c>
      <c r="AX151" s="81" t="str">
        <f>IF(ISTEXT('Discounted Costs'!$N458&amp;'Discounted Costs'!$O458),('Discounted Costs'!BD458)/Value_Output,"")</f>
        <v/>
      </c>
      <c r="AY151" s="81" t="str">
        <f>IF(ISTEXT('Discounted Costs'!$N458&amp;'Discounted Costs'!$O458),('Discounted Costs'!BE458)/Value_Output,"")</f>
        <v/>
      </c>
      <c r="AZ151" s="77" t="str">
        <f>IF(ISTEXT('Discounted Costs'!$N458&amp;'Discounted Costs'!$O458),('Discounted Costs'!BF458)/Value_Output,"")</f>
        <v/>
      </c>
      <c r="BA151" s="77" t="str">
        <f>IF(ISTEXT('Discounted Costs'!$N458&amp;'Discounted Costs'!$O458),('Discounted Costs'!BG458)/Value_Output,"")</f>
        <v/>
      </c>
      <c r="BB151" s="77" t="str">
        <f>IF(ISTEXT('Discounted Costs'!$N458&amp;'Discounted Costs'!$O458),('Discounted Costs'!BH458)/Value_Output,"")</f>
        <v/>
      </c>
      <c r="BC151" s="77" t="str">
        <f>IF(ISTEXT('Discounted Costs'!$N458&amp;'Discounted Costs'!$O458),('Discounted Costs'!BI458)/Value_Output,"")</f>
        <v/>
      </c>
      <c r="BD151" s="77" t="str">
        <f>IF(ISTEXT('Discounted Costs'!$N458&amp;'Discounted Costs'!$O458),('Discounted Costs'!BJ458)/Value_Output,"")</f>
        <v/>
      </c>
      <c r="BE151" s="77" t="str">
        <f>IF(ISTEXT('Discounted Costs'!$N458&amp;'Discounted Costs'!$O458),('Discounted Costs'!BK458)/Value_Output,"")</f>
        <v/>
      </c>
      <c r="BF151" s="77" t="str">
        <f>IF(ISTEXT('Discounted Costs'!$N458&amp;'Discounted Costs'!$O458),('Discounted Costs'!BL458)/Value_Output,"")</f>
        <v/>
      </c>
      <c r="BG151" s="77" t="str">
        <f>IF(ISTEXT('Discounted Costs'!$N458&amp;'Discounted Costs'!$O458),('Discounted Costs'!BM458)/Value_Output,"")</f>
        <v/>
      </c>
      <c r="BH151" s="77" t="str">
        <f>IF(ISTEXT('Discounted Costs'!$N458&amp;'Discounted Costs'!$O458),('Discounted Costs'!BN458)/Value_Output,"")</f>
        <v/>
      </c>
      <c r="BI151" s="77" t="str">
        <f>IF(ISTEXT('Discounted Costs'!$N458&amp;'Discounted Costs'!$O458),('Discounted Costs'!BO458)/Value_Output,"")</f>
        <v/>
      </c>
      <c r="BJ151" s="77" t="str">
        <f>IF(ISTEXT('Discounted Costs'!$N458&amp;'Discounted Costs'!$O458),('Discounted Costs'!BP458)/Value_Output,"")</f>
        <v/>
      </c>
      <c r="BK151" s="77" t="str">
        <f>IF(ISTEXT('Discounted Costs'!$N458&amp;'Discounted Costs'!$O458),('Discounted Costs'!BQ458)/Value_Output,"")</f>
        <v/>
      </c>
      <c r="BL151" s="77" t="str">
        <f>IF(ISTEXT('Discounted Costs'!$N458&amp;'Discounted Costs'!$O458),('Discounted Costs'!BR458)/Value_Output,"")</f>
        <v/>
      </c>
      <c r="BM151" s="77" t="str">
        <f>IF(ISTEXT('Discounted Costs'!$N458&amp;'Discounted Costs'!$O458),('Discounted Costs'!BS458)/Value_Output,"")</f>
        <v/>
      </c>
      <c r="BN151" s="77" t="str">
        <f>IF(ISTEXT('Discounted Costs'!$N458&amp;'Discounted Costs'!$O458),('Discounted Costs'!BT458)/Value_Output,"")</f>
        <v/>
      </c>
      <c r="BO151" s="77" t="str">
        <f>IF(ISTEXT('Discounted Costs'!$N458&amp;'Discounted Costs'!$O458),('Discounted Costs'!BU458)/Value_Output,"")</f>
        <v/>
      </c>
      <c r="BP151" s="77" t="str">
        <f>IF(ISTEXT('Discounted Costs'!$N458&amp;'Discounted Costs'!$O458),('Discounted Costs'!BV458)/Value_Output,"")</f>
        <v/>
      </c>
      <c r="BQ151" s="77" t="str">
        <f>IF(ISTEXT('Discounted Costs'!$N458&amp;'Discounted Costs'!$O458),('Discounted Costs'!BW458)/Value_Output,"")</f>
        <v/>
      </c>
      <c r="BR151" s="77" t="str">
        <f>IF(ISTEXT('Discounted Costs'!$N458&amp;'Discounted Costs'!$O458),('Discounted Costs'!BX458)/Value_Output,"")</f>
        <v/>
      </c>
      <c r="BS151" s="77" t="str">
        <f>IF(ISTEXT('Discounted Costs'!$N458&amp;'Discounted Costs'!$O458),('Discounted Costs'!BY458)/Value_Output,"")</f>
        <v/>
      </c>
      <c r="BT151" s="77" t="str">
        <f>IF(ISTEXT('Discounted Costs'!$N458&amp;'Discounted Costs'!$O458),('Discounted Costs'!BZ458)/Value_Output,"")</f>
        <v/>
      </c>
      <c r="BU151" s="77" t="str">
        <f>IF(ISTEXT('Discounted Costs'!$N458&amp;'Discounted Costs'!$O458),('Discounted Costs'!CA458)/Value_Output,"")</f>
        <v/>
      </c>
      <c r="BV151" s="77" t="str">
        <f>IF(ISTEXT('Discounted Costs'!$N458&amp;'Discounted Costs'!$O458),('Discounted Costs'!CB458)/Value_Output,"")</f>
        <v/>
      </c>
      <c r="BW151" s="77" t="str">
        <f>IF(ISTEXT('Discounted Costs'!$N458&amp;'Discounted Costs'!$O458),('Discounted Costs'!CC458)/Value_Output,"")</f>
        <v/>
      </c>
      <c r="BX151" s="77" t="str">
        <f>IF(ISTEXT('Discounted Costs'!$N458&amp;'Discounted Costs'!$O458),('Discounted Costs'!CD458)/Value_Output,"")</f>
        <v/>
      </c>
      <c r="BY151" s="77" t="str">
        <f>IF(ISTEXT('Discounted Costs'!$N458&amp;'Discounted Costs'!$O458),('Discounted Costs'!CE458)/Value_Output,"")</f>
        <v/>
      </c>
      <c r="BZ151" s="77" t="str">
        <f>IF(ISTEXT('Discounted Costs'!$N458&amp;'Discounted Costs'!$O458),('Discounted Costs'!CF458)/Value_Output,"")</f>
        <v/>
      </c>
      <c r="CA151" s="77" t="str">
        <f>IF(ISTEXT('Discounted Costs'!$N458&amp;'Discounted Costs'!$O458),('Discounted Costs'!CG458)/Value_Output,"")</f>
        <v/>
      </c>
      <c r="CB151" s="77" t="str">
        <f>IF(ISTEXT('Discounted Costs'!$N458&amp;'Discounted Costs'!$O458),('Discounted Costs'!CH458)/Value_Output,"")</f>
        <v/>
      </c>
      <c r="CC151" s="77" t="str">
        <f>IF(ISTEXT('Discounted Costs'!$N458&amp;'Discounted Costs'!$O458),('Discounted Costs'!CI458)/Value_Output,"")</f>
        <v/>
      </c>
      <c r="CD151" s="77" t="str">
        <f>IF(ISTEXT('Discounted Costs'!$N458&amp;'Discounted Costs'!$O458),('Discounted Costs'!CJ458)/Value_Output,"")</f>
        <v/>
      </c>
      <c r="CE151" s="77" t="str">
        <f>IF(ISTEXT('Discounted Costs'!$N458&amp;'Discounted Costs'!$O458),('Discounted Costs'!CK458)/Value_Output,"")</f>
        <v/>
      </c>
      <c r="CF151" s="77" t="str">
        <f>IF(ISTEXT('Discounted Costs'!$N458&amp;'Discounted Costs'!$O458),('Discounted Costs'!CL458)/Value_Output,"")</f>
        <v/>
      </c>
      <c r="CG151" s="77" t="str">
        <f>IF(ISTEXT('Discounted Costs'!$N458&amp;'Discounted Costs'!$O458),('Discounted Costs'!CM458)/Value_Output,"")</f>
        <v/>
      </c>
      <c r="CH151" s="77" t="str">
        <f>IF(ISTEXT('Discounted Costs'!$N458&amp;'Discounted Costs'!$O458),('Discounted Costs'!CN458)/Value_Output,"")</f>
        <v/>
      </c>
      <c r="CI151" s="77" t="str">
        <f>IF(ISTEXT('Discounted Costs'!$N458&amp;'Discounted Costs'!$O458),('Discounted Costs'!CO458)/Value_Output,"")</f>
        <v/>
      </c>
      <c r="CJ151" s="77" t="str">
        <f>IF(ISTEXT('Discounted Costs'!$N458&amp;'Discounted Costs'!$O458),('Discounted Costs'!CP458)/Value_Output,"")</f>
        <v/>
      </c>
      <c r="CM151" s="24"/>
      <c r="CN151" s="24"/>
    </row>
    <row r="152" spans="3:92" x14ac:dyDescent="0.35">
      <c r="C152" s="114"/>
      <c r="D152" s="114"/>
      <c r="E152" s="19" t="str">
        <f>IF(ISTEXT('Discounted Costs'!$N459&amp;'Discounted Costs'!$O459),'Discounted Costs'!$O459,"")</f>
        <v/>
      </c>
      <c r="F152" s="19"/>
      <c r="G152" s="82" t="str">
        <f>IF(ISTEXT('Discounted Costs'!$N459&amp;'Discounted Costs'!$O459),SUM('Discounted Costs'!$P459:$BM459)/Value_Output,"")</f>
        <v/>
      </c>
      <c r="H152" s="82"/>
      <c r="I152" s="87"/>
      <c r="J152" s="81" t="str">
        <f>IF(ISTEXT('Discounted Costs'!$N459&amp;'Discounted Costs'!$O459),('Discounted Costs'!P459)/Value_Output,"")</f>
        <v/>
      </c>
      <c r="K152" s="81" t="str">
        <f>IF(ISTEXT('Discounted Costs'!$N459&amp;'Discounted Costs'!$O459),('Discounted Costs'!Q459)/Value_Output,"")</f>
        <v/>
      </c>
      <c r="L152" s="81" t="str">
        <f>IF(ISTEXT('Discounted Costs'!$N459&amp;'Discounted Costs'!$O459),('Discounted Costs'!R459)/Value_Output,"")</f>
        <v/>
      </c>
      <c r="M152" s="81" t="str">
        <f>IF(ISTEXT('Discounted Costs'!$N459&amp;'Discounted Costs'!$O459),('Discounted Costs'!S459)/Value_Output,"")</f>
        <v/>
      </c>
      <c r="N152" s="81" t="str">
        <f>IF(ISTEXT('Discounted Costs'!$N459&amp;'Discounted Costs'!$O459),('Discounted Costs'!T459)/Value_Output,"")</f>
        <v/>
      </c>
      <c r="O152" s="81" t="str">
        <f>IF(ISTEXT('Discounted Costs'!$N459&amp;'Discounted Costs'!$O459),('Discounted Costs'!U459)/Value_Output,"")</f>
        <v/>
      </c>
      <c r="P152" s="81" t="str">
        <f>IF(ISTEXT('Discounted Costs'!$N459&amp;'Discounted Costs'!$O459),('Discounted Costs'!V459)/Value_Output,"")</f>
        <v/>
      </c>
      <c r="Q152" s="81" t="str">
        <f>IF(ISTEXT('Discounted Costs'!$N459&amp;'Discounted Costs'!$O459),('Discounted Costs'!W459)/Value_Output,"")</f>
        <v/>
      </c>
      <c r="R152" s="81" t="str">
        <f>IF(ISTEXT('Discounted Costs'!$N459&amp;'Discounted Costs'!$O459),('Discounted Costs'!X459)/Value_Output,"")</f>
        <v/>
      </c>
      <c r="S152" s="81" t="str">
        <f>IF(ISTEXT('Discounted Costs'!$N459&amp;'Discounted Costs'!$O459),('Discounted Costs'!Y459)/Value_Output,"")</f>
        <v/>
      </c>
      <c r="T152" s="81" t="str">
        <f>IF(ISTEXT('Discounted Costs'!$N459&amp;'Discounted Costs'!$O459),('Discounted Costs'!Z459)/Value_Output,"")</f>
        <v/>
      </c>
      <c r="U152" s="81" t="str">
        <f>IF(ISTEXT('Discounted Costs'!$N459&amp;'Discounted Costs'!$O459),('Discounted Costs'!AA459)/Value_Output,"")</f>
        <v/>
      </c>
      <c r="V152" s="81" t="str">
        <f>IF(ISTEXT('Discounted Costs'!$N459&amp;'Discounted Costs'!$O459),('Discounted Costs'!AB459)/Value_Output,"")</f>
        <v/>
      </c>
      <c r="W152" s="81" t="str">
        <f>IF(ISTEXT('Discounted Costs'!$N459&amp;'Discounted Costs'!$O459),('Discounted Costs'!AC459)/Value_Output,"")</f>
        <v/>
      </c>
      <c r="X152" s="81" t="str">
        <f>IF(ISTEXT('Discounted Costs'!$N459&amp;'Discounted Costs'!$O459),('Discounted Costs'!AD459)/Value_Output,"")</f>
        <v/>
      </c>
      <c r="Y152" s="81" t="str">
        <f>IF(ISTEXT('Discounted Costs'!$N459&amp;'Discounted Costs'!$O459),('Discounted Costs'!AE459)/Value_Output,"")</f>
        <v/>
      </c>
      <c r="Z152" s="81" t="str">
        <f>IF(ISTEXT('Discounted Costs'!$N459&amp;'Discounted Costs'!$O459),('Discounted Costs'!AF459)/Value_Output,"")</f>
        <v/>
      </c>
      <c r="AA152" s="81" t="str">
        <f>IF(ISTEXT('Discounted Costs'!$N459&amp;'Discounted Costs'!$O459),('Discounted Costs'!AG459)/Value_Output,"")</f>
        <v/>
      </c>
      <c r="AB152" s="81" t="str">
        <f>IF(ISTEXT('Discounted Costs'!$N459&amp;'Discounted Costs'!$O459),('Discounted Costs'!AH459)/Value_Output,"")</f>
        <v/>
      </c>
      <c r="AC152" s="81" t="str">
        <f>IF(ISTEXT('Discounted Costs'!$N459&amp;'Discounted Costs'!$O459),('Discounted Costs'!AI459)/Value_Output,"")</f>
        <v/>
      </c>
      <c r="AD152" s="81" t="str">
        <f>IF(ISTEXT('Discounted Costs'!$N459&amp;'Discounted Costs'!$O459),('Discounted Costs'!AJ459)/Value_Output,"")</f>
        <v/>
      </c>
      <c r="AE152" s="81" t="str">
        <f>IF(ISTEXT('Discounted Costs'!$N459&amp;'Discounted Costs'!$O459),('Discounted Costs'!AK459)/Value_Output,"")</f>
        <v/>
      </c>
      <c r="AF152" s="81" t="str">
        <f>IF(ISTEXT('Discounted Costs'!$N459&amp;'Discounted Costs'!$O459),('Discounted Costs'!AL459)/Value_Output,"")</f>
        <v/>
      </c>
      <c r="AG152" s="81" t="str">
        <f>IF(ISTEXT('Discounted Costs'!$N459&amp;'Discounted Costs'!$O459),('Discounted Costs'!AM459)/Value_Output,"")</f>
        <v/>
      </c>
      <c r="AH152" s="81" t="str">
        <f>IF(ISTEXT('Discounted Costs'!$N459&amp;'Discounted Costs'!$O459),('Discounted Costs'!AN459)/Value_Output,"")</f>
        <v/>
      </c>
      <c r="AI152" s="81" t="str">
        <f>IF(ISTEXT('Discounted Costs'!$N459&amp;'Discounted Costs'!$O459),('Discounted Costs'!AO459)/Value_Output,"")</f>
        <v/>
      </c>
      <c r="AJ152" s="81" t="str">
        <f>IF(ISTEXT('Discounted Costs'!$N459&amp;'Discounted Costs'!$O459),('Discounted Costs'!AP459)/Value_Output,"")</f>
        <v/>
      </c>
      <c r="AK152" s="81" t="str">
        <f>IF(ISTEXT('Discounted Costs'!$N459&amp;'Discounted Costs'!$O459),('Discounted Costs'!AQ459)/Value_Output,"")</f>
        <v/>
      </c>
      <c r="AL152" s="81" t="str">
        <f>IF(ISTEXT('Discounted Costs'!$N459&amp;'Discounted Costs'!$O459),('Discounted Costs'!AR459)/Value_Output,"")</f>
        <v/>
      </c>
      <c r="AM152" s="81" t="str">
        <f>IF(ISTEXT('Discounted Costs'!$N459&amp;'Discounted Costs'!$O459),('Discounted Costs'!AS459)/Value_Output,"")</f>
        <v/>
      </c>
      <c r="AN152" s="81" t="str">
        <f>IF(ISTEXT('Discounted Costs'!$N459&amp;'Discounted Costs'!$O459),('Discounted Costs'!AT459)/Value_Output,"")</f>
        <v/>
      </c>
      <c r="AO152" s="81" t="str">
        <f>IF(ISTEXT('Discounted Costs'!$N459&amp;'Discounted Costs'!$O459),('Discounted Costs'!AU459)/Value_Output,"")</f>
        <v/>
      </c>
      <c r="AP152" s="81" t="str">
        <f>IF(ISTEXT('Discounted Costs'!$N459&amp;'Discounted Costs'!$O459),('Discounted Costs'!AV459)/Value_Output,"")</f>
        <v/>
      </c>
      <c r="AQ152" s="81" t="str">
        <f>IF(ISTEXT('Discounted Costs'!$N459&amp;'Discounted Costs'!$O459),('Discounted Costs'!AW459)/Value_Output,"")</f>
        <v/>
      </c>
      <c r="AR152" s="81" t="str">
        <f>IF(ISTEXT('Discounted Costs'!$N459&amp;'Discounted Costs'!$O459),('Discounted Costs'!AX459)/Value_Output,"")</f>
        <v/>
      </c>
      <c r="AS152" s="81" t="str">
        <f>IF(ISTEXT('Discounted Costs'!$N459&amp;'Discounted Costs'!$O459),('Discounted Costs'!AY459)/Value_Output,"")</f>
        <v/>
      </c>
      <c r="AT152" s="81" t="str">
        <f>IF(ISTEXT('Discounted Costs'!$N459&amp;'Discounted Costs'!$O459),('Discounted Costs'!AZ459)/Value_Output,"")</f>
        <v/>
      </c>
      <c r="AU152" s="81" t="str">
        <f>IF(ISTEXT('Discounted Costs'!$N459&amp;'Discounted Costs'!$O459),('Discounted Costs'!BA459)/Value_Output,"")</f>
        <v/>
      </c>
      <c r="AV152" s="81" t="str">
        <f>IF(ISTEXT('Discounted Costs'!$N459&amp;'Discounted Costs'!$O459),('Discounted Costs'!BB459)/Value_Output,"")</f>
        <v/>
      </c>
      <c r="AW152" s="81" t="str">
        <f>IF(ISTEXT('Discounted Costs'!$N459&amp;'Discounted Costs'!$O459),('Discounted Costs'!BC459)/Value_Output,"")</f>
        <v/>
      </c>
      <c r="AX152" s="81" t="str">
        <f>IF(ISTEXT('Discounted Costs'!$N459&amp;'Discounted Costs'!$O459),('Discounted Costs'!BD459)/Value_Output,"")</f>
        <v/>
      </c>
      <c r="AY152" s="81" t="str">
        <f>IF(ISTEXT('Discounted Costs'!$N459&amp;'Discounted Costs'!$O459),('Discounted Costs'!BE459)/Value_Output,"")</f>
        <v/>
      </c>
      <c r="AZ152" s="77" t="str">
        <f>IF(ISTEXT('Discounted Costs'!$N459&amp;'Discounted Costs'!$O459),('Discounted Costs'!BF459)/Value_Output,"")</f>
        <v/>
      </c>
      <c r="BA152" s="77" t="str">
        <f>IF(ISTEXT('Discounted Costs'!$N459&amp;'Discounted Costs'!$O459),('Discounted Costs'!BG459)/Value_Output,"")</f>
        <v/>
      </c>
      <c r="BB152" s="77" t="str">
        <f>IF(ISTEXT('Discounted Costs'!$N459&amp;'Discounted Costs'!$O459),('Discounted Costs'!BH459)/Value_Output,"")</f>
        <v/>
      </c>
      <c r="BC152" s="77" t="str">
        <f>IF(ISTEXT('Discounted Costs'!$N459&amp;'Discounted Costs'!$O459),('Discounted Costs'!BI459)/Value_Output,"")</f>
        <v/>
      </c>
      <c r="BD152" s="77" t="str">
        <f>IF(ISTEXT('Discounted Costs'!$N459&amp;'Discounted Costs'!$O459),('Discounted Costs'!BJ459)/Value_Output,"")</f>
        <v/>
      </c>
      <c r="BE152" s="77" t="str">
        <f>IF(ISTEXT('Discounted Costs'!$N459&amp;'Discounted Costs'!$O459),('Discounted Costs'!BK459)/Value_Output,"")</f>
        <v/>
      </c>
      <c r="BF152" s="77" t="str">
        <f>IF(ISTEXT('Discounted Costs'!$N459&amp;'Discounted Costs'!$O459),('Discounted Costs'!BL459)/Value_Output,"")</f>
        <v/>
      </c>
      <c r="BG152" s="77" t="str">
        <f>IF(ISTEXT('Discounted Costs'!$N459&amp;'Discounted Costs'!$O459),('Discounted Costs'!BM459)/Value_Output,"")</f>
        <v/>
      </c>
      <c r="BH152" s="77" t="str">
        <f>IF(ISTEXT('Discounted Costs'!$N459&amp;'Discounted Costs'!$O459),('Discounted Costs'!BN459)/Value_Output,"")</f>
        <v/>
      </c>
      <c r="BI152" s="77" t="str">
        <f>IF(ISTEXT('Discounted Costs'!$N459&amp;'Discounted Costs'!$O459),('Discounted Costs'!BO459)/Value_Output,"")</f>
        <v/>
      </c>
      <c r="BJ152" s="77" t="str">
        <f>IF(ISTEXT('Discounted Costs'!$N459&amp;'Discounted Costs'!$O459),('Discounted Costs'!BP459)/Value_Output,"")</f>
        <v/>
      </c>
      <c r="BK152" s="77" t="str">
        <f>IF(ISTEXT('Discounted Costs'!$N459&amp;'Discounted Costs'!$O459),('Discounted Costs'!BQ459)/Value_Output,"")</f>
        <v/>
      </c>
      <c r="BL152" s="77" t="str">
        <f>IF(ISTEXT('Discounted Costs'!$N459&amp;'Discounted Costs'!$O459),('Discounted Costs'!BR459)/Value_Output,"")</f>
        <v/>
      </c>
      <c r="BM152" s="77" t="str">
        <f>IF(ISTEXT('Discounted Costs'!$N459&amp;'Discounted Costs'!$O459),('Discounted Costs'!BS459)/Value_Output,"")</f>
        <v/>
      </c>
      <c r="BN152" s="77" t="str">
        <f>IF(ISTEXT('Discounted Costs'!$N459&amp;'Discounted Costs'!$O459),('Discounted Costs'!BT459)/Value_Output,"")</f>
        <v/>
      </c>
      <c r="BO152" s="77" t="str">
        <f>IF(ISTEXT('Discounted Costs'!$N459&amp;'Discounted Costs'!$O459),('Discounted Costs'!BU459)/Value_Output,"")</f>
        <v/>
      </c>
      <c r="BP152" s="77" t="str">
        <f>IF(ISTEXT('Discounted Costs'!$N459&amp;'Discounted Costs'!$O459),('Discounted Costs'!BV459)/Value_Output,"")</f>
        <v/>
      </c>
      <c r="BQ152" s="77" t="str">
        <f>IF(ISTEXT('Discounted Costs'!$N459&amp;'Discounted Costs'!$O459),('Discounted Costs'!BW459)/Value_Output,"")</f>
        <v/>
      </c>
      <c r="BR152" s="77" t="str">
        <f>IF(ISTEXT('Discounted Costs'!$N459&amp;'Discounted Costs'!$O459),('Discounted Costs'!BX459)/Value_Output,"")</f>
        <v/>
      </c>
      <c r="BS152" s="77" t="str">
        <f>IF(ISTEXT('Discounted Costs'!$N459&amp;'Discounted Costs'!$O459),('Discounted Costs'!BY459)/Value_Output,"")</f>
        <v/>
      </c>
      <c r="BT152" s="77" t="str">
        <f>IF(ISTEXT('Discounted Costs'!$N459&amp;'Discounted Costs'!$O459),('Discounted Costs'!BZ459)/Value_Output,"")</f>
        <v/>
      </c>
      <c r="BU152" s="77" t="str">
        <f>IF(ISTEXT('Discounted Costs'!$N459&amp;'Discounted Costs'!$O459),('Discounted Costs'!CA459)/Value_Output,"")</f>
        <v/>
      </c>
      <c r="BV152" s="77" t="str">
        <f>IF(ISTEXT('Discounted Costs'!$N459&amp;'Discounted Costs'!$O459),('Discounted Costs'!CB459)/Value_Output,"")</f>
        <v/>
      </c>
      <c r="BW152" s="77" t="str">
        <f>IF(ISTEXT('Discounted Costs'!$N459&amp;'Discounted Costs'!$O459),('Discounted Costs'!CC459)/Value_Output,"")</f>
        <v/>
      </c>
      <c r="BX152" s="77" t="str">
        <f>IF(ISTEXT('Discounted Costs'!$N459&amp;'Discounted Costs'!$O459),('Discounted Costs'!CD459)/Value_Output,"")</f>
        <v/>
      </c>
      <c r="BY152" s="77" t="str">
        <f>IF(ISTEXT('Discounted Costs'!$N459&amp;'Discounted Costs'!$O459),('Discounted Costs'!CE459)/Value_Output,"")</f>
        <v/>
      </c>
      <c r="BZ152" s="77" t="str">
        <f>IF(ISTEXT('Discounted Costs'!$N459&amp;'Discounted Costs'!$O459),('Discounted Costs'!CF459)/Value_Output,"")</f>
        <v/>
      </c>
      <c r="CA152" s="77" t="str">
        <f>IF(ISTEXT('Discounted Costs'!$N459&amp;'Discounted Costs'!$O459),('Discounted Costs'!CG459)/Value_Output,"")</f>
        <v/>
      </c>
      <c r="CB152" s="77" t="str">
        <f>IF(ISTEXT('Discounted Costs'!$N459&amp;'Discounted Costs'!$O459),('Discounted Costs'!CH459)/Value_Output,"")</f>
        <v/>
      </c>
      <c r="CC152" s="77" t="str">
        <f>IF(ISTEXT('Discounted Costs'!$N459&amp;'Discounted Costs'!$O459),('Discounted Costs'!CI459)/Value_Output,"")</f>
        <v/>
      </c>
      <c r="CD152" s="77" t="str">
        <f>IF(ISTEXT('Discounted Costs'!$N459&amp;'Discounted Costs'!$O459),('Discounted Costs'!CJ459)/Value_Output,"")</f>
        <v/>
      </c>
      <c r="CE152" s="77" t="str">
        <f>IF(ISTEXT('Discounted Costs'!$N459&amp;'Discounted Costs'!$O459),('Discounted Costs'!CK459)/Value_Output,"")</f>
        <v/>
      </c>
      <c r="CF152" s="77" t="str">
        <f>IF(ISTEXT('Discounted Costs'!$N459&amp;'Discounted Costs'!$O459),('Discounted Costs'!CL459)/Value_Output,"")</f>
        <v/>
      </c>
      <c r="CG152" s="77" t="str">
        <f>IF(ISTEXT('Discounted Costs'!$N459&amp;'Discounted Costs'!$O459),('Discounted Costs'!CM459)/Value_Output,"")</f>
        <v/>
      </c>
      <c r="CH152" s="77" t="str">
        <f>IF(ISTEXT('Discounted Costs'!$N459&amp;'Discounted Costs'!$O459),('Discounted Costs'!CN459)/Value_Output,"")</f>
        <v/>
      </c>
      <c r="CI152" s="77" t="str">
        <f>IF(ISTEXT('Discounted Costs'!$N459&amp;'Discounted Costs'!$O459),('Discounted Costs'!CO459)/Value_Output,"")</f>
        <v/>
      </c>
      <c r="CJ152" s="77" t="str">
        <f>IF(ISTEXT('Discounted Costs'!$N459&amp;'Discounted Costs'!$O459),('Discounted Costs'!CP459)/Value_Output,"")</f>
        <v/>
      </c>
      <c r="CM152" s="24"/>
      <c r="CN152" s="24"/>
    </row>
    <row r="153" spans="3:92" x14ac:dyDescent="0.35">
      <c r="C153" s="114"/>
      <c r="D153" s="114"/>
      <c r="E153" s="19" t="str">
        <f>IF(ISTEXT('Discounted Costs'!$N460&amp;'Discounted Costs'!$O460),'Discounted Costs'!$O460,"")</f>
        <v/>
      </c>
      <c r="F153" s="19"/>
      <c r="G153" s="82" t="str">
        <f>IF(ISTEXT('Discounted Costs'!$N460&amp;'Discounted Costs'!$O460),SUM('Discounted Costs'!$P460:$BM460)/Value_Output,"")</f>
        <v/>
      </c>
      <c r="H153" s="82"/>
      <c r="I153" s="87"/>
      <c r="J153" s="81" t="str">
        <f>IF(ISTEXT('Discounted Costs'!$N460&amp;'Discounted Costs'!$O460),('Discounted Costs'!P460)/Value_Output,"")</f>
        <v/>
      </c>
      <c r="K153" s="81" t="str">
        <f>IF(ISTEXT('Discounted Costs'!$N460&amp;'Discounted Costs'!$O460),('Discounted Costs'!Q460)/Value_Output,"")</f>
        <v/>
      </c>
      <c r="L153" s="81" t="str">
        <f>IF(ISTEXT('Discounted Costs'!$N460&amp;'Discounted Costs'!$O460),('Discounted Costs'!R460)/Value_Output,"")</f>
        <v/>
      </c>
      <c r="M153" s="81" t="str">
        <f>IF(ISTEXT('Discounted Costs'!$N460&amp;'Discounted Costs'!$O460),('Discounted Costs'!S460)/Value_Output,"")</f>
        <v/>
      </c>
      <c r="N153" s="81" t="str">
        <f>IF(ISTEXT('Discounted Costs'!$N460&amp;'Discounted Costs'!$O460),('Discounted Costs'!T460)/Value_Output,"")</f>
        <v/>
      </c>
      <c r="O153" s="81" t="str">
        <f>IF(ISTEXT('Discounted Costs'!$N460&amp;'Discounted Costs'!$O460),('Discounted Costs'!U460)/Value_Output,"")</f>
        <v/>
      </c>
      <c r="P153" s="81" t="str">
        <f>IF(ISTEXT('Discounted Costs'!$N460&amp;'Discounted Costs'!$O460),('Discounted Costs'!V460)/Value_Output,"")</f>
        <v/>
      </c>
      <c r="Q153" s="81" t="str">
        <f>IF(ISTEXT('Discounted Costs'!$N460&amp;'Discounted Costs'!$O460),('Discounted Costs'!W460)/Value_Output,"")</f>
        <v/>
      </c>
      <c r="R153" s="81" t="str">
        <f>IF(ISTEXT('Discounted Costs'!$N460&amp;'Discounted Costs'!$O460),('Discounted Costs'!X460)/Value_Output,"")</f>
        <v/>
      </c>
      <c r="S153" s="81" t="str">
        <f>IF(ISTEXT('Discounted Costs'!$N460&amp;'Discounted Costs'!$O460),('Discounted Costs'!Y460)/Value_Output,"")</f>
        <v/>
      </c>
      <c r="T153" s="81" t="str">
        <f>IF(ISTEXT('Discounted Costs'!$N460&amp;'Discounted Costs'!$O460),('Discounted Costs'!Z460)/Value_Output,"")</f>
        <v/>
      </c>
      <c r="U153" s="81" t="str">
        <f>IF(ISTEXT('Discounted Costs'!$N460&amp;'Discounted Costs'!$O460),('Discounted Costs'!AA460)/Value_Output,"")</f>
        <v/>
      </c>
      <c r="V153" s="81" t="str">
        <f>IF(ISTEXT('Discounted Costs'!$N460&amp;'Discounted Costs'!$O460),('Discounted Costs'!AB460)/Value_Output,"")</f>
        <v/>
      </c>
      <c r="W153" s="81" t="str">
        <f>IF(ISTEXT('Discounted Costs'!$N460&amp;'Discounted Costs'!$O460),('Discounted Costs'!AC460)/Value_Output,"")</f>
        <v/>
      </c>
      <c r="X153" s="81" t="str">
        <f>IF(ISTEXT('Discounted Costs'!$N460&amp;'Discounted Costs'!$O460),('Discounted Costs'!AD460)/Value_Output,"")</f>
        <v/>
      </c>
      <c r="Y153" s="81" t="str">
        <f>IF(ISTEXT('Discounted Costs'!$N460&amp;'Discounted Costs'!$O460),('Discounted Costs'!AE460)/Value_Output,"")</f>
        <v/>
      </c>
      <c r="Z153" s="81" t="str">
        <f>IF(ISTEXT('Discounted Costs'!$N460&amp;'Discounted Costs'!$O460),('Discounted Costs'!AF460)/Value_Output,"")</f>
        <v/>
      </c>
      <c r="AA153" s="81" t="str">
        <f>IF(ISTEXT('Discounted Costs'!$N460&amp;'Discounted Costs'!$O460),('Discounted Costs'!AG460)/Value_Output,"")</f>
        <v/>
      </c>
      <c r="AB153" s="81" t="str">
        <f>IF(ISTEXT('Discounted Costs'!$N460&amp;'Discounted Costs'!$O460),('Discounted Costs'!AH460)/Value_Output,"")</f>
        <v/>
      </c>
      <c r="AC153" s="81" t="str">
        <f>IF(ISTEXT('Discounted Costs'!$N460&amp;'Discounted Costs'!$O460),('Discounted Costs'!AI460)/Value_Output,"")</f>
        <v/>
      </c>
      <c r="AD153" s="81" t="str">
        <f>IF(ISTEXT('Discounted Costs'!$N460&amp;'Discounted Costs'!$O460),('Discounted Costs'!AJ460)/Value_Output,"")</f>
        <v/>
      </c>
      <c r="AE153" s="81" t="str">
        <f>IF(ISTEXT('Discounted Costs'!$N460&amp;'Discounted Costs'!$O460),('Discounted Costs'!AK460)/Value_Output,"")</f>
        <v/>
      </c>
      <c r="AF153" s="81" t="str">
        <f>IF(ISTEXT('Discounted Costs'!$N460&amp;'Discounted Costs'!$O460),('Discounted Costs'!AL460)/Value_Output,"")</f>
        <v/>
      </c>
      <c r="AG153" s="81" t="str">
        <f>IF(ISTEXT('Discounted Costs'!$N460&amp;'Discounted Costs'!$O460),('Discounted Costs'!AM460)/Value_Output,"")</f>
        <v/>
      </c>
      <c r="AH153" s="81" t="str">
        <f>IF(ISTEXT('Discounted Costs'!$N460&amp;'Discounted Costs'!$O460),('Discounted Costs'!AN460)/Value_Output,"")</f>
        <v/>
      </c>
      <c r="AI153" s="81" t="str">
        <f>IF(ISTEXT('Discounted Costs'!$N460&amp;'Discounted Costs'!$O460),('Discounted Costs'!AO460)/Value_Output,"")</f>
        <v/>
      </c>
      <c r="AJ153" s="81" t="str">
        <f>IF(ISTEXT('Discounted Costs'!$N460&amp;'Discounted Costs'!$O460),('Discounted Costs'!AP460)/Value_Output,"")</f>
        <v/>
      </c>
      <c r="AK153" s="81" t="str">
        <f>IF(ISTEXT('Discounted Costs'!$N460&amp;'Discounted Costs'!$O460),('Discounted Costs'!AQ460)/Value_Output,"")</f>
        <v/>
      </c>
      <c r="AL153" s="81" t="str">
        <f>IF(ISTEXT('Discounted Costs'!$N460&amp;'Discounted Costs'!$O460),('Discounted Costs'!AR460)/Value_Output,"")</f>
        <v/>
      </c>
      <c r="AM153" s="81" t="str">
        <f>IF(ISTEXT('Discounted Costs'!$N460&amp;'Discounted Costs'!$O460),('Discounted Costs'!AS460)/Value_Output,"")</f>
        <v/>
      </c>
      <c r="AN153" s="81" t="str">
        <f>IF(ISTEXT('Discounted Costs'!$N460&amp;'Discounted Costs'!$O460),('Discounted Costs'!AT460)/Value_Output,"")</f>
        <v/>
      </c>
      <c r="AO153" s="81" t="str">
        <f>IF(ISTEXT('Discounted Costs'!$N460&amp;'Discounted Costs'!$O460),('Discounted Costs'!AU460)/Value_Output,"")</f>
        <v/>
      </c>
      <c r="AP153" s="81" t="str">
        <f>IF(ISTEXT('Discounted Costs'!$N460&amp;'Discounted Costs'!$O460),('Discounted Costs'!AV460)/Value_Output,"")</f>
        <v/>
      </c>
      <c r="AQ153" s="81" t="str">
        <f>IF(ISTEXT('Discounted Costs'!$N460&amp;'Discounted Costs'!$O460),('Discounted Costs'!AW460)/Value_Output,"")</f>
        <v/>
      </c>
      <c r="AR153" s="81" t="str">
        <f>IF(ISTEXT('Discounted Costs'!$N460&amp;'Discounted Costs'!$O460),('Discounted Costs'!AX460)/Value_Output,"")</f>
        <v/>
      </c>
      <c r="AS153" s="81" t="str">
        <f>IF(ISTEXT('Discounted Costs'!$N460&amp;'Discounted Costs'!$O460),('Discounted Costs'!AY460)/Value_Output,"")</f>
        <v/>
      </c>
      <c r="AT153" s="81" t="str">
        <f>IF(ISTEXT('Discounted Costs'!$N460&amp;'Discounted Costs'!$O460),('Discounted Costs'!AZ460)/Value_Output,"")</f>
        <v/>
      </c>
      <c r="AU153" s="81" t="str">
        <f>IF(ISTEXT('Discounted Costs'!$N460&amp;'Discounted Costs'!$O460),('Discounted Costs'!BA460)/Value_Output,"")</f>
        <v/>
      </c>
      <c r="AV153" s="81" t="str">
        <f>IF(ISTEXT('Discounted Costs'!$N460&amp;'Discounted Costs'!$O460),('Discounted Costs'!BB460)/Value_Output,"")</f>
        <v/>
      </c>
      <c r="AW153" s="81" t="str">
        <f>IF(ISTEXT('Discounted Costs'!$N460&amp;'Discounted Costs'!$O460),('Discounted Costs'!BC460)/Value_Output,"")</f>
        <v/>
      </c>
      <c r="AX153" s="81" t="str">
        <f>IF(ISTEXT('Discounted Costs'!$N460&amp;'Discounted Costs'!$O460),('Discounted Costs'!BD460)/Value_Output,"")</f>
        <v/>
      </c>
      <c r="AY153" s="81" t="str">
        <f>IF(ISTEXT('Discounted Costs'!$N460&amp;'Discounted Costs'!$O460),('Discounted Costs'!BE460)/Value_Output,"")</f>
        <v/>
      </c>
      <c r="AZ153" s="77" t="str">
        <f>IF(ISTEXT('Discounted Costs'!$N460&amp;'Discounted Costs'!$O460),('Discounted Costs'!BF460)/Value_Output,"")</f>
        <v/>
      </c>
      <c r="BA153" s="77" t="str">
        <f>IF(ISTEXT('Discounted Costs'!$N460&amp;'Discounted Costs'!$O460),('Discounted Costs'!BG460)/Value_Output,"")</f>
        <v/>
      </c>
      <c r="BB153" s="77" t="str">
        <f>IF(ISTEXT('Discounted Costs'!$N460&amp;'Discounted Costs'!$O460),('Discounted Costs'!BH460)/Value_Output,"")</f>
        <v/>
      </c>
      <c r="BC153" s="77" t="str">
        <f>IF(ISTEXT('Discounted Costs'!$N460&amp;'Discounted Costs'!$O460),('Discounted Costs'!BI460)/Value_Output,"")</f>
        <v/>
      </c>
      <c r="BD153" s="77" t="str">
        <f>IF(ISTEXT('Discounted Costs'!$N460&amp;'Discounted Costs'!$O460),('Discounted Costs'!BJ460)/Value_Output,"")</f>
        <v/>
      </c>
      <c r="BE153" s="77" t="str">
        <f>IF(ISTEXT('Discounted Costs'!$N460&amp;'Discounted Costs'!$O460),('Discounted Costs'!BK460)/Value_Output,"")</f>
        <v/>
      </c>
      <c r="BF153" s="77" t="str">
        <f>IF(ISTEXT('Discounted Costs'!$N460&amp;'Discounted Costs'!$O460),('Discounted Costs'!BL460)/Value_Output,"")</f>
        <v/>
      </c>
      <c r="BG153" s="77" t="str">
        <f>IF(ISTEXT('Discounted Costs'!$N460&amp;'Discounted Costs'!$O460),('Discounted Costs'!BM460)/Value_Output,"")</f>
        <v/>
      </c>
      <c r="BH153" s="77" t="str">
        <f>IF(ISTEXT('Discounted Costs'!$N460&amp;'Discounted Costs'!$O460),('Discounted Costs'!BN460)/Value_Output,"")</f>
        <v/>
      </c>
      <c r="BI153" s="77" t="str">
        <f>IF(ISTEXT('Discounted Costs'!$N460&amp;'Discounted Costs'!$O460),('Discounted Costs'!BO460)/Value_Output,"")</f>
        <v/>
      </c>
      <c r="BJ153" s="77" t="str">
        <f>IF(ISTEXT('Discounted Costs'!$N460&amp;'Discounted Costs'!$O460),('Discounted Costs'!BP460)/Value_Output,"")</f>
        <v/>
      </c>
      <c r="BK153" s="77" t="str">
        <f>IF(ISTEXT('Discounted Costs'!$N460&amp;'Discounted Costs'!$O460),('Discounted Costs'!BQ460)/Value_Output,"")</f>
        <v/>
      </c>
      <c r="BL153" s="77" t="str">
        <f>IF(ISTEXT('Discounted Costs'!$N460&amp;'Discounted Costs'!$O460),('Discounted Costs'!BR460)/Value_Output,"")</f>
        <v/>
      </c>
      <c r="BM153" s="77" t="str">
        <f>IF(ISTEXT('Discounted Costs'!$N460&amp;'Discounted Costs'!$O460),('Discounted Costs'!BS460)/Value_Output,"")</f>
        <v/>
      </c>
      <c r="BN153" s="77" t="str">
        <f>IF(ISTEXT('Discounted Costs'!$N460&amp;'Discounted Costs'!$O460),('Discounted Costs'!BT460)/Value_Output,"")</f>
        <v/>
      </c>
      <c r="BO153" s="77" t="str">
        <f>IF(ISTEXT('Discounted Costs'!$N460&amp;'Discounted Costs'!$O460),('Discounted Costs'!BU460)/Value_Output,"")</f>
        <v/>
      </c>
      <c r="BP153" s="77" t="str">
        <f>IF(ISTEXT('Discounted Costs'!$N460&amp;'Discounted Costs'!$O460),('Discounted Costs'!BV460)/Value_Output,"")</f>
        <v/>
      </c>
      <c r="BQ153" s="77" t="str">
        <f>IF(ISTEXT('Discounted Costs'!$N460&amp;'Discounted Costs'!$O460),('Discounted Costs'!BW460)/Value_Output,"")</f>
        <v/>
      </c>
      <c r="BR153" s="77" t="str">
        <f>IF(ISTEXT('Discounted Costs'!$N460&amp;'Discounted Costs'!$O460),('Discounted Costs'!BX460)/Value_Output,"")</f>
        <v/>
      </c>
      <c r="BS153" s="77" t="str">
        <f>IF(ISTEXT('Discounted Costs'!$N460&amp;'Discounted Costs'!$O460),('Discounted Costs'!BY460)/Value_Output,"")</f>
        <v/>
      </c>
      <c r="BT153" s="77" t="str">
        <f>IF(ISTEXT('Discounted Costs'!$N460&amp;'Discounted Costs'!$O460),('Discounted Costs'!BZ460)/Value_Output,"")</f>
        <v/>
      </c>
      <c r="BU153" s="77" t="str">
        <f>IF(ISTEXT('Discounted Costs'!$N460&amp;'Discounted Costs'!$O460),('Discounted Costs'!CA460)/Value_Output,"")</f>
        <v/>
      </c>
      <c r="BV153" s="77" t="str">
        <f>IF(ISTEXT('Discounted Costs'!$N460&amp;'Discounted Costs'!$O460),('Discounted Costs'!CB460)/Value_Output,"")</f>
        <v/>
      </c>
      <c r="BW153" s="77" t="str">
        <f>IF(ISTEXT('Discounted Costs'!$N460&amp;'Discounted Costs'!$O460),('Discounted Costs'!CC460)/Value_Output,"")</f>
        <v/>
      </c>
      <c r="BX153" s="77" t="str">
        <f>IF(ISTEXT('Discounted Costs'!$N460&amp;'Discounted Costs'!$O460),('Discounted Costs'!CD460)/Value_Output,"")</f>
        <v/>
      </c>
      <c r="BY153" s="77" t="str">
        <f>IF(ISTEXT('Discounted Costs'!$N460&amp;'Discounted Costs'!$O460),('Discounted Costs'!CE460)/Value_Output,"")</f>
        <v/>
      </c>
      <c r="BZ153" s="77" t="str">
        <f>IF(ISTEXT('Discounted Costs'!$N460&amp;'Discounted Costs'!$O460),('Discounted Costs'!CF460)/Value_Output,"")</f>
        <v/>
      </c>
      <c r="CA153" s="77" t="str">
        <f>IF(ISTEXT('Discounted Costs'!$N460&amp;'Discounted Costs'!$O460),('Discounted Costs'!CG460)/Value_Output,"")</f>
        <v/>
      </c>
      <c r="CB153" s="77" t="str">
        <f>IF(ISTEXT('Discounted Costs'!$N460&amp;'Discounted Costs'!$O460),('Discounted Costs'!CH460)/Value_Output,"")</f>
        <v/>
      </c>
      <c r="CC153" s="77" t="str">
        <f>IF(ISTEXT('Discounted Costs'!$N460&amp;'Discounted Costs'!$O460),('Discounted Costs'!CI460)/Value_Output,"")</f>
        <v/>
      </c>
      <c r="CD153" s="77" t="str">
        <f>IF(ISTEXT('Discounted Costs'!$N460&amp;'Discounted Costs'!$O460),('Discounted Costs'!CJ460)/Value_Output,"")</f>
        <v/>
      </c>
      <c r="CE153" s="77" t="str">
        <f>IF(ISTEXT('Discounted Costs'!$N460&amp;'Discounted Costs'!$O460),('Discounted Costs'!CK460)/Value_Output,"")</f>
        <v/>
      </c>
      <c r="CF153" s="77" t="str">
        <f>IF(ISTEXT('Discounted Costs'!$N460&amp;'Discounted Costs'!$O460),('Discounted Costs'!CL460)/Value_Output,"")</f>
        <v/>
      </c>
      <c r="CG153" s="77" t="str">
        <f>IF(ISTEXT('Discounted Costs'!$N460&amp;'Discounted Costs'!$O460),('Discounted Costs'!CM460)/Value_Output,"")</f>
        <v/>
      </c>
      <c r="CH153" s="77" t="str">
        <f>IF(ISTEXT('Discounted Costs'!$N460&amp;'Discounted Costs'!$O460),('Discounted Costs'!CN460)/Value_Output,"")</f>
        <v/>
      </c>
      <c r="CI153" s="77" t="str">
        <f>IF(ISTEXT('Discounted Costs'!$N460&amp;'Discounted Costs'!$O460),('Discounted Costs'!CO460)/Value_Output,"")</f>
        <v/>
      </c>
      <c r="CJ153" s="77" t="str">
        <f>IF(ISTEXT('Discounted Costs'!$N460&amp;'Discounted Costs'!$O460),('Discounted Costs'!CP460)/Value_Output,"")</f>
        <v/>
      </c>
      <c r="CM153" s="24"/>
      <c r="CN153" s="24"/>
    </row>
    <row r="154" spans="3:92" x14ac:dyDescent="0.35">
      <c r="C154" s="114"/>
      <c r="D154" s="114"/>
      <c r="E154" s="19" t="str">
        <f>IF(ISTEXT('Discounted Costs'!$N461&amp;'Discounted Costs'!$O461),'Discounted Costs'!$O461,"")</f>
        <v/>
      </c>
      <c r="F154" s="19"/>
      <c r="G154" s="82" t="str">
        <f>IF(ISTEXT('Discounted Costs'!$N461&amp;'Discounted Costs'!$O461),SUM('Discounted Costs'!$P461:$BM461)/Value_Output,"")</f>
        <v/>
      </c>
      <c r="H154" s="82"/>
      <c r="I154" s="88"/>
      <c r="J154" s="81" t="str">
        <f>IF(ISTEXT('Discounted Costs'!$N461&amp;'Discounted Costs'!$O461),('Discounted Costs'!P461)/Value_Output,"")</f>
        <v/>
      </c>
      <c r="K154" s="81" t="str">
        <f>IF(ISTEXT('Discounted Costs'!$N461&amp;'Discounted Costs'!$O461),('Discounted Costs'!Q461)/Value_Output,"")</f>
        <v/>
      </c>
      <c r="L154" s="81" t="str">
        <f>IF(ISTEXT('Discounted Costs'!$N461&amp;'Discounted Costs'!$O461),('Discounted Costs'!R461)/Value_Output,"")</f>
        <v/>
      </c>
      <c r="M154" s="81" t="str">
        <f>IF(ISTEXT('Discounted Costs'!$N461&amp;'Discounted Costs'!$O461),('Discounted Costs'!S461)/Value_Output,"")</f>
        <v/>
      </c>
      <c r="N154" s="81" t="str">
        <f>IF(ISTEXT('Discounted Costs'!$N461&amp;'Discounted Costs'!$O461),('Discounted Costs'!T461)/Value_Output,"")</f>
        <v/>
      </c>
      <c r="O154" s="81" t="str">
        <f>IF(ISTEXT('Discounted Costs'!$N461&amp;'Discounted Costs'!$O461),('Discounted Costs'!U461)/Value_Output,"")</f>
        <v/>
      </c>
      <c r="P154" s="81" t="str">
        <f>IF(ISTEXT('Discounted Costs'!$N461&amp;'Discounted Costs'!$O461),('Discounted Costs'!V461)/Value_Output,"")</f>
        <v/>
      </c>
      <c r="Q154" s="81" t="str">
        <f>IF(ISTEXT('Discounted Costs'!$N461&amp;'Discounted Costs'!$O461),('Discounted Costs'!W461)/Value_Output,"")</f>
        <v/>
      </c>
      <c r="R154" s="81" t="str">
        <f>IF(ISTEXT('Discounted Costs'!$N461&amp;'Discounted Costs'!$O461),('Discounted Costs'!X461)/Value_Output,"")</f>
        <v/>
      </c>
      <c r="S154" s="81" t="str">
        <f>IF(ISTEXT('Discounted Costs'!$N461&amp;'Discounted Costs'!$O461),('Discounted Costs'!Y461)/Value_Output,"")</f>
        <v/>
      </c>
      <c r="T154" s="81" t="str">
        <f>IF(ISTEXT('Discounted Costs'!$N461&amp;'Discounted Costs'!$O461),('Discounted Costs'!Z461)/Value_Output,"")</f>
        <v/>
      </c>
      <c r="U154" s="81" t="str">
        <f>IF(ISTEXT('Discounted Costs'!$N461&amp;'Discounted Costs'!$O461),('Discounted Costs'!AA461)/Value_Output,"")</f>
        <v/>
      </c>
      <c r="V154" s="81" t="str">
        <f>IF(ISTEXT('Discounted Costs'!$N461&amp;'Discounted Costs'!$O461),('Discounted Costs'!AB461)/Value_Output,"")</f>
        <v/>
      </c>
      <c r="W154" s="81" t="str">
        <f>IF(ISTEXT('Discounted Costs'!$N461&amp;'Discounted Costs'!$O461),('Discounted Costs'!AC461)/Value_Output,"")</f>
        <v/>
      </c>
      <c r="X154" s="81" t="str">
        <f>IF(ISTEXT('Discounted Costs'!$N461&amp;'Discounted Costs'!$O461),('Discounted Costs'!AD461)/Value_Output,"")</f>
        <v/>
      </c>
      <c r="Y154" s="81" t="str">
        <f>IF(ISTEXT('Discounted Costs'!$N461&amp;'Discounted Costs'!$O461),('Discounted Costs'!AE461)/Value_Output,"")</f>
        <v/>
      </c>
      <c r="Z154" s="81" t="str">
        <f>IF(ISTEXT('Discounted Costs'!$N461&amp;'Discounted Costs'!$O461),('Discounted Costs'!AF461)/Value_Output,"")</f>
        <v/>
      </c>
      <c r="AA154" s="81" t="str">
        <f>IF(ISTEXT('Discounted Costs'!$N461&amp;'Discounted Costs'!$O461),('Discounted Costs'!AG461)/Value_Output,"")</f>
        <v/>
      </c>
      <c r="AB154" s="81" t="str">
        <f>IF(ISTEXT('Discounted Costs'!$N461&amp;'Discounted Costs'!$O461),('Discounted Costs'!AH461)/Value_Output,"")</f>
        <v/>
      </c>
      <c r="AC154" s="81" t="str">
        <f>IF(ISTEXT('Discounted Costs'!$N461&amp;'Discounted Costs'!$O461),('Discounted Costs'!AI461)/Value_Output,"")</f>
        <v/>
      </c>
      <c r="AD154" s="81" t="str">
        <f>IF(ISTEXT('Discounted Costs'!$N461&amp;'Discounted Costs'!$O461),('Discounted Costs'!AJ461)/Value_Output,"")</f>
        <v/>
      </c>
      <c r="AE154" s="81" t="str">
        <f>IF(ISTEXT('Discounted Costs'!$N461&amp;'Discounted Costs'!$O461),('Discounted Costs'!AK461)/Value_Output,"")</f>
        <v/>
      </c>
      <c r="AF154" s="81" t="str">
        <f>IF(ISTEXT('Discounted Costs'!$N461&amp;'Discounted Costs'!$O461),('Discounted Costs'!AL461)/Value_Output,"")</f>
        <v/>
      </c>
      <c r="AG154" s="81" t="str">
        <f>IF(ISTEXT('Discounted Costs'!$N461&amp;'Discounted Costs'!$O461),('Discounted Costs'!AM461)/Value_Output,"")</f>
        <v/>
      </c>
      <c r="AH154" s="81" t="str">
        <f>IF(ISTEXT('Discounted Costs'!$N461&amp;'Discounted Costs'!$O461),('Discounted Costs'!AN461)/Value_Output,"")</f>
        <v/>
      </c>
      <c r="AI154" s="81" t="str">
        <f>IF(ISTEXT('Discounted Costs'!$N461&amp;'Discounted Costs'!$O461),('Discounted Costs'!AO461)/Value_Output,"")</f>
        <v/>
      </c>
      <c r="AJ154" s="81" t="str">
        <f>IF(ISTEXT('Discounted Costs'!$N461&amp;'Discounted Costs'!$O461),('Discounted Costs'!AP461)/Value_Output,"")</f>
        <v/>
      </c>
      <c r="AK154" s="81" t="str">
        <f>IF(ISTEXT('Discounted Costs'!$N461&amp;'Discounted Costs'!$O461),('Discounted Costs'!AQ461)/Value_Output,"")</f>
        <v/>
      </c>
      <c r="AL154" s="81" t="str">
        <f>IF(ISTEXT('Discounted Costs'!$N461&amp;'Discounted Costs'!$O461),('Discounted Costs'!AR461)/Value_Output,"")</f>
        <v/>
      </c>
      <c r="AM154" s="81" t="str">
        <f>IF(ISTEXT('Discounted Costs'!$N461&amp;'Discounted Costs'!$O461),('Discounted Costs'!AS461)/Value_Output,"")</f>
        <v/>
      </c>
      <c r="AN154" s="81" t="str">
        <f>IF(ISTEXT('Discounted Costs'!$N461&amp;'Discounted Costs'!$O461),('Discounted Costs'!AT461)/Value_Output,"")</f>
        <v/>
      </c>
      <c r="AO154" s="81" t="str">
        <f>IF(ISTEXT('Discounted Costs'!$N461&amp;'Discounted Costs'!$O461),('Discounted Costs'!AU461)/Value_Output,"")</f>
        <v/>
      </c>
      <c r="AP154" s="81" t="str">
        <f>IF(ISTEXT('Discounted Costs'!$N461&amp;'Discounted Costs'!$O461),('Discounted Costs'!AV461)/Value_Output,"")</f>
        <v/>
      </c>
      <c r="AQ154" s="81" t="str">
        <f>IF(ISTEXT('Discounted Costs'!$N461&amp;'Discounted Costs'!$O461),('Discounted Costs'!AW461)/Value_Output,"")</f>
        <v/>
      </c>
      <c r="AR154" s="81" t="str">
        <f>IF(ISTEXT('Discounted Costs'!$N461&amp;'Discounted Costs'!$O461),('Discounted Costs'!AX461)/Value_Output,"")</f>
        <v/>
      </c>
      <c r="AS154" s="81" t="str">
        <f>IF(ISTEXT('Discounted Costs'!$N461&amp;'Discounted Costs'!$O461),('Discounted Costs'!AY461)/Value_Output,"")</f>
        <v/>
      </c>
      <c r="AT154" s="81" t="str">
        <f>IF(ISTEXT('Discounted Costs'!$N461&amp;'Discounted Costs'!$O461),('Discounted Costs'!AZ461)/Value_Output,"")</f>
        <v/>
      </c>
      <c r="AU154" s="81" t="str">
        <f>IF(ISTEXT('Discounted Costs'!$N461&amp;'Discounted Costs'!$O461),('Discounted Costs'!BA461)/Value_Output,"")</f>
        <v/>
      </c>
      <c r="AV154" s="81" t="str">
        <f>IF(ISTEXT('Discounted Costs'!$N461&amp;'Discounted Costs'!$O461),('Discounted Costs'!BB461)/Value_Output,"")</f>
        <v/>
      </c>
      <c r="AW154" s="81" t="str">
        <f>IF(ISTEXT('Discounted Costs'!$N461&amp;'Discounted Costs'!$O461),('Discounted Costs'!BC461)/Value_Output,"")</f>
        <v/>
      </c>
      <c r="AX154" s="81" t="str">
        <f>IF(ISTEXT('Discounted Costs'!$N461&amp;'Discounted Costs'!$O461),('Discounted Costs'!BD461)/Value_Output,"")</f>
        <v/>
      </c>
      <c r="AY154" s="81" t="str">
        <f>IF(ISTEXT('Discounted Costs'!$N461&amp;'Discounted Costs'!$O461),('Discounted Costs'!BE461)/Value_Output,"")</f>
        <v/>
      </c>
      <c r="AZ154" s="77" t="str">
        <f>IF(ISTEXT('Discounted Costs'!$N461&amp;'Discounted Costs'!$O461),('Discounted Costs'!BF461)/Value_Output,"")</f>
        <v/>
      </c>
      <c r="BA154" s="77" t="str">
        <f>IF(ISTEXT('Discounted Costs'!$N461&amp;'Discounted Costs'!$O461),('Discounted Costs'!BG461)/Value_Output,"")</f>
        <v/>
      </c>
      <c r="BB154" s="77" t="str">
        <f>IF(ISTEXT('Discounted Costs'!$N461&amp;'Discounted Costs'!$O461),('Discounted Costs'!BH461)/Value_Output,"")</f>
        <v/>
      </c>
      <c r="BC154" s="77" t="str">
        <f>IF(ISTEXT('Discounted Costs'!$N461&amp;'Discounted Costs'!$O461),('Discounted Costs'!BI461)/Value_Output,"")</f>
        <v/>
      </c>
      <c r="BD154" s="77" t="str">
        <f>IF(ISTEXT('Discounted Costs'!$N461&amp;'Discounted Costs'!$O461),('Discounted Costs'!BJ461)/Value_Output,"")</f>
        <v/>
      </c>
      <c r="BE154" s="77" t="str">
        <f>IF(ISTEXT('Discounted Costs'!$N461&amp;'Discounted Costs'!$O461),('Discounted Costs'!BK461)/Value_Output,"")</f>
        <v/>
      </c>
      <c r="BF154" s="77" t="str">
        <f>IF(ISTEXT('Discounted Costs'!$N461&amp;'Discounted Costs'!$O461),('Discounted Costs'!BL461)/Value_Output,"")</f>
        <v/>
      </c>
      <c r="BG154" s="77" t="str">
        <f>IF(ISTEXT('Discounted Costs'!$N461&amp;'Discounted Costs'!$O461),('Discounted Costs'!BM461)/Value_Output,"")</f>
        <v/>
      </c>
      <c r="BH154" s="77" t="str">
        <f>IF(ISTEXT('Discounted Costs'!$N461&amp;'Discounted Costs'!$O461),('Discounted Costs'!BN461)/Value_Output,"")</f>
        <v/>
      </c>
      <c r="BI154" s="77" t="str">
        <f>IF(ISTEXT('Discounted Costs'!$N461&amp;'Discounted Costs'!$O461),('Discounted Costs'!BO461)/Value_Output,"")</f>
        <v/>
      </c>
      <c r="BJ154" s="77" t="str">
        <f>IF(ISTEXT('Discounted Costs'!$N461&amp;'Discounted Costs'!$O461),('Discounted Costs'!BP461)/Value_Output,"")</f>
        <v/>
      </c>
      <c r="BK154" s="77" t="str">
        <f>IF(ISTEXT('Discounted Costs'!$N461&amp;'Discounted Costs'!$O461),('Discounted Costs'!BQ461)/Value_Output,"")</f>
        <v/>
      </c>
      <c r="BL154" s="77" t="str">
        <f>IF(ISTEXT('Discounted Costs'!$N461&amp;'Discounted Costs'!$O461),('Discounted Costs'!BR461)/Value_Output,"")</f>
        <v/>
      </c>
      <c r="BM154" s="77" t="str">
        <f>IF(ISTEXT('Discounted Costs'!$N461&amp;'Discounted Costs'!$O461),('Discounted Costs'!BS461)/Value_Output,"")</f>
        <v/>
      </c>
      <c r="BN154" s="77" t="str">
        <f>IF(ISTEXT('Discounted Costs'!$N461&amp;'Discounted Costs'!$O461),('Discounted Costs'!BT461)/Value_Output,"")</f>
        <v/>
      </c>
      <c r="BO154" s="77" t="str">
        <f>IF(ISTEXT('Discounted Costs'!$N461&amp;'Discounted Costs'!$O461),('Discounted Costs'!BU461)/Value_Output,"")</f>
        <v/>
      </c>
      <c r="BP154" s="77" t="str">
        <f>IF(ISTEXT('Discounted Costs'!$N461&amp;'Discounted Costs'!$O461),('Discounted Costs'!BV461)/Value_Output,"")</f>
        <v/>
      </c>
      <c r="BQ154" s="77" t="str">
        <f>IF(ISTEXT('Discounted Costs'!$N461&amp;'Discounted Costs'!$O461),('Discounted Costs'!BW461)/Value_Output,"")</f>
        <v/>
      </c>
      <c r="BR154" s="77" t="str">
        <f>IF(ISTEXT('Discounted Costs'!$N461&amp;'Discounted Costs'!$O461),('Discounted Costs'!BX461)/Value_Output,"")</f>
        <v/>
      </c>
      <c r="BS154" s="77" t="str">
        <f>IF(ISTEXT('Discounted Costs'!$N461&amp;'Discounted Costs'!$O461),('Discounted Costs'!BY461)/Value_Output,"")</f>
        <v/>
      </c>
      <c r="BT154" s="77" t="str">
        <f>IF(ISTEXT('Discounted Costs'!$N461&amp;'Discounted Costs'!$O461),('Discounted Costs'!BZ461)/Value_Output,"")</f>
        <v/>
      </c>
      <c r="BU154" s="77" t="str">
        <f>IF(ISTEXT('Discounted Costs'!$N461&amp;'Discounted Costs'!$O461),('Discounted Costs'!CA461)/Value_Output,"")</f>
        <v/>
      </c>
      <c r="BV154" s="77" t="str">
        <f>IF(ISTEXT('Discounted Costs'!$N461&amp;'Discounted Costs'!$O461),('Discounted Costs'!CB461)/Value_Output,"")</f>
        <v/>
      </c>
      <c r="BW154" s="77" t="str">
        <f>IF(ISTEXT('Discounted Costs'!$N461&amp;'Discounted Costs'!$O461),('Discounted Costs'!CC461)/Value_Output,"")</f>
        <v/>
      </c>
      <c r="BX154" s="77" t="str">
        <f>IF(ISTEXT('Discounted Costs'!$N461&amp;'Discounted Costs'!$O461),('Discounted Costs'!CD461)/Value_Output,"")</f>
        <v/>
      </c>
      <c r="BY154" s="77" t="str">
        <f>IF(ISTEXT('Discounted Costs'!$N461&amp;'Discounted Costs'!$O461),('Discounted Costs'!CE461)/Value_Output,"")</f>
        <v/>
      </c>
      <c r="BZ154" s="77" t="str">
        <f>IF(ISTEXT('Discounted Costs'!$N461&amp;'Discounted Costs'!$O461),('Discounted Costs'!CF461)/Value_Output,"")</f>
        <v/>
      </c>
      <c r="CA154" s="77" t="str">
        <f>IF(ISTEXT('Discounted Costs'!$N461&amp;'Discounted Costs'!$O461),('Discounted Costs'!CG461)/Value_Output,"")</f>
        <v/>
      </c>
      <c r="CB154" s="77" t="str">
        <f>IF(ISTEXT('Discounted Costs'!$N461&amp;'Discounted Costs'!$O461),('Discounted Costs'!CH461)/Value_Output,"")</f>
        <v/>
      </c>
      <c r="CC154" s="77" t="str">
        <f>IF(ISTEXT('Discounted Costs'!$N461&amp;'Discounted Costs'!$O461),('Discounted Costs'!CI461)/Value_Output,"")</f>
        <v/>
      </c>
      <c r="CD154" s="77" t="str">
        <f>IF(ISTEXT('Discounted Costs'!$N461&amp;'Discounted Costs'!$O461),('Discounted Costs'!CJ461)/Value_Output,"")</f>
        <v/>
      </c>
      <c r="CE154" s="77" t="str">
        <f>IF(ISTEXT('Discounted Costs'!$N461&amp;'Discounted Costs'!$O461),('Discounted Costs'!CK461)/Value_Output,"")</f>
        <v/>
      </c>
      <c r="CF154" s="77" t="str">
        <f>IF(ISTEXT('Discounted Costs'!$N461&amp;'Discounted Costs'!$O461),('Discounted Costs'!CL461)/Value_Output,"")</f>
        <v/>
      </c>
      <c r="CG154" s="77" t="str">
        <f>IF(ISTEXT('Discounted Costs'!$N461&amp;'Discounted Costs'!$O461),('Discounted Costs'!CM461)/Value_Output,"")</f>
        <v/>
      </c>
      <c r="CH154" s="77" t="str">
        <f>IF(ISTEXT('Discounted Costs'!$N461&amp;'Discounted Costs'!$O461),('Discounted Costs'!CN461)/Value_Output,"")</f>
        <v/>
      </c>
      <c r="CI154" s="77" t="str">
        <f>IF(ISTEXT('Discounted Costs'!$N461&amp;'Discounted Costs'!$O461),('Discounted Costs'!CO461)/Value_Output,"")</f>
        <v/>
      </c>
      <c r="CJ154" s="77" t="str">
        <f>IF(ISTEXT('Discounted Costs'!$N461&amp;'Discounted Costs'!$O461),('Discounted Costs'!CP461)/Value_Output,"")</f>
        <v/>
      </c>
      <c r="CM154" s="24"/>
      <c r="CN154" s="24"/>
    </row>
    <row r="155" spans="3:92" ht="16" thickBot="1" x14ac:dyDescent="0.4">
      <c r="C155" s="114"/>
      <c r="D155" s="114"/>
      <c r="E155" s="257" t="s">
        <v>147</v>
      </c>
      <c r="F155" s="257"/>
      <c r="G155" s="258"/>
      <c r="H155" s="258"/>
      <c r="I155" s="259"/>
      <c r="J155" s="260">
        <f>SUM(J145:J154)</f>
        <v>0</v>
      </c>
      <c r="K155" s="260">
        <f>SUM(K145:K154)</f>
        <v>0</v>
      </c>
      <c r="L155" s="260">
        <f t="shared" ref="L155" si="394">SUM(L145:L154)</f>
        <v>0</v>
      </c>
      <c r="M155" s="260">
        <f t="shared" ref="M155" si="395">SUM(M145:M154)</f>
        <v>0</v>
      </c>
      <c r="N155" s="260">
        <f t="shared" ref="N155" si="396">SUM(N145:N154)</f>
        <v>0</v>
      </c>
      <c r="O155" s="260">
        <f t="shared" ref="O155" si="397">SUM(O145:O154)</f>
        <v>0</v>
      </c>
      <c r="P155" s="260">
        <f t="shared" ref="P155" si="398">SUM(P145:P154)</f>
        <v>0</v>
      </c>
      <c r="Q155" s="260">
        <f t="shared" ref="Q155" si="399">SUM(Q145:Q154)</f>
        <v>0</v>
      </c>
      <c r="R155" s="260">
        <f t="shared" ref="R155" si="400">SUM(R145:R154)</f>
        <v>0</v>
      </c>
      <c r="S155" s="260">
        <f t="shared" ref="S155" si="401">SUM(S145:S154)</f>
        <v>0</v>
      </c>
      <c r="T155" s="260">
        <f t="shared" ref="T155" si="402">SUM(T145:T154)</f>
        <v>0</v>
      </c>
      <c r="U155" s="260">
        <f t="shared" ref="U155" si="403">SUM(U145:U154)</f>
        <v>0</v>
      </c>
      <c r="V155" s="260">
        <f t="shared" ref="V155" si="404">SUM(V145:V154)</f>
        <v>0</v>
      </c>
      <c r="W155" s="260">
        <f t="shared" ref="W155" si="405">SUM(W145:W154)</f>
        <v>0</v>
      </c>
      <c r="X155" s="260">
        <f t="shared" ref="X155" si="406">SUM(X145:X154)</f>
        <v>0</v>
      </c>
      <c r="Y155" s="260">
        <f t="shared" ref="Y155" si="407">SUM(Y145:Y154)</f>
        <v>0</v>
      </c>
      <c r="Z155" s="260">
        <f t="shared" ref="Z155" si="408">SUM(Z145:Z154)</f>
        <v>0</v>
      </c>
      <c r="AA155" s="260">
        <f t="shared" ref="AA155" si="409">SUM(AA145:AA154)</f>
        <v>0</v>
      </c>
      <c r="AB155" s="260">
        <f t="shared" ref="AB155" si="410">SUM(AB145:AB154)</f>
        <v>0</v>
      </c>
      <c r="AC155" s="260">
        <f t="shared" ref="AC155" si="411">SUM(AC145:AC154)</f>
        <v>0</v>
      </c>
      <c r="AD155" s="260">
        <f t="shared" ref="AD155" si="412">SUM(AD145:AD154)</f>
        <v>0</v>
      </c>
      <c r="AE155" s="260">
        <f t="shared" ref="AE155" si="413">SUM(AE145:AE154)</f>
        <v>0</v>
      </c>
      <c r="AF155" s="260">
        <f t="shared" ref="AF155" si="414">SUM(AF145:AF154)</f>
        <v>0</v>
      </c>
      <c r="AG155" s="260">
        <f t="shared" ref="AG155" si="415">SUM(AG145:AG154)</f>
        <v>0</v>
      </c>
      <c r="AH155" s="260">
        <f t="shared" ref="AH155" si="416">SUM(AH145:AH154)</f>
        <v>0</v>
      </c>
      <c r="AI155" s="260">
        <f t="shared" ref="AI155" si="417">SUM(AI145:AI154)</f>
        <v>0</v>
      </c>
      <c r="AJ155" s="260">
        <f t="shared" ref="AJ155" si="418">SUM(AJ145:AJ154)</f>
        <v>0</v>
      </c>
      <c r="AK155" s="260">
        <f t="shared" ref="AK155" si="419">SUM(AK145:AK154)</f>
        <v>0</v>
      </c>
      <c r="AL155" s="260">
        <f t="shared" ref="AL155" si="420">SUM(AL145:AL154)</f>
        <v>0</v>
      </c>
      <c r="AM155" s="260">
        <f t="shared" ref="AM155" si="421">SUM(AM145:AM154)</f>
        <v>0</v>
      </c>
      <c r="AN155" s="260">
        <f t="shared" ref="AN155" si="422">SUM(AN145:AN154)</f>
        <v>0</v>
      </c>
      <c r="AO155" s="260">
        <f t="shared" ref="AO155" si="423">SUM(AO145:AO154)</f>
        <v>0</v>
      </c>
      <c r="AP155" s="260">
        <f t="shared" ref="AP155" si="424">SUM(AP145:AP154)</f>
        <v>0</v>
      </c>
      <c r="AQ155" s="260">
        <f t="shared" ref="AQ155" si="425">SUM(AQ145:AQ154)</f>
        <v>0</v>
      </c>
      <c r="AR155" s="260">
        <f t="shared" ref="AR155" si="426">SUM(AR145:AR154)</f>
        <v>0</v>
      </c>
      <c r="AS155" s="260">
        <f t="shared" ref="AS155" si="427">SUM(AS145:AS154)</f>
        <v>0</v>
      </c>
      <c r="AT155" s="260">
        <f t="shared" ref="AT155" si="428">SUM(AT145:AT154)</f>
        <v>0</v>
      </c>
      <c r="AU155" s="260">
        <f t="shared" ref="AU155" si="429">SUM(AU145:AU154)</f>
        <v>0</v>
      </c>
      <c r="AV155" s="260">
        <f t="shared" ref="AV155" si="430">SUM(AV145:AV154)</f>
        <v>0</v>
      </c>
      <c r="AW155" s="260">
        <f t="shared" ref="AW155" si="431">SUM(AW145:AW154)</f>
        <v>0</v>
      </c>
      <c r="AX155" s="260">
        <f t="shared" ref="AX155" si="432">SUM(AX145:AX154)</f>
        <v>0</v>
      </c>
      <c r="AY155" s="260">
        <f t="shared" ref="AY155" si="433">SUM(AY145:AY154)</f>
        <v>0</v>
      </c>
      <c r="AZ155" s="260">
        <f t="shared" ref="AZ155" si="434">SUM(AZ145:AZ154)</f>
        <v>0</v>
      </c>
      <c r="BA155" s="260">
        <f t="shared" ref="BA155" si="435">SUM(BA145:BA154)</f>
        <v>0</v>
      </c>
      <c r="BB155" s="260">
        <f t="shared" ref="BB155" si="436">SUM(BB145:BB154)</f>
        <v>0</v>
      </c>
      <c r="BC155" s="260">
        <f t="shared" ref="BC155" si="437">SUM(BC145:BC154)</f>
        <v>0</v>
      </c>
      <c r="BD155" s="260">
        <f t="shared" ref="BD155" si="438">SUM(BD145:BD154)</f>
        <v>0</v>
      </c>
      <c r="BE155" s="260">
        <f t="shared" ref="BE155" si="439">SUM(BE145:BE154)</f>
        <v>0</v>
      </c>
      <c r="BF155" s="260">
        <f t="shared" ref="BF155" si="440">SUM(BF145:BF154)</f>
        <v>0</v>
      </c>
      <c r="BG155" s="260">
        <f t="shared" ref="BG155" si="441">SUM(BG145:BG154)</f>
        <v>0</v>
      </c>
      <c r="BH155" s="260">
        <f t="shared" ref="BH155" si="442">SUM(BH145:BH154)</f>
        <v>0</v>
      </c>
      <c r="BI155" s="260">
        <f t="shared" ref="BI155" si="443">SUM(BI145:BI154)</f>
        <v>0</v>
      </c>
      <c r="BJ155" s="260">
        <f t="shared" ref="BJ155" si="444">SUM(BJ145:BJ154)</f>
        <v>0</v>
      </c>
      <c r="BK155" s="260">
        <f t="shared" ref="BK155" si="445">SUM(BK145:BK154)</f>
        <v>0</v>
      </c>
      <c r="BL155" s="260">
        <f t="shared" ref="BL155" si="446">SUM(BL145:BL154)</f>
        <v>0</v>
      </c>
      <c r="BM155" s="260">
        <f t="shared" ref="BM155" si="447">SUM(BM145:BM154)</f>
        <v>0</v>
      </c>
      <c r="BN155" s="260">
        <f t="shared" ref="BN155" si="448">SUM(BN145:BN154)</f>
        <v>0</v>
      </c>
      <c r="BO155" s="260">
        <f t="shared" ref="BO155" si="449">SUM(BO145:BO154)</f>
        <v>0</v>
      </c>
      <c r="BP155" s="260">
        <f t="shared" ref="BP155" si="450">SUM(BP145:BP154)</f>
        <v>0</v>
      </c>
      <c r="BQ155" s="260">
        <f t="shared" ref="BQ155" si="451">SUM(BQ145:BQ154)</f>
        <v>0</v>
      </c>
      <c r="BR155" s="260">
        <f t="shared" ref="BR155" si="452">SUM(BR145:BR154)</f>
        <v>0</v>
      </c>
      <c r="BS155" s="260">
        <f t="shared" ref="BS155" si="453">SUM(BS145:BS154)</f>
        <v>0</v>
      </c>
      <c r="BT155" s="260">
        <f t="shared" ref="BT155" si="454">SUM(BT145:BT154)</f>
        <v>0</v>
      </c>
      <c r="BU155" s="260">
        <f t="shared" ref="BU155" si="455">SUM(BU145:BU154)</f>
        <v>0</v>
      </c>
      <c r="BV155" s="260">
        <f t="shared" ref="BV155" si="456">SUM(BV145:BV154)</f>
        <v>0</v>
      </c>
      <c r="BW155" s="260">
        <f t="shared" ref="BW155" si="457">SUM(BW145:BW154)</f>
        <v>0</v>
      </c>
      <c r="BX155" s="260">
        <f t="shared" ref="BX155" si="458">SUM(BX145:BX154)</f>
        <v>0</v>
      </c>
      <c r="BY155" s="260">
        <f t="shared" ref="BY155" si="459">SUM(BY145:BY154)</f>
        <v>0</v>
      </c>
      <c r="BZ155" s="260">
        <f t="shared" ref="BZ155" si="460">SUM(BZ145:BZ154)</f>
        <v>0</v>
      </c>
      <c r="CA155" s="260">
        <f t="shared" ref="CA155" si="461">SUM(CA145:CA154)</f>
        <v>0</v>
      </c>
      <c r="CB155" s="260">
        <f t="shared" ref="CB155" si="462">SUM(CB145:CB154)</f>
        <v>0</v>
      </c>
      <c r="CC155" s="260">
        <f t="shared" ref="CC155" si="463">SUM(CC145:CC154)</f>
        <v>0</v>
      </c>
      <c r="CD155" s="260">
        <f t="shared" ref="CD155" si="464">SUM(CD145:CD154)</f>
        <v>0</v>
      </c>
      <c r="CE155" s="260">
        <f t="shared" ref="CE155" si="465">SUM(CE145:CE154)</f>
        <v>0</v>
      </c>
      <c r="CF155" s="260">
        <f t="shared" ref="CF155" si="466">SUM(CF145:CF154)</f>
        <v>0</v>
      </c>
      <c r="CG155" s="260">
        <f t="shared" ref="CG155" si="467">SUM(CG145:CG154)</f>
        <v>0</v>
      </c>
      <c r="CH155" s="260">
        <f t="shared" ref="CH155" si="468">SUM(CH145:CH154)</f>
        <v>0</v>
      </c>
      <c r="CI155" s="260">
        <f t="shared" ref="CI155" si="469">SUM(CI145:CI154)</f>
        <v>0</v>
      </c>
      <c r="CJ155" s="260">
        <f t="shared" ref="CJ155" si="470">SUM(CJ145:CJ154)</f>
        <v>0</v>
      </c>
      <c r="CM155" s="24"/>
      <c r="CN155" s="24"/>
    </row>
    <row r="156" spans="3:92" ht="16" thickTop="1" x14ac:dyDescent="0.35">
      <c r="C156" s="114"/>
      <c r="D156" s="114"/>
      <c r="E156" s="143"/>
      <c r="F156" s="143"/>
      <c r="G156" s="144"/>
      <c r="H156" s="144"/>
      <c r="I156" s="145"/>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M156" s="24"/>
      <c r="CN156" s="24"/>
    </row>
    <row r="157" spans="3:92" x14ac:dyDescent="0.35">
      <c r="C157" s="114"/>
      <c r="D157" s="114"/>
      <c r="E157" s="139" t="s">
        <v>103</v>
      </c>
      <c r="F157" s="139"/>
      <c r="G157" s="137" t="s">
        <v>123</v>
      </c>
      <c r="H157" s="137"/>
      <c r="I157" s="142" t="s">
        <v>124</v>
      </c>
      <c r="J157" s="142">
        <f>'Primary Inputs'!P$70</f>
        <v>0</v>
      </c>
      <c r="K157" s="142">
        <f>'Primary Inputs'!Q$70</f>
        <v>1</v>
      </c>
      <c r="L157" s="142">
        <f>'Primary Inputs'!R$70</f>
        <v>2</v>
      </c>
      <c r="M157" s="142">
        <f>'Primary Inputs'!S$70</f>
        <v>3</v>
      </c>
      <c r="N157" s="142">
        <f>'Primary Inputs'!T$70</f>
        <v>4</v>
      </c>
      <c r="O157" s="142">
        <f>'Primary Inputs'!U$70</f>
        <v>5</v>
      </c>
      <c r="P157" s="142">
        <f>'Primary Inputs'!V$70</f>
        <v>6</v>
      </c>
      <c r="Q157" s="142">
        <f>'Primary Inputs'!W$70</f>
        <v>7</v>
      </c>
      <c r="R157" s="142">
        <f>'Primary Inputs'!X$70</f>
        <v>8</v>
      </c>
      <c r="S157" s="142">
        <f>'Primary Inputs'!Y$70</f>
        <v>9</v>
      </c>
      <c r="T157" s="142">
        <f>'Primary Inputs'!Z$70</f>
        <v>10</v>
      </c>
      <c r="U157" s="142">
        <f>'Primary Inputs'!AA$70</f>
        <v>11</v>
      </c>
      <c r="V157" s="142">
        <f>'Primary Inputs'!AB$70</f>
        <v>12</v>
      </c>
      <c r="W157" s="142">
        <f>'Primary Inputs'!AC$70</f>
        <v>13</v>
      </c>
      <c r="X157" s="142">
        <f>'Primary Inputs'!AD$70</f>
        <v>14</v>
      </c>
      <c r="Y157" s="142">
        <f>'Primary Inputs'!AE$70</f>
        <v>15</v>
      </c>
      <c r="Z157" s="142">
        <f>'Primary Inputs'!AF$70</f>
        <v>16</v>
      </c>
      <c r="AA157" s="142">
        <f>'Primary Inputs'!AG$70</f>
        <v>17</v>
      </c>
      <c r="AB157" s="142">
        <f>'Primary Inputs'!AH$70</f>
        <v>18</v>
      </c>
      <c r="AC157" s="142">
        <f>'Primary Inputs'!AI$70</f>
        <v>19</v>
      </c>
      <c r="AD157" s="142">
        <f>'Primary Inputs'!AJ$70</f>
        <v>20</v>
      </c>
      <c r="AE157" s="142">
        <f>'Primary Inputs'!AK$70</f>
        <v>21</v>
      </c>
      <c r="AF157" s="142">
        <f>'Primary Inputs'!AL$70</f>
        <v>22</v>
      </c>
      <c r="AG157" s="142">
        <f>'Primary Inputs'!AM$70</f>
        <v>23</v>
      </c>
      <c r="AH157" s="142">
        <f>'Primary Inputs'!AN$70</f>
        <v>24</v>
      </c>
      <c r="AI157" s="142">
        <f>'Primary Inputs'!AO$70</f>
        <v>25</v>
      </c>
      <c r="AJ157" s="142">
        <f>'Primary Inputs'!AP$70</f>
        <v>26</v>
      </c>
      <c r="AK157" s="142">
        <f>'Primary Inputs'!AQ$70</f>
        <v>27</v>
      </c>
      <c r="AL157" s="142">
        <f>'Primary Inputs'!AR$70</f>
        <v>28</v>
      </c>
      <c r="AM157" s="142">
        <f>'Primary Inputs'!AS$70</f>
        <v>29</v>
      </c>
      <c r="AN157" s="142">
        <f>'Primary Inputs'!AT$70</f>
        <v>30</v>
      </c>
      <c r="AO157" s="142">
        <f>'Primary Inputs'!AU$70</f>
        <v>31</v>
      </c>
      <c r="AP157" s="142">
        <f>'Primary Inputs'!AV$70</f>
        <v>32</v>
      </c>
      <c r="AQ157" s="142">
        <f>'Primary Inputs'!AW$70</f>
        <v>33</v>
      </c>
      <c r="AR157" s="142">
        <f>'Primary Inputs'!AX$70</f>
        <v>34</v>
      </c>
      <c r="AS157" s="142">
        <f>'Primary Inputs'!AY$70</f>
        <v>35</v>
      </c>
      <c r="AT157" s="142">
        <f>'Primary Inputs'!AZ$70</f>
        <v>36</v>
      </c>
      <c r="AU157" s="142">
        <f>'Primary Inputs'!BA$70</f>
        <v>37</v>
      </c>
      <c r="AV157" s="142">
        <f>'Primary Inputs'!BB$70</f>
        <v>38</v>
      </c>
      <c r="AW157" s="142">
        <f>'Primary Inputs'!BC$70</f>
        <v>39</v>
      </c>
      <c r="AX157" s="142">
        <f>'Primary Inputs'!BD$70</f>
        <v>40</v>
      </c>
      <c r="AY157" s="142">
        <f>'Primary Inputs'!BE$70</f>
        <v>41</v>
      </c>
      <c r="AZ157" s="137">
        <f>'Primary Inputs'!BF$70</f>
        <v>42</v>
      </c>
      <c r="BA157" s="137">
        <f>'Primary Inputs'!BG$70</f>
        <v>43</v>
      </c>
      <c r="BB157" s="137">
        <f>'Primary Inputs'!BH$70</f>
        <v>44</v>
      </c>
      <c r="BC157" s="137">
        <f>'Primary Inputs'!BI$70</f>
        <v>45</v>
      </c>
      <c r="BD157" s="137">
        <f>'Primary Inputs'!BJ$70</f>
        <v>46</v>
      </c>
      <c r="BE157" s="137">
        <f>'Primary Inputs'!BK$70</f>
        <v>47</v>
      </c>
      <c r="BF157" s="137">
        <f>'Primary Inputs'!BL$70</f>
        <v>48</v>
      </c>
      <c r="BG157" s="137">
        <f>'Primary Inputs'!BM$70</f>
        <v>49</v>
      </c>
      <c r="BH157" s="137">
        <f>'Primary Inputs'!BN$70</f>
        <v>50</v>
      </c>
      <c r="BI157" s="137">
        <f>'Primary Inputs'!BO$70</f>
        <v>51</v>
      </c>
      <c r="BJ157" s="137">
        <f>'Primary Inputs'!BP$70</f>
        <v>52</v>
      </c>
      <c r="BK157" s="137">
        <f>'Primary Inputs'!BQ$70</f>
        <v>53</v>
      </c>
      <c r="BL157" s="137">
        <f>'Primary Inputs'!BR$70</f>
        <v>54</v>
      </c>
      <c r="BM157" s="137">
        <f>'Primary Inputs'!BS$70</f>
        <v>55</v>
      </c>
      <c r="BN157" s="137">
        <f>'Primary Inputs'!BT$70</f>
        <v>56</v>
      </c>
      <c r="BO157" s="137">
        <f>'Primary Inputs'!BU$70</f>
        <v>57</v>
      </c>
      <c r="BP157" s="137">
        <f>'Primary Inputs'!BV$70</f>
        <v>58</v>
      </c>
      <c r="BQ157" s="137">
        <f>'Primary Inputs'!BW$70</f>
        <v>59</v>
      </c>
      <c r="BR157" s="137">
        <f>'Primary Inputs'!BX$70</f>
        <v>60</v>
      </c>
      <c r="BS157" s="137">
        <f>'Primary Inputs'!BY$70</f>
        <v>61</v>
      </c>
      <c r="BT157" s="137">
        <f>'Primary Inputs'!BZ$70</f>
        <v>62</v>
      </c>
      <c r="BU157" s="137">
        <f>'Primary Inputs'!CA$70</f>
        <v>63</v>
      </c>
      <c r="BV157" s="137">
        <f>'Primary Inputs'!CB$70</f>
        <v>64</v>
      </c>
      <c r="BW157" s="137">
        <f>'Primary Inputs'!CC$70</f>
        <v>65</v>
      </c>
      <c r="BX157" s="137">
        <f>'Primary Inputs'!CD$70</f>
        <v>66</v>
      </c>
      <c r="BY157" s="137">
        <f>'Primary Inputs'!CE$70</f>
        <v>67</v>
      </c>
      <c r="BZ157" s="137">
        <f>'Primary Inputs'!CF$70</f>
        <v>68</v>
      </c>
      <c r="CA157" s="137">
        <f>'Primary Inputs'!CG$70</f>
        <v>69</v>
      </c>
      <c r="CB157" s="137">
        <f>'Primary Inputs'!CH$70</f>
        <v>70</v>
      </c>
      <c r="CC157" s="137">
        <f>'Primary Inputs'!CI$70</f>
        <v>71</v>
      </c>
      <c r="CD157" s="137">
        <f>'Primary Inputs'!CJ$70</f>
        <v>72</v>
      </c>
      <c r="CE157" s="137">
        <f>'Primary Inputs'!CK$70</f>
        <v>73</v>
      </c>
      <c r="CF157" s="137">
        <f>'Primary Inputs'!CL$70</f>
        <v>74</v>
      </c>
      <c r="CG157" s="137">
        <f>'Primary Inputs'!CM$70</f>
        <v>75</v>
      </c>
      <c r="CH157" s="137">
        <f>'Primary Inputs'!CN$70</f>
        <v>76</v>
      </c>
      <c r="CI157" s="137">
        <f>'Primary Inputs'!CO$70</f>
        <v>77</v>
      </c>
      <c r="CJ157" s="137">
        <f>'Primary Inputs'!CP$70</f>
        <v>78</v>
      </c>
      <c r="CM157" s="24"/>
      <c r="CN157" s="24"/>
    </row>
    <row r="158" spans="3:92" x14ac:dyDescent="0.35">
      <c r="C158" s="114"/>
      <c r="D158" s="114"/>
      <c r="E158" s="23"/>
      <c r="F158" s="23"/>
      <c r="G158" s="80"/>
      <c r="H158" s="80"/>
      <c r="I158" s="86"/>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0"/>
      <c r="BA158" s="80"/>
      <c r="BB158" s="80"/>
      <c r="BC158" s="80"/>
      <c r="BD158" s="80"/>
      <c r="BE158" s="80"/>
      <c r="BF158" s="80"/>
      <c r="BG158" s="80"/>
      <c r="BH158" s="80"/>
      <c r="BI158" s="80"/>
      <c r="BJ158" s="80"/>
      <c r="BK158" s="80"/>
      <c r="BL158" s="80"/>
      <c r="BM158" s="80"/>
      <c r="BN158" s="80"/>
      <c r="BO158" s="80"/>
      <c r="BP158" s="80"/>
      <c r="BQ158" s="80"/>
      <c r="BR158" s="80"/>
      <c r="BS158" s="80"/>
      <c r="BT158" s="80"/>
      <c r="BU158" s="80"/>
      <c r="BV158" s="80"/>
      <c r="BW158" s="80"/>
      <c r="BX158" s="80"/>
      <c r="BY158" s="80"/>
      <c r="BZ158" s="80"/>
      <c r="CA158" s="80"/>
      <c r="CB158" s="80"/>
      <c r="CC158" s="80"/>
      <c r="CD158" s="80"/>
      <c r="CE158" s="80"/>
      <c r="CF158" s="80"/>
      <c r="CG158" s="80"/>
      <c r="CH158" s="80"/>
      <c r="CI158" s="80"/>
      <c r="CJ158" s="80"/>
      <c r="CM158" s="24"/>
      <c r="CN158" s="24"/>
    </row>
    <row r="159" spans="3:92" x14ac:dyDescent="0.35">
      <c r="C159" s="114"/>
      <c r="D159" s="114"/>
      <c r="E159" s="23" t="str">
        <f>IF(ISTEXT('Discounted Benefits'!$N452&amp;'Discounted Benefits'!$O452),'Discounted Benefits'!$O452,"")</f>
        <v/>
      </c>
      <c r="F159" s="23"/>
      <c r="G159" s="82" t="str">
        <f>IF(ISTEXT('Discounted Benefits'!$N452&amp;'Discounted Benefits'!$O452),SUM('Discounted Benefits'!$P452:$BM452)/Value_Output,"")</f>
        <v/>
      </c>
      <c r="H159" s="82"/>
      <c r="I159" s="87"/>
      <c r="J159" s="81" t="str">
        <f>IF(ISTEXT('Discounted Benefits'!$N452&amp;'Discounted Benefits'!$O452),('Discounted Benefits'!P452)/Value_Output,"")</f>
        <v/>
      </c>
      <c r="K159" s="81" t="str">
        <f>IF(ISTEXT('Discounted Benefits'!$N452&amp;'Discounted Benefits'!$O452),('Discounted Benefits'!Q452)/Value_Output,"")</f>
        <v/>
      </c>
      <c r="L159" s="81" t="str">
        <f>IF(ISTEXT('Discounted Benefits'!$N452&amp;'Discounted Benefits'!$O452),('Discounted Benefits'!R452)/Value_Output,"")</f>
        <v/>
      </c>
      <c r="M159" s="81" t="str">
        <f>IF(ISTEXT('Discounted Benefits'!$N452&amp;'Discounted Benefits'!$O452),('Discounted Benefits'!S452)/Value_Output,"")</f>
        <v/>
      </c>
      <c r="N159" s="81" t="str">
        <f>IF(ISTEXT('Discounted Benefits'!$N452&amp;'Discounted Benefits'!$O452),('Discounted Benefits'!T452)/Value_Output,"")</f>
        <v/>
      </c>
      <c r="O159" s="81" t="str">
        <f>IF(ISTEXT('Discounted Benefits'!$N452&amp;'Discounted Benefits'!$O452),('Discounted Benefits'!U452)/Value_Output,"")</f>
        <v/>
      </c>
      <c r="P159" s="81" t="str">
        <f>IF(ISTEXT('Discounted Benefits'!$N452&amp;'Discounted Benefits'!$O452),('Discounted Benefits'!V452)/Value_Output,"")</f>
        <v/>
      </c>
      <c r="Q159" s="81" t="str">
        <f>IF(ISTEXT('Discounted Benefits'!$N452&amp;'Discounted Benefits'!$O452),('Discounted Benefits'!W452)/Value_Output,"")</f>
        <v/>
      </c>
      <c r="R159" s="81" t="str">
        <f>IF(ISTEXT('Discounted Benefits'!$N452&amp;'Discounted Benefits'!$O452),('Discounted Benefits'!X452)/Value_Output,"")</f>
        <v/>
      </c>
      <c r="S159" s="81" t="str">
        <f>IF(ISTEXT('Discounted Benefits'!$N452&amp;'Discounted Benefits'!$O452),('Discounted Benefits'!Y452)/Value_Output,"")</f>
        <v/>
      </c>
      <c r="T159" s="81" t="str">
        <f>IF(ISTEXT('Discounted Benefits'!$N452&amp;'Discounted Benefits'!$O452),('Discounted Benefits'!Z452)/Value_Output,"")</f>
        <v/>
      </c>
      <c r="U159" s="81" t="str">
        <f>IF(ISTEXT('Discounted Benefits'!$N452&amp;'Discounted Benefits'!$O452),('Discounted Benefits'!AA452)/Value_Output,"")</f>
        <v/>
      </c>
      <c r="V159" s="81" t="str">
        <f>IF(ISTEXT('Discounted Benefits'!$N452&amp;'Discounted Benefits'!$O452),('Discounted Benefits'!AB452)/Value_Output,"")</f>
        <v/>
      </c>
      <c r="W159" s="81" t="str">
        <f>IF(ISTEXT('Discounted Benefits'!$N452&amp;'Discounted Benefits'!$O452),('Discounted Benefits'!AC452)/Value_Output,"")</f>
        <v/>
      </c>
      <c r="X159" s="81" t="str">
        <f>IF(ISTEXT('Discounted Benefits'!$N452&amp;'Discounted Benefits'!$O452),('Discounted Benefits'!AD452)/Value_Output,"")</f>
        <v/>
      </c>
      <c r="Y159" s="81" t="str">
        <f>IF(ISTEXT('Discounted Benefits'!$N452&amp;'Discounted Benefits'!$O452),('Discounted Benefits'!AE452)/Value_Output,"")</f>
        <v/>
      </c>
      <c r="Z159" s="81" t="str">
        <f>IF(ISTEXT('Discounted Benefits'!$N452&amp;'Discounted Benefits'!$O452),('Discounted Benefits'!AF452)/Value_Output,"")</f>
        <v/>
      </c>
      <c r="AA159" s="81" t="str">
        <f>IF(ISTEXT('Discounted Benefits'!$N452&amp;'Discounted Benefits'!$O452),('Discounted Benefits'!AG452)/Value_Output,"")</f>
        <v/>
      </c>
      <c r="AB159" s="81" t="str">
        <f>IF(ISTEXT('Discounted Benefits'!$N452&amp;'Discounted Benefits'!$O452),('Discounted Benefits'!AH452)/Value_Output,"")</f>
        <v/>
      </c>
      <c r="AC159" s="81" t="str">
        <f>IF(ISTEXT('Discounted Benefits'!$N452&amp;'Discounted Benefits'!$O452),('Discounted Benefits'!AI452)/Value_Output,"")</f>
        <v/>
      </c>
      <c r="AD159" s="81" t="str">
        <f>IF(ISTEXT('Discounted Benefits'!$N452&amp;'Discounted Benefits'!$O452),('Discounted Benefits'!AJ452)/Value_Output,"")</f>
        <v/>
      </c>
      <c r="AE159" s="81" t="str">
        <f>IF(ISTEXT('Discounted Benefits'!$N452&amp;'Discounted Benefits'!$O452),('Discounted Benefits'!AK452)/Value_Output,"")</f>
        <v/>
      </c>
      <c r="AF159" s="81" t="str">
        <f>IF(ISTEXT('Discounted Benefits'!$N452&amp;'Discounted Benefits'!$O452),('Discounted Benefits'!AL452)/Value_Output,"")</f>
        <v/>
      </c>
      <c r="AG159" s="81" t="str">
        <f>IF(ISTEXT('Discounted Benefits'!$N452&amp;'Discounted Benefits'!$O452),('Discounted Benefits'!AM452)/Value_Output,"")</f>
        <v/>
      </c>
      <c r="AH159" s="81" t="str">
        <f>IF(ISTEXT('Discounted Benefits'!$N452&amp;'Discounted Benefits'!$O452),('Discounted Benefits'!AN452)/Value_Output,"")</f>
        <v/>
      </c>
      <c r="AI159" s="81" t="str">
        <f>IF(ISTEXT('Discounted Benefits'!$N452&amp;'Discounted Benefits'!$O452),('Discounted Benefits'!AO452)/Value_Output,"")</f>
        <v/>
      </c>
      <c r="AJ159" s="81" t="str">
        <f>IF(ISTEXT('Discounted Benefits'!$N452&amp;'Discounted Benefits'!$O452),('Discounted Benefits'!AP452)/Value_Output,"")</f>
        <v/>
      </c>
      <c r="AK159" s="81" t="str">
        <f>IF(ISTEXT('Discounted Benefits'!$N452&amp;'Discounted Benefits'!$O452),('Discounted Benefits'!AQ452)/Value_Output,"")</f>
        <v/>
      </c>
      <c r="AL159" s="81" t="str">
        <f>IF(ISTEXT('Discounted Benefits'!$N452&amp;'Discounted Benefits'!$O452),('Discounted Benefits'!AR452)/Value_Output,"")</f>
        <v/>
      </c>
      <c r="AM159" s="81" t="str">
        <f>IF(ISTEXT('Discounted Benefits'!$N452&amp;'Discounted Benefits'!$O452),('Discounted Benefits'!AS452)/Value_Output,"")</f>
        <v/>
      </c>
      <c r="AN159" s="81" t="str">
        <f>IF(ISTEXT('Discounted Benefits'!$N452&amp;'Discounted Benefits'!$O452),('Discounted Benefits'!AT452)/Value_Output,"")</f>
        <v/>
      </c>
      <c r="AO159" s="81" t="str">
        <f>IF(ISTEXT('Discounted Benefits'!$N452&amp;'Discounted Benefits'!$O452),('Discounted Benefits'!AU452)/Value_Output,"")</f>
        <v/>
      </c>
      <c r="AP159" s="81" t="str">
        <f>IF(ISTEXT('Discounted Benefits'!$N452&amp;'Discounted Benefits'!$O452),('Discounted Benefits'!AV452)/Value_Output,"")</f>
        <v/>
      </c>
      <c r="AQ159" s="81" t="str">
        <f>IF(ISTEXT('Discounted Benefits'!$N452&amp;'Discounted Benefits'!$O452),('Discounted Benefits'!AW452)/Value_Output,"")</f>
        <v/>
      </c>
      <c r="AR159" s="81" t="str">
        <f>IF(ISTEXT('Discounted Benefits'!$N452&amp;'Discounted Benefits'!$O452),('Discounted Benefits'!AX452)/Value_Output,"")</f>
        <v/>
      </c>
      <c r="AS159" s="81" t="str">
        <f>IF(ISTEXT('Discounted Benefits'!$N452&amp;'Discounted Benefits'!$O452),('Discounted Benefits'!AY452)/Value_Output,"")</f>
        <v/>
      </c>
      <c r="AT159" s="81" t="str">
        <f>IF(ISTEXT('Discounted Benefits'!$N452&amp;'Discounted Benefits'!$O452),('Discounted Benefits'!AZ452)/Value_Output,"")</f>
        <v/>
      </c>
      <c r="AU159" s="81" t="str">
        <f>IF(ISTEXT('Discounted Benefits'!$N452&amp;'Discounted Benefits'!$O452),('Discounted Benefits'!BA452)/Value_Output,"")</f>
        <v/>
      </c>
      <c r="AV159" s="81" t="str">
        <f>IF(ISTEXT('Discounted Benefits'!$N452&amp;'Discounted Benefits'!$O452),('Discounted Benefits'!BB452)/Value_Output,"")</f>
        <v/>
      </c>
      <c r="AW159" s="81" t="str">
        <f>IF(ISTEXT('Discounted Benefits'!$N452&amp;'Discounted Benefits'!$O452),('Discounted Benefits'!BC452)/Value_Output,"")</f>
        <v/>
      </c>
      <c r="AX159" s="81" t="str">
        <f>IF(ISTEXT('Discounted Benefits'!$N452&amp;'Discounted Benefits'!$O452),('Discounted Benefits'!BD452)/Value_Output,"")</f>
        <v/>
      </c>
      <c r="AY159" s="81" t="str">
        <f>IF(ISTEXT('Discounted Benefits'!$N452&amp;'Discounted Benefits'!$O452),('Discounted Benefits'!BE452)/Value_Output,"")</f>
        <v/>
      </c>
      <c r="AZ159" s="77" t="str">
        <f>IF(ISTEXT('Discounted Benefits'!$N452&amp;'Discounted Benefits'!$O452),('Discounted Benefits'!BF452)/Value_Output,"")</f>
        <v/>
      </c>
      <c r="BA159" s="77" t="str">
        <f>IF(ISTEXT('Discounted Benefits'!$N452&amp;'Discounted Benefits'!$O452),('Discounted Benefits'!BG452)/Value_Output,"")</f>
        <v/>
      </c>
      <c r="BB159" s="77" t="str">
        <f>IF(ISTEXT('Discounted Benefits'!$N452&amp;'Discounted Benefits'!$O452),('Discounted Benefits'!BH452)/Value_Output,"")</f>
        <v/>
      </c>
      <c r="BC159" s="77" t="str">
        <f>IF(ISTEXT('Discounted Benefits'!$N452&amp;'Discounted Benefits'!$O452),('Discounted Benefits'!BI452)/Value_Output,"")</f>
        <v/>
      </c>
      <c r="BD159" s="77" t="str">
        <f>IF(ISTEXT('Discounted Benefits'!$N452&amp;'Discounted Benefits'!$O452),('Discounted Benefits'!BJ452)/Value_Output,"")</f>
        <v/>
      </c>
      <c r="BE159" s="77" t="str">
        <f>IF(ISTEXT('Discounted Benefits'!$N452&amp;'Discounted Benefits'!$O452),('Discounted Benefits'!BK452)/Value_Output,"")</f>
        <v/>
      </c>
      <c r="BF159" s="77" t="str">
        <f>IF(ISTEXT('Discounted Benefits'!$N452&amp;'Discounted Benefits'!$O452),('Discounted Benefits'!BL452)/Value_Output,"")</f>
        <v/>
      </c>
      <c r="BG159" s="77" t="str">
        <f>IF(ISTEXT('Discounted Benefits'!$N452&amp;'Discounted Benefits'!$O452),('Discounted Benefits'!BM452)/Value_Output,"")</f>
        <v/>
      </c>
      <c r="BH159" s="77" t="str">
        <f>IF(ISTEXT('Discounted Benefits'!$N452&amp;'Discounted Benefits'!$O452),('Discounted Benefits'!BN452)/Value_Output,"")</f>
        <v/>
      </c>
      <c r="BI159" s="77" t="str">
        <f>IF(ISTEXT('Discounted Benefits'!$N452&amp;'Discounted Benefits'!$O452),('Discounted Benefits'!BO452)/Value_Output,"")</f>
        <v/>
      </c>
      <c r="BJ159" s="77" t="str">
        <f>IF(ISTEXT('Discounted Benefits'!$N452&amp;'Discounted Benefits'!$O452),('Discounted Benefits'!BP452)/Value_Output,"")</f>
        <v/>
      </c>
      <c r="BK159" s="77" t="str">
        <f>IF(ISTEXT('Discounted Benefits'!$N452&amp;'Discounted Benefits'!$O452),('Discounted Benefits'!BQ452)/Value_Output,"")</f>
        <v/>
      </c>
      <c r="BL159" s="77" t="str">
        <f>IF(ISTEXT('Discounted Benefits'!$N452&amp;'Discounted Benefits'!$O452),('Discounted Benefits'!BR452)/Value_Output,"")</f>
        <v/>
      </c>
      <c r="BM159" s="77" t="str">
        <f>IF(ISTEXT('Discounted Benefits'!$N452&amp;'Discounted Benefits'!$O452),('Discounted Benefits'!BS452)/Value_Output,"")</f>
        <v/>
      </c>
      <c r="BN159" s="77" t="str">
        <f>IF(ISTEXT('Discounted Benefits'!$N452&amp;'Discounted Benefits'!$O452),('Discounted Benefits'!BT452)/Value_Output,"")</f>
        <v/>
      </c>
      <c r="BO159" s="77" t="str">
        <f>IF(ISTEXT('Discounted Benefits'!$N452&amp;'Discounted Benefits'!$O452),('Discounted Benefits'!BU452)/Value_Output,"")</f>
        <v/>
      </c>
      <c r="BP159" s="77" t="str">
        <f>IF(ISTEXT('Discounted Benefits'!$N452&amp;'Discounted Benefits'!$O452),('Discounted Benefits'!BV452)/Value_Output,"")</f>
        <v/>
      </c>
      <c r="BQ159" s="77" t="str">
        <f>IF(ISTEXT('Discounted Benefits'!$N452&amp;'Discounted Benefits'!$O452),('Discounted Benefits'!BW452)/Value_Output,"")</f>
        <v/>
      </c>
      <c r="BR159" s="77" t="str">
        <f>IF(ISTEXT('Discounted Benefits'!$N452&amp;'Discounted Benefits'!$O452),('Discounted Benefits'!BX452)/Value_Output,"")</f>
        <v/>
      </c>
      <c r="BS159" s="77" t="str">
        <f>IF(ISTEXT('Discounted Benefits'!$N452&amp;'Discounted Benefits'!$O452),('Discounted Benefits'!BY452)/Value_Output,"")</f>
        <v/>
      </c>
      <c r="BT159" s="77" t="str">
        <f>IF(ISTEXT('Discounted Benefits'!$N452&amp;'Discounted Benefits'!$O452),('Discounted Benefits'!BZ452)/Value_Output,"")</f>
        <v/>
      </c>
      <c r="BU159" s="77" t="str">
        <f>IF(ISTEXT('Discounted Benefits'!$N452&amp;'Discounted Benefits'!$O452),('Discounted Benefits'!CA452)/Value_Output,"")</f>
        <v/>
      </c>
      <c r="BV159" s="77" t="str">
        <f>IF(ISTEXT('Discounted Benefits'!$N452&amp;'Discounted Benefits'!$O452),('Discounted Benefits'!CB452)/Value_Output,"")</f>
        <v/>
      </c>
      <c r="BW159" s="77" t="str">
        <f>IF(ISTEXT('Discounted Benefits'!$N452&amp;'Discounted Benefits'!$O452),('Discounted Benefits'!CC452)/Value_Output,"")</f>
        <v/>
      </c>
      <c r="BX159" s="77" t="str">
        <f>IF(ISTEXT('Discounted Benefits'!$N452&amp;'Discounted Benefits'!$O452),('Discounted Benefits'!CD452)/Value_Output,"")</f>
        <v/>
      </c>
      <c r="BY159" s="77" t="str">
        <f>IF(ISTEXT('Discounted Benefits'!$N452&amp;'Discounted Benefits'!$O452),('Discounted Benefits'!CE452)/Value_Output,"")</f>
        <v/>
      </c>
      <c r="BZ159" s="77" t="str">
        <f>IF(ISTEXT('Discounted Benefits'!$N452&amp;'Discounted Benefits'!$O452),('Discounted Benefits'!CF452)/Value_Output,"")</f>
        <v/>
      </c>
      <c r="CA159" s="77" t="str">
        <f>IF(ISTEXT('Discounted Benefits'!$N452&amp;'Discounted Benefits'!$O452),('Discounted Benefits'!CG452)/Value_Output,"")</f>
        <v/>
      </c>
      <c r="CB159" s="77" t="str">
        <f>IF(ISTEXT('Discounted Benefits'!$N452&amp;'Discounted Benefits'!$O452),('Discounted Benefits'!CH452)/Value_Output,"")</f>
        <v/>
      </c>
      <c r="CC159" s="77" t="str">
        <f>IF(ISTEXT('Discounted Benefits'!$N452&amp;'Discounted Benefits'!$O452),('Discounted Benefits'!CI452)/Value_Output,"")</f>
        <v/>
      </c>
      <c r="CD159" s="77" t="str">
        <f>IF(ISTEXT('Discounted Benefits'!$N452&amp;'Discounted Benefits'!$O452),('Discounted Benefits'!CJ452)/Value_Output,"")</f>
        <v/>
      </c>
      <c r="CE159" s="77" t="str">
        <f>IF(ISTEXT('Discounted Benefits'!$N452&amp;'Discounted Benefits'!$O452),('Discounted Benefits'!CK452)/Value_Output,"")</f>
        <v/>
      </c>
      <c r="CF159" s="77" t="str">
        <f>IF(ISTEXT('Discounted Benefits'!$N452&amp;'Discounted Benefits'!$O452),('Discounted Benefits'!CL452)/Value_Output,"")</f>
        <v/>
      </c>
      <c r="CG159" s="77" t="str">
        <f>IF(ISTEXT('Discounted Benefits'!$N452&amp;'Discounted Benefits'!$O452),('Discounted Benefits'!CM452)/Value_Output,"")</f>
        <v/>
      </c>
      <c r="CH159" s="77" t="str">
        <f>IF(ISTEXT('Discounted Benefits'!$N452&amp;'Discounted Benefits'!$O452),('Discounted Benefits'!CN452)/Value_Output,"")</f>
        <v/>
      </c>
      <c r="CI159" s="77" t="str">
        <f>IF(ISTEXT('Discounted Benefits'!$N452&amp;'Discounted Benefits'!$O452),('Discounted Benefits'!CO452)/Value_Output,"")</f>
        <v/>
      </c>
      <c r="CJ159" s="77" t="str">
        <f>IF(ISTEXT('Discounted Benefits'!$N452&amp;'Discounted Benefits'!$O452),('Discounted Benefits'!CP452)/Value_Output,"")</f>
        <v/>
      </c>
      <c r="CM159" s="24"/>
      <c r="CN159" s="24"/>
    </row>
    <row r="160" spans="3:92" x14ac:dyDescent="0.35">
      <c r="C160" s="114"/>
      <c r="D160" s="114"/>
      <c r="E160" s="23" t="str">
        <f>IF(ISTEXT('Discounted Benefits'!$N453&amp;'Discounted Benefits'!$O453),'Discounted Benefits'!$O453,"")</f>
        <v/>
      </c>
      <c r="F160" s="23"/>
      <c r="G160" s="82" t="str">
        <f>IF(ISTEXT('Discounted Benefits'!$N453&amp;'Discounted Benefits'!$O453),SUM('Discounted Benefits'!$P453:$BM453)/Value_Output,"")</f>
        <v/>
      </c>
      <c r="H160" s="82"/>
      <c r="I160" s="87"/>
      <c r="J160" s="81" t="str">
        <f>IF(ISTEXT('Discounted Benefits'!$N453&amp;'Discounted Benefits'!$O453),('Discounted Benefits'!P453)/Value_Output,"")</f>
        <v/>
      </c>
      <c r="K160" s="81" t="str">
        <f>IF(ISTEXT('Discounted Benefits'!$N453&amp;'Discounted Benefits'!$O453),('Discounted Benefits'!Q453)/Value_Output,"")</f>
        <v/>
      </c>
      <c r="L160" s="81" t="str">
        <f>IF(ISTEXT('Discounted Benefits'!$N453&amp;'Discounted Benefits'!$O453),('Discounted Benefits'!R453)/Value_Output,"")</f>
        <v/>
      </c>
      <c r="M160" s="81" t="str">
        <f>IF(ISTEXT('Discounted Benefits'!$N453&amp;'Discounted Benefits'!$O453),('Discounted Benefits'!S453)/Value_Output,"")</f>
        <v/>
      </c>
      <c r="N160" s="81" t="str">
        <f>IF(ISTEXT('Discounted Benefits'!$N453&amp;'Discounted Benefits'!$O453),('Discounted Benefits'!T453)/Value_Output,"")</f>
        <v/>
      </c>
      <c r="O160" s="81" t="str">
        <f>IF(ISTEXT('Discounted Benefits'!$N453&amp;'Discounted Benefits'!$O453),('Discounted Benefits'!U453)/Value_Output,"")</f>
        <v/>
      </c>
      <c r="P160" s="81" t="str">
        <f>IF(ISTEXT('Discounted Benefits'!$N453&amp;'Discounted Benefits'!$O453),('Discounted Benefits'!V453)/Value_Output,"")</f>
        <v/>
      </c>
      <c r="Q160" s="81" t="str">
        <f>IF(ISTEXT('Discounted Benefits'!$N453&amp;'Discounted Benefits'!$O453),('Discounted Benefits'!W453)/Value_Output,"")</f>
        <v/>
      </c>
      <c r="R160" s="81" t="str">
        <f>IF(ISTEXT('Discounted Benefits'!$N453&amp;'Discounted Benefits'!$O453),('Discounted Benefits'!X453)/Value_Output,"")</f>
        <v/>
      </c>
      <c r="S160" s="81" t="str">
        <f>IF(ISTEXT('Discounted Benefits'!$N453&amp;'Discounted Benefits'!$O453),('Discounted Benefits'!Y453)/Value_Output,"")</f>
        <v/>
      </c>
      <c r="T160" s="81" t="str">
        <f>IF(ISTEXT('Discounted Benefits'!$N453&amp;'Discounted Benefits'!$O453),('Discounted Benefits'!Z453)/Value_Output,"")</f>
        <v/>
      </c>
      <c r="U160" s="81" t="str">
        <f>IF(ISTEXT('Discounted Benefits'!$N453&amp;'Discounted Benefits'!$O453),('Discounted Benefits'!AA453)/Value_Output,"")</f>
        <v/>
      </c>
      <c r="V160" s="81" t="str">
        <f>IF(ISTEXT('Discounted Benefits'!$N453&amp;'Discounted Benefits'!$O453),('Discounted Benefits'!AB453)/Value_Output,"")</f>
        <v/>
      </c>
      <c r="W160" s="81" t="str">
        <f>IF(ISTEXT('Discounted Benefits'!$N453&amp;'Discounted Benefits'!$O453),('Discounted Benefits'!AC453)/Value_Output,"")</f>
        <v/>
      </c>
      <c r="X160" s="81" t="str">
        <f>IF(ISTEXT('Discounted Benefits'!$N453&amp;'Discounted Benefits'!$O453),('Discounted Benefits'!AD453)/Value_Output,"")</f>
        <v/>
      </c>
      <c r="Y160" s="81" t="str">
        <f>IF(ISTEXT('Discounted Benefits'!$N453&amp;'Discounted Benefits'!$O453),('Discounted Benefits'!AE453)/Value_Output,"")</f>
        <v/>
      </c>
      <c r="Z160" s="81" t="str">
        <f>IF(ISTEXT('Discounted Benefits'!$N453&amp;'Discounted Benefits'!$O453),('Discounted Benefits'!AF453)/Value_Output,"")</f>
        <v/>
      </c>
      <c r="AA160" s="81" t="str">
        <f>IF(ISTEXT('Discounted Benefits'!$N453&amp;'Discounted Benefits'!$O453),('Discounted Benefits'!AG453)/Value_Output,"")</f>
        <v/>
      </c>
      <c r="AB160" s="81" t="str">
        <f>IF(ISTEXT('Discounted Benefits'!$N453&amp;'Discounted Benefits'!$O453),('Discounted Benefits'!AH453)/Value_Output,"")</f>
        <v/>
      </c>
      <c r="AC160" s="81" t="str">
        <f>IF(ISTEXT('Discounted Benefits'!$N453&amp;'Discounted Benefits'!$O453),('Discounted Benefits'!AI453)/Value_Output,"")</f>
        <v/>
      </c>
      <c r="AD160" s="81" t="str">
        <f>IF(ISTEXT('Discounted Benefits'!$N453&amp;'Discounted Benefits'!$O453),('Discounted Benefits'!AJ453)/Value_Output,"")</f>
        <v/>
      </c>
      <c r="AE160" s="81" t="str">
        <f>IF(ISTEXT('Discounted Benefits'!$N453&amp;'Discounted Benefits'!$O453),('Discounted Benefits'!AK453)/Value_Output,"")</f>
        <v/>
      </c>
      <c r="AF160" s="81" t="str">
        <f>IF(ISTEXT('Discounted Benefits'!$N453&amp;'Discounted Benefits'!$O453),('Discounted Benefits'!AL453)/Value_Output,"")</f>
        <v/>
      </c>
      <c r="AG160" s="81" t="str">
        <f>IF(ISTEXT('Discounted Benefits'!$N453&amp;'Discounted Benefits'!$O453),('Discounted Benefits'!AM453)/Value_Output,"")</f>
        <v/>
      </c>
      <c r="AH160" s="81" t="str">
        <f>IF(ISTEXT('Discounted Benefits'!$N453&amp;'Discounted Benefits'!$O453),('Discounted Benefits'!AN453)/Value_Output,"")</f>
        <v/>
      </c>
      <c r="AI160" s="81" t="str">
        <f>IF(ISTEXT('Discounted Benefits'!$N453&amp;'Discounted Benefits'!$O453),('Discounted Benefits'!AO453)/Value_Output,"")</f>
        <v/>
      </c>
      <c r="AJ160" s="81" t="str">
        <f>IF(ISTEXT('Discounted Benefits'!$N453&amp;'Discounted Benefits'!$O453),('Discounted Benefits'!AP453)/Value_Output,"")</f>
        <v/>
      </c>
      <c r="AK160" s="81" t="str">
        <f>IF(ISTEXT('Discounted Benefits'!$N453&amp;'Discounted Benefits'!$O453),('Discounted Benefits'!AQ453)/Value_Output,"")</f>
        <v/>
      </c>
      <c r="AL160" s="81" t="str">
        <f>IF(ISTEXT('Discounted Benefits'!$N453&amp;'Discounted Benefits'!$O453),('Discounted Benefits'!AR453)/Value_Output,"")</f>
        <v/>
      </c>
      <c r="AM160" s="81" t="str">
        <f>IF(ISTEXT('Discounted Benefits'!$N453&amp;'Discounted Benefits'!$O453),('Discounted Benefits'!AS453)/Value_Output,"")</f>
        <v/>
      </c>
      <c r="AN160" s="81" t="str">
        <f>IF(ISTEXT('Discounted Benefits'!$N453&amp;'Discounted Benefits'!$O453),('Discounted Benefits'!AT453)/Value_Output,"")</f>
        <v/>
      </c>
      <c r="AO160" s="81" t="str">
        <f>IF(ISTEXT('Discounted Benefits'!$N453&amp;'Discounted Benefits'!$O453),('Discounted Benefits'!AU453)/Value_Output,"")</f>
        <v/>
      </c>
      <c r="AP160" s="81" t="str">
        <f>IF(ISTEXT('Discounted Benefits'!$N453&amp;'Discounted Benefits'!$O453),('Discounted Benefits'!AV453)/Value_Output,"")</f>
        <v/>
      </c>
      <c r="AQ160" s="81" t="str">
        <f>IF(ISTEXT('Discounted Benefits'!$N453&amp;'Discounted Benefits'!$O453),('Discounted Benefits'!AW453)/Value_Output,"")</f>
        <v/>
      </c>
      <c r="AR160" s="81" t="str">
        <f>IF(ISTEXT('Discounted Benefits'!$N453&amp;'Discounted Benefits'!$O453),('Discounted Benefits'!AX453)/Value_Output,"")</f>
        <v/>
      </c>
      <c r="AS160" s="81" t="str">
        <f>IF(ISTEXT('Discounted Benefits'!$N453&amp;'Discounted Benefits'!$O453),('Discounted Benefits'!AY453)/Value_Output,"")</f>
        <v/>
      </c>
      <c r="AT160" s="81" t="str">
        <f>IF(ISTEXT('Discounted Benefits'!$N453&amp;'Discounted Benefits'!$O453),('Discounted Benefits'!AZ453)/Value_Output,"")</f>
        <v/>
      </c>
      <c r="AU160" s="81" t="str">
        <f>IF(ISTEXT('Discounted Benefits'!$N453&amp;'Discounted Benefits'!$O453),('Discounted Benefits'!BA453)/Value_Output,"")</f>
        <v/>
      </c>
      <c r="AV160" s="81" t="str">
        <f>IF(ISTEXT('Discounted Benefits'!$N453&amp;'Discounted Benefits'!$O453),('Discounted Benefits'!BB453)/Value_Output,"")</f>
        <v/>
      </c>
      <c r="AW160" s="81" t="str">
        <f>IF(ISTEXT('Discounted Benefits'!$N453&amp;'Discounted Benefits'!$O453),('Discounted Benefits'!BC453)/Value_Output,"")</f>
        <v/>
      </c>
      <c r="AX160" s="81" t="str">
        <f>IF(ISTEXT('Discounted Benefits'!$N453&amp;'Discounted Benefits'!$O453),('Discounted Benefits'!BD453)/Value_Output,"")</f>
        <v/>
      </c>
      <c r="AY160" s="81" t="str">
        <f>IF(ISTEXT('Discounted Benefits'!$N453&amp;'Discounted Benefits'!$O453),('Discounted Benefits'!BE453)/Value_Output,"")</f>
        <v/>
      </c>
      <c r="AZ160" s="77" t="str">
        <f>IF(ISTEXT('Discounted Benefits'!$N453&amp;'Discounted Benefits'!$O453),('Discounted Benefits'!BF453)/Value_Output,"")</f>
        <v/>
      </c>
      <c r="BA160" s="77" t="str">
        <f>IF(ISTEXT('Discounted Benefits'!$N453&amp;'Discounted Benefits'!$O453),('Discounted Benefits'!BG453)/Value_Output,"")</f>
        <v/>
      </c>
      <c r="BB160" s="77" t="str">
        <f>IF(ISTEXT('Discounted Benefits'!$N453&amp;'Discounted Benefits'!$O453),('Discounted Benefits'!BH453)/Value_Output,"")</f>
        <v/>
      </c>
      <c r="BC160" s="77" t="str">
        <f>IF(ISTEXT('Discounted Benefits'!$N453&amp;'Discounted Benefits'!$O453),('Discounted Benefits'!BI453)/Value_Output,"")</f>
        <v/>
      </c>
      <c r="BD160" s="77" t="str">
        <f>IF(ISTEXT('Discounted Benefits'!$N453&amp;'Discounted Benefits'!$O453),('Discounted Benefits'!BJ453)/Value_Output,"")</f>
        <v/>
      </c>
      <c r="BE160" s="77" t="str">
        <f>IF(ISTEXT('Discounted Benefits'!$N453&amp;'Discounted Benefits'!$O453),('Discounted Benefits'!BK453)/Value_Output,"")</f>
        <v/>
      </c>
      <c r="BF160" s="77" t="str">
        <f>IF(ISTEXT('Discounted Benefits'!$N453&amp;'Discounted Benefits'!$O453),('Discounted Benefits'!BL453)/Value_Output,"")</f>
        <v/>
      </c>
      <c r="BG160" s="77" t="str">
        <f>IF(ISTEXT('Discounted Benefits'!$N453&amp;'Discounted Benefits'!$O453),('Discounted Benefits'!BM453)/Value_Output,"")</f>
        <v/>
      </c>
      <c r="BH160" s="77" t="str">
        <f>IF(ISTEXT('Discounted Benefits'!$N453&amp;'Discounted Benefits'!$O453),('Discounted Benefits'!BN453)/Value_Output,"")</f>
        <v/>
      </c>
      <c r="BI160" s="77" t="str">
        <f>IF(ISTEXT('Discounted Benefits'!$N453&amp;'Discounted Benefits'!$O453),('Discounted Benefits'!BO453)/Value_Output,"")</f>
        <v/>
      </c>
      <c r="BJ160" s="77" t="str">
        <f>IF(ISTEXT('Discounted Benefits'!$N453&amp;'Discounted Benefits'!$O453),('Discounted Benefits'!BP453)/Value_Output,"")</f>
        <v/>
      </c>
      <c r="BK160" s="77" t="str">
        <f>IF(ISTEXT('Discounted Benefits'!$N453&amp;'Discounted Benefits'!$O453),('Discounted Benefits'!BQ453)/Value_Output,"")</f>
        <v/>
      </c>
      <c r="BL160" s="77" t="str">
        <f>IF(ISTEXT('Discounted Benefits'!$N453&amp;'Discounted Benefits'!$O453),('Discounted Benefits'!BR453)/Value_Output,"")</f>
        <v/>
      </c>
      <c r="BM160" s="77" t="str">
        <f>IF(ISTEXT('Discounted Benefits'!$N453&amp;'Discounted Benefits'!$O453),('Discounted Benefits'!BS453)/Value_Output,"")</f>
        <v/>
      </c>
      <c r="BN160" s="77" t="str">
        <f>IF(ISTEXT('Discounted Benefits'!$N453&amp;'Discounted Benefits'!$O453),('Discounted Benefits'!BT453)/Value_Output,"")</f>
        <v/>
      </c>
      <c r="BO160" s="77" t="str">
        <f>IF(ISTEXT('Discounted Benefits'!$N453&amp;'Discounted Benefits'!$O453),('Discounted Benefits'!BU453)/Value_Output,"")</f>
        <v/>
      </c>
      <c r="BP160" s="77" t="str">
        <f>IF(ISTEXT('Discounted Benefits'!$N453&amp;'Discounted Benefits'!$O453),('Discounted Benefits'!BV453)/Value_Output,"")</f>
        <v/>
      </c>
      <c r="BQ160" s="77" t="str">
        <f>IF(ISTEXT('Discounted Benefits'!$N453&amp;'Discounted Benefits'!$O453),('Discounted Benefits'!BW453)/Value_Output,"")</f>
        <v/>
      </c>
      <c r="BR160" s="77" t="str">
        <f>IF(ISTEXT('Discounted Benefits'!$N453&amp;'Discounted Benefits'!$O453),('Discounted Benefits'!BX453)/Value_Output,"")</f>
        <v/>
      </c>
      <c r="BS160" s="77" t="str">
        <f>IF(ISTEXT('Discounted Benefits'!$N453&amp;'Discounted Benefits'!$O453),('Discounted Benefits'!BY453)/Value_Output,"")</f>
        <v/>
      </c>
      <c r="BT160" s="77" t="str">
        <f>IF(ISTEXT('Discounted Benefits'!$N453&amp;'Discounted Benefits'!$O453),('Discounted Benefits'!BZ453)/Value_Output,"")</f>
        <v/>
      </c>
      <c r="BU160" s="77" t="str">
        <f>IF(ISTEXT('Discounted Benefits'!$N453&amp;'Discounted Benefits'!$O453),('Discounted Benefits'!CA453)/Value_Output,"")</f>
        <v/>
      </c>
      <c r="BV160" s="77" t="str">
        <f>IF(ISTEXT('Discounted Benefits'!$N453&amp;'Discounted Benefits'!$O453),('Discounted Benefits'!CB453)/Value_Output,"")</f>
        <v/>
      </c>
      <c r="BW160" s="77" t="str">
        <f>IF(ISTEXT('Discounted Benefits'!$N453&amp;'Discounted Benefits'!$O453),('Discounted Benefits'!CC453)/Value_Output,"")</f>
        <v/>
      </c>
      <c r="BX160" s="77" t="str">
        <f>IF(ISTEXT('Discounted Benefits'!$N453&amp;'Discounted Benefits'!$O453),('Discounted Benefits'!CD453)/Value_Output,"")</f>
        <v/>
      </c>
      <c r="BY160" s="77" t="str">
        <f>IF(ISTEXT('Discounted Benefits'!$N453&amp;'Discounted Benefits'!$O453),('Discounted Benefits'!CE453)/Value_Output,"")</f>
        <v/>
      </c>
      <c r="BZ160" s="77" t="str">
        <f>IF(ISTEXT('Discounted Benefits'!$N453&amp;'Discounted Benefits'!$O453),('Discounted Benefits'!CF453)/Value_Output,"")</f>
        <v/>
      </c>
      <c r="CA160" s="77" t="str">
        <f>IF(ISTEXT('Discounted Benefits'!$N453&amp;'Discounted Benefits'!$O453),('Discounted Benefits'!CG453)/Value_Output,"")</f>
        <v/>
      </c>
      <c r="CB160" s="77" t="str">
        <f>IF(ISTEXT('Discounted Benefits'!$N453&amp;'Discounted Benefits'!$O453),('Discounted Benefits'!CH453)/Value_Output,"")</f>
        <v/>
      </c>
      <c r="CC160" s="77" t="str">
        <f>IF(ISTEXT('Discounted Benefits'!$N453&amp;'Discounted Benefits'!$O453),('Discounted Benefits'!CI453)/Value_Output,"")</f>
        <v/>
      </c>
      <c r="CD160" s="77" t="str">
        <f>IF(ISTEXT('Discounted Benefits'!$N453&amp;'Discounted Benefits'!$O453),('Discounted Benefits'!CJ453)/Value_Output,"")</f>
        <v/>
      </c>
      <c r="CE160" s="77" t="str">
        <f>IF(ISTEXT('Discounted Benefits'!$N453&amp;'Discounted Benefits'!$O453),('Discounted Benefits'!CK453)/Value_Output,"")</f>
        <v/>
      </c>
      <c r="CF160" s="77" t="str">
        <f>IF(ISTEXT('Discounted Benefits'!$N453&amp;'Discounted Benefits'!$O453),('Discounted Benefits'!CL453)/Value_Output,"")</f>
        <v/>
      </c>
      <c r="CG160" s="77" t="str">
        <f>IF(ISTEXT('Discounted Benefits'!$N453&amp;'Discounted Benefits'!$O453),('Discounted Benefits'!CM453)/Value_Output,"")</f>
        <v/>
      </c>
      <c r="CH160" s="77" t="str">
        <f>IF(ISTEXT('Discounted Benefits'!$N453&amp;'Discounted Benefits'!$O453),('Discounted Benefits'!CN453)/Value_Output,"")</f>
        <v/>
      </c>
      <c r="CI160" s="77" t="str">
        <f>IF(ISTEXT('Discounted Benefits'!$N453&amp;'Discounted Benefits'!$O453),('Discounted Benefits'!CO453)/Value_Output,"")</f>
        <v/>
      </c>
      <c r="CJ160" s="77" t="str">
        <f>IF(ISTEXT('Discounted Benefits'!$N453&amp;'Discounted Benefits'!$O453),('Discounted Benefits'!CP453)/Value_Output,"")</f>
        <v/>
      </c>
      <c r="CM160" s="24"/>
      <c r="CN160" s="24"/>
    </row>
    <row r="161" spans="3:92" x14ac:dyDescent="0.35">
      <c r="C161" s="114"/>
      <c r="D161" s="114"/>
      <c r="E161" s="23" t="str">
        <f>IF(ISTEXT('Discounted Benefits'!$N454&amp;'Discounted Benefits'!$O454),'Discounted Benefits'!$O454,"")</f>
        <v/>
      </c>
      <c r="F161" s="23"/>
      <c r="G161" s="82" t="str">
        <f>IF(ISTEXT('Discounted Benefits'!$N454&amp;'Discounted Benefits'!$O454),SUM('Discounted Benefits'!$P454:$BM454)/Value_Output,"")</f>
        <v/>
      </c>
      <c r="H161" s="82"/>
      <c r="I161" s="87"/>
      <c r="J161" s="81" t="str">
        <f>IF(ISTEXT('Discounted Benefits'!$N454&amp;'Discounted Benefits'!$O454),('Discounted Benefits'!P454)/Value_Output,"")</f>
        <v/>
      </c>
      <c r="K161" s="81" t="str">
        <f>IF(ISTEXT('Discounted Benefits'!$N454&amp;'Discounted Benefits'!$O454),('Discounted Benefits'!Q454)/Value_Output,"")</f>
        <v/>
      </c>
      <c r="L161" s="81" t="str">
        <f>IF(ISTEXT('Discounted Benefits'!$N454&amp;'Discounted Benefits'!$O454),('Discounted Benefits'!R454)/Value_Output,"")</f>
        <v/>
      </c>
      <c r="M161" s="81" t="str">
        <f>IF(ISTEXT('Discounted Benefits'!$N454&amp;'Discounted Benefits'!$O454),('Discounted Benefits'!S454)/Value_Output,"")</f>
        <v/>
      </c>
      <c r="N161" s="81" t="str">
        <f>IF(ISTEXT('Discounted Benefits'!$N454&amp;'Discounted Benefits'!$O454),('Discounted Benefits'!T454)/Value_Output,"")</f>
        <v/>
      </c>
      <c r="O161" s="81" t="str">
        <f>IF(ISTEXT('Discounted Benefits'!$N454&amp;'Discounted Benefits'!$O454),('Discounted Benefits'!U454)/Value_Output,"")</f>
        <v/>
      </c>
      <c r="P161" s="81" t="str">
        <f>IF(ISTEXT('Discounted Benefits'!$N454&amp;'Discounted Benefits'!$O454),('Discounted Benefits'!V454)/Value_Output,"")</f>
        <v/>
      </c>
      <c r="Q161" s="81" t="str">
        <f>IF(ISTEXT('Discounted Benefits'!$N454&amp;'Discounted Benefits'!$O454),('Discounted Benefits'!W454)/Value_Output,"")</f>
        <v/>
      </c>
      <c r="R161" s="81" t="str">
        <f>IF(ISTEXT('Discounted Benefits'!$N454&amp;'Discounted Benefits'!$O454),('Discounted Benefits'!X454)/Value_Output,"")</f>
        <v/>
      </c>
      <c r="S161" s="81" t="str">
        <f>IF(ISTEXT('Discounted Benefits'!$N454&amp;'Discounted Benefits'!$O454),('Discounted Benefits'!Y454)/Value_Output,"")</f>
        <v/>
      </c>
      <c r="T161" s="81" t="str">
        <f>IF(ISTEXT('Discounted Benefits'!$N454&amp;'Discounted Benefits'!$O454),('Discounted Benefits'!Z454)/Value_Output,"")</f>
        <v/>
      </c>
      <c r="U161" s="81" t="str">
        <f>IF(ISTEXT('Discounted Benefits'!$N454&amp;'Discounted Benefits'!$O454),('Discounted Benefits'!AA454)/Value_Output,"")</f>
        <v/>
      </c>
      <c r="V161" s="81" t="str">
        <f>IF(ISTEXT('Discounted Benefits'!$N454&amp;'Discounted Benefits'!$O454),('Discounted Benefits'!AB454)/Value_Output,"")</f>
        <v/>
      </c>
      <c r="W161" s="81" t="str">
        <f>IF(ISTEXT('Discounted Benefits'!$N454&amp;'Discounted Benefits'!$O454),('Discounted Benefits'!AC454)/Value_Output,"")</f>
        <v/>
      </c>
      <c r="X161" s="81" t="str">
        <f>IF(ISTEXT('Discounted Benefits'!$N454&amp;'Discounted Benefits'!$O454),('Discounted Benefits'!AD454)/Value_Output,"")</f>
        <v/>
      </c>
      <c r="Y161" s="81" t="str">
        <f>IF(ISTEXT('Discounted Benefits'!$N454&amp;'Discounted Benefits'!$O454),('Discounted Benefits'!AE454)/Value_Output,"")</f>
        <v/>
      </c>
      <c r="Z161" s="81" t="str">
        <f>IF(ISTEXT('Discounted Benefits'!$N454&amp;'Discounted Benefits'!$O454),('Discounted Benefits'!AF454)/Value_Output,"")</f>
        <v/>
      </c>
      <c r="AA161" s="81" t="str">
        <f>IF(ISTEXT('Discounted Benefits'!$N454&amp;'Discounted Benefits'!$O454),('Discounted Benefits'!AG454)/Value_Output,"")</f>
        <v/>
      </c>
      <c r="AB161" s="81" t="str">
        <f>IF(ISTEXT('Discounted Benefits'!$N454&amp;'Discounted Benefits'!$O454),('Discounted Benefits'!AH454)/Value_Output,"")</f>
        <v/>
      </c>
      <c r="AC161" s="81" t="str">
        <f>IF(ISTEXT('Discounted Benefits'!$N454&amp;'Discounted Benefits'!$O454),('Discounted Benefits'!AI454)/Value_Output,"")</f>
        <v/>
      </c>
      <c r="AD161" s="81" t="str">
        <f>IF(ISTEXT('Discounted Benefits'!$N454&amp;'Discounted Benefits'!$O454),('Discounted Benefits'!AJ454)/Value_Output,"")</f>
        <v/>
      </c>
      <c r="AE161" s="81" t="str">
        <f>IF(ISTEXT('Discounted Benefits'!$N454&amp;'Discounted Benefits'!$O454),('Discounted Benefits'!AK454)/Value_Output,"")</f>
        <v/>
      </c>
      <c r="AF161" s="81" t="str">
        <f>IF(ISTEXT('Discounted Benefits'!$N454&amp;'Discounted Benefits'!$O454),('Discounted Benefits'!AL454)/Value_Output,"")</f>
        <v/>
      </c>
      <c r="AG161" s="81" t="str">
        <f>IF(ISTEXT('Discounted Benefits'!$N454&amp;'Discounted Benefits'!$O454),('Discounted Benefits'!AM454)/Value_Output,"")</f>
        <v/>
      </c>
      <c r="AH161" s="81" t="str">
        <f>IF(ISTEXT('Discounted Benefits'!$N454&amp;'Discounted Benefits'!$O454),('Discounted Benefits'!AN454)/Value_Output,"")</f>
        <v/>
      </c>
      <c r="AI161" s="81" t="str">
        <f>IF(ISTEXT('Discounted Benefits'!$N454&amp;'Discounted Benefits'!$O454),('Discounted Benefits'!AO454)/Value_Output,"")</f>
        <v/>
      </c>
      <c r="AJ161" s="81" t="str">
        <f>IF(ISTEXT('Discounted Benefits'!$N454&amp;'Discounted Benefits'!$O454),('Discounted Benefits'!AP454)/Value_Output,"")</f>
        <v/>
      </c>
      <c r="AK161" s="81" t="str">
        <f>IF(ISTEXT('Discounted Benefits'!$N454&amp;'Discounted Benefits'!$O454),('Discounted Benefits'!AQ454)/Value_Output,"")</f>
        <v/>
      </c>
      <c r="AL161" s="81" t="str">
        <f>IF(ISTEXT('Discounted Benefits'!$N454&amp;'Discounted Benefits'!$O454),('Discounted Benefits'!AR454)/Value_Output,"")</f>
        <v/>
      </c>
      <c r="AM161" s="81" t="str">
        <f>IF(ISTEXT('Discounted Benefits'!$N454&amp;'Discounted Benefits'!$O454),('Discounted Benefits'!AS454)/Value_Output,"")</f>
        <v/>
      </c>
      <c r="AN161" s="81" t="str">
        <f>IF(ISTEXT('Discounted Benefits'!$N454&amp;'Discounted Benefits'!$O454),('Discounted Benefits'!AT454)/Value_Output,"")</f>
        <v/>
      </c>
      <c r="AO161" s="81" t="str">
        <f>IF(ISTEXT('Discounted Benefits'!$N454&amp;'Discounted Benefits'!$O454),('Discounted Benefits'!AU454)/Value_Output,"")</f>
        <v/>
      </c>
      <c r="AP161" s="81" t="str">
        <f>IF(ISTEXT('Discounted Benefits'!$N454&amp;'Discounted Benefits'!$O454),('Discounted Benefits'!AV454)/Value_Output,"")</f>
        <v/>
      </c>
      <c r="AQ161" s="81" t="str">
        <f>IF(ISTEXT('Discounted Benefits'!$N454&amp;'Discounted Benefits'!$O454),('Discounted Benefits'!AW454)/Value_Output,"")</f>
        <v/>
      </c>
      <c r="AR161" s="81" t="str">
        <f>IF(ISTEXT('Discounted Benefits'!$N454&amp;'Discounted Benefits'!$O454),('Discounted Benefits'!AX454)/Value_Output,"")</f>
        <v/>
      </c>
      <c r="AS161" s="81" t="str">
        <f>IF(ISTEXT('Discounted Benefits'!$N454&amp;'Discounted Benefits'!$O454),('Discounted Benefits'!AY454)/Value_Output,"")</f>
        <v/>
      </c>
      <c r="AT161" s="81" t="str">
        <f>IF(ISTEXT('Discounted Benefits'!$N454&amp;'Discounted Benefits'!$O454),('Discounted Benefits'!AZ454)/Value_Output,"")</f>
        <v/>
      </c>
      <c r="AU161" s="81" t="str">
        <f>IF(ISTEXT('Discounted Benefits'!$N454&amp;'Discounted Benefits'!$O454),('Discounted Benefits'!BA454)/Value_Output,"")</f>
        <v/>
      </c>
      <c r="AV161" s="81" t="str">
        <f>IF(ISTEXT('Discounted Benefits'!$N454&amp;'Discounted Benefits'!$O454),('Discounted Benefits'!BB454)/Value_Output,"")</f>
        <v/>
      </c>
      <c r="AW161" s="81" t="str">
        <f>IF(ISTEXT('Discounted Benefits'!$N454&amp;'Discounted Benefits'!$O454),('Discounted Benefits'!BC454)/Value_Output,"")</f>
        <v/>
      </c>
      <c r="AX161" s="81" t="str">
        <f>IF(ISTEXT('Discounted Benefits'!$N454&amp;'Discounted Benefits'!$O454),('Discounted Benefits'!BD454)/Value_Output,"")</f>
        <v/>
      </c>
      <c r="AY161" s="81" t="str">
        <f>IF(ISTEXT('Discounted Benefits'!$N454&amp;'Discounted Benefits'!$O454),('Discounted Benefits'!BE454)/Value_Output,"")</f>
        <v/>
      </c>
      <c r="AZ161" s="77" t="str">
        <f>IF(ISTEXT('Discounted Benefits'!$N454&amp;'Discounted Benefits'!$O454),('Discounted Benefits'!BF454)/Value_Output,"")</f>
        <v/>
      </c>
      <c r="BA161" s="77" t="str">
        <f>IF(ISTEXT('Discounted Benefits'!$N454&amp;'Discounted Benefits'!$O454),('Discounted Benefits'!BG454)/Value_Output,"")</f>
        <v/>
      </c>
      <c r="BB161" s="77" t="str">
        <f>IF(ISTEXT('Discounted Benefits'!$N454&amp;'Discounted Benefits'!$O454),('Discounted Benefits'!BH454)/Value_Output,"")</f>
        <v/>
      </c>
      <c r="BC161" s="77" t="str">
        <f>IF(ISTEXT('Discounted Benefits'!$N454&amp;'Discounted Benefits'!$O454),('Discounted Benefits'!BI454)/Value_Output,"")</f>
        <v/>
      </c>
      <c r="BD161" s="77" t="str">
        <f>IF(ISTEXT('Discounted Benefits'!$N454&amp;'Discounted Benefits'!$O454),('Discounted Benefits'!BJ454)/Value_Output,"")</f>
        <v/>
      </c>
      <c r="BE161" s="77" t="str">
        <f>IF(ISTEXT('Discounted Benefits'!$N454&amp;'Discounted Benefits'!$O454),('Discounted Benefits'!BK454)/Value_Output,"")</f>
        <v/>
      </c>
      <c r="BF161" s="77" t="str">
        <f>IF(ISTEXT('Discounted Benefits'!$N454&amp;'Discounted Benefits'!$O454),('Discounted Benefits'!BL454)/Value_Output,"")</f>
        <v/>
      </c>
      <c r="BG161" s="77" t="str">
        <f>IF(ISTEXT('Discounted Benefits'!$N454&amp;'Discounted Benefits'!$O454),('Discounted Benefits'!BM454)/Value_Output,"")</f>
        <v/>
      </c>
      <c r="BH161" s="77" t="str">
        <f>IF(ISTEXT('Discounted Benefits'!$N454&amp;'Discounted Benefits'!$O454),('Discounted Benefits'!BN454)/Value_Output,"")</f>
        <v/>
      </c>
      <c r="BI161" s="77" t="str">
        <f>IF(ISTEXT('Discounted Benefits'!$N454&amp;'Discounted Benefits'!$O454),('Discounted Benefits'!BO454)/Value_Output,"")</f>
        <v/>
      </c>
      <c r="BJ161" s="77" t="str">
        <f>IF(ISTEXT('Discounted Benefits'!$N454&amp;'Discounted Benefits'!$O454),('Discounted Benefits'!BP454)/Value_Output,"")</f>
        <v/>
      </c>
      <c r="BK161" s="77" t="str">
        <f>IF(ISTEXT('Discounted Benefits'!$N454&amp;'Discounted Benefits'!$O454),('Discounted Benefits'!BQ454)/Value_Output,"")</f>
        <v/>
      </c>
      <c r="BL161" s="77" t="str">
        <f>IF(ISTEXT('Discounted Benefits'!$N454&amp;'Discounted Benefits'!$O454),('Discounted Benefits'!BR454)/Value_Output,"")</f>
        <v/>
      </c>
      <c r="BM161" s="77" t="str">
        <f>IF(ISTEXT('Discounted Benefits'!$N454&amp;'Discounted Benefits'!$O454),('Discounted Benefits'!BS454)/Value_Output,"")</f>
        <v/>
      </c>
      <c r="BN161" s="77" t="str">
        <f>IF(ISTEXT('Discounted Benefits'!$N454&amp;'Discounted Benefits'!$O454),('Discounted Benefits'!BT454)/Value_Output,"")</f>
        <v/>
      </c>
      <c r="BO161" s="77" t="str">
        <f>IF(ISTEXT('Discounted Benefits'!$N454&amp;'Discounted Benefits'!$O454),('Discounted Benefits'!BU454)/Value_Output,"")</f>
        <v/>
      </c>
      <c r="BP161" s="77" t="str">
        <f>IF(ISTEXT('Discounted Benefits'!$N454&amp;'Discounted Benefits'!$O454),('Discounted Benefits'!BV454)/Value_Output,"")</f>
        <v/>
      </c>
      <c r="BQ161" s="77" t="str">
        <f>IF(ISTEXT('Discounted Benefits'!$N454&amp;'Discounted Benefits'!$O454),('Discounted Benefits'!BW454)/Value_Output,"")</f>
        <v/>
      </c>
      <c r="BR161" s="77" t="str">
        <f>IF(ISTEXT('Discounted Benefits'!$N454&amp;'Discounted Benefits'!$O454),('Discounted Benefits'!BX454)/Value_Output,"")</f>
        <v/>
      </c>
      <c r="BS161" s="77" t="str">
        <f>IF(ISTEXT('Discounted Benefits'!$N454&amp;'Discounted Benefits'!$O454),('Discounted Benefits'!BY454)/Value_Output,"")</f>
        <v/>
      </c>
      <c r="BT161" s="77" t="str">
        <f>IF(ISTEXT('Discounted Benefits'!$N454&amp;'Discounted Benefits'!$O454),('Discounted Benefits'!BZ454)/Value_Output,"")</f>
        <v/>
      </c>
      <c r="BU161" s="77" t="str">
        <f>IF(ISTEXT('Discounted Benefits'!$N454&amp;'Discounted Benefits'!$O454),('Discounted Benefits'!CA454)/Value_Output,"")</f>
        <v/>
      </c>
      <c r="BV161" s="77" t="str">
        <f>IF(ISTEXT('Discounted Benefits'!$N454&amp;'Discounted Benefits'!$O454),('Discounted Benefits'!CB454)/Value_Output,"")</f>
        <v/>
      </c>
      <c r="BW161" s="77" t="str">
        <f>IF(ISTEXT('Discounted Benefits'!$N454&amp;'Discounted Benefits'!$O454),('Discounted Benefits'!CC454)/Value_Output,"")</f>
        <v/>
      </c>
      <c r="BX161" s="77" t="str">
        <f>IF(ISTEXT('Discounted Benefits'!$N454&amp;'Discounted Benefits'!$O454),('Discounted Benefits'!CD454)/Value_Output,"")</f>
        <v/>
      </c>
      <c r="BY161" s="77" t="str">
        <f>IF(ISTEXT('Discounted Benefits'!$N454&amp;'Discounted Benefits'!$O454),('Discounted Benefits'!CE454)/Value_Output,"")</f>
        <v/>
      </c>
      <c r="BZ161" s="77" t="str">
        <f>IF(ISTEXT('Discounted Benefits'!$N454&amp;'Discounted Benefits'!$O454),('Discounted Benefits'!CF454)/Value_Output,"")</f>
        <v/>
      </c>
      <c r="CA161" s="77" t="str">
        <f>IF(ISTEXT('Discounted Benefits'!$N454&amp;'Discounted Benefits'!$O454),('Discounted Benefits'!CG454)/Value_Output,"")</f>
        <v/>
      </c>
      <c r="CB161" s="77" t="str">
        <f>IF(ISTEXT('Discounted Benefits'!$N454&amp;'Discounted Benefits'!$O454),('Discounted Benefits'!CH454)/Value_Output,"")</f>
        <v/>
      </c>
      <c r="CC161" s="77" t="str">
        <f>IF(ISTEXT('Discounted Benefits'!$N454&amp;'Discounted Benefits'!$O454),('Discounted Benefits'!CI454)/Value_Output,"")</f>
        <v/>
      </c>
      <c r="CD161" s="77" t="str">
        <f>IF(ISTEXT('Discounted Benefits'!$N454&amp;'Discounted Benefits'!$O454),('Discounted Benefits'!CJ454)/Value_Output,"")</f>
        <v/>
      </c>
      <c r="CE161" s="77" t="str">
        <f>IF(ISTEXT('Discounted Benefits'!$N454&amp;'Discounted Benefits'!$O454),('Discounted Benefits'!CK454)/Value_Output,"")</f>
        <v/>
      </c>
      <c r="CF161" s="77" t="str">
        <f>IF(ISTEXT('Discounted Benefits'!$N454&amp;'Discounted Benefits'!$O454),('Discounted Benefits'!CL454)/Value_Output,"")</f>
        <v/>
      </c>
      <c r="CG161" s="77" t="str">
        <f>IF(ISTEXT('Discounted Benefits'!$N454&amp;'Discounted Benefits'!$O454),('Discounted Benefits'!CM454)/Value_Output,"")</f>
        <v/>
      </c>
      <c r="CH161" s="77" t="str">
        <f>IF(ISTEXT('Discounted Benefits'!$N454&amp;'Discounted Benefits'!$O454),('Discounted Benefits'!CN454)/Value_Output,"")</f>
        <v/>
      </c>
      <c r="CI161" s="77" t="str">
        <f>IF(ISTEXT('Discounted Benefits'!$N454&amp;'Discounted Benefits'!$O454),('Discounted Benefits'!CO454)/Value_Output,"")</f>
        <v/>
      </c>
      <c r="CJ161" s="77" t="str">
        <f>IF(ISTEXT('Discounted Benefits'!$N454&amp;'Discounted Benefits'!$O454),('Discounted Benefits'!CP454)/Value_Output,"")</f>
        <v/>
      </c>
      <c r="CM161" s="24"/>
      <c r="CN161" s="24"/>
    </row>
    <row r="162" spans="3:92" x14ac:dyDescent="0.35">
      <c r="C162" s="114"/>
      <c r="D162" s="114"/>
      <c r="E162" s="23" t="str">
        <f>IF(ISTEXT('Discounted Benefits'!$N455&amp;'Discounted Benefits'!$O455),'Discounted Benefits'!$O455,"")</f>
        <v/>
      </c>
      <c r="F162" s="23"/>
      <c r="G162" s="82" t="str">
        <f>IF(ISTEXT('Discounted Benefits'!$N455&amp;'Discounted Benefits'!$O455),SUM('Discounted Benefits'!$P455:$BM455)/Value_Output,"")</f>
        <v/>
      </c>
      <c r="H162" s="82"/>
      <c r="I162" s="87"/>
      <c r="J162" s="81" t="str">
        <f>IF(ISTEXT('Discounted Benefits'!$N455&amp;'Discounted Benefits'!$O455),('Discounted Benefits'!P455)/Value_Output,"")</f>
        <v/>
      </c>
      <c r="K162" s="81" t="str">
        <f>IF(ISTEXT('Discounted Benefits'!$N455&amp;'Discounted Benefits'!$O455),('Discounted Benefits'!Q455)/Value_Output,"")</f>
        <v/>
      </c>
      <c r="L162" s="81" t="str">
        <f>IF(ISTEXT('Discounted Benefits'!$N455&amp;'Discounted Benefits'!$O455),('Discounted Benefits'!R455)/Value_Output,"")</f>
        <v/>
      </c>
      <c r="M162" s="81" t="str">
        <f>IF(ISTEXT('Discounted Benefits'!$N455&amp;'Discounted Benefits'!$O455),('Discounted Benefits'!S455)/Value_Output,"")</f>
        <v/>
      </c>
      <c r="N162" s="81" t="str">
        <f>IF(ISTEXT('Discounted Benefits'!$N455&amp;'Discounted Benefits'!$O455),('Discounted Benefits'!T455)/Value_Output,"")</f>
        <v/>
      </c>
      <c r="O162" s="81" t="str">
        <f>IF(ISTEXT('Discounted Benefits'!$N455&amp;'Discounted Benefits'!$O455),('Discounted Benefits'!U455)/Value_Output,"")</f>
        <v/>
      </c>
      <c r="P162" s="81" t="str">
        <f>IF(ISTEXT('Discounted Benefits'!$N455&amp;'Discounted Benefits'!$O455),('Discounted Benefits'!V455)/Value_Output,"")</f>
        <v/>
      </c>
      <c r="Q162" s="81" t="str">
        <f>IF(ISTEXT('Discounted Benefits'!$N455&amp;'Discounted Benefits'!$O455),('Discounted Benefits'!W455)/Value_Output,"")</f>
        <v/>
      </c>
      <c r="R162" s="81" t="str">
        <f>IF(ISTEXT('Discounted Benefits'!$N455&amp;'Discounted Benefits'!$O455),('Discounted Benefits'!X455)/Value_Output,"")</f>
        <v/>
      </c>
      <c r="S162" s="81" t="str">
        <f>IF(ISTEXT('Discounted Benefits'!$N455&amp;'Discounted Benefits'!$O455),('Discounted Benefits'!Y455)/Value_Output,"")</f>
        <v/>
      </c>
      <c r="T162" s="81" t="str">
        <f>IF(ISTEXT('Discounted Benefits'!$N455&amp;'Discounted Benefits'!$O455),('Discounted Benefits'!Z455)/Value_Output,"")</f>
        <v/>
      </c>
      <c r="U162" s="81" t="str">
        <f>IF(ISTEXT('Discounted Benefits'!$N455&amp;'Discounted Benefits'!$O455),('Discounted Benefits'!AA455)/Value_Output,"")</f>
        <v/>
      </c>
      <c r="V162" s="81" t="str">
        <f>IF(ISTEXT('Discounted Benefits'!$N455&amp;'Discounted Benefits'!$O455),('Discounted Benefits'!AB455)/Value_Output,"")</f>
        <v/>
      </c>
      <c r="W162" s="81" t="str">
        <f>IF(ISTEXT('Discounted Benefits'!$N455&amp;'Discounted Benefits'!$O455),('Discounted Benefits'!AC455)/Value_Output,"")</f>
        <v/>
      </c>
      <c r="X162" s="81" t="str">
        <f>IF(ISTEXT('Discounted Benefits'!$N455&amp;'Discounted Benefits'!$O455),('Discounted Benefits'!AD455)/Value_Output,"")</f>
        <v/>
      </c>
      <c r="Y162" s="81" t="str">
        <f>IF(ISTEXT('Discounted Benefits'!$N455&amp;'Discounted Benefits'!$O455),('Discounted Benefits'!AE455)/Value_Output,"")</f>
        <v/>
      </c>
      <c r="Z162" s="81" t="str">
        <f>IF(ISTEXT('Discounted Benefits'!$N455&amp;'Discounted Benefits'!$O455),('Discounted Benefits'!AF455)/Value_Output,"")</f>
        <v/>
      </c>
      <c r="AA162" s="81" t="str">
        <f>IF(ISTEXT('Discounted Benefits'!$N455&amp;'Discounted Benefits'!$O455),('Discounted Benefits'!AG455)/Value_Output,"")</f>
        <v/>
      </c>
      <c r="AB162" s="81" t="str">
        <f>IF(ISTEXT('Discounted Benefits'!$N455&amp;'Discounted Benefits'!$O455),('Discounted Benefits'!AH455)/Value_Output,"")</f>
        <v/>
      </c>
      <c r="AC162" s="81" t="str">
        <f>IF(ISTEXT('Discounted Benefits'!$N455&amp;'Discounted Benefits'!$O455),('Discounted Benefits'!AI455)/Value_Output,"")</f>
        <v/>
      </c>
      <c r="AD162" s="81" t="str">
        <f>IF(ISTEXT('Discounted Benefits'!$N455&amp;'Discounted Benefits'!$O455),('Discounted Benefits'!AJ455)/Value_Output,"")</f>
        <v/>
      </c>
      <c r="AE162" s="81" t="str">
        <f>IF(ISTEXT('Discounted Benefits'!$N455&amp;'Discounted Benefits'!$O455),('Discounted Benefits'!AK455)/Value_Output,"")</f>
        <v/>
      </c>
      <c r="AF162" s="81" t="str">
        <f>IF(ISTEXT('Discounted Benefits'!$N455&amp;'Discounted Benefits'!$O455),('Discounted Benefits'!AL455)/Value_Output,"")</f>
        <v/>
      </c>
      <c r="AG162" s="81" t="str">
        <f>IF(ISTEXT('Discounted Benefits'!$N455&amp;'Discounted Benefits'!$O455),('Discounted Benefits'!AM455)/Value_Output,"")</f>
        <v/>
      </c>
      <c r="AH162" s="81" t="str">
        <f>IF(ISTEXT('Discounted Benefits'!$N455&amp;'Discounted Benefits'!$O455),('Discounted Benefits'!AN455)/Value_Output,"")</f>
        <v/>
      </c>
      <c r="AI162" s="81" t="str">
        <f>IF(ISTEXT('Discounted Benefits'!$N455&amp;'Discounted Benefits'!$O455),('Discounted Benefits'!AO455)/Value_Output,"")</f>
        <v/>
      </c>
      <c r="AJ162" s="81" t="str">
        <f>IF(ISTEXT('Discounted Benefits'!$N455&amp;'Discounted Benefits'!$O455),('Discounted Benefits'!AP455)/Value_Output,"")</f>
        <v/>
      </c>
      <c r="AK162" s="81" t="str">
        <f>IF(ISTEXT('Discounted Benefits'!$N455&amp;'Discounted Benefits'!$O455),('Discounted Benefits'!AQ455)/Value_Output,"")</f>
        <v/>
      </c>
      <c r="AL162" s="81" t="str">
        <f>IF(ISTEXT('Discounted Benefits'!$N455&amp;'Discounted Benefits'!$O455),('Discounted Benefits'!AR455)/Value_Output,"")</f>
        <v/>
      </c>
      <c r="AM162" s="81" t="str">
        <f>IF(ISTEXT('Discounted Benefits'!$N455&amp;'Discounted Benefits'!$O455),('Discounted Benefits'!AS455)/Value_Output,"")</f>
        <v/>
      </c>
      <c r="AN162" s="81" t="str">
        <f>IF(ISTEXT('Discounted Benefits'!$N455&amp;'Discounted Benefits'!$O455),('Discounted Benefits'!AT455)/Value_Output,"")</f>
        <v/>
      </c>
      <c r="AO162" s="81" t="str">
        <f>IF(ISTEXT('Discounted Benefits'!$N455&amp;'Discounted Benefits'!$O455),('Discounted Benefits'!AU455)/Value_Output,"")</f>
        <v/>
      </c>
      <c r="AP162" s="81" t="str">
        <f>IF(ISTEXT('Discounted Benefits'!$N455&amp;'Discounted Benefits'!$O455),('Discounted Benefits'!AV455)/Value_Output,"")</f>
        <v/>
      </c>
      <c r="AQ162" s="81" t="str">
        <f>IF(ISTEXT('Discounted Benefits'!$N455&amp;'Discounted Benefits'!$O455),('Discounted Benefits'!AW455)/Value_Output,"")</f>
        <v/>
      </c>
      <c r="AR162" s="81" t="str">
        <f>IF(ISTEXT('Discounted Benefits'!$N455&amp;'Discounted Benefits'!$O455),('Discounted Benefits'!AX455)/Value_Output,"")</f>
        <v/>
      </c>
      <c r="AS162" s="81" t="str">
        <f>IF(ISTEXT('Discounted Benefits'!$N455&amp;'Discounted Benefits'!$O455),('Discounted Benefits'!AY455)/Value_Output,"")</f>
        <v/>
      </c>
      <c r="AT162" s="81" t="str">
        <f>IF(ISTEXT('Discounted Benefits'!$N455&amp;'Discounted Benefits'!$O455),('Discounted Benefits'!AZ455)/Value_Output,"")</f>
        <v/>
      </c>
      <c r="AU162" s="81" t="str">
        <f>IF(ISTEXT('Discounted Benefits'!$N455&amp;'Discounted Benefits'!$O455),('Discounted Benefits'!BA455)/Value_Output,"")</f>
        <v/>
      </c>
      <c r="AV162" s="81" t="str">
        <f>IF(ISTEXT('Discounted Benefits'!$N455&amp;'Discounted Benefits'!$O455),('Discounted Benefits'!BB455)/Value_Output,"")</f>
        <v/>
      </c>
      <c r="AW162" s="81" t="str">
        <f>IF(ISTEXT('Discounted Benefits'!$N455&amp;'Discounted Benefits'!$O455),('Discounted Benefits'!BC455)/Value_Output,"")</f>
        <v/>
      </c>
      <c r="AX162" s="81" t="str">
        <f>IF(ISTEXT('Discounted Benefits'!$N455&amp;'Discounted Benefits'!$O455),('Discounted Benefits'!BD455)/Value_Output,"")</f>
        <v/>
      </c>
      <c r="AY162" s="81" t="str">
        <f>IF(ISTEXT('Discounted Benefits'!$N455&amp;'Discounted Benefits'!$O455),('Discounted Benefits'!BE455)/Value_Output,"")</f>
        <v/>
      </c>
      <c r="AZ162" s="77" t="str">
        <f>IF(ISTEXT('Discounted Benefits'!$N455&amp;'Discounted Benefits'!$O455),('Discounted Benefits'!BF455)/Value_Output,"")</f>
        <v/>
      </c>
      <c r="BA162" s="77" t="str">
        <f>IF(ISTEXT('Discounted Benefits'!$N455&amp;'Discounted Benefits'!$O455),('Discounted Benefits'!BG455)/Value_Output,"")</f>
        <v/>
      </c>
      <c r="BB162" s="77" t="str">
        <f>IF(ISTEXT('Discounted Benefits'!$N455&amp;'Discounted Benefits'!$O455),('Discounted Benefits'!BH455)/Value_Output,"")</f>
        <v/>
      </c>
      <c r="BC162" s="77" t="str">
        <f>IF(ISTEXT('Discounted Benefits'!$N455&amp;'Discounted Benefits'!$O455),('Discounted Benefits'!BI455)/Value_Output,"")</f>
        <v/>
      </c>
      <c r="BD162" s="77" t="str">
        <f>IF(ISTEXT('Discounted Benefits'!$N455&amp;'Discounted Benefits'!$O455),('Discounted Benefits'!BJ455)/Value_Output,"")</f>
        <v/>
      </c>
      <c r="BE162" s="77" t="str">
        <f>IF(ISTEXT('Discounted Benefits'!$N455&amp;'Discounted Benefits'!$O455),('Discounted Benefits'!BK455)/Value_Output,"")</f>
        <v/>
      </c>
      <c r="BF162" s="77" t="str">
        <f>IF(ISTEXT('Discounted Benefits'!$N455&amp;'Discounted Benefits'!$O455),('Discounted Benefits'!BL455)/Value_Output,"")</f>
        <v/>
      </c>
      <c r="BG162" s="77" t="str">
        <f>IF(ISTEXT('Discounted Benefits'!$N455&amp;'Discounted Benefits'!$O455),('Discounted Benefits'!BM455)/Value_Output,"")</f>
        <v/>
      </c>
      <c r="BH162" s="77" t="str">
        <f>IF(ISTEXT('Discounted Benefits'!$N455&amp;'Discounted Benefits'!$O455),('Discounted Benefits'!BN455)/Value_Output,"")</f>
        <v/>
      </c>
      <c r="BI162" s="77" t="str">
        <f>IF(ISTEXT('Discounted Benefits'!$N455&amp;'Discounted Benefits'!$O455),('Discounted Benefits'!BO455)/Value_Output,"")</f>
        <v/>
      </c>
      <c r="BJ162" s="77" t="str">
        <f>IF(ISTEXT('Discounted Benefits'!$N455&amp;'Discounted Benefits'!$O455),('Discounted Benefits'!BP455)/Value_Output,"")</f>
        <v/>
      </c>
      <c r="BK162" s="77" t="str">
        <f>IF(ISTEXT('Discounted Benefits'!$N455&amp;'Discounted Benefits'!$O455),('Discounted Benefits'!BQ455)/Value_Output,"")</f>
        <v/>
      </c>
      <c r="BL162" s="77" t="str">
        <f>IF(ISTEXT('Discounted Benefits'!$N455&amp;'Discounted Benefits'!$O455),('Discounted Benefits'!BR455)/Value_Output,"")</f>
        <v/>
      </c>
      <c r="BM162" s="77" t="str">
        <f>IF(ISTEXT('Discounted Benefits'!$N455&amp;'Discounted Benefits'!$O455),('Discounted Benefits'!BS455)/Value_Output,"")</f>
        <v/>
      </c>
      <c r="BN162" s="77" t="str">
        <f>IF(ISTEXT('Discounted Benefits'!$N455&amp;'Discounted Benefits'!$O455),('Discounted Benefits'!BT455)/Value_Output,"")</f>
        <v/>
      </c>
      <c r="BO162" s="77" t="str">
        <f>IF(ISTEXT('Discounted Benefits'!$N455&amp;'Discounted Benefits'!$O455),('Discounted Benefits'!BU455)/Value_Output,"")</f>
        <v/>
      </c>
      <c r="BP162" s="77" t="str">
        <f>IF(ISTEXT('Discounted Benefits'!$N455&amp;'Discounted Benefits'!$O455),('Discounted Benefits'!BV455)/Value_Output,"")</f>
        <v/>
      </c>
      <c r="BQ162" s="77" t="str">
        <f>IF(ISTEXT('Discounted Benefits'!$N455&amp;'Discounted Benefits'!$O455),('Discounted Benefits'!BW455)/Value_Output,"")</f>
        <v/>
      </c>
      <c r="BR162" s="77" t="str">
        <f>IF(ISTEXT('Discounted Benefits'!$N455&amp;'Discounted Benefits'!$O455),('Discounted Benefits'!BX455)/Value_Output,"")</f>
        <v/>
      </c>
      <c r="BS162" s="77" t="str">
        <f>IF(ISTEXT('Discounted Benefits'!$N455&amp;'Discounted Benefits'!$O455),('Discounted Benefits'!BY455)/Value_Output,"")</f>
        <v/>
      </c>
      <c r="BT162" s="77" t="str">
        <f>IF(ISTEXT('Discounted Benefits'!$N455&amp;'Discounted Benefits'!$O455),('Discounted Benefits'!BZ455)/Value_Output,"")</f>
        <v/>
      </c>
      <c r="BU162" s="77" t="str">
        <f>IF(ISTEXT('Discounted Benefits'!$N455&amp;'Discounted Benefits'!$O455),('Discounted Benefits'!CA455)/Value_Output,"")</f>
        <v/>
      </c>
      <c r="BV162" s="77" t="str">
        <f>IF(ISTEXT('Discounted Benefits'!$N455&amp;'Discounted Benefits'!$O455),('Discounted Benefits'!CB455)/Value_Output,"")</f>
        <v/>
      </c>
      <c r="BW162" s="77" t="str">
        <f>IF(ISTEXT('Discounted Benefits'!$N455&amp;'Discounted Benefits'!$O455),('Discounted Benefits'!CC455)/Value_Output,"")</f>
        <v/>
      </c>
      <c r="BX162" s="77" t="str">
        <f>IF(ISTEXT('Discounted Benefits'!$N455&amp;'Discounted Benefits'!$O455),('Discounted Benefits'!CD455)/Value_Output,"")</f>
        <v/>
      </c>
      <c r="BY162" s="77" t="str">
        <f>IF(ISTEXT('Discounted Benefits'!$N455&amp;'Discounted Benefits'!$O455),('Discounted Benefits'!CE455)/Value_Output,"")</f>
        <v/>
      </c>
      <c r="BZ162" s="77" t="str">
        <f>IF(ISTEXT('Discounted Benefits'!$N455&amp;'Discounted Benefits'!$O455),('Discounted Benefits'!CF455)/Value_Output,"")</f>
        <v/>
      </c>
      <c r="CA162" s="77" t="str">
        <f>IF(ISTEXT('Discounted Benefits'!$N455&amp;'Discounted Benefits'!$O455),('Discounted Benefits'!CG455)/Value_Output,"")</f>
        <v/>
      </c>
      <c r="CB162" s="77" t="str">
        <f>IF(ISTEXT('Discounted Benefits'!$N455&amp;'Discounted Benefits'!$O455),('Discounted Benefits'!CH455)/Value_Output,"")</f>
        <v/>
      </c>
      <c r="CC162" s="77" t="str">
        <f>IF(ISTEXT('Discounted Benefits'!$N455&amp;'Discounted Benefits'!$O455),('Discounted Benefits'!CI455)/Value_Output,"")</f>
        <v/>
      </c>
      <c r="CD162" s="77" t="str">
        <f>IF(ISTEXT('Discounted Benefits'!$N455&amp;'Discounted Benefits'!$O455),('Discounted Benefits'!CJ455)/Value_Output,"")</f>
        <v/>
      </c>
      <c r="CE162" s="77" t="str">
        <f>IF(ISTEXT('Discounted Benefits'!$N455&amp;'Discounted Benefits'!$O455),('Discounted Benefits'!CK455)/Value_Output,"")</f>
        <v/>
      </c>
      <c r="CF162" s="77" t="str">
        <f>IF(ISTEXT('Discounted Benefits'!$N455&amp;'Discounted Benefits'!$O455),('Discounted Benefits'!CL455)/Value_Output,"")</f>
        <v/>
      </c>
      <c r="CG162" s="77" t="str">
        <f>IF(ISTEXT('Discounted Benefits'!$N455&amp;'Discounted Benefits'!$O455),('Discounted Benefits'!CM455)/Value_Output,"")</f>
        <v/>
      </c>
      <c r="CH162" s="77" t="str">
        <f>IF(ISTEXT('Discounted Benefits'!$N455&amp;'Discounted Benefits'!$O455),('Discounted Benefits'!CN455)/Value_Output,"")</f>
        <v/>
      </c>
      <c r="CI162" s="77" t="str">
        <f>IF(ISTEXT('Discounted Benefits'!$N455&amp;'Discounted Benefits'!$O455),('Discounted Benefits'!CO455)/Value_Output,"")</f>
        <v/>
      </c>
      <c r="CJ162" s="77" t="str">
        <f>IF(ISTEXT('Discounted Benefits'!$N455&amp;'Discounted Benefits'!$O455),('Discounted Benefits'!CP455)/Value_Output,"")</f>
        <v/>
      </c>
      <c r="CM162" s="24"/>
      <c r="CN162" s="24"/>
    </row>
    <row r="163" spans="3:92" x14ac:dyDescent="0.35">
      <c r="C163" s="114"/>
      <c r="D163" s="114"/>
      <c r="E163" s="23" t="str">
        <f>IF(ISTEXT('Discounted Benefits'!$N456&amp;'Discounted Benefits'!$O456),'Discounted Benefits'!$O456,"")</f>
        <v/>
      </c>
      <c r="F163" s="23"/>
      <c r="G163" s="82" t="str">
        <f>IF(ISTEXT('Discounted Benefits'!$N456&amp;'Discounted Benefits'!$O456),SUM('Discounted Benefits'!$P456:$BM456)/Value_Output,"")</f>
        <v/>
      </c>
      <c r="H163" s="82"/>
      <c r="I163" s="87"/>
      <c r="J163" s="81" t="str">
        <f>IF(ISTEXT('Discounted Benefits'!$N456&amp;'Discounted Benefits'!$O456),('Discounted Benefits'!P456)/Value_Output,"")</f>
        <v/>
      </c>
      <c r="K163" s="81" t="str">
        <f>IF(ISTEXT('Discounted Benefits'!$N456&amp;'Discounted Benefits'!$O456),('Discounted Benefits'!Q456)/Value_Output,"")</f>
        <v/>
      </c>
      <c r="L163" s="81" t="str">
        <f>IF(ISTEXT('Discounted Benefits'!$N456&amp;'Discounted Benefits'!$O456),('Discounted Benefits'!R456)/Value_Output,"")</f>
        <v/>
      </c>
      <c r="M163" s="81" t="str">
        <f>IF(ISTEXT('Discounted Benefits'!$N456&amp;'Discounted Benefits'!$O456),('Discounted Benefits'!S456)/Value_Output,"")</f>
        <v/>
      </c>
      <c r="N163" s="81" t="str">
        <f>IF(ISTEXT('Discounted Benefits'!$N456&amp;'Discounted Benefits'!$O456),('Discounted Benefits'!T456)/Value_Output,"")</f>
        <v/>
      </c>
      <c r="O163" s="81" t="str">
        <f>IF(ISTEXT('Discounted Benefits'!$N456&amp;'Discounted Benefits'!$O456),('Discounted Benefits'!U456)/Value_Output,"")</f>
        <v/>
      </c>
      <c r="P163" s="81" t="str">
        <f>IF(ISTEXT('Discounted Benefits'!$N456&amp;'Discounted Benefits'!$O456),('Discounted Benefits'!V456)/Value_Output,"")</f>
        <v/>
      </c>
      <c r="Q163" s="81" t="str">
        <f>IF(ISTEXT('Discounted Benefits'!$N456&amp;'Discounted Benefits'!$O456),('Discounted Benefits'!W456)/Value_Output,"")</f>
        <v/>
      </c>
      <c r="R163" s="81" t="str">
        <f>IF(ISTEXT('Discounted Benefits'!$N456&amp;'Discounted Benefits'!$O456),('Discounted Benefits'!X456)/Value_Output,"")</f>
        <v/>
      </c>
      <c r="S163" s="81" t="str">
        <f>IF(ISTEXT('Discounted Benefits'!$N456&amp;'Discounted Benefits'!$O456),('Discounted Benefits'!Y456)/Value_Output,"")</f>
        <v/>
      </c>
      <c r="T163" s="81" t="str">
        <f>IF(ISTEXT('Discounted Benefits'!$N456&amp;'Discounted Benefits'!$O456),('Discounted Benefits'!Z456)/Value_Output,"")</f>
        <v/>
      </c>
      <c r="U163" s="81" t="str">
        <f>IF(ISTEXT('Discounted Benefits'!$N456&amp;'Discounted Benefits'!$O456),('Discounted Benefits'!AA456)/Value_Output,"")</f>
        <v/>
      </c>
      <c r="V163" s="81" t="str">
        <f>IF(ISTEXT('Discounted Benefits'!$N456&amp;'Discounted Benefits'!$O456),('Discounted Benefits'!AB456)/Value_Output,"")</f>
        <v/>
      </c>
      <c r="W163" s="81" t="str">
        <f>IF(ISTEXT('Discounted Benefits'!$N456&amp;'Discounted Benefits'!$O456),('Discounted Benefits'!AC456)/Value_Output,"")</f>
        <v/>
      </c>
      <c r="X163" s="81" t="str">
        <f>IF(ISTEXT('Discounted Benefits'!$N456&amp;'Discounted Benefits'!$O456),('Discounted Benefits'!AD456)/Value_Output,"")</f>
        <v/>
      </c>
      <c r="Y163" s="81" t="str">
        <f>IF(ISTEXT('Discounted Benefits'!$N456&amp;'Discounted Benefits'!$O456),('Discounted Benefits'!AE456)/Value_Output,"")</f>
        <v/>
      </c>
      <c r="Z163" s="81" t="str">
        <f>IF(ISTEXT('Discounted Benefits'!$N456&amp;'Discounted Benefits'!$O456),('Discounted Benefits'!AF456)/Value_Output,"")</f>
        <v/>
      </c>
      <c r="AA163" s="81" t="str">
        <f>IF(ISTEXT('Discounted Benefits'!$N456&amp;'Discounted Benefits'!$O456),('Discounted Benefits'!AG456)/Value_Output,"")</f>
        <v/>
      </c>
      <c r="AB163" s="81" t="str">
        <f>IF(ISTEXT('Discounted Benefits'!$N456&amp;'Discounted Benefits'!$O456),('Discounted Benefits'!AH456)/Value_Output,"")</f>
        <v/>
      </c>
      <c r="AC163" s="81" t="str">
        <f>IF(ISTEXT('Discounted Benefits'!$N456&amp;'Discounted Benefits'!$O456),('Discounted Benefits'!AI456)/Value_Output,"")</f>
        <v/>
      </c>
      <c r="AD163" s="81" t="str">
        <f>IF(ISTEXT('Discounted Benefits'!$N456&amp;'Discounted Benefits'!$O456),('Discounted Benefits'!AJ456)/Value_Output,"")</f>
        <v/>
      </c>
      <c r="AE163" s="81" t="str">
        <f>IF(ISTEXT('Discounted Benefits'!$N456&amp;'Discounted Benefits'!$O456),('Discounted Benefits'!AK456)/Value_Output,"")</f>
        <v/>
      </c>
      <c r="AF163" s="81" t="str">
        <f>IF(ISTEXT('Discounted Benefits'!$N456&amp;'Discounted Benefits'!$O456),('Discounted Benefits'!AL456)/Value_Output,"")</f>
        <v/>
      </c>
      <c r="AG163" s="81" t="str">
        <f>IF(ISTEXT('Discounted Benefits'!$N456&amp;'Discounted Benefits'!$O456),('Discounted Benefits'!AM456)/Value_Output,"")</f>
        <v/>
      </c>
      <c r="AH163" s="81" t="str">
        <f>IF(ISTEXT('Discounted Benefits'!$N456&amp;'Discounted Benefits'!$O456),('Discounted Benefits'!AN456)/Value_Output,"")</f>
        <v/>
      </c>
      <c r="AI163" s="81" t="str">
        <f>IF(ISTEXT('Discounted Benefits'!$N456&amp;'Discounted Benefits'!$O456),('Discounted Benefits'!AO456)/Value_Output,"")</f>
        <v/>
      </c>
      <c r="AJ163" s="81" t="str">
        <f>IF(ISTEXT('Discounted Benefits'!$N456&amp;'Discounted Benefits'!$O456),('Discounted Benefits'!AP456)/Value_Output,"")</f>
        <v/>
      </c>
      <c r="AK163" s="81" t="str">
        <f>IF(ISTEXT('Discounted Benefits'!$N456&amp;'Discounted Benefits'!$O456),('Discounted Benefits'!AQ456)/Value_Output,"")</f>
        <v/>
      </c>
      <c r="AL163" s="81" t="str">
        <f>IF(ISTEXT('Discounted Benefits'!$N456&amp;'Discounted Benefits'!$O456),('Discounted Benefits'!AR456)/Value_Output,"")</f>
        <v/>
      </c>
      <c r="AM163" s="81" t="str">
        <f>IF(ISTEXT('Discounted Benefits'!$N456&amp;'Discounted Benefits'!$O456),('Discounted Benefits'!AS456)/Value_Output,"")</f>
        <v/>
      </c>
      <c r="AN163" s="81" t="str">
        <f>IF(ISTEXT('Discounted Benefits'!$N456&amp;'Discounted Benefits'!$O456),('Discounted Benefits'!AT456)/Value_Output,"")</f>
        <v/>
      </c>
      <c r="AO163" s="81" t="str">
        <f>IF(ISTEXT('Discounted Benefits'!$N456&amp;'Discounted Benefits'!$O456),('Discounted Benefits'!AU456)/Value_Output,"")</f>
        <v/>
      </c>
      <c r="AP163" s="81" t="str">
        <f>IF(ISTEXT('Discounted Benefits'!$N456&amp;'Discounted Benefits'!$O456),('Discounted Benefits'!AV456)/Value_Output,"")</f>
        <v/>
      </c>
      <c r="AQ163" s="81" t="str">
        <f>IF(ISTEXT('Discounted Benefits'!$N456&amp;'Discounted Benefits'!$O456),('Discounted Benefits'!AW456)/Value_Output,"")</f>
        <v/>
      </c>
      <c r="AR163" s="81" t="str">
        <f>IF(ISTEXT('Discounted Benefits'!$N456&amp;'Discounted Benefits'!$O456),('Discounted Benefits'!AX456)/Value_Output,"")</f>
        <v/>
      </c>
      <c r="AS163" s="81" t="str">
        <f>IF(ISTEXT('Discounted Benefits'!$N456&amp;'Discounted Benefits'!$O456),('Discounted Benefits'!AY456)/Value_Output,"")</f>
        <v/>
      </c>
      <c r="AT163" s="81" t="str">
        <f>IF(ISTEXT('Discounted Benefits'!$N456&amp;'Discounted Benefits'!$O456),('Discounted Benefits'!AZ456)/Value_Output,"")</f>
        <v/>
      </c>
      <c r="AU163" s="81" t="str">
        <f>IF(ISTEXT('Discounted Benefits'!$N456&amp;'Discounted Benefits'!$O456),('Discounted Benefits'!BA456)/Value_Output,"")</f>
        <v/>
      </c>
      <c r="AV163" s="81" t="str">
        <f>IF(ISTEXT('Discounted Benefits'!$N456&amp;'Discounted Benefits'!$O456),('Discounted Benefits'!BB456)/Value_Output,"")</f>
        <v/>
      </c>
      <c r="AW163" s="81" t="str">
        <f>IF(ISTEXT('Discounted Benefits'!$N456&amp;'Discounted Benefits'!$O456),('Discounted Benefits'!BC456)/Value_Output,"")</f>
        <v/>
      </c>
      <c r="AX163" s="81" t="str">
        <f>IF(ISTEXT('Discounted Benefits'!$N456&amp;'Discounted Benefits'!$O456),('Discounted Benefits'!BD456)/Value_Output,"")</f>
        <v/>
      </c>
      <c r="AY163" s="81" t="str">
        <f>IF(ISTEXT('Discounted Benefits'!$N456&amp;'Discounted Benefits'!$O456),('Discounted Benefits'!BE456)/Value_Output,"")</f>
        <v/>
      </c>
      <c r="AZ163" s="77" t="str">
        <f>IF(ISTEXT('Discounted Benefits'!$N456&amp;'Discounted Benefits'!$O456),('Discounted Benefits'!BF456)/Value_Output,"")</f>
        <v/>
      </c>
      <c r="BA163" s="77" t="str">
        <f>IF(ISTEXT('Discounted Benefits'!$N456&amp;'Discounted Benefits'!$O456),('Discounted Benefits'!BG456)/Value_Output,"")</f>
        <v/>
      </c>
      <c r="BB163" s="77" t="str">
        <f>IF(ISTEXT('Discounted Benefits'!$N456&amp;'Discounted Benefits'!$O456),('Discounted Benefits'!BH456)/Value_Output,"")</f>
        <v/>
      </c>
      <c r="BC163" s="77" t="str">
        <f>IF(ISTEXT('Discounted Benefits'!$N456&amp;'Discounted Benefits'!$O456),('Discounted Benefits'!BI456)/Value_Output,"")</f>
        <v/>
      </c>
      <c r="BD163" s="77" t="str">
        <f>IF(ISTEXT('Discounted Benefits'!$N456&amp;'Discounted Benefits'!$O456),('Discounted Benefits'!BJ456)/Value_Output,"")</f>
        <v/>
      </c>
      <c r="BE163" s="77" t="str">
        <f>IF(ISTEXT('Discounted Benefits'!$N456&amp;'Discounted Benefits'!$O456),('Discounted Benefits'!BK456)/Value_Output,"")</f>
        <v/>
      </c>
      <c r="BF163" s="77" t="str">
        <f>IF(ISTEXT('Discounted Benefits'!$N456&amp;'Discounted Benefits'!$O456),('Discounted Benefits'!BL456)/Value_Output,"")</f>
        <v/>
      </c>
      <c r="BG163" s="77" t="str">
        <f>IF(ISTEXT('Discounted Benefits'!$N456&amp;'Discounted Benefits'!$O456),('Discounted Benefits'!BM456)/Value_Output,"")</f>
        <v/>
      </c>
      <c r="BH163" s="77" t="str">
        <f>IF(ISTEXT('Discounted Benefits'!$N456&amp;'Discounted Benefits'!$O456),('Discounted Benefits'!BN456)/Value_Output,"")</f>
        <v/>
      </c>
      <c r="BI163" s="77" t="str">
        <f>IF(ISTEXT('Discounted Benefits'!$N456&amp;'Discounted Benefits'!$O456),('Discounted Benefits'!BO456)/Value_Output,"")</f>
        <v/>
      </c>
      <c r="BJ163" s="77" t="str">
        <f>IF(ISTEXT('Discounted Benefits'!$N456&amp;'Discounted Benefits'!$O456),('Discounted Benefits'!BP456)/Value_Output,"")</f>
        <v/>
      </c>
      <c r="BK163" s="77" t="str">
        <f>IF(ISTEXT('Discounted Benefits'!$N456&amp;'Discounted Benefits'!$O456),('Discounted Benefits'!BQ456)/Value_Output,"")</f>
        <v/>
      </c>
      <c r="BL163" s="77" t="str">
        <f>IF(ISTEXT('Discounted Benefits'!$N456&amp;'Discounted Benefits'!$O456),('Discounted Benefits'!BR456)/Value_Output,"")</f>
        <v/>
      </c>
      <c r="BM163" s="77" t="str">
        <f>IF(ISTEXT('Discounted Benefits'!$N456&amp;'Discounted Benefits'!$O456),('Discounted Benefits'!BS456)/Value_Output,"")</f>
        <v/>
      </c>
      <c r="BN163" s="77" t="str">
        <f>IF(ISTEXT('Discounted Benefits'!$N456&amp;'Discounted Benefits'!$O456),('Discounted Benefits'!BT456)/Value_Output,"")</f>
        <v/>
      </c>
      <c r="BO163" s="77" t="str">
        <f>IF(ISTEXT('Discounted Benefits'!$N456&amp;'Discounted Benefits'!$O456),('Discounted Benefits'!BU456)/Value_Output,"")</f>
        <v/>
      </c>
      <c r="BP163" s="77" t="str">
        <f>IF(ISTEXT('Discounted Benefits'!$N456&amp;'Discounted Benefits'!$O456),('Discounted Benefits'!BV456)/Value_Output,"")</f>
        <v/>
      </c>
      <c r="BQ163" s="77" t="str">
        <f>IF(ISTEXT('Discounted Benefits'!$N456&amp;'Discounted Benefits'!$O456),('Discounted Benefits'!BW456)/Value_Output,"")</f>
        <v/>
      </c>
      <c r="BR163" s="77" t="str">
        <f>IF(ISTEXT('Discounted Benefits'!$N456&amp;'Discounted Benefits'!$O456),('Discounted Benefits'!BX456)/Value_Output,"")</f>
        <v/>
      </c>
      <c r="BS163" s="77" t="str">
        <f>IF(ISTEXT('Discounted Benefits'!$N456&amp;'Discounted Benefits'!$O456),('Discounted Benefits'!BY456)/Value_Output,"")</f>
        <v/>
      </c>
      <c r="BT163" s="77" t="str">
        <f>IF(ISTEXT('Discounted Benefits'!$N456&amp;'Discounted Benefits'!$O456),('Discounted Benefits'!BZ456)/Value_Output,"")</f>
        <v/>
      </c>
      <c r="BU163" s="77" t="str">
        <f>IF(ISTEXT('Discounted Benefits'!$N456&amp;'Discounted Benefits'!$O456),('Discounted Benefits'!CA456)/Value_Output,"")</f>
        <v/>
      </c>
      <c r="BV163" s="77" t="str">
        <f>IF(ISTEXT('Discounted Benefits'!$N456&amp;'Discounted Benefits'!$O456),('Discounted Benefits'!CB456)/Value_Output,"")</f>
        <v/>
      </c>
      <c r="BW163" s="77" t="str">
        <f>IF(ISTEXT('Discounted Benefits'!$N456&amp;'Discounted Benefits'!$O456),('Discounted Benefits'!CC456)/Value_Output,"")</f>
        <v/>
      </c>
      <c r="BX163" s="77" t="str">
        <f>IF(ISTEXT('Discounted Benefits'!$N456&amp;'Discounted Benefits'!$O456),('Discounted Benefits'!CD456)/Value_Output,"")</f>
        <v/>
      </c>
      <c r="BY163" s="77" t="str">
        <f>IF(ISTEXT('Discounted Benefits'!$N456&amp;'Discounted Benefits'!$O456),('Discounted Benefits'!CE456)/Value_Output,"")</f>
        <v/>
      </c>
      <c r="BZ163" s="77" t="str">
        <f>IF(ISTEXT('Discounted Benefits'!$N456&amp;'Discounted Benefits'!$O456),('Discounted Benefits'!CF456)/Value_Output,"")</f>
        <v/>
      </c>
      <c r="CA163" s="77" t="str">
        <f>IF(ISTEXT('Discounted Benefits'!$N456&amp;'Discounted Benefits'!$O456),('Discounted Benefits'!CG456)/Value_Output,"")</f>
        <v/>
      </c>
      <c r="CB163" s="77" t="str">
        <f>IF(ISTEXT('Discounted Benefits'!$N456&amp;'Discounted Benefits'!$O456),('Discounted Benefits'!CH456)/Value_Output,"")</f>
        <v/>
      </c>
      <c r="CC163" s="77" t="str">
        <f>IF(ISTEXT('Discounted Benefits'!$N456&amp;'Discounted Benefits'!$O456),('Discounted Benefits'!CI456)/Value_Output,"")</f>
        <v/>
      </c>
      <c r="CD163" s="77" t="str">
        <f>IF(ISTEXT('Discounted Benefits'!$N456&amp;'Discounted Benefits'!$O456),('Discounted Benefits'!CJ456)/Value_Output,"")</f>
        <v/>
      </c>
      <c r="CE163" s="77" t="str">
        <f>IF(ISTEXT('Discounted Benefits'!$N456&amp;'Discounted Benefits'!$O456),('Discounted Benefits'!CK456)/Value_Output,"")</f>
        <v/>
      </c>
      <c r="CF163" s="77" t="str">
        <f>IF(ISTEXT('Discounted Benefits'!$N456&amp;'Discounted Benefits'!$O456),('Discounted Benefits'!CL456)/Value_Output,"")</f>
        <v/>
      </c>
      <c r="CG163" s="77" t="str">
        <f>IF(ISTEXT('Discounted Benefits'!$N456&amp;'Discounted Benefits'!$O456),('Discounted Benefits'!CM456)/Value_Output,"")</f>
        <v/>
      </c>
      <c r="CH163" s="77" t="str">
        <f>IF(ISTEXT('Discounted Benefits'!$N456&amp;'Discounted Benefits'!$O456),('Discounted Benefits'!CN456)/Value_Output,"")</f>
        <v/>
      </c>
      <c r="CI163" s="77" t="str">
        <f>IF(ISTEXT('Discounted Benefits'!$N456&amp;'Discounted Benefits'!$O456),('Discounted Benefits'!CO456)/Value_Output,"")</f>
        <v/>
      </c>
      <c r="CJ163" s="77" t="str">
        <f>IF(ISTEXT('Discounted Benefits'!$N456&amp;'Discounted Benefits'!$O456),('Discounted Benefits'!CP456)/Value_Output,"")</f>
        <v/>
      </c>
      <c r="CM163" s="24"/>
      <c r="CN163" s="24"/>
    </row>
    <row r="164" spans="3:92" x14ac:dyDescent="0.35">
      <c r="C164" s="114"/>
      <c r="D164" s="114"/>
      <c r="E164" s="23" t="str">
        <f>IF(ISTEXT('Discounted Benefits'!$N457&amp;'Discounted Benefits'!$O457),'Discounted Benefits'!$O457,"")</f>
        <v/>
      </c>
      <c r="F164" s="23"/>
      <c r="G164" s="82" t="str">
        <f>IF(ISTEXT('Discounted Benefits'!$N457&amp;'Discounted Benefits'!$O457),SUM('Discounted Benefits'!$P457:$BM457)/Value_Output,"")</f>
        <v/>
      </c>
      <c r="H164" s="82"/>
      <c r="I164" s="87"/>
      <c r="J164" s="81" t="str">
        <f>IF(ISTEXT('Discounted Benefits'!$N457&amp;'Discounted Benefits'!$O457),('Discounted Benefits'!P457)/Value_Output,"")</f>
        <v/>
      </c>
      <c r="K164" s="81" t="str">
        <f>IF(ISTEXT('Discounted Benefits'!$N457&amp;'Discounted Benefits'!$O457),('Discounted Benefits'!Q457)/Value_Output,"")</f>
        <v/>
      </c>
      <c r="L164" s="81" t="str">
        <f>IF(ISTEXT('Discounted Benefits'!$N457&amp;'Discounted Benefits'!$O457),('Discounted Benefits'!R457)/Value_Output,"")</f>
        <v/>
      </c>
      <c r="M164" s="81" t="str">
        <f>IF(ISTEXT('Discounted Benefits'!$N457&amp;'Discounted Benefits'!$O457),('Discounted Benefits'!S457)/Value_Output,"")</f>
        <v/>
      </c>
      <c r="N164" s="81" t="str">
        <f>IF(ISTEXT('Discounted Benefits'!$N457&amp;'Discounted Benefits'!$O457),('Discounted Benefits'!T457)/Value_Output,"")</f>
        <v/>
      </c>
      <c r="O164" s="81" t="str">
        <f>IF(ISTEXT('Discounted Benefits'!$N457&amp;'Discounted Benefits'!$O457),('Discounted Benefits'!U457)/Value_Output,"")</f>
        <v/>
      </c>
      <c r="P164" s="81" t="str">
        <f>IF(ISTEXT('Discounted Benefits'!$N457&amp;'Discounted Benefits'!$O457),('Discounted Benefits'!V457)/Value_Output,"")</f>
        <v/>
      </c>
      <c r="Q164" s="81" t="str">
        <f>IF(ISTEXT('Discounted Benefits'!$N457&amp;'Discounted Benefits'!$O457),('Discounted Benefits'!W457)/Value_Output,"")</f>
        <v/>
      </c>
      <c r="R164" s="81" t="str">
        <f>IF(ISTEXT('Discounted Benefits'!$N457&amp;'Discounted Benefits'!$O457),('Discounted Benefits'!X457)/Value_Output,"")</f>
        <v/>
      </c>
      <c r="S164" s="81" t="str">
        <f>IF(ISTEXT('Discounted Benefits'!$N457&amp;'Discounted Benefits'!$O457),('Discounted Benefits'!Y457)/Value_Output,"")</f>
        <v/>
      </c>
      <c r="T164" s="81" t="str">
        <f>IF(ISTEXT('Discounted Benefits'!$N457&amp;'Discounted Benefits'!$O457),('Discounted Benefits'!Z457)/Value_Output,"")</f>
        <v/>
      </c>
      <c r="U164" s="81" t="str">
        <f>IF(ISTEXT('Discounted Benefits'!$N457&amp;'Discounted Benefits'!$O457),('Discounted Benefits'!AA457)/Value_Output,"")</f>
        <v/>
      </c>
      <c r="V164" s="81" t="str">
        <f>IF(ISTEXT('Discounted Benefits'!$N457&amp;'Discounted Benefits'!$O457),('Discounted Benefits'!AB457)/Value_Output,"")</f>
        <v/>
      </c>
      <c r="W164" s="81" t="str">
        <f>IF(ISTEXT('Discounted Benefits'!$N457&amp;'Discounted Benefits'!$O457),('Discounted Benefits'!AC457)/Value_Output,"")</f>
        <v/>
      </c>
      <c r="X164" s="81" t="str">
        <f>IF(ISTEXT('Discounted Benefits'!$N457&amp;'Discounted Benefits'!$O457),('Discounted Benefits'!AD457)/Value_Output,"")</f>
        <v/>
      </c>
      <c r="Y164" s="81" t="str">
        <f>IF(ISTEXT('Discounted Benefits'!$N457&amp;'Discounted Benefits'!$O457),('Discounted Benefits'!AE457)/Value_Output,"")</f>
        <v/>
      </c>
      <c r="Z164" s="81" t="str">
        <f>IF(ISTEXT('Discounted Benefits'!$N457&amp;'Discounted Benefits'!$O457),('Discounted Benefits'!AF457)/Value_Output,"")</f>
        <v/>
      </c>
      <c r="AA164" s="81" t="str">
        <f>IF(ISTEXT('Discounted Benefits'!$N457&amp;'Discounted Benefits'!$O457),('Discounted Benefits'!AG457)/Value_Output,"")</f>
        <v/>
      </c>
      <c r="AB164" s="81" t="str">
        <f>IF(ISTEXT('Discounted Benefits'!$N457&amp;'Discounted Benefits'!$O457),('Discounted Benefits'!AH457)/Value_Output,"")</f>
        <v/>
      </c>
      <c r="AC164" s="81" t="str">
        <f>IF(ISTEXT('Discounted Benefits'!$N457&amp;'Discounted Benefits'!$O457),('Discounted Benefits'!AI457)/Value_Output,"")</f>
        <v/>
      </c>
      <c r="AD164" s="81" t="str">
        <f>IF(ISTEXT('Discounted Benefits'!$N457&amp;'Discounted Benefits'!$O457),('Discounted Benefits'!AJ457)/Value_Output,"")</f>
        <v/>
      </c>
      <c r="AE164" s="81" t="str">
        <f>IF(ISTEXT('Discounted Benefits'!$N457&amp;'Discounted Benefits'!$O457),('Discounted Benefits'!AK457)/Value_Output,"")</f>
        <v/>
      </c>
      <c r="AF164" s="81" t="str">
        <f>IF(ISTEXT('Discounted Benefits'!$N457&amp;'Discounted Benefits'!$O457),('Discounted Benefits'!AL457)/Value_Output,"")</f>
        <v/>
      </c>
      <c r="AG164" s="81" t="str">
        <f>IF(ISTEXT('Discounted Benefits'!$N457&amp;'Discounted Benefits'!$O457),('Discounted Benefits'!AM457)/Value_Output,"")</f>
        <v/>
      </c>
      <c r="AH164" s="81" t="str">
        <f>IF(ISTEXT('Discounted Benefits'!$N457&amp;'Discounted Benefits'!$O457),('Discounted Benefits'!AN457)/Value_Output,"")</f>
        <v/>
      </c>
      <c r="AI164" s="81" t="str">
        <f>IF(ISTEXT('Discounted Benefits'!$N457&amp;'Discounted Benefits'!$O457),('Discounted Benefits'!AO457)/Value_Output,"")</f>
        <v/>
      </c>
      <c r="AJ164" s="81" t="str">
        <f>IF(ISTEXT('Discounted Benefits'!$N457&amp;'Discounted Benefits'!$O457),('Discounted Benefits'!AP457)/Value_Output,"")</f>
        <v/>
      </c>
      <c r="AK164" s="81" t="str">
        <f>IF(ISTEXT('Discounted Benefits'!$N457&amp;'Discounted Benefits'!$O457),('Discounted Benefits'!AQ457)/Value_Output,"")</f>
        <v/>
      </c>
      <c r="AL164" s="81" t="str">
        <f>IF(ISTEXT('Discounted Benefits'!$N457&amp;'Discounted Benefits'!$O457),('Discounted Benefits'!AR457)/Value_Output,"")</f>
        <v/>
      </c>
      <c r="AM164" s="81" t="str">
        <f>IF(ISTEXT('Discounted Benefits'!$N457&amp;'Discounted Benefits'!$O457),('Discounted Benefits'!AS457)/Value_Output,"")</f>
        <v/>
      </c>
      <c r="AN164" s="81" t="str">
        <f>IF(ISTEXT('Discounted Benefits'!$N457&amp;'Discounted Benefits'!$O457),('Discounted Benefits'!AT457)/Value_Output,"")</f>
        <v/>
      </c>
      <c r="AO164" s="81" t="str">
        <f>IF(ISTEXT('Discounted Benefits'!$N457&amp;'Discounted Benefits'!$O457),('Discounted Benefits'!AU457)/Value_Output,"")</f>
        <v/>
      </c>
      <c r="AP164" s="81" t="str">
        <f>IF(ISTEXT('Discounted Benefits'!$N457&amp;'Discounted Benefits'!$O457),('Discounted Benefits'!AV457)/Value_Output,"")</f>
        <v/>
      </c>
      <c r="AQ164" s="81" t="str">
        <f>IF(ISTEXT('Discounted Benefits'!$N457&amp;'Discounted Benefits'!$O457),('Discounted Benefits'!AW457)/Value_Output,"")</f>
        <v/>
      </c>
      <c r="AR164" s="81" t="str">
        <f>IF(ISTEXT('Discounted Benefits'!$N457&amp;'Discounted Benefits'!$O457),('Discounted Benefits'!AX457)/Value_Output,"")</f>
        <v/>
      </c>
      <c r="AS164" s="81" t="str">
        <f>IF(ISTEXT('Discounted Benefits'!$N457&amp;'Discounted Benefits'!$O457),('Discounted Benefits'!AY457)/Value_Output,"")</f>
        <v/>
      </c>
      <c r="AT164" s="81" t="str">
        <f>IF(ISTEXT('Discounted Benefits'!$N457&amp;'Discounted Benefits'!$O457),('Discounted Benefits'!AZ457)/Value_Output,"")</f>
        <v/>
      </c>
      <c r="AU164" s="81" t="str">
        <f>IF(ISTEXT('Discounted Benefits'!$N457&amp;'Discounted Benefits'!$O457),('Discounted Benefits'!BA457)/Value_Output,"")</f>
        <v/>
      </c>
      <c r="AV164" s="81" t="str">
        <f>IF(ISTEXT('Discounted Benefits'!$N457&amp;'Discounted Benefits'!$O457),('Discounted Benefits'!BB457)/Value_Output,"")</f>
        <v/>
      </c>
      <c r="AW164" s="81" t="str">
        <f>IF(ISTEXT('Discounted Benefits'!$N457&amp;'Discounted Benefits'!$O457),('Discounted Benefits'!BC457)/Value_Output,"")</f>
        <v/>
      </c>
      <c r="AX164" s="81" t="str">
        <f>IF(ISTEXT('Discounted Benefits'!$N457&amp;'Discounted Benefits'!$O457),('Discounted Benefits'!BD457)/Value_Output,"")</f>
        <v/>
      </c>
      <c r="AY164" s="81" t="str">
        <f>IF(ISTEXT('Discounted Benefits'!$N457&amp;'Discounted Benefits'!$O457),('Discounted Benefits'!BE457)/Value_Output,"")</f>
        <v/>
      </c>
      <c r="AZ164" s="77" t="str">
        <f>IF(ISTEXT('Discounted Benefits'!$N457&amp;'Discounted Benefits'!$O457),('Discounted Benefits'!BF457)/Value_Output,"")</f>
        <v/>
      </c>
      <c r="BA164" s="77" t="str">
        <f>IF(ISTEXT('Discounted Benefits'!$N457&amp;'Discounted Benefits'!$O457),('Discounted Benefits'!BG457)/Value_Output,"")</f>
        <v/>
      </c>
      <c r="BB164" s="77" t="str">
        <f>IF(ISTEXT('Discounted Benefits'!$N457&amp;'Discounted Benefits'!$O457),('Discounted Benefits'!BH457)/Value_Output,"")</f>
        <v/>
      </c>
      <c r="BC164" s="77" t="str">
        <f>IF(ISTEXT('Discounted Benefits'!$N457&amp;'Discounted Benefits'!$O457),('Discounted Benefits'!BI457)/Value_Output,"")</f>
        <v/>
      </c>
      <c r="BD164" s="77" t="str">
        <f>IF(ISTEXT('Discounted Benefits'!$N457&amp;'Discounted Benefits'!$O457),('Discounted Benefits'!BJ457)/Value_Output,"")</f>
        <v/>
      </c>
      <c r="BE164" s="77" t="str">
        <f>IF(ISTEXT('Discounted Benefits'!$N457&amp;'Discounted Benefits'!$O457),('Discounted Benefits'!BK457)/Value_Output,"")</f>
        <v/>
      </c>
      <c r="BF164" s="77" t="str">
        <f>IF(ISTEXT('Discounted Benefits'!$N457&amp;'Discounted Benefits'!$O457),('Discounted Benefits'!BL457)/Value_Output,"")</f>
        <v/>
      </c>
      <c r="BG164" s="77" t="str">
        <f>IF(ISTEXT('Discounted Benefits'!$N457&amp;'Discounted Benefits'!$O457),('Discounted Benefits'!BM457)/Value_Output,"")</f>
        <v/>
      </c>
      <c r="BH164" s="77" t="str">
        <f>IF(ISTEXT('Discounted Benefits'!$N457&amp;'Discounted Benefits'!$O457),('Discounted Benefits'!BN457)/Value_Output,"")</f>
        <v/>
      </c>
      <c r="BI164" s="77" t="str">
        <f>IF(ISTEXT('Discounted Benefits'!$N457&amp;'Discounted Benefits'!$O457),('Discounted Benefits'!BO457)/Value_Output,"")</f>
        <v/>
      </c>
      <c r="BJ164" s="77" t="str">
        <f>IF(ISTEXT('Discounted Benefits'!$N457&amp;'Discounted Benefits'!$O457),('Discounted Benefits'!BP457)/Value_Output,"")</f>
        <v/>
      </c>
      <c r="BK164" s="77" t="str">
        <f>IF(ISTEXT('Discounted Benefits'!$N457&amp;'Discounted Benefits'!$O457),('Discounted Benefits'!BQ457)/Value_Output,"")</f>
        <v/>
      </c>
      <c r="BL164" s="77" t="str">
        <f>IF(ISTEXT('Discounted Benefits'!$N457&amp;'Discounted Benefits'!$O457),('Discounted Benefits'!BR457)/Value_Output,"")</f>
        <v/>
      </c>
      <c r="BM164" s="77" t="str">
        <f>IF(ISTEXT('Discounted Benefits'!$N457&amp;'Discounted Benefits'!$O457),('Discounted Benefits'!BS457)/Value_Output,"")</f>
        <v/>
      </c>
      <c r="BN164" s="77" t="str">
        <f>IF(ISTEXT('Discounted Benefits'!$N457&amp;'Discounted Benefits'!$O457),('Discounted Benefits'!BT457)/Value_Output,"")</f>
        <v/>
      </c>
      <c r="BO164" s="77" t="str">
        <f>IF(ISTEXT('Discounted Benefits'!$N457&amp;'Discounted Benefits'!$O457),('Discounted Benefits'!BU457)/Value_Output,"")</f>
        <v/>
      </c>
      <c r="BP164" s="77" t="str">
        <f>IF(ISTEXT('Discounted Benefits'!$N457&amp;'Discounted Benefits'!$O457),('Discounted Benefits'!BV457)/Value_Output,"")</f>
        <v/>
      </c>
      <c r="BQ164" s="77" t="str">
        <f>IF(ISTEXT('Discounted Benefits'!$N457&amp;'Discounted Benefits'!$O457),('Discounted Benefits'!BW457)/Value_Output,"")</f>
        <v/>
      </c>
      <c r="BR164" s="77" t="str">
        <f>IF(ISTEXT('Discounted Benefits'!$N457&amp;'Discounted Benefits'!$O457),('Discounted Benefits'!BX457)/Value_Output,"")</f>
        <v/>
      </c>
      <c r="BS164" s="77" t="str">
        <f>IF(ISTEXT('Discounted Benefits'!$N457&amp;'Discounted Benefits'!$O457),('Discounted Benefits'!BY457)/Value_Output,"")</f>
        <v/>
      </c>
      <c r="BT164" s="77" t="str">
        <f>IF(ISTEXT('Discounted Benefits'!$N457&amp;'Discounted Benefits'!$O457),('Discounted Benefits'!BZ457)/Value_Output,"")</f>
        <v/>
      </c>
      <c r="BU164" s="77" t="str">
        <f>IF(ISTEXT('Discounted Benefits'!$N457&amp;'Discounted Benefits'!$O457),('Discounted Benefits'!CA457)/Value_Output,"")</f>
        <v/>
      </c>
      <c r="BV164" s="77" t="str">
        <f>IF(ISTEXT('Discounted Benefits'!$N457&amp;'Discounted Benefits'!$O457),('Discounted Benefits'!CB457)/Value_Output,"")</f>
        <v/>
      </c>
      <c r="BW164" s="77" t="str">
        <f>IF(ISTEXT('Discounted Benefits'!$N457&amp;'Discounted Benefits'!$O457),('Discounted Benefits'!CC457)/Value_Output,"")</f>
        <v/>
      </c>
      <c r="BX164" s="77" t="str">
        <f>IF(ISTEXT('Discounted Benefits'!$N457&amp;'Discounted Benefits'!$O457),('Discounted Benefits'!CD457)/Value_Output,"")</f>
        <v/>
      </c>
      <c r="BY164" s="77" t="str">
        <f>IF(ISTEXT('Discounted Benefits'!$N457&amp;'Discounted Benefits'!$O457),('Discounted Benefits'!CE457)/Value_Output,"")</f>
        <v/>
      </c>
      <c r="BZ164" s="77" t="str">
        <f>IF(ISTEXT('Discounted Benefits'!$N457&amp;'Discounted Benefits'!$O457),('Discounted Benefits'!CF457)/Value_Output,"")</f>
        <v/>
      </c>
      <c r="CA164" s="77" t="str">
        <f>IF(ISTEXT('Discounted Benefits'!$N457&amp;'Discounted Benefits'!$O457),('Discounted Benefits'!CG457)/Value_Output,"")</f>
        <v/>
      </c>
      <c r="CB164" s="77" t="str">
        <f>IF(ISTEXT('Discounted Benefits'!$N457&amp;'Discounted Benefits'!$O457),('Discounted Benefits'!CH457)/Value_Output,"")</f>
        <v/>
      </c>
      <c r="CC164" s="77" t="str">
        <f>IF(ISTEXT('Discounted Benefits'!$N457&amp;'Discounted Benefits'!$O457),('Discounted Benefits'!CI457)/Value_Output,"")</f>
        <v/>
      </c>
      <c r="CD164" s="77" t="str">
        <f>IF(ISTEXT('Discounted Benefits'!$N457&amp;'Discounted Benefits'!$O457),('Discounted Benefits'!CJ457)/Value_Output,"")</f>
        <v/>
      </c>
      <c r="CE164" s="77" t="str">
        <f>IF(ISTEXT('Discounted Benefits'!$N457&amp;'Discounted Benefits'!$O457),('Discounted Benefits'!CK457)/Value_Output,"")</f>
        <v/>
      </c>
      <c r="CF164" s="77" t="str">
        <f>IF(ISTEXT('Discounted Benefits'!$N457&amp;'Discounted Benefits'!$O457),('Discounted Benefits'!CL457)/Value_Output,"")</f>
        <v/>
      </c>
      <c r="CG164" s="77" t="str">
        <f>IF(ISTEXT('Discounted Benefits'!$N457&amp;'Discounted Benefits'!$O457),('Discounted Benefits'!CM457)/Value_Output,"")</f>
        <v/>
      </c>
      <c r="CH164" s="77" t="str">
        <f>IF(ISTEXT('Discounted Benefits'!$N457&amp;'Discounted Benefits'!$O457),('Discounted Benefits'!CN457)/Value_Output,"")</f>
        <v/>
      </c>
      <c r="CI164" s="77" t="str">
        <f>IF(ISTEXT('Discounted Benefits'!$N457&amp;'Discounted Benefits'!$O457),('Discounted Benefits'!CO457)/Value_Output,"")</f>
        <v/>
      </c>
      <c r="CJ164" s="77" t="str">
        <f>IF(ISTEXT('Discounted Benefits'!$N457&amp;'Discounted Benefits'!$O457),('Discounted Benefits'!CP457)/Value_Output,"")</f>
        <v/>
      </c>
      <c r="CM164" s="24"/>
      <c r="CN164" s="24"/>
    </row>
    <row r="165" spans="3:92" x14ac:dyDescent="0.35">
      <c r="C165" s="114"/>
      <c r="D165" s="114"/>
      <c r="E165" s="23" t="str">
        <f>IF(ISTEXT('Discounted Benefits'!$N458&amp;'Discounted Benefits'!$O458),'Discounted Benefits'!$O458,"")</f>
        <v/>
      </c>
      <c r="F165" s="23"/>
      <c r="G165" s="82" t="str">
        <f>IF(ISTEXT('Discounted Benefits'!$N458&amp;'Discounted Benefits'!$O458),SUM('Discounted Benefits'!$P458:$BM458)/Value_Output,"")</f>
        <v/>
      </c>
      <c r="H165" s="82"/>
      <c r="I165" s="87"/>
      <c r="J165" s="81" t="str">
        <f>IF(ISTEXT('Discounted Benefits'!$N458&amp;'Discounted Benefits'!$O458),('Discounted Benefits'!P458)/Value_Output,"")</f>
        <v/>
      </c>
      <c r="K165" s="81" t="str">
        <f>IF(ISTEXT('Discounted Benefits'!$N458&amp;'Discounted Benefits'!$O458),('Discounted Benefits'!Q458)/Value_Output,"")</f>
        <v/>
      </c>
      <c r="L165" s="81" t="str">
        <f>IF(ISTEXT('Discounted Benefits'!$N458&amp;'Discounted Benefits'!$O458),('Discounted Benefits'!R458)/Value_Output,"")</f>
        <v/>
      </c>
      <c r="M165" s="81" t="str">
        <f>IF(ISTEXT('Discounted Benefits'!$N458&amp;'Discounted Benefits'!$O458),('Discounted Benefits'!S458)/Value_Output,"")</f>
        <v/>
      </c>
      <c r="N165" s="81" t="str">
        <f>IF(ISTEXT('Discounted Benefits'!$N458&amp;'Discounted Benefits'!$O458),('Discounted Benefits'!T458)/Value_Output,"")</f>
        <v/>
      </c>
      <c r="O165" s="81" t="str">
        <f>IF(ISTEXT('Discounted Benefits'!$N458&amp;'Discounted Benefits'!$O458),('Discounted Benefits'!U458)/Value_Output,"")</f>
        <v/>
      </c>
      <c r="P165" s="81" t="str">
        <f>IF(ISTEXT('Discounted Benefits'!$N458&amp;'Discounted Benefits'!$O458),('Discounted Benefits'!V458)/Value_Output,"")</f>
        <v/>
      </c>
      <c r="Q165" s="81" t="str">
        <f>IF(ISTEXT('Discounted Benefits'!$N458&amp;'Discounted Benefits'!$O458),('Discounted Benefits'!W458)/Value_Output,"")</f>
        <v/>
      </c>
      <c r="R165" s="81" t="str">
        <f>IF(ISTEXT('Discounted Benefits'!$N458&amp;'Discounted Benefits'!$O458),('Discounted Benefits'!X458)/Value_Output,"")</f>
        <v/>
      </c>
      <c r="S165" s="81" t="str">
        <f>IF(ISTEXT('Discounted Benefits'!$N458&amp;'Discounted Benefits'!$O458),('Discounted Benefits'!Y458)/Value_Output,"")</f>
        <v/>
      </c>
      <c r="T165" s="81" t="str">
        <f>IF(ISTEXT('Discounted Benefits'!$N458&amp;'Discounted Benefits'!$O458),('Discounted Benefits'!Z458)/Value_Output,"")</f>
        <v/>
      </c>
      <c r="U165" s="81" t="str">
        <f>IF(ISTEXT('Discounted Benefits'!$N458&amp;'Discounted Benefits'!$O458),('Discounted Benefits'!AA458)/Value_Output,"")</f>
        <v/>
      </c>
      <c r="V165" s="81" t="str">
        <f>IF(ISTEXT('Discounted Benefits'!$N458&amp;'Discounted Benefits'!$O458),('Discounted Benefits'!AB458)/Value_Output,"")</f>
        <v/>
      </c>
      <c r="W165" s="81" t="str">
        <f>IF(ISTEXT('Discounted Benefits'!$N458&amp;'Discounted Benefits'!$O458),('Discounted Benefits'!AC458)/Value_Output,"")</f>
        <v/>
      </c>
      <c r="X165" s="81" t="str">
        <f>IF(ISTEXT('Discounted Benefits'!$N458&amp;'Discounted Benefits'!$O458),('Discounted Benefits'!AD458)/Value_Output,"")</f>
        <v/>
      </c>
      <c r="Y165" s="81" t="str">
        <f>IF(ISTEXT('Discounted Benefits'!$N458&amp;'Discounted Benefits'!$O458),('Discounted Benefits'!AE458)/Value_Output,"")</f>
        <v/>
      </c>
      <c r="Z165" s="81" t="str">
        <f>IF(ISTEXT('Discounted Benefits'!$N458&amp;'Discounted Benefits'!$O458),('Discounted Benefits'!AF458)/Value_Output,"")</f>
        <v/>
      </c>
      <c r="AA165" s="81" t="str">
        <f>IF(ISTEXT('Discounted Benefits'!$N458&amp;'Discounted Benefits'!$O458),('Discounted Benefits'!AG458)/Value_Output,"")</f>
        <v/>
      </c>
      <c r="AB165" s="81" t="str">
        <f>IF(ISTEXT('Discounted Benefits'!$N458&amp;'Discounted Benefits'!$O458),('Discounted Benefits'!AH458)/Value_Output,"")</f>
        <v/>
      </c>
      <c r="AC165" s="81" t="str">
        <f>IF(ISTEXT('Discounted Benefits'!$N458&amp;'Discounted Benefits'!$O458),('Discounted Benefits'!AI458)/Value_Output,"")</f>
        <v/>
      </c>
      <c r="AD165" s="81" t="str">
        <f>IF(ISTEXT('Discounted Benefits'!$N458&amp;'Discounted Benefits'!$O458),('Discounted Benefits'!AJ458)/Value_Output,"")</f>
        <v/>
      </c>
      <c r="AE165" s="81" t="str">
        <f>IF(ISTEXT('Discounted Benefits'!$N458&amp;'Discounted Benefits'!$O458),('Discounted Benefits'!AK458)/Value_Output,"")</f>
        <v/>
      </c>
      <c r="AF165" s="81" t="str">
        <f>IF(ISTEXT('Discounted Benefits'!$N458&amp;'Discounted Benefits'!$O458),('Discounted Benefits'!AL458)/Value_Output,"")</f>
        <v/>
      </c>
      <c r="AG165" s="81" t="str">
        <f>IF(ISTEXT('Discounted Benefits'!$N458&amp;'Discounted Benefits'!$O458),('Discounted Benefits'!AM458)/Value_Output,"")</f>
        <v/>
      </c>
      <c r="AH165" s="81" t="str">
        <f>IF(ISTEXT('Discounted Benefits'!$N458&amp;'Discounted Benefits'!$O458),('Discounted Benefits'!AN458)/Value_Output,"")</f>
        <v/>
      </c>
      <c r="AI165" s="81" t="str">
        <f>IF(ISTEXT('Discounted Benefits'!$N458&amp;'Discounted Benefits'!$O458),('Discounted Benefits'!AO458)/Value_Output,"")</f>
        <v/>
      </c>
      <c r="AJ165" s="81" t="str">
        <f>IF(ISTEXT('Discounted Benefits'!$N458&amp;'Discounted Benefits'!$O458),('Discounted Benefits'!AP458)/Value_Output,"")</f>
        <v/>
      </c>
      <c r="AK165" s="81" t="str">
        <f>IF(ISTEXT('Discounted Benefits'!$N458&amp;'Discounted Benefits'!$O458),('Discounted Benefits'!AQ458)/Value_Output,"")</f>
        <v/>
      </c>
      <c r="AL165" s="81" t="str">
        <f>IF(ISTEXT('Discounted Benefits'!$N458&amp;'Discounted Benefits'!$O458),('Discounted Benefits'!AR458)/Value_Output,"")</f>
        <v/>
      </c>
      <c r="AM165" s="81" t="str">
        <f>IF(ISTEXT('Discounted Benefits'!$N458&amp;'Discounted Benefits'!$O458),('Discounted Benefits'!AS458)/Value_Output,"")</f>
        <v/>
      </c>
      <c r="AN165" s="81" t="str">
        <f>IF(ISTEXT('Discounted Benefits'!$N458&amp;'Discounted Benefits'!$O458),('Discounted Benefits'!AT458)/Value_Output,"")</f>
        <v/>
      </c>
      <c r="AO165" s="81" t="str">
        <f>IF(ISTEXT('Discounted Benefits'!$N458&amp;'Discounted Benefits'!$O458),('Discounted Benefits'!AU458)/Value_Output,"")</f>
        <v/>
      </c>
      <c r="AP165" s="81" t="str">
        <f>IF(ISTEXT('Discounted Benefits'!$N458&amp;'Discounted Benefits'!$O458),('Discounted Benefits'!AV458)/Value_Output,"")</f>
        <v/>
      </c>
      <c r="AQ165" s="81" t="str">
        <f>IF(ISTEXT('Discounted Benefits'!$N458&amp;'Discounted Benefits'!$O458),('Discounted Benefits'!AW458)/Value_Output,"")</f>
        <v/>
      </c>
      <c r="AR165" s="81" t="str">
        <f>IF(ISTEXT('Discounted Benefits'!$N458&amp;'Discounted Benefits'!$O458),('Discounted Benefits'!AX458)/Value_Output,"")</f>
        <v/>
      </c>
      <c r="AS165" s="81" t="str">
        <f>IF(ISTEXT('Discounted Benefits'!$N458&amp;'Discounted Benefits'!$O458),('Discounted Benefits'!AY458)/Value_Output,"")</f>
        <v/>
      </c>
      <c r="AT165" s="81" t="str">
        <f>IF(ISTEXT('Discounted Benefits'!$N458&amp;'Discounted Benefits'!$O458),('Discounted Benefits'!AZ458)/Value_Output,"")</f>
        <v/>
      </c>
      <c r="AU165" s="81" t="str">
        <f>IF(ISTEXT('Discounted Benefits'!$N458&amp;'Discounted Benefits'!$O458),('Discounted Benefits'!BA458)/Value_Output,"")</f>
        <v/>
      </c>
      <c r="AV165" s="81" t="str">
        <f>IF(ISTEXT('Discounted Benefits'!$N458&amp;'Discounted Benefits'!$O458),('Discounted Benefits'!BB458)/Value_Output,"")</f>
        <v/>
      </c>
      <c r="AW165" s="81" t="str">
        <f>IF(ISTEXT('Discounted Benefits'!$N458&amp;'Discounted Benefits'!$O458),('Discounted Benefits'!BC458)/Value_Output,"")</f>
        <v/>
      </c>
      <c r="AX165" s="81" t="str">
        <f>IF(ISTEXT('Discounted Benefits'!$N458&amp;'Discounted Benefits'!$O458),('Discounted Benefits'!BD458)/Value_Output,"")</f>
        <v/>
      </c>
      <c r="AY165" s="81" t="str">
        <f>IF(ISTEXT('Discounted Benefits'!$N458&amp;'Discounted Benefits'!$O458),('Discounted Benefits'!BE458)/Value_Output,"")</f>
        <v/>
      </c>
      <c r="AZ165" s="77" t="str">
        <f>IF(ISTEXT('Discounted Benefits'!$N458&amp;'Discounted Benefits'!$O458),('Discounted Benefits'!BF458)/Value_Output,"")</f>
        <v/>
      </c>
      <c r="BA165" s="77" t="str">
        <f>IF(ISTEXT('Discounted Benefits'!$N458&amp;'Discounted Benefits'!$O458),('Discounted Benefits'!BG458)/Value_Output,"")</f>
        <v/>
      </c>
      <c r="BB165" s="77" t="str">
        <f>IF(ISTEXT('Discounted Benefits'!$N458&amp;'Discounted Benefits'!$O458),('Discounted Benefits'!BH458)/Value_Output,"")</f>
        <v/>
      </c>
      <c r="BC165" s="77" t="str">
        <f>IF(ISTEXT('Discounted Benefits'!$N458&amp;'Discounted Benefits'!$O458),('Discounted Benefits'!BI458)/Value_Output,"")</f>
        <v/>
      </c>
      <c r="BD165" s="77" t="str">
        <f>IF(ISTEXT('Discounted Benefits'!$N458&amp;'Discounted Benefits'!$O458),('Discounted Benefits'!BJ458)/Value_Output,"")</f>
        <v/>
      </c>
      <c r="BE165" s="77" t="str">
        <f>IF(ISTEXT('Discounted Benefits'!$N458&amp;'Discounted Benefits'!$O458),('Discounted Benefits'!BK458)/Value_Output,"")</f>
        <v/>
      </c>
      <c r="BF165" s="77" t="str">
        <f>IF(ISTEXT('Discounted Benefits'!$N458&amp;'Discounted Benefits'!$O458),('Discounted Benefits'!BL458)/Value_Output,"")</f>
        <v/>
      </c>
      <c r="BG165" s="77" t="str">
        <f>IF(ISTEXT('Discounted Benefits'!$N458&amp;'Discounted Benefits'!$O458),('Discounted Benefits'!BM458)/Value_Output,"")</f>
        <v/>
      </c>
      <c r="BH165" s="77" t="str">
        <f>IF(ISTEXT('Discounted Benefits'!$N458&amp;'Discounted Benefits'!$O458),('Discounted Benefits'!BN458)/Value_Output,"")</f>
        <v/>
      </c>
      <c r="BI165" s="77" t="str">
        <f>IF(ISTEXT('Discounted Benefits'!$N458&amp;'Discounted Benefits'!$O458),('Discounted Benefits'!BO458)/Value_Output,"")</f>
        <v/>
      </c>
      <c r="BJ165" s="77" t="str">
        <f>IF(ISTEXT('Discounted Benefits'!$N458&amp;'Discounted Benefits'!$O458),('Discounted Benefits'!BP458)/Value_Output,"")</f>
        <v/>
      </c>
      <c r="BK165" s="77" t="str">
        <f>IF(ISTEXT('Discounted Benefits'!$N458&amp;'Discounted Benefits'!$O458),('Discounted Benefits'!BQ458)/Value_Output,"")</f>
        <v/>
      </c>
      <c r="BL165" s="77" t="str">
        <f>IF(ISTEXT('Discounted Benefits'!$N458&amp;'Discounted Benefits'!$O458),('Discounted Benefits'!BR458)/Value_Output,"")</f>
        <v/>
      </c>
      <c r="BM165" s="77" t="str">
        <f>IF(ISTEXT('Discounted Benefits'!$N458&amp;'Discounted Benefits'!$O458),('Discounted Benefits'!BS458)/Value_Output,"")</f>
        <v/>
      </c>
      <c r="BN165" s="77" t="str">
        <f>IF(ISTEXT('Discounted Benefits'!$N458&amp;'Discounted Benefits'!$O458),('Discounted Benefits'!BT458)/Value_Output,"")</f>
        <v/>
      </c>
      <c r="BO165" s="77" t="str">
        <f>IF(ISTEXT('Discounted Benefits'!$N458&amp;'Discounted Benefits'!$O458),('Discounted Benefits'!BU458)/Value_Output,"")</f>
        <v/>
      </c>
      <c r="BP165" s="77" t="str">
        <f>IF(ISTEXT('Discounted Benefits'!$N458&amp;'Discounted Benefits'!$O458),('Discounted Benefits'!BV458)/Value_Output,"")</f>
        <v/>
      </c>
      <c r="BQ165" s="77" t="str">
        <f>IF(ISTEXT('Discounted Benefits'!$N458&amp;'Discounted Benefits'!$O458),('Discounted Benefits'!BW458)/Value_Output,"")</f>
        <v/>
      </c>
      <c r="BR165" s="77" t="str">
        <f>IF(ISTEXT('Discounted Benefits'!$N458&amp;'Discounted Benefits'!$O458),('Discounted Benefits'!BX458)/Value_Output,"")</f>
        <v/>
      </c>
      <c r="BS165" s="77" t="str">
        <f>IF(ISTEXT('Discounted Benefits'!$N458&amp;'Discounted Benefits'!$O458),('Discounted Benefits'!BY458)/Value_Output,"")</f>
        <v/>
      </c>
      <c r="BT165" s="77" t="str">
        <f>IF(ISTEXT('Discounted Benefits'!$N458&amp;'Discounted Benefits'!$O458),('Discounted Benefits'!BZ458)/Value_Output,"")</f>
        <v/>
      </c>
      <c r="BU165" s="77" t="str">
        <f>IF(ISTEXT('Discounted Benefits'!$N458&amp;'Discounted Benefits'!$O458),('Discounted Benefits'!CA458)/Value_Output,"")</f>
        <v/>
      </c>
      <c r="BV165" s="77" t="str">
        <f>IF(ISTEXT('Discounted Benefits'!$N458&amp;'Discounted Benefits'!$O458),('Discounted Benefits'!CB458)/Value_Output,"")</f>
        <v/>
      </c>
      <c r="BW165" s="77" t="str">
        <f>IF(ISTEXT('Discounted Benefits'!$N458&amp;'Discounted Benefits'!$O458),('Discounted Benefits'!CC458)/Value_Output,"")</f>
        <v/>
      </c>
      <c r="BX165" s="77" t="str">
        <f>IF(ISTEXT('Discounted Benefits'!$N458&amp;'Discounted Benefits'!$O458),('Discounted Benefits'!CD458)/Value_Output,"")</f>
        <v/>
      </c>
      <c r="BY165" s="77" t="str">
        <f>IF(ISTEXT('Discounted Benefits'!$N458&amp;'Discounted Benefits'!$O458),('Discounted Benefits'!CE458)/Value_Output,"")</f>
        <v/>
      </c>
      <c r="BZ165" s="77" t="str">
        <f>IF(ISTEXT('Discounted Benefits'!$N458&amp;'Discounted Benefits'!$O458),('Discounted Benefits'!CF458)/Value_Output,"")</f>
        <v/>
      </c>
      <c r="CA165" s="77" t="str">
        <f>IF(ISTEXT('Discounted Benefits'!$N458&amp;'Discounted Benefits'!$O458),('Discounted Benefits'!CG458)/Value_Output,"")</f>
        <v/>
      </c>
      <c r="CB165" s="77" t="str">
        <f>IF(ISTEXT('Discounted Benefits'!$N458&amp;'Discounted Benefits'!$O458),('Discounted Benefits'!CH458)/Value_Output,"")</f>
        <v/>
      </c>
      <c r="CC165" s="77" t="str">
        <f>IF(ISTEXT('Discounted Benefits'!$N458&amp;'Discounted Benefits'!$O458),('Discounted Benefits'!CI458)/Value_Output,"")</f>
        <v/>
      </c>
      <c r="CD165" s="77" t="str">
        <f>IF(ISTEXT('Discounted Benefits'!$N458&amp;'Discounted Benefits'!$O458),('Discounted Benefits'!CJ458)/Value_Output,"")</f>
        <v/>
      </c>
      <c r="CE165" s="77" t="str">
        <f>IF(ISTEXT('Discounted Benefits'!$N458&amp;'Discounted Benefits'!$O458),('Discounted Benefits'!CK458)/Value_Output,"")</f>
        <v/>
      </c>
      <c r="CF165" s="77" t="str">
        <f>IF(ISTEXT('Discounted Benefits'!$N458&amp;'Discounted Benefits'!$O458),('Discounted Benefits'!CL458)/Value_Output,"")</f>
        <v/>
      </c>
      <c r="CG165" s="77" t="str">
        <f>IF(ISTEXT('Discounted Benefits'!$N458&amp;'Discounted Benefits'!$O458),('Discounted Benefits'!CM458)/Value_Output,"")</f>
        <v/>
      </c>
      <c r="CH165" s="77" t="str">
        <f>IF(ISTEXT('Discounted Benefits'!$N458&amp;'Discounted Benefits'!$O458),('Discounted Benefits'!CN458)/Value_Output,"")</f>
        <v/>
      </c>
      <c r="CI165" s="77" t="str">
        <f>IF(ISTEXT('Discounted Benefits'!$N458&amp;'Discounted Benefits'!$O458),('Discounted Benefits'!CO458)/Value_Output,"")</f>
        <v/>
      </c>
      <c r="CJ165" s="77" t="str">
        <f>IF(ISTEXT('Discounted Benefits'!$N458&amp;'Discounted Benefits'!$O458),('Discounted Benefits'!CP458)/Value_Output,"")</f>
        <v/>
      </c>
      <c r="CM165" s="24"/>
      <c r="CN165" s="24"/>
    </row>
    <row r="166" spans="3:92" x14ac:dyDescent="0.35">
      <c r="C166" s="114"/>
      <c r="D166" s="114"/>
      <c r="E166" s="23" t="str">
        <f>IF(ISTEXT('Discounted Benefits'!$N459&amp;'Discounted Benefits'!$O459),'Discounted Benefits'!$O459,"")</f>
        <v/>
      </c>
      <c r="F166" s="23"/>
      <c r="G166" s="82" t="str">
        <f>IF(ISTEXT('Discounted Benefits'!$N459&amp;'Discounted Benefits'!$O459),SUM('Discounted Benefits'!$P459:$BM459)/Value_Output,"")</f>
        <v/>
      </c>
      <c r="H166" s="82"/>
      <c r="I166" s="87"/>
      <c r="J166" s="81" t="str">
        <f>IF(ISTEXT('Discounted Benefits'!$N459&amp;'Discounted Benefits'!$O459),('Discounted Benefits'!P459)/Value_Output,"")</f>
        <v/>
      </c>
      <c r="K166" s="81" t="str">
        <f>IF(ISTEXT('Discounted Benefits'!$N459&amp;'Discounted Benefits'!$O459),('Discounted Benefits'!Q459)/Value_Output,"")</f>
        <v/>
      </c>
      <c r="L166" s="81" t="str">
        <f>IF(ISTEXT('Discounted Benefits'!$N459&amp;'Discounted Benefits'!$O459),('Discounted Benefits'!R459)/Value_Output,"")</f>
        <v/>
      </c>
      <c r="M166" s="81" t="str">
        <f>IF(ISTEXT('Discounted Benefits'!$N459&amp;'Discounted Benefits'!$O459),('Discounted Benefits'!S459)/Value_Output,"")</f>
        <v/>
      </c>
      <c r="N166" s="81" t="str">
        <f>IF(ISTEXT('Discounted Benefits'!$N459&amp;'Discounted Benefits'!$O459),('Discounted Benefits'!T459)/Value_Output,"")</f>
        <v/>
      </c>
      <c r="O166" s="81" t="str">
        <f>IF(ISTEXT('Discounted Benefits'!$N459&amp;'Discounted Benefits'!$O459),('Discounted Benefits'!U459)/Value_Output,"")</f>
        <v/>
      </c>
      <c r="P166" s="81" t="str">
        <f>IF(ISTEXT('Discounted Benefits'!$N459&amp;'Discounted Benefits'!$O459),('Discounted Benefits'!V459)/Value_Output,"")</f>
        <v/>
      </c>
      <c r="Q166" s="81" t="str">
        <f>IF(ISTEXT('Discounted Benefits'!$N459&amp;'Discounted Benefits'!$O459),('Discounted Benefits'!W459)/Value_Output,"")</f>
        <v/>
      </c>
      <c r="R166" s="81" t="str">
        <f>IF(ISTEXT('Discounted Benefits'!$N459&amp;'Discounted Benefits'!$O459),('Discounted Benefits'!X459)/Value_Output,"")</f>
        <v/>
      </c>
      <c r="S166" s="81" t="str">
        <f>IF(ISTEXT('Discounted Benefits'!$N459&amp;'Discounted Benefits'!$O459),('Discounted Benefits'!Y459)/Value_Output,"")</f>
        <v/>
      </c>
      <c r="T166" s="81" t="str">
        <f>IF(ISTEXT('Discounted Benefits'!$N459&amp;'Discounted Benefits'!$O459),('Discounted Benefits'!Z459)/Value_Output,"")</f>
        <v/>
      </c>
      <c r="U166" s="81" t="str">
        <f>IF(ISTEXT('Discounted Benefits'!$N459&amp;'Discounted Benefits'!$O459),('Discounted Benefits'!AA459)/Value_Output,"")</f>
        <v/>
      </c>
      <c r="V166" s="81" t="str">
        <f>IF(ISTEXT('Discounted Benefits'!$N459&amp;'Discounted Benefits'!$O459),('Discounted Benefits'!AB459)/Value_Output,"")</f>
        <v/>
      </c>
      <c r="W166" s="81" t="str">
        <f>IF(ISTEXT('Discounted Benefits'!$N459&amp;'Discounted Benefits'!$O459),('Discounted Benefits'!AC459)/Value_Output,"")</f>
        <v/>
      </c>
      <c r="X166" s="81" t="str">
        <f>IF(ISTEXT('Discounted Benefits'!$N459&amp;'Discounted Benefits'!$O459),('Discounted Benefits'!AD459)/Value_Output,"")</f>
        <v/>
      </c>
      <c r="Y166" s="81" t="str">
        <f>IF(ISTEXT('Discounted Benefits'!$N459&amp;'Discounted Benefits'!$O459),('Discounted Benefits'!AE459)/Value_Output,"")</f>
        <v/>
      </c>
      <c r="Z166" s="81" t="str">
        <f>IF(ISTEXT('Discounted Benefits'!$N459&amp;'Discounted Benefits'!$O459),('Discounted Benefits'!AF459)/Value_Output,"")</f>
        <v/>
      </c>
      <c r="AA166" s="81" t="str">
        <f>IF(ISTEXT('Discounted Benefits'!$N459&amp;'Discounted Benefits'!$O459),('Discounted Benefits'!AG459)/Value_Output,"")</f>
        <v/>
      </c>
      <c r="AB166" s="81" t="str">
        <f>IF(ISTEXT('Discounted Benefits'!$N459&amp;'Discounted Benefits'!$O459),('Discounted Benefits'!AH459)/Value_Output,"")</f>
        <v/>
      </c>
      <c r="AC166" s="81" t="str">
        <f>IF(ISTEXT('Discounted Benefits'!$N459&amp;'Discounted Benefits'!$O459),('Discounted Benefits'!AI459)/Value_Output,"")</f>
        <v/>
      </c>
      <c r="AD166" s="81" t="str">
        <f>IF(ISTEXT('Discounted Benefits'!$N459&amp;'Discounted Benefits'!$O459),('Discounted Benefits'!AJ459)/Value_Output,"")</f>
        <v/>
      </c>
      <c r="AE166" s="81" t="str">
        <f>IF(ISTEXT('Discounted Benefits'!$N459&amp;'Discounted Benefits'!$O459),('Discounted Benefits'!AK459)/Value_Output,"")</f>
        <v/>
      </c>
      <c r="AF166" s="81" t="str">
        <f>IF(ISTEXT('Discounted Benefits'!$N459&amp;'Discounted Benefits'!$O459),('Discounted Benefits'!AL459)/Value_Output,"")</f>
        <v/>
      </c>
      <c r="AG166" s="81" t="str">
        <f>IF(ISTEXT('Discounted Benefits'!$N459&amp;'Discounted Benefits'!$O459),('Discounted Benefits'!AM459)/Value_Output,"")</f>
        <v/>
      </c>
      <c r="AH166" s="81" t="str">
        <f>IF(ISTEXT('Discounted Benefits'!$N459&amp;'Discounted Benefits'!$O459),('Discounted Benefits'!AN459)/Value_Output,"")</f>
        <v/>
      </c>
      <c r="AI166" s="81" t="str">
        <f>IF(ISTEXT('Discounted Benefits'!$N459&amp;'Discounted Benefits'!$O459),('Discounted Benefits'!AO459)/Value_Output,"")</f>
        <v/>
      </c>
      <c r="AJ166" s="81" t="str">
        <f>IF(ISTEXT('Discounted Benefits'!$N459&amp;'Discounted Benefits'!$O459),('Discounted Benefits'!AP459)/Value_Output,"")</f>
        <v/>
      </c>
      <c r="AK166" s="81" t="str">
        <f>IF(ISTEXT('Discounted Benefits'!$N459&amp;'Discounted Benefits'!$O459),('Discounted Benefits'!AQ459)/Value_Output,"")</f>
        <v/>
      </c>
      <c r="AL166" s="81" t="str">
        <f>IF(ISTEXT('Discounted Benefits'!$N459&amp;'Discounted Benefits'!$O459),('Discounted Benefits'!AR459)/Value_Output,"")</f>
        <v/>
      </c>
      <c r="AM166" s="81" t="str">
        <f>IF(ISTEXT('Discounted Benefits'!$N459&amp;'Discounted Benefits'!$O459),('Discounted Benefits'!AS459)/Value_Output,"")</f>
        <v/>
      </c>
      <c r="AN166" s="81" t="str">
        <f>IF(ISTEXT('Discounted Benefits'!$N459&amp;'Discounted Benefits'!$O459),('Discounted Benefits'!AT459)/Value_Output,"")</f>
        <v/>
      </c>
      <c r="AO166" s="81" t="str">
        <f>IF(ISTEXT('Discounted Benefits'!$N459&amp;'Discounted Benefits'!$O459),('Discounted Benefits'!AU459)/Value_Output,"")</f>
        <v/>
      </c>
      <c r="AP166" s="81" t="str">
        <f>IF(ISTEXT('Discounted Benefits'!$N459&amp;'Discounted Benefits'!$O459),('Discounted Benefits'!AV459)/Value_Output,"")</f>
        <v/>
      </c>
      <c r="AQ166" s="81" t="str">
        <f>IF(ISTEXT('Discounted Benefits'!$N459&amp;'Discounted Benefits'!$O459),('Discounted Benefits'!AW459)/Value_Output,"")</f>
        <v/>
      </c>
      <c r="AR166" s="81" t="str">
        <f>IF(ISTEXT('Discounted Benefits'!$N459&amp;'Discounted Benefits'!$O459),('Discounted Benefits'!AX459)/Value_Output,"")</f>
        <v/>
      </c>
      <c r="AS166" s="81" t="str">
        <f>IF(ISTEXT('Discounted Benefits'!$N459&amp;'Discounted Benefits'!$O459),('Discounted Benefits'!AY459)/Value_Output,"")</f>
        <v/>
      </c>
      <c r="AT166" s="81" t="str">
        <f>IF(ISTEXT('Discounted Benefits'!$N459&amp;'Discounted Benefits'!$O459),('Discounted Benefits'!AZ459)/Value_Output,"")</f>
        <v/>
      </c>
      <c r="AU166" s="81" t="str">
        <f>IF(ISTEXT('Discounted Benefits'!$N459&amp;'Discounted Benefits'!$O459),('Discounted Benefits'!BA459)/Value_Output,"")</f>
        <v/>
      </c>
      <c r="AV166" s="81" t="str">
        <f>IF(ISTEXT('Discounted Benefits'!$N459&amp;'Discounted Benefits'!$O459),('Discounted Benefits'!BB459)/Value_Output,"")</f>
        <v/>
      </c>
      <c r="AW166" s="81" t="str">
        <f>IF(ISTEXT('Discounted Benefits'!$N459&amp;'Discounted Benefits'!$O459),('Discounted Benefits'!BC459)/Value_Output,"")</f>
        <v/>
      </c>
      <c r="AX166" s="81" t="str">
        <f>IF(ISTEXT('Discounted Benefits'!$N459&amp;'Discounted Benefits'!$O459),('Discounted Benefits'!BD459)/Value_Output,"")</f>
        <v/>
      </c>
      <c r="AY166" s="81" t="str">
        <f>IF(ISTEXT('Discounted Benefits'!$N459&amp;'Discounted Benefits'!$O459),('Discounted Benefits'!BE459)/Value_Output,"")</f>
        <v/>
      </c>
      <c r="AZ166" s="77" t="str">
        <f>IF(ISTEXT('Discounted Benefits'!$N459&amp;'Discounted Benefits'!$O459),('Discounted Benefits'!BF459)/Value_Output,"")</f>
        <v/>
      </c>
      <c r="BA166" s="77" t="str">
        <f>IF(ISTEXT('Discounted Benefits'!$N459&amp;'Discounted Benefits'!$O459),('Discounted Benefits'!BG459)/Value_Output,"")</f>
        <v/>
      </c>
      <c r="BB166" s="77" t="str">
        <f>IF(ISTEXT('Discounted Benefits'!$N459&amp;'Discounted Benefits'!$O459),('Discounted Benefits'!BH459)/Value_Output,"")</f>
        <v/>
      </c>
      <c r="BC166" s="77" t="str">
        <f>IF(ISTEXT('Discounted Benefits'!$N459&amp;'Discounted Benefits'!$O459),('Discounted Benefits'!BI459)/Value_Output,"")</f>
        <v/>
      </c>
      <c r="BD166" s="77" t="str">
        <f>IF(ISTEXT('Discounted Benefits'!$N459&amp;'Discounted Benefits'!$O459),('Discounted Benefits'!BJ459)/Value_Output,"")</f>
        <v/>
      </c>
      <c r="BE166" s="77" t="str">
        <f>IF(ISTEXT('Discounted Benefits'!$N459&amp;'Discounted Benefits'!$O459),('Discounted Benefits'!BK459)/Value_Output,"")</f>
        <v/>
      </c>
      <c r="BF166" s="77" t="str">
        <f>IF(ISTEXT('Discounted Benefits'!$N459&amp;'Discounted Benefits'!$O459),('Discounted Benefits'!BL459)/Value_Output,"")</f>
        <v/>
      </c>
      <c r="BG166" s="77" t="str">
        <f>IF(ISTEXT('Discounted Benefits'!$N459&amp;'Discounted Benefits'!$O459),('Discounted Benefits'!BM459)/Value_Output,"")</f>
        <v/>
      </c>
      <c r="BH166" s="77" t="str">
        <f>IF(ISTEXT('Discounted Benefits'!$N459&amp;'Discounted Benefits'!$O459),('Discounted Benefits'!BN459)/Value_Output,"")</f>
        <v/>
      </c>
      <c r="BI166" s="77" t="str">
        <f>IF(ISTEXT('Discounted Benefits'!$N459&amp;'Discounted Benefits'!$O459),('Discounted Benefits'!BO459)/Value_Output,"")</f>
        <v/>
      </c>
      <c r="BJ166" s="77" t="str">
        <f>IF(ISTEXT('Discounted Benefits'!$N459&amp;'Discounted Benefits'!$O459),('Discounted Benefits'!BP459)/Value_Output,"")</f>
        <v/>
      </c>
      <c r="BK166" s="77" t="str">
        <f>IF(ISTEXT('Discounted Benefits'!$N459&amp;'Discounted Benefits'!$O459),('Discounted Benefits'!BQ459)/Value_Output,"")</f>
        <v/>
      </c>
      <c r="BL166" s="77" t="str">
        <f>IF(ISTEXT('Discounted Benefits'!$N459&amp;'Discounted Benefits'!$O459),('Discounted Benefits'!BR459)/Value_Output,"")</f>
        <v/>
      </c>
      <c r="BM166" s="77" t="str">
        <f>IF(ISTEXT('Discounted Benefits'!$N459&amp;'Discounted Benefits'!$O459),('Discounted Benefits'!BS459)/Value_Output,"")</f>
        <v/>
      </c>
      <c r="BN166" s="77" t="str">
        <f>IF(ISTEXT('Discounted Benefits'!$N459&amp;'Discounted Benefits'!$O459),('Discounted Benefits'!BT459)/Value_Output,"")</f>
        <v/>
      </c>
      <c r="BO166" s="77" t="str">
        <f>IF(ISTEXT('Discounted Benefits'!$N459&amp;'Discounted Benefits'!$O459),('Discounted Benefits'!BU459)/Value_Output,"")</f>
        <v/>
      </c>
      <c r="BP166" s="77" t="str">
        <f>IF(ISTEXT('Discounted Benefits'!$N459&amp;'Discounted Benefits'!$O459),('Discounted Benefits'!BV459)/Value_Output,"")</f>
        <v/>
      </c>
      <c r="BQ166" s="77" t="str">
        <f>IF(ISTEXT('Discounted Benefits'!$N459&amp;'Discounted Benefits'!$O459),('Discounted Benefits'!BW459)/Value_Output,"")</f>
        <v/>
      </c>
      <c r="BR166" s="77" t="str">
        <f>IF(ISTEXT('Discounted Benefits'!$N459&amp;'Discounted Benefits'!$O459),('Discounted Benefits'!BX459)/Value_Output,"")</f>
        <v/>
      </c>
      <c r="BS166" s="77" t="str">
        <f>IF(ISTEXT('Discounted Benefits'!$N459&amp;'Discounted Benefits'!$O459),('Discounted Benefits'!BY459)/Value_Output,"")</f>
        <v/>
      </c>
      <c r="BT166" s="77" t="str">
        <f>IF(ISTEXT('Discounted Benefits'!$N459&amp;'Discounted Benefits'!$O459),('Discounted Benefits'!BZ459)/Value_Output,"")</f>
        <v/>
      </c>
      <c r="BU166" s="77" t="str">
        <f>IF(ISTEXT('Discounted Benefits'!$N459&amp;'Discounted Benefits'!$O459),('Discounted Benefits'!CA459)/Value_Output,"")</f>
        <v/>
      </c>
      <c r="BV166" s="77" t="str">
        <f>IF(ISTEXT('Discounted Benefits'!$N459&amp;'Discounted Benefits'!$O459),('Discounted Benefits'!CB459)/Value_Output,"")</f>
        <v/>
      </c>
      <c r="BW166" s="77" t="str">
        <f>IF(ISTEXT('Discounted Benefits'!$N459&amp;'Discounted Benefits'!$O459),('Discounted Benefits'!CC459)/Value_Output,"")</f>
        <v/>
      </c>
      <c r="BX166" s="77" t="str">
        <f>IF(ISTEXT('Discounted Benefits'!$N459&amp;'Discounted Benefits'!$O459),('Discounted Benefits'!CD459)/Value_Output,"")</f>
        <v/>
      </c>
      <c r="BY166" s="77" t="str">
        <f>IF(ISTEXT('Discounted Benefits'!$N459&amp;'Discounted Benefits'!$O459),('Discounted Benefits'!CE459)/Value_Output,"")</f>
        <v/>
      </c>
      <c r="BZ166" s="77" t="str">
        <f>IF(ISTEXT('Discounted Benefits'!$N459&amp;'Discounted Benefits'!$O459),('Discounted Benefits'!CF459)/Value_Output,"")</f>
        <v/>
      </c>
      <c r="CA166" s="77" t="str">
        <f>IF(ISTEXT('Discounted Benefits'!$N459&amp;'Discounted Benefits'!$O459),('Discounted Benefits'!CG459)/Value_Output,"")</f>
        <v/>
      </c>
      <c r="CB166" s="77" t="str">
        <f>IF(ISTEXT('Discounted Benefits'!$N459&amp;'Discounted Benefits'!$O459),('Discounted Benefits'!CH459)/Value_Output,"")</f>
        <v/>
      </c>
      <c r="CC166" s="77" t="str">
        <f>IF(ISTEXT('Discounted Benefits'!$N459&amp;'Discounted Benefits'!$O459),('Discounted Benefits'!CI459)/Value_Output,"")</f>
        <v/>
      </c>
      <c r="CD166" s="77" t="str">
        <f>IF(ISTEXT('Discounted Benefits'!$N459&amp;'Discounted Benefits'!$O459),('Discounted Benefits'!CJ459)/Value_Output,"")</f>
        <v/>
      </c>
      <c r="CE166" s="77" t="str">
        <f>IF(ISTEXT('Discounted Benefits'!$N459&amp;'Discounted Benefits'!$O459),('Discounted Benefits'!CK459)/Value_Output,"")</f>
        <v/>
      </c>
      <c r="CF166" s="77" t="str">
        <f>IF(ISTEXT('Discounted Benefits'!$N459&amp;'Discounted Benefits'!$O459),('Discounted Benefits'!CL459)/Value_Output,"")</f>
        <v/>
      </c>
      <c r="CG166" s="77" t="str">
        <f>IF(ISTEXT('Discounted Benefits'!$N459&amp;'Discounted Benefits'!$O459),('Discounted Benefits'!CM459)/Value_Output,"")</f>
        <v/>
      </c>
      <c r="CH166" s="77" t="str">
        <f>IF(ISTEXT('Discounted Benefits'!$N459&amp;'Discounted Benefits'!$O459),('Discounted Benefits'!CN459)/Value_Output,"")</f>
        <v/>
      </c>
      <c r="CI166" s="77" t="str">
        <f>IF(ISTEXT('Discounted Benefits'!$N459&amp;'Discounted Benefits'!$O459),('Discounted Benefits'!CO459)/Value_Output,"")</f>
        <v/>
      </c>
      <c r="CJ166" s="77" t="str">
        <f>IF(ISTEXT('Discounted Benefits'!$N459&amp;'Discounted Benefits'!$O459),('Discounted Benefits'!CP459)/Value_Output,"")</f>
        <v/>
      </c>
      <c r="CM166" s="24"/>
      <c r="CN166" s="24"/>
    </row>
    <row r="167" spans="3:92" x14ac:dyDescent="0.35">
      <c r="C167" s="114"/>
      <c r="D167" s="114"/>
      <c r="E167" s="23" t="str">
        <f>IF(ISTEXT('Discounted Benefits'!$N460&amp;'Discounted Benefits'!$O460),'Discounted Benefits'!$O460,"")</f>
        <v/>
      </c>
      <c r="F167" s="23"/>
      <c r="G167" s="82" t="str">
        <f>IF(ISTEXT('Discounted Benefits'!$N460&amp;'Discounted Benefits'!$O460),SUM('Discounted Benefits'!$P460:$BM460)/Value_Output,"")</f>
        <v/>
      </c>
      <c r="H167" s="82"/>
      <c r="I167" s="88"/>
      <c r="J167" s="81" t="str">
        <f>IF(ISTEXT('Discounted Benefits'!$N460&amp;'Discounted Benefits'!$O460),('Discounted Benefits'!P460)/Value_Output,"")</f>
        <v/>
      </c>
      <c r="K167" s="81" t="str">
        <f>IF(ISTEXT('Discounted Benefits'!$N460&amp;'Discounted Benefits'!$O460),('Discounted Benefits'!Q460)/Value_Output,"")</f>
        <v/>
      </c>
      <c r="L167" s="81" t="str">
        <f>IF(ISTEXT('Discounted Benefits'!$N460&amp;'Discounted Benefits'!$O460),('Discounted Benefits'!R460)/Value_Output,"")</f>
        <v/>
      </c>
      <c r="M167" s="81" t="str">
        <f>IF(ISTEXT('Discounted Benefits'!$N460&amp;'Discounted Benefits'!$O460),('Discounted Benefits'!S460)/Value_Output,"")</f>
        <v/>
      </c>
      <c r="N167" s="81" t="str">
        <f>IF(ISTEXT('Discounted Benefits'!$N460&amp;'Discounted Benefits'!$O460),('Discounted Benefits'!T460)/Value_Output,"")</f>
        <v/>
      </c>
      <c r="O167" s="81" t="str">
        <f>IF(ISTEXT('Discounted Benefits'!$N460&amp;'Discounted Benefits'!$O460),('Discounted Benefits'!U460)/Value_Output,"")</f>
        <v/>
      </c>
      <c r="P167" s="81" t="str">
        <f>IF(ISTEXT('Discounted Benefits'!$N460&amp;'Discounted Benefits'!$O460),('Discounted Benefits'!V460)/Value_Output,"")</f>
        <v/>
      </c>
      <c r="Q167" s="81" t="str">
        <f>IF(ISTEXT('Discounted Benefits'!$N460&amp;'Discounted Benefits'!$O460),('Discounted Benefits'!W460)/Value_Output,"")</f>
        <v/>
      </c>
      <c r="R167" s="81" t="str">
        <f>IF(ISTEXT('Discounted Benefits'!$N460&amp;'Discounted Benefits'!$O460),('Discounted Benefits'!X460)/Value_Output,"")</f>
        <v/>
      </c>
      <c r="S167" s="81" t="str">
        <f>IF(ISTEXT('Discounted Benefits'!$N460&amp;'Discounted Benefits'!$O460),('Discounted Benefits'!Y460)/Value_Output,"")</f>
        <v/>
      </c>
      <c r="T167" s="81" t="str">
        <f>IF(ISTEXT('Discounted Benefits'!$N460&amp;'Discounted Benefits'!$O460),('Discounted Benefits'!Z460)/Value_Output,"")</f>
        <v/>
      </c>
      <c r="U167" s="81" t="str">
        <f>IF(ISTEXT('Discounted Benefits'!$N460&amp;'Discounted Benefits'!$O460),('Discounted Benefits'!AA460)/Value_Output,"")</f>
        <v/>
      </c>
      <c r="V167" s="81" t="str">
        <f>IF(ISTEXT('Discounted Benefits'!$N460&amp;'Discounted Benefits'!$O460),('Discounted Benefits'!AB460)/Value_Output,"")</f>
        <v/>
      </c>
      <c r="W167" s="81" t="str">
        <f>IF(ISTEXT('Discounted Benefits'!$N460&amp;'Discounted Benefits'!$O460),('Discounted Benefits'!AC460)/Value_Output,"")</f>
        <v/>
      </c>
      <c r="X167" s="81" t="str">
        <f>IF(ISTEXT('Discounted Benefits'!$N460&amp;'Discounted Benefits'!$O460),('Discounted Benefits'!AD460)/Value_Output,"")</f>
        <v/>
      </c>
      <c r="Y167" s="81" t="str">
        <f>IF(ISTEXT('Discounted Benefits'!$N460&amp;'Discounted Benefits'!$O460),('Discounted Benefits'!AE460)/Value_Output,"")</f>
        <v/>
      </c>
      <c r="Z167" s="81" t="str">
        <f>IF(ISTEXT('Discounted Benefits'!$N460&amp;'Discounted Benefits'!$O460),('Discounted Benefits'!AF460)/Value_Output,"")</f>
        <v/>
      </c>
      <c r="AA167" s="81" t="str">
        <f>IF(ISTEXT('Discounted Benefits'!$N460&amp;'Discounted Benefits'!$O460),('Discounted Benefits'!AG460)/Value_Output,"")</f>
        <v/>
      </c>
      <c r="AB167" s="81" t="str">
        <f>IF(ISTEXT('Discounted Benefits'!$N460&amp;'Discounted Benefits'!$O460),('Discounted Benefits'!AH460)/Value_Output,"")</f>
        <v/>
      </c>
      <c r="AC167" s="81" t="str">
        <f>IF(ISTEXT('Discounted Benefits'!$N460&amp;'Discounted Benefits'!$O460),('Discounted Benefits'!AI460)/Value_Output,"")</f>
        <v/>
      </c>
      <c r="AD167" s="81" t="str">
        <f>IF(ISTEXT('Discounted Benefits'!$N460&amp;'Discounted Benefits'!$O460),('Discounted Benefits'!AJ460)/Value_Output,"")</f>
        <v/>
      </c>
      <c r="AE167" s="81" t="str">
        <f>IF(ISTEXT('Discounted Benefits'!$N460&amp;'Discounted Benefits'!$O460),('Discounted Benefits'!AK460)/Value_Output,"")</f>
        <v/>
      </c>
      <c r="AF167" s="81" t="str">
        <f>IF(ISTEXT('Discounted Benefits'!$N460&amp;'Discounted Benefits'!$O460),('Discounted Benefits'!AL460)/Value_Output,"")</f>
        <v/>
      </c>
      <c r="AG167" s="81" t="str">
        <f>IF(ISTEXT('Discounted Benefits'!$N460&amp;'Discounted Benefits'!$O460),('Discounted Benefits'!AM460)/Value_Output,"")</f>
        <v/>
      </c>
      <c r="AH167" s="81" t="str">
        <f>IF(ISTEXT('Discounted Benefits'!$N460&amp;'Discounted Benefits'!$O460),('Discounted Benefits'!AN460)/Value_Output,"")</f>
        <v/>
      </c>
      <c r="AI167" s="81" t="str">
        <f>IF(ISTEXT('Discounted Benefits'!$N460&amp;'Discounted Benefits'!$O460),('Discounted Benefits'!AO460)/Value_Output,"")</f>
        <v/>
      </c>
      <c r="AJ167" s="81" t="str">
        <f>IF(ISTEXT('Discounted Benefits'!$N460&amp;'Discounted Benefits'!$O460),('Discounted Benefits'!AP460)/Value_Output,"")</f>
        <v/>
      </c>
      <c r="AK167" s="81" t="str">
        <f>IF(ISTEXT('Discounted Benefits'!$N460&amp;'Discounted Benefits'!$O460),('Discounted Benefits'!AQ460)/Value_Output,"")</f>
        <v/>
      </c>
      <c r="AL167" s="81" t="str">
        <f>IF(ISTEXT('Discounted Benefits'!$N460&amp;'Discounted Benefits'!$O460),('Discounted Benefits'!AR460)/Value_Output,"")</f>
        <v/>
      </c>
      <c r="AM167" s="81" t="str">
        <f>IF(ISTEXT('Discounted Benefits'!$N460&amp;'Discounted Benefits'!$O460),('Discounted Benefits'!AS460)/Value_Output,"")</f>
        <v/>
      </c>
      <c r="AN167" s="81" t="str">
        <f>IF(ISTEXT('Discounted Benefits'!$N460&amp;'Discounted Benefits'!$O460),('Discounted Benefits'!AT460)/Value_Output,"")</f>
        <v/>
      </c>
      <c r="AO167" s="81" t="str">
        <f>IF(ISTEXT('Discounted Benefits'!$N460&amp;'Discounted Benefits'!$O460),('Discounted Benefits'!AU460)/Value_Output,"")</f>
        <v/>
      </c>
      <c r="AP167" s="81" t="str">
        <f>IF(ISTEXT('Discounted Benefits'!$N460&amp;'Discounted Benefits'!$O460),('Discounted Benefits'!AV460)/Value_Output,"")</f>
        <v/>
      </c>
      <c r="AQ167" s="81" t="str">
        <f>IF(ISTEXT('Discounted Benefits'!$N460&amp;'Discounted Benefits'!$O460),('Discounted Benefits'!AW460)/Value_Output,"")</f>
        <v/>
      </c>
      <c r="AR167" s="81" t="str">
        <f>IF(ISTEXT('Discounted Benefits'!$N460&amp;'Discounted Benefits'!$O460),('Discounted Benefits'!AX460)/Value_Output,"")</f>
        <v/>
      </c>
      <c r="AS167" s="81" t="str">
        <f>IF(ISTEXT('Discounted Benefits'!$N460&amp;'Discounted Benefits'!$O460),('Discounted Benefits'!AY460)/Value_Output,"")</f>
        <v/>
      </c>
      <c r="AT167" s="81" t="str">
        <f>IF(ISTEXT('Discounted Benefits'!$N460&amp;'Discounted Benefits'!$O460),('Discounted Benefits'!AZ460)/Value_Output,"")</f>
        <v/>
      </c>
      <c r="AU167" s="81" t="str">
        <f>IF(ISTEXT('Discounted Benefits'!$N460&amp;'Discounted Benefits'!$O460),('Discounted Benefits'!BA460)/Value_Output,"")</f>
        <v/>
      </c>
      <c r="AV167" s="81" t="str">
        <f>IF(ISTEXT('Discounted Benefits'!$N460&amp;'Discounted Benefits'!$O460),('Discounted Benefits'!BB460)/Value_Output,"")</f>
        <v/>
      </c>
      <c r="AW167" s="81" t="str">
        <f>IF(ISTEXT('Discounted Benefits'!$N460&amp;'Discounted Benefits'!$O460),('Discounted Benefits'!BC460)/Value_Output,"")</f>
        <v/>
      </c>
      <c r="AX167" s="81" t="str">
        <f>IF(ISTEXT('Discounted Benefits'!$N460&amp;'Discounted Benefits'!$O460),('Discounted Benefits'!BD460)/Value_Output,"")</f>
        <v/>
      </c>
      <c r="AY167" s="81" t="str">
        <f>IF(ISTEXT('Discounted Benefits'!$N460&amp;'Discounted Benefits'!$O460),('Discounted Benefits'!BE460)/Value_Output,"")</f>
        <v/>
      </c>
      <c r="AZ167" s="77" t="str">
        <f>IF(ISTEXT('Discounted Benefits'!$N460&amp;'Discounted Benefits'!$O460),('Discounted Benefits'!BF460)/Value_Output,"")</f>
        <v/>
      </c>
      <c r="BA167" s="77" t="str">
        <f>IF(ISTEXT('Discounted Benefits'!$N460&amp;'Discounted Benefits'!$O460),('Discounted Benefits'!BG460)/Value_Output,"")</f>
        <v/>
      </c>
      <c r="BB167" s="77" t="str">
        <f>IF(ISTEXT('Discounted Benefits'!$N460&amp;'Discounted Benefits'!$O460),('Discounted Benefits'!BH460)/Value_Output,"")</f>
        <v/>
      </c>
      <c r="BC167" s="77" t="str">
        <f>IF(ISTEXT('Discounted Benefits'!$N460&amp;'Discounted Benefits'!$O460),('Discounted Benefits'!BI460)/Value_Output,"")</f>
        <v/>
      </c>
      <c r="BD167" s="77" t="str">
        <f>IF(ISTEXT('Discounted Benefits'!$N460&amp;'Discounted Benefits'!$O460),('Discounted Benefits'!BJ460)/Value_Output,"")</f>
        <v/>
      </c>
      <c r="BE167" s="77" t="str">
        <f>IF(ISTEXT('Discounted Benefits'!$N460&amp;'Discounted Benefits'!$O460),('Discounted Benefits'!BK460)/Value_Output,"")</f>
        <v/>
      </c>
      <c r="BF167" s="77" t="str">
        <f>IF(ISTEXT('Discounted Benefits'!$N460&amp;'Discounted Benefits'!$O460),('Discounted Benefits'!BL460)/Value_Output,"")</f>
        <v/>
      </c>
      <c r="BG167" s="77" t="str">
        <f>IF(ISTEXT('Discounted Benefits'!$N460&amp;'Discounted Benefits'!$O460),('Discounted Benefits'!BM460)/Value_Output,"")</f>
        <v/>
      </c>
      <c r="BH167" s="77" t="str">
        <f>IF(ISTEXT('Discounted Benefits'!$N460&amp;'Discounted Benefits'!$O460),('Discounted Benefits'!BN460)/Value_Output,"")</f>
        <v/>
      </c>
      <c r="BI167" s="77" t="str">
        <f>IF(ISTEXT('Discounted Benefits'!$N460&amp;'Discounted Benefits'!$O460),('Discounted Benefits'!BO460)/Value_Output,"")</f>
        <v/>
      </c>
      <c r="BJ167" s="77" t="str">
        <f>IF(ISTEXT('Discounted Benefits'!$N460&amp;'Discounted Benefits'!$O460),('Discounted Benefits'!BP460)/Value_Output,"")</f>
        <v/>
      </c>
      <c r="BK167" s="77" t="str">
        <f>IF(ISTEXT('Discounted Benefits'!$N460&amp;'Discounted Benefits'!$O460),('Discounted Benefits'!BQ460)/Value_Output,"")</f>
        <v/>
      </c>
      <c r="BL167" s="77" t="str">
        <f>IF(ISTEXT('Discounted Benefits'!$N460&amp;'Discounted Benefits'!$O460),('Discounted Benefits'!BR460)/Value_Output,"")</f>
        <v/>
      </c>
      <c r="BM167" s="77" t="str">
        <f>IF(ISTEXT('Discounted Benefits'!$N460&amp;'Discounted Benefits'!$O460),('Discounted Benefits'!BS460)/Value_Output,"")</f>
        <v/>
      </c>
      <c r="BN167" s="77" t="str">
        <f>IF(ISTEXT('Discounted Benefits'!$N460&amp;'Discounted Benefits'!$O460),('Discounted Benefits'!BT460)/Value_Output,"")</f>
        <v/>
      </c>
      <c r="BO167" s="77" t="str">
        <f>IF(ISTEXT('Discounted Benefits'!$N460&amp;'Discounted Benefits'!$O460),('Discounted Benefits'!BU460)/Value_Output,"")</f>
        <v/>
      </c>
      <c r="BP167" s="77" t="str">
        <f>IF(ISTEXT('Discounted Benefits'!$N460&amp;'Discounted Benefits'!$O460),('Discounted Benefits'!BV460)/Value_Output,"")</f>
        <v/>
      </c>
      <c r="BQ167" s="77" t="str">
        <f>IF(ISTEXT('Discounted Benefits'!$N460&amp;'Discounted Benefits'!$O460),('Discounted Benefits'!BW460)/Value_Output,"")</f>
        <v/>
      </c>
      <c r="BR167" s="77" t="str">
        <f>IF(ISTEXT('Discounted Benefits'!$N460&amp;'Discounted Benefits'!$O460),('Discounted Benefits'!BX460)/Value_Output,"")</f>
        <v/>
      </c>
      <c r="BS167" s="77" t="str">
        <f>IF(ISTEXT('Discounted Benefits'!$N460&amp;'Discounted Benefits'!$O460),('Discounted Benefits'!BY460)/Value_Output,"")</f>
        <v/>
      </c>
      <c r="BT167" s="77" t="str">
        <f>IF(ISTEXT('Discounted Benefits'!$N460&amp;'Discounted Benefits'!$O460),('Discounted Benefits'!BZ460)/Value_Output,"")</f>
        <v/>
      </c>
      <c r="BU167" s="77" t="str">
        <f>IF(ISTEXT('Discounted Benefits'!$N460&amp;'Discounted Benefits'!$O460),('Discounted Benefits'!CA460)/Value_Output,"")</f>
        <v/>
      </c>
      <c r="BV167" s="77" t="str">
        <f>IF(ISTEXT('Discounted Benefits'!$N460&amp;'Discounted Benefits'!$O460),('Discounted Benefits'!CB460)/Value_Output,"")</f>
        <v/>
      </c>
      <c r="BW167" s="77" t="str">
        <f>IF(ISTEXT('Discounted Benefits'!$N460&amp;'Discounted Benefits'!$O460),('Discounted Benefits'!CC460)/Value_Output,"")</f>
        <v/>
      </c>
      <c r="BX167" s="77" t="str">
        <f>IF(ISTEXT('Discounted Benefits'!$N460&amp;'Discounted Benefits'!$O460),('Discounted Benefits'!CD460)/Value_Output,"")</f>
        <v/>
      </c>
      <c r="BY167" s="77" t="str">
        <f>IF(ISTEXT('Discounted Benefits'!$N460&amp;'Discounted Benefits'!$O460),('Discounted Benefits'!CE460)/Value_Output,"")</f>
        <v/>
      </c>
      <c r="BZ167" s="77" t="str">
        <f>IF(ISTEXT('Discounted Benefits'!$N460&amp;'Discounted Benefits'!$O460),('Discounted Benefits'!CF460)/Value_Output,"")</f>
        <v/>
      </c>
      <c r="CA167" s="77" t="str">
        <f>IF(ISTEXT('Discounted Benefits'!$N460&amp;'Discounted Benefits'!$O460),('Discounted Benefits'!CG460)/Value_Output,"")</f>
        <v/>
      </c>
      <c r="CB167" s="77" t="str">
        <f>IF(ISTEXT('Discounted Benefits'!$N460&amp;'Discounted Benefits'!$O460),('Discounted Benefits'!CH460)/Value_Output,"")</f>
        <v/>
      </c>
      <c r="CC167" s="77" t="str">
        <f>IF(ISTEXT('Discounted Benefits'!$N460&amp;'Discounted Benefits'!$O460),('Discounted Benefits'!CI460)/Value_Output,"")</f>
        <v/>
      </c>
      <c r="CD167" s="77" t="str">
        <f>IF(ISTEXT('Discounted Benefits'!$N460&amp;'Discounted Benefits'!$O460),('Discounted Benefits'!CJ460)/Value_Output,"")</f>
        <v/>
      </c>
      <c r="CE167" s="77" t="str">
        <f>IF(ISTEXT('Discounted Benefits'!$N460&amp;'Discounted Benefits'!$O460),('Discounted Benefits'!CK460)/Value_Output,"")</f>
        <v/>
      </c>
      <c r="CF167" s="77" t="str">
        <f>IF(ISTEXT('Discounted Benefits'!$N460&amp;'Discounted Benefits'!$O460),('Discounted Benefits'!CL460)/Value_Output,"")</f>
        <v/>
      </c>
      <c r="CG167" s="77" t="str">
        <f>IF(ISTEXT('Discounted Benefits'!$N460&amp;'Discounted Benefits'!$O460),('Discounted Benefits'!CM460)/Value_Output,"")</f>
        <v/>
      </c>
      <c r="CH167" s="77" t="str">
        <f>IF(ISTEXT('Discounted Benefits'!$N460&amp;'Discounted Benefits'!$O460),('Discounted Benefits'!CN460)/Value_Output,"")</f>
        <v/>
      </c>
      <c r="CI167" s="77" t="str">
        <f>IF(ISTEXT('Discounted Benefits'!$N460&amp;'Discounted Benefits'!$O460),('Discounted Benefits'!CO460)/Value_Output,"")</f>
        <v/>
      </c>
      <c r="CJ167" s="77" t="str">
        <f>IF(ISTEXT('Discounted Benefits'!$N460&amp;'Discounted Benefits'!$O460),('Discounted Benefits'!CP460)/Value_Output,"")</f>
        <v/>
      </c>
      <c r="CM167" s="24"/>
      <c r="CN167" s="24"/>
    </row>
    <row r="168" spans="3:92" x14ac:dyDescent="0.35">
      <c r="C168" s="114"/>
      <c r="D168" s="114"/>
      <c r="E168" s="23" t="str">
        <f>IF(ISTEXT('Discounted Benefits'!$N461&amp;'Discounted Benefits'!$O461),'Discounted Benefits'!$O461,"")</f>
        <v/>
      </c>
      <c r="F168" s="23"/>
      <c r="G168" s="82" t="str">
        <f>IF(ISTEXT('Discounted Benefits'!$N461&amp;'Discounted Benefits'!$O461),SUM('Discounted Benefits'!$P461:$BM461)/Value_Output,"")</f>
        <v/>
      </c>
      <c r="H168" s="82"/>
      <c r="I168" s="88"/>
      <c r="J168" s="81" t="str">
        <f>IF(ISTEXT('Discounted Benefits'!$N461&amp;'Discounted Benefits'!$O461),('Discounted Benefits'!P461)/Value_Output,"")</f>
        <v/>
      </c>
      <c r="K168" s="81" t="str">
        <f>IF(ISTEXT('Discounted Benefits'!$N461&amp;'Discounted Benefits'!$O461),('Discounted Benefits'!Q461)/Value_Output,"")</f>
        <v/>
      </c>
      <c r="L168" s="81" t="str">
        <f>IF(ISTEXT('Discounted Benefits'!$N461&amp;'Discounted Benefits'!$O461),('Discounted Benefits'!R461)/Value_Output,"")</f>
        <v/>
      </c>
      <c r="M168" s="81" t="str">
        <f>IF(ISTEXT('Discounted Benefits'!$N461&amp;'Discounted Benefits'!$O461),('Discounted Benefits'!S461)/Value_Output,"")</f>
        <v/>
      </c>
      <c r="N168" s="81" t="str">
        <f>IF(ISTEXT('Discounted Benefits'!$N461&amp;'Discounted Benefits'!$O461),('Discounted Benefits'!T461)/Value_Output,"")</f>
        <v/>
      </c>
      <c r="O168" s="81" t="str">
        <f>IF(ISTEXT('Discounted Benefits'!$N461&amp;'Discounted Benefits'!$O461),('Discounted Benefits'!U461)/Value_Output,"")</f>
        <v/>
      </c>
      <c r="P168" s="81" t="str">
        <f>IF(ISTEXT('Discounted Benefits'!$N461&amp;'Discounted Benefits'!$O461),('Discounted Benefits'!V461)/Value_Output,"")</f>
        <v/>
      </c>
      <c r="Q168" s="81" t="str">
        <f>IF(ISTEXT('Discounted Benefits'!$N461&amp;'Discounted Benefits'!$O461),('Discounted Benefits'!W461)/Value_Output,"")</f>
        <v/>
      </c>
      <c r="R168" s="81" t="str">
        <f>IF(ISTEXT('Discounted Benefits'!$N461&amp;'Discounted Benefits'!$O461),('Discounted Benefits'!X461)/Value_Output,"")</f>
        <v/>
      </c>
      <c r="S168" s="81" t="str">
        <f>IF(ISTEXT('Discounted Benefits'!$N461&amp;'Discounted Benefits'!$O461),('Discounted Benefits'!Y461)/Value_Output,"")</f>
        <v/>
      </c>
      <c r="T168" s="81" t="str">
        <f>IF(ISTEXT('Discounted Benefits'!$N461&amp;'Discounted Benefits'!$O461),('Discounted Benefits'!Z461)/Value_Output,"")</f>
        <v/>
      </c>
      <c r="U168" s="81" t="str">
        <f>IF(ISTEXT('Discounted Benefits'!$N461&amp;'Discounted Benefits'!$O461),('Discounted Benefits'!AA461)/Value_Output,"")</f>
        <v/>
      </c>
      <c r="V168" s="81" t="str">
        <f>IF(ISTEXT('Discounted Benefits'!$N461&amp;'Discounted Benefits'!$O461),('Discounted Benefits'!AB461)/Value_Output,"")</f>
        <v/>
      </c>
      <c r="W168" s="81" t="str">
        <f>IF(ISTEXT('Discounted Benefits'!$N461&amp;'Discounted Benefits'!$O461),('Discounted Benefits'!AC461)/Value_Output,"")</f>
        <v/>
      </c>
      <c r="X168" s="81" t="str">
        <f>IF(ISTEXT('Discounted Benefits'!$N461&amp;'Discounted Benefits'!$O461),('Discounted Benefits'!AD461)/Value_Output,"")</f>
        <v/>
      </c>
      <c r="Y168" s="81" t="str">
        <f>IF(ISTEXT('Discounted Benefits'!$N461&amp;'Discounted Benefits'!$O461),('Discounted Benefits'!AE461)/Value_Output,"")</f>
        <v/>
      </c>
      <c r="Z168" s="81" t="str">
        <f>IF(ISTEXT('Discounted Benefits'!$N461&amp;'Discounted Benefits'!$O461),('Discounted Benefits'!AF461)/Value_Output,"")</f>
        <v/>
      </c>
      <c r="AA168" s="81" t="str">
        <f>IF(ISTEXT('Discounted Benefits'!$N461&amp;'Discounted Benefits'!$O461),('Discounted Benefits'!AG461)/Value_Output,"")</f>
        <v/>
      </c>
      <c r="AB168" s="81" t="str">
        <f>IF(ISTEXT('Discounted Benefits'!$N461&amp;'Discounted Benefits'!$O461),('Discounted Benefits'!AH461)/Value_Output,"")</f>
        <v/>
      </c>
      <c r="AC168" s="81" t="str">
        <f>IF(ISTEXT('Discounted Benefits'!$N461&amp;'Discounted Benefits'!$O461),('Discounted Benefits'!AI461)/Value_Output,"")</f>
        <v/>
      </c>
      <c r="AD168" s="81" t="str">
        <f>IF(ISTEXT('Discounted Benefits'!$N461&amp;'Discounted Benefits'!$O461),('Discounted Benefits'!AJ461)/Value_Output,"")</f>
        <v/>
      </c>
      <c r="AE168" s="81" t="str">
        <f>IF(ISTEXT('Discounted Benefits'!$N461&amp;'Discounted Benefits'!$O461),('Discounted Benefits'!AK461)/Value_Output,"")</f>
        <v/>
      </c>
      <c r="AF168" s="81" t="str">
        <f>IF(ISTEXT('Discounted Benefits'!$N461&amp;'Discounted Benefits'!$O461),('Discounted Benefits'!AL461)/Value_Output,"")</f>
        <v/>
      </c>
      <c r="AG168" s="81" t="str">
        <f>IF(ISTEXT('Discounted Benefits'!$N461&amp;'Discounted Benefits'!$O461),('Discounted Benefits'!AM461)/Value_Output,"")</f>
        <v/>
      </c>
      <c r="AH168" s="81" t="str">
        <f>IF(ISTEXT('Discounted Benefits'!$N461&amp;'Discounted Benefits'!$O461),('Discounted Benefits'!AN461)/Value_Output,"")</f>
        <v/>
      </c>
      <c r="AI168" s="81" t="str">
        <f>IF(ISTEXT('Discounted Benefits'!$N461&amp;'Discounted Benefits'!$O461),('Discounted Benefits'!AO461)/Value_Output,"")</f>
        <v/>
      </c>
      <c r="AJ168" s="81" t="str">
        <f>IF(ISTEXT('Discounted Benefits'!$N461&amp;'Discounted Benefits'!$O461),('Discounted Benefits'!AP461)/Value_Output,"")</f>
        <v/>
      </c>
      <c r="AK168" s="81" t="str">
        <f>IF(ISTEXT('Discounted Benefits'!$N461&amp;'Discounted Benefits'!$O461),('Discounted Benefits'!AQ461)/Value_Output,"")</f>
        <v/>
      </c>
      <c r="AL168" s="81" t="str">
        <f>IF(ISTEXT('Discounted Benefits'!$N461&amp;'Discounted Benefits'!$O461),('Discounted Benefits'!AR461)/Value_Output,"")</f>
        <v/>
      </c>
      <c r="AM168" s="81" t="str">
        <f>IF(ISTEXT('Discounted Benefits'!$N461&amp;'Discounted Benefits'!$O461),('Discounted Benefits'!AS461)/Value_Output,"")</f>
        <v/>
      </c>
      <c r="AN168" s="81" t="str">
        <f>IF(ISTEXT('Discounted Benefits'!$N461&amp;'Discounted Benefits'!$O461),('Discounted Benefits'!AT461)/Value_Output,"")</f>
        <v/>
      </c>
      <c r="AO168" s="81" t="str">
        <f>IF(ISTEXT('Discounted Benefits'!$N461&amp;'Discounted Benefits'!$O461),('Discounted Benefits'!AU461)/Value_Output,"")</f>
        <v/>
      </c>
      <c r="AP168" s="81" t="str">
        <f>IF(ISTEXT('Discounted Benefits'!$N461&amp;'Discounted Benefits'!$O461),('Discounted Benefits'!AV461)/Value_Output,"")</f>
        <v/>
      </c>
      <c r="AQ168" s="81" t="str">
        <f>IF(ISTEXT('Discounted Benefits'!$N461&amp;'Discounted Benefits'!$O461),('Discounted Benefits'!AW461)/Value_Output,"")</f>
        <v/>
      </c>
      <c r="AR168" s="81" t="str">
        <f>IF(ISTEXT('Discounted Benefits'!$N461&amp;'Discounted Benefits'!$O461),('Discounted Benefits'!AX461)/Value_Output,"")</f>
        <v/>
      </c>
      <c r="AS168" s="81" t="str">
        <f>IF(ISTEXT('Discounted Benefits'!$N461&amp;'Discounted Benefits'!$O461),('Discounted Benefits'!AY461)/Value_Output,"")</f>
        <v/>
      </c>
      <c r="AT168" s="81" t="str">
        <f>IF(ISTEXT('Discounted Benefits'!$N461&amp;'Discounted Benefits'!$O461),('Discounted Benefits'!AZ461)/Value_Output,"")</f>
        <v/>
      </c>
      <c r="AU168" s="81" t="str">
        <f>IF(ISTEXT('Discounted Benefits'!$N461&amp;'Discounted Benefits'!$O461),('Discounted Benefits'!BA461)/Value_Output,"")</f>
        <v/>
      </c>
      <c r="AV168" s="81" t="str">
        <f>IF(ISTEXT('Discounted Benefits'!$N461&amp;'Discounted Benefits'!$O461),('Discounted Benefits'!BB461)/Value_Output,"")</f>
        <v/>
      </c>
      <c r="AW168" s="81" t="str">
        <f>IF(ISTEXT('Discounted Benefits'!$N461&amp;'Discounted Benefits'!$O461),('Discounted Benefits'!BC461)/Value_Output,"")</f>
        <v/>
      </c>
      <c r="AX168" s="81" t="str">
        <f>IF(ISTEXT('Discounted Benefits'!$N461&amp;'Discounted Benefits'!$O461),('Discounted Benefits'!BD461)/Value_Output,"")</f>
        <v/>
      </c>
      <c r="AY168" s="81" t="str">
        <f>IF(ISTEXT('Discounted Benefits'!$N461&amp;'Discounted Benefits'!$O461),('Discounted Benefits'!BE461)/Value_Output,"")</f>
        <v/>
      </c>
      <c r="AZ168" s="77" t="str">
        <f>IF(ISTEXT('Discounted Benefits'!$N461&amp;'Discounted Benefits'!$O461),('Discounted Benefits'!BF461)/Value_Output,"")</f>
        <v/>
      </c>
      <c r="BA168" s="77" t="str">
        <f>IF(ISTEXT('Discounted Benefits'!$N461&amp;'Discounted Benefits'!$O461),('Discounted Benefits'!BG461)/Value_Output,"")</f>
        <v/>
      </c>
      <c r="BB168" s="77" t="str">
        <f>IF(ISTEXT('Discounted Benefits'!$N461&amp;'Discounted Benefits'!$O461),('Discounted Benefits'!BH461)/Value_Output,"")</f>
        <v/>
      </c>
      <c r="BC168" s="77" t="str">
        <f>IF(ISTEXT('Discounted Benefits'!$N461&amp;'Discounted Benefits'!$O461),('Discounted Benefits'!BI461)/Value_Output,"")</f>
        <v/>
      </c>
      <c r="BD168" s="77" t="str">
        <f>IF(ISTEXT('Discounted Benefits'!$N461&amp;'Discounted Benefits'!$O461),('Discounted Benefits'!BJ461)/Value_Output,"")</f>
        <v/>
      </c>
      <c r="BE168" s="77" t="str">
        <f>IF(ISTEXT('Discounted Benefits'!$N461&amp;'Discounted Benefits'!$O461),('Discounted Benefits'!BK461)/Value_Output,"")</f>
        <v/>
      </c>
      <c r="BF168" s="77" t="str">
        <f>IF(ISTEXT('Discounted Benefits'!$N461&amp;'Discounted Benefits'!$O461),('Discounted Benefits'!BL461)/Value_Output,"")</f>
        <v/>
      </c>
      <c r="BG168" s="77" t="str">
        <f>IF(ISTEXT('Discounted Benefits'!$N461&amp;'Discounted Benefits'!$O461),('Discounted Benefits'!BM461)/Value_Output,"")</f>
        <v/>
      </c>
      <c r="BH168" s="77" t="str">
        <f>IF(ISTEXT('Discounted Benefits'!$N461&amp;'Discounted Benefits'!$O461),('Discounted Benefits'!BN461)/Value_Output,"")</f>
        <v/>
      </c>
      <c r="BI168" s="77" t="str">
        <f>IF(ISTEXT('Discounted Benefits'!$N461&amp;'Discounted Benefits'!$O461),('Discounted Benefits'!BO461)/Value_Output,"")</f>
        <v/>
      </c>
      <c r="BJ168" s="77" t="str">
        <f>IF(ISTEXT('Discounted Benefits'!$N461&amp;'Discounted Benefits'!$O461),('Discounted Benefits'!BP461)/Value_Output,"")</f>
        <v/>
      </c>
      <c r="BK168" s="77" t="str">
        <f>IF(ISTEXT('Discounted Benefits'!$N461&amp;'Discounted Benefits'!$O461),('Discounted Benefits'!BQ461)/Value_Output,"")</f>
        <v/>
      </c>
      <c r="BL168" s="77" t="str">
        <f>IF(ISTEXT('Discounted Benefits'!$N461&amp;'Discounted Benefits'!$O461),('Discounted Benefits'!BR461)/Value_Output,"")</f>
        <v/>
      </c>
      <c r="BM168" s="77" t="str">
        <f>IF(ISTEXT('Discounted Benefits'!$N461&amp;'Discounted Benefits'!$O461),('Discounted Benefits'!BS461)/Value_Output,"")</f>
        <v/>
      </c>
      <c r="BN168" s="77" t="str">
        <f>IF(ISTEXT('Discounted Benefits'!$N461&amp;'Discounted Benefits'!$O461),('Discounted Benefits'!BT461)/Value_Output,"")</f>
        <v/>
      </c>
      <c r="BO168" s="77" t="str">
        <f>IF(ISTEXT('Discounted Benefits'!$N461&amp;'Discounted Benefits'!$O461),('Discounted Benefits'!BU461)/Value_Output,"")</f>
        <v/>
      </c>
      <c r="BP168" s="77" t="str">
        <f>IF(ISTEXT('Discounted Benefits'!$N461&amp;'Discounted Benefits'!$O461),('Discounted Benefits'!BV461)/Value_Output,"")</f>
        <v/>
      </c>
      <c r="BQ168" s="77" t="str">
        <f>IF(ISTEXT('Discounted Benefits'!$N461&amp;'Discounted Benefits'!$O461),('Discounted Benefits'!BW461)/Value_Output,"")</f>
        <v/>
      </c>
      <c r="BR168" s="77" t="str">
        <f>IF(ISTEXT('Discounted Benefits'!$N461&amp;'Discounted Benefits'!$O461),('Discounted Benefits'!BX461)/Value_Output,"")</f>
        <v/>
      </c>
      <c r="BS168" s="77" t="str">
        <f>IF(ISTEXT('Discounted Benefits'!$N461&amp;'Discounted Benefits'!$O461),('Discounted Benefits'!BY461)/Value_Output,"")</f>
        <v/>
      </c>
      <c r="BT168" s="77" t="str">
        <f>IF(ISTEXT('Discounted Benefits'!$N461&amp;'Discounted Benefits'!$O461),('Discounted Benefits'!BZ461)/Value_Output,"")</f>
        <v/>
      </c>
      <c r="BU168" s="77" t="str">
        <f>IF(ISTEXT('Discounted Benefits'!$N461&amp;'Discounted Benefits'!$O461),('Discounted Benefits'!CA461)/Value_Output,"")</f>
        <v/>
      </c>
      <c r="BV168" s="77" t="str">
        <f>IF(ISTEXT('Discounted Benefits'!$N461&amp;'Discounted Benefits'!$O461),('Discounted Benefits'!CB461)/Value_Output,"")</f>
        <v/>
      </c>
      <c r="BW168" s="77" t="str">
        <f>IF(ISTEXT('Discounted Benefits'!$N461&amp;'Discounted Benefits'!$O461),('Discounted Benefits'!CC461)/Value_Output,"")</f>
        <v/>
      </c>
      <c r="BX168" s="77" t="str">
        <f>IF(ISTEXT('Discounted Benefits'!$N461&amp;'Discounted Benefits'!$O461),('Discounted Benefits'!CD461)/Value_Output,"")</f>
        <v/>
      </c>
      <c r="BY168" s="77" t="str">
        <f>IF(ISTEXT('Discounted Benefits'!$N461&amp;'Discounted Benefits'!$O461),('Discounted Benefits'!CE461)/Value_Output,"")</f>
        <v/>
      </c>
      <c r="BZ168" s="77" t="str">
        <f>IF(ISTEXT('Discounted Benefits'!$N461&amp;'Discounted Benefits'!$O461),('Discounted Benefits'!CF461)/Value_Output,"")</f>
        <v/>
      </c>
      <c r="CA168" s="77" t="str">
        <f>IF(ISTEXT('Discounted Benefits'!$N461&amp;'Discounted Benefits'!$O461),('Discounted Benefits'!CG461)/Value_Output,"")</f>
        <v/>
      </c>
      <c r="CB168" s="77" t="str">
        <f>IF(ISTEXT('Discounted Benefits'!$N461&amp;'Discounted Benefits'!$O461),('Discounted Benefits'!CH461)/Value_Output,"")</f>
        <v/>
      </c>
      <c r="CC168" s="77" t="str">
        <f>IF(ISTEXT('Discounted Benefits'!$N461&amp;'Discounted Benefits'!$O461),('Discounted Benefits'!CI461)/Value_Output,"")</f>
        <v/>
      </c>
      <c r="CD168" s="77" t="str">
        <f>IF(ISTEXT('Discounted Benefits'!$N461&amp;'Discounted Benefits'!$O461),('Discounted Benefits'!CJ461)/Value_Output,"")</f>
        <v/>
      </c>
      <c r="CE168" s="77" t="str">
        <f>IF(ISTEXT('Discounted Benefits'!$N461&amp;'Discounted Benefits'!$O461),('Discounted Benefits'!CK461)/Value_Output,"")</f>
        <v/>
      </c>
      <c r="CF168" s="77" t="str">
        <f>IF(ISTEXT('Discounted Benefits'!$N461&amp;'Discounted Benefits'!$O461),('Discounted Benefits'!CL461)/Value_Output,"")</f>
        <v/>
      </c>
      <c r="CG168" s="77" t="str">
        <f>IF(ISTEXT('Discounted Benefits'!$N461&amp;'Discounted Benefits'!$O461),('Discounted Benefits'!CM461)/Value_Output,"")</f>
        <v/>
      </c>
      <c r="CH168" s="77" t="str">
        <f>IF(ISTEXT('Discounted Benefits'!$N461&amp;'Discounted Benefits'!$O461),('Discounted Benefits'!CN461)/Value_Output,"")</f>
        <v/>
      </c>
      <c r="CI168" s="77" t="str">
        <f>IF(ISTEXT('Discounted Benefits'!$N461&amp;'Discounted Benefits'!$O461),('Discounted Benefits'!CO461)/Value_Output,"")</f>
        <v/>
      </c>
      <c r="CJ168" s="77" t="str">
        <f>IF(ISTEXT('Discounted Benefits'!$N461&amp;'Discounted Benefits'!$O461),('Discounted Benefits'!CP461)/Value_Output,"")</f>
        <v/>
      </c>
      <c r="CM168" s="24"/>
      <c r="CN168" s="24"/>
    </row>
    <row r="169" spans="3:92" ht="16" thickBot="1" x14ac:dyDescent="0.4">
      <c r="C169" s="114"/>
      <c r="D169" s="114"/>
      <c r="E169" s="257" t="s">
        <v>155</v>
      </c>
      <c r="F169" s="257"/>
      <c r="G169" s="258"/>
      <c r="H169" s="258"/>
      <c r="I169" s="259"/>
      <c r="J169" s="260">
        <f>SUM(J159:J168)</f>
        <v>0</v>
      </c>
      <c r="K169" s="260">
        <f t="shared" ref="K169" si="471">SUM(K159:K168)</f>
        <v>0</v>
      </c>
      <c r="L169" s="260">
        <f t="shared" ref="L169" si="472">SUM(L159:L168)</f>
        <v>0</v>
      </c>
      <c r="M169" s="260">
        <f t="shared" ref="M169" si="473">SUM(M159:M168)</f>
        <v>0</v>
      </c>
      <c r="N169" s="260">
        <f t="shared" ref="N169" si="474">SUM(N159:N168)</f>
        <v>0</v>
      </c>
      <c r="O169" s="260">
        <f t="shared" ref="O169" si="475">SUM(O159:O168)</f>
        <v>0</v>
      </c>
      <c r="P169" s="260">
        <f t="shared" ref="P169" si="476">SUM(P159:P168)</f>
        <v>0</v>
      </c>
      <c r="Q169" s="260">
        <f t="shared" ref="Q169" si="477">SUM(Q159:Q168)</f>
        <v>0</v>
      </c>
      <c r="R169" s="260">
        <f t="shared" ref="R169" si="478">SUM(R159:R168)</f>
        <v>0</v>
      </c>
      <c r="S169" s="260">
        <f t="shared" ref="S169" si="479">SUM(S159:S168)</f>
        <v>0</v>
      </c>
      <c r="T169" s="260">
        <f t="shared" ref="T169" si="480">SUM(T159:T168)</f>
        <v>0</v>
      </c>
      <c r="U169" s="260">
        <f t="shared" ref="U169" si="481">SUM(U159:U168)</f>
        <v>0</v>
      </c>
      <c r="V169" s="260">
        <f t="shared" ref="V169" si="482">SUM(V159:V168)</f>
        <v>0</v>
      </c>
      <c r="W169" s="260">
        <f t="shared" ref="W169" si="483">SUM(W159:W168)</f>
        <v>0</v>
      </c>
      <c r="X169" s="260">
        <f t="shared" ref="X169" si="484">SUM(X159:X168)</f>
        <v>0</v>
      </c>
      <c r="Y169" s="260">
        <f t="shared" ref="Y169" si="485">SUM(Y159:Y168)</f>
        <v>0</v>
      </c>
      <c r="Z169" s="260">
        <f t="shared" ref="Z169" si="486">SUM(Z159:Z168)</f>
        <v>0</v>
      </c>
      <c r="AA169" s="260">
        <f t="shared" ref="AA169" si="487">SUM(AA159:AA168)</f>
        <v>0</v>
      </c>
      <c r="AB169" s="260">
        <f t="shared" ref="AB169" si="488">SUM(AB159:AB168)</f>
        <v>0</v>
      </c>
      <c r="AC169" s="260">
        <f t="shared" ref="AC169" si="489">SUM(AC159:AC168)</f>
        <v>0</v>
      </c>
      <c r="AD169" s="260">
        <f t="shared" ref="AD169" si="490">SUM(AD159:AD168)</f>
        <v>0</v>
      </c>
      <c r="AE169" s="260">
        <f t="shared" ref="AE169" si="491">SUM(AE159:AE168)</f>
        <v>0</v>
      </c>
      <c r="AF169" s="260">
        <f t="shared" ref="AF169" si="492">SUM(AF159:AF168)</f>
        <v>0</v>
      </c>
      <c r="AG169" s="260">
        <f t="shared" ref="AG169" si="493">SUM(AG159:AG168)</f>
        <v>0</v>
      </c>
      <c r="AH169" s="260">
        <f t="shared" ref="AH169" si="494">SUM(AH159:AH168)</f>
        <v>0</v>
      </c>
      <c r="AI169" s="260">
        <f t="shared" ref="AI169" si="495">SUM(AI159:AI168)</f>
        <v>0</v>
      </c>
      <c r="AJ169" s="260">
        <f t="shared" ref="AJ169" si="496">SUM(AJ159:AJ168)</f>
        <v>0</v>
      </c>
      <c r="AK169" s="260">
        <f t="shared" ref="AK169" si="497">SUM(AK159:AK168)</f>
        <v>0</v>
      </c>
      <c r="AL169" s="260">
        <f t="shared" ref="AL169" si="498">SUM(AL159:AL168)</f>
        <v>0</v>
      </c>
      <c r="AM169" s="260">
        <f t="shared" ref="AM169" si="499">SUM(AM159:AM168)</f>
        <v>0</v>
      </c>
      <c r="AN169" s="260">
        <f t="shared" ref="AN169" si="500">SUM(AN159:AN168)</f>
        <v>0</v>
      </c>
      <c r="AO169" s="260">
        <f t="shared" ref="AO169" si="501">SUM(AO159:AO168)</f>
        <v>0</v>
      </c>
      <c r="AP169" s="260">
        <f t="shared" ref="AP169" si="502">SUM(AP159:AP168)</f>
        <v>0</v>
      </c>
      <c r="AQ169" s="260">
        <f t="shared" ref="AQ169" si="503">SUM(AQ159:AQ168)</f>
        <v>0</v>
      </c>
      <c r="AR169" s="260">
        <f t="shared" ref="AR169" si="504">SUM(AR159:AR168)</f>
        <v>0</v>
      </c>
      <c r="AS169" s="260">
        <f t="shared" ref="AS169" si="505">SUM(AS159:AS168)</f>
        <v>0</v>
      </c>
      <c r="AT169" s="260">
        <f t="shared" ref="AT169" si="506">SUM(AT159:AT168)</f>
        <v>0</v>
      </c>
      <c r="AU169" s="260">
        <f t="shared" ref="AU169" si="507">SUM(AU159:AU168)</f>
        <v>0</v>
      </c>
      <c r="AV169" s="260">
        <f t="shared" ref="AV169" si="508">SUM(AV159:AV168)</f>
        <v>0</v>
      </c>
      <c r="AW169" s="260">
        <f t="shared" ref="AW169" si="509">SUM(AW159:AW168)</f>
        <v>0</v>
      </c>
      <c r="AX169" s="260">
        <f t="shared" ref="AX169" si="510">SUM(AX159:AX168)</f>
        <v>0</v>
      </c>
      <c r="AY169" s="260">
        <f t="shared" ref="AY169" si="511">SUM(AY159:AY168)</f>
        <v>0</v>
      </c>
      <c r="AZ169" s="260">
        <f t="shared" ref="AZ169" si="512">SUM(AZ159:AZ168)</f>
        <v>0</v>
      </c>
      <c r="BA169" s="260">
        <f t="shared" ref="BA169" si="513">SUM(BA159:BA168)</f>
        <v>0</v>
      </c>
      <c r="BB169" s="260">
        <f t="shared" ref="BB169" si="514">SUM(BB159:BB168)</f>
        <v>0</v>
      </c>
      <c r="BC169" s="260">
        <f t="shared" ref="BC169" si="515">SUM(BC159:BC168)</f>
        <v>0</v>
      </c>
      <c r="BD169" s="260">
        <f t="shared" ref="BD169" si="516">SUM(BD159:BD168)</f>
        <v>0</v>
      </c>
      <c r="BE169" s="260">
        <f t="shared" ref="BE169" si="517">SUM(BE159:BE168)</f>
        <v>0</v>
      </c>
      <c r="BF169" s="260">
        <f t="shared" ref="BF169" si="518">SUM(BF159:BF168)</f>
        <v>0</v>
      </c>
      <c r="BG169" s="260">
        <f t="shared" ref="BG169" si="519">SUM(BG159:BG168)</f>
        <v>0</v>
      </c>
      <c r="BH169" s="260">
        <f t="shared" ref="BH169" si="520">SUM(BH159:BH168)</f>
        <v>0</v>
      </c>
      <c r="BI169" s="260">
        <f t="shared" ref="BI169" si="521">SUM(BI159:BI168)</f>
        <v>0</v>
      </c>
      <c r="BJ169" s="260">
        <f t="shared" ref="BJ169" si="522">SUM(BJ159:BJ168)</f>
        <v>0</v>
      </c>
      <c r="BK169" s="260">
        <f t="shared" ref="BK169" si="523">SUM(BK159:BK168)</f>
        <v>0</v>
      </c>
      <c r="BL169" s="260">
        <f t="shared" ref="BL169" si="524">SUM(BL159:BL168)</f>
        <v>0</v>
      </c>
      <c r="BM169" s="260">
        <f t="shared" ref="BM169" si="525">SUM(BM159:BM168)</f>
        <v>0</v>
      </c>
      <c r="BN169" s="260">
        <f t="shared" ref="BN169" si="526">SUM(BN159:BN168)</f>
        <v>0</v>
      </c>
      <c r="BO169" s="260">
        <f t="shared" ref="BO169" si="527">SUM(BO159:BO168)</f>
        <v>0</v>
      </c>
      <c r="BP169" s="260">
        <f t="shared" ref="BP169" si="528">SUM(BP159:BP168)</f>
        <v>0</v>
      </c>
      <c r="BQ169" s="260">
        <f t="shared" ref="BQ169" si="529">SUM(BQ159:BQ168)</f>
        <v>0</v>
      </c>
      <c r="BR169" s="260">
        <f t="shared" ref="BR169" si="530">SUM(BR159:BR168)</f>
        <v>0</v>
      </c>
      <c r="BS169" s="260">
        <f t="shared" ref="BS169" si="531">SUM(BS159:BS168)</f>
        <v>0</v>
      </c>
      <c r="BT169" s="260">
        <f t="shared" ref="BT169" si="532">SUM(BT159:BT168)</f>
        <v>0</v>
      </c>
      <c r="BU169" s="260">
        <f t="shared" ref="BU169" si="533">SUM(BU159:BU168)</f>
        <v>0</v>
      </c>
      <c r="BV169" s="260">
        <f t="shared" ref="BV169" si="534">SUM(BV159:BV168)</f>
        <v>0</v>
      </c>
      <c r="BW169" s="260">
        <f t="shared" ref="BW169" si="535">SUM(BW159:BW168)</f>
        <v>0</v>
      </c>
      <c r="BX169" s="260">
        <f t="shared" ref="BX169" si="536">SUM(BX159:BX168)</f>
        <v>0</v>
      </c>
      <c r="BY169" s="260">
        <f t="shared" ref="BY169" si="537">SUM(BY159:BY168)</f>
        <v>0</v>
      </c>
      <c r="BZ169" s="260">
        <f t="shared" ref="BZ169" si="538">SUM(BZ159:BZ168)</f>
        <v>0</v>
      </c>
      <c r="CA169" s="260">
        <f t="shared" ref="CA169" si="539">SUM(CA159:CA168)</f>
        <v>0</v>
      </c>
      <c r="CB169" s="260">
        <f t="shared" ref="CB169" si="540">SUM(CB159:CB168)</f>
        <v>0</v>
      </c>
      <c r="CC169" s="260">
        <f t="shared" ref="CC169" si="541">SUM(CC159:CC168)</f>
        <v>0</v>
      </c>
      <c r="CD169" s="260">
        <f t="shared" ref="CD169" si="542">SUM(CD159:CD168)</f>
        <v>0</v>
      </c>
      <c r="CE169" s="260">
        <f t="shared" ref="CE169" si="543">SUM(CE159:CE168)</f>
        <v>0</v>
      </c>
      <c r="CF169" s="260">
        <f t="shared" ref="CF169" si="544">SUM(CF159:CF168)</f>
        <v>0</v>
      </c>
      <c r="CG169" s="260">
        <f t="shared" ref="CG169" si="545">SUM(CG159:CG168)</f>
        <v>0</v>
      </c>
      <c r="CH169" s="260">
        <f t="shared" ref="CH169" si="546">SUM(CH159:CH168)</f>
        <v>0</v>
      </c>
      <c r="CI169" s="260">
        <f t="shared" ref="CI169" si="547">SUM(CI159:CI168)</f>
        <v>0</v>
      </c>
      <c r="CJ169" s="260">
        <f t="shared" ref="CJ169" si="548">SUM(CJ159:CJ168)</f>
        <v>0</v>
      </c>
      <c r="CM169" s="24"/>
      <c r="CN169" s="24"/>
    </row>
    <row r="170" spans="3:92" ht="16" thickTop="1" x14ac:dyDescent="0.35">
      <c r="C170" s="114"/>
      <c r="D170" s="114"/>
      <c r="E170" s="261"/>
      <c r="F170" s="261"/>
      <c r="G170" s="262"/>
      <c r="H170" s="262"/>
      <c r="I170" s="263"/>
      <c r="J170" s="264"/>
      <c r="K170" s="264"/>
      <c r="L170" s="264"/>
      <c r="M170" s="264"/>
      <c r="N170" s="264"/>
      <c r="O170" s="264"/>
      <c r="P170" s="264"/>
      <c r="Q170" s="264"/>
      <c r="R170" s="264"/>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c r="AS170" s="264"/>
      <c r="AT170" s="264"/>
      <c r="AU170" s="264"/>
      <c r="AV170" s="264"/>
      <c r="AW170" s="264"/>
      <c r="AX170" s="264"/>
      <c r="AY170" s="264"/>
      <c r="AZ170" s="264"/>
      <c r="BA170" s="264"/>
      <c r="BB170" s="264"/>
      <c r="BC170" s="264"/>
      <c r="BD170" s="264"/>
      <c r="BE170" s="264"/>
      <c r="BF170" s="264"/>
      <c r="BG170" s="264"/>
      <c r="BH170" s="264"/>
      <c r="BI170" s="264"/>
      <c r="BJ170" s="264"/>
      <c r="BK170" s="264"/>
      <c r="BL170" s="264"/>
      <c r="BM170" s="264"/>
      <c r="BN170" s="264"/>
      <c r="BO170" s="264"/>
      <c r="BP170" s="264"/>
      <c r="BQ170" s="264"/>
      <c r="BR170" s="264"/>
      <c r="BS170" s="264"/>
      <c r="BT170" s="264"/>
      <c r="BU170" s="264"/>
      <c r="BV170" s="264"/>
      <c r="BW170" s="264"/>
      <c r="BX170" s="264"/>
      <c r="BY170" s="264"/>
      <c r="BZ170" s="264"/>
      <c r="CA170" s="264"/>
      <c r="CB170" s="264"/>
      <c r="CC170" s="264"/>
      <c r="CD170" s="264"/>
      <c r="CE170" s="264"/>
      <c r="CF170" s="264"/>
      <c r="CG170" s="264"/>
      <c r="CH170" s="264"/>
      <c r="CI170" s="264"/>
      <c r="CJ170" s="264"/>
      <c r="CM170" s="24"/>
      <c r="CN170" s="24"/>
    </row>
    <row r="171" spans="3:92" x14ac:dyDescent="0.35">
      <c r="C171" s="114"/>
      <c r="D171" s="114"/>
      <c r="E171" s="114"/>
      <c r="F171" s="114"/>
      <c r="G171" s="140"/>
      <c r="H171" s="140"/>
      <c r="I171" s="141"/>
      <c r="J171" s="140"/>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M171" s="24"/>
      <c r="CN171" s="24"/>
    </row>
    <row r="172" spans="3:92" x14ac:dyDescent="0.35">
      <c r="C172" s="114"/>
      <c r="D172" s="114"/>
      <c r="E172" s="114"/>
      <c r="F172" s="114"/>
      <c r="G172" s="140"/>
      <c r="H172" s="140"/>
      <c r="I172" s="141"/>
      <c r="J172" s="140"/>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M172" s="24"/>
      <c r="CN172" s="24"/>
    </row>
    <row r="173" spans="3:92" x14ac:dyDescent="0.35">
      <c r="C173" s="114"/>
      <c r="D173" s="114"/>
      <c r="E173" s="133" t="str" cm="1">
        <f t="array" ref="E173">("Option 5 Results "&amp;INDEX(Lists!$C$23:$C$27,MATCH('Primary Inputs'!$D$31,Lists!$B$23:$B$27,0)*1,))</f>
        <v>Option 5 Results ($)</v>
      </c>
      <c r="F173" s="114"/>
      <c r="G173" s="140"/>
      <c r="H173" s="140"/>
      <c r="I173" s="141"/>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M173" s="24"/>
      <c r="CN173" s="24"/>
    </row>
    <row r="174" spans="3:92" x14ac:dyDescent="0.35">
      <c r="C174" s="114"/>
      <c r="D174" s="114"/>
      <c r="E174" s="23"/>
      <c r="F174" s="23"/>
      <c r="G174" s="40"/>
      <c r="H174" s="40"/>
      <c r="I174" s="86"/>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M174" s="24"/>
      <c r="CN174" s="24"/>
    </row>
    <row r="175" spans="3:92" x14ac:dyDescent="0.35">
      <c r="C175" s="114"/>
      <c r="D175" s="114"/>
      <c r="E175" s="139" t="s">
        <v>67</v>
      </c>
      <c r="F175" s="139"/>
      <c r="G175" s="137" t="s">
        <v>123</v>
      </c>
      <c r="H175" s="137"/>
      <c r="I175" s="142" t="s">
        <v>124</v>
      </c>
      <c r="J175" s="142">
        <f>'Primary Inputs'!P$70</f>
        <v>0</v>
      </c>
      <c r="K175" s="142">
        <f>'Primary Inputs'!Q$70</f>
        <v>1</v>
      </c>
      <c r="L175" s="142">
        <f>'Primary Inputs'!R$70</f>
        <v>2</v>
      </c>
      <c r="M175" s="142">
        <f>'Primary Inputs'!S$70</f>
        <v>3</v>
      </c>
      <c r="N175" s="142">
        <f>'Primary Inputs'!T$70</f>
        <v>4</v>
      </c>
      <c r="O175" s="142">
        <f>'Primary Inputs'!U$70</f>
        <v>5</v>
      </c>
      <c r="P175" s="142">
        <f>'Primary Inputs'!V$70</f>
        <v>6</v>
      </c>
      <c r="Q175" s="142">
        <f>'Primary Inputs'!W$70</f>
        <v>7</v>
      </c>
      <c r="R175" s="142">
        <f>'Primary Inputs'!X$70</f>
        <v>8</v>
      </c>
      <c r="S175" s="142">
        <f>'Primary Inputs'!Y$70</f>
        <v>9</v>
      </c>
      <c r="T175" s="142">
        <f>'Primary Inputs'!Z$70</f>
        <v>10</v>
      </c>
      <c r="U175" s="142">
        <f>'Primary Inputs'!AA$70</f>
        <v>11</v>
      </c>
      <c r="V175" s="142">
        <f>'Primary Inputs'!AB$70</f>
        <v>12</v>
      </c>
      <c r="W175" s="142">
        <f>'Primary Inputs'!AC$70</f>
        <v>13</v>
      </c>
      <c r="X175" s="142">
        <f>'Primary Inputs'!AD$70</f>
        <v>14</v>
      </c>
      <c r="Y175" s="142">
        <f>'Primary Inputs'!AE$70</f>
        <v>15</v>
      </c>
      <c r="Z175" s="142">
        <f>'Primary Inputs'!AF$70</f>
        <v>16</v>
      </c>
      <c r="AA175" s="142">
        <f>'Primary Inputs'!AG$70</f>
        <v>17</v>
      </c>
      <c r="AB175" s="142">
        <f>'Primary Inputs'!AH$70</f>
        <v>18</v>
      </c>
      <c r="AC175" s="142">
        <f>'Primary Inputs'!AI$70</f>
        <v>19</v>
      </c>
      <c r="AD175" s="142">
        <f>'Primary Inputs'!AJ$70</f>
        <v>20</v>
      </c>
      <c r="AE175" s="142">
        <f>'Primary Inputs'!AK$70</f>
        <v>21</v>
      </c>
      <c r="AF175" s="142">
        <f>'Primary Inputs'!AL$70</f>
        <v>22</v>
      </c>
      <c r="AG175" s="142">
        <f>'Primary Inputs'!AM$70</f>
        <v>23</v>
      </c>
      <c r="AH175" s="142">
        <f>'Primary Inputs'!AN$70</f>
        <v>24</v>
      </c>
      <c r="AI175" s="142">
        <f>'Primary Inputs'!AO$70</f>
        <v>25</v>
      </c>
      <c r="AJ175" s="142">
        <f>'Primary Inputs'!AP$70</f>
        <v>26</v>
      </c>
      <c r="AK175" s="142">
        <f>'Primary Inputs'!AQ$70</f>
        <v>27</v>
      </c>
      <c r="AL175" s="142">
        <f>'Primary Inputs'!AR$70</f>
        <v>28</v>
      </c>
      <c r="AM175" s="142">
        <f>'Primary Inputs'!AS$70</f>
        <v>29</v>
      </c>
      <c r="AN175" s="142">
        <f>'Primary Inputs'!AT$70</f>
        <v>30</v>
      </c>
      <c r="AO175" s="142">
        <f>'Primary Inputs'!AU$70</f>
        <v>31</v>
      </c>
      <c r="AP175" s="142">
        <f>'Primary Inputs'!AV$70</f>
        <v>32</v>
      </c>
      <c r="AQ175" s="142">
        <f>'Primary Inputs'!AW$70</f>
        <v>33</v>
      </c>
      <c r="AR175" s="142">
        <f>'Primary Inputs'!AX$70</f>
        <v>34</v>
      </c>
      <c r="AS175" s="142">
        <f>'Primary Inputs'!AY$70</f>
        <v>35</v>
      </c>
      <c r="AT175" s="142">
        <f>'Primary Inputs'!AZ$70</f>
        <v>36</v>
      </c>
      <c r="AU175" s="142">
        <f>'Primary Inputs'!BA$70</f>
        <v>37</v>
      </c>
      <c r="AV175" s="142">
        <f>'Primary Inputs'!BB$70</f>
        <v>38</v>
      </c>
      <c r="AW175" s="142">
        <f>'Primary Inputs'!BC$70</f>
        <v>39</v>
      </c>
      <c r="AX175" s="142">
        <f>'Primary Inputs'!BD$70</f>
        <v>40</v>
      </c>
      <c r="AY175" s="142">
        <f>'Primary Inputs'!BE$70</f>
        <v>41</v>
      </c>
      <c r="AZ175" s="137">
        <f>'Primary Inputs'!BF$70</f>
        <v>42</v>
      </c>
      <c r="BA175" s="137">
        <f>'Primary Inputs'!BG$70</f>
        <v>43</v>
      </c>
      <c r="BB175" s="137">
        <f>'Primary Inputs'!BH$70</f>
        <v>44</v>
      </c>
      <c r="BC175" s="137">
        <f>'Primary Inputs'!BI$70</f>
        <v>45</v>
      </c>
      <c r="BD175" s="137">
        <f>'Primary Inputs'!BJ$70</f>
        <v>46</v>
      </c>
      <c r="BE175" s="137">
        <f>'Primary Inputs'!BK$70</f>
        <v>47</v>
      </c>
      <c r="BF175" s="137">
        <f>'Primary Inputs'!BL$70</f>
        <v>48</v>
      </c>
      <c r="BG175" s="137">
        <f>'Primary Inputs'!BM$70</f>
        <v>49</v>
      </c>
      <c r="BH175" s="137">
        <f>'Primary Inputs'!BN$70</f>
        <v>50</v>
      </c>
      <c r="BI175" s="137">
        <f>'Primary Inputs'!BO$70</f>
        <v>51</v>
      </c>
      <c r="BJ175" s="137">
        <f>'Primary Inputs'!BP$70</f>
        <v>52</v>
      </c>
      <c r="BK175" s="137">
        <f>'Primary Inputs'!BQ$70</f>
        <v>53</v>
      </c>
      <c r="BL175" s="137">
        <f>'Primary Inputs'!BR$70</f>
        <v>54</v>
      </c>
      <c r="BM175" s="137">
        <f>'Primary Inputs'!BS$70</f>
        <v>55</v>
      </c>
      <c r="BN175" s="137">
        <f>'Primary Inputs'!BT$70</f>
        <v>56</v>
      </c>
      <c r="BO175" s="137">
        <f>'Primary Inputs'!BU$70</f>
        <v>57</v>
      </c>
      <c r="BP175" s="137">
        <f>'Primary Inputs'!BV$70</f>
        <v>58</v>
      </c>
      <c r="BQ175" s="137">
        <f>'Primary Inputs'!BW$70</f>
        <v>59</v>
      </c>
      <c r="BR175" s="137">
        <f>'Primary Inputs'!BX$70</f>
        <v>60</v>
      </c>
      <c r="BS175" s="137">
        <f>'Primary Inputs'!BY$70</f>
        <v>61</v>
      </c>
      <c r="BT175" s="137">
        <f>'Primary Inputs'!BZ$70</f>
        <v>62</v>
      </c>
      <c r="BU175" s="137">
        <f>'Primary Inputs'!CA$70</f>
        <v>63</v>
      </c>
      <c r="BV175" s="137">
        <f>'Primary Inputs'!CB$70</f>
        <v>64</v>
      </c>
      <c r="BW175" s="137">
        <f>'Primary Inputs'!CC$70</f>
        <v>65</v>
      </c>
      <c r="BX175" s="137">
        <f>'Primary Inputs'!CD$70</f>
        <v>66</v>
      </c>
      <c r="BY175" s="137">
        <f>'Primary Inputs'!CE$70</f>
        <v>67</v>
      </c>
      <c r="BZ175" s="137">
        <f>'Primary Inputs'!CF$70</f>
        <v>68</v>
      </c>
      <c r="CA175" s="137">
        <f>'Primary Inputs'!CG$70</f>
        <v>69</v>
      </c>
      <c r="CB175" s="137">
        <f>'Primary Inputs'!CH$70</f>
        <v>70</v>
      </c>
      <c r="CC175" s="137">
        <f>'Primary Inputs'!CI$70</f>
        <v>71</v>
      </c>
      <c r="CD175" s="137">
        <f>'Primary Inputs'!CJ$70</f>
        <v>72</v>
      </c>
      <c r="CE175" s="137">
        <f>'Primary Inputs'!CK$70</f>
        <v>73</v>
      </c>
      <c r="CF175" s="137">
        <f>'Primary Inputs'!CL$70</f>
        <v>74</v>
      </c>
      <c r="CG175" s="137">
        <f>'Primary Inputs'!CM$70</f>
        <v>75</v>
      </c>
      <c r="CH175" s="137">
        <f>'Primary Inputs'!CN$70</f>
        <v>76</v>
      </c>
      <c r="CI175" s="137">
        <f>'Primary Inputs'!CO$70</f>
        <v>77</v>
      </c>
      <c r="CJ175" s="137">
        <f>'Primary Inputs'!CP$70</f>
        <v>78</v>
      </c>
      <c r="CM175" s="24"/>
      <c r="CN175" s="24"/>
    </row>
    <row r="176" spans="3:92" x14ac:dyDescent="0.35">
      <c r="C176" s="114"/>
      <c r="D176" s="114"/>
      <c r="E176" s="23"/>
      <c r="F176" s="23"/>
      <c r="G176" s="80"/>
      <c r="H176" s="80"/>
      <c r="I176" s="86"/>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80"/>
      <c r="BA176" s="80"/>
      <c r="BB176" s="80"/>
      <c r="BC176" s="80"/>
      <c r="BD176" s="80"/>
      <c r="BE176" s="80"/>
      <c r="BF176" s="80"/>
      <c r="BG176" s="80"/>
      <c r="BH176" s="80"/>
      <c r="BI176" s="80"/>
      <c r="BJ176" s="80"/>
      <c r="BK176" s="80"/>
      <c r="BL176" s="80"/>
      <c r="BM176" s="80"/>
      <c r="BN176" s="80"/>
      <c r="BO176" s="80"/>
      <c r="BP176" s="80"/>
      <c r="BQ176" s="80"/>
      <c r="BR176" s="80"/>
      <c r="BS176" s="80"/>
      <c r="BT176" s="80"/>
      <c r="BU176" s="80"/>
      <c r="BV176" s="80"/>
      <c r="BW176" s="80"/>
      <c r="BX176" s="80"/>
      <c r="BY176" s="80"/>
      <c r="BZ176" s="80"/>
      <c r="CA176" s="80"/>
      <c r="CB176" s="80"/>
      <c r="CC176" s="80"/>
      <c r="CD176" s="80"/>
      <c r="CE176" s="80"/>
      <c r="CF176" s="80"/>
      <c r="CG176" s="80"/>
      <c r="CH176" s="80"/>
      <c r="CI176" s="80"/>
      <c r="CJ176" s="80"/>
      <c r="CM176" s="24"/>
      <c r="CN176" s="24"/>
    </row>
    <row r="177" spans="3:92" x14ac:dyDescent="0.35">
      <c r="C177" s="114"/>
      <c r="D177" s="114"/>
      <c r="E177" s="19" t="str">
        <f>IF(ISTEXT('Discounted Costs'!$N465&amp;'Discounted Costs'!$O465),'Discounted Costs'!$O465,"")</f>
        <v/>
      </c>
      <c r="F177" s="19"/>
      <c r="G177" s="82" t="str">
        <f>IF(ISTEXT('Discounted Costs'!$N465&amp;'Discounted Costs'!$O465),SUM('Discounted Costs'!$P465:$BM465)/Value_Output,"")</f>
        <v/>
      </c>
      <c r="H177" s="82"/>
      <c r="I177" s="87"/>
      <c r="J177" s="81" t="str">
        <f>IF(ISTEXT('Discounted Costs'!$N465&amp;'Discounted Costs'!$O465),('Discounted Costs'!P465)/Value_Output,"")</f>
        <v/>
      </c>
      <c r="K177" s="81" t="str">
        <f>IF(ISTEXT('Discounted Costs'!$N465&amp;'Discounted Costs'!$O465),('Discounted Costs'!Q465)/Value_Output,"")</f>
        <v/>
      </c>
      <c r="L177" s="81" t="str">
        <f>IF(ISTEXT('Discounted Costs'!$N465&amp;'Discounted Costs'!$O465),('Discounted Costs'!R465)/Value_Output,"")</f>
        <v/>
      </c>
      <c r="M177" s="81" t="str">
        <f>IF(ISTEXT('Discounted Costs'!$N465&amp;'Discounted Costs'!$O465),('Discounted Costs'!S465)/Value_Output,"")</f>
        <v/>
      </c>
      <c r="N177" s="81" t="str">
        <f>IF(ISTEXT('Discounted Costs'!$N465&amp;'Discounted Costs'!$O465),('Discounted Costs'!T465)/Value_Output,"")</f>
        <v/>
      </c>
      <c r="O177" s="81" t="str">
        <f>IF(ISTEXT('Discounted Costs'!$N465&amp;'Discounted Costs'!$O465),('Discounted Costs'!U465)/Value_Output,"")</f>
        <v/>
      </c>
      <c r="P177" s="81" t="str">
        <f>IF(ISTEXT('Discounted Costs'!$N465&amp;'Discounted Costs'!$O465),('Discounted Costs'!V465)/Value_Output,"")</f>
        <v/>
      </c>
      <c r="Q177" s="81" t="str">
        <f>IF(ISTEXT('Discounted Costs'!$N465&amp;'Discounted Costs'!$O465),('Discounted Costs'!W465)/Value_Output,"")</f>
        <v/>
      </c>
      <c r="R177" s="81" t="str">
        <f>IF(ISTEXT('Discounted Costs'!$N465&amp;'Discounted Costs'!$O465),('Discounted Costs'!X465)/Value_Output,"")</f>
        <v/>
      </c>
      <c r="S177" s="81" t="str">
        <f>IF(ISTEXT('Discounted Costs'!$N465&amp;'Discounted Costs'!$O465),('Discounted Costs'!Y465)/Value_Output,"")</f>
        <v/>
      </c>
      <c r="T177" s="81" t="str">
        <f>IF(ISTEXT('Discounted Costs'!$N465&amp;'Discounted Costs'!$O465),('Discounted Costs'!Z465)/Value_Output,"")</f>
        <v/>
      </c>
      <c r="U177" s="81" t="str">
        <f>IF(ISTEXT('Discounted Costs'!$N465&amp;'Discounted Costs'!$O465),('Discounted Costs'!AA465)/Value_Output,"")</f>
        <v/>
      </c>
      <c r="V177" s="81" t="str">
        <f>IF(ISTEXT('Discounted Costs'!$N465&amp;'Discounted Costs'!$O465),('Discounted Costs'!AB465)/Value_Output,"")</f>
        <v/>
      </c>
      <c r="W177" s="81" t="str">
        <f>IF(ISTEXT('Discounted Costs'!$N465&amp;'Discounted Costs'!$O465),('Discounted Costs'!AC465)/Value_Output,"")</f>
        <v/>
      </c>
      <c r="X177" s="81" t="str">
        <f>IF(ISTEXT('Discounted Costs'!$N465&amp;'Discounted Costs'!$O465),('Discounted Costs'!AD465)/Value_Output,"")</f>
        <v/>
      </c>
      <c r="Y177" s="81" t="str">
        <f>IF(ISTEXT('Discounted Costs'!$N465&amp;'Discounted Costs'!$O465),('Discounted Costs'!AE465)/Value_Output,"")</f>
        <v/>
      </c>
      <c r="Z177" s="81" t="str">
        <f>IF(ISTEXT('Discounted Costs'!$N465&amp;'Discounted Costs'!$O465),('Discounted Costs'!AF465)/Value_Output,"")</f>
        <v/>
      </c>
      <c r="AA177" s="81" t="str">
        <f>IF(ISTEXT('Discounted Costs'!$N465&amp;'Discounted Costs'!$O465),('Discounted Costs'!AG465)/Value_Output,"")</f>
        <v/>
      </c>
      <c r="AB177" s="81" t="str">
        <f>IF(ISTEXT('Discounted Costs'!$N465&amp;'Discounted Costs'!$O465),('Discounted Costs'!AH465)/Value_Output,"")</f>
        <v/>
      </c>
      <c r="AC177" s="81" t="str">
        <f>IF(ISTEXT('Discounted Costs'!$N465&amp;'Discounted Costs'!$O465),('Discounted Costs'!AI465)/Value_Output,"")</f>
        <v/>
      </c>
      <c r="AD177" s="81" t="str">
        <f>IF(ISTEXT('Discounted Costs'!$N465&amp;'Discounted Costs'!$O465),('Discounted Costs'!AJ465)/Value_Output,"")</f>
        <v/>
      </c>
      <c r="AE177" s="81" t="str">
        <f>IF(ISTEXT('Discounted Costs'!$N465&amp;'Discounted Costs'!$O465),('Discounted Costs'!AK465)/Value_Output,"")</f>
        <v/>
      </c>
      <c r="AF177" s="81" t="str">
        <f>IF(ISTEXT('Discounted Costs'!$N465&amp;'Discounted Costs'!$O465),('Discounted Costs'!AL465)/Value_Output,"")</f>
        <v/>
      </c>
      <c r="AG177" s="81" t="str">
        <f>IF(ISTEXT('Discounted Costs'!$N465&amp;'Discounted Costs'!$O465),('Discounted Costs'!AM465)/Value_Output,"")</f>
        <v/>
      </c>
      <c r="AH177" s="81" t="str">
        <f>IF(ISTEXT('Discounted Costs'!$N465&amp;'Discounted Costs'!$O465),('Discounted Costs'!AN465)/Value_Output,"")</f>
        <v/>
      </c>
      <c r="AI177" s="81" t="str">
        <f>IF(ISTEXT('Discounted Costs'!$N465&amp;'Discounted Costs'!$O465),('Discounted Costs'!AO465)/Value_Output,"")</f>
        <v/>
      </c>
      <c r="AJ177" s="81" t="str">
        <f>IF(ISTEXT('Discounted Costs'!$N465&amp;'Discounted Costs'!$O465),('Discounted Costs'!AP465)/Value_Output,"")</f>
        <v/>
      </c>
      <c r="AK177" s="81" t="str">
        <f>IF(ISTEXT('Discounted Costs'!$N465&amp;'Discounted Costs'!$O465),('Discounted Costs'!AQ465)/Value_Output,"")</f>
        <v/>
      </c>
      <c r="AL177" s="81" t="str">
        <f>IF(ISTEXT('Discounted Costs'!$N465&amp;'Discounted Costs'!$O465),('Discounted Costs'!AR465)/Value_Output,"")</f>
        <v/>
      </c>
      <c r="AM177" s="81" t="str">
        <f>IF(ISTEXT('Discounted Costs'!$N465&amp;'Discounted Costs'!$O465),('Discounted Costs'!AS465)/Value_Output,"")</f>
        <v/>
      </c>
      <c r="AN177" s="81" t="str">
        <f>IF(ISTEXT('Discounted Costs'!$N465&amp;'Discounted Costs'!$O465),('Discounted Costs'!AT465)/Value_Output,"")</f>
        <v/>
      </c>
      <c r="AO177" s="81" t="str">
        <f>IF(ISTEXT('Discounted Costs'!$N465&amp;'Discounted Costs'!$O465),('Discounted Costs'!AU465)/Value_Output,"")</f>
        <v/>
      </c>
      <c r="AP177" s="81" t="str">
        <f>IF(ISTEXT('Discounted Costs'!$N465&amp;'Discounted Costs'!$O465),('Discounted Costs'!AV465)/Value_Output,"")</f>
        <v/>
      </c>
      <c r="AQ177" s="81" t="str">
        <f>IF(ISTEXT('Discounted Costs'!$N465&amp;'Discounted Costs'!$O465),('Discounted Costs'!AW465)/Value_Output,"")</f>
        <v/>
      </c>
      <c r="AR177" s="81" t="str">
        <f>IF(ISTEXT('Discounted Costs'!$N465&amp;'Discounted Costs'!$O465),('Discounted Costs'!AX465)/Value_Output,"")</f>
        <v/>
      </c>
      <c r="AS177" s="81" t="str">
        <f>IF(ISTEXT('Discounted Costs'!$N465&amp;'Discounted Costs'!$O465),('Discounted Costs'!AY465)/Value_Output,"")</f>
        <v/>
      </c>
      <c r="AT177" s="81" t="str">
        <f>IF(ISTEXT('Discounted Costs'!$N465&amp;'Discounted Costs'!$O465),('Discounted Costs'!AZ465)/Value_Output,"")</f>
        <v/>
      </c>
      <c r="AU177" s="81" t="str">
        <f>IF(ISTEXT('Discounted Costs'!$N465&amp;'Discounted Costs'!$O465),('Discounted Costs'!BA465)/Value_Output,"")</f>
        <v/>
      </c>
      <c r="AV177" s="81" t="str">
        <f>IF(ISTEXT('Discounted Costs'!$N465&amp;'Discounted Costs'!$O465),('Discounted Costs'!BB465)/Value_Output,"")</f>
        <v/>
      </c>
      <c r="AW177" s="81" t="str">
        <f>IF(ISTEXT('Discounted Costs'!$N465&amp;'Discounted Costs'!$O465),('Discounted Costs'!BC465)/Value_Output,"")</f>
        <v/>
      </c>
      <c r="AX177" s="81" t="str">
        <f>IF(ISTEXT('Discounted Costs'!$N465&amp;'Discounted Costs'!$O465),('Discounted Costs'!BD465)/Value_Output,"")</f>
        <v/>
      </c>
      <c r="AY177" s="81" t="str">
        <f>IF(ISTEXT('Discounted Costs'!$N465&amp;'Discounted Costs'!$O465),('Discounted Costs'!BE465)/Value_Output,"")</f>
        <v/>
      </c>
      <c r="AZ177" s="77" t="str">
        <f>IF(ISTEXT('Discounted Costs'!$N465&amp;'Discounted Costs'!$O465),('Discounted Costs'!BF465)/Value_Output,"")</f>
        <v/>
      </c>
      <c r="BA177" s="77" t="str">
        <f>IF(ISTEXT('Discounted Costs'!$N465&amp;'Discounted Costs'!$O465),('Discounted Costs'!BG465)/Value_Output,"")</f>
        <v/>
      </c>
      <c r="BB177" s="77" t="str">
        <f>IF(ISTEXT('Discounted Costs'!$N465&amp;'Discounted Costs'!$O465),('Discounted Costs'!BH465)/Value_Output,"")</f>
        <v/>
      </c>
      <c r="BC177" s="77" t="str">
        <f>IF(ISTEXT('Discounted Costs'!$N465&amp;'Discounted Costs'!$O465),('Discounted Costs'!BI465)/Value_Output,"")</f>
        <v/>
      </c>
      <c r="BD177" s="77" t="str">
        <f>IF(ISTEXT('Discounted Costs'!$N465&amp;'Discounted Costs'!$O465),('Discounted Costs'!BJ465)/Value_Output,"")</f>
        <v/>
      </c>
      <c r="BE177" s="77" t="str">
        <f>IF(ISTEXT('Discounted Costs'!$N465&amp;'Discounted Costs'!$O465),('Discounted Costs'!BK465)/Value_Output,"")</f>
        <v/>
      </c>
      <c r="BF177" s="77" t="str">
        <f>IF(ISTEXT('Discounted Costs'!$N465&amp;'Discounted Costs'!$O465),('Discounted Costs'!BL465)/Value_Output,"")</f>
        <v/>
      </c>
      <c r="BG177" s="77" t="str">
        <f>IF(ISTEXT('Discounted Costs'!$N465&amp;'Discounted Costs'!$O465),('Discounted Costs'!BM465)/Value_Output,"")</f>
        <v/>
      </c>
      <c r="BH177" s="77" t="str">
        <f>IF(ISTEXT('Discounted Costs'!$N465&amp;'Discounted Costs'!$O465),('Discounted Costs'!BN465)/Value_Output,"")</f>
        <v/>
      </c>
      <c r="BI177" s="77" t="str">
        <f>IF(ISTEXT('Discounted Costs'!$N465&amp;'Discounted Costs'!$O465),('Discounted Costs'!BO465)/Value_Output,"")</f>
        <v/>
      </c>
      <c r="BJ177" s="77" t="str">
        <f>IF(ISTEXT('Discounted Costs'!$N465&amp;'Discounted Costs'!$O465),('Discounted Costs'!BP465)/Value_Output,"")</f>
        <v/>
      </c>
      <c r="BK177" s="77" t="str">
        <f>IF(ISTEXT('Discounted Costs'!$N465&amp;'Discounted Costs'!$O465),('Discounted Costs'!BQ465)/Value_Output,"")</f>
        <v/>
      </c>
      <c r="BL177" s="77" t="str">
        <f>IF(ISTEXT('Discounted Costs'!$N465&amp;'Discounted Costs'!$O465),('Discounted Costs'!BR465)/Value_Output,"")</f>
        <v/>
      </c>
      <c r="BM177" s="77" t="str">
        <f>IF(ISTEXT('Discounted Costs'!$N465&amp;'Discounted Costs'!$O465),('Discounted Costs'!BS465)/Value_Output,"")</f>
        <v/>
      </c>
      <c r="BN177" s="77" t="str">
        <f>IF(ISTEXT('Discounted Costs'!$N465&amp;'Discounted Costs'!$O465),('Discounted Costs'!BT465)/Value_Output,"")</f>
        <v/>
      </c>
      <c r="BO177" s="77" t="str">
        <f>IF(ISTEXT('Discounted Costs'!$N465&amp;'Discounted Costs'!$O465),('Discounted Costs'!BU465)/Value_Output,"")</f>
        <v/>
      </c>
      <c r="BP177" s="77" t="str">
        <f>IF(ISTEXT('Discounted Costs'!$N465&amp;'Discounted Costs'!$O465),('Discounted Costs'!BV465)/Value_Output,"")</f>
        <v/>
      </c>
      <c r="BQ177" s="77" t="str">
        <f>IF(ISTEXT('Discounted Costs'!$N465&amp;'Discounted Costs'!$O465),('Discounted Costs'!BW465)/Value_Output,"")</f>
        <v/>
      </c>
      <c r="BR177" s="77" t="str">
        <f>IF(ISTEXT('Discounted Costs'!$N465&amp;'Discounted Costs'!$O465),('Discounted Costs'!BX465)/Value_Output,"")</f>
        <v/>
      </c>
      <c r="BS177" s="77" t="str">
        <f>IF(ISTEXT('Discounted Costs'!$N465&amp;'Discounted Costs'!$O465),('Discounted Costs'!BY465)/Value_Output,"")</f>
        <v/>
      </c>
      <c r="BT177" s="77" t="str">
        <f>IF(ISTEXT('Discounted Costs'!$N465&amp;'Discounted Costs'!$O465),('Discounted Costs'!BZ465)/Value_Output,"")</f>
        <v/>
      </c>
      <c r="BU177" s="77" t="str">
        <f>IF(ISTEXT('Discounted Costs'!$N465&amp;'Discounted Costs'!$O465),('Discounted Costs'!CA465)/Value_Output,"")</f>
        <v/>
      </c>
      <c r="BV177" s="77" t="str">
        <f>IF(ISTEXT('Discounted Costs'!$N465&amp;'Discounted Costs'!$O465),('Discounted Costs'!CB465)/Value_Output,"")</f>
        <v/>
      </c>
      <c r="BW177" s="77" t="str">
        <f>IF(ISTEXT('Discounted Costs'!$N465&amp;'Discounted Costs'!$O465),('Discounted Costs'!CC465)/Value_Output,"")</f>
        <v/>
      </c>
      <c r="BX177" s="77" t="str">
        <f>IF(ISTEXT('Discounted Costs'!$N465&amp;'Discounted Costs'!$O465),('Discounted Costs'!CD465)/Value_Output,"")</f>
        <v/>
      </c>
      <c r="BY177" s="77" t="str">
        <f>IF(ISTEXT('Discounted Costs'!$N465&amp;'Discounted Costs'!$O465),('Discounted Costs'!CE465)/Value_Output,"")</f>
        <v/>
      </c>
      <c r="BZ177" s="77" t="str">
        <f>IF(ISTEXT('Discounted Costs'!$N465&amp;'Discounted Costs'!$O465),('Discounted Costs'!CF465)/Value_Output,"")</f>
        <v/>
      </c>
      <c r="CA177" s="77" t="str">
        <f>IF(ISTEXT('Discounted Costs'!$N465&amp;'Discounted Costs'!$O465),('Discounted Costs'!CG465)/Value_Output,"")</f>
        <v/>
      </c>
      <c r="CB177" s="77" t="str">
        <f>IF(ISTEXT('Discounted Costs'!$N465&amp;'Discounted Costs'!$O465),('Discounted Costs'!CH465)/Value_Output,"")</f>
        <v/>
      </c>
      <c r="CC177" s="77" t="str">
        <f>IF(ISTEXT('Discounted Costs'!$N465&amp;'Discounted Costs'!$O465),('Discounted Costs'!CI465)/Value_Output,"")</f>
        <v/>
      </c>
      <c r="CD177" s="77" t="str">
        <f>IF(ISTEXT('Discounted Costs'!$N465&amp;'Discounted Costs'!$O465),('Discounted Costs'!CJ465)/Value_Output,"")</f>
        <v/>
      </c>
      <c r="CE177" s="77" t="str">
        <f>IF(ISTEXT('Discounted Costs'!$N465&amp;'Discounted Costs'!$O465),('Discounted Costs'!CK465)/Value_Output,"")</f>
        <v/>
      </c>
      <c r="CF177" s="77" t="str">
        <f>IF(ISTEXT('Discounted Costs'!$N465&amp;'Discounted Costs'!$O465),('Discounted Costs'!CL465)/Value_Output,"")</f>
        <v/>
      </c>
      <c r="CG177" s="77" t="str">
        <f>IF(ISTEXT('Discounted Costs'!$N465&amp;'Discounted Costs'!$O465),('Discounted Costs'!CM465)/Value_Output,"")</f>
        <v/>
      </c>
      <c r="CH177" s="77" t="str">
        <f>IF(ISTEXT('Discounted Costs'!$N465&amp;'Discounted Costs'!$O465),('Discounted Costs'!CN465)/Value_Output,"")</f>
        <v/>
      </c>
      <c r="CI177" s="77" t="str">
        <f>IF(ISTEXT('Discounted Costs'!$N465&amp;'Discounted Costs'!$O465),('Discounted Costs'!CO465)/Value_Output,"")</f>
        <v/>
      </c>
      <c r="CJ177" s="77" t="str">
        <f>IF(ISTEXT('Discounted Costs'!$N465&amp;'Discounted Costs'!$O465),('Discounted Costs'!CP465)/Value_Output,"")</f>
        <v/>
      </c>
      <c r="CM177" s="24"/>
      <c r="CN177" s="24"/>
    </row>
    <row r="178" spans="3:92" x14ac:dyDescent="0.35">
      <c r="C178" s="114"/>
      <c r="D178" s="114"/>
      <c r="E178" s="19" t="str">
        <f>IF(ISTEXT('Discounted Costs'!$N466&amp;'Discounted Costs'!$O466),'Discounted Costs'!$O466,"")</f>
        <v/>
      </c>
      <c r="F178" s="19"/>
      <c r="G178" s="82" t="str">
        <f>IF(ISTEXT('Discounted Costs'!$N466&amp;'Discounted Costs'!$O466),SUM('Discounted Costs'!$P466:$BM466),"")</f>
        <v/>
      </c>
      <c r="H178" s="82"/>
      <c r="I178" s="87"/>
      <c r="J178" s="81" t="str">
        <f>IF(ISTEXT('Discounted Costs'!$N466&amp;'Discounted Costs'!$O466),('Discounted Costs'!P466)/Value_Output,"")</f>
        <v/>
      </c>
      <c r="K178" s="81" t="str">
        <f>IF(ISTEXT('Discounted Costs'!$N466&amp;'Discounted Costs'!$O466),('Discounted Costs'!Q466)/Value_Output,"")</f>
        <v/>
      </c>
      <c r="L178" s="81" t="str">
        <f>IF(ISTEXT('Discounted Costs'!$N466&amp;'Discounted Costs'!$O466),('Discounted Costs'!R466)/Value_Output,"")</f>
        <v/>
      </c>
      <c r="M178" s="81" t="str">
        <f>IF(ISTEXT('Discounted Costs'!$N466&amp;'Discounted Costs'!$O466),('Discounted Costs'!S466)/Value_Output,"")</f>
        <v/>
      </c>
      <c r="N178" s="81" t="str">
        <f>IF(ISTEXT('Discounted Costs'!$N466&amp;'Discounted Costs'!$O466),('Discounted Costs'!T466)/Value_Output,"")</f>
        <v/>
      </c>
      <c r="O178" s="81" t="str">
        <f>IF(ISTEXT('Discounted Costs'!$N466&amp;'Discounted Costs'!$O466),('Discounted Costs'!U466)/Value_Output,"")</f>
        <v/>
      </c>
      <c r="P178" s="81" t="str">
        <f>IF(ISTEXT('Discounted Costs'!$N466&amp;'Discounted Costs'!$O466),('Discounted Costs'!V466)/Value_Output,"")</f>
        <v/>
      </c>
      <c r="Q178" s="81" t="str">
        <f>IF(ISTEXT('Discounted Costs'!$N466&amp;'Discounted Costs'!$O466),('Discounted Costs'!W466)/Value_Output,"")</f>
        <v/>
      </c>
      <c r="R178" s="81" t="str">
        <f>IF(ISTEXT('Discounted Costs'!$N466&amp;'Discounted Costs'!$O466),('Discounted Costs'!X466)/Value_Output,"")</f>
        <v/>
      </c>
      <c r="S178" s="81" t="str">
        <f>IF(ISTEXT('Discounted Costs'!$N466&amp;'Discounted Costs'!$O466),('Discounted Costs'!Y466)/Value_Output,"")</f>
        <v/>
      </c>
      <c r="T178" s="81" t="str">
        <f>IF(ISTEXT('Discounted Costs'!$N466&amp;'Discounted Costs'!$O466),('Discounted Costs'!Z466)/Value_Output,"")</f>
        <v/>
      </c>
      <c r="U178" s="81" t="str">
        <f>IF(ISTEXT('Discounted Costs'!$N466&amp;'Discounted Costs'!$O466),('Discounted Costs'!AA466)/Value_Output,"")</f>
        <v/>
      </c>
      <c r="V178" s="81" t="str">
        <f>IF(ISTEXT('Discounted Costs'!$N466&amp;'Discounted Costs'!$O466),('Discounted Costs'!AB466)/Value_Output,"")</f>
        <v/>
      </c>
      <c r="W178" s="81" t="str">
        <f>IF(ISTEXT('Discounted Costs'!$N466&amp;'Discounted Costs'!$O466),('Discounted Costs'!AC466)/Value_Output,"")</f>
        <v/>
      </c>
      <c r="X178" s="81" t="str">
        <f>IF(ISTEXT('Discounted Costs'!$N466&amp;'Discounted Costs'!$O466),('Discounted Costs'!AD466)/Value_Output,"")</f>
        <v/>
      </c>
      <c r="Y178" s="81" t="str">
        <f>IF(ISTEXT('Discounted Costs'!$N466&amp;'Discounted Costs'!$O466),('Discounted Costs'!AE466)/Value_Output,"")</f>
        <v/>
      </c>
      <c r="Z178" s="81" t="str">
        <f>IF(ISTEXT('Discounted Costs'!$N466&amp;'Discounted Costs'!$O466),('Discounted Costs'!AF466)/Value_Output,"")</f>
        <v/>
      </c>
      <c r="AA178" s="81" t="str">
        <f>IF(ISTEXT('Discounted Costs'!$N466&amp;'Discounted Costs'!$O466),('Discounted Costs'!AG466)/Value_Output,"")</f>
        <v/>
      </c>
      <c r="AB178" s="81" t="str">
        <f>IF(ISTEXT('Discounted Costs'!$N466&amp;'Discounted Costs'!$O466),('Discounted Costs'!AH466)/Value_Output,"")</f>
        <v/>
      </c>
      <c r="AC178" s="81" t="str">
        <f>IF(ISTEXT('Discounted Costs'!$N466&amp;'Discounted Costs'!$O466),('Discounted Costs'!AI466)/Value_Output,"")</f>
        <v/>
      </c>
      <c r="AD178" s="81" t="str">
        <f>IF(ISTEXT('Discounted Costs'!$N466&amp;'Discounted Costs'!$O466),('Discounted Costs'!AJ466)/Value_Output,"")</f>
        <v/>
      </c>
      <c r="AE178" s="81" t="str">
        <f>IF(ISTEXT('Discounted Costs'!$N466&amp;'Discounted Costs'!$O466),('Discounted Costs'!AK466)/Value_Output,"")</f>
        <v/>
      </c>
      <c r="AF178" s="81" t="str">
        <f>IF(ISTEXT('Discounted Costs'!$N466&amp;'Discounted Costs'!$O466),('Discounted Costs'!AL466)/Value_Output,"")</f>
        <v/>
      </c>
      <c r="AG178" s="81" t="str">
        <f>IF(ISTEXT('Discounted Costs'!$N466&amp;'Discounted Costs'!$O466),('Discounted Costs'!AM466)/Value_Output,"")</f>
        <v/>
      </c>
      <c r="AH178" s="81" t="str">
        <f>IF(ISTEXT('Discounted Costs'!$N466&amp;'Discounted Costs'!$O466),('Discounted Costs'!AN466)/Value_Output,"")</f>
        <v/>
      </c>
      <c r="AI178" s="81" t="str">
        <f>IF(ISTEXT('Discounted Costs'!$N466&amp;'Discounted Costs'!$O466),('Discounted Costs'!AO466)/Value_Output,"")</f>
        <v/>
      </c>
      <c r="AJ178" s="81" t="str">
        <f>IF(ISTEXT('Discounted Costs'!$N466&amp;'Discounted Costs'!$O466),('Discounted Costs'!AP466)/Value_Output,"")</f>
        <v/>
      </c>
      <c r="AK178" s="81" t="str">
        <f>IF(ISTEXT('Discounted Costs'!$N466&amp;'Discounted Costs'!$O466),('Discounted Costs'!AQ466)/Value_Output,"")</f>
        <v/>
      </c>
      <c r="AL178" s="81" t="str">
        <f>IF(ISTEXT('Discounted Costs'!$N466&amp;'Discounted Costs'!$O466),('Discounted Costs'!AR466)/Value_Output,"")</f>
        <v/>
      </c>
      <c r="AM178" s="81" t="str">
        <f>IF(ISTEXT('Discounted Costs'!$N466&amp;'Discounted Costs'!$O466),('Discounted Costs'!AS466)/Value_Output,"")</f>
        <v/>
      </c>
      <c r="AN178" s="81" t="str">
        <f>IF(ISTEXT('Discounted Costs'!$N466&amp;'Discounted Costs'!$O466),('Discounted Costs'!AT466)/Value_Output,"")</f>
        <v/>
      </c>
      <c r="AO178" s="81" t="str">
        <f>IF(ISTEXT('Discounted Costs'!$N466&amp;'Discounted Costs'!$O466),('Discounted Costs'!AU466)/Value_Output,"")</f>
        <v/>
      </c>
      <c r="AP178" s="81" t="str">
        <f>IF(ISTEXT('Discounted Costs'!$N466&amp;'Discounted Costs'!$O466),('Discounted Costs'!AV466)/Value_Output,"")</f>
        <v/>
      </c>
      <c r="AQ178" s="81" t="str">
        <f>IF(ISTEXT('Discounted Costs'!$N466&amp;'Discounted Costs'!$O466),('Discounted Costs'!AW466)/Value_Output,"")</f>
        <v/>
      </c>
      <c r="AR178" s="81" t="str">
        <f>IF(ISTEXT('Discounted Costs'!$N466&amp;'Discounted Costs'!$O466),('Discounted Costs'!AX466)/Value_Output,"")</f>
        <v/>
      </c>
      <c r="AS178" s="81" t="str">
        <f>IF(ISTEXT('Discounted Costs'!$N466&amp;'Discounted Costs'!$O466),('Discounted Costs'!AY466)/Value_Output,"")</f>
        <v/>
      </c>
      <c r="AT178" s="81" t="str">
        <f>IF(ISTEXT('Discounted Costs'!$N466&amp;'Discounted Costs'!$O466),('Discounted Costs'!AZ466)/Value_Output,"")</f>
        <v/>
      </c>
      <c r="AU178" s="81" t="str">
        <f>IF(ISTEXT('Discounted Costs'!$N466&amp;'Discounted Costs'!$O466),('Discounted Costs'!BA466)/Value_Output,"")</f>
        <v/>
      </c>
      <c r="AV178" s="81" t="str">
        <f>IF(ISTEXT('Discounted Costs'!$N466&amp;'Discounted Costs'!$O466),('Discounted Costs'!BB466)/Value_Output,"")</f>
        <v/>
      </c>
      <c r="AW178" s="81" t="str">
        <f>IF(ISTEXT('Discounted Costs'!$N466&amp;'Discounted Costs'!$O466),('Discounted Costs'!BC466)/Value_Output,"")</f>
        <v/>
      </c>
      <c r="AX178" s="81" t="str">
        <f>IF(ISTEXT('Discounted Costs'!$N466&amp;'Discounted Costs'!$O466),('Discounted Costs'!BD466)/Value_Output,"")</f>
        <v/>
      </c>
      <c r="AY178" s="81" t="str">
        <f>IF(ISTEXT('Discounted Costs'!$N466&amp;'Discounted Costs'!$O466),('Discounted Costs'!BE466)/Value_Output,"")</f>
        <v/>
      </c>
      <c r="AZ178" s="77" t="str">
        <f>IF(ISTEXT('Discounted Costs'!$N466&amp;'Discounted Costs'!$O466),('Discounted Costs'!BF466)/Value_Output,"")</f>
        <v/>
      </c>
      <c r="BA178" s="77" t="str">
        <f>IF(ISTEXT('Discounted Costs'!$N466&amp;'Discounted Costs'!$O466),('Discounted Costs'!BG466)/Value_Output,"")</f>
        <v/>
      </c>
      <c r="BB178" s="77" t="str">
        <f>IF(ISTEXT('Discounted Costs'!$N466&amp;'Discounted Costs'!$O466),('Discounted Costs'!BH466)/Value_Output,"")</f>
        <v/>
      </c>
      <c r="BC178" s="77" t="str">
        <f>IF(ISTEXT('Discounted Costs'!$N466&amp;'Discounted Costs'!$O466),('Discounted Costs'!BI466)/Value_Output,"")</f>
        <v/>
      </c>
      <c r="BD178" s="77" t="str">
        <f>IF(ISTEXT('Discounted Costs'!$N466&amp;'Discounted Costs'!$O466),('Discounted Costs'!BJ466)/Value_Output,"")</f>
        <v/>
      </c>
      <c r="BE178" s="77" t="str">
        <f>IF(ISTEXT('Discounted Costs'!$N466&amp;'Discounted Costs'!$O466),('Discounted Costs'!BK466)/Value_Output,"")</f>
        <v/>
      </c>
      <c r="BF178" s="77" t="str">
        <f>IF(ISTEXT('Discounted Costs'!$N466&amp;'Discounted Costs'!$O466),('Discounted Costs'!BL466)/Value_Output,"")</f>
        <v/>
      </c>
      <c r="BG178" s="77" t="str">
        <f>IF(ISTEXT('Discounted Costs'!$N466&amp;'Discounted Costs'!$O466),('Discounted Costs'!BM466)/Value_Output,"")</f>
        <v/>
      </c>
      <c r="BH178" s="77" t="str">
        <f>IF(ISTEXT('Discounted Costs'!$N466&amp;'Discounted Costs'!$O466),('Discounted Costs'!BN466)/Value_Output,"")</f>
        <v/>
      </c>
      <c r="BI178" s="77" t="str">
        <f>IF(ISTEXT('Discounted Costs'!$N466&amp;'Discounted Costs'!$O466),('Discounted Costs'!BO466)/Value_Output,"")</f>
        <v/>
      </c>
      <c r="BJ178" s="77" t="str">
        <f>IF(ISTEXT('Discounted Costs'!$N466&amp;'Discounted Costs'!$O466),('Discounted Costs'!BP466)/Value_Output,"")</f>
        <v/>
      </c>
      <c r="BK178" s="77" t="str">
        <f>IF(ISTEXT('Discounted Costs'!$N466&amp;'Discounted Costs'!$O466),('Discounted Costs'!BQ466)/Value_Output,"")</f>
        <v/>
      </c>
      <c r="BL178" s="77" t="str">
        <f>IF(ISTEXT('Discounted Costs'!$N466&amp;'Discounted Costs'!$O466),('Discounted Costs'!BR466)/Value_Output,"")</f>
        <v/>
      </c>
      <c r="BM178" s="77" t="str">
        <f>IF(ISTEXT('Discounted Costs'!$N466&amp;'Discounted Costs'!$O466),('Discounted Costs'!BS466)/Value_Output,"")</f>
        <v/>
      </c>
      <c r="BN178" s="77" t="str">
        <f>IF(ISTEXT('Discounted Costs'!$N466&amp;'Discounted Costs'!$O466),('Discounted Costs'!BT466)/Value_Output,"")</f>
        <v/>
      </c>
      <c r="BO178" s="77" t="str">
        <f>IF(ISTEXT('Discounted Costs'!$N466&amp;'Discounted Costs'!$O466),('Discounted Costs'!BU466)/Value_Output,"")</f>
        <v/>
      </c>
      <c r="BP178" s="77" t="str">
        <f>IF(ISTEXT('Discounted Costs'!$N466&amp;'Discounted Costs'!$O466),('Discounted Costs'!BV466)/Value_Output,"")</f>
        <v/>
      </c>
      <c r="BQ178" s="77" t="str">
        <f>IF(ISTEXT('Discounted Costs'!$N466&amp;'Discounted Costs'!$O466),('Discounted Costs'!BW466)/Value_Output,"")</f>
        <v/>
      </c>
      <c r="BR178" s="77" t="str">
        <f>IF(ISTEXT('Discounted Costs'!$N466&amp;'Discounted Costs'!$O466),('Discounted Costs'!BX466)/Value_Output,"")</f>
        <v/>
      </c>
      <c r="BS178" s="77" t="str">
        <f>IF(ISTEXT('Discounted Costs'!$N466&amp;'Discounted Costs'!$O466),('Discounted Costs'!BY466)/Value_Output,"")</f>
        <v/>
      </c>
      <c r="BT178" s="77" t="str">
        <f>IF(ISTEXT('Discounted Costs'!$N466&amp;'Discounted Costs'!$O466),('Discounted Costs'!BZ466)/Value_Output,"")</f>
        <v/>
      </c>
      <c r="BU178" s="77" t="str">
        <f>IF(ISTEXT('Discounted Costs'!$N466&amp;'Discounted Costs'!$O466),('Discounted Costs'!CA466)/Value_Output,"")</f>
        <v/>
      </c>
      <c r="BV178" s="77" t="str">
        <f>IF(ISTEXT('Discounted Costs'!$N466&amp;'Discounted Costs'!$O466),('Discounted Costs'!CB466)/Value_Output,"")</f>
        <v/>
      </c>
      <c r="BW178" s="77" t="str">
        <f>IF(ISTEXT('Discounted Costs'!$N466&amp;'Discounted Costs'!$O466),('Discounted Costs'!CC466)/Value_Output,"")</f>
        <v/>
      </c>
      <c r="BX178" s="77" t="str">
        <f>IF(ISTEXT('Discounted Costs'!$N466&amp;'Discounted Costs'!$O466),('Discounted Costs'!CD466)/Value_Output,"")</f>
        <v/>
      </c>
      <c r="BY178" s="77" t="str">
        <f>IF(ISTEXT('Discounted Costs'!$N466&amp;'Discounted Costs'!$O466),('Discounted Costs'!CE466)/Value_Output,"")</f>
        <v/>
      </c>
      <c r="BZ178" s="77" t="str">
        <f>IF(ISTEXT('Discounted Costs'!$N466&amp;'Discounted Costs'!$O466),('Discounted Costs'!CF466)/Value_Output,"")</f>
        <v/>
      </c>
      <c r="CA178" s="77" t="str">
        <f>IF(ISTEXT('Discounted Costs'!$N466&amp;'Discounted Costs'!$O466),('Discounted Costs'!CG466)/Value_Output,"")</f>
        <v/>
      </c>
      <c r="CB178" s="77" t="str">
        <f>IF(ISTEXT('Discounted Costs'!$N466&amp;'Discounted Costs'!$O466),('Discounted Costs'!CH466)/Value_Output,"")</f>
        <v/>
      </c>
      <c r="CC178" s="77" t="str">
        <f>IF(ISTEXT('Discounted Costs'!$N466&amp;'Discounted Costs'!$O466),('Discounted Costs'!CI466)/Value_Output,"")</f>
        <v/>
      </c>
      <c r="CD178" s="77" t="str">
        <f>IF(ISTEXT('Discounted Costs'!$N466&amp;'Discounted Costs'!$O466),('Discounted Costs'!CJ466)/Value_Output,"")</f>
        <v/>
      </c>
      <c r="CE178" s="77" t="str">
        <f>IF(ISTEXT('Discounted Costs'!$N466&amp;'Discounted Costs'!$O466),('Discounted Costs'!CK466)/Value_Output,"")</f>
        <v/>
      </c>
      <c r="CF178" s="77" t="str">
        <f>IF(ISTEXT('Discounted Costs'!$N466&amp;'Discounted Costs'!$O466),('Discounted Costs'!CL466)/Value_Output,"")</f>
        <v/>
      </c>
      <c r="CG178" s="77" t="str">
        <f>IF(ISTEXT('Discounted Costs'!$N466&amp;'Discounted Costs'!$O466),('Discounted Costs'!CM466)/Value_Output,"")</f>
        <v/>
      </c>
      <c r="CH178" s="77" t="str">
        <f>IF(ISTEXT('Discounted Costs'!$N466&amp;'Discounted Costs'!$O466),('Discounted Costs'!CN466)/Value_Output,"")</f>
        <v/>
      </c>
      <c r="CI178" s="77" t="str">
        <f>IF(ISTEXT('Discounted Costs'!$N466&amp;'Discounted Costs'!$O466),('Discounted Costs'!CO466)/Value_Output,"")</f>
        <v/>
      </c>
      <c r="CJ178" s="77" t="str">
        <f>IF(ISTEXT('Discounted Costs'!$N466&amp;'Discounted Costs'!$O466),('Discounted Costs'!CP466)/Value_Output,"")</f>
        <v/>
      </c>
      <c r="CM178" s="24"/>
      <c r="CN178" s="24"/>
    </row>
    <row r="179" spans="3:92" x14ac:dyDescent="0.35">
      <c r="C179" s="114"/>
      <c r="D179" s="114"/>
      <c r="E179" s="19" t="str">
        <f>IF(ISTEXT('Discounted Costs'!$N467&amp;'Discounted Costs'!$O467),'Discounted Costs'!$O467,"")</f>
        <v/>
      </c>
      <c r="F179" s="19"/>
      <c r="G179" s="82" t="str">
        <f>IF(ISTEXT('Discounted Costs'!$N467&amp;'Discounted Costs'!$O467),SUM('Discounted Costs'!$P467:$BM467),"")</f>
        <v/>
      </c>
      <c r="H179" s="82"/>
      <c r="I179" s="87"/>
      <c r="J179" s="81" t="str">
        <f>IF(ISTEXT('Discounted Costs'!$N467&amp;'Discounted Costs'!$O467),('Discounted Costs'!P467)/Value_Output,"")</f>
        <v/>
      </c>
      <c r="K179" s="81" t="str">
        <f>IF(ISTEXT('Discounted Costs'!$N467&amp;'Discounted Costs'!$O467),('Discounted Costs'!Q467)/Value_Output,"")</f>
        <v/>
      </c>
      <c r="L179" s="81" t="str">
        <f>IF(ISTEXT('Discounted Costs'!$N467&amp;'Discounted Costs'!$O467),('Discounted Costs'!R467)/Value_Output,"")</f>
        <v/>
      </c>
      <c r="M179" s="81" t="str">
        <f>IF(ISTEXT('Discounted Costs'!$N467&amp;'Discounted Costs'!$O467),('Discounted Costs'!S467)/Value_Output,"")</f>
        <v/>
      </c>
      <c r="N179" s="81" t="str">
        <f>IF(ISTEXT('Discounted Costs'!$N467&amp;'Discounted Costs'!$O467),('Discounted Costs'!T467)/Value_Output,"")</f>
        <v/>
      </c>
      <c r="O179" s="81" t="str">
        <f>IF(ISTEXT('Discounted Costs'!$N467&amp;'Discounted Costs'!$O467),('Discounted Costs'!U467)/Value_Output,"")</f>
        <v/>
      </c>
      <c r="P179" s="81" t="str">
        <f>IF(ISTEXT('Discounted Costs'!$N467&amp;'Discounted Costs'!$O467),('Discounted Costs'!V467)/Value_Output,"")</f>
        <v/>
      </c>
      <c r="Q179" s="81" t="str">
        <f>IF(ISTEXT('Discounted Costs'!$N467&amp;'Discounted Costs'!$O467),('Discounted Costs'!W467)/Value_Output,"")</f>
        <v/>
      </c>
      <c r="R179" s="81" t="str">
        <f>IF(ISTEXT('Discounted Costs'!$N467&amp;'Discounted Costs'!$O467),('Discounted Costs'!X467)/Value_Output,"")</f>
        <v/>
      </c>
      <c r="S179" s="81" t="str">
        <f>IF(ISTEXT('Discounted Costs'!$N467&amp;'Discounted Costs'!$O467),('Discounted Costs'!Y467)/Value_Output,"")</f>
        <v/>
      </c>
      <c r="T179" s="81" t="str">
        <f>IF(ISTEXT('Discounted Costs'!$N467&amp;'Discounted Costs'!$O467),('Discounted Costs'!Z467)/Value_Output,"")</f>
        <v/>
      </c>
      <c r="U179" s="81" t="str">
        <f>IF(ISTEXT('Discounted Costs'!$N467&amp;'Discounted Costs'!$O467),('Discounted Costs'!AA467)/Value_Output,"")</f>
        <v/>
      </c>
      <c r="V179" s="81" t="str">
        <f>IF(ISTEXT('Discounted Costs'!$N467&amp;'Discounted Costs'!$O467),('Discounted Costs'!AB467)/Value_Output,"")</f>
        <v/>
      </c>
      <c r="W179" s="81" t="str">
        <f>IF(ISTEXT('Discounted Costs'!$N467&amp;'Discounted Costs'!$O467),('Discounted Costs'!AC467)/Value_Output,"")</f>
        <v/>
      </c>
      <c r="X179" s="81" t="str">
        <f>IF(ISTEXT('Discounted Costs'!$N467&amp;'Discounted Costs'!$O467),('Discounted Costs'!AD467)/Value_Output,"")</f>
        <v/>
      </c>
      <c r="Y179" s="81" t="str">
        <f>IF(ISTEXT('Discounted Costs'!$N467&amp;'Discounted Costs'!$O467),('Discounted Costs'!AE467)/Value_Output,"")</f>
        <v/>
      </c>
      <c r="Z179" s="81" t="str">
        <f>IF(ISTEXT('Discounted Costs'!$N467&amp;'Discounted Costs'!$O467),('Discounted Costs'!AF467)/Value_Output,"")</f>
        <v/>
      </c>
      <c r="AA179" s="81" t="str">
        <f>IF(ISTEXT('Discounted Costs'!$N467&amp;'Discounted Costs'!$O467),('Discounted Costs'!AG467)/Value_Output,"")</f>
        <v/>
      </c>
      <c r="AB179" s="81" t="str">
        <f>IF(ISTEXT('Discounted Costs'!$N467&amp;'Discounted Costs'!$O467),('Discounted Costs'!AH467)/Value_Output,"")</f>
        <v/>
      </c>
      <c r="AC179" s="81" t="str">
        <f>IF(ISTEXT('Discounted Costs'!$N467&amp;'Discounted Costs'!$O467),('Discounted Costs'!AI467)/Value_Output,"")</f>
        <v/>
      </c>
      <c r="AD179" s="81" t="str">
        <f>IF(ISTEXT('Discounted Costs'!$N467&amp;'Discounted Costs'!$O467),('Discounted Costs'!AJ467)/Value_Output,"")</f>
        <v/>
      </c>
      <c r="AE179" s="81" t="str">
        <f>IF(ISTEXT('Discounted Costs'!$N467&amp;'Discounted Costs'!$O467),('Discounted Costs'!AK467)/Value_Output,"")</f>
        <v/>
      </c>
      <c r="AF179" s="81" t="str">
        <f>IF(ISTEXT('Discounted Costs'!$N467&amp;'Discounted Costs'!$O467),('Discounted Costs'!AL467)/Value_Output,"")</f>
        <v/>
      </c>
      <c r="AG179" s="81" t="str">
        <f>IF(ISTEXT('Discounted Costs'!$N467&amp;'Discounted Costs'!$O467),('Discounted Costs'!AM467)/Value_Output,"")</f>
        <v/>
      </c>
      <c r="AH179" s="81" t="str">
        <f>IF(ISTEXT('Discounted Costs'!$N467&amp;'Discounted Costs'!$O467),('Discounted Costs'!AN467)/Value_Output,"")</f>
        <v/>
      </c>
      <c r="AI179" s="81" t="str">
        <f>IF(ISTEXT('Discounted Costs'!$N467&amp;'Discounted Costs'!$O467),('Discounted Costs'!AO467)/Value_Output,"")</f>
        <v/>
      </c>
      <c r="AJ179" s="81" t="str">
        <f>IF(ISTEXT('Discounted Costs'!$N467&amp;'Discounted Costs'!$O467),('Discounted Costs'!AP467)/Value_Output,"")</f>
        <v/>
      </c>
      <c r="AK179" s="81" t="str">
        <f>IF(ISTEXT('Discounted Costs'!$N467&amp;'Discounted Costs'!$O467),('Discounted Costs'!AQ467)/Value_Output,"")</f>
        <v/>
      </c>
      <c r="AL179" s="81" t="str">
        <f>IF(ISTEXT('Discounted Costs'!$N467&amp;'Discounted Costs'!$O467),('Discounted Costs'!AR467)/Value_Output,"")</f>
        <v/>
      </c>
      <c r="AM179" s="81" t="str">
        <f>IF(ISTEXT('Discounted Costs'!$N467&amp;'Discounted Costs'!$O467),('Discounted Costs'!AS467)/Value_Output,"")</f>
        <v/>
      </c>
      <c r="AN179" s="81" t="str">
        <f>IF(ISTEXT('Discounted Costs'!$N467&amp;'Discounted Costs'!$O467),('Discounted Costs'!AT467)/Value_Output,"")</f>
        <v/>
      </c>
      <c r="AO179" s="81" t="str">
        <f>IF(ISTEXT('Discounted Costs'!$N467&amp;'Discounted Costs'!$O467),('Discounted Costs'!AU467)/Value_Output,"")</f>
        <v/>
      </c>
      <c r="AP179" s="81" t="str">
        <f>IF(ISTEXT('Discounted Costs'!$N467&amp;'Discounted Costs'!$O467),('Discounted Costs'!AV467)/Value_Output,"")</f>
        <v/>
      </c>
      <c r="AQ179" s="81" t="str">
        <f>IF(ISTEXT('Discounted Costs'!$N467&amp;'Discounted Costs'!$O467),('Discounted Costs'!AW467)/Value_Output,"")</f>
        <v/>
      </c>
      <c r="AR179" s="81" t="str">
        <f>IF(ISTEXT('Discounted Costs'!$N467&amp;'Discounted Costs'!$O467),('Discounted Costs'!AX467)/Value_Output,"")</f>
        <v/>
      </c>
      <c r="AS179" s="81" t="str">
        <f>IF(ISTEXT('Discounted Costs'!$N467&amp;'Discounted Costs'!$O467),('Discounted Costs'!AY467)/Value_Output,"")</f>
        <v/>
      </c>
      <c r="AT179" s="81" t="str">
        <f>IF(ISTEXT('Discounted Costs'!$N467&amp;'Discounted Costs'!$O467),('Discounted Costs'!AZ467)/Value_Output,"")</f>
        <v/>
      </c>
      <c r="AU179" s="81" t="str">
        <f>IF(ISTEXT('Discounted Costs'!$N467&amp;'Discounted Costs'!$O467),('Discounted Costs'!BA467)/Value_Output,"")</f>
        <v/>
      </c>
      <c r="AV179" s="81" t="str">
        <f>IF(ISTEXT('Discounted Costs'!$N467&amp;'Discounted Costs'!$O467),('Discounted Costs'!BB467)/Value_Output,"")</f>
        <v/>
      </c>
      <c r="AW179" s="81" t="str">
        <f>IF(ISTEXT('Discounted Costs'!$N467&amp;'Discounted Costs'!$O467),('Discounted Costs'!BC467)/Value_Output,"")</f>
        <v/>
      </c>
      <c r="AX179" s="81" t="str">
        <f>IF(ISTEXT('Discounted Costs'!$N467&amp;'Discounted Costs'!$O467),('Discounted Costs'!BD467)/Value_Output,"")</f>
        <v/>
      </c>
      <c r="AY179" s="81" t="str">
        <f>IF(ISTEXT('Discounted Costs'!$N467&amp;'Discounted Costs'!$O467),('Discounted Costs'!BE467)/Value_Output,"")</f>
        <v/>
      </c>
      <c r="AZ179" s="77" t="str">
        <f>IF(ISTEXT('Discounted Costs'!$N467&amp;'Discounted Costs'!$O467),('Discounted Costs'!BF467)/Value_Output,"")</f>
        <v/>
      </c>
      <c r="BA179" s="77" t="str">
        <f>IF(ISTEXT('Discounted Costs'!$N467&amp;'Discounted Costs'!$O467),('Discounted Costs'!BG467)/Value_Output,"")</f>
        <v/>
      </c>
      <c r="BB179" s="77" t="str">
        <f>IF(ISTEXT('Discounted Costs'!$N467&amp;'Discounted Costs'!$O467),('Discounted Costs'!BH467)/Value_Output,"")</f>
        <v/>
      </c>
      <c r="BC179" s="77" t="str">
        <f>IF(ISTEXT('Discounted Costs'!$N467&amp;'Discounted Costs'!$O467),('Discounted Costs'!BI467)/Value_Output,"")</f>
        <v/>
      </c>
      <c r="BD179" s="77" t="str">
        <f>IF(ISTEXT('Discounted Costs'!$N467&amp;'Discounted Costs'!$O467),('Discounted Costs'!BJ467)/Value_Output,"")</f>
        <v/>
      </c>
      <c r="BE179" s="77" t="str">
        <f>IF(ISTEXT('Discounted Costs'!$N467&amp;'Discounted Costs'!$O467),('Discounted Costs'!BK467)/Value_Output,"")</f>
        <v/>
      </c>
      <c r="BF179" s="77" t="str">
        <f>IF(ISTEXT('Discounted Costs'!$N467&amp;'Discounted Costs'!$O467),('Discounted Costs'!BL467)/Value_Output,"")</f>
        <v/>
      </c>
      <c r="BG179" s="77" t="str">
        <f>IF(ISTEXT('Discounted Costs'!$N467&amp;'Discounted Costs'!$O467),('Discounted Costs'!BM467)/Value_Output,"")</f>
        <v/>
      </c>
      <c r="BH179" s="77" t="str">
        <f>IF(ISTEXT('Discounted Costs'!$N467&amp;'Discounted Costs'!$O467),('Discounted Costs'!BN467)/Value_Output,"")</f>
        <v/>
      </c>
      <c r="BI179" s="77" t="str">
        <f>IF(ISTEXT('Discounted Costs'!$N467&amp;'Discounted Costs'!$O467),('Discounted Costs'!BO467)/Value_Output,"")</f>
        <v/>
      </c>
      <c r="BJ179" s="77" t="str">
        <f>IF(ISTEXT('Discounted Costs'!$N467&amp;'Discounted Costs'!$O467),('Discounted Costs'!BP467)/Value_Output,"")</f>
        <v/>
      </c>
      <c r="BK179" s="77" t="str">
        <f>IF(ISTEXT('Discounted Costs'!$N467&amp;'Discounted Costs'!$O467),('Discounted Costs'!BQ467)/Value_Output,"")</f>
        <v/>
      </c>
      <c r="BL179" s="77" t="str">
        <f>IF(ISTEXT('Discounted Costs'!$N467&amp;'Discounted Costs'!$O467),('Discounted Costs'!BR467)/Value_Output,"")</f>
        <v/>
      </c>
      <c r="BM179" s="77" t="str">
        <f>IF(ISTEXT('Discounted Costs'!$N467&amp;'Discounted Costs'!$O467),('Discounted Costs'!BS467)/Value_Output,"")</f>
        <v/>
      </c>
      <c r="BN179" s="77" t="str">
        <f>IF(ISTEXT('Discounted Costs'!$N467&amp;'Discounted Costs'!$O467),('Discounted Costs'!BT467)/Value_Output,"")</f>
        <v/>
      </c>
      <c r="BO179" s="77" t="str">
        <f>IF(ISTEXT('Discounted Costs'!$N467&amp;'Discounted Costs'!$O467),('Discounted Costs'!BU467)/Value_Output,"")</f>
        <v/>
      </c>
      <c r="BP179" s="77" t="str">
        <f>IF(ISTEXT('Discounted Costs'!$N467&amp;'Discounted Costs'!$O467),('Discounted Costs'!BV467)/Value_Output,"")</f>
        <v/>
      </c>
      <c r="BQ179" s="77" t="str">
        <f>IF(ISTEXT('Discounted Costs'!$N467&amp;'Discounted Costs'!$O467),('Discounted Costs'!BW467)/Value_Output,"")</f>
        <v/>
      </c>
      <c r="BR179" s="77" t="str">
        <f>IF(ISTEXT('Discounted Costs'!$N467&amp;'Discounted Costs'!$O467),('Discounted Costs'!BX467)/Value_Output,"")</f>
        <v/>
      </c>
      <c r="BS179" s="77" t="str">
        <f>IF(ISTEXT('Discounted Costs'!$N467&amp;'Discounted Costs'!$O467),('Discounted Costs'!BY467)/Value_Output,"")</f>
        <v/>
      </c>
      <c r="BT179" s="77" t="str">
        <f>IF(ISTEXT('Discounted Costs'!$N467&amp;'Discounted Costs'!$O467),('Discounted Costs'!BZ467)/Value_Output,"")</f>
        <v/>
      </c>
      <c r="BU179" s="77" t="str">
        <f>IF(ISTEXT('Discounted Costs'!$N467&amp;'Discounted Costs'!$O467),('Discounted Costs'!CA467)/Value_Output,"")</f>
        <v/>
      </c>
      <c r="BV179" s="77" t="str">
        <f>IF(ISTEXT('Discounted Costs'!$N467&amp;'Discounted Costs'!$O467),('Discounted Costs'!CB467)/Value_Output,"")</f>
        <v/>
      </c>
      <c r="BW179" s="77" t="str">
        <f>IF(ISTEXT('Discounted Costs'!$N467&amp;'Discounted Costs'!$O467),('Discounted Costs'!CC467)/Value_Output,"")</f>
        <v/>
      </c>
      <c r="BX179" s="77" t="str">
        <f>IF(ISTEXT('Discounted Costs'!$N467&amp;'Discounted Costs'!$O467),('Discounted Costs'!CD467)/Value_Output,"")</f>
        <v/>
      </c>
      <c r="BY179" s="77" t="str">
        <f>IF(ISTEXT('Discounted Costs'!$N467&amp;'Discounted Costs'!$O467),('Discounted Costs'!CE467)/Value_Output,"")</f>
        <v/>
      </c>
      <c r="BZ179" s="77" t="str">
        <f>IF(ISTEXT('Discounted Costs'!$N467&amp;'Discounted Costs'!$O467),('Discounted Costs'!CF467)/Value_Output,"")</f>
        <v/>
      </c>
      <c r="CA179" s="77" t="str">
        <f>IF(ISTEXT('Discounted Costs'!$N467&amp;'Discounted Costs'!$O467),('Discounted Costs'!CG467)/Value_Output,"")</f>
        <v/>
      </c>
      <c r="CB179" s="77" t="str">
        <f>IF(ISTEXT('Discounted Costs'!$N467&amp;'Discounted Costs'!$O467),('Discounted Costs'!CH467)/Value_Output,"")</f>
        <v/>
      </c>
      <c r="CC179" s="77" t="str">
        <f>IF(ISTEXT('Discounted Costs'!$N467&amp;'Discounted Costs'!$O467),('Discounted Costs'!CI467)/Value_Output,"")</f>
        <v/>
      </c>
      <c r="CD179" s="77" t="str">
        <f>IF(ISTEXT('Discounted Costs'!$N467&amp;'Discounted Costs'!$O467),('Discounted Costs'!CJ467)/Value_Output,"")</f>
        <v/>
      </c>
      <c r="CE179" s="77" t="str">
        <f>IF(ISTEXT('Discounted Costs'!$N467&amp;'Discounted Costs'!$O467),('Discounted Costs'!CK467)/Value_Output,"")</f>
        <v/>
      </c>
      <c r="CF179" s="77" t="str">
        <f>IF(ISTEXT('Discounted Costs'!$N467&amp;'Discounted Costs'!$O467),('Discounted Costs'!CL467)/Value_Output,"")</f>
        <v/>
      </c>
      <c r="CG179" s="77" t="str">
        <f>IF(ISTEXT('Discounted Costs'!$N467&amp;'Discounted Costs'!$O467),('Discounted Costs'!CM467)/Value_Output,"")</f>
        <v/>
      </c>
      <c r="CH179" s="77" t="str">
        <f>IF(ISTEXT('Discounted Costs'!$N467&amp;'Discounted Costs'!$O467),('Discounted Costs'!CN467)/Value_Output,"")</f>
        <v/>
      </c>
      <c r="CI179" s="77" t="str">
        <f>IF(ISTEXT('Discounted Costs'!$N467&amp;'Discounted Costs'!$O467),('Discounted Costs'!CO467)/Value_Output,"")</f>
        <v/>
      </c>
      <c r="CJ179" s="77" t="str">
        <f>IF(ISTEXT('Discounted Costs'!$N467&amp;'Discounted Costs'!$O467),('Discounted Costs'!CP467)/Value_Output,"")</f>
        <v/>
      </c>
      <c r="CM179" s="24"/>
      <c r="CN179" s="24"/>
    </row>
    <row r="180" spans="3:92" x14ac:dyDescent="0.35">
      <c r="C180" s="114"/>
      <c r="D180" s="114"/>
      <c r="E180" s="19" t="str">
        <f>IF(ISTEXT('Discounted Costs'!$N468&amp;'Discounted Costs'!$O468),'Discounted Costs'!$O468,"")</f>
        <v/>
      </c>
      <c r="F180" s="19"/>
      <c r="G180" s="82" t="str">
        <f>IF(ISTEXT('Discounted Costs'!$N468&amp;'Discounted Costs'!$O468),SUM('Discounted Costs'!$P468:$BM468),"")</f>
        <v/>
      </c>
      <c r="H180" s="82"/>
      <c r="I180" s="87"/>
      <c r="J180" s="81" t="str">
        <f>IF(ISTEXT('Discounted Costs'!$N468&amp;'Discounted Costs'!$O468),('Discounted Costs'!P468)/Value_Output,"")</f>
        <v/>
      </c>
      <c r="K180" s="81" t="str">
        <f>IF(ISTEXT('Discounted Costs'!$N468&amp;'Discounted Costs'!$O468),('Discounted Costs'!Q468)/Value_Output,"")</f>
        <v/>
      </c>
      <c r="L180" s="81" t="str">
        <f>IF(ISTEXT('Discounted Costs'!$N468&amp;'Discounted Costs'!$O468),('Discounted Costs'!R468)/Value_Output,"")</f>
        <v/>
      </c>
      <c r="M180" s="81" t="str">
        <f>IF(ISTEXT('Discounted Costs'!$N468&amp;'Discounted Costs'!$O468),('Discounted Costs'!S468)/Value_Output,"")</f>
        <v/>
      </c>
      <c r="N180" s="81" t="str">
        <f>IF(ISTEXT('Discounted Costs'!$N468&amp;'Discounted Costs'!$O468),('Discounted Costs'!T468)/Value_Output,"")</f>
        <v/>
      </c>
      <c r="O180" s="81" t="str">
        <f>IF(ISTEXT('Discounted Costs'!$N468&amp;'Discounted Costs'!$O468),('Discounted Costs'!U468)/Value_Output,"")</f>
        <v/>
      </c>
      <c r="P180" s="81" t="str">
        <f>IF(ISTEXT('Discounted Costs'!$N468&amp;'Discounted Costs'!$O468),('Discounted Costs'!V468)/Value_Output,"")</f>
        <v/>
      </c>
      <c r="Q180" s="81" t="str">
        <f>IF(ISTEXT('Discounted Costs'!$N468&amp;'Discounted Costs'!$O468),('Discounted Costs'!W468)/Value_Output,"")</f>
        <v/>
      </c>
      <c r="R180" s="81" t="str">
        <f>IF(ISTEXT('Discounted Costs'!$N468&amp;'Discounted Costs'!$O468),('Discounted Costs'!X468)/Value_Output,"")</f>
        <v/>
      </c>
      <c r="S180" s="81" t="str">
        <f>IF(ISTEXT('Discounted Costs'!$N468&amp;'Discounted Costs'!$O468),('Discounted Costs'!Y468)/Value_Output,"")</f>
        <v/>
      </c>
      <c r="T180" s="81" t="str">
        <f>IF(ISTEXT('Discounted Costs'!$N468&amp;'Discounted Costs'!$O468),('Discounted Costs'!Z468)/Value_Output,"")</f>
        <v/>
      </c>
      <c r="U180" s="81" t="str">
        <f>IF(ISTEXT('Discounted Costs'!$N468&amp;'Discounted Costs'!$O468),('Discounted Costs'!AA468)/Value_Output,"")</f>
        <v/>
      </c>
      <c r="V180" s="81" t="str">
        <f>IF(ISTEXT('Discounted Costs'!$N468&amp;'Discounted Costs'!$O468),('Discounted Costs'!AB468)/Value_Output,"")</f>
        <v/>
      </c>
      <c r="W180" s="81" t="str">
        <f>IF(ISTEXT('Discounted Costs'!$N468&amp;'Discounted Costs'!$O468),('Discounted Costs'!AC468)/Value_Output,"")</f>
        <v/>
      </c>
      <c r="X180" s="81" t="str">
        <f>IF(ISTEXT('Discounted Costs'!$N468&amp;'Discounted Costs'!$O468),('Discounted Costs'!AD468)/Value_Output,"")</f>
        <v/>
      </c>
      <c r="Y180" s="81" t="str">
        <f>IF(ISTEXT('Discounted Costs'!$N468&amp;'Discounted Costs'!$O468),('Discounted Costs'!AE468)/Value_Output,"")</f>
        <v/>
      </c>
      <c r="Z180" s="81" t="str">
        <f>IF(ISTEXT('Discounted Costs'!$N468&amp;'Discounted Costs'!$O468),('Discounted Costs'!AF468)/Value_Output,"")</f>
        <v/>
      </c>
      <c r="AA180" s="81" t="str">
        <f>IF(ISTEXT('Discounted Costs'!$N468&amp;'Discounted Costs'!$O468),('Discounted Costs'!AG468)/Value_Output,"")</f>
        <v/>
      </c>
      <c r="AB180" s="81" t="str">
        <f>IF(ISTEXT('Discounted Costs'!$N468&amp;'Discounted Costs'!$O468),('Discounted Costs'!AH468)/Value_Output,"")</f>
        <v/>
      </c>
      <c r="AC180" s="81" t="str">
        <f>IF(ISTEXT('Discounted Costs'!$N468&amp;'Discounted Costs'!$O468),('Discounted Costs'!AI468)/Value_Output,"")</f>
        <v/>
      </c>
      <c r="AD180" s="81" t="str">
        <f>IF(ISTEXT('Discounted Costs'!$N468&amp;'Discounted Costs'!$O468),('Discounted Costs'!AJ468)/Value_Output,"")</f>
        <v/>
      </c>
      <c r="AE180" s="81" t="str">
        <f>IF(ISTEXT('Discounted Costs'!$N468&amp;'Discounted Costs'!$O468),('Discounted Costs'!AK468)/Value_Output,"")</f>
        <v/>
      </c>
      <c r="AF180" s="81" t="str">
        <f>IF(ISTEXT('Discounted Costs'!$N468&amp;'Discounted Costs'!$O468),('Discounted Costs'!AL468)/Value_Output,"")</f>
        <v/>
      </c>
      <c r="AG180" s="81" t="str">
        <f>IF(ISTEXT('Discounted Costs'!$N468&amp;'Discounted Costs'!$O468),('Discounted Costs'!AM468)/Value_Output,"")</f>
        <v/>
      </c>
      <c r="AH180" s="81" t="str">
        <f>IF(ISTEXT('Discounted Costs'!$N468&amp;'Discounted Costs'!$O468),('Discounted Costs'!AN468)/Value_Output,"")</f>
        <v/>
      </c>
      <c r="AI180" s="81" t="str">
        <f>IF(ISTEXT('Discounted Costs'!$N468&amp;'Discounted Costs'!$O468),('Discounted Costs'!AO468)/Value_Output,"")</f>
        <v/>
      </c>
      <c r="AJ180" s="81" t="str">
        <f>IF(ISTEXT('Discounted Costs'!$N468&amp;'Discounted Costs'!$O468),('Discounted Costs'!AP468)/Value_Output,"")</f>
        <v/>
      </c>
      <c r="AK180" s="81" t="str">
        <f>IF(ISTEXT('Discounted Costs'!$N468&amp;'Discounted Costs'!$O468),('Discounted Costs'!AQ468)/Value_Output,"")</f>
        <v/>
      </c>
      <c r="AL180" s="81" t="str">
        <f>IF(ISTEXT('Discounted Costs'!$N468&amp;'Discounted Costs'!$O468),('Discounted Costs'!AR468)/Value_Output,"")</f>
        <v/>
      </c>
      <c r="AM180" s="81" t="str">
        <f>IF(ISTEXT('Discounted Costs'!$N468&amp;'Discounted Costs'!$O468),('Discounted Costs'!AS468)/Value_Output,"")</f>
        <v/>
      </c>
      <c r="AN180" s="81" t="str">
        <f>IF(ISTEXT('Discounted Costs'!$N468&amp;'Discounted Costs'!$O468),('Discounted Costs'!AT468)/Value_Output,"")</f>
        <v/>
      </c>
      <c r="AO180" s="81" t="str">
        <f>IF(ISTEXT('Discounted Costs'!$N468&amp;'Discounted Costs'!$O468),('Discounted Costs'!AU468)/Value_Output,"")</f>
        <v/>
      </c>
      <c r="AP180" s="81" t="str">
        <f>IF(ISTEXT('Discounted Costs'!$N468&amp;'Discounted Costs'!$O468),('Discounted Costs'!AV468)/Value_Output,"")</f>
        <v/>
      </c>
      <c r="AQ180" s="81" t="str">
        <f>IF(ISTEXT('Discounted Costs'!$N468&amp;'Discounted Costs'!$O468),('Discounted Costs'!AW468)/Value_Output,"")</f>
        <v/>
      </c>
      <c r="AR180" s="81" t="str">
        <f>IF(ISTEXT('Discounted Costs'!$N468&amp;'Discounted Costs'!$O468),('Discounted Costs'!AX468)/Value_Output,"")</f>
        <v/>
      </c>
      <c r="AS180" s="81" t="str">
        <f>IF(ISTEXT('Discounted Costs'!$N468&amp;'Discounted Costs'!$O468),('Discounted Costs'!AY468)/Value_Output,"")</f>
        <v/>
      </c>
      <c r="AT180" s="81" t="str">
        <f>IF(ISTEXT('Discounted Costs'!$N468&amp;'Discounted Costs'!$O468),('Discounted Costs'!AZ468)/Value_Output,"")</f>
        <v/>
      </c>
      <c r="AU180" s="81" t="str">
        <f>IF(ISTEXT('Discounted Costs'!$N468&amp;'Discounted Costs'!$O468),('Discounted Costs'!BA468)/Value_Output,"")</f>
        <v/>
      </c>
      <c r="AV180" s="81" t="str">
        <f>IF(ISTEXT('Discounted Costs'!$N468&amp;'Discounted Costs'!$O468),('Discounted Costs'!BB468)/Value_Output,"")</f>
        <v/>
      </c>
      <c r="AW180" s="81" t="str">
        <f>IF(ISTEXT('Discounted Costs'!$N468&amp;'Discounted Costs'!$O468),('Discounted Costs'!BC468)/Value_Output,"")</f>
        <v/>
      </c>
      <c r="AX180" s="81" t="str">
        <f>IF(ISTEXT('Discounted Costs'!$N468&amp;'Discounted Costs'!$O468),('Discounted Costs'!BD468)/Value_Output,"")</f>
        <v/>
      </c>
      <c r="AY180" s="81" t="str">
        <f>IF(ISTEXT('Discounted Costs'!$N468&amp;'Discounted Costs'!$O468),('Discounted Costs'!BE468)/Value_Output,"")</f>
        <v/>
      </c>
      <c r="AZ180" s="77" t="str">
        <f>IF(ISTEXT('Discounted Costs'!$N468&amp;'Discounted Costs'!$O468),('Discounted Costs'!BF468)/Value_Output,"")</f>
        <v/>
      </c>
      <c r="BA180" s="77" t="str">
        <f>IF(ISTEXT('Discounted Costs'!$N468&amp;'Discounted Costs'!$O468),('Discounted Costs'!BG468)/Value_Output,"")</f>
        <v/>
      </c>
      <c r="BB180" s="77" t="str">
        <f>IF(ISTEXT('Discounted Costs'!$N468&amp;'Discounted Costs'!$O468),('Discounted Costs'!BH468)/Value_Output,"")</f>
        <v/>
      </c>
      <c r="BC180" s="77" t="str">
        <f>IF(ISTEXT('Discounted Costs'!$N468&amp;'Discounted Costs'!$O468),('Discounted Costs'!BI468)/Value_Output,"")</f>
        <v/>
      </c>
      <c r="BD180" s="77" t="str">
        <f>IF(ISTEXT('Discounted Costs'!$N468&amp;'Discounted Costs'!$O468),('Discounted Costs'!BJ468)/Value_Output,"")</f>
        <v/>
      </c>
      <c r="BE180" s="77" t="str">
        <f>IF(ISTEXT('Discounted Costs'!$N468&amp;'Discounted Costs'!$O468),('Discounted Costs'!BK468)/Value_Output,"")</f>
        <v/>
      </c>
      <c r="BF180" s="77" t="str">
        <f>IF(ISTEXT('Discounted Costs'!$N468&amp;'Discounted Costs'!$O468),('Discounted Costs'!BL468)/Value_Output,"")</f>
        <v/>
      </c>
      <c r="BG180" s="77" t="str">
        <f>IF(ISTEXT('Discounted Costs'!$N468&amp;'Discounted Costs'!$O468),('Discounted Costs'!BM468)/Value_Output,"")</f>
        <v/>
      </c>
      <c r="BH180" s="77" t="str">
        <f>IF(ISTEXT('Discounted Costs'!$N468&amp;'Discounted Costs'!$O468),('Discounted Costs'!BN468)/Value_Output,"")</f>
        <v/>
      </c>
      <c r="BI180" s="77" t="str">
        <f>IF(ISTEXT('Discounted Costs'!$N468&amp;'Discounted Costs'!$O468),('Discounted Costs'!BO468)/Value_Output,"")</f>
        <v/>
      </c>
      <c r="BJ180" s="77" t="str">
        <f>IF(ISTEXT('Discounted Costs'!$N468&amp;'Discounted Costs'!$O468),('Discounted Costs'!BP468)/Value_Output,"")</f>
        <v/>
      </c>
      <c r="BK180" s="77" t="str">
        <f>IF(ISTEXT('Discounted Costs'!$N468&amp;'Discounted Costs'!$O468),('Discounted Costs'!BQ468)/Value_Output,"")</f>
        <v/>
      </c>
      <c r="BL180" s="77" t="str">
        <f>IF(ISTEXT('Discounted Costs'!$N468&amp;'Discounted Costs'!$O468),('Discounted Costs'!BR468)/Value_Output,"")</f>
        <v/>
      </c>
      <c r="BM180" s="77" t="str">
        <f>IF(ISTEXT('Discounted Costs'!$N468&amp;'Discounted Costs'!$O468),('Discounted Costs'!BS468)/Value_Output,"")</f>
        <v/>
      </c>
      <c r="BN180" s="77" t="str">
        <f>IF(ISTEXT('Discounted Costs'!$N468&amp;'Discounted Costs'!$O468),('Discounted Costs'!BT468)/Value_Output,"")</f>
        <v/>
      </c>
      <c r="BO180" s="77" t="str">
        <f>IF(ISTEXT('Discounted Costs'!$N468&amp;'Discounted Costs'!$O468),('Discounted Costs'!BU468)/Value_Output,"")</f>
        <v/>
      </c>
      <c r="BP180" s="77" t="str">
        <f>IF(ISTEXT('Discounted Costs'!$N468&amp;'Discounted Costs'!$O468),('Discounted Costs'!BV468)/Value_Output,"")</f>
        <v/>
      </c>
      <c r="BQ180" s="77" t="str">
        <f>IF(ISTEXT('Discounted Costs'!$N468&amp;'Discounted Costs'!$O468),('Discounted Costs'!BW468)/Value_Output,"")</f>
        <v/>
      </c>
      <c r="BR180" s="77" t="str">
        <f>IF(ISTEXT('Discounted Costs'!$N468&amp;'Discounted Costs'!$O468),('Discounted Costs'!BX468)/Value_Output,"")</f>
        <v/>
      </c>
      <c r="BS180" s="77" t="str">
        <f>IF(ISTEXT('Discounted Costs'!$N468&amp;'Discounted Costs'!$O468),('Discounted Costs'!BY468)/Value_Output,"")</f>
        <v/>
      </c>
      <c r="BT180" s="77" t="str">
        <f>IF(ISTEXT('Discounted Costs'!$N468&amp;'Discounted Costs'!$O468),('Discounted Costs'!BZ468)/Value_Output,"")</f>
        <v/>
      </c>
      <c r="BU180" s="77" t="str">
        <f>IF(ISTEXT('Discounted Costs'!$N468&amp;'Discounted Costs'!$O468),('Discounted Costs'!CA468)/Value_Output,"")</f>
        <v/>
      </c>
      <c r="BV180" s="77" t="str">
        <f>IF(ISTEXT('Discounted Costs'!$N468&amp;'Discounted Costs'!$O468),('Discounted Costs'!CB468)/Value_Output,"")</f>
        <v/>
      </c>
      <c r="BW180" s="77" t="str">
        <f>IF(ISTEXT('Discounted Costs'!$N468&amp;'Discounted Costs'!$O468),('Discounted Costs'!CC468)/Value_Output,"")</f>
        <v/>
      </c>
      <c r="BX180" s="77" t="str">
        <f>IF(ISTEXT('Discounted Costs'!$N468&amp;'Discounted Costs'!$O468),('Discounted Costs'!CD468)/Value_Output,"")</f>
        <v/>
      </c>
      <c r="BY180" s="77" t="str">
        <f>IF(ISTEXT('Discounted Costs'!$N468&amp;'Discounted Costs'!$O468),('Discounted Costs'!CE468)/Value_Output,"")</f>
        <v/>
      </c>
      <c r="BZ180" s="77" t="str">
        <f>IF(ISTEXT('Discounted Costs'!$N468&amp;'Discounted Costs'!$O468),('Discounted Costs'!CF468)/Value_Output,"")</f>
        <v/>
      </c>
      <c r="CA180" s="77" t="str">
        <f>IF(ISTEXT('Discounted Costs'!$N468&amp;'Discounted Costs'!$O468),('Discounted Costs'!CG468)/Value_Output,"")</f>
        <v/>
      </c>
      <c r="CB180" s="77" t="str">
        <f>IF(ISTEXT('Discounted Costs'!$N468&amp;'Discounted Costs'!$O468),('Discounted Costs'!CH468)/Value_Output,"")</f>
        <v/>
      </c>
      <c r="CC180" s="77" t="str">
        <f>IF(ISTEXT('Discounted Costs'!$N468&amp;'Discounted Costs'!$O468),('Discounted Costs'!CI468)/Value_Output,"")</f>
        <v/>
      </c>
      <c r="CD180" s="77" t="str">
        <f>IF(ISTEXT('Discounted Costs'!$N468&amp;'Discounted Costs'!$O468),('Discounted Costs'!CJ468)/Value_Output,"")</f>
        <v/>
      </c>
      <c r="CE180" s="77" t="str">
        <f>IF(ISTEXT('Discounted Costs'!$N468&amp;'Discounted Costs'!$O468),('Discounted Costs'!CK468)/Value_Output,"")</f>
        <v/>
      </c>
      <c r="CF180" s="77" t="str">
        <f>IF(ISTEXT('Discounted Costs'!$N468&amp;'Discounted Costs'!$O468),('Discounted Costs'!CL468)/Value_Output,"")</f>
        <v/>
      </c>
      <c r="CG180" s="77" t="str">
        <f>IF(ISTEXT('Discounted Costs'!$N468&amp;'Discounted Costs'!$O468),('Discounted Costs'!CM468)/Value_Output,"")</f>
        <v/>
      </c>
      <c r="CH180" s="77" t="str">
        <f>IF(ISTEXT('Discounted Costs'!$N468&amp;'Discounted Costs'!$O468),('Discounted Costs'!CN468)/Value_Output,"")</f>
        <v/>
      </c>
      <c r="CI180" s="77" t="str">
        <f>IF(ISTEXT('Discounted Costs'!$N468&amp;'Discounted Costs'!$O468),('Discounted Costs'!CO468)/Value_Output,"")</f>
        <v/>
      </c>
      <c r="CJ180" s="77" t="str">
        <f>IF(ISTEXT('Discounted Costs'!$N468&amp;'Discounted Costs'!$O468),('Discounted Costs'!CP468)/Value_Output,"")</f>
        <v/>
      </c>
      <c r="CM180" s="24"/>
      <c r="CN180" s="24"/>
    </row>
    <row r="181" spans="3:92" x14ac:dyDescent="0.35">
      <c r="C181" s="114"/>
      <c r="D181" s="114"/>
      <c r="E181" s="19" t="str">
        <f>IF(ISTEXT('Discounted Costs'!$N469&amp;'Discounted Costs'!$O469),'Discounted Costs'!$O469,"")</f>
        <v/>
      </c>
      <c r="F181" s="19"/>
      <c r="G181" s="82" t="str">
        <f>IF(ISTEXT('Discounted Costs'!$N469&amp;'Discounted Costs'!$O469),SUM('Discounted Costs'!$P469:$BM469),"")</f>
        <v/>
      </c>
      <c r="H181" s="82"/>
      <c r="I181" s="87"/>
      <c r="J181" s="81" t="str">
        <f>IF(ISTEXT('Discounted Costs'!$N469&amp;'Discounted Costs'!$O469),('Discounted Costs'!P469)/Value_Output,"")</f>
        <v/>
      </c>
      <c r="K181" s="81" t="str">
        <f>IF(ISTEXT('Discounted Costs'!$N469&amp;'Discounted Costs'!$O469),('Discounted Costs'!Q469)/Value_Output,"")</f>
        <v/>
      </c>
      <c r="L181" s="81" t="str">
        <f>IF(ISTEXT('Discounted Costs'!$N469&amp;'Discounted Costs'!$O469),('Discounted Costs'!R469)/Value_Output,"")</f>
        <v/>
      </c>
      <c r="M181" s="81" t="str">
        <f>IF(ISTEXT('Discounted Costs'!$N469&amp;'Discounted Costs'!$O469),('Discounted Costs'!S469)/Value_Output,"")</f>
        <v/>
      </c>
      <c r="N181" s="81" t="str">
        <f>IF(ISTEXT('Discounted Costs'!$N469&amp;'Discounted Costs'!$O469),('Discounted Costs'!T469)/Value_Output,"")</f>
        <v/>
      </c>
      <c r="O181" s="81" t="str">
        <f>IF(ISTEXT('Discounted Costs'!$N469&amp;'Discounted Costs'!$O469),('Discounted Costs'!U469)/Value_Output,"")</f>
        <v/>
      </c>
      <c r="P181" s="81" t="str">
        <f>IF(ISTEXT('Discounted Costs'!$N469&amp;'Discounted Costs'!$O469),('Discounted Costs'!V469)/Value_Output,"")</f>
        <v/>
      </c>
      <c r="Q181" s="81" t="str">
        <f>IF(ISTEXT('Discounted Costs'!$N469&amp;'Discounted Costs'!$O469),('Discounted Costs'!W469)/Value_Output,"")</f>
        <v/>
      </c>
      <c r="R181" s="81" t="str">
        <f>IF(ISTEXT('Discounted Costs'!$N469&amp;'Discounted Costs'!$O469),('Discounted Costs'!X469)/Value_Output,"")</f>
        <v/>
      </c>
      <c r="S181" s="81" t="str">
        <f>IF(ISTEXT('Discounted Costs'!$N469&amp;'Discounted Costs'!$O469),('Discounted Costs'!Y469)/Value_Output,"")</f>
        <v/>
      </c>
      <c r="T181" s="81" t="str">
        <f>IF(ISTEXT('Discounted Costs'!$N469&amp;'Discounted Costs'!$O469),('Discounted Costs'!Z469)/Value_Output,"")</f>
        <v/>
      </c>
      <c r="U181" s="81" t="str">
        <f>IF(ISTEXT('Discounted Costs'!$N469&amp;'Discounted Costs'!$O469),('Discounted Costs'!AA469)/Value_Output,"")</f>
        <v/>
      </c>
      <c r="V181" s="81" t="str">
        <f>IF(ISTEXT('Discounted Costs'!$N469&amp;'Discounted Costs'!$O469),('Discounted Costs'!AB469)/Value_Output,"")</f>
        <v/>
      </c>
      <c r="W181" s="81" t="str">
        <f>IF(ISTEXT('Discounted Costs'!$N469&amp;'Discounted Costs'!$O469),('Discounted Costs'!AC469)/Value_Output,"")</f>
        <v/>
      </c>
      <c r="X181" s="81" t="str">
        <f>IF(ISTEXT('Discounted Costs'!$N469&amp;'Discounted Costs'!$O469),('Discounted Costs'!AD469)/Value_Output,"")</f>
        <v/>
      </c>
      <c r="Y181" s="81" t="str">
        <f>IF(ISTEXT('Discounted Costs'!$N469&amp;'Discounted Costs'!$O469),('Discounted Costs'!AE469)/Value_Output,"")</f>
        <v/>
      </c>
      <c r="Z181" s="81" t="str">
        <f>IF(ISTEXT('Discounted Costs'!$N469&amp;'Discounted Costs'!$O469),('Discounted Costs'!AF469)/Value_Output,"")</f>
        <v/>
      </c>
      <c r="AA181" s="81" t="str">
        <f>IF(ISTEXT('Discounted Costs'!$N469&amp;'Discounted Costs'!$O469),('Discounted Costs'!AG469)/Value_Output,"")</f>
        <v/>
      </c>
      <c r="AB181" s="81" t="str">
        <f>IF(ISTEXT('Discounted Costs'!$N469&amp;'Discounted Costs'!$O469),('Discounted Costs'!AH469)/Value_Output,"")</f>
        <v/>
      </c>
      <c r="AC181" s="81" t="str">
        <f>IF(ISTEXT('Discounted Costs'!$N469&amp;'Discounted Costs'!$O469),('Discounted Costs'!AI469)/Value_Output,"")</f>
        <v/>
      </c>
      <c r="AD181" s="81" t="str">
        <f>IF(ISTEXT('Discounted Costs'!$N469&amp;'Discounted Costs'!$O469),('Discounted Costs'!AJ469)/Value_Output,"")</f>
        <v/>
      </c>
      <c r="AE181" s="81" t="str">
        <f>IF(ISTEXT('Discounted Costs'!$N469&amp;'Discounted Costs'!$O469),('Discounted Costs'!AK469)/Value_Output,"")</f>
        <v/>
      </c>
      <c r="AF181" s="81" t="str">
        <f>IF(ISTEXT('Discounted Costs'!$N469&amp;'Discounted Costs'!$O469),('Discounted Costs'!AL469)/Value_Output,"")</f>
        <v/>
      </c>
      <c r="AG181" s="81" t="str">
        <f>IF(ISTEXT('Discounted Costs'!$N469&amp;'Discounted Costs'!$O469),('Discounted Costs'!AM469)/Value_Output,"")</f>
        <v/>
      </c>
      <c r="AH181" s="81" t="str">
        <f>IF(ISTEXT('Discounted Costs'!$N469&amp;'Discounted Costs'!$O469),('Discounted Costs'!AN469)/Value_Output,"")</f>
        <v/>
      </c>
      <c r="AI181" s="81" t="str">
        <f>IF(ISTEXT('Discounted Costs'!$N469&amp;'Discounted Costs'!$O469),('Discounted Costs'!AO469)/Value_Output,"")</f>
        <v/>
      </c>
      <c r="AJ181" s="81" t="str">
        <f>IF(ISTEXT('Discounted Costs'!$N469&amp;'Discounted Costs'!$O469),('Discounted Costs'!AP469)/Value_Output,"")</f>
        <v/>
      </c>
      <c r="AK181" s="81" t="str">
        <f>IF(ISTEXT('Discounted Costs'!$N469&amp;'Discounted Costs'!$O469),('Discounted Costs'!AQ469)/Value_Output,"")</f>
        <v/>
      </c>
      <c r="AL181" s="81" t="str">
        <f>IF(ISTEXT('Discounted Costs'!$N469&amp;'Discounted Costs'!$O469),('Discounted Costs'!AR469)/Value_Output,"")</f>
        <v/>
      </c>
      <c r="AM181" s="81" t="str">
        <f>IF(ISTEXT('Discounted Costs'!$N469&amp;'Discounted Costs'!$O469),('Discounted Costs'!AS469)/Value_Output,"")</f>
        <v/>
      </c>
      <c r="AN181" s="81" t="str">
        <f>IF(ISTEXT('Discounted Costs'!$N469&amp;'Discounted Costs'!$O469),('Discounted Costs'!AT469)/Value_Output,"")</f>
        <v/>
      </c>
      <c r="AO181" s="81" t="str">
        <f>IF(ISTEXT('Discounted Costs'!$N469&amp;'Discounted Costs'!$O469),('Discounted Costs'!AU469)/Value_Output,"")</f>
        <v/>
      </c>
      <c r="AP181" s="81" t="str">
        <f>IF(ISTEXT('Discounted Costs'!$N469&amp;'Discounted Costs'!$O469),('Discounted Costs'!AV469)/Value_Output,"")</f>
        <v/>
      </c>
      <c r="AQ181" s="81" t="str">
        <f>IF(ISTEXT('Discounted Costs'!$N469&amp;'Discounted Costs'!$O469),('Discounted Costs'!AW469)/Value_Output,"")</f>
        <v/>
      </c>
      <c r="AR181" s="81" t="str">
        <f>IF(ISTEXT('Discounted Costs'!$N469&amp;'Discounted Costs'!$O469),('Discounted Costs'!AX469)/Value_Output,"")</f>
        <v/>
      </c>
      <c r="AS181" s="81" t="str">
        <f>IF(ISTEXT('Discounted Costs'!$N469&amp;'Discounted Costs'!$O469),('Discounted Costs'!AY469)/Value_Output,"")</f>
        <v/>
      </c>
      <c r="AT181" s="81" t="str">
        <f>IF(ISTEXT('Discounted Costs'!$N469&amp;'Discounted Costs'!$O469),('Discounted Costs'!AZ469)/Value_Output,"")</f>
        <v/>
      </c>
      <c r="AU181" s="81" t="str">
        <f>IF(ISTEXT('Discounted Costs'!$N469&amp;'Discounted Costs'!$O469),('Discounted Costs'!BA469)/Value_Output,"")</f>
        <v/>
      </c>
      <c r="AV181" s="81" t="str">
        <f>IF(ISTEXT('Discounted Costs'!$N469&amp;'Discounted Costs'!$O469),('Discounted Costs'!BB469)/Value_Output,"")</f>
        <v/>
      </c>
      <c r="AW181" s="81" t="str">
        <f>IF(ISTEXT('Discounted Costs'!$N469&amp;'Discounted Costs'!$O469),('Discounted Costs'!BC469)/Value_Output,"")</f>
        <v/>
      </c>
      <c r="AX181" s="81" t="str">
        <f>IF(ISTEXT('Discounted Costs'!$N469&amp;'Discounted Costs'!$O469),('Discounted Costs'!BD469)/Value_Output,"")</f>
        <v/>
      </c>
      <c r="AY181" s="81" t="str">
        <f>IF(ISTEXT('Discounted Costs'!$N469&amp;'Discounted Costs'!$O469),('Discounted Costs'!BE469)/Value_Output,"")</f>
        <v/>
      </c>
      <c r="AZ181" s="77" t="str">
        <f>IF(ISTEXT('Discounted Costs'!$N469&amp;'Discounted Costs'!$O469),('Discounted Costs'!BF469)/Value_Output,"")</f>
        <v/>
      </c>
      <c r="BA181" s="77" t="str">
        <f>IF(ISTEXT('Discounted Costs'!$N469&amp;'Discounted Costs'!$O469),('Discounted Costs'!BG469)/Value_Output,"")</f>
        <v/>
      </c>
      <c r="BB181" s="77" t="str">
        <f>IF(ISTEXT('Discounted Costs'!$N469&amp;'Discounted Costs'!$O469),('Discounted Costs'!BH469)/Value_Output,"")</f>
        <v/>
      </c>
      <c r="BC181" s="77" t="str">
        <f>IF(ISTEXT('Discounted Costs'!$N469&amp;'Discounted Costs'!$O469),('Discounted Costs'!BI469)/Value_Output,"")</f>
        <v/>
      </c>
      <c r="BD181" s="77" t="str">
        <f>IF(ISTEXT('Discounted Costs'!$N469&amp;'Discounted Costs'!$O469),('Discounted Costs'!BJ469)/Value_Output,"")</f>
        <v/>
      </c>
      <c r="BE181" s="77" t="str">
        <f>IF(ISTEXT('Discounted Costs'!$N469&amp;'Discounted Costs'!$O469),('Discounted Costs'!BK469)/Value_Output,"")</f>
        <v/>
      </c>
      <c r="BF181" s="77" t="str">
        <f>IF(ISTEXT('Discounted Costs'!$N469&amp;'Discounted Costs'!$O469),('Discounted Costs'!BL469)/Value_Output,"")</f>
        <v/>
      </c>
      <c r="BG181" s="77" t="str">
        <f>IF(ISTEXT('Discounted Costs'!$N469&amp;'Discounted Costs'!$O469),('Discounted Costs'!BM469)/Value_Output,"")</f>
        <v/>
      </c>
      <c r="BH181" s="77" t="str">
        <f>IF(ISTEXT('Discounted Costs'!$N469&amp;'Discounted Costs'!$O469),('Discounted Costs'!BN469)/Value_Output,"")</f>
        <v/>
      </c>
      <c r="BI181" s="77" t="str">
        <f>IF(ISTEXT('Discounted Costs'!$N469&amp;'Discounted Costs'!$O469),('Discounted Costs'!BO469)/Value_Output,"")</f>
        <v/>
      </c>
      <c r="BJ181" s="77" t="str">
        <f>IF(ISTEXT('Discounted Costs'!$N469&amp;'Discounted Costs'!$O469),('Discounted Costs'!BP469)/Value_Output,"")</f>
        <v/>
      </c>
      <c r="BK181" s="77" t="str">
        <f>IF(ISTEXT('Discounted Costs'!$N469&amp;'Discounted Costs'!$O469),('Discounted Costs'!BQ469)/Value_Output,"")</f>
        <v/>
      </c>
      <c r="BL181" s="77" t="str">
        <f>IF(ISTEXT('Discounted Costs'!$N469&amp;'Discounted Costs'!$O469),('Discounted Costs'!BR469)/Value_Output,"")</f>
        <v/>
      </c>
      <c r="BM181" s="77" t="str">
        <f>IF(ISTEXT('Discounted Costs'!$N469&amp;'Discounted Costs'!$O469),('Discounted Costs'!BS469)/Value_Output,"")</f>
        <v/>
      </c>
      <c r="BN181" s="77" t="str">
        <f>IF(ISTEXT('Discounted Costs'!$N469&amp;'Discounted Costs'!$O469),('Discounted Costs'!BT469)/Value_Output,"")</f>
        <v/>
      </c>
      <c r="BO181" s="77" t="str">
        <f>IF(ISTEXT('Discounted Costs'!$N469&amp;'Discounted Costs'!$O469),('Discounted Costs'!BU469)/Value_Output,"")</f>
        <v/>
      </c>
      <c r="BP181" s="77" t="str">
        <f>IF(ISTEXT('Discounted Costs'!$N469&amp;'Discounted Costs'!$O469),('Discounted Costs'!BV469)/Value_Output,"")</f>
        <v/>
      </c>
      <c r="BQ181" s="77" t="str">
        <f>IF(ISTEXT('Discounted Costs'!$N469&amp;'Discounted Costs'!$O469),('Discounted Costs'!BW469)/Value_Output,"")</f>
        <v/>
      </c>
      <c r="BR181" s="77" t="str">
        <f>IF(ISTEXT('Discounted Costs'!$N469&amp;'Discounted Costs'!$O469),('Discounted Costs'!BX469)/Value_Output,"")</f>
        <v/>
      </c>
      <c r="BS181" s="77" t="str">
        <f>IF(ISTEXT('Discounted Costs'!$N469&amp;'Discounted Costs'!$O469),('Discounted Costs'!BY469)/Value_Output,"")</f>
        <v/>
      </c>
      <c r="BT181" s="77" t="str">
        <f>IF(ISTEXT('Discounted Costs'!$N469&amp;'Discounted Costs'!$O469),('Discounted Costs'!BZ469)/Value_Output,"")</f>
        <v/>
      </c>
      <c r="BU181" s="77" t="str">
        <f>IF(ISTEXT('Discounted Costs'!$N469&amp;'Discounted Costs'!$O469),('Discounted Costs'!CA469)/Value_Output,"")</f>
        <v/>
      </c>
      <c r="BV181" s="77" t="str">
        <f>IF(ISTEXT('Discounted Costs'!$N469&amp;'Discounted Costs'!$O469),('Discounted Costs'!CB469)/Value_Output,"")</f>
        <v/>
      </c>
      <c r="BW181" s="77" t="str">
        <f>IF(ISTEXT('Discounted Costs'!$N469&amp;'Discounted Costs'!$O469),('Discounted Costs'!CC469)/Value_Output,"")</f>
        <v/>
      </c>
      <c r="BX181" s="77" t="str">
        <f>IF(ISTEXT('Discounted Costs'!$N469&amp;'Discounted Costs'!$O469),('Discounted Costs'!CD469)/Value_Output,"")</f>
        <v/>
      </c>
      <c r="BY181" s="77" t="str">
        <f>IF(ISTEXT('Discounted Costs'!$N469&amp;'Discounted Costs'!$O469),('Discounted Costs'!CE469)/Value_Output,"")</f>
        <v/>
      </c>
      <c r="BZ181" s="77" t="str">
        <f>IF(ISTEXT('Discounted Costs'!$N469&amp;'Discounted Costs'!$O469),('Discounted Costs'!CF469)/Value_Output,"")</f>
        <v/>
      </c>
      <c r="CA181" s="77" t="str">
        <f>IF(ISTEXT('Discounted Costs'!$N469&amp;'Discounted Costs'!$O469),('Discounted Costs'!CG469)/Value_Output,"")</f>
        <v/>
      </c>
      <c r="CB181" s="77" t="str">
        <f>IF(ISTEXT('Discounted Costs'!$N469&amp;'Discounted Costs'!$O469),('Discounted Costs'!CH469)/Value_Output,"")</f>
        <v/>
      </c>
      <c r="CC181" s="77" t="str">
        <f>IF(ISTEXT('Discounted Costs'!$N469&amp;'Discounted Costs'!$O469),('Discounted Costs'!CI469)/Value_Output,"")</f>
        <v/>
      </c>
      <c r="CD181" s="77" t="str">
        <f>IF(ISTEXT('Discounted Costs'!$N469&amp;'Discounted Costs'!$O469),('Discounted Costs'!CJ469)/Value_Output,"")</f>
        <v/>
      </c>
      <c r="CE181" s="77" t="str">
        <f>IF(ISTEXT('Discounted Costs'!$N469&amp;'Discounted Costs'!$O469),('Discounted Costs'!CK469)/Value_Output,"")</f>
        <v/>
      </c>
      <c r="CF181" s="77" t="str">
        <f>IF(ISTEXT('Discounted Costs'!$N469&amp;'Discounted Costs'!$O469),('Discounted Costs'!CL469)/Value_Output,"")</f>
        <v/>
      </c>
      <c r="CG181" s="77" t="str">
        <f>IF(ISTEXT('Discounted Costs'!$N469&amp;'Discounted Costs'!$O469),('Discounted Costs'!CM469)/Value_Output,"")</f>
        <v/>
      </c>
      <c r="CH181" s="77" t="str">
        <f>IF(ISTEXT('Discounted Costs'!$N469&amp;'Discounted Costs'!$O469),('Discounted Costs'!CN469)/Value_Output,"")</f>
        <v/>
      </c>
      <c r="CI181" s="77" t="str">
        <f>IF(ISTEXT('Discounted Costs'!$N469&amp;'Discounted Costs'!$O469),('Discounted Costs'!CO469)/Value_Output,"")</f>
        <v/>
      </c>
      <c r="CJ181" s="77" t="str">
        <f>IF(ISTEXT('Discounted Costs'!$N469&amp;'Discounted Costs'!$O469),('Discounted Costs'!CP469)/Value_Output,"")</f>
        <v/>
      </c>
      <c r="CM181" s="24"/>
      <c r="CN181" s="24"/>
    </row>
    <row r="182" spans="3:92" x14ac:dyDescent="0.35">
      <c r="C182" s="114"/>
      <c r="D182" s="114"/>
      <c r="E182" s="19" t="str">
        <f>IF(ISTEXT('Discounted Costs'!$N470&amp;'Discounted Costs'!$O470),'Discounted Costs'!$O470,"")</f>
        <v/>
      </c>
      <c r="F182" s="19"/>
      <c r="G182" s="82" t="str">
        <f>IF(ISTEXT('Discounted Costs'!$N470&amp;'Discounted Costs'!$O470),SUM('Discounted Costs'!$P470:$BM470),"")</f>
        <v/>
      </c>
      <c r="H182" s="82"/>
      <c r="I182" s="87"/>
      <c r="J182" s="81" t="str">
        <f>IF(ISTEXT('Discounted Costs'!$N470&amp;'Discounted Costs'!$O470),('Discounted Costs'!P470)/Value_Output,"")</f>
        <v/>
      </c>
      <c r="K182" s="81" t="str">
        <f>IF(ISTEXT('Discounted Costs'!$N470&amp;'Discounted Costs'!$O470),('Discounted Costs'!Q470)/Value_Output,"")</f>
        <v/>
      </c>
      <c r="L182" s="81" t="str">
        <f>IF(ISTEXT('Discounted Costs'!$N470&amp;'Discounted Costs'!$O470),('Discounted Costs'!R470)/Value_Output,"")</f>
        <v/>
      </c>
      <c r="M182" s="81" t="str">
        <f>IF(ISTEXT('Discounted Costs'!$N470&amp;'Discounted Costs'!$O470),('Discounted Costs'!S470)/Value_Output,"")</f>
        <v/>
      </c>
      <c r="N182" s="81" t="str">
        <f>IF(ISTEXT('Discounted Costs'!$N470&amp;'Discounted Costs'!$O470),('Discounted Costs'!T470)/Value_Output,"")</f>
        <v/>
      </c>
      <c r="O182" s="81" t="str">
        <f>IF(ISTEXT('Discounted Costs'!$N470&amp;'Discounted Costs'!$O470),('Discounted Costs'!U470)/Value_Output,"")</f>
        <v/>
      </c>
      <c r="P182" s="81" t="str">
        <f>IF(ISTEXT('Discounted Costs'!$N470&amp;'Discounted Costs'!$O470),('Discounted Costs'!V470)/Value_Output,"")</f>
        <v/>
      </c>
      <c r="Q182" s="81" t="str">
        <f>IF(ISTEXT('Discounted Costs'!$N470&amp;'Discounted Costs'!$O470),('Discounted Costs'!W470)/Value_Output,"")</f>
        <v/>
      </c>
      <c r="R182" s="81" t="str">
        <f>IF(ISTEXT('Discounted Costs'!$N470&amp;'Discounted Costs'!$O470),('Discounted Costs'!X470)/Value_Output,"")</f>
        <v/>
      </c>
      <c r="S182" s="81" t="str">
        <f>IF(ISTEXT('Discounted Costs'!$N470&amp;'Discounted Costs'!$O470),('Discounted Costs'!Y470)/Value_Output,"")</f>
        <v/>
      </c>
      <c r="T182" s="81" t="str">
        <f>IF(ISTEXT('Discounted Costs'!$N470&amp;'Discounted Costs'!$O470),('Discounted Costs'!Z470)/Value_Output,"")</f>
        <v/>
      </c>
      <c r="U182" s="81" t="str">
        <f>IF(ISTEXT('Discounted Costs'!$N470&amp;'Discounted Costs'!$O470),('Discounted Costs'!AA470)/Value_Output,"")</f>
        <v/>
      </c>
      <c r="V182" s="81" t="str">
        <f>IF(ISTEXT('Discounted Costs'!$N470&amp;'Discounted Costs'!$O470),('Discounted Costs'!AB470)/Value_Output,"")</f>
        <v/>
      </c>
      <c r="W182" s="81" t="str">
        <f>IF(ISTEXT('Discounted Costs'!$N470&amp;'Discounted Costs'!$O470),('Discounted Costs'!AC470)/Value_Output,"")</f>
        <v/>
      </c>
      <c r="X182" s="81" t="str">
        <f>IF(ISTEXT('Discounted Costs'!$N470&amp;'Discounted Costs'!$O470),('Discounted Costs'!AD470)/Value_Output,"")</f>
        <v/>
      </c>
      <c r="Y182" s="81" t="str">
        <f>IF(ISTEXT('Discounted Costs'!$N470&amp;'Discounted Costs'!$O470),('Discounted Costs'!AE470)/Value_Output,"")</f>
        <v/>
      </c>
      <c r="Z182" s="81" t="str">
        <f>IF(ISTEXT('Discounted Costs'!$N470&amp;'Discounted Costs'!$O470),('Discounted Costs'!AF470)/Value_Output,"")</f>
        <v/>
      </c>
      <c r="AA182" s="81" t="str">
        <f>IF(ISTEXT('Discounted Costs'!$N470&amp;'Discounted Costs'!$O470),('Discounted Costs'!AG470)/Value_Output,"")</f>
        <v/>
      </c>
      <c r="AB182" s="81" t="str">
        <f>IF(ISTEXT('Discounted Costs'!$N470&amp;'Discounted Costs'!$O470),('Discounted Costs'!AH470)/Value_Output,"")</f>
        <v/>
      </c>
      <c r="AC182" s="81" t="str">
        <f>IF(ISTEXT('Discounted Costs'!$N470&amp;'Discounted Costs'!$O470),('Discounted Costs'!AI470)/Value_Output,"")</f>
        <v/>
      </c>
      <c r="AD182" s="81" t="str">
        <f>IF(ISTEXT('Discounted Costs'!$N470&amp;'Discounted Costs'!$O470),('Discounted Costs'!AJ470)/Value_Output,"")</f>
        <v/>
      </c>
      <c r="AE182" s="81" t="str">
        <f>IF(ISTEXT('Discounted Costs'!$N470&amp;'Discounted Costs'!$O470),('Discounted Costs'!AK470)/Value_Output,"")</f>
        <v/>
      </c>
      <c r="AF182" s="81" t="str">
        <f>IF(ISTEXT('Discounted Costs'!$N470&amp;'Discounted Costs'!$O470),('Discounted Costs'!AL470)/Value_Output,"")</f>
        <v/>
      </c>
      <c r="AG182" s="81" t="str">
        <f>IF(ISTEXT('Discounted Costs'!$N470&amp;'Discounted Costs'!$O470),('Discounted Costs'!AM470)/Value_Output,"")</f>
        <v/>
      </c>
      <c r="AH182" s="81" t="str">
        <f>IF(ISTEXT('Discounted Costs'!$N470&amp;'Discounted Costs'!$O470),('Discounted Costs'!AN470)/Value_Output,"")</f>
        <v/>
      </c>
      <c r="AI182" s="81" t="str">
        <f>IF(ISTEXT('Discounted Costs'!$N470&amp;'Discounted Costs'!$O470),('Discounted Costs'!AO470)/Value_Output,"")</f>
        <v/>
      </c>
      <c r="AJ182" s="81" t="str">
        <f>IF(ISTEXT('Discounted Costs'!$N470&amp;'Discounted Costs'!$O470),('Discounted Costs'!AP470)/Value_Output,"")</f>
        <v/>
      </c>
      <c r="AK182" s="81" t="str">
        <f>IF(ISTEXT('Discounted Costs'!$N470&amp;'Discounted Costs'!$O470),('Discounted Costs'!AQ470)/Value_Output,"")</f>
        <v/>
      </c>
      <c r="AL182" s="81" t="str">
        <f>IF(ISTEXT('Discounted Costs'!$N470&amp;'Discounted Costs'!$O470),('Discounted Costs'!AR470)/Value_Output,"")</f>
        <v/>
      </c>
      <c r="AM182" s="81" t="str">
        <f>IF(ISTEXT('Discounted Costs'!$N470&amp;'Discounted Costs'!$O470),('Discounted Costs'!AS470)/Value_Output,"")</f>
        <v/>
      </c>
      <c r="AN182" s="81" t="str">
        <f>IF(ISTEXT('Discounted Costs'!$N470&amp;'Discounted Costs'!$O470),('Discounted Costs'!AT470)/Value_Output,"")</f>
        <v/>
      </c>
      <c r="AO182" s="81" t="str">
        <f>IF(ISTEXT('Discounted Costs'!$N470&amp;'Discounted Costs'!$O470),('Discounted Costs'!AU470)/Value_Output,"")</f>
        <v/>
      </c>
      <c r="AP182" s="81" t="str">
        <f>IF(ISTEXT('Discounted Costs'!$N470&amp;'Discounted Costs'!$O470),('Discounted Costs'!AV470)/Value_Output,"")</f>
        <v/>
      </c>
      <c r="AQ182" s="81" t="str">
        <f>IF(ISTEXT('Discounted Costs'!$N470&amp;'Discounted Costs'!$O470),('Discounted Costs'!AW470)/Value_Output,"")</f>
        <v/>
      </c>
      <c r="AR182" s="81" t="str">
        <f>IF(ISTEXT('Discounted Costs'!$N470&amp;'Discounted Costs'!$O470),('Discounted Costs'!AX470)/Value_Output,"")</f>
        <v/>
      </c>
      <c r="AS182" s="81" t="str">
        <f>IF(ISTEXT('Discounted Costs'!$N470&amp;'Discounted Costs'!$O470),('Discounted Costs'!AY470)/Value_Output,"")</f>
        <v/>
      </c>
      <c r="AT182" s="81" t="str">
        <f>IF(ISTEXT('Discounted Costs'!$N470&amp;'Discounted Costs'!$O470),('Discounted Costs'!AZ470)/Value_Output,"")</f>
        <v/>
      </c>
      <c r="AU182" s="81" t="str">
        <f>IF(ISTEXT('Discounted Costs'!$N470&amp;'Discounted Costs'!$O470),('Discounted Costs'!BA470)/Value_Output,"")</f>
        <v/>
      </c>
      <c r="AV182" s="81" t="str">
        <f>IF(ISTEXT('Discounted Costs'!$N470&amp;'Discounted Costs'!$O470),('Discounted Costs'!BB470)/Value_Output,"")</f>
        <v/>
      </c>
      <c r="AW182" s="81" t="str">
        <f>IF(ISTEXT('Discounted Costs'!$N470&amp;'Discounted Costs'!$O470),('Discounted Costs'!BC470)/Value_Output,"")</f>
        <v/>
      </c>
      <c r="AX182" s="81" t="str">
        <f>IF(ISTEXT('Discounted Costs'!$N470&amp;'Discounted Costs'!$O470),('Discounted Costs'!BD470)/Value_Output,"")</f>
        <v/>
      </c>
      <c r="AY182" s="81" t="str">
        <f>IF(ISTEXT('Discounted Costs'!$N470&amp;'Discounted Costs'!$O470),('Discounted Costs'!BE470)/Value_Output,"")</f>
        <v/>
      </c>
      <c r="AZ182" s="77" t="str">
        <f>IF(ISTEXT('Discounted Costs'!$N470&amp;'Discounted Costs'!$O470),('Discounted Costs'!BF470)/Value_Output,"")</f>
        <v/>
      </c>
      <c r="BA182" s="77" t="str">
        <f>IF(ISTEXT('Discounted Costs'!$N470&amp;'Discounted Costs'!$O470),('Discounted Costs'!BG470)/Value_Output,"")</f>
        <v/>
      </c>
      <c r="BB182" s="77" t="str">
        <f>IF(ISTEXT('Discounted Costs'!$N470&amp;'Discounted Costs'!$O470),('Discounted Costs'!BH470)/Value_Output,"")</f>
        <v/>
      </c>
      <c r="BC182" s="77" t="str">
        <f>IF(ISTEXT('Discounted Costs'!$N470&amp;'Discounted Costs'!$O470),('Discounted Costs'!BI470)/Value_Output,"")</f>
        <v/>
      </c>
      <c r="BD182" s="77" t="str">
        <f>IF(ISTEXT('Discounted Costs'!$N470&amp;'Discounted Costs'!$O470),('Discounted Costs'!BJ470)/Value_Output,"")</f>
        <v/>
      </c>
      <c r="BE182" s="77" t="str">
        <f>IF(ISTEXT('Discounted Costs'!$N470&amp;'Discounted Costs'!$O470),('Discounted Costs'!BK470)/Value_Output,"")</f>
        <v/>
      </c>
      <c r="BF182" s="77" t="str">
        <f>IF(ISTEXT('Discounted Costs'!$N470&amp;'Discounted Costs'!$O470),('Discounted Costs'!BL470)/Value_Output,"")</f>
        <v/>
      </c>
      <c r="BG182" s="77" t="str">
        <f>IF(ISTEXT('Discounted Costs'!$N470&amp;'Discounted Costs'!$O470),('Discounted Costs'!BM470)/Value_Output,"")</f>
        <v/>
      </c>
      <c r="BH182" s="77" t="str">
        <f>IF(ISTEXT('Discounted Costs'!$N470&amp;'Discounted Costs'!$O470),('Discounted Costs'!BN470)/Value_Output,"")</f>
        <v/>
      </c>
      <c r="BI182" s="77" t="str">
        <f>IF(ISTEXT('Discounted Costs'!$N470&amp;'Discounted Costs'!$O470),('Discounted Costs'!BO470)/Value_Output,"")</f>
        <v/>
      </c>
      <c r="BJ182" s="77" t="str">
        <f>IF(ISTEXT('Discounted Costs'!$N470&amp;'Discounted Costs'!$O470),('Discounted Costs'!BP470)/Value_Output,"")</f>
        <v/>
      </c>
      <c r="BK182" s="77" t="str">
        <f>IF(ISTEXT('Discounted Costs'!$N470&amp;'Discounted Costs'!$O470),('Discounted Costs'!BQ470)/Value_Output,"")</f>
        <v/>
      </c>
      <c r="BL182" s="77" t="str">
        <f>IF(ISTEXT('Discounted Costs'!$N470&amp;'Discounted Costs'!$O470),('Discounted Costs'!BR470)/Value_Output,"")</f>
        <v/>
      </c>
      <c r="BM182" s="77" t="str">
        <f>IF(ISTEXT('Discounted Costs'!$N470&amp;'Discounted Costs'!$O470),('Discounted Costs'!BS470)/Value_Output,"")</f>
        <v/>
      </c>
      <c r="BN182" s="77" t="str">
        <f>IF(ISTEXT('Discounted Costs'!$N470&amp;'Discounted Costs'!$O470),('Discounted Costs'!BT470)/Value_Output,"")</f>
        <v/>
      </c>
      <c r="BO182" s="77" t="str">
        <f>IF(ISTEXT('Discounted Costs'!$N470&amp;'Discounted Costs'!$O470),('Discounted Costs'!BU470)/Value_Output,"")</f>
        <v/>
      </c>
      <c r="BP182" s="77" t="str">
        <f>IF(ISTEXT('Discounted Costs'!$N470&amp;'Discounted Costs'!$O470),('Discounted Costs'!BV470)/Value_Output,"")</f>
        <v/>
      </c>
      <c r="BQ182" s="77" t="str">
        <f>IF(ISTEXT('Discounted Costs'!$N470&amp;'Discounted Costs'!$O470),('Discounted Costs'!BW470)/Value_Output,"")</f>
        <v/>
      </c>
      <c r="BR182" s="77" t="str">
        <f>IF(ISTEXT('Discounted Costs'!$N470&amp;'Discounted Costs'!$O470),('Discounted Costs'!BX470)/Value_Output,"")</f>
        <v/>
      </c>
      <c r="BS182" s="77" t="str">
        <f>IF(ISTEXT('Discounted Costs'!$N470&amp;'Discounted Costs'!$O470),('Discounted Costs'!BY470)/Value_Output,"")</f>
        <v/>
      </c>
      <c r="BT182" s="77" t="str">
        <f>IF(ISTEXT('Discounted Costs'!$N470&amp;'Discounted Costs'!$O470),('Discounted Costs'!BZ470)/Value_Output,"")</f>
        <v/>
      </c>
      <c r="BU182" s="77" t="str">
        <f>IF(ISTEXT('Discounted Costs'!$N470&amp;'Discounted Costs'!$O470),('Discounted Costs'!CA470)/Value_Output,"")</f>
        <v/>
      </c>
      <c r="BV182" s="77" t="str">
        <f>IF(ISTEXT('Discounted Costs'!$N470&amp;'Discounted Costs'!$O470),('Discounted Costs'!CB470)/Value_Output,"")</f>
        <v/>
      </c>
      <c r="BW182" s="77" t="str">
        <f>IF(ISTEXT('Discounted Costs'!$N470&amp;'Discounted Costs'!$O470),('Discounted Costs'!CC470)/Value_Output,"")</f>
        <v/>
      </c>
      <c r="BX182" s="77" t="str">
        <f>IF(ISTEXT('Discounted Costs'!$N470&amp;'Discounted Costs'!$O470),('Discounted Costs'!CD470)/Value_Output,"")</f>
        <v/>
      </c>
      <c r="BY182" s="77" t="str">
        <f>IF(ISTEXT('Discounted Costs'!$N470&amp;'Discounted Costs'!$O470),('Discounted Costs'!CE470)/Value_Output,"")</f>
        <v/>
      </c>
      <c r="BZ182" s="77" t="str">
        <f>IF(ISTEXT('Discounted Costs'!$N470&amp;'Discounted Costs'!$O470),('Discounted Costs'!CF470)/Value_Output,"")</f>
        <v/>
      </c>
      <c r="CA182" s="77" t="str">
        <f>IF(ISTEXT('Discounted Costs'!$N470&amp;'Discounted Costs'!$O470),('Discounted Costs'!CG470)/Value_Output,"")</f>
        <v/>
      </c>
      <c r="CB182" s="77" t="str">
        <f>IF(ISTEXT('Discounted Costs'!$N470&amp;'Discounted Costs'!$O470),('Discounted Costs'!CH470)/Value_Output,"")</f>
        <v/>
      </c>
      <c r="CC182" s="77" t="str">
        <f>IF(ISTEXT('Discounted Costs'!$N470&amp;'Discounted Costs'!$O470),('Discounted Costs'!CI470)/Value_Output,"")</f>
        <v/>
      </c>
      <c r="CD182" s="77" t="str">
        <f>IF(ISTEXT('Discounted Costs'!$N470&amp;'Discounted Costs'!$O470),('Discounted Costs'!CJ470)/Value_Output,"")</f>
        <v/>
      </c>
      <c r="CE182" s="77" t="str">
        <f>IF(ISTEXT('Discounted Costs'!$N470&amp;'Discounted Costs'!$O470),('Discounted Costs'!CK470)/Value_Output,"")</f>
        <v/>
      </c>
      <c r="CF182" s="77" t="str">
        <f>IF(ISTEXT('Discounted Costs'!$N470&amp;'Discounted Costs'!$O470),('Discounted Costs'!CL470)/Value_Output,"")</f>
        <v/>
      </c>
      <c r="CG182" s="77" t="str">
        <f>IF(ISTEXT('Discounted Costs'!$N470&amp;'Discounted Costs'!$O470),('Discounted Costs'!CM470)/Value_Output,"")</f>
        <v/>
      </c>
      <c r="CH182" s="77" t="str">
        <f>IF(ISTEXT('Discounted Costs'!$N470&amp;'Discounted Costs'!$O470),('Discounted Costs'!CN470)/Value_Output,"")</f>
        <v/>
      </c>
      <c r="CI182" s="77" t="str">
        <f>IF(ISTEXT('Discounted Costs'!$N470&amp;'Discounted Costs'!$O470),('Discounted Costs'!CO470)/Value_Output,"")</f>
        <v/>
      </c>
      <c r="CJ182" s="77" t="str">
        <f>IF(ISTEXT('Discounted Costs'!$N470&amp;'Discounted Costs'!$O470),('Discounted Costs'!CP470)/Value_Output,"")</f>
        <v/>
      </c>
      <c r="CM182" s="24"/>
      <c r="CN182" s="24"/>
    </row>
    <row r="183" spans="3:92" x14ac:dyDescent="0.35">
      <c r="C183" s="114"/>
      <c r="D183" s="114"/>
      <c r="E183" s="19" t="str">
        <f>IF(ISTEXT('Discounted Costs'!$N471&amp;'Discounted Costs'!$O471),'Discounted Costs'!$O471,"")</f>
        <v/>
      </c>
      <c r="F183" s="19"/>
      <c r="G183" s="82" t="str">
        <f>IF(ISTEXT('Discounted Costs'!$N471&amp;'Discounted Costs'!$O471),SUM('Discounted Costs'!$P471:$BM471),"")</f>
        <v/>
      </c>
      <c r="H183" s="82"/>
      <c r="I183" s="87"/>
      <c r="J183" s="81" t="str">
        <f>IF(ISTEXT('Discounted Costs'!$N471&amp;'Discounted Costs'!$O471),('Discounted Costs'!P471)/Value_Output,"")</f>
        <v/>
      </c>
      <c r="K183" s="81" t="str">
        <f>IF(ISTEXT('Discounted Costs'!$N471&amp;'Discounted Costs'!$O471),('Discounted Costs'!Q471)/Value_Output,"")</f>
        <v/>
      </c>
      <c r="L183" s="81" t="str">
        <f>IF(ISTEXT('Discounted Costs'!$N471&amp;'Discounted Costs'!$O471),('Discounted Costs'!R471)/Value_Output,"")</f>
        <v/>
      </c>
      <c r="M183" s="81" t="str">
        <f>IF(ISTEXT('Discounted Costs'!$N471&amp;'Discounted Costs'!$O471),('Discounted Costs'!S471)/Value_Output,"")</f>
        <v/>
      </c>
      <c r="N183" s="81" t="str">
        <f>IF(ISTEXT('Discounted Costs'!$N471&amp;'Discounted Costs'!$O471),('Discounted Costs'!T471)/Value_Output,"")</f>
        <v/>
      </c>
      <c r="O183" s="81" t="str">
        <f>IF(ISTEXT('Discounted Costs'!$N471&amp;'Discounted Costs'!$O471),('Discounted Costs'!U471)/Value_Output,"")</f>
        <v/>
      </c>
      <c r="P183" s="81" t="str">
        <f>IF(ISTEXT('Discounted Costs'!$N471&amp;'Discounted Costs'!$O471),('Discounted Costs'!V471)/Value_Output,"")</f>
        <v/>
      </c>
      <c r="Q183" s="81" t="str">
        <f>IF(ISTEXT('Discounted Costs'!$N471&amp;'Discounted Costs'!$O471),('Discounted Costs'!W471)/Value_Output,"")</f>
        <v/>
      </c>
      <c r="R183" s="81" t="str">
        <f>IF(ISTEXT('Discounted Costs'!$N471&amp;'Discounted Costs'!$O471),('Discounted Costs'!X471)/Value_Output,"")</f>
        <v/>
      </c>
      <c r="S183" s="81" t="str">
        <f>IF(ISTEXT('Discounted Costs'!$N471&amp;'Discounted Costs'!$O471),('Discounted Costs'!Y471)/Value_Output,"")</f>
        <v/>
      </c>
      <c r="T183" s="81" t="str">
        <f>IF(ISTEXT('Discounted Costs'!$N471&amp;'Discounted Costs'!$O471),('Discounted Costs'!Z471)/Value_Output,"")</f>
        <v/>
      </c>
      <c r="U183" s="81" t="str">
        <f>IF(ISTEXT('Discounted Costs'!$N471&amp;'Discounted Costs'!$O471),('Discounted Costs'!AA471)/Value_Output,"")</f>
        <v/>
      </c>
      <c r="V183" s="81" t="str">
        <f>IF(ISTEXT('Discounted Costs'!$N471&amp;'Discounted Costs'!$O471),('Discounted Costs'!AB471)/Value_Output,"")</f>
        <v/>
      </c>
      <c r="W183" s="81" t="str">
        <f>IF(ISTEXT('Discounted Costs'!$N471&amp;'Discounted Costs'!$O471),('Discounted Costs'!AC471)/Value_Output,"")</f>
        <v/>
      </c>
      <c r="X183" s="81" t="str">
        <f>IF(ISTEXT('Discounted Costs'!$N471&amp;'Discounted Costs'!$O471),('Discounted Costs'!AD471)/Value_Output,"")</f>
        <v/>
      </c>
      <c r="Y183" s="81" t="str">
        <f>IF(ISTEXT('Discounted Costs'!$N471&amp;'Discounted Costs'!$O471),('Discounted Costs'!AE471)/Value_Output,"")</f>
        <v/>
      </c>
      <c r="Z183" s="81" t="str">
        <f>IF(ISTEXT('Discounted Costs'!$N471&amp;'Discounted Costs'!$O471),('Discounted Costs'!AF471)/Value_Output,"")</f>
        <v/>
      </c>
      <c r="AA183" s="81" t="str">
        <f>IF(ISTEXT('Discounted Costs'!$N471&amp;'Discounted Costs'!$O471),('Discounted Costs'!AG471)/Value_Output,"")</f>
        <v/>
      </c>
      <c r="AB183" s="81" t="str">
        <f>IF(ISTEXT('Discounted Costs'!$N471&amp;'Discounted Costs'!$O471),('Discounted Costs'!AH471)/Value_Output,"")</f>
        <v/>
      </c>
      <c r="AC183" s="81" t="str">
        <f>IF(ISTEXT('Discounted Costs'!$N471&amp;'Discounted Costs'!$O471),('Discounted Costs'!AI471)/Value_Output,"")</f>
        <v/>
      </c>
      <c r="AD183" s="81" t="str">
        <f>IF(ISTEXT('Discounted Costs'!$N471&amp;'Discounted Costs'!$O471),('Discounted Costs'!AJ471)/Value_Output,"")</f>
        <v/>
      </c>
      <c r="AE183" s="81" t="str">
        <f>IF(ISTEXT('Discounted Costs'!$N471&amp;'Discounted Costs'!$O471),('Discounted Costs'!AK471)/Value_Output,"")</f>
        <v/>
      </c>
      <c r="AF183" s="81" t="str">
        <f>IF(ISTEXT('Discounted Costs'!$N471&amp;'Discounted Costs'!$O471),('Discounted Costs'!AL471)/Value_Output,"")</f>
        <v/>
      </c>
      <c r="AG183" s="81" t="str">
        <f>IF(ISTEXT('Discounted Costs'!$N471&amp;'Discounted Costs'!$O471),('Discounted Costs'!AM471)/Value_Output,"")</f>
        <v/>
      </c>
      <c r="AH183" s="81" t="str">
        <f>IF(ISTEXT('Discounted Costs'!$N471&amp;'Discounted Costs'!$O471),('Discounted Costs'!AN471)/Value_Output,"")</f>
        <v/>
      </c>
      <c r="AI183" s="81" t="str">
        <f>IF(ISTEXT('Discounted Costs'!$N471&amp;'Discounted Costs'!$O471),('Discounted Costs'!AO471)/Value_Output,"")</f>
        <v/>
      </c>
      <c r="AJ183" s="81" t="str">
        <f>IF(ISTEXT('Discounted Costs'!$N471&amp;'Discounted Costs'!$O471),('Discounted Costs'!AP471)/Value_Output,"")</f>
        <v/>
      </c>
      <c r="AK183" s="81" t="str">
        <f>IF(ISTEXT('Discounted Costs'!$N471&amp;'Discounted Costs'!$O471),('Discounted Costs'!AQ471)/Value_Output,"")</f>
        <v/>
      </c>
      <c r="AL183" s="81" t="str">
        <f>IF(ISTEXT('Discounted Costs'!$N471&amp;'Discounted Costs'!$O471),('Discounted Costs'!AR471)/Value_Output,"")</f>
        <v/>
      </c>
      <c r="AM183" s="81" t="str">
        <f>IF(ISTEXT('Discounted Costs'!$N471&amp;'Discounted Costs'!$O471),('Discounted Costs'!AS471)/Value_Output,"")</f>
        <v/>
      </c>
      <c r="AN183" s="81" t="str">
        <f>IF(ISTEXT('Discounted Costs'!$N471&amp;'Discounted Costs'!$O471),('Discounted Costs'!AT471)/Value_Output,"")</f>
        <v/>
      </c>
      <c r="AO183" s="81" t="str">
        <f>IF(ISTEXT('Discounted Costs'!$N471&amp;'Discounted Costs'!$O471),('Discounted Costs'!AU471)/Value_Output,"")</f>
        <v/>
      </c>
      <c r="AP183" s="81" t="str">
        <f>IF(ISTEXT('Discounted Costs'!$N471&amp;'Discounted Costs'!$O471),('Discounted Costs'!AV471)/Value_Output,"")</f>
        <v/>
      </c>
      <c r="AQ183" s="81" t="str">
        <f>IF(ISTEXT('Discounted Costs'!$N471&amp;'Discounted Costs'!$O471),('Discounted Costs'!AW471)/Value_Output,"")</f>
        <v/>
      </c>
      <c r="AR183" s="81" t="str">
        <f>IF(ISTEXT('Discounted Costs'!$N471&amp;'Discounted Costs'!$O471),('Discounted Costs'!AX471)/Value_Output,"")</f>
        <v/>
      </c>
      <c r="AS183" s="81" t="str">
        <f>IF(ISTEXT('Discounted Costs'!$N471&amp;'Discounted Costs'!$O471),('Discounted Costs'!AY471)/Value_Output,"")</f>
        <v/>
      </c>
      <c r="AT183" s="81" t="str">
        <f>IF(ISTEXT('Discounted Costs'!$N471&amp;'Discounted Costs'!$O471),('Discounted Costs'!AZ471)/Value_Output,"")</f>
        <v/>
      </c>
      <c r="AU183" s="81" t="str">
        <f>IF(ISTEXT('Discounted Costs'!$N471&amp;'Discounted Costs'!$O471),('Discounted Costs'!BA471)/Value_Output,"")</f>
        <v/>
      </c>
      <c r="AV183" s="81" t="str">
        <f>IF(ISTEXT('Discounted Costs'!$N471&amp;'Discounted Costs'!$O471),('Discounted Costs'!BB471)/Value_Output,"")</f>
        <v/>
      </c>
      <c r="AW183" s="81" t="str">
        <f>IF(ISTEXT('Discounted Costs'!$N471&amp;'Discounted Costs'!$O471),('Discounted Costs'!BC471)/Value_Output,"")</f>
        <v/>
      </c>
      <c r="AX183" s="81" t="str">
        <f>IF(ISTEXT('Discounted Costs'!$N471&amp;'Discounted Costs'!$O471),('Discounted Costs'!BD471)/Value_Output,"")</f>
        <v/>
      </c>
      <c r="AY183" s="81" t="str">
        <f>IF(ISTEXT('Discounted Costs'!$N471&amp;'Discounted Costs'!$O471),('Discounted Costs'!BE471)/Value_Output,"")</f>
        <v/>
      </c>
      <c r="AZ183" s="77" t="str">
        <f>IF(ISTEXT('Discounted Costs'!$N471&amp;'Discounted Costs'!$O471),('Discounted Costs'!BF471)/Value_Output,"")</f>
        <v/>
      </c>
      <c r="BA183" s="77" t="str">
        <f>IF(ISTEXT('Discounted Costs'!$N471&amp;'Discounted Costs'!$O471),('Discounted Costs'!BG471)/Value_Output,"")</f>
        <v/>
      </c>
      <c r="BB183" s="77" t="str">
        <f>IF(ISTEXT('Discounted Costs'!$N471&amp;'Discounted Costs'!$O471),('Discounted Costs'!BH471)/Value_Output,"")</f>
        <v/>
      </c>
      <c r="BC183" s="77" t="str">
        <f>IF(ISTEXT('Discounted Costs'!$N471&amp;'Discounted Costs'!$O471),('Discounted Costs'!BI471)/Value_Output,"")</f>
        <v/>
      </c>
      <c r="BD183" s="77" t="str">
        <f>IF(ISTEXT('Discounted Costs'!$N471&amp;'Discounted Costs'!$O471),('Discounted Costs'!BJ471)/Value_Output,"")</f>
        <v/>
      </c>
      <c r="BE183" s="77" t="str">
        <f>IF(ISTEXT('Discounted Costs'!$N471&amp;'Discounted Costs'!$O471),('Discounted Costs'!BK471)/Value_Output,"")</f>
        <v/>
      </c>
      <c r="BF183" s="77" t="str">
        <f>IF(ISTEXT('Discounted Costs'!$N471&amp;'Discounted Costs'!$O471),('Discounted Costs'!BL471)/Value_Output,"")</f>
        <v/>
      </c>
      <c r="BG183" s="77" t="str">
        <f>IF(ISTEXT('Discounted Costs'!$N471&amp;'Discounted Costs'!$O471),('Discounted Costs'!BM471)/Value_Output,"")</f>
        <v/>
      </c>
      <c r="BH183" s="77" t="str">
        <f>IF(ISTEXT('Discounted Costs'!$N471&amp;'Discounted Costs'!$O471),('Discounted Costs'!BN471)/Value_Output,"")</f>
        <v/>
      </c>
      <c r="BI183" s="77" t="str">
        <f>IF(ISTEXT('Discounted Costs'!$N471&amp;'Discounted Costs'!$O471),('Discounted Costs'!BO471)/Value_Output,"")</f>
        <v/>
      </c>
      <c r="BJ183" s="77" t="str">
        <f>IF(ISTEXT('Discounted Costs'!$N471&amp;'Discounted Costs'!$O471),('Discounted Costs'!BP471)/Value_Output,"")</f>
        <v/>
      </c>
      <c r="BK183" s="77" t="str">
        <f>IF(ISTEXT('Discounted Costs'!$N471&amp;'Discounted Costs'!$O471),('Discounted Costs'!BQ471)/Value_Output,"")</f>
        <v/>
      </c>
      <c r="BL183" s="77" t="str">
        <f>IF(ISTEXT('Discounted Costs'!$N471&amp;'Discounted Costs'!$O471),('Discounted Costs'!BR471)/Value_Output,"")</f>
        <v/>
      </c>
      <c r="BM183" s="77" t="str">
        <f>IF(ISTEXT('Discounted Costs'!$N471&amp;'Discounted Costs'!$O471),('Discounted Costs'!BS471)/Value_Output,"")</f>
        <v/>
      </c>
      <c r="BN183" s="77" t="str">
        <f>IF(ISTEXT('Discounted Costs'!$N471&amp;'Discounted Costs'!$O471),('Discounted Costs'!BT471)/Value_Output,"")</f>
        <v/>
      </c>
      <c r="BO183" s="77" t="str">
        <f>IF(ISTEXT('Discounted Costs'!$N471&amp;'Discounted Costs'!$O471),('Discounted Costs'!BU471)/Value_Output,"")</f>
        <v/>
      </c>
      <c r="BP183" s="77" t="str">
        <f>IF(ISTEXT('Discounted Costs'!$N471&amp;'Discounted Costs'!$O471),('Discounted Costs'!BV471)/Value_Output,"")</f>
        <v/>
      </c>
      <c r="BQ183" s="77" t="str">
        <f>IF(ISTEXT('Discounted Costs'!$N471&amp;'Discounted Costs'!$O471),('Discounted Costs'!BW471)/Value_Output,"")</f>
        <v/>
      </c>
      <c r="BR183" s="77" t="str">
        <f>IF(ISTEXT('Discounted Costs'!$N471&amp;'Discounted Costs'!$O471),('Discounted Costs'!BX471)/Value_Output,"")</f>
        <v/>
      </c>
      <c r="BS183" s="77" t="str">
        <f>IF(ISTEXT('Discounted Costs'!$N471&amp;'Discounted Costs'!$O471),('Discounted Costs'!BY471)/Value_Output,"")</f>
        <v/>
      </c>
      <c r="BT183" s="77" t="str">
        <f>IF(ISTEXT('Discounted Costs'!$N471&amp;'Discounted Costs'!$O471),('Discounted Costs'!BZ471)/Value_Output,"")</f>
        <v/>
      </c>
      <c r="BU183" s="77" t="str">
        <f>IF(ISTEXT('Discounted Costs'!$N471&amp;'Discounted Costs'!$O471),('Discounted Costs'!CA471)/Value_Output,"")</f>
        <v/>
      </c>
      <c r="BV183" s="77" t="str">
        <f>IF(ISTEXT('Discounted Costs'!$N471&amp;'Discounted Costs'!$O471),('Discounted Costs'!CB471)/Value_Output,"")</f>
        <v/>
      </c>
      <c r="BW183" s="77" t="str">
        <f>IF(ISTEXT('Discounted Costs'!$N471&amp;'Discounted Costs'!$O471),('Discounted Costs'!CC471)/Value_Output,"")</f>
        <v/>
      </c>
      <c r="BX183" s="77" t="str">
        <f>IF(ISTEXT('Discounted Costs'!$N471&amp;'Discounted Costs'!$O471),('Discounted Costs'!CD471)/Value_Output,"")</f>
        <v/>
      </c>
      <c r="BY183" s="77" t="str">
        <f>IF(ISTEXT('Discounted Costs'!$N471&amp;'Discounted Costs'!$O471),('Discounted Costs'!CE471)/Value_Output,"")</f>
        <v/>
      </c>
      <c r="BZ183" s="77" t="str">
        <f>IF(ISTEXT('Discounted Costs'!$N471&amp;'Discounted Costs'!$O471),('Discounted Costs'!CF471)/Value_Output,"")</f>
        <v/>
      </c>
      <c r="CA183" s="77" t="str">
        <f>IF(ISTEXT('Discounted Costs'!$N471&amp;'Discounted Costs'!$O471),('Discounted Costs'!CG471)/Value_Output,"")</f>
        <v/>
      </c>
      <c r="CB183" s="77" t="str">
        <f>IF(ISTEXT('Discounted Costs'!$N471&amp;'Discounted Costs'!$O471),('Discounted Costs'!CH471)/Value_Output,"")</f>
        <v/>
      </c>
      <c r="CC183" s="77" t="str">
        <f>IF(ISTEXT('Discounted Costs'!$N471&amp;'Discounted Costs'!$O471),('Discounted Costs'!CI471)/Value_Output,"")</f>
        <v/>
      </c>
      <c r="CD183" s="77" t="str">
        <f>IF(ISTEXT('Discounted Costs'!$N471&amp;'Discounted Costs'!$O471),('Discounted Costs'!CJ471)/Value_Output,"")</f>
        <v/>
      </c>
      <c r="CE183" s="77" t="str">
        <f>IF(ISTEXT('Discounted Costs'!$N471&amp;'Discounted Costs'!$O471),('Discounted Costs'!CK471)/Value_Output,"")</f>
        <v/>
      </c>
      <c r="CF183" s="77" t="str">
        <f>IF(ISTEXT('Discounted Costs'!$N471&amp;'Discounted Costs'!$O471),('Discounted Costs'!CL471)/Value_Output,"")</f>
        <v/>
      </c>
      <c r="CG183" s="77" t="str">
        <f>IF(ISTEXT('Discounted Costs'!$N471&amp;'Discounted Costs'!$O471),('Discounted Costs'!CM471)/Value_Output,"")</f>
        <v/>
      </c>
      <c r="CH183" s="77" t="str">
        <f>IF(ISTEXT('Discounted Costs'!$N471&amp;'Discounted Costs'!$O471),('Discounted Costs'!CN471)/Value_Output,"")</f>
        <v/>
      </c>
      <c r="CI183" s="77" t="str">
        <f>IF(ISTEXT('Discounted Costs'!$N471&amp;'Discounted Costs'!$O471),('Discounted Costs'!CO471)/Value_Output,"")</f>
        <v/>
      </c>
      <c r="CJ183" s="77" t="str">
        <f>IF(ISTEXT('Discounted Costs'!$N471&amp;'Discounted Costs'!$O471),('Discounted Costs'!CP471)/Value_Output,"")</f>
        <v/>
      </c>
      <c r="CM183" s="24"/>
      <c r="CN183" s="24"/>
    </row>
    <row r="184" spans="3:92" x14ac:dyDescent="0.35">
      <c r="C184" s="114"/>
      <c r="D184" s="114"/>
      <c r="E184" s="19" t="str">
        <f>IF(ISTEXT('Discounted Costs'!$N472&amp;'Discounted Costs'!$O472),'Discounted Costs'!$O472,"")</f>
        <v/>
      </c>
      <c r="F184" s="19"/>
      <c r="G184" s="82" t="str">
        <f>IF(ISTEXT('Discounted Costs'!$N472&amp;'Discounted Costs'!$O472),SUM('Discounted Costs'!$P472:$BM472),"")</f>
        <v/>
      </c>
      <c r="H184" s="82"/>
      <c r="I184" s="87"/>
      <c r="J184" s="81" t="str">
        <f>IF(ISTEXT('Discounted Costs'!$N472&amp;'Discounted Costs'!$O472),('Discounted Costs'!P472)/Value_Output,"")</f>
        <v/>
      </c>
      <c r="K184" s="81" t="str">
        <f>IF(ISTEXT('Discounted Costs'!$N472&amp;'Discounted Costs'!$O472),('Discounted Costs'!Q472)/Value_Output,"")</f>
        <v/>
      </c>
      <c r="L184" s="81" t="str">
        <f>IF(ISTEXT('Discounted Costs'!$N472&amp;'Discounted Costs'!$O472),('Discounted Costs'!R472)/Value_Output,"")</f>
        <v/>
      </c>
      <c r="M184" s="81" t="str">
        <f>IF(ISTEXT('Discounted Costs'!$N472&amp;'Discounted Costs'!$O472),('Discounted Costs'!S472)/Value_Output,"")</f>
        <v/>
      </c>
      <c r="N184" s="81" t="str">
        <f>IF(ISTEXT('Discounted Costs'!$N472&amp;'Discounted Costs'!$O472),('Discounted Costs'!T472)/Value_Output,"")</f>
        <v/>
      </c>
      <c r="O184" s="81" t="str">
        <f>IF(ISTEXT('Discounted Costs'!$N472&amp;'Discounted Costs'!$O472),('Discounted Costs'!U472)/Value_Output,"")</f>
        <v/>
      </c>
      <c r="P184" s="81" t="str">
        <f>IF(ISTEXT('Discounted Costs'!$N472&amp;'Discounted Costs'!$O472),('Discounted Costs'!V472)/Value_Output,"")</f>
        <v/>
      </c>
      <c r="Q184" s="81" t="str">
        <f>IF(ISTEXT('Discounted Costs'!$N472&amp;'Discounted Costs'!$O472),('Discounted Costs'!W472)/Value_Output,"")</f>
        <v/>
      </c>
      <c r="R184" s="81" t="str">
        <f>IF(ISTEXT('Discounted Costs'!$N472&amp;'Discounted Costs'!$O472),('Discounted Costs'!X472)/Value_Output,"")</f>
        <v/>
      </c>
      <c r="S184" s="81" t="str">
        <f>IF(ISTEXT('Discounted Costs'!$N472&amp;'Discounted Costs'!$O472),('Discounted Costs'!Y472)/Value_Output,"")</f>
        <v/>
      </c>
      <c r="T184" s="81" t="str">
        <f>IF(ISTEXT('Discounted Costs'!$N472&amp;'Discounted Costs'!$O472),('Discounted Costs'!Z472)/Value_Output,"")</f>
        <v/>
      </c>
      <c r="U184" s="81" t="str">
        <f>IF(ISTEXT('Discounted Costs'!$N472&amp;'Discounted Costs'!$O472),('Discounted Costs'!AA472)/Value_Output,"")</f>
        <v/>
      </c>
      <c r="V184" s="81" t="str">
        <f>IF(ISTEXT('Discounted Costs'!$N472&amp;'Discounted Costs'!$O472),('Discounted Costs'!AB472)/Value_Output,"")</f>
        <v/>
      </c>
      <c r="W184" s="81" t="str">
        <f>IF(ISTEXT('Discounted Costs'!$N472&amp;'Discounted Costs'!$O472),('Discounted Costs'!AC472)/Value_Output,"")</f>
        <v/>
      </c>
      <c r="X184" s="81" t="str">
        <f>IF(ISTEXT('Discounted Costs'!$N472&amp;'Discounted Costs'!$O472),('Discounted Costs'!AD472)/Value_Output,"")</f>
        <v/>
      </c>
      <c r="Y184" s="81" t="str">
        <f>IF(ISTEXT('Discounted Costs'!$N472&amp;'Discounted Costs'!$O472),('Discounted Costs'!AE472)/Value_Output,"")</f>
        <v/>
      </c>
      <c r="Z184" s="81" t="str">
        <f>IF(ISTEXT('Discounted Costs'!$N472&amp;'Discounted Costs'!$O472),('Discounted Costs'!AF472)/Value_Output,"")</f>
        <v/>
      </c>
      <c r="AA184" s="81" t="str">
        <f>IF(ISTEXT('Discounted Costs'!$N472&amp;'Discounted Costs'!$O472),('Discounted Costs'!AG472)/Value_Output,"")</f>
        <v/>
      </c>
      <c r="AB184" s="81" t="str">
        <f>IF(ISTEXT('Discounted Costs'!$N472&amp;'Discounted Costs'!$O472),('Discounted Costs'!AH472)/Value_Output,"")</f>
        <v/>
      </c>
      <c r="AC184" s="81" t="str">
        <f>IF(ISTEXT('Discounted Costs'!$N472&amp;'Discounted Costs'!$O472),('Discounted Costs'!AI472)/Value_Output,"")</f>
        <v/>
      </c>
      <c r="AD184" s="81" t="str">
        <f>IF(ISTEXT('Discounted Costs'!$N472&amp;'Discounted Costs'!$O472),('Discounted Costs'!AJ472)/Value_Output,"")</f>
        <v/>
      </c>
      <c r="AE184" s="81" t="str">
        <f>IF(ISTEXT('Discounted Costs'!$N472&amp;'Discounted Costs'!$O472),('Discounted Costs'!AK472)/Value_Output,"")</f>
        <v/>
      </c>
      <c r="AF184" s="81" t="str">
        <f>IF(ISTEXT('Discounted Costs'!$N472&amp;'Discounted Costs'!$O472),('Discounted Costs'!AL472)/Value_Output,"")</f>
        <v/>
      </c>
      <c r="AG184" s="81" t="str">
        <f>IF(ISTEXT('Discounted Costs'!$N472&amp;'Discounted Costs'!$O472),('Discounted Costs'!AM472)/Value_Output,"")</f>
        <v/>
      </c>
      <c r="AH184" s="81" t="str">
        <f>IF(ISTEXT('Discounted Costs'!$N472&amp;'Discounted Costs'!$O472),('Discounted Costs'!AN472)/Value_Output,"")</f>
        <v/>
      </c>
      <c r="AI184" s="81" t="str">
        <f>IF(ISTEXT('Discounted Costs'!$N472&amp;'Discounted Costs'!$O472),('Discounted Costs'!AO472)/Value_Output,"")</f>
        <v/>
      </c>
      <c r="AJ184" s="81" t="str">
        <f>IF(ISTEXT('Discounted Costs'!$N472&amp;'Discounted Costs'!$O472),('Discounted Costs'!AP472)/Value_Output,"")</f>
        <v/>
      </c>
      <c r="AK184" s="81" t="str">
        <f>IF(ISTEXT('Discounted Costs'!$N472&amp;'Discounted Costs'!$O472),('Discounted Costs'!AQ472)/Value_Output,"")</f>
        <v/>
      </c>
      <c r="AL184" s="81" t="str">
        <f>IF(ISTEXT('Discounted Costs'!$N472&amp;'Discounted Costs'!$O472),('Discounted Costs'!AR472)/Value_Output,"")</f>
        <v/>
      </c>
      <c r="AM184" s="81" t="str">
        <f>IF(ISTEXT('Discounted Costs'!$N472&amp;'Discounted Costs'!$O472),('Discounted Costs'!AS472)/Value_Output,"")</f>
        <v/>
      </c>
      <c r="AN184" s="81" t="str">
        <f>IF(ISTEXT('Discounted Costs'!$N472&amp;'Discounted Costs'!$O472),('Discounted Costs'!AT472)/Value_Output,"")</f>
        <v/>
      </c>
      <c r="AO184" s="81" t="str">
        <f>IF(ISTEXT('Discounted Costs'!$N472&amp;'Discounted Costs'!$O472),('Discounted Costs'!AU472)/Value_Output,"")</f>
        <v/>
      </c>
      <c r="AP184" s="81" t="str">
        <f>IF(ISTEXT('Discounted Costs'!$N472&amp;'Discounted Costs'!$O472),('Discounted Costs'!AV472)/Value_Output,"")</f>
        <v/>
      </c>
      <c r="AQ184" s="81" t="str">
        <f>IF(ISTEXT('Discounted Costs'!$N472&amp;'Discounted Costs'!$O472),('Discounted Costs'!AW472)/Value_Output,"")</f>
        <v/>
      </c>
      <c r="AR184" s="81" t="str">
        <f>IF(ISTEXT('Discounted Costs'!$N472&amp;'Discounted Costs'!$O472),('Discounted Costs'!AX472)/Value_Output,"")</f>
        <v/>
      </c>
      <c r="AS184" s="81" t="str">
        <f>IF(ISTEXT('Discounted Costs'!$N472&amp;'Discounted Costs'!$O472),('Discounted Costs'!AY472)/Value_Output,"")</f>
        <v/>
      </c>
      <c r="AT184" s="81" t="str">
        <f>IF(ISTEXT('Discounted Costs'!$N472&amp;'Discounted Costs'!$O472),('Discounted Costs'!AZ472)/Value_Output,"")</f>
        <v/>
      </c>
      <c r="AU184" s="81" t="str">
        <f>IF(ISTEXT('Discounted Costs'!$N472&amp;'Discounted Costs'!$O472),('Discounted Costs'!BA472)/Value_Output,"")</f>
        <v/>
      </c>
      <c r="AV184" s="81" t="str">
        <f>IF(ISTEXT('Discounted Costs'!$N472&amp;'Discounted Costs'!$O472),('Discounted Costs'!BB472)/Value_Output,"")</f>
        <v/>
      </c>
      <c r="AW184" s="81" t="str">
        <f>IF(ISTEXT('Discounted Costs'!$N472&amp;'Discounted Costs'!$O472),('Discounted Costs'!BC472)/Value_Output,"")</f>
        <v/>
      </c>
      <c r="AX184" s="81" t="str">
        <f>IF(ISTEXT('Discounted Costs'!$N472&amp;'Discounted Costs'!$O472),('Discounted Costs'!BD472)/Value_Output,"")</f>
        <v/>
      </c>
      <c r="AY184" s="81" t="str">
        <f>IF(ISTEXT('Discounted Costs'!$N472&amp;'Discounted Costs'!$O472),('Discounted Costs'!BE472)/Value_Output,"")</f>
        <v/>
      </c>
      <c r="AZ184" s="77" t="str">
        <f>IF(ISTEXT('Discounted Costs'!$N472&amp;'Discounted Costs'!$O472),('Discounted Costs'!BF472)/Value_Output,"")</f>
        <v/>
      </c>
      <c r="BA184" s="77" t="str">
        <f>IF(ISTEXT('Discounted Costs'!$N472&amp;'Discounted Costs'!$O472),('Discounted Costs'!BG472)/Value_Output,"")</f>
        <v/>
      </c>
      <c r="BB184" s="77" t="str">
        <f>IF(ISTEXT('Discounted Costs'!$N472&amp;'Discounted Costs'!$O472),('Discounted Costs'!BH472)/Value_Output,"")</f>
        <v/>
      </c>
      <c r="BC184" s="77" t="str">
        <f>IF(ISTEXT('Discounted Costs'!$N472&amp;'Discounted Costs'!$O472),('Discounted Costs'!BI472)/Value_Output,"")</f>
        <v/>
      </c>
      <c r="BD184" s="77" t="str">
        <f>IF(ISTEXT('Discounted Costs'!$N472&amp;'Discounted Costs'!$O472),('Discounted Costs'!BJ472)/Value_Output,"")</f>
        <v/>
      </c>
      <c r="BE184" s="77" t="str">
        <f>IF(ISTEXT('Discounted Costs'!$N472&amp;'Discounted Costs'!$O472),('Discounted Costs'!BK472)/Value_Output,"")</f>
        <v/>
      </c>
      <c r="BF184" s="77" t="str">
        <f>IF(ISTEXT('Discounted Costs'!$N472&amp;'Discounted Costs'!$O472),('Discounted Costs'!BL472)/Value_Output,"")</f>
        <v/>
      </c>
      <c r="BG184" s="77" t="str">
        <f>IF(ISTEXT('Discounted Costs'!$N472&amp;'Discounted Costs'!$O472),('Discounted Costs'!BM472)/Value_Output,"")</f>
        <v/>
      </c>
      <c r="BH184" s="77" t="str">
        <f>IF(ISTEXT('Discounted Costs'!$N472&amp;'Discounted Costs'!$O472),('Discounted Costs'!BN472)/Value_Output,"")</f>
        <v/>
      </c>
      <c r="BI184" s="77" t="str">
        <f>IF(ISTEXT('Discounted Costs'!$N472&amp;'Discounted Costs'!$O472),('Discounted Costs'!BO472)/Value_Output,"")</f>
        <v/>
      </c>
      <c r="BJ184" s="77" t="str">
        <f>IF(ISTEXT('Discounted Costs'!$N472&amp;'Discounted Costs'!$O472),('Discounted Costs'!BP472)/Value_Output,"")</f>
        <v/>
      </c>
      <c r="BK184" s="77" t="str">
        <f>IF(ISTEXT('Discounted Costs'!$N472&amp;'Discounted Costs'!$O472),('Discounted Costs'!BQ472)/Value_Output,"")</f>
        <v/>
      </c>
      <c r="BL184" s="77" t="str">
        <f>IF(ISTEXT('Discounted Costs'!$N472&amp;'Discounted Costs'!$O472),('Discounted Costs'!BR472)/Value_Output,"")</f>
        <v/>
      </c>
      <c r="BM184" s="77" t="str">
        <f>IF(ISTEXT('Discounted Costs'!$N472&amp;'Discounted Costs'!$O472),('Discounted Costs'!BS472)/Value_Output,"")</f>
        <v/>
      </c>
      <c r="BN184" s="77" t="str">
        <f>IF(ISTEXT('Discounted Costs'!$N472&amp;'Discounted Costs'!$O472),('Discounted Costs'!BT472)/Value_Output,"")</f>
        <v/>
      </c>
      <c r="BO184" s="77" t="str">
        <f>IF(ISTEXT('Discounted Costs'!$N472&amp;'Discounted Costs'!$O472),('Discounted Costs'!BU472)/Value_Output,"")</f>
        <v/>
      </c>
      <c r="BP184" s="77" t="str">
        <f>IF(ISTEXT('Discounted Costs'!$N472&amp;'Discounted Costs'!$O472),('Discounted Costs'!BV472)/Value_Output,"")</f>
        <v/>
      </c>
      <c r="BQ184" s="77" t="str">
        <f>IF(ISTEXT('Discounted Costs'!$N472&amp;'Discounted Costs'!$O472),('Discounted Costs'!BW472)/Value_Output,"")</f>
        <v/>
      </c>
      <c r="BR184" s="77" t="str">
        <f>IF(ISTEXT('Discounted Costs'!$N472&amp;'Discounted Costs'!$O472),('Discounted Costs'!BX472)/Value_Output,"")</f>
        <v/>
      </c>
      <c r="BS184" s="77" t="str">
        <f>IF(ISTEXT('Discounted Costs'!$N472&amp;'Discounted Costs'!$O472),('Discounted Costs'!BY472)/Value_Output,"")</f>
        <v/>
      </c>
      <c r="BT184" s="77" t="str">
        <f>IF(ISTEXT('Discounted Costs'!$N472&amp;'Discounted Costs'!$O472),('Discounted Costs'!BZ472)/Value_Output,"")</f>
        <v/>
      </c>
      <c r="BU184" s="77" t="str">
        <f>IF(ISTEXT('Discounted Costs'!$N472&amp;'Discounted Costs'!$O472),('Discounted Costs'!CA472)/Value_Output,"")</f>
        <v/>
      </c>
      <c r="BV184" s="77" t="str">
        <f>IF(ISTEXT('Discounted Costs'!$N472&amp;'Discounted Costs'!$O472),('Discounted Costs'!CB472)/Value_Output,"")</f>
        <v/>
      </c>
      <c r="BW184" s="77" t="str">
        <f>IF(ISTEXT('Discounted Costs'!$N472&amp;'Discounted Costs'!$O472),('Discounted Costs'!CC472)/Value_Output,"")</f>
        <v/>
      </c>
      <c r="BX184" s="77" t="str">
        <f>IF(ISTEXT('Discounted Costs'!$N472&amp;'Discounted Costs'!$O472),('Discounted Costs'!CD472)/Value_Output,"")</f>
        <v/>
      </c>
      <c r="BY184" s="77" t="str">
        <f>IF(ISTEXT('Discounted Costs'!$N472&amp;'Discounted Costs'!$O472),('Discounted Costs'!CE472)/Value_Output,"")</f>
        <v/>
      </c>
      <c r="BZ184" s="77" t="str">
        <f>IF(ISTEXT('Discounted Costs'!$N472&amp;'Discounted Costs'!$O472),('Discounted Costs'!CF472)/Value_Output,"")</f>
        <v/>
      </c>
      <c r="CA184" s="77" t="str">
        <f>IF(ISTEXT('Discounted Costs'!$N472&amp;'Discounted Costs'!$O472),('Discounted Costs'!CG472)/Value_Output,"")</f>
        <v/>
      </c>
      <c r="CB184" s="77" t="str">
        <f>IF(ISTEXT('Discounted Costs'!$N472&amp;'Discounted Costs'!$O472),('Discounted Costs'!CH472)/Value_Output,"")</f>
        <v/>
      </c>
      <c r="CC184" s="77" t="str">
        <f>IF(ISTEXT('Discounted Costs'!$N472&amp;'Discounted Costs'!$O472),('Discounted Costs'!CI472)/Value_Output,"")</f>
        <v/>
      </c>
      <c r="CD184" s="77" t="str">
        <f>IF(ISTEXT('Discounted Costs'!$N472&amp;'Discounted Costs'!$O472),('Discounted Costs'!CJ472)/Value_Output,"")</f>
        <v/>
      </c>
      <c r="CE184" s="77" t="str">
        <f>IF(ISTEXT('Discounted Costs'!$N472&amp;'Discounted Costs'!$O472),('Discounted Costs'!CK472)/Value_Output,"")</f>
        <v/>
      </c>
      <c r="CF184" s="77" t="str">
        <f>IF(ISTEXT('Discounted Costs'!$N472&amp;'Discounted Costs'!$O472),('Discounted Costs'!CL472)/Value_Output,"")</f>
        <v/>
      </c>
      <c r="CG184" s="77" t="str">
        <f>IF(ISTEXT('Discounted Costs'!$N472&amp;'Discounted Costs'!$O472),('Discounted Costs'!CM472)/Value_Output,"")</f>
        <v/>
      </c>
      <c r="CH184" s="77" t="str">
        <f>IF(ISTEXT('Discounted Costs'!$N472&amp;'Discounted Costs'!$O472),('Discounted Costs'!CN472)/Value_Output,"")</f>
        <v/>
      </c>
      <c r="CI184" s="77" t="str">
        <f>IF(ISTEXT('Discounted Costs'!$N472&amp;'Discounted Costs'!$O472),('Discounted Costs'!CO472)/Value_Output,"")</f>
        <v/>
      </c>
      <c r="CJ184" s="77" t="str">
        <f>IF(ISTEXT('Discounted Costs'!$N472&amp;'Discounted Costs'!$O472),('Discounted Costs'!CP472)/Value_Output,"")</f>
        <v/>
      </c>
      <c r="CM184" s="24"/>
      <c r="CN184" s="24"/>
    </row>
    <row r="185" spans="3:92" x14ac:dyDescent="0.35">
      <c r="C185" s="114"/>
      <c r="D185" s="114"/>
      <c r="E185" s="19" t="str">
        <f>IF(ISTEXT('Discounted Costs'!$N473&amp;'Discounted Costs'!$O473),'Discounted Costs'!$O473,"")</f>
        <v/>
      </c>
      <c r="F185" s="19"/>
      <c r="G185" s="82" t="str">
        <f>IF(ISTEXT('Discounted Costs'!$N473&amp;'Discounted Costs'!$O473),SUM('Discounted Costs'!$P473:$BM473),"")</f>
        <v/>
      </c>
      <c r="H185" s="82"/>
      <c r="I185" s="88"/>
      <c r="J185" s="81" t="str">
        <f>IF(ISTEXT('Discounted Costs'!$N473&amp;'Discounted Costs'!$O473),('Discounted Costs'!P473)/Value_Output,"")</f>
        <v/>
      </c>
      <c r="K185" s="81" t="str">
        <f>IF(ISTEXT('Discounted Costs'!$N473&amp;'Discounted Costs'!$O473),('Discounted Costs'!Q473)/Value_Output,"")</f>
        <v/>
      </c>
      <c r="L185" s="81" t="str">
        <f>IF(ISTEXT('Discounted Costs'!$N473&amp;'Discounted Costs'!$O473),('Discounted Costs'!R473)/Value_Output,"")</f>
        <v/>
      </c>
      <c r="M185" s="81" t="str">
        <f>IF(ISTEXT('Discounted Costs'!$N473&amp;'Discounted Costs'!$O473),('Discounted Costs'!S473)/Value_Output,"")</f>
        <v/>
      </c>
      <c r="N185" s="81" t="str">
        <f>IF(ISTEXT('Discounted Costs'!$N473&amp;'Discounted Costs'!$O473),('Discounted Costs'!T473)/Value_Output,"")</f>
        <v/>
      </c>
      <c r="O185" s="81" t="str">
        <f>IF(ISTEXT('Discounted Costs'!$N473&amp;'Discounted Costs'!$O473),('Discounted Costs'!U473)/Value_Output,"")</f>
        <v/>
      </c>
      <c r="P185" s="81" t="str">
        <f>IF(ISTEXT('Discounted Costs'!$N473&amp;'Discounted Costs'!$O473),('Discounted Costs'!V473)/Value_Output,"")</f>
        <v/>
      </c>
      <c r="Q185" s="81" t="str">
        <f>IF(ISTEXT('Discounted Costs'!$N473&amp;'Discounted Costs'!$O473),('Discounted Costs'!W473)/Value_Output,"")</f>
        <v/>
      </c>
      <c r="R185" s="81" t="str">
        <f>IF(ISTEXT('Discounted Costs'!$N473&amp;'Discounted Costs'!$O473),('Discounted Costs'!X473)/Value_Output,"")</f>
        <v/>
      </c>
      <c r="S185" s="81" t="str">
        <f>IF(ISTEXT('Discounted Costs'!$N473&amp;'Discounted Costs'!$O473),('Discounted Costs'!Y473)/Value_Output,"")</f>
        <v/>
      </c>
      <c r="T185" s="81" t="str">
        <f>IF(ISTEXT('Discounted Costs'!$N473&amp;'Discounted Costs'!$O473),('Discounted Costs'!Z473)/Value_Output,"")</f>
        <v/>
      </c>
      <c r="U185" s="81" t="str">
        <f>IF(ISTEXT('Discounted Costs'!$N473&amp;'Discounted Costs'!$O473),('Discounted Costs'!AA473)/Value_Output,"")</f>
        <v/>
      </c>
      <c r="V185" s="81" t="str">
        <f>IF(ISTEXT('Discounted Costs'!$N473&amp;'Discounted Costs'!$O473),('Discounted Costs'!AB473)/Value_Output,"")</f>
        <v/>
      </c>
      <c r="W185" s="81" t="str">
        <f>IF(ISTEXT('Discounted Costs'!$N473&amp;'Discounted Costs'!$O473),('Discounted Costs'!AC473)/Value_Output,"")</f>
        <v/>
      </c>
      <c r="X185" s="81" t="str">
        <f>IF(ISTEXT('Discounted Costs'!$N473&amp;'Discounted Costs'!$O473),('Discounted Costs'!AD473)/Value_Output,"")</f>
        <v/>
      </c>
      <c r="Y185" s="81" t="str">
        <f>IF(ISTEXT('Discounted Costs'!$N473&amp;'Discounted Costs'!$O473),('Discounted Costs'!AE473)/Value_Output,"")</f>
        <v/>
      </c>
      <c r="Z185" s="81" t="str">
        <f>IF(ISTEXT('Discounted Costs'!$N473&amp;'Discounted Costs'!$O473),('Discounted Costs'!AF473)/Value_Output,"")</f>
        <v/>
      </c>
      <c r="AA185" s="81" t="str">
        <f>IF(ISTEXT('Discounted Costs'!$N473&amp;'Discounted Costs'!$O473),('Discounted Costs'!AG473)/Value_Output,"")</f>
        <v/>
      </c>
      <c r="AB185" s="81" t="str">
        <f>IF(ISTEXT('Discounted Costs'!$N473&amp;'Discounted Costs'!$O473),('Discounted Costs'!AH473)/Value_Output,"")</f>
        <v/>
      </c>
      <c r="AC185" s="81" t="str">
        <f>IF(ISTEXT('Discounted Costs'!$N473&amp;'Discounted Costs'!$O473),('Discounted Costs'!AI473)/Value_Output,"")</f>
        <v/>
      </c>
      <c r="AD185" s="81" t="str">
        <f>IF(ISTEXT('Discounted Costs'!$N473&amp;'Discounted Costs'!$O473),('Discounted Costs'!AJ473)/Value_Output,"")</f>
        <v/>
      </c>
      <c r="AE185" s="81" t="str">
        <f>IF(ISTEXT('Discounted Costs'!$N473&amp;'Discounted Costs'!$O473),('Discounted Costs'!AK473)/Value_Output,"")</f>
        <v/>
      </c>
      <c r="AF185" s="81" t="str">
        <f>IF(ISTEXT('Discounted Costs'!$N473&amp;'Discounted Costs'!$O473),('Discounted Costs'!AL473)/Value_Output,"")</f>
        <v/>
      </c>
      <c r="AG185" s="81" t="str">
        <f>IF(ISTEXT('Discounted Costs'!$N473&amp;'Discounted Costs'!$O473),('Discounted Costs'!AM473)/Value_Output,"")</f>
        <v/>
      </c>
      <c r="AH185" s="81" t="str">
        <f>IF(ISTEXT('Discounted Costs'!$N473&amp;'Discounted Costs'!$O473),('Discounted Costs'!AN473)/Value_Output,"")</f>
        <v/>
      </c>
      <c r="AI185" s="81" t="str">
        <f>IF(ISTEXT('Discounted Costs'!$N473&amp;'Discounted Costs'!$O473),('Discounted Costs'!AO473)/Value_Output,"")</f>
        <v/>
      </c>
      <c r="AJ185" s="81" t="str">
        <f>IF(ISTEXT('Discounted Costs'!$N473&amp;'Discounted Costs'!$O473),('Discounted Costs'!AP473)/Value_Output,"")</f>
        <v/>
      </c>
      <c r="AK185" s="81" t="str">
        <f>IF(ISTEXT('Discounted Costs'!$N473&amp;'Discounted Costs'!$O473),('Discounted Costs'!AQ473)/Value_Output,"")</f>
        <v/>
      </c>
      <c r="AL185" s="81" t="str">
        <f>IF(ISTEXT('Discounted Costs'!$N473&amp;'Discounted Costs'!$O473),('Discounted Costs'!AR473)/Value_Output,"")</f>
        <v/>
      </c>
      <c r="AM185" s="81" t="str">
        <f>IF(ISTEXT('Discounted Costs'!$N473&amp;'Discounted Costs'!$O473),('Discounted Costs'!AS473)/Value_Output,"")</f>
        <v/>
      </c>
      <c r="AN185" s="81" t="str">
        <f>IF(ISTEXT('Discounted Costs'!$N473&amp;'Discounted Costs'!$O473),('Discounted Costs'!AT473)/Value_Output,"")</f>
        <v/>
      </c>
      <c r="AO185" s="81" t="str">
        <f>IF(ISTEXT('Discounted Costs'!$N473&amp;'Discounted Costs'!$O473),('Discounted Costs'!AU473)/Value_Output,"")</f>
        <v/>
      </c>
      <c r="AP185" s="81" t="str">
        <f>IF(ISTEXT('Discounted Costs'!$N473&amp;'Discounted Costs'!$O473),('Discounted Costs'!AV473)/Value_Output,"")</f>
        <v/>
      </c>
      <c r="AQ185" s="81" t="str">
        <f>IF(ISTEXT('Discounted Costs'!$N473&amp;'Discounted Costs'!$O473),('Discounted Costs'!AW473)/Value_Output,"")</f>
        <v/>
      </c>
      <c r="AR185" s="81" t="str">
        <f>IF(ISTEXT('Discounted Costs'!$N473&amp;'Discounted Costs'!$O473),('Discounted Costs'!AX473)/Value_Output,"")</f>
        <v/>
      </c>
      <c r="AS185" s="81" t="str">
        <f>IF(ISTEXT('Discounted Costs'!$N473&amp;'Discounted Costs'!$O473),('Discounted Costs'!AY473)/Value_Output,"")</f>
        <v/>
      </c>
      <c r="AT185" s="81" t="str">
        <f>IF(ISTEXT('Discounted Costs'!$N473&amp;'Discounted Costs'!$O473),('Discounted Costs'!AZ473)/Value_Output,"")</f>
        <v/>
      </c>
      <c r="AU185" s="81" t="str">
        <f>IF(ISTEXT('Discounted Costs'!$N473&amp;'Discounted Costs'!$O473),('Discounted Costs'!BA473)/Value_Output,"")</f>
        <v/>
      </c>
      <c r="AV185" s="81" t="str">
        <f>IF(ISTEXT('Discounted Costs'!$N473&amp;'Discounted Costs'!$O473),('Discounted Costs'!BB473)/Value_Output,"")</f>
        <v/>
      </c>
      <c r="AW185" s="81" t="str">
        <f>IF(ISTEXT('Discounted Costs'!$N473&amp;'Discounted Costs'!$O473),('Discounted Costs'!BC473)/Value_Output,"")</f>
        <v/>
      </c>
      <c r="AX185" s="81" t="str">
        <f>IF(ISTEXT('Discounted Costs'!$N473&amp;'Discounted Costs'!$O473),('Discounted Costs'!BD473)/Value_Output,"")</f>
        <v/>
      </c>
      <c r="AY185" s="81" t="str">
        <f>IF(ISTEXT('Discounted Costs'!$N473&amp;'Discounted Costs'!$O473),('Discounted Costs'!BE473)/Value_Output,"")</f>
        <v/>
      </c>
      <c r="AZ185" s="77" t="str">
        <f>IF(ISTEXT('Discounted Costs'!$N473&amp;'Discounted Costs'!$O473),('Discounted Costs'!BF473)/Value_Output,"")</f>
        <v/>
      </c>
      <c r="BA185" s="77" t="str">
        <f>IF(ISTEXT('Discounted Costs'!$N473&amp;'Discounted Costs'!$O473),('Discounted Costs'!BG473)/Value_Output,"")</f>
        <v/>
      </c>
      <c r="BB185" s="77" t="str">
        <f>IF(ISTEXT('Discounted Costs'!$N473&amp;'Discounted Costs'!$O473),('Discounted Costs'!BH473)/Value_Output,"")</f>
        <v/>
      </c>
      <c r="BC185" s="77" t="str">
        <f>IF(ISTEXT('Discounted Costs'!$N473&amp;'Discounted Costs'!$O473),('Discounted Costs'!BI473)/Value_Output,"")</f>
        <v/>
      </c>
      <c r="BD185" s="77" t="str">
        <f>IF(ISTEXT('Discounted Costs'!$N473&amp;'Discounted Costs'!$O473),('Discounted Costs'!BJ473)/Value_Output,"")</f>
        <v/>
      </c>
      <c r="BE185" s="77" t="str">
        <f>IF(ISTEXT('Discounted Costs'!$N473&amp;'Discounted Costs'!$O473),('Discounted Costs'!BK473)/Value_Output,"")</f>
        <v/>
      </c>
      <c r="BF185" s="77" t="str">
        <f>IF(ISTEXT('Discounted Costs'!$N473&amp;'Discounted Costs'!$O473),('Discounted Costs'!BL473)/Value_Output,"")</f>
        <v/>
      </c>
      <c r="BG185" s="77" t="str">
        <f>IF(ISTEXT('Discounted Costs'!$N473&amp;'Discounted Costs'!$O473),('Discounted Costs'!BM473)/Value_Output,"")</f>
        <v/>
      </c>
      <c r="BH185" s="77" t="str">
        <f>IF(ISTEXT('Discounted Costs'!$N473&amp;'Discounted Costs'!$O473),('Discounted Costs'!BN473)/Value_Output,"")</f>
        <v/>
      </c>
      <c r="BI185" s="77" t="str">
        <f>IF(ISTEXT('Discounted Costs'!$N473&amp;'Discounted Costs'!$O473),('Discounted Costs'!BO473)/Value_Output,"")</f>
        <v/>
      </c>
      <c r="BJ185" s="77" t="str">
        <f>IF(ISTEXT('Discounted Costs'!$N473&amp;'Discounted Costs'!$O473),('Discounted Costs'!BP473)/Value_Output,"")</f>
        <v/>
      </c>
      <c r="BK185" s="77" t="str">
        <f>IF(ISTEXT('Discounted Costs'!$N473&amp;'Discounted Costs'!$O473),('Discounted Costs'!BQ473)/Value_Output,"")</f>
        <v/>
      </c>
      <c r="BL185" s="77" t="str">
        <f>IF(ISTEXT('Discounted Costs'!$N473&amp;'Discounted Costs'!$O473),('Discounted Costs'!BR473)/Value_Output,"")</f>
        <v/>
      </c>
      <c r="BM185" s="77" t="str">
        <f>IF(ISTEXT('Discounted Costs'!$N473&amp;'Discounted Costs'!$O473),('Discounted Costs'!BS473)/Value_Output,"")</f>
        <v/>
      </c>
      <c r="BN185" s="77" t="str">
        <f>IF(ISTEXT('Discounted Costs'!$N473&amp;'Discounted Costs'!$O473),('Discounted Costs'!BT473)/Value_Output,"")</f>
        <v/>
      </c>
      <c r="BO185" s="77" t="str">
        <f>IF(ISTEXT('Discounted Costs'!$N473&amp;'Discounted Costs'!$O473),('Discounted Costs'!BU473)/Value_Output,"")</f>
        <v/>
      </c>
      <c r="BP185" s="77" t="str">
        <f>IF(ISTEXT('Discounted Costs'!$N473&amp;'Discounted Costs'!$O473),('Discounted Costs'!BV473)/Value_Output,"")</f>
        <v/>
      </c>
      <c r="BQ185" s="77" t="str">
        <f>IF(ISTEXT('Discounted Costs'!$N473&amp;'Discounted Costs'!$O473),('Discounted Costs'!BW473)/Value_Output,"")</f>
        <v/>
      </c>
      <c r="BR185" s="77" t="str">
        <f>IF(ISTEXT('Discounted Costs'!$N473&amp;'Discounted Costs'!$O473),('Discounted Costs'!BX473)/Value_Output,"")</f>
        <v/>
      </c>
      <c r="BS185" s="77" t="str">
        <f>IF(ISTEXT('Discounted Costs'!$N473&amp;'Discounted Costs'!$O473),('Discounted Costs'!BY473)/Value_Output,"")</f>
        <v/>
      </c>
      <c r="BT185" s="77" t="str">
        <f>IF(ISTEXT('Discounted Costs'!$N473&amp;'Discounted Costs'!$O473),('Discounted Costs'!BZ473)/Value_Output,"")</f>
        <v/>
      </c>
      <c r="BU185" s="77" t="str">
        <f>IF(ISTEXT('Discounted Costs'!$N473&amp;'Discounted Costs'!$O473),('Discounted Costs'!CA473)/Value_Output,"")</f>
        <v/>
      </c>
      <c r="BV185" s="77" t="str">
        <f>IF(ISTEXT('Discounted Costs'!$N473&amp;'Discounted Costs'!$O473),('Discounted Costs'!CB473)/Value_Output,"")</f>
        <v/>
      </c>
      <c r="BW185" s="77" t="str">
        <f>IF(ISTEXT('Discounted Costs'!$N473&amp;'Discounted Costs'!$O473),('Discounted Costs'!CC473)/Value_Output,"")</f>
        <v/>
      </c>
      <c r="BX185" s="77" t="str">
        <f>IF(ISTEXT('Discounted Costs'!$N473&amp;'Discounted Costs'!$O473),('Discounted Costs'!CD473)/Value_Output,"")</f>
        <v/>
      </c>
      <c r="BY185" s="77" t="str">
        <f>IF(ISTEXT('Discounted Costs'!$N473&amp;'Discounted Costs'!$O473),('Discounted Costs'!CE473)/Value_Output,"")</f>
        <v/>
      </c>
      <c r="BZ185" s="77" t="str">
        <f>IF(ISTEXT('Discounted Costs'!$N473&amp;'Discounted Costs'!$O473),('Discounted Costs'!CF473)/Value_Output,"")</f>
        <v/>
      </c>
      <c r="CA185" s="77" t="str">
        <f>IF(ISTEXT('Discounted Costs'!$N473&amp;'Discounted Costs'!$O473),('Discounted Costs'!CG473)/Value_Output,"")</f>
        <v/>
      </c>
      <c r="CB185" s="77" t="str">
        <f>IF(ISTEXT('Discounted Costs'!$N473&amp;'Discounted Costs'!$O473),('Discounted Costs'!CH473)/Value_Output,"")</f>
        <v/>
      </c>
      <c r="CC185" s="77" t="str">
        <f>IF(ISTEXT('Discounted Costs'!$N473&amp;'Discounted Costs'!$O473),('Discounted Costs'!CI473)/Value_Output,"")</f>
        <v/>
      </c>
      <c r="CD185" s="77" t="str">
        <f>IF(ISTEXT('Discounted Costs'!$N473&amp;'Discounted Costs'!$O473),('Discounted Costs'!CJ473)/Value_Output,"")</f>
        <v/>
      </c>
      <c r="CE185" s="77" t="str">
        <f>IF(ISTEXT('Discounted Costs'!$N473&amp;'Discounted Costs'!$O473),('Discounted Costs'!CK473)/Value_Output,"")</f>
        <v/>
      </c>
      <c r="CF185" s="77" t="str">
        <f>IF(ISTEXT('Discounted Costs'!$N473&amp;'Discounted Costs'!$O473),('Discounted Costs'!CL473)/Value_Output,"")</f>
        <v/>
      </c>
      <c r="CG185" s="77" t="str">
        <f>IF(ISTEXT('Discounted Costs'!$N473&amp;'Discounted Costs'!$O473),('Discounted Costs'!CM473)/Value_Output,"")</f>
        <v/>
      </c>
      <c r="CH185" s="77" t="str">
        <f>IF(ISTEXT('Discounted Costs'!$N473&amp;'Discounted Costs'!$O473),('Discounted Costs'!CN473)/Value_Output,"")</f>
        <v/>
      </c>
      <c r="CI185" s="77" t="str">
        <f>IF(ISTEXT('Discounted Costs'!$N473&amp;'Discounted Costs'!$O473),('Discounted Costs'!CO473)/Value_Output,"")</f>
        <v/>
      </c>
      <c r="CJ185" s="77" t="str">
        <f>IF(ISTEXT('Discounted Costs'!$N473&amp;'Discounted Costs'!$O473),('Discounted Costs'!CP473)/Value_Output,"")</f>
        <v/>
      </c>
      <c r="CM185" s="24"/>
      <c r="CN185" s="24"/>
    </row>
    <row r="186" spans="3:92" x14ac:dyDescent="0.35">
      <c r="C186" s="114"/>
      <c r="D186" s="114"/>
      <c r="E186" s="19" t="str">
        <f>IF(ISTEXT('Discounted Costs'!$N474&amp;'Discounted Costs'!$O474),'Discounted Costs'!$O474,"")</f>
        <v/>
      </c>
      <c r="F186" s="19"/>
      <c r="G186" s="82" t="str">
        <f>IF(ISTEXT('Discounted Costs'!$N474&amp;'Discounted Costs'!$O474),SUM('Discounted Costs'!$P474:$BM474),"")</f>
        <v/>
      </c>
      <c r="H186" s="82"/>
      <c r="I186" s="88"/>
      <c r="J186" s="81" t="str">
        <f>IF(ISTEXT('Discounted Costs'!$N474&amp;'Discounted Costs'!$O474),('Discounted Costs'!P474)/Value_Output,"")</f>
        <v/>
      </c>
      <c r="K186" s="81" t="str">
        <f>IF(ISTEXT('Discounted Costs'!$N474&amp;'Discounted Costs'!$O474),('Discounted Costs'!Q474)/Value_Output,"")</f>
        <v/>
      </c>
      <c r="L186" s="81" t="str">
        <f>IF(ISTEXT('Discounted Costs'!$N474&amp;'Discounted Costs'!$O474),('Discounted Costs'!R474)/Value_Output,"")</f>
        <v/>
      </c>
      <c r="M186" s="81" t="str">
        <f>IF(ISTEXT('Discounted Costs'!$N474&amp;'Discounted Costs'!$O474),('Discounted Costs'!S474)/Value_Output,"")</f>
        <v/>
      </c>
      <c r="N186" s="81" t="str">
        <f>IF(ISTEXT('Discounted Costs'!$N474&amp;'Discounted Costs'!$O474),('Discounted Costs'!T474)/Value_Output,"")</f>
        <v/>
      </c>
      <c r="O186" s="81" t="str">
        <f>IF(ISTEXT('Discounted Costs'!$N474&amp;'Discounted Costs'!$O474),('Discounted Costs'!U474)/Value_Output,"")</f>
        <v/>
      </c>
      <c r="P186" s="81" t="str">
        <f>IF(ISTEXT('Discounted Costs'!$N474&amp;'Discounted Costs'!$O474),('Discounted Costs'!V474)/Value_Output,"")</f>
        <v/>
      </c>
      <c r="Q186" s="81" t="str">
        <f>IF(ISTEXT('Discounted Costs'!$N474&amp;'Discounted Costs'!$O474),('Discounted Costs'!W474)/Value_Output,"")</f>
        <v/>
      </c>
      <c r="R186" s="81" t="str">
        <f>IF(ISTEXT('Discounted Costs'!$N474&amp;'Discounted Costs'!$O474),('Discounted Costs'!X474)/Value_Output,"")</f>
        <v/>
      </c>
      <c r="S186" s="81" t="str">
        <f>IF(ISTEXT('Discounted Costs'!$N474&amp;'Discounted Costs'!$O474),('Discounted Costs'!Y474)/Value_Output,"")</f>
        <v/>
      </c>
      <c r="T186" s="81" t="str">
        <f>IF(ISTEXT('Discounted Costs'!$N474&amp;'Discounted Costs'!$O474),('Discounted Costs'!Z474)/Value_Output,"")</f>
        <v/>
      </c>
      <c r="U186" s="81" t="str">
        <f>IF(ISTEXT('Discounted Costs'!$N474&amp;'Discounted Costs'!$O474),('Discounted Costs'!AA474)/Value_Output,"")</f>
        <v/>
      </c>
      <c r="V186" s="81" t="str">
        <f>IF(ISTEXT('Discounted Costs'!$N474&amp;'Discounted Costs'!$O474),('Discounted Costs'!AB474)/Value_Output,"")</f>
        <v/>
      </c>
      <c r="W186" s="81" t="str">
        <f>IF(ISTEXT('Discounted Costs'!$N474&amp;'Discounted Costs'!$O474),('Discounted Costs'!AC474)/Value_Output,"")</f>
        <v/>
      </c>
      <c r="X186" s="81" t="str">
        <f>IF(ISTEXT('Discounted Costs'!$N474&amp;'Discounted Costs'!$O474),('Discounted Costs'!AD474)/Value_Output,"")</f>
        <v/>
      </c>
      <c r="Y186" s="81" t="str">
        <f>IF(ISTEXT('Discounted Costs'!$N474&amp;'Discounted Costs'!$O474),('Discounted Costs'!AE474)/Value_Output,"")</f>
        <v/>
      </c>
      <c r="Z186" s="81" t="str">
        <f>IF(ISTEXT('Discounted Costs'!$N474&amp;'Discounted Costs'!$O474),('Discounted Costs'!AF474)/Value_Output,"")</f>
        <v/>
      </c>
      <c r="AA186" s="81" t="str">
        <f>IF(ISTEXT('Discounted Costs'!$N474&amp;'Discounted Costs'!$O474),('Discounted Costs'!AG474)/Value_Output,"")</f>
        <v/>
      </c>
      <c r="AB186" s="81" t="str">
        <f>IF(ISTEXT('Discounted Costs'!$N474&amp;'Discounted Costs'!$O474),('Discounted Costs'!AH474)/Value_Output,"")</f>
        <v/>
      </c>
      <c r="AC186" s="81" t="str">
        <f>IF(ISTEXT('Discounted Costs'!$N474&amp;'Discounted Costs'!$O474),('Discounted Costs'!AI474)/Value_Output,"")</f>
        <v/>
      </c>
      <c r="AD186" s="81" t="str">
        <f>IF(ISTEXT('Discounted Costs'!$N474&amp;'Discounted Costs'!$O474),('Discounted Costs'!AJ474)/Value_Output,"")</f>
        <v/>
      </c>
      <c r="AE186" s="81" t="str">
        <f>IF(ISTEXT('Discounted Costs'!$N474&amp;'Discounted Costs'!$O474),('Discounted Costs'!AK474)/Value_Output,"")</f>
        <v/>
      </c>
      <c r="AF186" s="81" t="str">
        <f>IF(ISTEXT('Discounted Costs'!$N474&amp;'Discounted Costs'!$O474),('Discounted Costs'!AL474)/Value_Output,"")</f>
        <v/>
      </c>
      <c r="AG186" s="81" t="str">
        <f>IF(ISTEXT('Discounted Costs'!$N474&amp;'Discounted Costs'!$O474),('Discounted Costs'!AM474)/Value_Output,"")</f>
        <v/>
      </c>
      <c r="AH186" s="81" t="str">
        <f>IF(ISTEXT('Discounted Costs'!$N474&amp;'Discounted Costs'!$O474),('Discounted Costs'!AN474)/Value_Output,"")</f>
        <v/>
      </c>
      <c r="AI186" s="81" t="str">
        <f>IF(ISTEXT('Discounted Costs'!$N474&amp;'Discounted Costs'!$O474),('Discounted Costs'!AO474)/Value_Output,"")</f>
        <v/>
      </c>
      <c r="AJ186" s="81" t="str">
        <f>IF(ISTEXT('Discounted Costs'!$N474&amp;'Discounted Costs'!$O474),('Discounted Costs'!AP474)/Value_Output,"")</f>
        <v/>
      </c>
      <c r="AK186" s="81" t="str">
        <f>IF(ISTEXT('Discounted Costs'!$N474&amp;'Discounted Costs'!$O474),('Discounted Costs'!AQ474)/Value_Output,"")</f>
        <v/>
      </c>
      <c r="AL186" s="81" t="str">
        <f>IF(ISTEXT('Discounted Costs'!$N474&amp;'Discounted Costs'!$O474),('Discounted Costs'!AR474)/Value_Output,"")</f>
        <v/>
      </c>
      <c r="AM186" s="81" t="str">
        <f>IF(ISTEXT('Discounted Costs'!$N474&amp;'Discounted Costs'!$O474),('Discounted Costs'!AS474)/Value_Output,"")</f>
        <v/>
      </c>
      <c r="AN186" s="81" t="str">
        <f>IF(ISTEXT('Discounted Costs'!$N474&amp;'Discounted Costs'!$O474),('Discounted Costs'!AT474)/Value_Output,"")</f>
        <v/>
      </c>
      <c r="AO186" s="81" t="str">
        <f>IF(ISTEXT('Discounted Costs'!$N474&amp;'Discounted Costs'!$O474),('Discounted Costs'!AU474)/Value_Output,"")</f>
        <v/>
      </c>
      <c r="AP186" s="81" t="str">
        <f>IF(ISTEXT('Discounted Costs'!$N474&amp;'Discounted Costs'!$O474),('Discounted Costs'!AV474)/Value_Output,"")</f>
        <v/>
      </c>
      <c r="AQ186" s="81" t="str">
        <f>IF(ISTEXT('Discounted Costs'!$N474&amp;'Discounted Costs'!$O474),('Discounted Costs'!AW474)/Value_Output,"")</f>
        <v/>
      </c>
      <c r="AR186" s="81" t="str">
        <f>IF(ISTEXT('Discounted Costs'!$N474&amp;'Discounted Costs'!$O474),('Discounted Costs'!AX474)/Value_Output,"")</f>
        <v/>
      </c>
      <c r="AS186" s="81" t="str">
        <f>IF(ISTEXT('Discounted Costs'!$N474&amp;'Discounted Costs'!$O474),('Discounted Costs'!AY474)/Value_Output,"")</f>
        <v/>
      </c>
      <c r="AT186" s="81" t="str">
        <f>IF(ISTEXT('Discounted Costs'!$N474&amp;'Discounted Costs'!$O474),('Discounted Costs'!AZ474)/Value_Output,"")</f>
        <v/>
      </c>
      <c r="AU186" s="81" t="str">
        <f>IF(ISTEXT('Discounted Costs'!$N474&amp;'Discounted Costs'!$O474),('Discounted Costs'!BA474)/Value_Output,"")</f>
        <v/>
      </c>
      <c r="AV186" s="81" t="str">
        <f>IF(ISTEXT('Discounted Costs'!$N474&amp;'Discounted Costs'!$O474),('Discounted Costs'!BB474)/Value_Output,"")</f>
        <v/>
      </c>
      <c r="AW186" s="81" t="str">
        <f>IF(ISTEXT('Discounted Costs'!$N474&amp;'Discounted Costs'!$O474),('Discounted Costs'!BC474)/Value_Output,"")</f>
        <v/>
      </c>
      <c r="AX186" s="81" t="str">
        <f>IF(ISTEXT('Discounted Costs'!$N474&amp;'Discounted Costs'!$O474),('Discounted Costs'!BD474)/Value_Output,"")</f>
        <v/>
      </c>
      <c r="AY186" s="81" t="str">
        <f>IF(ISTEXT('Discounted Costs'!$N474&amp;'Discounted Costs'!$O474),('Discounted Costs'!BE474)/Value_Output,"")</f>
        <v/>
      </c>
      <c r="AZ186" s="77" t="str">
        <f>IF(ISTEXT('Discounted Costs'!$N474&amp;'Discounted Costs'!$O474),('Discounted Costs'!BF474)/Value_Output,"")</f>
        <v/>
      </c>
      <c r="BA186" s="77" t="str">
        <f>IF(ISTEXT('Discounted Costs'!$N474&amp;'Discounted Costs'!$O474),('Discounted Costs'!BG474)/Value_Output,"")</f>
        <v/>
      </c>
      <c r="BB186" s="77" t="str">
        <f>IF(ISTEXT('Discounted Costs'!$N474&amp;'Discounted Costs'!$O474),('Discounted Costs'!BH474)/Value_Output,"")</f>
        <v/>
      </c>
      <c r="BC186" s="77" t="str">
        <f>IF(ISTEXT('Discounted Costs'!$N474&amp;'Discounted Costs'!$O474),('Discounted Costs'!BI474)/Value_Output,"")</f>
        <v/>
      </c>
      <c r="BD186" s="77" t="str">
        <f>IF(ISTEXT('Discounted Costs'!$N474&amp;'Discounted Costs'!$O474),('Discounted Costs'!BJ474)/Value_Output,"")</f>
        <v/>
      </c>
      <c r="BE186" s="77" t="str">
        <f>IF(ISTEXT('Discounted Costs'!$N474&amp;'Discounted Costs'!$O474),('Discounted Costs'!BK474)/Value_Output,"")</f>
        <v/>
      </c>
      <c r="BF186" s="77" t="str">
        <f>IF(ISTEXT('Discounted Costs'!$N474&amp;'Discounted Costs'!$O474),('Discounted Costs'!BL474)/Value_Output,"")</f>
        <v/>
      </c>
      <c r="BG186" s="77" t="str">
        <f>IF(ISTEXT('Discounted Costs'!$N474&amp;'Discounted Costs'!$O474),('Discounted Costs'!BM474)/Value_Output,"")</f>
        <v/>
      </c>
      <c r="BH186" s="77" t="str">
        <f>IF(ISTEXT('Discounted Costs'!$N474&amp;'Discounted Costs'!$O474),('Discounted Costs'!BN474)/Value_Output,"")</f>
        <v/>
      </c>
      <c r="BI186" s="77" t="str">
        <f>IF(ISTEXT('Discounted Costs'!$N474&amp;'Discounted Costs'!$O474),('Discounted Costs'!BO474)/Value_Output,"")</f>
        <v/>
      </c>
      <c r="BJ186" s="77" t="str">
        <f>IF(ISTEXT('Discounted Costs'!$N474&amp;'Discounted Costs'!$O474),('Discounted Costs'!BP474)/Value_Output,"")</f>
        <v/>
      </c>
      <c r="BK186" s="77" t="str">
        <f>IF(ISTEXT('Discounted Costs'!$N474&amp;'Discounted Costs'!$O474),('Discounted Costs'!BQ474)/Value_Output,"")</f>
        <v/>
      </c>
      <c r="BL186" s="77" t="str">
        <f>IF(ISTEXT('Discounted Costs'!$N474&amp;'Discounted Costs'!$O474),('Discounted Costs'!BR474)/Value_Output,"")</f>
        <v/>
      </c>
      <c r="BM186" s="77" t="str">
        <f>IF(ISTEXT('Discounted Costs'!$N474&amp;'Discounted Costs'!$O474),('Discounted Costs'!BS474)/Value_Output,"")</f>
        <v/>
      </c>
      <c r="BN186" s="77" t="str">
        <f>IF(ISTEXT('Discounted Costs'!$N474&amp;'Discounted Costs'!$O474),('Discounted Costs'!BT474)/Value_Output,"")</f>
        <v/>
      </c>
      <c r="BO186" s="77" t="str">
        <f>IF(ISTEXT('Discounted Costs'!$N474&amp;'Discounted Costs'!$O474),('Discounted Costs'!BU474)/Value_Output,"")</f>
        <v/>
      </c>
      <c r="BP186" s="77" t="str">
        <f>IF(ISTEXT('Discounted Costs'!$N474&amp;'Discounted Costs'!$O474),('Discounted Costs'!BV474)/Value_Output,"")</f>
        <v/>
      </c>
      <c r="BQ186" s="77" t="str">
        <f>IF(ISTEXT('Discounted Costs'!$N474&amp;'Discounted Costs'!$O474),('Discounted Costs'!BW474)/Value_Output,"")</f>
        <v/>
      </c>
      <c r="BR186" s="77" t="str">
        <f>IF(ISTEXT('Discounted Costs'!$N474&amp;'Discounted Costs'!$O474),('Discounted Costs'!BX474)/Value_Output,"")</f>
        <v/>
      </c>
      <c r="BS186" s="77" t="str">
        <f>IF(ISTEXT('Discounted Costs'!$N474&amp;'Discounted Costs'!$O474),('Discounted Costs'!BY474)/Value_Output,"")</f>
        <v/>
      </c>
      <c r="BT186" s="77" t="str">
        <f>IF(ISTEXT('Discounted Costs'!$N474&amp;'Discounted Costs'!$O474),('Discounted Costs'!BZ474)/Value_Output,"")</f>
        <v/>
      </c>
      <c r="BU186" s="77" t="str">
        <f>IF(ISTEXT('Discounted Costs'!$N474&amp;'Discounted Costs'!$O474),('Discounted Costs'!CA474)/Value_Output,"")</f>
        <v/>
      </c>
      <c r="BV186" s="77" t="str">
        <f>IF(ISTEXT('Discounted Costs'!$N474&amp;'Discounted Costs'!$O474),('Discounted Costs'!CB474)/Value_Output,"")</f>
        <v/>
      </c>
      <c r="BW186" s="77" t="str">
        <f>IF(ISTEXT('Discounted Costs'!$N474&amp;'Discounted Costs'!$O474),('Discounted Costs'!CC474)/Value_Output,"")</f>
        <v/>
      </c>
      <c r="BX186" s="77" t="str">
        <f>IF(ISTEXT('Discounted Costs'!$N474&amp;'Discounted Costs'!$O474),('Discounted Costs'!CD474)/Value_Output,"")</f>
        <v/>
      </c>
      <c r="BY186" s="77" t="str">
        <f>IF(ISTEXT('Discounted Costs'!$N474&amp;'Discounted Costs'!$O474),('Discounted Costs'!CE474)/Value_Output,"")</f>
        <v/>
      </c>
      <c r="BZ186" s="77" t="str">
        <f>IF(ISTEXT('Discounted Costs'!$N474&amp;'Discounted Costs'!$O474),('Discounted Costs'!CF474)/Value_Output,"")</f>
        <v/>
      </c>
      <c r="CA186" s="77" t="str">
        <f>IF(ISTEXT('Discounted Costs'!$N474&amp;'Discounted Costs'!$O474),('Discounted Costs'!CG474)/Value_Output,"")</f>
        <v/>
      </c>
      <c r="CB186" s="77" t="str">
        <f>IF(ISTEXT('Discounted Costs'!$N474&amp;'Discounted Costs'!$O474),('Discounted Costs'!CH474)/Value_Output,"")</f>
        <v/>
      </c>
      <c r="CC186" s="77" t="str">
        <f>IF(ISTEXT('Discounted Costs'!$N474&amp;'Discounted Costs'!$O474),('Discounted Costs'!CI474)/Value_Output,"")</f>
        <v/>
      </c>
      <c r="CD186" s="77" t="str">
        <f>IF(ISTEXT('Discounted Costs'!$N474&amp;'Discounted Costs'!$O474),('Discounted Costs'!CJ474)/Value_Output,"")</f>
        <v/>
      </c>
      <c r="CE186" s="77" t="str">
        <f>IF(ISTEXT('Discounted Costs'!$N474&amp;'Discounted Costs'!$O474),('Discounted Costs'!CK474)/Value_Output,"")</f>
        <v/>
      </c>
      <c r="CF186" s="77" t="str">
        <f>IF(ISTEXT('Discounted Costs'!$N474&amp;'Discounted Costs'!$O474),('Discounted Costs'!CL474)/Value_Output,"")</f>
        <v/>
      </c>
      <c r="CG186" s="77" t="str">
        <f>IF(ISTEXT('Discounted Costs'!$N474&amp;'Discounted Costs'!$O474),('Discounted Costs'!CM474)/Value_Output,"")</f>
        <v/>
      </c>
      <c r="CH186" s="77" t="str">
        <f>IF(ISTEXT('Discounted Costs'!$N474&amp;'Discounted Costs'!$O474),('Discounted Costs'!CN474)/Value_Output,"")</f>
        <v/>
      </c>
      <c r="CI186" s="77" t="str">
        <f>IF(ISTEXT('Discounted Costs'!$N474&amp;'Discounted Costs'!$O474),('Discounted Costs'!CO474)/Value_Output,"")</f>
        <v/>
      </c>
      <c r="CJ186" s="77" t="str">
        <f>IF(ISTEXT('Discounted Costs'!$N474&amp;'Discounted Costs'!$O474),('Discounted Costs'!CP474)/Value_Output,"")</f>
        <v/>
      </c>
      <c r="CM186" s="24"/>
      <c r="CN186" s="24"/>
    </row>
    <row r="187" spans="3:92" ht="16" thickBot="1" x14ac:dyDescent="0.4">
      <c r="C187" s="114"/>
      <c r="D187" s="114"/>
      <c r="E187" s="257" t="s">
        <v>147</v>
      </c>
      <c r="F187" s="257"/>
      <c r="G187" s="258"/>
      <c r="H187" s="258"/>
      <c r="I187" s="259"/>
      <c r="J187" s="260">
        <f>SUM(J177:J186)</f>
        <v>0</v>
      </c>
      <c r="K187" s="260">
        <f>SUM(K177:K186)</f>
        <v>0</v>
      </c>
      <c r="L187" s="260">
        <f t="shared" ref="L187" si="549">SUM(L177:L186)</f>
        <v>0</v>
      </c>
      <c r="M187" s="260">
        <f t="shared" ref="M187" si="550">SUM(M177:M186)</f>
        <v>0</v>
      </c>
      <c r="N187" s="260">
        <f t="shared" ref="N187" si="551">SUM(N177:N186)</f>
        <v>0</v>
      </c>
      <c r="O187" s="260">
        <f t="shared" ref="O187" si="552">SUM(O177:O186)</f>
        <v>0</v>
      </c>
      <c r="P187" s="260">
        <f t="shared" ref="P187" si="553">SUM(P177:P186)</f>
        <v>0</v>
      </c>
      <c r="Q187" s="260">
        <f t="shared" ref="Q187" si="554">SUM(Q177:Q186)</f>
        <v>0</v>
      </c>
      <c r="R187" s="260">
        <f t="shared" ref="R187" si="555">SUM(R177:R186)</f>
        <v>0</v>
      </c>
      <c r="S187" s="260">
        <f t="shared" ref="S187" si="556">SUM(S177:S186)</f>
        <v>0</v>
      </c>
      <c r="T187" s="260">
        <f t="shared" ref="T187" si="557">SUM(T177:T186)</f>
        <v>0</v>
      </c>
      <c r="U187" s="260">
        <f t="shared" ref="U187" si="558">SUM(U177:U186)</f>
        <v>0</v>
      </c>
      <c r="V187" s="260">
        <f t="shared" ref="V187" si="559">SUM(V177:V186)</f>
        <v>0</v>
      </c>
      <c r="W187" s="260">
        <f t="shared" ref="W187" si="560">SUM(W177:W186)</f>
        <v>0</v>
      </c>
      <c r="X187" s="260">
        <f t="shared" ref="X187" si="561">SUM(X177:X186)</f>
        <v>0</v>
      </c>
      <c r="Y187" s="260">
        <f t="shared" ref="Y187" si="562">SUM(Y177:Y186)</f>
        <v>0</v>
      </c>
      <c r="Z187" s="260">
        <f t="shared" ref="Z187" si="563">SUM(Z177:Z186)</f>
        <v>0</v>
      </c>
      <c r="AA187" s="260">
        <f t="shared" ref="AA187" si="564">SUM(AA177:AA186)</f>
        <v>0</v>
      </c>
      <c r="AB187" s="260">
        <f t="shared" ref="AB187" si="565">SUM(AB177:AB186)</f>
        <v>0</v>
      </c>
      <c r="AC187" s="260">
        <f t="shared" ref="AC187" si="566">SUM(AC177:AC186)</f>
        <v>0</v>
      </c>
      <c r="AD187" s="260">
        <f t="shared" ref="AD187" si="567">SUM(AD177:AD186)</f>
        <v>0</v>
      </c>
      <c r="AE187" s="260">
        <f t="shared" ref="AE187" si="568">SUM(AE177:AE186)</f>
        <v>0</v>
      </c>
      <c r="AF187" s="260">
        <f t="shared" ref="AF187" si="569">SUM(AF177:AF186)</f>
        <v>0</v>
      </c>
      <c r="AG187" s="260">
        <f t="shared" ref="AG187" si="570">SUM(AG177:AG186)</f>
        <v>0</v>
      </c>
      <c r="AH187" s="260">
        <f t="shared" ref="AH187" si="571">SUM(AH177:AH186)</f>
        <v>0</v>
      </c>
      <c r="AI187" s="260">
        <f t="shared" ref="AI187" si="572">SUM(AI177:AI186)</f>
        <v>0</v>
      </c>
      <c r="AJ187" s="260">
        <f t="shared" ref="AJ187" si="573">SUM(AJ177:AJ186)</f>
        <v>0</v>
      </c>
      <c r="AK187" s="260">
        <f t="shared" ref="AK187" si="574">SUM(AK177:AK186)</f>
        <v>0</v>
      </c>
      <c r="AL187" s="260">
        <f t="shared" ref="AL187" si="575">SUM(AL177:AL186)</f>
        <v>0</v>
      </c>
      <c r="AM187" s="260">
        <f t="shared" ref="AM187" si="576">SUM(AM177:AM186)</f>
        <v>0</v>
      </c>
      <c r="AN187" s="260">
        <f t="shared" ref="AN187" si="577">SUM(AN177:AN186)</f>
        <v>0</v>
      </c>
      <c r="AO187" s="260">
        <f t="shared" ref="AO187" si="578">SUM(AO177:AO186)</f>
        <v>0</v>
      </c>
      <c r="AP187" s="260">
        <f t="shared" ref="AP187" si="579">SUM(AP177:AP186)</f>
        <v>0</v>
      </c>
      <c r="AQ187" s="260">
        <f t="shared" ref="AQ187" si="580">SUM(AQ177:AQ186)</f>
        <v>0</v>
      </c>
      <c r="AR187" s="260">
        <f t="shared" ref="AR187" si="581">SUM(AR177:AR186)</f>
        <v>0</v>
      </c>
      <c r="AS187" s="260">
        <f t="shared" ref="AS187" si="582">SUM(AS177:AS186)</f>
        <v>0</v>
      </c>
      <c r="AT187" s="260">
        <f t="shared" ref="AT187" si="583">SUM(AT177:AT186)</f>
        <v>0</v>
      </c>
      <c r="AU187" s="260">
        <f t="shared" ref="AU187" si="584">SUM(AU177:AU186)</f>
        <v>0</v>
      </c>
      <c r="AV187" s="260">
        <f t="shared" ref="AV187" si="585">SUM(AV177:AV186)</f>
        <v>0</v>
      </c>
      <c r="AW187" s="260">
        <f t="shared" ref="AW187" si="586">SUM(AW177:AW186)</f>
        <v>0</v>
      </c>
      <c r="AX187" s="260">
        <f t="shared" ref="AX187" si="587">SUM(AX177:AX186)</f>
        <v>0</v>
      </c>
      <c r="AY187" s="260">
        <f t="shared" ref="AY187" si="588">SUM(AY177:AY186)</f>
        <v>0</v>
      </c>
      <c r="AZ187" s="260">
        <f t="shared" ref="AZ187" si="589">SUM(AZ177:AZ186)</f>
        <v>0</v>
      </c>
      <c r="BA187" s="260">
        <f t="shared" ref="BA187" si="590">SUM(BA177:BA186)</f>
        <v>0</v>
      </c>
      <c r="BB187" s="260">
        <f t="shared" ref="BB187" si="591">SUM(BB177:BB186)</f>
        <v>0</v>
      </c>
      <c r="BC187" s="260">
        <f t="shared" ref="BC187" si="592">SUM(BC177:BC186)</f>
        <v>0</v>
      </c>
      <c r="BD187" s="260">
        <f t="shared" ref="BD187" si="593">SUM(BD177:BD186)</f>
        <v>0</v>
      </c>
      <c r="BE187" s="260">
        <f t="shared" ref="BE187" si="594">SUM(BE177:BE186)</f>
        <v>0</v>
      </c>
      <c r="BF187" s="260">
        <f t="shared" ref="BF187" si="595">SUM(BF177:BF186)</f>
        <v>0</v>
      </c>
      <c r="BG187" s="260">
        <f t="shared" ref="BG187" si="596">SUM(BG177:BG186)</f>
        <v>0</v>
      </c>
      <c r="BH187" s="260">
        <f t="shared" ref="BH187" si="597">SUM(BH177:BH186)</f>
        <v>0</v>
      </c>
      <c r="BI187" s="260">
        <f t="shared" ref="BI187" si="598">SUM(BI177:BI186)</f>
        <v>0</v>
      </c>
      <c r="BJ187" s="260">
        <f t="shared" ref="BJ187" si="599">SUM(BJ177:BJ186)</f>
        <v>0</v>
      </c>
      <c r="BK187" s="260">
        <f t="shared" ref="BK187" si="600">SUM(BK177:BK186)</f>
        <v>0</v>
      </c>
      <c r="BL187" s="260">
        <f t="shared" ref="BL187" si="601">SUM(BL177:BL186)</f>
        <v>0</v>
      </c>
      <c r="BM187" s="260">
        <f t="shared" ref="BM187" si="602">SUM(BM177:BM186)</f>
        <v>0</v>
      </c>
      <c r="BN187" s="260">
        <f t="shared" ref="BN187" si="603">SUM(BN177:BN186)</f>
        <v>0</v>
      </c>
      <c r="BO187" s="260">
        <f t="shared" ref="BO187" si="604">SUM(BO177:BO186)</f>
        <v>0</v>
      </c>
      <c r="BP187" s="260">
        <f t="shared" ref="BP187" si="605">SUM(BP177:BP186)</f>
        <v>0</v>
      </c>
      <c r="BQ187" s="260">
        <f t="shared" ref="BQ187" si="606">SUM(BQ177:BQ186)</f>
        <v>0</v>
      </c>
      <c r="BR187" s="260">
        <f t="shared" ref="BR187" si="607">SUM(BR177:BR186)</f>
        <v>0</v>
      </c>
      <c r="BS187" s="260">
        <f t="shared" ref="BS187" si="608">SUM(BS177:BS186)</f>
        <v>0</v>
      </c>
      <c r="BT187" s="260">
        <f t="shared" ref="BT187" si="609">SUM(BT177:BT186)</f>
        <v>0</v>
      </c>
      <c r="BU187" s="260">
        <f t="shared" ref="BU187" si="610">SUM(BU177:BU186)</f>
        <v>0</v>
      </c>
      <c r="BV187" s="260">
        <f t="shared" ref="BV187" si="611">SUM(BV177:BV186)</f>
        <v>0</v>
      </c>
      <c r="BW187" s="260">
        <f t="shared" ref="BW187" si="612">SUM(BW177:BW186)</f>
        <v>0</v>
      </c>
      <c r="BX187" s="260">
        <f t="shared" ref="BX187" si="613">SUM(BX177:BX186)</f>
        <v>0</v>
      </c>
      <c r="BY187" s="260">
        <f t="shared" ref="BY187" si="614">SUM(BY177:BY186)</f>
        <v>0</v>
      </c>
      <c r="BZ187" s="260">
        <f t="shared" ref="BZ187" si="615">SUM(BZ177:BZ186)</f>
        <v>0</v>
      </c>
      <c r="CA187" s="260">
        <f t="shared" ref="CA187" si="616">SUM(CA177:CA186)</f>
        <v>0</v>
      </c>
      <c r="CB187" s="260">
        <f t="shared" ref="CB187" si="617">SUM(CB177:CB186)</f>
        <v>0</v>
      </c>
      <c r="CC187" s="260">
        <f t="shared" ref="CC187" si="618">SUM(CC177:CC186)</f>
        <v>0</v>
      </c>
      <c r="CD187" s="260">
        <f t="shared" ref="CD187" si="619">SUM(CD177:CD186)</f>
        <v>0</v>
      </c>
      <c r="CE187" s="260">
        <f t="shared" ref="CE187" si="620">SUM(CE177:CE186)</f>
        <v>0</v>
      </c>
      <c r="CF187" s="260">
        <f t="shared" ref="CF187" si="621">SUM(CF177:CF186)</f>
        <v>0</v>
      </c>
      <c r="CG187" s="260">
        <f t="shared" ref="CG187" si="622">SUM(CG177:CG186)</f>
        <v>0</v>
      </c>
      <c r="CH187" s="260">
        <f t="shared" ref="CH187" si="623">SUM(CH177:CH186)</f>
        <v>0</v>
      </c>
      <c r="CI187" s="260">
        <f t="shared" ref="CI187" si="624">SUM(CI177:CI186)</f>
        <v>0</v>
      </c>
      <c r="CJ187" s="260">
        <f t="shared" ref="CJ187" si="625">SUM(CJ177:CJ186)</f>
        <v>0</v>
      </c>
      <c r="CM187" s="24"/>
      <c r="CN187" s="24"/>
    </row>
    <row r="188" spans="3:92" ht="16" thickTop="1" x14ac:dyDescent="0.35">
      <c r="C188" s="114"/>
      <c r="D188" s="114"/>
      <c r="E188" s="143"/>
      <c r="F188" s="143"/>
      <c r="G188" s="144"/>
      <c r="H188" s="144"/>
      <c r="I188" s="145"/>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M188" s="24"/>
      <c r="CN188" s="24"/>
    </row>
    <row r="189" spans="3:92" x14ac:dyDescent="0.35">
      <c r="C189" s="114"/>
      <c r="D189" s="114"/>
      <c r="E189" s="23"/>
      <c r="F189" s="23"/>
      <c r="G189" s="40"/>
      <c r="H189" s="40"/>
      <c r="I189" s="86"/>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M189" s="24"/>
      <c r="CN189" s="24"/>
    </row>
    <row r="190" spans="3:92" x14ac:dyDescent="0.35">
      <c r="C190" s="114"/>
      <c r="D190" s="114"/>
      <c r="E190" s="139" t="s">
        <v>103</v>
      </c>
      <c r="F190" s="139"/>
      <c r="G190" s="137" t="s">
        <v>123</v>
      </c>
      <c r="H190" s="137"/>
      <c r="I190" s="142" t="s">
        <v>124</v>
      </c>
      <c r="J190" s="142">
        <f>'Primary Inputs'!P$70</f>
        <v>0</v>
      </c>
      <c r="K190" s="142">
        <f>'Primary Inputs'!Q$70</f>
        <v>1</v>
      </c>
      <c r="L190" s="142">
        <f>'Primary Inputs'!R$70</f>
        <v>2</v>
      </c>
      <c r="M190" s="142">
        <f>'Primary Inputs'!S$70</f>
        <v>3</v>
      </c>
      <c r="N190" s="142">
        <f>'Primary Inputs'!T$70</f>
        <v>4</v>
      </c>
      <c r="O190" s="142">
        <f>'Primary Inputs'!U$70</f>
        <v>5</v>
      </c>
      <c r="P190" s="142">
        <f>'Primary Inputs'!V$70</f>
        <v>6</v>
      </c>
      <c r="Q190" s="142">
        <f>'Primary Inputs'!W$70</f>
        <v>7</v>
      </c>
      <c r="R190" s="142">
        <f>'Primary Inputs'!X$70</f>
        <v>8</v>
      </c>
      <c r="S190" s="142">
        <f>'Primary Inputs'!Y$70</f>
        <v>9</v>
      </c>
      <c r="T190" s="142">
        <f>'Primary Inputs'!Z$70</f>
        <v>10</v>
      </c>
      <c r="U190" s="142">
        <f>'Primary Inputs'!AA$70</f>
        <v>11</v>
      </c>
      <c r="V190" s="142">
        <f>'Primary Inputs'!AB$70</f>
        <v>12</v>
      </c>
      <c r="W190" s="142">
        <f>'Primary Inputs'!AC$70</f>
        <v>13</v>
      </c>
      <c r="X190" s="142">
        <f>'Primary Inputs'!AD$70</f>
        <v>14</v>
      </c>
      <c r="Y190" s="142">
        <f>'Primary Inputs'!AE$70</f>
        <v>15</v>
      </c>
      <c r="Z190" s="142">
        <f>'Primary Inputs'!AF$70</f>
        <v>16</v>
      </c>
      <c r="AA190" s="142">
        <f>'Primary Inputs'!AG$70</f>
        <v>17</v>
      </c>
      <c r="AB190" s="142">
        <f>'Primary Inputs'!AH$70</f>
        <v>18</v>
      </c>
      <c r="AC190" s="142">
        <f>'Primary Inputs'!AI$70</f>
        <v>19</v>
      </c>
      <c r="AD190" s="142">
        <f>'Primary Inputs'!AJ$70</f>
        <v>20</v>
      </c>
      <c r="AE190" s="142">
        <f>'Primary Inputs'!AK$70</f>
        <v>21</v>
      </c>
      <c r="AF190" s="142">
        <f>'Primary Inputs'!AL$70</f>
        <v>22</v>
      </c>
      <c r="AG190" s="142">
        <f>'Primary Inputs'!AM$70</f>
        <v>23</v>
      </c>
      <c r="AH190" s="142">
        <f>'Primary Inputs'!AN$70</f>
        <v>24</v>
      </c>
      <c r="AI190" s="142">
        <f>'Primary Inputs'!AO$70</f>
        <v>25</v>
      </c>
      <c r="AJ190" s="142">
        <f>'Primary Inputs'!AP$70</f>
        <v>26</v>
      </c>
      <c r="AK190" s="142">
        <f>'Primary Inputs'!AQ$70</f>
        <v>27</v>
      </c>
      <c r="AL190" s="142">
        <f>'Primary Inputs'!AR$70</f>
        <v>28</v>
      </c>
      <c r="AM190" s="142">
        <f>'Primary Inputs'!AS$70</f>
        <v>29</v>
      </c>
      <c r="AN190" s="142">
        <f>'Primary Inputs'!AT$70</f>
        <v>30</v>
      </c>
      <c r="AO190" s="142">
        <f>'Primary Inputs'!AU$70</f>
        <v>31</v>
      </c>
      <c r="AP190" s="142">
        <f>'Primary Inputs'!AV$70</f>
        <v>32</v>
      </c>
      <c r="AQ190" s="142">
        <f>'Primary Inputs'!AW$70</f>
        <v>33</v>
      </c>
      <c r="AR190" s="142">
        <f>'Primary Inputs'!AX$70</f>
        <v>34</v>
      </c>
      <c r="AS190" s="142">
        <f>'Primary Inputs'!AY$70</f>
        <v>35</v>
      </c>
      <c r="AT190" s="142">
        <f>'Primary Inputs'!AZ$70</f>
        <v>36</v>
      </c>
      <c r="AU190" s="142">
        <f>'Primary Inputs'!BA$70</f>
        <v>37</v>
      </c>
      <c r="AV190" s="142">
        <f>'Primary Inputs'!BB$70</f>
        <v>38</v>
      </c>
      <c r="AW190" s="142">
        <f>'Primary Inputs'!BC$70</f>
        <v>39</v>
      </c>
      <c r="AX190" s="142">
        <f>'Primary Inputs'!BD$70</f>
        <v>40</v>
      </c>
      <c r="AY190" s="142">
        <f>'Primary Inputs'!BE$70</f>
        <v>41</v>
      </c>
      <c r="AZ190" s="137">
        <f>'Primary Inputs'!BF$70</f>
        <v>42</v>
      </c>
      <c r="BA190" s="137">
        <f>'Primary Inputs'!BG$70</f>
        <v>43</v>
      </c>
      <c r="BB190" s="137">
        <f>'Primary Inputs'!BH$70</f>
        <v>44</v>
      </c>
      <c r="BC190" s="137">
        <f>'Primary Inputs'!BI$70</f>
        <v>45</v>
      </c>
      <c r="BD190" s="137">
        <f>'Primary Inputs'!BJ$70</f>
        <v>46</v>
      </c>
      <c r="BE190" s="137">
        <f>'Primary Inputs'!BK$70</f>
        <v>47</v>
      </c>
      <c r="BF190" s="137">
        <f>'Primary Inputs'!BL$70</f>
        <v>48</v>
      </c>
      <c r="BG190" s="137">
        <f>'Primary Inputs'!BM$70</f>
        <v>49</v>
      </c>
      <c r="BH190" s="137">
        <f>'Primary Inputs'!BN$70</f>
        <v>50</v>
      </c>
      <c r="BI190" s="137">
        <f>'Primary Inputs'!BO$70</f>
        <v>51</v>
      </c>
      <c r="BJ190" s="137">
        <f>'Primary Inputs'!BP$70</f>
        <v>52</v>
      </c>
      <c r="BK190" s="137">
        <f>'Primary Inputs'!BQ$70</f>
        <v>53</v>
      </c>
      <c r="BL190" s="137">
        <f>'Primary Inputs'!BR$70</f>
        <v>54</v>
      </c>
      <c r="BM190" s="137">
        <f>'Primary Inputs'!BS$70</f>
        <v>55</v>
      </c>
      <c r="BN190" s="137">
        <f>'Primary Inputs'!BT$70</f>
        <v>56</v>
      </c>
      <c r="BO190" s="137">
        <f>'Primary Inputs'!BU$70</f>
        <v>57</v>
      </c>
      <c r="BP190" s="137">
        <f>'Primary Inputs'!BV$70</f>
        <v>58</v>
      </c>
      <c r="BQ190" s="137">
        <f>'Primary Inputs'!BW$70</f>
        <v>59</v>
      </c>
      <c r="BR190" s="137">
        <f>'Primary Inputs'!BX$70</f>
        <v>60</v>
      </c>
      <c r="BS190" s="137">
        <f>'Primary Inputs'!BY$70</f>
        <v>61</v>
      </c>
      <c r="BT190" s="137">
        <f>'Primary Inputs'!BZ$70</f>
        <v>62</v>
      </c>
      <c r="BU190" s="137">
        <f>'Primary Inputs'!CA$70</f>
        <v>63</v>
      </c>
      <c r="BV190" s="137">
        <f>'Primary Inputs'!CB$70</f>
        <v>64</v>
      </c>
      <c r="BW190" s="137">
        <f>'Primary Inputs'!CC$70</f>
        <v>65</v>
      </c>
      <c r="BX190" s="137">
        <f>'Primary Inputs'!CD$70</f>
        <v>66</v>
      </c>
      <c r="BY190" s="137">
        <f>'Primary Inputs'!CE$70</f>
        <v>67</v>
      </c>
      <c r="BZ190" s="137">
        <f>'Primary Inputs'!CF$70</f>
        <v>68</v>
      </c>
      <c r="CA190" s="137">
        <f>'Primary Inputs'!CG$70</f>
        <v>69</v>
      </c>
      <c r="CB190" s="137">
        <f>'Primary Inputs'!CH$70</f>
        <v>70</v>
      </c>
      <c r="CC190" s="137">
        <f>'Primary Inputs'!CI$70</f>
        <v>71</v>
      </c>
      <c r="CD190" s="137">
        <f>'Primary Inputs'!CJ$70</f>
        <v>72</v>
      </c>
      <c r="CE190" s="137">
        <f>'Primary Inputs'!CK$70</f>
        <v>73</v>
      </c>
      <c r="CF190" s="137">
        <f>'Primary Inputs'!CL$70</f>
        <v>74</v>
      </c>
      <c r="CG190" s="137">
        <f>'Primary Inputs'!CM$70</f>
        <v>75</v>
      </c>
      <c r="CH190" s="137">
        <f>'Primary Inputs'!CN$70</f>
        <v>76</v>
      </c>
      <c r="CI190" s="137">
        <f>'Primary Inputs'!CO$70</f>
        <v>77</v>
      </c>
      <c r="CJ190" s="137">
        <f>'Primary Inputs'!CP$70</f>
        <v>78</v>
      </c>
      <c r="CM190" s="24"/>
      <c r="CN190" s="24"/>
    </row>
    <row r="191" spans="3:92" x14ac:dyDescent="0.35">
      <c r="C191" s="114"/>
      <c r="D191" s="114"/>
      <c r="E191" s="23"/>
      <c r="F191" s="23"/>
      <c r="G191" s="80"/>
      <c r="H191" s="80"/>
      <c r="I191" s="86"/>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80"/>
      <c r="BA191" s="80"/>
      <c r="BB191" s="80"/>
      <c r="BC191" s="80"/>
      <c r="BD191" s="80"/>
      <c r="BE191" s="80"/>
      <c r="BF191" s="80"/>
      <c r="BG191" s="80"/>
      <c r="BH191" s="80"/>
      <c r="BI191" s="80"/>
      <c r="BJ191" s="80"/>
      <c r="BK191" s="80"/>
      <c r="BL191" s="80"/>
      <c r="BM191" s="80"/>
      <c r="BN191" s="80"/>
      <c r="BO191" s="80"/>
      <c r="BP191" s="80"/>
      <c r="BQ191" s="80"/>
      <c r="BR191" s="80"/>
      <c r="BS191" s="80"/>
      <c r="BT191" s="80"/>
      <c r="BU191" s="80"/>
      <c r="BV191" s="80"/>
      <c r="BW191" s="80"/>
      <c r="BX191" s="80"/>
      <c r="BY191" s="80"/>
      <c r="BZ191" s="80"/>
      <c r="CA191" s="80"/>
      <c r="CB191" s="80"/>
      <c r="CC191" s="80"/>
      <c r="CD191" s="80"/>
      <c r="CE191" s="80"/>
      <c r="CF191" s="80"/>
      <c r="CG191" s="80"/>
      <c r="CH191" s="80"/>
      <c r="CI191" s="80"/>
      <c r="CJ191" s="80"/>
      <c r="CM191" s="24"/>
      <c r="CN191" s="24"/>
    </row>
    <row r="192" spans="3:92" x14ac:dyDescent="0.35">
      <c r="C192" s="114"/>
      <c r="D192" s="114"/>
      <c r="E192" s="23" t="str">
        <f>IF(ISTEXT('Discounted Benefits'!$N465&amp;'Discounted Benefits'!$O465),'Discounted Benefits'!$O465,"")</f>
        <v/>
      </c>
      <c r="F192" s="23"/>
      <c r="G192" s="82" t="str">
        <f>IF(ISTEXT('Discounted Benefits'!$N465&amp;'Discounted Benefits'!$O465),SUM('Discounted Benefits'!$P465:$BM465)/Value_Output,"")</f>
        <v/>
      </c>
      <c r="H192" s="82"/>
      <c r="I192" s="87"/>
      <c r="J192" s="81" t="str">
        <f>IF(ISTEXT('Discounted Benefits'!$N465&amp;'Discounted Benefits'!$O465),('Discounted Benefits'!P465)/Value_Output,"")</f>
        <v/>
      </c>
      <c r="K192" s="81" t="str">
        <f>IF(ISTEXT('Discounted Benefits'!$N465&amp;'Discounted Benefits'!$O465),('Discounted Benefits'!Q465)/Value_Output,"")</f>
        <v/>
      </c>
      <c r="L192" s="81" t="str">
        <f>IF(ISTEXT('Discounted Benefits'!$N465&amp;'Discounted Benefits'!$O465),('Discounted Benefits'!R465)/Value_Output,"")</f>
        <v/>
      </c>
      <c r="M192" s="81" t="str">
        <f>IF(ISTEXT('Discounted Benefits'!$N465&amp;'Discounted Benefits'!$O465),('Discounted Benefits'!S465)/Value_Output,"")</f>
        <v/>
      </c>
      <c r="N192" s="81" t="str">
        <f>IF(ISTEXT('Discounted Benefits'!$N465&amp;'Discounted Benefits'!$O465),('Discounted Benefits'!T465)/Value_Output,"")</f>
        <v/>
      </c>
      <c r="O192" s="81" t="str">
        <f>IF(ISTEXT('Discounted Benefits'!$N465&amp;'Discounted Benefits'!$O465),('Discounted Benefits'!U465)/Value_Output,"")</f>
        <v/>
      </c>
      <c r="P192" s="81" t="str">
        <f>IF(ISTEXT('Discounted Benefits'!$N465&amp;'Discounted Benefits'!$O465),('Discounted Benefits'!V465)/Value_Output,"")</f>
        <v/>
      </c>
      <c r="Q192" s="81" t="str">
        <f>IF(ISTEXT('Discounted Benefits'!$N465&amp;'Discounted Benefits'!$O465),('Discounted Benefits'!W465)/Value_Output,"")</f>
        <v/>
      </c>
      <c r="R192" s="81" t="str">
        <f>IF(ISTEXT('Discounted Benefits'!$N465&amp;'Discounted Benefits'!$O465),('Discounted Benefits'!X465)/Value_Output,"")</f>
        <v/>
      </c>
      <c r="S192" s="81" t="str">
        <f>IF(ISTEXT('Discounted Benefits'!$N465&amp;'Discounted Benefits'!$O465),('Discounted Benefits'!Y465)/Value_Output,"")</f>
        <v/>
      </c>
      <c r="T192" s="81" t="str">
        <f>IF(ISTEXT('Discounted Benefits'!$N465&amp;'Discounted Benefits'!$O465),('Discounted Benefits'!Z465)/Value_Output,"")</f>
        <v/>
      </c>
      <c r="U192" s="81" t="str">
        <f>IF(ISTEXT('Discounted Benefits'!$N465&amp;'Discounted Benefits'!$O465),('Discounted Benefits'!AA465)/Value_Output,"")</f>
        <v/>
      </c>
      <c r="V192" s="81" t="str">
        <f>IF(ISTEXT('Discounted Benefits'!$N465&amp;'Discounted Benefits'!$O465),('Discounted Benefits'!AB465)/Value_Output,"")</f>
        <v/>
      </c>
      <c r="W192" s="81" t="str">
        <f>IF(ISTEXT('Discounted Benefits'!$N465&amp;'Discounted Benefits'!$O465),('Discounted Benefits'!AC465)/Value_Output,"")</f>
        <v/>
      </c>
      <c r="X192" s="81" t="str">
        <f>IF(ISTEXT('Discounted Benefits'!$N465&amp;'Discounted Benefits'!$O465),('Discounted Benefits'!AD465)/Value_Output,"")</f>
        <v/>
      </c>
      <c r="Y192" s="81" t="str">
        <f>IF(ISTEXT('Discounted Benefits'!$N465&amp;'Discounted Benefits'!$O465),('Discounted Benefits'!AE465)/Value_Output,"")</f>
        <v/>
      </c>
      <c r="Z192" s="81" t="str">
        <f>IF(ISTEXT('Discounted Benefits'!$N465&amp;'Discounted Benefits'!$O465),('Discounted Benefits'!AF465)/Value_Output,"")</f>
        <v/>
      </c>
      <c r="AA192" s="81" t="str">
        <f>IF(ISTEXT('Discounted Benefits'!$N465&amp;'Discounted Benefits'!$O465),('Discounted Benefits'!AG465)/Value_Output,"")</f>
        <v/>
      </c>
      <c r="AB192" s="81" t="str">
        <f>IF(ISTEXT('Discounted Benefits'!$N465&amp;'Discounted Benefits'!$O465),('Discounted Benefits'!AH465)/Value_Output,"")</f>
        <v/>
      </c>
      <c r="AC192" s="81" t="str">
        <f>IF(ISTEXT('Discounted Benefits'!$N465&amp;'Discounted Benefits'!$O465),('Discounted Benefits'!AI465)/Value_Output,"")</f>
        <v/>
      </c>
      <c r="AD192" s="81" t="str">
        <f>IF(ISTEXT('Discounted Benefits'!$N465&amp;'Discounted Benefits'!$O465),('Discounted Benefits'!AJ465)/Value_Output,"")</f>
        <v/>
      </c>
      <c r="AE192" s="81" t="str">
        <f>IF(ISTEXT('Discounted Benefits'!$N465&amp;'Discounted Benefits'!$O465),('Discounted Benefits'!AK465)/Value_Output,"")</f>
        <v/>
      </c>
      <c r="AF192" s="81" t="str">
        <f>IF(ISTEXT('Discounted Benefits'!$N465&amp;'Discounted Benefits'!$O465),('Discounted Benefits'!AL465)/Value_Output,"")</f>
        <v/>
      </c>
      <c r="AG192" s="81" t="str">
        <f>IF(ISTEXT('Discounted Benefits'!$N465&amp;'Discounted Benefits'!$O465),('Discounted Benefits'!AM465)/Value_Output,"")</f>
        <v/>
      </c>
      <c r="AH192" s="81" t="str">
        <f>IF(ISTEXT('Discounted Benefits'!$N465&amp;'Discounted Benefits'!$O465),('Discounted Benefits'!AN465)/Value_Output,"")</f>
        <v/>
      </c>
      <c r="AI192" s="81" t="str">
        <f>IF(ISTEXT('Discounted Benefits'!$N465&amp;'Discounted Benefits'!$O465),('Discounted Benefits'!AO465)/Value_Output,"")</f>
        <v/>
      </c>
      <c r="AJ192" s="81" t="str">
        <f>IF(ISTEXT('Discounted Benefits'!$N465&amp;'Discounted Benefits'!$O465),('Discounted Benefits'!AP465)/Value_Output,"")</f>
        <v/>
      </c>
      <c r="AK192" s="81" t="str">
        <f>IF(ISTEXT('Discounted Benefits'!$N465&amp;'Discounted Benefits'!$O465),('Discounted Benefits'!AQ465)/Value_Output,"")</f>
        <v/>
      </c>
      <c r="AL192" s="81" t="str">
        <f>IF(ISTEXT('Discounted Benefits'!$N465&amp;'Discounted Benefits'!$O465),('Discounted Benefits'!AR465)/Value_Output,"")</f>
        <v/>
      </c>
      <c r="AM192" s="81" t="str">
        <f>IF(ISTEXT('Discounted Benefits'!$N465&amp;'Discounted Benefits'!$O465),('Discounted Benefits'!AS465)/Value_Output,"")</f>
        <v/>
      </c>
      <c r="AN192" s="81" t="str">
        <f>IF(ISTEXT('Discounted Benefits'!$N465&amp;'Discounted Benefits'!$O465),('Discounted Benefits'!AT465)/Value_Output,"")</f>
        <v/>
      </c>
      <c r="AO192" s="81" t="str">
        <f>IF(ISTEXT('Discounted Benefits'!$N465&amp;'Discounted Benefits'!$O465),('Discounted Benefits'!AU465)/Value_Output,"")</f>
        <v/>
      </c>
      <c r="AP192" s="81" t="str">
        <f>IF(ISTEXT('Discounted Benefits'!$N465&amp;'Discounted Benefits'!$O465),('Discounted Benefits'!AV465)/Value_Output,"")</f>
        <v/>
      </c>
      <c r="AQ192" s="81" t="str">
        <f>IF(ISTEXT('Discounted Benefits'!$N465&amp;'Discounted Benefits'!$O465),('Discounted Benefits'!AW465)/Value_Output,"")</f>
        <v/>
      </c>
      <c r="AR192" s="81" t="str">
        <f>IF(ISTEXT('Discounted Benefits'!$N465&amp;'Discounted Benefits'!$O465),('Discounted Benefits'!AX465)/Value_Output,"")</f>
        <v/>
      </c>
      <c r="AS192" s="81" t="str">
        <f>IF(ISTEXT('Discounted Benefits'!$N465&amp;'Discounted Benefits'!$O465),('Discounted Benefits'!AY465)/Value_Output,"")</f>
        <v/>
      </c>
      <c r="AT192" s="81" t="str">
        <f>IF(ISTEXT('Discounted Benefits'!$N465&amp;'Discounted Benefits'!$O465),('Discounted Benefits'!AZ465)/Value_Output,"")</f>
        <v/>
      </c>
      <c r="AU192" s="81" t="str">
        <f>IF(ISTEXT('Discounted Benefits'!$N465&amp;'Discounted Benefits'!$O465),('Discounted Benefits'!BA465)/Value_Output,"")</f>
        <v/>
      </c>
      <c r="AV192" s="81" t="str">
        <f>IF(ISTEXT('Discounted Benefits'!$N465&amp;'Discounted Benefits'!$O465),('Discounted Benefits'!BB465)/Value_Output,"")</f>
        <v/>
      </c>
      <c r="AW192" s="81" t="str">
        <f>IF(ISTEXT('Discounted Benefits'!$N465&amp;'Discounted Benefits'!$O465),('Discounted Benefits'!BC465)/Value_Output,"")</f>
        <v/>
      </c>
      <c r="AX192" s="81" t="str">
        <f>IF(ISTEXT('Discounted Benefits'!$N465&amp;'Discounted Benefits'!$O465),('Discounted Benefits'!BD465)/Value_Output,"")</f>
        <v/>
      </c>
      <c r="AY192" s="81" t="str">
        <f>IF(ISTEXT('Discounted Benefits'!$N465&amp;'Discounted Benefits'!$O465),('Discounted Benefits'!BE465)/Value_Output,"")</f>
        <v/>
      </c>
      <c r="AZ192" s="77" t="str">
        <f>IF(ISTEXT('Discounted Benefits'!$N465&amp;'Discounted Benefits'!$O465),('Discounted Benefits'!BF465)/Value_Output,"")</f>
        <v/>
      </c>
      <c r="BA192" s="77" t="str">
        <f>IF(ISTEXT('Discounted Benefits'!$N465&amp;'Discounted Benefits'!$O465),('Discounted Benefits'!BG465)/Value_Output,"")</f>
        <v/>
      </c>
      <c r="BB192" s="77" t="str">
        <f>IF(ISTEXT('Discounted Benefits'!$N465&amp;'Discounted Benefits'!$O465),('Discounted Benefits'!BH465)/Value_Output,"")</f>
        <v/>
      </c>
      <c r="BC192" s="77" t="str">
        <f>IF(ISTEXT('Discounted Benefits'!$N465&amp;'Discounted Benefits'!$O465),('Discounted Benefits'!BI465)/Value_Output,"")</f>
        <v/>
      </c>
      <c r="BD192" s="77" t="str">
        <f>IF(ISTEXT('Discounted Benefits'!$N465&amp;'Discounted Benefits'!$O465),('Discounted Benefits'!BJ465)/Value_Output,"")</f>
        <v/>
      </c>
      <c r="BE192" s="77" t="str">
        <f>IF(ISTEXT('Discounted Benefits'!$N465&amp;'Discounted Benefits'!$O465),('Discounted Benefits'!BK465)/Value_Output,"")</f>
        <v/>
      </c>
      <c r="BF192" s="77" t="str">
        <f>IF(ISTEXT('Discounted Benefits'!$N465&amp;'Discounted Benefits'!$O465),('Discounted Benefits'!BL465)/Value_Output,"")</f>
        <v/>
      </c>
      <c r="BG192" s="77" t="str">
        <f>IF(ISTEXT('Discounted Benefits'!$N465&amp;'Discounted Benefits'!$O465),('Discounted Benefits'!BM465)/Value_Output,"")</f>
        <v/>
      </c>
      <c r="BH192" s="77" t="str">
        <f>IF(ISTEXT('Discounted Benefits'!$N465&amp;'Discounted Benefits'!$O465),('Discounted Benefits'!BN465)/Value_Output,"")</f>
        <v/>
      </c>
      <c r="BI192" s="77" t="str">
        <f>IF(ISTEXT('Discounted Benefits'!$N465&amp;'Discounted Benefits'!$O465),('Discounted Benefits'!BO465)/Value_Output,"")</f>
        <v/>
      </c>
      <c r="BJ192" s="77" t="str">
        <f>IF(ISTEXT('Discounted Benefits'!$N465&amp;'Discounted Benefits'!$O465),('Discounted Benefits'!BP465)/Value_Output,"")</f>
        <v/>
      </c>
      <c r="BK192" s="77" t="str">
        <f>IF(ISTEXT('Discounted Benefits'!$N465&amp;'Discounted Benefits'!$O465),('Discounted Benefits'!BQ465)/Value_Output,"")</f>
        <v/>
      </c>
      <c r="BL192" s="77" t="str">
        <f>IF(ISTEXT('Discounted Benefits'!$N465&amp;'Discounted Benefits'!$O465),('Discounted Benefits'!BR465)/Value_Output,"")</f>
        <v/>
      </c>
      <c r="BM192" s="77" t="str">
        <f>IF(ISTEXT('Discounted Benefits'!$N465&amp;'Discounted Benefits'!$O465),('Discounted Benefits'!BS465)/Value_Output,"")</f>
        <v/>
      </c>
      <c r="BN192" s="77" t="str">
        <f>IF(ISTEXT('Discounted Benefits'!$N465&amp;'Discounted Benefits'!$O465),('Discounted Benefits'!BT465)/Value_Output,"")</f>
        <v/>
      </c>
      <c r="BO192" s="77" t="str">
        <f>IF(ISTEXT('Discounted Benefits'!$N465&amp;'Discounted Benefits'!$O465),('Discounted Benefits'!BU465)/Value_Output,"")</f>
        <v/>
      </c>
      <c r="BP192" s="77" t="str">
        <f>IF(ISTEXT('Discounted Benefits'!$N465&amp;'Discounted Benefits'!$O465),('Discounted Benefits'!BV465)/Value_Output,"")</f>
        <v/>
      </c>
      <c r="BQ192" s="77" t="str">
        <f>IF(ISTEXT('Discounted Benefits'!$N465&amp;'Discounted Benefits'!$O465),('Discounted Benefits'!BW465)/Value_Output,"")</f>
        <v/>
      </c>
      <c r="BR192" s="77" t="str">
        <f>IF(ISTEXT('Discounted Benefits'!$N465&amp;'Discounted Benefits'!$O465),('Discounted Benefits'!BX465)/Value_Output,"")</f>
        <v/>
      </c>
      <c r="BS192" s="77" t="str">
        <f>IF(ISTEXT('Discounted Benefits'!$N465&amp;'Discounted Benefits'!$O465),('Discounted Benefits'!BY465)/Value_Output,"")</f>
        <v/>
      </c>
      <c r="BT192" s="77" t="str">
        <f>IF(ISTEXT('Discounted Benefits'!$N465&amp;'Discounted Benefits'!$O465),('Discounted Benefits'!BZ465)/Value_Output,"")</f>
        <v/>
      </c>
      <c r="BU192" s="77" t="str">
        <f>IF(ISTEXT('Discounted Benefits'!$N465&amp;'Discounted Benefits'!$O465),('Discounted Benefits'!CA465)/Value_Output,"")</f>
        <v/>
      </c>
      <c r="BV192" s="77" t="str">
        <f>IF(ISTEXT('Discounted Benefits'!$N465&amp;'Discounted Benefits'!$O465),('Discounted Benefits'!CB465)/Value_Output,"")</f>
        <v/>
      </c>
      <c r="BW192" s="77" t="str">
        <f>IF(ISTEXT('Discounted Benefits'!$N465&amp;'Discounted Benefits'!$O465),('Discounted Benefits'!CC465)/Value_Output,"")</f>
        <v/>
      </c>
      <c r="BX192" s="77" t="str">
        <f>IF(ISTEXT('Discounted Benefits'!$N465&amp;'Discounted Benefits'!$O465),('Discounted Benefits'!CD465)/Value_Output,"")</f>
        <v/>
      </c>
      <c r="BY192" s="77" t="str">
        <f>IF(ISTEXT('Discounted Benefits'!$N465&amp;'Discounted Benefits'!$O465),('Discounted Benefits'!CE465)/Value_Output,"")</f>
        <v/>
      </c>
      <c r="BZ192" s="77" t="str">
        <f>IF(ISTEXT('Discounted Benefits'!$N465&amp;'Discounted Benefits'!$O465),('Discounted Benefits'!CF465)/Value_Output,"")</f>
        <v/>
      </c>
      <c r="CA192" s="77" t="str">
        <f>IF(ISTEXT('Discounted Benefits'!$N465&amp;'Discounted Benefits'!$O465),('Discounted Benefits'!CG465)/Value_Output,"")</f>
        <v/>
      </c>
      <c r="CB192" s="77" t="str">
        <f>IF(ISTEXT('Discounted Benefits'!$N465&amp;'Discounted Benefits'!$O465),('Discounted Benefits'!CH465)/Value_Output,"")</f>
        <v/>
      </c>
      <c r="CC192" s="77" t="str">
        <f>IF(ISTEXT('Discounted Benefits'!$N465&amp;'Discounted Benefits'!$O465),('Discounted Benefits'!CI465)/Value_Output,"")</f>
        <v/>
      </c>
      <c r="CD192" s="77" t="str">
        <f>IF(ISTEXT('Discounted Benefits'!$N465&amp;'Discounted Benefits'!$O465),('Discounted Benefits'!CJ465)/Value_Output,"")</f>
        <v/>
      </c>
      <c r="CE192" s="77" t="str">
        <f>IF(ISTEXT('Discounted Benefits'!$N465&amp;'Discounted Benefits'!$O465),('Discounted Benefits'!CK465)/Value_Output,"")</f>
        <v/>
      </c>
      <c r="CF192" s="77" t="str">
        <f>IF(ISTEXT('Discounted Benefits'!$N465&amp;'Discounted Benefits'!$O465),('Discounted Benefits'!CL465)/Value_Output,"")</f>
        <v/>
      </c>
      <c r="CG192" s="77" t="str">
        <f>IF(ISTEXT('Discounted Benefits'!$N465&amp;'Discounted Benefits'!$O465),('Discounted Benefits'!CM465)/Value_Output,"")</f>
        <v/>
      </c>
      <c r="CH192" s="77" t="str">
        <f>IF(ISTEXT('Discounted Benefits'!$N465&amp;'Discounted Benefits'!$O465),('Discounted Benefits'!CN465)/Value_Output,"")</f>
        <v/>
      </c>
      <c r="CI192" s="77" t="str">
        <f>IF(ISTEXT('Discounted Benefits'!$N465&amp;'Discounted Benefits'!$O465),('Discounted Benefits'!CO465)/Value_Output,"")</f>
        <v/>
      </c>
      <c r="CJ192" s="77" t="str">
        <f>IF(ISTEXT('Discounted Benefits'!$N465&amp;'Discounted Benefits'!$O465),('Discounted Benefits'!CP465)/Value_Output,"")</f>
        <v/>
      </c>
      <c r="CM192" s="24"/>
      <c r="CN192" s="24"/>
    </row>
    <row r="193" spans="3:92" x14ac:dyDescent="0.35">
      <c r="C193" s="114"/>
      <c r="D193" s="114"/>
      <c r="E193" s="23" t="str">
        <f>IF(ISTEXT('Discounted Benefits'!$N466&amp;'Discounted Benefits'!$O466),'Discounted Benefits'!$O466,"")</f>
        <v/>
      </c>
      <c r="F193" s="23"/>
      <c r="G193" s="82" t="str">
        <f>IF(ISTEXT('Discounted Benefits'!$N466&amp;'Discounted Benefits'!$O466),SUM('Discounted Benefits'!$P466:$BM466)/Value_Output,"")</f>
        <v/>
      </c>
      <c r="H193" s="82"/>
      <c r="I193" s="87"/>
      <c r="J193" s="81" t="str">
        <f>IF(ISTEXT('Discounted Benefits'!$N466&amp;'Discounted Benefits'!$O466),('Discounted Benefits'!P466)/Value_Output,"")</f>
        <v/>
      </c>
      <c r="K193" s="81" t="str">
        <f>IF(ISTEXT('Discounted Benefits'!$N466&amp;'Discounted Benefits'!$O466),('Discounted Benefits'!Q466)/Value_Output,"")</f>
        <v/>
      </c>
      <c r="L193" s="81" t="str">
        <f>IF(ISTEXT('Discounted Benefits'!$N466&amp;'Discounted Benefits'!$O466),('Discounted Benefits'!R466)/Value_Output,"")</f>
        <v/>
      </c>
      <c r="M193" s="81" t="str">
        <f>IF(ISTEXT('Discounted Benefits'!$N466&amp;'Discounted Benefits'!$O466),('Discounted Benefits'!S466)/Value_Output,"")</f>
        <v/>
      </c>
      <c r="N193" s="81" t="str">
        <f>IF(ISTEXT('Discounted Benefits'!$N466&amp;'Discounted Benefits'!$O466),('Discounted Benefits'!T466)/Value_Output,"")</f>
        <v/>
      </c>
      <c r="O193" s="81" t="str">
        <f>IF(ISTEXT('Discounted Benefits'!$N466&amp;'Discounted Benefits'!$O466),('Discounted Benefits'!U466)/Value_Output,"")</f>
        <v/>
      </c>
      <c r="P193" s="81" t="str">
        <f>IF(ISTEXT('Discounted Benefits'!$N466&amp;'Discounted Benefits'!$O466),('Discounted Benefits'!V466)/Value_Output,"")</f>
        <v/>
      </c>
      <c r="Q193" s="81" t="str">
        <f>IF(ISTEXT('Discounted Benefits'!$N466&amp;'Discounted Benefits'!$O466),('Discounted Benefits'!W466)/Value_Output,"")</f>
        <v/>
      </c>
      <c r="R193" s="81" t="str">
        <f>IF(ISTEXT('Discounted Benefits'!$N466&amp;'Discounted Benefits'!$O466),('Discounted Benefits'!X466)/Value_Output,"")</f>
        <v/>
      </c>
      <c r="S193" s="81" t="str">
        <f>IF(ISTEXT('Discounted Benefits'!$N466&amp;'Discounted Benefits'!$O466),('Discounted Benefits'!Y466)/Value_Output,"")</f>
        <v/>
      </c>
      <c r="T193" s="81" t="str">
        <f>IF(ISTEXT('Discounted Benefits'!$N466&amp;'Discounted Benefits'!$O466),('Discounted Benefits'!Z466)/Value_Output,"")</f>
        <v/>
      </c>
      <c r="U193" s="81" t="str">
        <f>IF(ISTEXT('Discounted Benefits'!$N466&amp;'Discounted Benefits'!$O466),('Discounted Benefits'!AA466)/Value_Output,"")</f>
        <v/>
      </c>
      <c r="V193" s="81" t="str">
        <f>IF(ISTEXT('Discounted Benefits'!$N466&amp;'Discounted Benefits'!$O466),('Discounted Benefits'!AB466)/Value_Output,"")</f>
        <v/>
      </c>
      <c r="W193" s="81" t="str">
        <f>IF(ISTEXT('Discounted Benefits'!$N466&amp;'Discounted Benefits'!$O466),('Discounted Benefits'!AC466)/Value_Output,"")</f>
        <v/>
      </c>
      <c r="X193" s="81" t="str">
        <f>IF(ISTEXT('Discounted Benefits'!$N466&amp;'Discounted Benefits'!$O466),('Discounted Benefits'!AD466)/Value_Output,"")</f>
        <v/>
      </c>
      <c r="Y193" s="81" t="str">
        <f>IF(ISTEXT('Discounted Benefits'!$N466&amp;'Discounted Benefits'!$O466),('Discounted Benefits'!AE466)/Value_Output,"")</f>
        <v/>
      </c>
      <c r="Z193" s="81" t="str">
        <f>IF(ISTEXT('Discounted Benefits'!$N466&amp;'Discounted Benefits'!$O466),('Discounted Benefits'!AF466)/Value_Output,"")</f>
        <v/>
      </c>
      <c r="AA193" s="81" t="str">
        <f>IF(ISTEXT('Discounted Benefits'!$N466&amp;'Discounted Benefits'!$O466),('Discounted Benefits'!AG466)/Value_Output,"")</f>
        <v/>
      </c>
      <c r="AB193" s="81" t="str">
        <f>IF(ISTEXT('Discounted Benefits'!$N466&amp;'Discounted Benefits'!$O466),('Discounted Benefits'!AH466)/Value_Output,"")</f>
        <v/>
      </c>
      <c r="AC193" s="81" t="str">
        <f>IF(ISTEXT('Discounted Benefits'!$N466&amp;'Discounted Benefits'!$O466),('Discounted Benefits'!AI466)/Value_Output,"")</f>
        <v/>
      </c>
      <c r="AD193" s="81" t="str">
        <f>IF(ISTEXT('Discounted Benefits'!$N466&amp;'Discounted Benefits'!$O466),('Discounted Benefits'!AJ466)/Value_Output,"")</f>
        <v/>
      </c>
      <c r="AE193" s="81" t="str">
        <f>IF(ISTEXT('Discounted Benefits'!$N466&amp;'Discounted Benefits'!$O466),('Discounted Benefits'!AK466)/Value_Output,"")</f>
        <v/>
      </c>
      <c r="AF193" s="81" t="str">
        <f>IF(ISTEXT('Discounted Benefits'!$N466&amp;'Discounted Benefits'!$O466),('Discounted Benefits'!AL466)/Value_Output,"")</f>
        <v/>
      </c>
      <c r="AG193" s="81" t="str">
        <f>IF(ISTEXT('Discounted Benefits'!$N466&amp;'Discounted Benefits'!$O466),('Discounted Benefits'!AM466)/Value_Output,"")</f>
        <v/>
      </c>
      <c r="AH193" s="81" t="str">
        <f>IF(ISTEXT('Discounted Benefits'!$N466&amp;'Discounted Benefits'!$O466),('Discounted Benefits'!AN466)/Value_Output,"")</f>
        <v/>
      </c>
      <c r="AI193" s="81" t="str">
        <f>IF(ISTEXT('Discounted Benefits'!$N466&amp;'Discounted Benefits'!$O466),('Discounted Benefits'!AO466)/Value_Output,"")</f>
        <v/>
      </c>
      <c r="AJ193" s="81" t="str">
        <f>IF(ISTEXT('Discounted Benefits'!$N466&amp;'Discounted Benefits'!$O466),('Discounted Benefits'!AP466)/Value_Output,"")</f>
        <v/>
      </c>
      <c r="AK193" s="81" t="str">
        <f>IF(ISTEXT('Discounted Benefits'!$N466&amp;'Discounted Benefits'!$O466),('Discounted Benefits'!AQ466)/Value_Output,"")</f>
        <v/>
      </c>
      <c r="AL193" s="81" t="str">
        <f>IF(ISTEXT('Discounted Benefits'!$N466&amp;'Discounted Benefits'!$O466),('Discounted Benefits'!AR466)/Value_Output,"")</f>
        <v/>
      </c>
      <c r="AM193" s="81" t="str">
        <f>IF(ISTEXT('Discounted Benefits'!$N466&amp;'Discounted Benefits'!$O466),('Discounted Benefits'!AS466)/Value_Output,"")</f>
        <v/>
      </c>
      <c r="AN193" s="81" t="str">
        <f>IF(ISTEXT('Discounted Benefits'!$N466&amp;'Discounted Benefits'!$O466),('Discounted Benefits'!AT466)/Value_Output,"")</f>
        <v/>
      </c>
      <c r="AO193" s="81" t="str">
        <f>IF(ISTEXT('Discounted Benefits'!$N466&amp;'Discounted Benefits'!$O466),('Discounted Benefits'!AU466)/Value_Output,"")</f>
        <v/>
      </c>
      <c r="AP193" s="81" t="str">
        <f>IF(ISTEXT('Discounted Benefits'!$N466&amp;'Discounted Benefits'!$O466),('Discounted Benefits'!AV466)/Value_Output,"")</f>
        <v/>
      </c>
      <c r="AQ193" s="81" t="str">
        <f>IF(ISTEXT('Discounted Benefits'!$N466&amp;'Discounted Benefits'!$O466),('Discounted Benefits'!AW466)/Value_Output,"")</f>
        <v/>
      </c>
      <c r="AR193" s="81" t="str">
        <f>IF(ISTEXT('Discounted Benefits'!$N466&amp;'Discounted Benefits'!$O466),('Discounted Benefits'!AX466)/Value_Output,"")</f>
        <v/>
      </c>
      <c r="AS193" s="81" t="str">
        <f>IF(ISTEXT('Discounted Benefits'!$N466&amp;'Discounted Benefits'!$O466),('Discounted Benefits'!AY466)/Value_Output,"")</f>
        <v/>
      </c>
      <c r="AT193" s="81" t="str">
        <f>IF(ISTEXT('Discounted Benefits'!$N466&amp;'Discounted Benefits'!$O466),('Discounted Benefits'!AZ466)/Value_Output,"")</f>
        <v/>
      </c>
      <c r="AU193" s="81" t="str">
        <f>IF(ISTEXT('Discounted Benefits'!$N466&amp;'Discounted Benefits'!$O466),('Discounted Benefits'!BA466)/Value_Output,"")</f>
        <v/>
      </c>
      <c r="AV193" s="81" t="str">
        <f>IF(ISTEXT('Discounted Benefits'!$N466&amp;'Discounted Benefits'!$O466),('Discounted Benefits'!BB466)/Value_Output,"")</f>
        <v/>
      </c>
      <c r="AW193" s="81" t="str">
        <f>IF(ISTEXT('Discounted Benefits'!$N466&amp;'Discounted Benefits'!$O466),('Discounted Benefits'!BC466)/Value_Output,"")</f>
        <v/>
      </c>
      <c r="AX193" s="81" t="str">
        <f>IF(ISTEXT('Discounted Benefits'!$N466&amp;'Discounted Benefits'!$O466),('Discounted Benefits'!BD466)/Value_Output,"")</f>
        <v/>
      </c>
      <c r="AY193" s="81" t="str">
        <f>IF(ISTEXT('Discounted Benefits'!$N466&amp;'Discounted Benefits'!$O466),('Discounted Benefits'!BE466)/Value_Output,"")</f>
        <v/>
      </c>
      <c r="AZ193" s="77" t="str">
        <f>IF(ISTEXT('Discounted Benefits'!$N466&amp;'Discounted Benefits'!$O466),('Discounted Benefits'!BF466)/Value_Output,"")</f>
        <v/>
      </c>
      <c r="BA193" s="77" t="str">
        <f>IF(ISTEXT('Discounted Benefits'!$N466&amp;'Discounted Benefits'!$O466),('Discounted Benefits'!BG466)/Value_Output,"")</f>
        <v/>
      </c>
      <c r="BB193" s="77" t="str">
        <f>IF(ISTEXT('Discounted Benefits'!$N466&amp;'Discounted Benefits'!$O466),('Discounted Benefits'!BH466)/Value_Output,"")</f>
        <v/>
      </c>
      <c r="BC193" s="77" t="str">
        <f>IF(ISTEXT('Discounted Benefits'!$N466&amp;'Discounted Benefits'!$O466),('Discounted Benefits'!BI466)/Value_Output,"")</f>
        <v/>
      </c>
      <c r="BD193" s="77" t="str">
        <f>IF(ISTEXT('Discounted Benefits'!$N466&amp;'Discounted Benefits'!$O466),('Discounted Benefits'!BJ466)/Value_Output,"")</f>
        <v/>
      </c>
      <c r="BE193" s="77" t="str">
        <f>IF(ISTEXT('Discounted Benefits'!$N466&amp;'Discounted Benefits'!$O466),('Discounted Benefits'!BK466)/Value_Output,"")</f>
        <v/>
      </c>
      <c r="BF193" s="77" t="str">
        <f>IF(ISTEXT('Discounted Benefits'!$N466&amp;'Discounted Benefits'!$O466),('Discounted Benefits'!BL466)/Value_Output,"")</f>
        <v/>
      </c>
      <c r="BG193" s="77" t="str">
        <f>IF(ISTEXT('Discounted Benefits'!$N466&amp;'Discounted Benefits'!$O466),('Discounted Benefits'!BM466)/Value_Output,"")</f>
        <v/>
      </c>
      <c r="BH193" s="77" t="str">
        <f>IF(ISTEXT('Discounted Benefits'!$N466&amp;'Discounted Benefits'!$O466),('Discounted Benefits'!BN466)/Value_Output,"")</f>
        <v/>
      </c>
      <c r="BI193" s="77" t="str">
        <f>IF(ISTEXT('Discounted Benefits'!$N466&amp;'Discounted Benefits'!$O466),('Discounted Benefits'!BO466)/Value_Output,"")</f>
        <v/>
      </c>
      <c r="BJ193" s="77" t="str">
        <f>IF(ISTEXT('Discounted Benefits'!$N466&amp;'Discounted Benefits'!$O466),('Discounted Benefits'!BP466)/Value_Output,"")</f>
        <v/>
      </c>
      <c r="BK193" s="77" t="str">
        <f>IF(ISTEXT('Discounted Benefits'!$N466&amp;'Discounted Benefits'!$O466),('Discounted Benefits'!BQ466)/Value_Output,"")</f>
        <v/>
      </c>
      <c r="BL193" s="77" t="str">
        <f>IF(ISTEXT('Discounted Benefits'!$N466&amp;'Discounted Benefits'!$O466),('Discounted Benefits'!BR466)/Value_Output,"")</f>
        <v/>
      </c>
      <c r="BM193" s="77" t="str">
        <f>IF(ISTEXT('Discounted Benefits'!$N466&amp;'Discounted Benefits'!$O466),('Discounted Benefits'!BS466)/Value_Output,"")</f>
        <v/>
      </c>
      <c r="BN193" s="77" t="str">
        <f>IF(ISTEXT('Discounted Benefits'!$N466&amp;'Discounted Benefits'!$O466),('Discounted Benefits'!BT466)/Value_Output,"")</f>
        <v/>
      </c>
      <c r="BO193" s="77" t="str">
        <f>IF(ISTEXT('Discounted Benefits'!$N466&amp;'Discounted Benefits'!$O466),('Discounted Benefits'!BU466)/Value_Output,"")</f>
        <v/>
      </c>
      <c r="BP193" s="77" t="str">
        <f>IF(ISTEXT('Discounted Benefits'!$N466&amp;'Discounted Benefits'!$O466),('Discounted Benefits'!BV466)/Value_Output,"")</f>
        <v/>
      </c>
      <c r="BQ193" s="77" t="str">
        <f>IF(ISTEXT('Discounted Benefits'!$N466&amp;'Discounted Benefits'!$O466),('Discounted Benefits'!BW466)/Value_Output,"")</f>
        <v/>
      </c>
      <c r="BR193" s="77" t="str">
        <f>IF(ISTEXT('Discounted Benefits'!$N466&amp;'Discounted Benefits'!$O466),('Discounted Benefits'!BX466)/Value_Output,"")</f>
        <v/>
      </c>
      <c r="BS193" s="77" t="str">
        <f>IF(ISTEXT('Discounted Benefits'!$N466&amp;'Discounted Benefits'!$O466),('Discounted Benefits'!BY466)/Value_Output,"")</f>
        <v/>
      </c>
      <c r="BT193" s="77" t="str">
        <f>IF(ISTEXT('Discounted Benefits'!$N466&amp;'Discounted Benefits'!$O466),('Discounted Benefits'!BZ466)/Value_Output,"")</f>
        <v/>
      </c>
      <c r="BU193" s="77" t="str">
        <f>IF(ISTEXT('Discounted Benefits'!$N466&amp;'Discounted Benefits'!$O466),('Discounted Benefits'!CA466)/Value_Output,"")</f>
        <v/>
      </c>
      <c r="BV193" s="77" t="str">
        <f>IF(ISTEXT('Discounted Benefits'!$N466&amp;'Discounted Benefits'!$O466),('Discounted Benefits'!CB466)/Value_Output,"")</f>
        <v/>
      </c>
      <c r="BW193" s="77" t="str">
        <f>IF(ISTEXT('Discounted Benefits'!$N466&amp;'Discounted Benefits'!$O466),('Discounted Benefits'!CC466)/Value_Output,"")</f>
        <v/>
      </c>
      <c r="BX193" s="77" t="str">
        <f>IF(ISTEXT('Discounted Benefits'!$N466&amp;'Discounted Benefits'!$O466),('Discounted Benefits'!CD466)/Value_Output,"")</f>
        <v/>
      </c>
      <c r="BY193" s="77" t="str">
        <f>IF(ISTEXT('Discounted Benefits'!$N466&amp;'Discounted Benefits'!$O466),('Discounted Benefits'!CE466)/Value_Output,"")</f>
        <v/>
      </c>
      <c r="BZ193" s="77" t="str">
        <f>IF(ISTEXT('Discounted Benefits'!$N466&amp;'Discounted Benefits'!$O466),('Discounted Benefits'!CF466)/Value_Output,"")</f>
        <v/>
      </c>
      <c r="CA193" s="77" t="str">
        <f>IF(ISTEXT('Discounted Benefits'!$N466&amp;'Discounted Benefits'!$O466),('Discounted Benefits'!CG466)/Value_Output,"")</f>
        <v/>
      </c>
      <c r="CB193" s="77" t="str">
        <f>IF(ISTEXT('Discounted Benefits'!$N466&amp;'Discounted Benefits'!$O466),('Discounted Benefits'!CH466)/Value_Output,"")</f>
        <v/>
      </c>
      <c r="CC193" s="77" t="str">
        <f>IF(ISTEXT('Discounted Benefits'!$N466&amp;'Discounted Benefits'!$O466),('Discounted Benefits'!CI466)/Value_Output,"")</f>
        <v/>
      </c>
      <c r="CD193" s="77" t="str">
        <f>IF(ISTEXT('Discounted Benefits'!$N466&amp;'Discounted Benefits'!$O466),('Discounted Benefits'!CJ466)/Value_Output,"")</f>
        <v/>
      </c>
      <c r="CE193" s="77" t="str">
        <f>IF(ISTEXT('Discounted Benefits'!$N466&amp;'Discounted Benefits'!$O466),('Discounted Benefits'!CK466)/Value_Output,"")</f>
        <v/>
      </c>
      <c r="CF193" s="77" t="str">
        <f>IF(ISTEXT('Discounted Benefits'!$N466&amp;'Discounted Benefits'!$O466),('Discounted Benefits'!CL466)/Value_Output,"")</f>
        <v/>
      </c>
      <c r="CG193" s="77" t="str">
        <f>IF(ISTEXT('Discounted Benefits'!$N466&amp;'Discounted Benefits'!$O466),('Discounted Benefits'!CM466)/Value_Output,"")</f>
        <v/>
      </c>
      <c r="CH193" s="77" t="str">
        <f>IF(ISTEXT('Discounted Benefits'!$N466&amp;'Discounted Benefits'!$O466),('Discounted Benefits'!CN466)/Value_Output,"")</f>
        <v/>
      </c>
      <c r="CI193" s="77" t="str">
        <f>IF(ISTEXT('Discounted Benefits'!$N466&amp;'Discounted Benefits'!$O466),('Discounted Benefits'!CO466)/Value_Output,"")</f>
        <v/>
      </c>
      <c r="CJ193" s="77" t="str">
        <f>IF(ISTEXT('Discounted Benefits'!$N466&amp;'Discounted Benefits'!$O466),('Discounted Benefits'!CP466)/Value_Output,"")</f>
        <v/>
      </c>
      <c r="CM193" s="24"/>
      <c r="CN193" s="24"/>
    </row>
    <row r="194" spans="3:92" x14ac:dyDescent="0.35">
      <c r="C194" s="114"/>
      <c r="D194" s="114"/>
      <c r="E194" s="23" t="str">
        <f>IF(ISTEXT('Discounted Benefits'!$N467&amp;'Discounted Benefits'!$O467),'Discounted Benefits'!$O467,"")</f>
        <v/>
      </c>
      <c r="F194" s="23"/>
      <c r="G194" s="82" t="str">
        <f>IF(ISTEXT('Discounted Benefits'!$N467&amp;'Discounted Benefits'!$O467),SUM('Discounted Benefits'!$P467:$BM467)/Value_Output,"")</f>
        <v/>
      </c>
      <c r="H194" s="82"/>
      <c r="I194" s="87"/>
      <c r="J194" s="81" t="str">
        <f>IF(ISTEXT('Discounted Benefits'!$N467&amp;'Discounted Benefits'!$O467),('Discounted Benefits'!P467)/Value_Output,"")</f>
        <v/>
      </c>
      <c r="K194" s="81" t="str">
        <f>IF(ISTEXT('Discounted Benefits'!$N467&amp;'Discounted Benefits'!$O467),('Discounted Benefits'!Q467)/Value_Output,"")</f>
        <v/>
      </c>
      <c r="L194" s="81" t="str">
        <f>IF(ISTEXT('Discounted Benefits'!$N467&amp;'Discounted Benefits'!$O467),('Discounted Benefits'!R467)/Value_Output,"")</f>
        <v/>
      </c>
      <c r="M194" s="81" t="str">
        <f>IF(ISTEXT('Discounted Benefits'!$N467&amp;'Discounted Benefits'!$O467),('Discounted Benefits'!S467)/Value_Output,"")</f>
        <v/>
      </c>
      <c r="N194" s="81" t="str">
        <f>IF(ISTEXT('Discounted Benefits'!$N467&amp;'Discounted Benefits'!$O467),('Discounted Benefits'!T467)/Value_Output,"")</f>
        <v/>
      </c>
      <c r="O194" s="81" t="str">
        <f>IF(ISTEXT('Discounted Benefits'!$N467&amp;'Discounted Benefits'!$O467),('Discounted Benefits'!U467)/Value_Output,"")</f>
        <v/>
      </c>
      <c r="P194" s="81" t="str">
        <f>IF(ISTEXT('Discounted Benefits'!$N467&amp;'Discounted Benefits'!$O467),('Discounted Benefits'!V467)/Value_Output,"")</f>
        <v/>
      </c>
      <c r="Q194" s="81" t="str">
        <f>IF(ISTEXT('Discounted Benefits'!$N467&amp;'Discounted Benefits'!$O467),('Discounted Benefits'!W467)/Value_Output,"")</f>
        <v/>
      </c>
      <c r="R194" s="81" t="str">
        <f>IF(ISTEXT('Discounted Benefits'!$N467&amp;'Discounted Benefits'!$O467),('Discounted Benefits'!X467)/Value_Output,"")</f>
        <v/>
      </c>
      <c r="S194" s="81" t="str">
        <f>IF(ISTEXT('Discounted Benefits'!$N467&amp;'Discounted Benefits'!$O467),('Discounted Benefits'!Y467)/Value_Output,"")</f>
        <v/>
      </c>
      <c r="T194" s="81" t="str">
        <f>IF(ISTEXT('Discounted Benefits'!$N467&amp;'Discounted Benefits'!$O467),('Discounted Benefits'!Z467)/Value_Output,"")</f>
        <v/>
      </c>
      <c r="U194" s="81" t="str">
        <f>IF(ISTEXT('Discounted Benefits'!$N467&amp;'Discounted Benefits'!$O467),('Discounted Benefits'!AA467)/Value_Output,"")</f>
        <v/>
      </c>
      <c r="V194" s="81" t="str">
        <f>IF(ISTEXT('Discounted Benefits'!$N467&amp;'Discounted Benefits'!$O467),('Discounted Benefits'!AB467)/Value_Output,"")</f>
        <v/>
      </c>
      <c r="W194" s="81" t="str">
        <f>IF(ISTEXT('Discounted Benefits'!$N467&amp;'Discounted Benefits'!$O467),('Discounted Benefits'!AC467)/Value_Output,"")</f>
        <v/>
      </c>
      <c r="X194" s="81" t="str">
        <f>IF(ISTEXT('Discounted Benefits'!$N467&amp;'Discounted Benefits'!$O467),('Discounted Benefits'!AD467)/Value_Output,"")</f>
        <v/>
      </c>
      <c r="Y194" s="81" t="str">
        <f>IF(ISTEXT('Discounted Benefits'!$N467&amp;'Discounted Benefits'!$O467),('Discounted Benefits'!AE467)/Value_Output,"")</f>
        <v/>
      </c>
      <c r="Z194" s="81" t="str">
        <f>IF(ISTEXT('Discounted Benefits'!$N467&amp;'Discounted Benefits'!$O467),('Discounted Benefits'!AF467)/Value_Output,"")</f>
        <v/>
      </c>
      <c r="AA194" s="81" t="str">
        <f>IF(ISTEXT('Discounted Benefits'!$N467&amp;'Discounted Benefits'!$O467),('Discounted Benefits'!AG467)/Value_Output,"")</f>
        <v/>
      </c>
      <c r="AB194" s="81" t="str">
        <f>IF(ISTEXT('Discounted Benefits'!$N467&amp;'Discounted Benefits'!$O467),('Discounted Benefits'!AH467)/Value_Output,"")</f>
        <v/>
      </c>
      <c r="AC194" s="81" t="str">
        <f>IF(ISTEXT('Discounted Benefits'!$N467&amp;'Discounted Benefits'!$O467),('Discounted Benefits'!AI467)/Value_Output,"")</f>
        <v/>
      </c>
      <c r="AD194" s="81" t="str">
        <f>IF(ISTEXT('Discounted Benefits'!$N467&amp;'Discounted Benefits'!$O467),('Discounted Benefits'!AJ467)/Value_Output,"")</f>
        <v/>
      </c>
      <c r="AE194" s="81" t="str">
        <f>IF(ISTEXT('Discounted Benefits'!$N467&amp;'Discounted Benefits'!$O467),('Discounted Benefits'!AK467)/Value_Output,"")</f>
        <v/>
      </c>
      <c r="AF194" s="81" t="str">
        <f>IF(ISTEXT('Discounted Benefits'!$N467&amp;'Discounted Benefits'!$O467),('Discounted Benefits'!AL467)/Value_Output,"")</f>
        <v/>
      </c>
      <c r="AG194" s="81" t="str">
        <f>IF(ISTEXT('Discounted Benefits'!$N467&amp;'Discounted Benefits'!$O467),('Discounted Benefits'!AM467)/Value_Output,"")</f>
        <v/>
      </c>
      <c r="AH194" s="81" t="str">
        <f>IF(ISTEXT('Discounted Benefits'!$N467&amp;'Discounted Benefits'!$O467),('Discounted Benefits'!AN467)/Value_Output,"")</f>
        <v/>
      </c>
      <c r="AI194" s="81" t="str">
        <f>IF(ISTEXT('Discounted Benefits'!$N467&amp;'Discounted Benefits'!$O467),('Discounted Benefits'!AO467)/Value_Output,"")</f>
        <v/>
      </c>
      <c r="AJ194" s="81" t="str">
        <f>IF(ISTEXT('Discounted Benefits'!$N467&amp;'Discounted Benefits'!$O467),('Discounted Benefits'!AP467)/Value_Output,"")</f>
        <v/>
      </c>
      <c r="AK194" s="81" t="str">
        <f>IF(ISTEXT('Discounted Benefits'!$N467&amp;'Discounted Benefits'!$O467),('Discounted Benefits'!AQ467)/Value_Output,"")</f>
        <v/>
      </c>
      <c r="AL194" s="81" t="str">
        <f>IF(ISTEXT('Discounted Benefits'!$N467&amp;'Discounted Benefits'!$O467),('Discounted Benefits'!AR467)/Value_Output,"")</f>
        <v/>
      </c>
      <c r="AM194" s="81" t="str">
        <f>IF(ISTEXT('Discounted Benefits'!$N467&amp;'Discounted Benefits'!$O467),('Discounted Benefits'!AS467)/Value_Output,"")</f>
        <v/>
      </c>
      <c r="AN194" s="81" t="str">
        <f>IF(ISTEXT('Discounted Benefits'!$N467&amp;'Discounted Benefits'!$O467),('Discounted Benefits'!AT467)/Value_Output,"")</f>
        <v/>
      </c>
      <c r="AO194" s="81" t="str">
        <f>IF(ISTEXT('Discounted Benefits'!$N467&amp;'Discounted Benefits'!$O467),('Discounted Benefits'!AU467)/Value_Output,"")</f>
        <v/>
      </c>
      <c r="AP194" s="81" t="str">
        <f>IF(ISTEXT('Discounted Benefits'!$N467&amp;'Discounted Benefits'!$O467),('Discounted Benefits'!AV467)/Value_Output,"")</f>
        <v/>
      </c>
      <c r="AQ194" s="81" t="str">
        <f>IF(ISTEXT('Discounted Benefits'!$N467&amp;'Discounted Benefits'!$O467),('Discounted Benefits'!AW467)/Value_Output,"")</f>
        <v/>
      </c>
      <c r="AR194" s="81" t="str">
        <f>IF(ISTEXT('Discounted Benefits'!$N467&amp;'Discounted Benefits'!$O467),('Discounted Benefits'!AX467)/Value_Output,"")</f>
        <v/>
      </c>
      <c r="AS194" s="81" t="str">
        <f>IF(ISTEXT('Discounted Benefits'!$N467&amp;'Discounted Benefits'!$O467),('Discounted Benefits'!AY467)/Value_Output,"")</f>
        <v/>
      </c>
      <c r="AT194" s="81" t="str">
        <f>IF(ISTEXT('Discounted Benefits'!$N467&amp;'Discounted Benefits'!$O467),('Discounted Benefits'!AZ467)/Value_Output,"")</f>
        <v/>
      </c>
      <c r="AU194" s="81" t="str">
        <f>IF(ISTEXT('Discounted Benefits'!$N467&amp;'Discounted Benefits'!$O467),('Discounted Benefits'!BA467)/Value_Output,"")</f>
        <v/>
      </c>
      <c r="AV194" s="81" t="str">
        <f>IF(ISTEXT('Discounted Benefits'!$N467&amp;'Discounted Benefits'!$O467),('Discounted Benefits'!BB467)/Value_Output,"")</f>
        <v/>
      </c>
      <c r="AW194" s="81" t="str">
        <f>IF(ISTEXT('Discounted Benefits'!$N467&amp;'Discounted Benefits'!$O467),('Discounted Benefits'!BC467)/Value_Output,"")</f>
        <v/>
      </c>
      <c r="AX194" s="81" t="str">
        <f>IF(ISTEXT('Discounted Benefits'!$N467&amp;'Discounted Benefits'!$O467),('Discounted Benefits'!BD467)/Value_Output,"")</f>
        <v/>
      </c>
      <c r="AY194" s="81" t="str">
        <f>IF(ISTEXT('Discounted Benefits'!$N467&amp;'Discounted Benefits'!$O467),('Discounted Benefits'!BE467)/Value_Output,"")</f>
        <v/>
      </c>
      <c r="AZ194" s="77" t="str">
        <f>IF(ISTEXT('Discounted Benefits'!$N467&amp;'Discounted Benefits'!$O467),('Discounted Benefits'!BF467)/Value_Output,"")</f>
        <v/>
      </c>
      <c r="BA194" s="77" t="str">
        <f>IF(ISTEXT('Discounted Benefits'!$N467&amp;'Discounted Benefits'!$O467),('Discounted Benefits'!BG467)/Value_Output,"")</f>
        <v/>
      </c>
      <c r="BB194" s="77" t="str">
        <f>IF(ISTEXT('Discounted Benefits'!$N467&amp;'Discounted Benefits'!$O467),('Discounted Benefits'!BH467)/Value_Output,"")</f>
        <v/>
      </c>
      <c r="BC194" s="77" t="str">
        <f>IF(ISTEXT('Discounted Benefits'!$N467&amp;'Discounted Benefits'!$O467),('Discounted Benefits'!BI467)/Value_Output,"")</f>
        <v/>
      </c>
      <c r="BD194" s="77" t="str">
        <f>IF(ISTEXT('Discounted Benefits'!$N467&amp;'Discounted Benefits'!$O467),('Discounted Benefits'!BJ467)/Value_Output,"")</f>
        <v/>
      </c>
      <c r="BE194" s="77" t="str">
        <f>IF(ISTEXT('Discounted Benefits'!$N467&amp;'Discounted Benefits'!$O467),('Discounted Benefits'!BK467)/Value_Output,"")</f>
        <v/>
      </c>
      <c r="BF194" s="77" t="str">
        <f>IF(ISTEXT('Discounted Benefits'!$N467&amp;'Discounted Benefits'!$O467),('Discounted Benefits'!BL467)/Value_Output,"")</f>
        <v/>
      </c>
      <c r="BG194" s="77" t="str">
        <f>IF(ISTEXT('Discounted Benefits'!$N467&amp;'Discounted Benefits'!$O467),('Discounted Benefits'!BM467)/Value_Output,"")</f>
        <v/>
      </c>
      <c r="BH194" s="77" t="str">
        <f>IF(ISTEXT('Discounted Benefits'!$N467&amp;'Discounted Benefits'!$O467),('Discounted Benefits'!BN467)/Value_Output,"")</f>
        <v/>
      </c>
      <c r="BI194" s="77" t="str">
        <f>IF(ISTEXT('Discounted Benefits'!$N467&amp;'Discounted Benefits'!$O467),('Discounted Benefits'!BO467)/Value_Output,"")</f>
        <v/>
      </c>
      <c r="BJ194" s="77" t="str">
        <f>IF(ISTEXT('Discounted Benefits'!$N467&amp;'Discounted Benefits'!$O467),('Discounted Benefits'!BP467)/Value_Output,"")</f>
        <v/>
      </c>
      <c r="BK194" s="77" t="str">
        <f>IF(ISTEXT('Discounted Benefits'!$N467&amp;'Discounted Benefits'!$O467),('Discounted Benefits'!BQ467)/Value_Output,"")</f>
        <v/>
      </c>
      <c r="BL194" s="77" t="str">
        <f>IF(ISTEXT('Discounted Benefits'!$N467&amp;'Discounted Benefits'!$O467),('Discounted Benefits'!BR467)/Value_Output,"")</f>
        <v/>
      </c>
      <c r="BM194" s="77" t="str">
        <f>IF(ISTEXT('Discounted Benefits'!$N467&amp;'Discounted Benefits'!$O467),('Discounted Benefits'!BS467)/Value_Output,"")</f>
        <v/>
      </c>
      <c r="BN194" s="77" t="str">
        <f>IF(ISTEXT('Discounted Benefits'!$N467&amp;'Discounted Benefits'!$O467),('Discounted Benefits'!BT467)/Value_Output,"")</f>
        <v/>
      </c>
      <c r="BO194" s="77" t="str">
        <f>IF(ISTEXT('Discounted Benefits'!$N467&amp;'Discounted Benefits'!$O467),('Discounted Benefits'!BU467)/Value_Output,"")</f>
        <v/>
      </c>
      <c r="BP194" s="77" t="str">
        <f>IF(ISTEXT('Discounted Benefits'!$N467&amp;'Discounted Benefits'!$O467),('Discounted Benefits'!BV467)/Value_Output,"")</f>
        <v/>
      </c>
      <c r="BQ194" s="77" t="str">
        <f>IF(ISTEXT('Discounted Benefits'!$N467&amp;'Discounted Benefits'!$O467),('Discounted Benefits'!BW467)/Value_Output,"")</f>
        <v/>
      </c>
      <c r="BR194" s="77" t="str">
        <f>IF(ISTEXT('Discounted Benefits'!$N467&amp;'Discounted Benefits'!$O467),('Discounted Benefits'!BX467)/Value_Output,"")</f>
        <v/>
      </c>
      <c r="BS194" s="77" t="str">
        <f>IF(ISTEXT('Discounted Benefits'!$N467&amp;'Discounted Benefits'!$O467),('Discounted Benefits'!BY467)/Value_Output,"")</f>
        <v/>
      </c>
      <c r="BT194" s="77" t="str">
        <f>IF(ISTEXT('Discounted Benefits'!$N467&amp;'Discounted Benefits'!$O467),('Discounted Benefits'!BZ467)/Value_Output,"")</f>
        <v/>
      </c>
      <c r="BU194" s="77" t="str">
        <f>IF(ISTEXT('Discounted Benefits'!$N467&amp;'Discounted Benefits'!$O467),('Discounted Benefits'!CA467)/Value_Output,"")</f>
        <v/>
      </c>
      <c r="BV194" s="77" t="str">
        <f>IF(ISTEXT('Discounted Benefits'!$N467&amp;'Discounted Benefits'!$O467),('Discounted Benefits'!CB467)/Value_Output,"")</f>
        <v/>
      </c>
      <c r="BW194" s="77" t="str">
        <f>IF(ISTEXT('Discounted Benefits'!$N467&amp;'Discounted Benefits'!$O467),('Discounted Benefits'!CC467)/Value_Output,"")</f>
        <v/>
      </c>
      <c r="BX194" s="77" t="str">
        <f>IF(ISTEXT('Discounted Benefits'!$N467&amp;'Discounted Benefits'!$O467),('Discounted Benefits'!CD467)/Value_Output,"")</f>
        <v/>
      </c>
      <c r="BY194" s="77" t="str">
        <f>IF(ISTEXT('Discounted Benefits'!$N467&amp;'Discounted Benefits'!$O467),('Discounted Benefits'!CE467)/Value_Output,"")</f>
        <v/>
      </c>
      <c r="BZ194" s="77" t="str">
        <f>IF(ISTEXT('Discounted Benefits'!$N467&amp;'Discounted Benefits'!$O467),('Discounted Benefits'!CF467)/Value_Output,"")</f>
        <v/>
      </c>
      <c r="CA194" s="77" t="str">
        <f>IF(ISTEXT('Discounted Benefits'!$N467&amp;'Discounted Benefits'!$O467),('Discounted Benefits'!CG467)/Value_Output,"")</f>
        <v/>
      </c>
      <c r="CB194" s="77" t="str">
        <f>IF(ISTEXT('Discounted Benefits'!$N467&amp;'Discounted Benefits'!$O467),('Discounted Benefits'!CH467)/Value_Output,"")</f>
        <v/>
      </c>
      <c r="CC194" s="77" t="str">
        <f>IF(ISTEXT('Discounted Benefits'!$N467&amp;'Discounted Benefits'!$O467),('Discounted Benefits'!CI467)/Value_Output,"")</f>
        <v/>
      </c>
      <c r="CD194" s="77" t="str">
        <f>IF(ISTEXT('Discounted Benefits'!$N467&amp;'Discounted Benefits'!$O467),('Discounted Benefits'!CJ467)/Value_Output,"")</f>
        <v/>
      </c>
      <c r="CE194" s="77" t="str">
        <f>IF(ISTEXT('Discounted Benefits'!$N467&amp;'Discounted Benefits'!$O467),('Discounted Benefits'!CK467)/Value_Output,"")</f>
        <v/>
      </c>
      <c r="CF194" s="77" t="str">
        <f>IF(ISTEXT('Discounted Benefits'!$N467&amp;'Discounted Benefits'!$O467),('Discounted Benefits'!CL467)/Value_Output,"")</f>
        <v/>
      </c>
      <c r="CG194" s="77" t="str">
        <f>IF(ISTEXT('Discounted Benefits'!$N467&amp;'Discounted Benefits'!$O467),('Discounted Benefits'!CM467)/Value_Output,"")</f>
        <v/>
      </c>
      <c r="CH194" s="77" t="str">
        <f>IF(ISTEXT('Discounted Benefits'!$N467&amp;'Discounted Benefits'!$O467),('Discounted Benefits'!CN467)/Value_Output,"")</f>
        <v/>
      </c>
      <c r="CI194" s="77" t="str">
        <f>IF(ISTEXT('Discounted Benefits'!$N467&amp;'Discounted Benefits'!$O467),('Discounted Benefits'!CO467)/Value_Output,"")</f>
        <v/>
      </c>
      <c r="CJ194" s="77" t="str">
        <f>IF(ISTEXT('Discounted Benefits'!$N467&amp;'Discounted Benefits'!$O467),('Discounted Benefits'!CP467)/Value_Output,"")</f>
        <v/>
      </c>
      <c r="CM194" s="24"/>
      <c r="CN194" s="24"/>
    </row>
    <row r="195" spans="3:92" x14ac:dyDescent="0.35">
      <c r="C195" s="114"/>
      <c r="D195" s="114"/>
      <c r="E195" s="23" t="str">
        <f>IF(ISTEXT('Discounted Benefits'!$N468&amp;'Discounted Benefits'!$O468),'Discounted Benefits'!$O468,"")</f>
        <v/>
      </c>
      <c r="F195" s="23"/>
      <c r="G195" s="82" t="str">
        <f>IF(ISTEXT('Discounted Benefits'!$N468&amp;'Discounted Benefits'!$O468),SUM('Discounted Benefits'!$P468:$BM468)/Value_Output,"")</f>
        <v/>
      </c>
      <c r="H195" s="82"/>
      <c r="I195" s="87"/>
      <c r="J195" s="81" t="str">
        <f>IF(ISTEXT('Discounted Benefits'!$N468&amp;'Discounted Benefits'!$O468),('Discounted Benefits'!P468)/Value_Output,"")</f>
        <v/>
      </c>
      <c r="K195" s="81" t="str">
        <f>IF(ISTEXT('Discounted Benefits'!$N468&amp;'Discounted Benefits'!$O468),('Discounted Benefits'!Q468)/Value_Output,"")</f>
        <v/>
      </c>
      <c r="L195" s="81" t="str">
        <f>IF(ISTEXT('Discounted Benefits'!$N468&amp;'Discounted Benefits'!$O468),('Discounted Benefits'!R468)/Value_Output,"")</f>
        <v/>
      </c>
      <c r="M195" s="81" t="str">
        <f>IF(ISTEXT('Discounted Benefits'!$N468&amp;'Discounted Benefits'!$O468),('Discounted Benefits'!S468)/Value_Output,"")</f>
        <v/>
      </c>
      <c r="N195" s="81" t="str">
        <f>IF(ISTEXT('Discounted Benefits'!$N468&amp;'Discounted Benefits'!$O468),('Discounted Benefits'!T468)/Value_Output,"")</f>
        <v/>
      </c>
      <c r="O195" s="81" t="str">
        <f>IF(ISTEXT('Discounted Benefits'!$N468&amp;'Discounted Benefits'!$O468),('Discounted Benefits'!U468)/Value_Output,"")</f>
        <v/>
      </c>
      <c r="P195" s="81" t="str">
        <f>IF(ISTEXT('Discounted Benefits'!$N468&amp;'Discounted Benefits'!$O468),('Discounted Benefits'!V468)/Value_Output,"")</f>
        <v/>
      </c>
      <c r="Q195" s="81" t="str">
        <f>IF(ISTEXT('Discounted Benefits'!$N468&amp;'Discounted Benefits'!$O468),('Discounted Benefits'!W468)/Value_Output,"")</f>
        <v/>
      </c>
      <c r="R195" s="81" t="str">
        <f>IF(ISTEXT('Discounted Benefits'!$N468&amp;'Discounted Benefits'!$O468),('Discounted Benefits'!X468)/Value_Output,"")</f>
        <v/>
      </c>
      <c r="S195" s="81" t="str">
        <f>IF(ISTEXT('Discounted Benefits'!$N468&amp;'Discounted Benefits'!$O468),('Discounted Benefits'!Y468)/Value_Output,"")</f>
        <v/>
      </c>
      <c r="T195" s="81" t="str">
        <f>IF(ISTEXT('Discounted Benefits'!$N468&amp;'Discounted Benefits'!$O468),('Discounted Benefits'!Z468)/Value_Output,"")</f>
        <v/>
      </c>
      <c r="U195" s="81" t="str">
        <f>IF(ISTEXT('Discounted Benefits'!$N468&amp;'Discounted Benefits'!$O468),('Discounted Benefits'!AA468)/Value_Output,"")</f>
        <v/>
      </c>
      <c r="V195" s="81" t="str">
        <f>IF(ISTEXT('Discounted Benefits'!$N468&amp;'Discounted Benefits'!$O468),('Discounted Benefits'!AB468)/Value_Output,"")</f>
        <v/>
      </c>
      <c r="W195" s="81" t="str">
        <f>IF(ISTEXT('Discounted Benefits'!$N468&amp;'Discounted Benefits'!$O468),('Discounted Benefits'!AC468)/Value_Output,"")</f>
        <v/>
      </c>
      <c r="X195" s="81" t="str">
        <f>IF(ISTEXT('Discounted Benefits'!$N468&amp;'Discounted Benefits'!$O468),('Discounted Benefits'!AD468)/Value_Output,"")</f>
        <v/>
      </c>
      <c r="Y195" s="81" t="str">
        <f>IF(ISTEXT('Discounted Benefits'!$N468&amp;'Discounted Benefits'!$O468),('Discounted Benefits'!AE468)/Value_Output,"")</f>
        <v/>
      </c>
      <c r="Z195" s="81" t="str">
        <f>IF(ISTEXT('Discounted Benefits'!$N468&amp;'Discounted Benefits'!$O468),('Discounted Benefits'!AF468)/Value_Output,"")</f>
        <v/>
      </c>
      <c r="AA195" s="81" t="str">
        <f>IF(ISTEXT('Discounted Benefits'!$N468&amp;'Discounted Benefits'!$O468),('Discounted Benefits'!AG468)/Value_Output,"")</f>
        <v/>
      </c>
      <c r="AB195" s="81" t="str">
        <f>IF(ISTEXT('Discounted Benefits'!$N468&amp;'Discounted Benefits'!$O468),('Discounted Benefits'!AH468)/Value_Output,"")</f>
        <v/>
      </c>
      <c r="AC195" s="81" t="str">
        <f>IF(ISTEXT('Discounted Benefits'!$N468&amp;'Discounted Benefits'!$O468),('Discounted Benefits'!AI468)/Value_Output,"")</f>
        <v/>
      </c>
      <c r="AD195" s="81" t="str">
        <f>IF(ISTEXT('Discounted Benefits'!$N468&amp;'Discounted Benefits'!$O468),('Discounted Benefits'!AJ468)/Value_Output,"")</f>
        <v/>
      </c>
      <c r="AE195" s="81" t="str">
        <f>IF(ISTEXT('Discounted Benefits'!$N468&amp;'Discounted Benefits'!$O468),('Discounted Benefits'!AK468)/Value_Output,"")</f>
        <v/>
      </c>
      <c r="AF195" s="81" t="str">
        <f>IF(ISTEXT('Discounted Benefits'!$N468&amp;'Discounted Benefits'!$O468),('Discounted Benefits'!AL468)/Value_Output,"")</f>
        <v/>
      </c>
      <c r="AG195" s="81" t="str">
        <f>IF(ISTEXT('Discounted Benefits'!$N468&amp;'Discounted Benefits'!$O468),('Discounted Benefits'!AM468)/Value_Output,"")</f>
        <v/>
      </c>
      <c r="AH195" s="81" t="str">
        <f>IF(ISTEXT('Discounted Benefits'!$N468&amp;'Discounted Benefits'!$O468),('Discounted Benefits'!AN468)/Value_Output,"")</f>
        <v/>
      </c>
      <c r="AI195" s="81" t="str">
        <f>IF(ISTEXT('Discounted Benefits'!$N468&amp;'Discounted Benefits'!$O468),('Discounted Benefits'!AO468)/Value_Output,"")</f>
        <v/>
      </c>
      <c r="AJ195" s="81" t="str">
        <f>IF(ISTEXT('Discounted Benefits'!$N468&amp;'Discounted Benefits'!$O468),('Discounted Benefits'!AP468)/Value_Output,"")</f>
        <v/>
      </c>
      <c r="AK195" s="81" t="str">
        <f>IF(ISTEXT('Discounted Benefits'!$N468&amp;'Discounted Benefits'!$O468),('Discounted Benefits'!AQ468)/Value_Output,"")</f>
        <v/>
      </c>
      <c r="AL195" s="81" t="str">
        <f>IF(ISTEXT('Discounted Benefits'!$N468&amp;'Discounted Benefits'!$O468),('Discounted Benefits'!AR468)/Value_Output,"")</f>
        <v/>
      </c>
      <c r="AM195" s="81" t="str">
        <f>IF(ISTEXT('Discounted Benefits'!$N468&amp;'Discounted Benefits'!$O468),('Discounted Benefits'!AS468)/Value_Output,"")</f>
        <v/>
      </c>
      <c r="AN195" s="81" t="str">
        <f>IF(ISTEXT('Discounted Benefits'!$N468&amp;'Discounted Benefits'!$O468),('Discounted Benefits'!AT468)/Value_Output,"")</f>
        <v/>
      </c>
      <c r="AO195" s="81" t="str">
        <f>IF(ISTEXT('Discounted Benefits'!$N468&amp;'Discounted Benefits'!$O468),('Discounted Benefits'!AU468)/Value_Output,"")</f>
        <v/>
      </c>
      <c r="AP195" s="81" t="str">
        <f>IF(ISTEXT('Discounted Benefits'!$N468&amp;'Discounted Benefits'!$O468),('Discounted Benefits'!AV468)/Value_Output,"")</f>
        <v/>
      </c>
      <c r="AQ195" s="81" t="str">
        <f>IF(ISTEXT('Discounted Benefits'!$N468&amp;'Discounted Benefits'!$O468),('Discounted Benefits'!AW468)/Value_Output,"")</f>
        <v/>
      </c>
      <c r="AR195" s="81" t="str">
        <f>IF(ISTEXT('Discounted Benefits'!$N468&amp;'Discounted Benefits'!$O468),('Discounted Benefits'!AX468)/Value_Output,"")</f>
        <v/>
      </c>
      <c r="AS195" s="81" t="str">
        <f>IF(ISTEXT('Discounted Benefits'!$N468&amp;'Discounted Benefits'!$O468),('Discounted Benefits'!AY468)/Value_Output,"")</f>
        <v/>
      </c>
      <c r="AT195" s="81" t="str">
        <f>IF(ISTEXT('Discounted Benefits'!$N468&amp;'Discounted Benefits'!$O468),('Discounted Benefits'!AZ468)/Value_Output,"")</f>
        <v/>
      </c>
      <c r="AU195" s="81" t="str">
        <f>IF(ISTEXT('Discounted Benefits'!$N468&amp;'Discounted Benefits'!$O468),('Discounted Benefits'!BA468)/Value_Output,"")</f>
        <v/>
      </c>
      <c r="AV195" s="81" t="str">
        <f>IF(ISTEXT('Discounted Benefits'!$N468&amp;'Discounted Benefits'!$O468),('Discounted Benefits'!BB468)/Value_Output,"")</f>
        <v/>
      </c>
      <c r="AW195" s="81" t="str">
        <f>IF(ISTEXT('Discounted Benefits'!$N468&amp;'Discounted Benefits'!$O468),('Discounted Benefits'!BC468)/Value_Output,"")</f>
        <v/>
      </c>
      <c r="AX195" s="81" t="str">
        <f>IF(ISTEXT('Discounted Benefits'!$N468&amp;'Discounted Benefits'!$O468),('Discounted Benefits'!BD468)/Value_Output,"")</f>
        <v/>
      </c>
      <c r="AY195" s="81" t="str">
        <f>IF(ISTEXT('Discounted Benefits'!$N468&amp;'Discounted Benefits'!$O468),('Discounted Benefits'!BE468)/Value_Output,"")</f>
        <v/>
      </c>
      <c r="AZ195" s="77" t="str">
        <f>IF(ISTEXT('Discounted Benefits'!$N468&amp;'Discounted Benefits'!$O468),('Discounted Benefits'!BF468)/Value_Output,"")</f>
        <v/>
      </c>
      <c r="BA195" s="77" t="str">
        <f>IF(ISTEXT('Discounted Benefits'!$N468&amp;'Discounted Benefits'!$O468),('Discounted Benefits'!BG468)/Value_Output,"")</f>
        <v/>
      </c>
      <c r="BB195" s="77" t="str">
        <f>IF(ISTEXT('Discounted Benefits'!$N468&amp;'Discounted Benefits'!$O468),('Discounted Benefits'!BH468)/Value_Output,"")</f>
        <v/>
      </c>
      <c r="BC195" s="77" t="str">
        <f>IF(ISTEXT('Discounted Benefits'!$N468&amp;'Discounted Benefits'!$O468),('Discounted Benefits'!BI468)/Value_Output,"")</f>
        <v/>
      </c>
      <c r="BD195" s="77" t="str">
        <f>IF(ISTEXT('Discounted Benefits'!$N468&amp;'Discounted Benefits'!$O468),('Discounted Benefits'!BJ468)/Value_Output,"")</f>
        <v/>
      </c>
      <c r="BE195" s="77" t="str">
        <f>IF(ISTEXT('Discounted Benefits'!$N468&amp;'Discounted Benefits'!$O468),('Discounted Benefits'!BK468)/Value_Output,"")</f>
        <v/>
      </c>
      <c r="BF195" s="77" t="str">
        <f>IF(ISTEXT('Discounted Benefits'!$N468&amp;'Discounted Benefits'!$O468),('Discounted Benefits'!BL468)/Value_Output,"")</f>
        <v/>
      </c>
      <c r="BG195" s="77" t="str">
        <f>IF(ISTEXT('Discounted Benefits'!$N468&amp;'Discounted Benefits'!$O468),('Discounted Benefits'!BM468)/Value_Output,"")</f>
        <v/>
      </c>
      <c r="BH195" s="77" t="str">
        <f>IF(ISTEXT('Discounted Benefits'!$N468&amp;'Discounted Benefits'!$O468),('Discounted Benefits'!BN468)/Value_Output,"")</f>
        <v/>
      </c>
      <c r="BI195" s="77" t="str">
        <f>IF(ISTEXT('Discounted Benefits'!$N468&amp;'Discounted Benefits'!$O468),('Discounted Benefits'!BO468)/Value_Output,"")</f>
        <v/>
      </c>
      <c r="BJ195" s="77" t="str">
        <f>IF(ISTEXT('Discounted Benefits'!$N468&amp;'Discounted Benefits'!$O468),('Discounted Benefits'!BP468)/Value_Output,"")</f>
        <v/>
      </c>
      <c r="BK195" s="77" t="str">
        <f>IF(ISTEXT('Discounted Benefits'!$N468&amp;'Discounted Benefits'!$O468),('Discounted Benefits'!BQ468)/Value_Output,"")</f>
        <v/>
      </c>
      <c r="BL195" s="77" t="str">
        <f>IF(ISTEXT('Discounted Benefits'!$N468&amp;'Discounted Benefits'!$O468),('Discounted Benefits'!BR468)/Value_Output,"")</f>
        <v/>
      </c>
      <c r="BM195" s="77" t="str">
        <f>IF(ISTEXT('Discounted Benefits'!$N468&amp;'Discounted Benefits'!$O468),('Discounted Benefits'!BS468)/Value_Output,"")</f>
        <v/>
      </c>
      <c r="BN195" s="77" t="str">
        <f>IF(ISTEXT('Discounted Benefits'!$N468&amp;'Discounted Benefits'!$O468),('Discounted Benefits'!BT468)/Value_Output,"")</f>
        <v/>
      </c>
      <c r="BO195" s="77" t="str">
        <f>IF(ISTEXT('Discounted Benefits'!$N468&amp;'Discounted Benefits'!$O468),('Discounted Benefits'!BU468)/Value_Output,"")</f>
        <v/>
      </c>
      <c r="BP195" s="77" t="str">
        <f>IF(ISTEXT('Discounted Benefits'!$N468&amp;'Discounted Benefits'!$O468),('Discounted Benefits'!BV468)/Value_Output,"")</f>
        <v/>
      </c>
      <c r="BQ195" s="77" t="str">
        <f>IF(ISTEXT('Discounted Benefits'!$N468&amp;'Discounted Benefits'!$O468),('Discounted Benefits'!BW468)/Value_Output,"")</f>
        <v/>
      </c>
      <c r="BR195" s="77" t="str">
        <f>IF(ISTEXT('Discounted Benefits'!$N468&amp;'Discounted Benefits'!$O468),('Discounted Benefits'!BX468)/Value_Output,"")</f>
        <v/>
      </c>
      <c r="BS195" s="77" t="str">
        <f>IF(ISTEXT('Discounted Benefits'!$N468&amp;'Discounted Benefits'!$O468),('Discounted Benefits'!BY468)/Value_Output,"")</f>
        <v/>
      </c>
      <c r="BT195" s="77" t="str">
        <f>IF(ISTEXT('Discounted Benefits'!$N468&amp;'Discounted Benefits'!$O468),('Discounted Benefits'!BZ468)/Value_Output,"")</f>
        <v/>
      </c>
      <c r="BU195" s="77" t="str">
        <f>IF(ISTEXT('Discounted Benefits'!$N468&amp;'Discounted Benefits'!$O468),('Discounted Benefits'!CA468)/Value_Output,"")</f>
        <v/>
      </c>
      <c r="BV195" s="77" t="str">
        <f>IF(ISTEXT('Discounted Benefits'!$N468&amp;'Discounted Benefits'!$O468),('Discounted Benefits'!CB468)/Value_Output,"")</f>
        <v/>
      </c>
      <c r="BW195" s="77" t="str">
        <f>IF(ISTEXT('Discounted Benefits'!$N468&amp;'Discounted Benefits'!$O468),('Discounted Benefits'!CC468)/Value_Output,"")</f>
        <v/>
      </c>
      <c r="BX195" s="77" t="str">
        <f>IF(ISTEXT('Discounted Benefits'!$N468&amp;'Discounted Benefits'!$O468),('Discounted Benefits'!CD468)/Value_Output,"")</f>
        <v/>
      </c>
      <c r="BY195" s="77" t="str">
        <f>IF(ISTEXT('Discounted Benefits'!$N468&amp;'Discounted Benefits'!$O468),('Discounted Benefits'!CE468)/Value_Output,"")</f>
        <v/>
      </c>
      <c r="BZ195" s="77" t="str">
        <f>IF(ISTEXT('Discounted Benefits'!$N468&amp;'Discounted Benefits'!$O468),('Discounted Benefits'!CF468)/Value_Output,"")</f>
        <v/>
      </c>
      <c r="CA195" s="77" t="str">
        <f>IF(ISTEXT('Discounted Benefits'!$N468&amp;'Discounted Benefits'!$O468),('Discounted Benefits'!CG468)/Value_Output,"")</f>
        <v/>
      </c>
      <c r="CB195" s="77" t="str">
        <f>IF(ISTEXT('Discounted Benefits'!$N468&amp;'Discounted Benefits'!$O468),('Discounted Benefits'!CH468)/Value_Output,"")</f>
        <v/>
      </c>
      <c r="CC195" s="77" t="str">
        <f>IF(ISTEXT('Discounted Benefits'!$N468&amp;'Discounted Benefits'!$O468),('Discounted Benefits'!CI468)/Value_Output,"")</f>
        <v/>
      </c>
      <c r="CD195" s="77" t="str">
        <f>IF(ISTEXT('Discounted Benefits'!$N468&amp;'Discounted Benefits'!$O468),('Discounted Benefits'!CJ468)/Value_Output,"")</f>
        <v/>
      </c>
      <c r="CE195" s="77" t="str">
        <f>IF(ISTEXT('Discounted Benefits'!$N468&amp;'Discounted Benefits'!$O468),('Discounted Benefits'!CK468)/Value_Output,"")</f>
        <v/>
      </c>
      <c r="CF195" s="77" t="str">
        <f>IF(ISTEXT('Discounted Benefits'!$N468&amp;'Discounted Benefits'!$O468),('Discounted Benefits'!CL468)/Value_Output,"")</f>
        <v/>
      </c>
      <c r="CG195" s="77" t="str">
        <f>IF(ISTEXT('Discounted Benefits'!$N468&amp;'Discounted Benefits'!$O468),('Discounted Benefits'!CM468)/Value_Output,"")</f>
        <v/>
      </c>
      <c r="CH195" s="77" t="str">
        <f>IF(ISTEXT('Discounted Benefits'!$N468&amp;'Discounted Benefits'!$O468),('Discounted Benefits'!CN468)/Value_Output,"")</f>
        <v/>
      </c>
      <c r="CI195" s="77" t="str">
        <f>IF(ISTEXT('Discounted Benefits'!$N468&amp;'Discounted Benefits'!$O468),('Discounted Benefits'!CO468)/Value_Output,"")</f>
        <v/>
      </c>
      <c r="CJ195" s="77" t="str">
        <f>IF(ISTEXT('Discounted Benefits'!$N468&amp;'Discounted Benefits'!$O468),('Discounted Benefits'!CP468)/Value_Output,"")</f>
        <v/>
      </c>
      <c r="CM195" s="24"/>
      <c r="CN195" s="24"/>
    </row>
    <row r="196" spans="3:92" x14ac:dyDescent="0.35">
      <c r="C196" s="114"/>
      <c r="D196" s="114"/>
      <c r="E196" s="23" t="str">
        <f>IF(ISTEXT('Discounted Benefits'!$N469&amp;'Discounted Benefits'!$O469),'Discounted Benefits'!$O469,"")</f>
        <v/>
      </c>
      <c r="F196" s="23"/>
      <c r="G196" s="82" t="str">
        <f>IF(ISTEXT('Discounted Benefits'!$N469&amp;'Discounted Benefits'!$O469),SUM('Discounted Benefits'!$P469:$BM469)/Value_Output,"")</f>
        <v/>
      </c>
      <c r="H196" s="82"/>
      <c r="I196" s="87"/>
      <c r="J196" s="81" t="str">
        <f>IF(ISTEXT('Discounted Benefits'!$N469&amp;'Discounted Benefits'!$O469),('Discounted Benefits'!P469)/Value_Output,"")</f>
        <v/>
      </c>
      <c r="K196" s="81" t="str">
        <f>IF(ISTEXT('Discounted Benefits'!$N469&amp;'Discounted Benefits'!$O469),('Discounted Benefits'!Q469)/Value_Output,"")</f>
        <v/>
      </c>
      <c r="L196" s="81" t="str">
        <f>IF(ISTEXT('Discounted Benefits'!$N469&amp;'Discounted Benefits'!$O469),('Discounted Benefits'!R469)/Value_Output,"")</f>
        <v/>
      </c>
      <c r="M196" s="81" t="str">
        <f>IF(ISTEXT('Discounted Benefits'!$N469&amp;'Discounted Benefits'!$O469),('Discounted Benefits'!S469)/Value_Output,"")</f>
        <v/>
      </c>
      <c r="N196" s="81" t="str">
        <f>IF(ISTEXT('Discounted Benefits'!$N469&amp;'Discounted Benefits'!$O469),('Discounted Benefits'!T469)/Value_Output,"")</f>
        <v/>
      </c>
      <c r="O196" s="81" t="str">
        <f>IF(ISTEXT('Discounted Benefits'!$N469&amp;'Discounted Benefits'!$O469),('Discounted Benefits'!U469)/Value_Output,"")</f>
        <v/>
      </c>
      <c r="P196" s="81" t="str">
        <f>IF(ISTEXT('Discounted Benefits'!$N469&amp;'Discounted Benefits'!$O469),('Discounted Benefits'!V469)/Value_Output,"")</f>
        <v/>
      </c>
      <c r="Q196" s="81" t="str">
        <f>IF(ISTEXT('Discounted Benefits'!$N469&amp;'Discounted Benefits'!$O469),('Discounted Benefits'!W469)/Value_Output,"")</f>
        <v/>
      </c>
      <c r="R196" s="81" t="str">
        <f>IF(ISTEXT('Discounted Benefits'!$N469&amp;'Discounted Benefits'!$O469),('Discounted Benefits'!X469)/Value_Output,"")</f>
        <v/>
      </c>
      <c r="S196" s="81" t="str">
        <f>IF(ISTEXT('Discounted Benefits'!$N469&amp;'Discounted Benefits'!$O469),('Discounted Benefits'!Y469)/Value_Output,"")</f>
        <v/>
      </c>
      <c r="T196" s="81" t="str">
        <f>IF(ISTEXT('Discounted Benefits'!$N469&amp;'Discounted Benefits'!$O469),('Discounted Benefits'!Z469)/Value_Output,"")</f>
        <v/>
      </c>
      <c r="U196" s="81" t="str">
        <f>IF(ISTEXT('Discounted Benefits'!$N469&amp;'Discounted Benefits'!$O469),('Discounted Benefits'!AA469)/Value_Output,"")</f>
        <v/>
      </c>
      <c r="V196" s="81" t="str">
        <f>IF(ISTEXT('Discounted Benefits'!$N469&amp;'Discounted Benefits'!$O469),('Discounted Benefits'!AB469)/Value_Output,"")</f>
        <v/>
      </c>
      <c r="W196" s="81" t="str">
        <f>IF(ISTEXT('Discounted Benefits'!$N469&amp;'Discounted Benefits'!$O469),('Discounted Benefits'!AC469)/Value_Output,"")</f>
        <v/>
      </c>
      <c r="X196" s="81" t="str">
        <f>IF(ISTEXT('Discounted Benefits'!$N469&amp;'Discounted Benefits'!$O469),('Discounted Benefits'!AD469)/Value_Output,"")</f>
        <v/>
      </c>
      <c r="Y196" s="81" t="str">
        <f>IF(ISTEXT('Discounted Benefits'!$N469&amp;'Discounted Benefits'!$O469),('Discounted Benefits'!AE469)/Value_Output,"")</f>
        <v/>
      </c>
      <c r="Z196" s="81" t="str">
        <f>IF(ISTEXT('Discounted Benefits'!$N469&amp;'Discounted Benefits'!$O469),('Discounted Benefits'!AF469)/Value_Output,"")</f>
        <v/>
      </c>
      <c r="AA196" s="81" t="str">
        <f>IF(ISTEXT('Discounted Benefits'!$N469&amp;'Discounted Benefits'!$O469),('Discounted Benefits'!AG469)/Value_Output,"")</f>
        <v/>
      </c>
      <c r="AB196" s="81" t="str">
        <f>IF(ISTEXT('Discounted Benefits'!$N469&amp;'Discounted Benefits'!$O469),('Discounted Benefits'!AH469)/Value_Output,"")</f>
        <v/>
      </c>
      <c r="AC196" s="81" t="str">
        <f>IF(ISTEXT('Discounted Benefits'!$N469&amp;'Discounted Benefits'!$O469),('Discounted Benefits'!AI469)/Value_Output,"")</f>
        <v/>
      </c>
      <c r="AD196" s="81" t="str">
        <f>IF(ISTEXT('Discounted Benefits'!$N469&amp;'Discounted Benefits'!$O469),('Discounted Benefits'!AJ469)/Value_Output,"")</f>
        <v/>
      </c>
      <c r="AE196" s="81" t="str">
        <f>IF(ISTEXT('Discounted Benefits'!$N469&amp;'Discounted Benefits'!$O469),('Discounted Benefits'!AK469)/Value_Output,"")</f>
        <v/>
      </c>
      <c r="AF196" s="81" t="str">
        <f>IF(ISTEXT('Discounted Benefits'!$N469&amp;'Discounted Benefits'!$O469),('Discounted Benefits'!AL469)/Value_Output,"")</f>
        <v/>
      </c>
      <c r="AG196" s="81" t="str">
        <f>IF(ISTEXT('Discounted Benefits'!$N469&amp;'Discounted Benefits'!$O469),('Discounted Benefits'!AM469)/Value_Output,"")</f>
        <v/>
      </c>
      <c r="AH196" s="81" t="str">
        <f>IF(ISTEXT('Discounted Benefits'!$N469&amp;'Discounted Benefits'!$O469),('Discounted Benefits'!AN469)/Value_Output,"")</f>
        <v/>
      </c>
      <c r="AI196" s="81" t="str">
        <f>IF(ISTEXT('Discounted Benefits'!$N469&amp;'Discounted Benefits'!$O469),('Discounted Benefits'!AO469)/Value_Output,"")</f>
        <v/>
      </c>
      <c r="AJ196" s="81" t="str">
        <f>IF(ISTEXT('Discounted Benefits'!$N469&amp;'Discounted Benefits'!$O469),('Discounted Benefits'!AP469)/Value_Output,"")</f>
        <v/>
      </c>
      <c r="AK196" s="81" t="str">
        <f>IF(ISTEXT('Discounted Benefits'!$N469&amp;'Discounted Benefits'!$O469),('Discounted Benefits'!AQ469)/Value_Output,"")</f>
        <v/>
      </c>
      <c r="AL196" s="81" t="str">
        <f>IF(ISTEXT('Discounted Benefits'!$N469&amp;'Discounted Benefits'!$O469),('Discounted Benefits'!AR469)/Value_Output,"")</f>
        <v/>
      </c>
      <c r="AM196" s="81" t="str">
        <f>IF(ISTEXT('Discounted Benefits'!$N469&amp;'Discounted Benefits'!$O469),('Discounted Benefits'!AS469)/Value_Output,"")</f>
        <v/>
      </c>
      <c r="AN196" s="81" t="str">
        <f>IF(ISTEXT('Discounted Benefits'!$N469&amp;'Discounted Benefits'!$O469),('Discounted Benefits'!AT469)/Value_Output,"")</f>
        <v/>
      </c>
      <c r="AO196" s="81" t="str">
        <f>IF(ISTEXT('Discounted Benefits'!$N469&amp;'Discounted Benefits'!$O469),('Discounted Benefits'!AU469)/Value_Output,"")</f>
        <v/>
      </c>
      <c r="AP196" s="81" t="str">
        <f>IF(ISTEXT('Discounted Benefits'!$N469&amp;'Discounted Benefits'!$O469),('Discounted Benefits'!AV469)/Value_Output,"")</f>
        <v/>
      </c>
      <c r="AQ196" s="81" t="str">
        <f>IF(ISTEXT('Discounted Benefits'!$N469&amp;'Discounted Benefits'!$O469),('Discounted Benefits'!AW469)/Value_Output,"")</f>
        <v/>
      </c>
      <c r="AR196" s="81" t="str">
        <f>IF(ISTEXT('Discounted Benefits'!$N469&amp;'Discounted Benefits'!$O469),('Discounted Benefits'!AX469)/Value_Output,"")</f>
        <v/>
      </c>
      <c r="AS196" s="81" t="str">
        <f>IF(ISTEXT('Discounted Benefits'!$N469&amp;'Discounted Benefits'!$O469),('Discounted Benefits'!AY469)/Value_Output,"")</f>
        <v/>
      </c>
      <c r="AT196" s="81" t="str">
        <f>IF(ISTEXT('Discounted Benefits'!$N469&amp;'Discounted Benefits'!$O469),('Discounted Benefits'!AZ469)/Value_Output,"")</f>
        <v/>
      </c>
      <c r="AU196" s="81" t="str">
        <f>IF(ISTEXT('Discounted Benefits'!$N469&amp;'Discounted Benefits'!$O469),('Discounted Benefits'!BA469)/Value_Output,"")</f>
        <v/>
      </c>
      <c r="AV196" s="81" t="str">
        <f>IF(ISTEXT('Discounted Benefits'!$N469&amp;'Discounted Benefits'!$O469),('Discounted Benefits'!BB469)/Value_Output,"")</f>
        <v/>
      </c>
      <c r="AW196" s="81" t="str">
        <f>IF(ISTEXT('Discounted Benefits'!$N469&amp;'Discounted Benefits'!$O469),('Discounted Benefits'!BC469)/Value_Output,"")</f>
        <v/>
      </c>
      <c r="AX196" s="81" t="str">
        <f>IF(ISTEXT('Discounted Benefits'!$N469&amp;'Discounted Benefits'!$O469),('Discounted Benefits'!BD469)/Value_Output,"")</f>
        <v/>
      </c>
      <c r="AY196" s="81" t="str">
        <f>IF(ISTEXT('Discounted Benefits'!$N469&amp;'Discounted Benefits'!$O469),('Discounted Benefits'!BE469)/Value_Output,"")</f>
        <v/>
      </c>
      <c r="AZ196" s="77" t="str">
        <f>IF(ISTEXT('Discounted Benefits'!$N469&amp;'Discounted Benefits'!$O469),('Discounted Benefits'!BF469)/Value_Output,"")</f>
        <v/>
      </c>
      <c r="BA196" s="77" t="str">
        <f>IF(ISTEXT('Discounted Benefits'!$N469&amp;'Discounted Benefits'!$O469),('Discounted Benefits'!BG469)/Value_Output,"")</f>
        <v/>
      </c>
      <c r="BB196" s="77" t="str">
        <f>IF(ISTEXT('Discounted Benefits'!$N469&amp;'Discounted Benefits'!$O469),('Discounted Benefits'!BH469)/Value_Output,"")</f>
        <v/>
      </c>
      <c r="BC196" s="77" t="str">
        <f>IF(ISTEXT('Discounted Benefits'!$N469&amp;'Discounted Benefits'!$O469),('Discounted Benefits'!BI469)/Value_Output,"")</f>
        <v/>
      </c>
      <c r="BD196" s="77" t="str">
        <f>IF(ISTEXT('Discounted Benefits'!$N469&amp;'Discounted Benefits'!$O469),('Discounted Benefits'!BJ469)/Value_Output,"")</f>
        <v/>
      </c>
      <c r="BE196" s="77" t="str">
        <f>IF(ISTEXT('Discounted Benefits'!$N469&amp;'Discounted Benefits'!$O469),('Discounted Benefits'!BK469)/Value_Output,"")</f>
        <v/>
      </c>
      <c r="BF196" s="77" t="str">
        <f>IF(ISTEXT('Discounted Benefits'!$N469&amp;'Discounted Benefits'!$O469),('Discounted Benefits'!BL469)/Value_Output,"")</f>
        <v/>
      </c>
      <c r="BG196" s="77" t="str">
        <f>IF(ISTEXT('Discounted Benefits'!$N469&amp;'Discounted Benefits'!$O469),('Discounted Benefits'!BM469)/Value_Output,"")</f>
        <v/>
      </c>
      <c r="BH196" s="77" t="str">
        <f>IF(ISTEXT('Discounted Benefits'!$N469&amp;'Discounted Benefits'!$O469),('Discounted Benefits'!BN469)/Value_Output,"")</f>
        <v/>
      </c>
      <c r="BI196" s="77" t="str">
        <f>IF(ISTEXT('Discounted Benefits'!$N469&amp;'Discounted Benefits'!$O469),('Discounted Benefits'!BO469)/Value_Output,"")</f>
        <v/>
      </c>
      <c r="BJ196" s="77" t="str">
        <f>IF(ISTEXT('Discounted Benefits'!$N469&amp;'Discounted Benefits'!$O469),('Discounted Benefits'!BP469)/Value_Output,"")</f>
        <v/>
      </c>
      <c r="BK196" s="77" t="str">
        <f>IF(ISTEXT('Discounted Benefits'!$N469&amp;'Discounted Benefits'!$O469),('Discounted Benefits'!BQ469)/Value_Output,"")</f>
        <v/>
      </c>
      <c r="BL196" s="77" t="str">
        <f>IF(ISTEXT('Discounted Benefits'!$N469&amp;'Discounted Benefits'!$O469),('Discounted Benefits'!BR469)/Value_Output,"")</f>
        <v/>
      </c>
      <c r="BM196" s="77" t="str">
        <f>IF(ISTEXT('Discounted Benefits'!$N469&amp;'Discounted Benefits'!$O469),('Discounted Benefits'!BS469)/Value_Output,"")</f>
        <v/>
      </c>
      <c r="BN196" s="77" t="str">
        <f>IF(ISTEXT('Discounted Benefits'!$N469&amp;'Discounted Benefits'!$O469),('Discounted Benefits'!BT469)/Value_Output,"")</f>
        <v/>
      </c>
      <c r="BO196" s="77" t="str">
        <f>IF(ISTEXT('Discounted Benefits'!$N469&amp;'Discounted Benefits'!$O469),('Discounted Benefits'!BU469)/Value_Output,"")</f>
        <v/>
      </c>
      <c r="BP196" s="77" t="str">
        <f>IF(ISTEXT('Discounted Benefits'!$N469&amp;'Discounted Benefits'!$O469),('Discounted Benefits'!BV469)/Value_Output,"")</f>
        <v/>
      </c>
      <c r="BQ196" s="77" t="str">
        <f>IF(ISTEXT('Discounted Benefits'!$N469&amp;'Discounted Benefits'!$O469),('Discounted Benefits'!BW469)/Value_Output,"")</f>
        <v/>
      </c>
      <c r="BR196" s="77" t="str">
        <f>IF(ISTEXT('Discounted Benefits'!$N469&amp;'Discounted Benefits'!$O469),('Discounted Benefits'!BX469)/Value_Output,"")</f>
        <v/>
      </c>
      <c r="BS196" s="77" t="str">
        <f>IF(ISTEXT('Discounted Benefits'!$N469&amp;'Discounted Benefits'!$O469),('Discounted Benefits'!BY469)/Value_Output,"")</f>
        <v/>
      </c>
      <c r="BT196" s="77" t="str">
        <f>IF(ISTEXT('Discounted Benefits'!$N469&amp;'Discounted Benefits'!$O469),('Discounted Benefits'!BZ469)/Value_Output,"")</f>
        <v/>
      </c>
      <c r="BU196" s="77" t="str">
        <f>IF(ISTEXT('Discounted Benefits'!$N469&amp;'Discounted Benefits'!$O469),('Discounted Benefits'!CA469)/Value_Output,"")</f>
        <v/>
      </c>
      <c r="BV196" s="77" t="str">
        <f>IF(ISTEXT('Discounted Benefits'!$N469&amp;'Discounted Benefits'!$O469),('Discounted Benefits'!CB469)/Value_Output,"")</f>
        <v/>
      </c>
      <c r="BW196" s="77" t="str">
        <f>IF(ISTEXT('Discounted Benefits'!$N469&amp;'Discounted Benefits'!$O469),('Discounted Benefits'!CC469)/Value_Output,"")</f>
        <v/>
      </c>
      <c r="BX196" s="77" t="str">
        <f>IF(ISTEXT('Discounted Benefits'!$N469&amp;'Discounted Benefits'!$O469),('Discounted Benefits'!CD469)/Value_Output,"")</f>
        <v/>
      </c>
      <c r="BY196" s="77" t="str">
        <f>IF(ISTEXT('Discounted Benefits'!$N469&amp;'Discounted Benefits'!$O469),('Discounted Benefits'!CE469)/Value_Output,"")</f>
        <v/>
      </c>
      <c r="BZ196" s="77" t="str">
        <f>IF(ISTEXT('Discounted Benefits'!$N469&amp;'Discounted Benefits'!$O469),('Discounted Benefits'!CF469)/Value_Output,"")</f>
        <v/>
      </c>
      <c r="CA196" s="77" t="str">
        <f>IF(ISTEXT('Discounted Benefits'!$N469&amp;'Discounted Benefits'!$O469),('Discounted Benefits'!CG469)/Value_Output,"")</f>
        <v/>
      </c>
      <c r="CB196" s="77" t="str">
        <f>IF(ISTEXT('Discounted Benefits'!$N469&amp;'Discounted Benefits'!$O469),('Discounted Benefits'!CH469)/Value_Output,"")</f>
        <v/>
      </c>
      <c r="CC196" s="77" t="str">
        <f>IF(ISTEXT('Discounted Benefits'!$N469&amp;'Discounted Benefits'!$O469),('Discounted Benefits'!CI469)/Value_Output,"")</f>
        <v/>
      </c>
      <c r="CD196" s="77" t="str">
        <f>IF(ISTEXT('Discounted Benefits'!$N469&amp;'Discounted Benefits'!$O469),('Discounted Benefits'!CJ469)/Value_Output,"")</f>
        <v/>
      </c>
      <c r="CE196" s="77" t="str">
        <f>IF(ISTEXT('Discounted Benefits'!$N469&amp;'Discounted Benefits'!$O469),('Discounted Benefits'!CK469)/Value_Output,"")</f>
        <v/>
      </c>
      <c r="CF196" s="77" t="str">
        <f>IF(ISTEXT('Discounted Benefits'!$N469&amp;'Discounted Benefits'!$O469),('Discounted Benefits'!CL469)/Value_Output,"")</f>
        <v/>
      </c>
      <c r="CG196" s="77" t="str">
        <f>IF(ISTEXT('Discounted Benefits'!$N469&amp;'Discounted Benefits'!$O469),('Discounted Benefits'!CM469)/Value_Output,"")</f>
        <v/>
      </c>
      <c r="CH196" s="77" t="str">
        <f>IF(ISTEXT('Discounted Benefits'!$N469&amp;'Discounted Benefits'!$O469),('Discounted Benefits'!CN469)/Value_Output,"")</f>
        <v/>
      </c>
      <c r="CI196" s="77" t="str">
        <f>IF(ISTEXT('Discounted Benefits'!$N469&amp;'Discounted Benefits'!$O469),('Discounted Benefits'!CO469)/Value_Output,"")</f>
        <v/>
      </c>
      <c r="CJ196" s="77" t="str">
        <f>IF(ISTEXT('Discounted Benefits'!$N469&amp;'Discounted Benefits'!$O469),('Discounted Benefits'!CP469)/Value_Output,"")</f>
        <v/>
      </c>
      <c r="CM196" s="24"/>
      <c r="CN196" s="24"/>
    </row>
    <row r="197" spans="3:92" x14ac:dyDescent="0.35">
      <c r="C197" s="114"/>
      <c r="D197" s="114"/>
      <c r="E197" s="23" t="str">
        <f>IF(ISTEXT('Discounted Benefits'!$N470&amp;'Discounted Benefits'!$O470),'Discounted Benefits'!$O470,"")</f>
        <v/>
      </c>
      <c r="F197" s="23"/>
      <c r="G197" s="82" t="str">
        <f>IF(ISTEXT('Discounted Benefits'!$N470&amp;'Discounted Benefits'!$O470),SUM('Discounted Benefits'!$P470:$BM470)/Value_Output,"")</f>
        <v/>
      </c>
      <c r="H197" s="82"/>
      <c r="I197" s="87"/>
      <c r="J197" s="81" t="str">
        <f>IF(ISTEXT('Discounted Benefits'!$N470&amp;'Discounted Benefits'!$O470),('Discounted Benefits'!P470)/Value_Output,"")</f>
        <v/>
      </c>
      <c r="K197" s="81" t="str">
        <f>IF(ISTEXT('Discounted Benefits'!$N470&amp;'Discounted Benefits'!$O470),('Discounted Benefits'!Q470)/Value_Output,"")</f>
        <v/>
      </c>
      <c r="L197" s="81" t="str">
        <f>IF(ISTEXT('Discounted Benefits'!$N470&amp;'Discounted Benefits'!$O470),('Discounted Benefits'!R470)/Value_Output,"")</f>
        <v/>
      </c>
      <c r="M197" s="81" t="str">
        <f>IF(ISTEXT('Discounted Benefits'!$N470&amp;'Discounted Benefits'!$O470),('Discounted Benefits'!S470)/Value_Output,"")</f>
        <v/>
      </c>
      <c r="N197" s="81" t="str">
        <f>IF(ISTEXT('Discounted Benefits'!$N470&amp;'Discounted Benefits'!$O470),('Discounted Benefits'!T470)/Value_Output,"")</f>
        <v/>
      </c>
      <c r="O197" s="81" t="str">
        <f>IF(ISTEXT('Discounted Benefits'!$N470&amp;'Discounted Benefits'!$O470),('Discounted Benefits'!U470)/Value_Output,"")</f>
        <v/>
      </c>
      <c r="P197" s="81" t="str">
        <f>IF(ISTEXT('Discounted Benefits'!$N470&amp;'Discounted Benefits'!$O470),('Discounted Benefits'!V470)/Value_Output,"")</f>
        <v/>
      </c>
      <c r="Q197" s="81" t="str">
        <f>IF(ISTEXT('Discounted Benefits'!$N470&amp;'Discounted Benefits'!$O470),('Discounted Benefits'!W470)/Value_Output,"")</f>
        <v/>
      </c>
      <c r="R197" s="81" t="str">
        <f>IF(ISTEXT('Discounted Benefits'!$N470&amp;'Discounted Benefits'!$O470),('Discounted Benefits'!X470)/Value_Output,"")</f>
        <v/>
      </c>
      <c r="S197" s="81" t="str">
        <f>IF(ISTEXT('Discounted Benefits'!$N470&amp;'Discounted Benefits'!$O470),('Discounted Benefits'!Y470)/Value_Output,"")</f>
        <v/>
      </c>
      <c r="T197" s="81" t="str">
        <f>IF(ISTEXT('Discounted Benefits'!$N470&amp;'Discounted Benefits'!$O470),('Discounted Benefits'!Z470)/Value_Output,"")</f>
        <v/>
      </c>
      <c r="U197" s="81" t="str">
        <f>IF(ISTEXT('Discounted Benefits'!$N470&amp;'Discounted Benefits'!$O470),('Discounted Benefits'!AA470)/Value_Output,"")</f>
        <v/>
      </c>
      <c r="V197" s="81" t="str">
        <f>IF(ISTEXT('Discounted Benefits'!$N470&amp;'Discounted Benefits'!$O470),('Discounted Benefits'!AB470)/Value_Output,"")</f>
        <v/>
      </c>
      <c r="W197" s="81" t="str">
        <f>IF(ISTEXT('Discounted Benefits'!$N470&amp;'Discounted Benefits'!$O470),('Discounted Benefits'!AC470)/Value_Output,"")</f>
        <v/>
      </c>
      <c r="X197" s="81" t="str">
        <f>IF(ISTEXT('Discounted Benefits'!$N470&amp;'Discounted Benefits'!$O470),('Discounted Benefits'!AD470)/Value_Output,"")</f>
        <v/>
      </c>
      <c r="Y197" s="81" t="str">
        <f>IF(ISTEXT('Discounted Benefits'!$N470&amp;'Discounted Benefits'!$O470),('Discounted Benefits'!AE470)/Value_Output,"")</f>
        <v/>
      </c>
      <c r="Z197" s="81" t="str">
        <f>IF(ISTEXT('Discounted Benefits'!$N470&amp;'Discounted Benefits'!$O470),('Discounted Benefits'!AF470)/Value_Output,"")</f>
        <v/>
      </c>
      <c r="AA197" s="81" t="str">
        <f>IF(ISTEXT('Discounted Benefits'!$N470&amp;'Discounted Benefits'!$O470),('Discounted Benefits'!AG470)/Value_Output,"")</f>
        <v/>
      </c>
      <c r="AB197" s="81" t="str">
        <f>IF(ISTEXT('Discounted Benefits'!$N470&amp;'Discounted Benefits'!$O470),('Discounted Benefits'!AH470)/Value_Output,"")</f>
        <v/>
      </c>
      <c r="AC197" s="81" t="str">
        <f>IF(ISTEXT('Discounted Benefits'!$N470&amp;'Discounted Benefits'!$O470),('Discounted Benefits'!AI470)/Value_Output,"")</f>
        <v/>
      </c>
      <c r="AD197" s="81" t="str">
        <f>IF(ISTEXT('Discounted Benefits'!$N470&amp;'Discounted Benefits'!$O470),('Discounted Benefits'!AJ470)/Value_Output,"")</f>
        <v/>
      </c>
      <c r="AE197" s="81" t="str">
        <f>IF(ISTEXT('Discounted Benefits'!$N470&amp;'Discounted Benefits'!$O470),('Discounted Benefits'!AK470)/Value_Output,"")</f>
        <v/>
      </c>
      <c r="AF197" s="81" t="str">
        <f>IF(ISTEXT('Discounted Benefits'!$N470&amp;'Discounted Benefits'!$O470),('Discounted Benefits'!AL470)/Value_Output,"")</f>
        <v/>
      </c>
      <c r="AG197" s="81" t="str">
        <f>IF(ISTEXT('Discounted Benefits'!$N470&amp;'Discounted Benefits'!$O470),('Discounted Benefits'!AM470)/Value_Output,"")</f>
        <v/>
      </c>
      <c r="AH197" s="81" t="str">
        <f>IF(ISTEXT('Discounted Benefits'!$N470&amp;'Discounted Benefits'!$O470),('Discounted Benefits'!AN470)/Value_Output,"")</f>
        <v/>
      </c>
      <c r="AI197" s="81" t="str">
        <f>IF(ISTEXT('Discounted Benefits'!$N470&amp;'Discounted Benefits'!$O470),('Discounted Benefits'!AO470)/Value_Output,"")</f>
        <v/>
      </c>
      <c r="AJ197" s="81" t="str">
        <f>IF(ISTEXT('Discounted Benefits'!$N470&amp;'Discounted Benefits'!$O470),('Discounted Benefits'!AP470)/Value_Output,"")</f>
        <v/>
      </c>
      <c r="AK197" s="81" t="str">
        <f>IF(ISTEXT('Discounted Benefits'!$N470&amp;'Discounted Benefits'!$O470),('Discounted Benefits'!AQ470)/Value_Output,"")</f>
        <v/>
      </c>
      <c r="AL197" s="81" t="str">
        <f>IF(ISTEXT('Discounted Benefits'!$N470&amp;'Discounted Benefits'!$O470),('Discounted Benefits'!AR470)/Value_Output,"")</f>
        <v/>
      </c>
      <c r="AM197" s="81" t="str">
        <f>IF(ISTEXT('Discounted Benefits'!$N470&amp;'Discounted Benefits'!$O470),('Discounted Benefits'!AS470)/Value_Output,"")</f>
        <v/>
      </c>
      <c r="AN197" s="81" t="str">
        <f>IF(ISTEXT('Discounted Benefits'!$N470&amp;'Discounted Benefits'!$O470),('Discounted Benefits'!AT470)/Value_Output,"")</f>
        <v/>
      </c>
      <c r="AO197" s="81" t="str">
        <f>IF(ISTEXT('Discounted Benefits'!$N470&amp;'Discounted Benefits'!$O470),('Discounted Benefits'!AU470)/Value_Output,"")</f>
        <v/>
      </c>
      <c r="AP197" s="81" t="str">
        <f>IF(ISTEXT('Discounted Benefits'!$N470&amp;'Discounted Benefits'!$O470),('Discounted Benefits'!AV470)/Value_Output,"")</f>
        <v/>
      </c>
      <c r="AQ197" s="81" t="str">
        <f>IF(ISTEXT('Discounted Benefits'!$N470&amp;'Discounted Benefits'!$O470),('Discounted Benefits'!AW470)/Value_Output,"")</f>
        <v/>
      </c>
      <c r="AR197" s="81" t="str">
        <f>IF(ISTEXT('Discounted Benefits'!$N470&amp;'Discounted Benefits'!$O470),('Discounted Benefits'!AX470)/Value_Output,"")</f>
        <v/>
      </c>
      <c r="AS197" s="81" t="str">
        <f>IF(ISTEXT('Discounted Benefits'!$N470&amp;'Discounted Benefits'!$O470),('Discounted Benefits'!AY470)/Value_Output,"")</f>
        <v/>
      </c>
      <c r="AT197" s="81" t="str">
        <f>IF(ISTEXT('Discounted Benefits'!$N470&amp;'Discounted Benefits'!$O470),('Discounted Benefits'!AZ470)/Value_Output,"")</f>
        <v/>
      </c>
      <c r="AU197" s="81" t="str">
        <f>IF(ISTEXT('Discounted Benefits'!$N470&amp;'Discounted Benefits'!$O470),('Discounted Benefits'!BA470)/Value_Output,"")</f>
        <v/>
      </c>
      <c r="AV197" s="81" t="str">
        <f>IF(ISTEXT('Discounted Benefits'!$N470&amp;'Discounted Benefits'!$O470),('Discounted Benefits'!BB470)/Value_Output,"")</f>
        <v/>
      </c>
      <c r="AW197" s="81" t="str">
        <f>IF(ISTEXT('Discounted Benefits'!$N470&amp;'Discounted Benefits'!$O470),('Discounted Benefits'!BC470)/Value_Output,"")</f>
        <v/>
      </c>
      <c r="AX197" s="81" t="str">
        <f>IF(ISTEXT('Discounted Benefits'!$N470&amp;'Discounted Benefits'!$O470),('Discounted Benefits'!BD470)/Value_Output,"")</f>
        <v/>
      </c>
      <c r="AY197" s="81" t="str">
        <f>IF(ISTEXT('Discounted Benefits'!$N470&amp;'Discounted Benefits'!$O470),('Discounted Benefits'!BE470)/Value_Output,"")</f>
        <v/>
      </c>
      <c r="AZ197" s="77" t="str">
        <f>IF(ISTEXT('Discounted Benefits'!$N470&amp;'Discounted Benefits'!$O470),('Discounted Benefits'!BF470)/Value_Output,"")</f>
        <v/>
      </c>
      <c r="BA197" s="77" t="str">
        <f>IF(ISTEXT('Discounted Benefits'!$N470&amp;'Discounted Benefits'!$O470),('Discounted Benefits'!BG470)/Value_Output,"")</f>
        <v/>
      </c>
      <c r="BB197" s="77" t="str">
        <f>IF(ISTEXT('Discounted Benefits'!$N470&amp;'Discounted Benefits'!$O470),('Discounted Benefits'!BH470)/Value_Output,"")</f>
        <v/>
      </c>
      <c r="BC197" s="77" t="str">
        <f>IF(ISTEXT('Discounted Benefits'!$N470&amp;'Discounted Benefits'!$O470),('Discounted Benefits'!BI470)/Value_Output,"")</f>
        <v/>
      </c>
      <c r="BD197" s="77" t="str">
        <f>IF(ISTEXT('Discounted Benefits'!$N470&amp;'Discounted Benefits'!$O470),('Discounted Benefits'!BJ470)/Value_Output,"")</f>
        <v/>
      </c>
      <c r="BE197" s="77" t="str">
        <f>IF(ISTEXT('Discounted Benefits'!$N470&amp;'Discounted Benefits'!$O470),('Discounted Benefits'!BK470)/Value_Output,"")</f>
        <v/>
      </c>
      <c r="BF197" s="77" t="str">
        <f>IF(ISTEXT('Discounted Benefits'!$N470&amp;'Discounted Benefits'!$O470),('Discounted Benefits'!BL470)/Value_Output,"")</f>
        <v/>
      </c>
      <c r="BG197" s="77" t="str">
        <f>IF(ISTEXT('Discounted Benefits'!$N470&amp;'Discounted Benefits'!$O470),('Discounted Benefits'!BM470)/Value_Output,"")</f>
        <v/>
      </c>
      <c r="BH197" s="77" t="str">
        <f>IF(ISTEXT('Discounted Benefits'!$N470&amp;'Discounted Benefits'!$O470),('Discounted Benefits'!BN470)/Value_Output,"")</f>
        <v/>
      </c>
      <c r="BI197" s="77" t="str">
        <f>IF(ISTEXT('Discounted Benefits'!$N470&amp;'Discounted Benefits'!$O470),('Discounted Benefits'!BO470)/Value_Output,"")</f>
        <v/>
      </c>
      <c r="BJ197" s="77" t="str">
        <f>IF(ISTEXT('Discounted Benefits'!$N470&amp;'Discounted Benefits'!$O470),('Discounted Benefits'!BP470)/Value_Output,"")</f>
        <v/>
      </c>
      <c r="BK197" s="77" t="str">
        <f>IF(ISTEXT('Discounted Benefits'!$N470&amp;'Discounted Benefits'!$O470),('Discounted Benefits'!BQ470)/Value_Output,"")</f>
        <v/>
      </c>
      <c r="BL197" s="77" t="str">
        <f>IF(ISTEXT('Discounted Benefits'!$N470&amp;'Discounted Benefits'!$O470),('Discounted Benefits'!BR470)/Value_Output,"")</f>
        <v/>
      </c>
      <c r="BM197" s="77" t="str">
        <f>IF(ISTEXT('Discounted Benefits'!$N470&amp;'Discounted Benefits'!$O470),('Discounted Benefits'!BS470)/Value_Output,"")</f>
        <v/>
      </c>
      <c r="BN197" s="77" t="str">
        <f>IF(ISTEXT('Discounted Benefits'!$N470&amp;'Discounted Benefits'!$O470),('Discounted Benefits'!BT470)/Value_Output,"")</f>
        <v/>
      </c>
      <c r="BO197" s="77" t="str">
        <f>IF(ISTEXT('Discounted Benefits'!$N470&amp;'Discounted Benefits'!$O470),('Discounted Benefits'!BU470)/Value_Output,"")</f>
        <v/>
      </c>
      <c r="BP197" s="77" t="str">
        <f>IF(ISTEXT('Discounted Benefits'!$N470&amp;'Discounted Benefits'!$O470),('Discounted Benefits'!BV470)/Value_Output,"")</f>
        <v/>
      </c>
      <c r="BQ197" s="77" t="str">
        <f>IF(ISTEXT('Discounted Benefits'!$N470&amp;'Discounted Benefits'!$O470),('Discounted Benefits'!BW470)/Value_Output,"")</f>
        <v/>
      </c>
      <c r="BR197" s="77" t="str">
        <f>IF(ISTEXT('Discounted Benefits'!$N470&amp;'Discounted Benefits'!$O470),('Discounted Benefits'!BX470)/Value_Output,"")</f>
        <v/>
      </c>
      <c r="BS197" s="77" t="str">
        <f>IF(ISTEXT('Discounted Benefits'!$N470&amp;'Discounted Benefits'!$O470),('Discounted Benefits'!BY470)/Value_Output,"")</f>
        <v/>
      </c>
      <c r="BT197" s="77" t="str">
        <f>IF(ISTEXT('Discounted Benefits'!$N470&amp;'Discounted Benefits'!$O470),('Discounted Benefits'!BZ470)/Value_Output,"")</f>
        <v/>
      </c>
      <c r="BU197" s="77" t="str">
        <f>IF(ISTEXT('Discounted Benefits'!$N470&amp;'Discounted Benefits'!$O470),('Discounted Benefits'!CA470)/Value_Output,"")</f>
        <v/>
      </c>
      <c r="BV197" s="77" t="str">
        <f>IF(ISTEXT('Discounted Benefits'!$N470&amp;'Discounted Benefits'!$O470),('Discounted Benefits'!CB470)/Value_Output,"")</f>
        <v/>
      </c>
      <c r="BW197" s="77" t="str">
        <f>IF(ISTEXT('Discounted Benefits'!$N470&amp;'Discounted Benefits'!$O470),('Discounted Benefits'!CC470)/Value_Output,"")</f>
        <v/>
      </c>
      <c r="BX197" s="77" t="str">
        <f>IF(ISTEXT('Discounted Benefits'!$N470&amp;'Discounted Benefits'!$O470),('Discounted Benefits'!CD470)/Value_Output,"")</f>
        <v/>
      </c>
      <c r="BY197" s="77" t="str">
        <f>IF(ISTEXT('Discounted Benefits'!$N470&amp;'Discounted Benefits'!$O470),('Discounted Benefits'!CE470)/Value_Output,"")</f>
        <v/>
      </c>
      <c r="BZ197" s="77" t="str">
        <f>IF(ISTEXT('Discounted Benefits'!$N470&amp;'Discounted Benefits'!$O470),('Discounted Benefits'!CF470)/Value_Output,"")</f>
        <v/>
      </c>
      <c r="CA197" s="77" t="str">
        <f>IF(ISTEXT('Discounted Benefits'!$N470&amp;'Discounted Benefits'!$O470),('Discounted Benefits'!CG470)/Value_Output,"")</f>
        <v/>
      </c>
      <c r="CB197" s="77" t="str">
        <f>IF(ISTEXT('Discounted Benefits'!$N470&amp;'Discounted Benefits'!$O470),('Discounted Benefits'!CH470)/Value_Output,"")</f>
        <v/>
      </c>
      <c r="CC197" s="77" t="str">
        <f>IF(ISTEXT('Discounted Benefits'!$N470&amp;'Discounted Benefits'!$O470),('Discounted Benefits'!CI470)/Value_Output,"")</f>
        <v/>
      </c>
      <c r="CD197" s="77" t="str">
        <f>IF(ISTEXT('Discounted Benefits'!$N470&amp;'Discounted Benefits'!$O470),('Discounted Benefits'!CJ470)/Value_Output,"")</f>
        <v/>
      </c>
      <c r="CE197" s="77" t="str">
        <f>IF(ISTEXT('Discounted Benefits'!$N470&amp;'Discounted Benefits'!$O470),('Discounted Benefits'!CK470)/Value_Output,"")</f>
        <v/>
      </c>
      <c r="CF197" s="77" t="str">
        <f>IF(ISTEXT('Discounted Benefits'!$N470&amp;'Discounted Benefits'!$O470),('Discounted Benefits'!CL470)/Value_Output,"")</f>
        <v/>
      </c>
      <c r="CG197" s="77" t="str">
        <f>IF(ISTEXT('Discounted Benefits'!$N470&amp;'Discounted Benefits'!$O470),('Discounted Benefits'!CM470)/Value_Output,"")</f>
        <v/>
      </c>
      <c r="CH197" s="77" t="str">
        <f>IF(ISTEXT('Discounted Benefits'!$N470&amp;'Discounted Benefits'!$O470),('Discounted Benefits'!CN470)/Value_Output,"")</f>
        <v/>
      </c>
      <c r="CI197" s="77" t="str">
        <f>IF(ISTEXT('Discounted Benefits'!$N470&amp;'Discounted Benefits'!$O470),('Discounted Benefits'!CO470)/Value_Output,"")</f>
        <v/>
      </c>
      <c r="CJ197" s="77" t="str">
        <f>IF(ISTEXT('Discounted Benefits'!$N470&amp;'Discounted Benefits'!$O470),('Discounted Benefits'!CP470)/Value_Output,"")</f>
        <v/>
      </c>
      <c r="CM197" s="24"/>
      <c r="CN197" s="24"/>
    </row>
    <row r="198" spans="3:92" x14ac:dyDescent="0.35">
      <c r="C198" s="114"/>
      <c r="D198" s="114"/>
      <c r="E198" s="23" t="str">
        <f>IF(ISTEXT('Discounted Benefits'!$N471&amp;'Discounted Benefits'!$O471),'Discounted Benefits'!$O471,"")</f>
        <v/>
      </c>
      <c r="F198" s="23"/>
      <c r="G198" s="82" t="str">
        <f>IF(ISTEXT('Discounted Benefits'!$N471&amp;'Discounted Benefits'!$O471),SUM('Discounted Benefits'!$P471:$BM471)/Value_Output,"")</f>
        <v/>
      </c>
      <c r="H198" s="82"/>
      <c r="I198" s="87"/>
      <c r="J198" s="81" t="str">
        <f>IF(ISTEXT('Discounted Benefits'!$N471&amp;'Discounted Benefits'!$O471),('Discounted Benefits'!P471)/Value_Output,"")</f>
        <v/>
      </c>
      <c r="K198" s="81" t="str">
        <f>IF(ISTEXT('Discounted Benefits'!$N471&amp;'Discounted Benefits'!$O471),('Discounted Benefits'!Q471)/Value_Output,"")</f>
        <v/>
      </c>
      <c r="L198" s="81" t="str">
        <f>IF(ISTEXT('Discounted Benefits'!$N471&amp;'Discounted Benefits'!$O471),('Discounted Benefits'!R471)/Value_Output,"")</f>
        <v/>
      </c>
      <c r="M198" s="81" t="str">
        <f>IF(ISTEXT('Discounted Benefits'!$N471&amp;'Discounted Benefits'!$O471),('Discounted Benefits'!S471)/Value_Output,"")</f>
        <v/>
      </c>
      <c r="N198" s="81" t="str">
        <f>IF(ISTEXT('Discounted Benefits'!$N471&amp;'Discounted Benefits'!$O471),('Discounted Benefits'!T471)/Value_Output,"")</f>
        <v/>
      </c>
      <c r="O198" s="81" t="str">
        <f>IF(ISTEXT('Discounted Benefits'!$N471&amp;'Discounted Benefits'!$O471),('Discounted Benefits'!U471)/Value_Output,"")</f>
        <v/>
      </c>
      <c r="P198" s="81" t="str">
        <f>IF(ISTEXT('Discounted Benefits'!$N471&amp;'Discounted Benefits'!$O471),('Discounted Benefits'!V471)/Value_Output,"")</f>
        <v/>
      </c>
      <c r="Q198" s="81" t="str">
        <f>IF(ISTEXT('Discounted Benefits'!$N471&amp;'Discounted Benefits'!$O471),('Discounted Benefits'!W471)/Value_Output,"")</f>
        <v/>
      </c>
      <c r="R198" s="81" t="str">
        <f>IF(ISTEXT('Discounted Benefits'!$N471&amp;'Discounted Benefits'!$O471),('Discounted Benefits'!X471)/Value_Output,"")</f>
        <v/>
      </c>
      <c r="S198" s="81" t="str">
        <f>IF(ISTEXT('Discounted Benefits'!$N471&amp;'Discounted Benefits'!$O471),('Discounted Benefits'!Y471)/Value_Output,"")</f>
        <v/>
      </c>
      <c r="T198" s="81" t="str">
        <f>IF(ISTEXT('Discounted Benefits'!$N471&amp;'Discounted Benefits'!$O471),('Discounted Benefits'!Z471)/Value_Output,"")</f>
        <v/>
      </c>
      <c r="U198" s="81" t="str">
        <f>IF(ISTEXT('Discounted Benefits'!$N471&amp;'Discounted Benefits'!$O471),('Discounted Benefits'!AA471)/Value_Output,"")</f>
        <v/>
      </c>
      <c r="V198" s="81" t="str">
        <f>IF(ISTEXT('Discounted Benefits'!$N471&amp;'Discounted Benefits'!$O471),('Discounted Benefits'!AB471)/Value_Output,"")</f>
        <v/>
      </c>
      <c r="W198" s="81" t="str">
        <f>IF(ISTEXT('Discounted Benefits'!$N471&amp;'Discounted Benefits'!$O471),('Discounted Benefits'!AC471)/Value_Output,"")</f>
        <v/>
      </c>
      <c r="X198" s="81" t="str">
        <f>IF(ISTEXT('Discounted Benefits'!$N471&amp;'Discounted Benefits'!$O471),('Discounted Benefits'!AD471)/Value_Output,"")</f>
        <v/>
      </c>
      <c r="Y198" s="81" t="str">
        <f>IF(ISTEXT('Discounted Benefits'!$N471&amp;'Discounted Benefits'!$O471),('Discounted Benefits'!AE471)/Value_Output,"")</f>
        <v/>
      </c>
      <c r="Z198" s="81" t="str">
        <f>IF(ISTEXT('Discounted Benefits'!$N471&amp;'Discounted Benefits'!$O471),('Discounted Benefits'!AF471)/Value_Output,"")</f>
        <v/>
      </c>
      <c r="AA198" s="81" t="str">
        <f>IF(ISTEXT('Discounted Benefits'!$N471&amp;'Discounted Benefits'!$O471),('Discounted Benefits'!AG471)/Value_Output,"")</f>
        <v/>
      </c>
      <c r="AB198" s="81" t="str">
        <f>IF(ISTEXT('Discounted Benefits'!$N471&amp;'Discounted Benefits'!$O471),('Discounted Benefits'!AH471)/Value_Output,"")</f>
        <v/>
      </c>
      <c r="AC198" s="81" t="str">
        <f>IF(ISTEXT('Discounted Benefits'!$N471&amp;'Discounted Benefits'!$O471),('Discounted Benefits'!AI471)/Value_Output,"")</f>
        <v/>
      </c>
      <c r="AD198" s="81" t="str">
        <f>IF(ISTEXT('Discounted Benefits'!$N471&amp;'Discounted Benefits'!$O471),('Discounted Benefits'!AJ471)/Value_Output,"")</f>
        <v/>
      </c>
      <c r="AE198" s="81" t="str">
        <f>IF(ISTEXT('Discounted Benefits'!$N471&amp;'Discounted Benefits'!$O471),('Discounted Benefits'!AK471)/Value_Output,"")</f>
        <v/>
      </c>
      <c r="AF198" s="81" t="str">
        <f>IF(ISTEXT('Discounted Benefits'!$N471&amp;'Discounted Benefits'!$O471),('Discounted Benefits'!AL471)/Value_Output,"")</f>
        <v/>
      </c>
      <c r="AG198" s="81" t="str">
        <f>IF(ISTEXT('Discounted Benefits'!$N471&amp;'Discounted Benefits'!$O471),('Discounted Benefits'!AM471)/Value_Output,"")</f>
        <v/>
      </c>
      <c r="AH198" s="81" t="str">
        <f>IF(ISTEXT('Discounted Benefits'!$N471&amp;'Discounted Benefits'!$O471),('Discounted Benefits'!AN471)/Value_Output,"")</f>
        <v/>
      </c>
      <c r="AI198" s="81" t="str">
        <f>IF(ISTEXT('Discounted Benefits'!$N471&amp;'Discounted Benefits'!$O471),('Discounted Benefits'!AO471)/Value_Output,"")</f>
        <v/>
      </c>
      <c r="AJ198" s="81" t="str">
        <f>IF(ISTEXT('Discounted Benefits'!$N471&amp;'Discounted Benefits'!$O471),('Discounted Benefits'!AP471)/Value_Output,"")</f>
        <v/>
      </c>
      <c r="AK198" s="81" t="str">
        <f>IF(ISTEXT('Discounted Benefits'!$N471&amp;'Discounted Benefits'!$O471),('Discounted Benefits'!AQ471)/Value_Output,"")</f>
        <v/>
      </c>
      <c r="AL198" s="81" t="str">
        <f>IF(ISTEXT('Discounted Benefits'!$N471&amp;'Discounted Benefits'!$O471),('Discounted Benefits'!AR471)/Value_Output,"")</f>
        <v/>
      </c>
      <c r="AM198" s="81" t="str">
        <f>IF(ISTEXT('Discounted Benefits'!$N471&amp;'Discounted Benefits'!$O471),('Discounted Benefits'!AS471)/Value_Output,"")</f>
        <v/>
      </c>
      <c r="AN198" s="81" t="str">
        <f>IF(ISTEXT('Discounted Benefits'!$N471&amp;'Discounted Benefits'!$O471),('Discounted Benefits'!AT471)/Value_Output,"")</f>
        <v/>
      </c>
      <c r="AO198" s="81" t="str">
        <f>IF(ISTEXT('Discounted Benefits'!$N471&amp;'Discounted Benefits'!$O471),('Discounted Benefits'!AU471)/Value_Output,"")</f>
        <v/>
      </c>
      <c r="AP198" s="81" t="str">
        <f>IF(ISTEXT('Discounted Benefits'!$N471&amp;'Discounted Benefits'!$O471),('Discounted Benefits'!AV471)/Value_Output,"")</f>
        <v/>
      </c>
      <c r="AQ198" s="81" t="str">
        <f>IF(ISTEXT('Discounted Benefits'!$N471&amp;'Discounted Benefits'!$O471),('Discounted Benefits'!AW471)/Value_Output,"")</f>
        <v/>
      </c>
      <c r="AR198" s="81" t="str">
        <f>IF(ISTEXT('Discounted Benefits'!$N471&amp;'Discounted Benefits'!$O471),('Discounted Benefits'!AX471)/Value_Output,"")</f>
        <v/>
      </c>
      <c r="AS198" s="81" t="str">
        <f>IF(ISTEXT('Discounted Benefits'!$N471&amp;'Discounted Benefits'!$O471),('Discounted Benefits'!AY471)/Value_Output,"")</f>
        <v/>
      </c>
      <c r="AT198" s="81" t="str">
        <f>IF(ISTEXT('Discounted Benefits'!$N471&amp;'Discounted Benefits'!$O471),('Discounted Benefits'!AZ471)/Value_Output,"")</f>
        <v/>
      </c>
      <c r="AU198" s="81" t="str">
        <f>IF(ISTEXT('Discounted Benefits'!$N471&amp;'Discounted Benefits'!$O471),('Discounted Benefits'!BA471)/Value_Output,"")</f>
        <v/>
      </c>
      <c r="AV198" s="81" t="str">
        <f>IF(ISTEXT('Discounted Benefits'!$N471&amp;'Discounted Benefits'!$O471),('Discounted Benefits'!BB471)/Value_Output,"")</f>
        <v/>
      </c>
      <c r="AW198" s="81" t="str">
        <f>IF(ISTEXT('Discounted Benefits'!$N471&amp;'Discounted Benefits'!$O471),('Discounted Benefits'!BC471)/Value_Output,"")</f>
        <v/>
      </c>
      <c r="AX198" s="81" t="str">
        <f>IF(ISTEXT('Discounted Benefits'!$N471&amp;'Discounted Benefits'!$O471),('Discounted Benefits'!BD471)/Value_Output,"")</f>
        <v/>
      </c>
      <c r="AY198" s="81" t="str">
        <f>IF(ISTEXT('Discounted Benefits'!$N471&amp;'Discounted Benefits'!$O471),('Discounted Benefits'!BE471)/Value_Output,"")</f>
        <v/>
      </c>
      <c r="AZ198" s="77" t="str">
        <f>IF(ISTEXT('Discounted Benefits'!$N471&amp;'Discounted Benefits'!$O471),('Discounted Benefits'!BF471)/Value_Output,"")</f>
        <v/>
      </c>
      <c r="BA198" s="77" t="str">
        <f>IF(ISTEXT('Discounted Benefits'!$N471&amp;'Discounted Benefits'!$O471),('Discounted Benefits'!BG471)/Value_Output,"")</f>
        <v/>
      </c>
      <c r="BB198" s="77" t="str">
        <f>IF(ISTEXT('Discounted Benefits'!$N471&amp;'Discounted Benefits'!$O471),('Discounted Benefits'!BH471)/Value_Output,"")</f>
        <v/>
      </c>
      <c r="BC198" s="77" t="str">
        <f>IF(ISTEXT('Discounted Benefits'!$N471&amp;'Discounted Benefits'!$O471),('Discounted Benefits'!BI471)/Value_Output,"")</f>
        <v/>
      </c>
      <c r="BD198" s="77" t="str">
        <f>IF(ISTEXT('Discounted Benefits'!$N471&amp;'Discounted Benefits'!$O471),('Discounted Benefits'!BJ471)/Value_Output,"")</f>
        <v/>
      </c>
      <c r="BE198" s="77" t="str">
        <f>IF(ISTEXT('Discounted Benefits'!$N471&amp;'Discounted Benefits'!$O471),('Discounted Benefits'!BK471)/Value_Output,"")</f>
        <v/>
      </c>
      <c r="BF198" s="77" t="str">
        <f>IF(ISTEXT('Discounted Benefits'!$N471&amp;'Discounted Benefits'!$O471),('Discounted Benefits'!BL471)/Value_Output,"")</f>
        <v/>
      </c>
      <c r="BG198" s="77" t="str">
        <f>IF(ISTEXT('Discounted Benefits'!$N471&amp;'Discounted Benefits'!$O471),('Discounted Benefits'!BM471)/Value_Output,"")</f>
        <v/>
      </c>
      <c r="BH198" s="77" t="str">
        <f>IF(ISTEXT('Discounted Benefits'!$N471&amp;'Discounted Benefits'!$O471),('Discounted Benefits'!BN471)/Value_Output,"")</f>
        <v/>
      </c>
      <c r="BI198" s="77" t="str">
        <f>IF(ISTEXT('Discounted Benefits'!$N471&amp;'Discounted Benefits'!$O471),('Discounted Benefits'!BO471)/Value_Output,"")</f>
        <v/>
      </c>
      <c r="BJ198" s="77" t="str">
        <f>IF(ISTEXT('Discounted Benefits'!$N471&amp;'Discounted Benefits'!$O471),('Discounted Benefits'!BP471)/Value_Output,"")</f>
        <v/>
      </c>
      <c r="BK198" s="77" t="str">
        <f>IF(ISTEXT('Discounted Benefits'!$N471&amp;'Discounted Benefits'!$O471),('Discounted Benefits'!BQ471)/Value_Output,"")</f>
        <v/>
      </c>
      <c r="BL198" s="77" t="str">
        <f>IF(ISTEXT('Discounted Benefits'!$N471&amp;'Discounted Benefits'!$O471),('Discounted Benefits'!BR471)/Value_Output,"")</f>
        <v/>
      </c>
      <c r="BM198" s="77" t="str">
        <f>IF(ISTEXT('Discounted Benefits'!$N471&amp;'Discounted Benefits'!$O471),('Discounted Benefits'!BS471)/Value_Output,"")</f>
        <v/>
      </c>
      <c r="BN198" s="77" t="str">
        <f>IF(ISTEXT('Discounted Benefits'!$N471&amp;'Discounted Benefits'!$O471),('Discounted Benefits'!BT471)/Value_Output,"")</f>
        <v/>
      </c>
      <c r="BO198" s="77" t="str">
        <f>IF(ISTEXT('Discounted Benefits'!$N471&amp;'Discounted Benefits'!$O471),('Discounted Benefits'!BU471)/Value_Output,"")</f>
        <v/>
      </c>
      <c r="BP198" s="77" t="str">
        <f>IF(ISTEXT('Discounted Benefits'!$N471&amp;'Discounted Benefits'!$O471),('Discounted Benefits'!BV471)/Value_Output,"")</f>
        <v/>
      </c>
      <c r="BQ198" s="77" t="str">
        <f>IF(ISTEXT('Discounted Benefits'!$N471&amp;'Discounted Benefits'!$O471),('Discounted Benefits'!BW471)/Value_Output,"")</f>
        <v/>
      </c>
      <c r="BR198" s="77" t="str">
        <f>IF(ISTEXT('Discounted Benefits'!$N471&amp;'Discounted Benefits'!$O471),('Discounted Benefits'!BX471)/Value_Output,"")</f>
        <v/>
      </c>
      <c r="BS198" s="77" t="str">
        <f>IF(ISTEXT('Discounted Benefits'!$N471&amp;'Discounted Benefits'!$O471),('Discounted Benefits'!BY471)/Value_Output,"")</f>
        <v/>
      </c>
      <c r="BT198" s="77" t="str">
        <f>IF(ISTEXT('Discounted Benefits'!$N471&amp;'Discounted Benefits'!$O471),('Discounted Benefits'!BZ471)/Value_Output,"")</f>
        <v/>
      </c>
      <c r="BU198" s="77" t="str">
        <f>IF(ISTEXT('Discounted Benefits'!$N471&amp;'Discounted Benefits'!$O471),('Discounted Benefits'!CA471)/Value_Output,"")</f>
        <v/>
      </c>
      <c r="BV198" s="77" t="str">
        <f>IF(ISTEXT('Discounted Benefits'!$N471&amp;'Discounted Benefits'!$O471),('Discounted Benefits'!CB471)/Value_Output,"")</f>
        <v/>
      </c>
      <c r="BW198" s="77" t="str">
        <f>IF(ISTEXT('Discounted Benefits'!$N471&amp;'Discounted Benefits'!$O471),('Discounted Benefits'!CC471)/Value_Output,"")</f>
        <v/>
      </c>
      <c r="BX198" s="77" t="str">
        <f>IF(ISTEXT('Discounted Benefits'!$N471&amp;'Discounted Benefits'!$O471),('Discounted Benefits'!CD471)/Value_Output,"")</f>
        <v/>
      </c>
      <c r="BY198" s="77" t="str">
        <f>IF(ISTEXT('Discounted Benefits'!$N471&amp;'Discounted Benefits'!$O471),('Discounted Benefits'!CE471)/Value_Output,"")</f>
        <v/>
      </c>
      <c r="BZ198" s="77" t="str">
        <f>IF(ISTEXT('Discounted Benefits'!$N471&amp;'Discounted Benefits'!$O471),('Discounted Benefits'!CF471)/Value_Output,"")</f>
        <v/>
      </c>
      <c r="CA198" s="77" t="str">
        <f>IF(ISTEXT('Discounted Benefits'!$N471&amp;'Discounted Benefits'!$O471),('Discounted Benefits'!CG471)/Value_Output,"")</f>
        <v/>
      </c>
      <c r="CB198" s="77" t="str">
        <f>IF(ISTEXT('Discounted Benefits'!$N471&amp;'Discounted Benefits'!$O471),('Discounted Benefits'!CH471)/Value_Output,"")</f>
        <v/>
      </c>
      <c r="CC198" s="77" t="str">
        <f>IF(ISTEXT('Discounted Benefits'!$N471&amp;'Discounted Benefits'!$O471),('Discounted Benefits'!CI471)/Value_Output,"")</f>
        <v/>
      </c>
      <c r="CD198" s="77" t="str">
        <f>IF(ISTEXT('Discounted Benefits'!$N471&amp;'Discounted Benefits'!$O471),('Discounted Benefits'!CJ471)/Value_Output,"")</f>
        <v/>
      </c>
      <c r="CE198" s="77" t="str">
        <f>IF(ISTEXT('Discounted Benefits'!$N471&amp;'Discounted Benefits'!$O471),('Discounted Benefits'!CK471)/Value_Output,"")</f>
        <v/>
      </c>
      <c r="CF198" s="77" t="str">
        <f>IF(ISTEXT('Discounted Benefits'!$N471&amp;'Discounted Benefits'!$O471),('Discounted Benefits'!CL471)/Value_Output,"")</f>
        <v/>
      </c>
      <c r="CG198" s="77" t="str">
        <f>IF(ISTEXT('Discounted Benefits'!$N471&amp;'Discounted Benefits'!$O471),('Discounted Benefits'!CM471)/Value_Output,"")</f>
        <v/>
      </c>
      <c r="CH198" s="77" t="str">
        <f>IF(ISTEXT('Discounted Benefits'!$N471&amp;'Discounted Benefits'!$O471),('Discounted Benefits'!CN471)/Value_Output,"")</f>
        <v/>
      </c>
      <c r="CI198" s="77" t="str">
        <f>IF(ISTEXT('Discounted Benefits'!$N471&amp;'Discounted Benefits'!$O471),('Discounted Benefits'!CO471)/Value_Output,"")</f>
        <v/>
      </c>
      <c r="CJ198" s="77" t="str">
        <f>IF(ISTEXT('Discounted Benefits'!$N471&amp;'Discounted Benefits'!$O471),('Discounted Benefits'!CP471)/Value_Output,"")</f>
        <v/>
      </c>
      <c r="CM198" s="24"/>
      <c r="CN198" s="24"/>
    </row>
    <row r="199" spans="3:92" x14ac:dyDescent="0.35">
      <c r="C199" s="114"/>
      <c r="D199" s="114"/>
      <c r="E199" s="23" t="str">
        <f>IF(ISTEXT('Discounted Benefits'!$N472&amp;'Discounted Benefits'!$O472),'Discounted Benefits'!$O472,"")</f>
        <v/>
      </c>
      <c r="F199" s="23"/>
      <c r="G199" s="82" t="str">
        <f>IF(ISTEXT('Discounted Benefits'!$N472&amp;'Discounted Benefits'!$O472),SUM('Discounted Benefits'!$P472:$BM472)/Value_Output,"")</f>
        <v/>
      </c>
      <c r="H199" s="82"/>
      <c r="I199" s="87"/>
      <c r="J199" s="81" t="str">
        <f>IF(ISTEXT('Discounted Benefits'!$N472&amp;'Discounted Benefits'!$O472),('Discounted Benefits'!P472)/Value_Output,"")</f>
        <v/>
      </c>
      <c r="K199" s="81" t="str">
        <f>IF(ISTEXT('Discounted Benefits'!$N472&amp;'Discounted Benefits'!$O472),('Discounted Benefits'!Q472)/Value_Output,"")</f>
        <v/>
      </c>
      <c r="L199" s="81" t="str">
        <f>IF(ISTEXT('Discounted Benefits'!$N472&amp;'Discounted Benefits'!$O472),('Discounted Benefits'!R472)/Value_Output,"")</f>
        <v/>
      </c>
      <c r="M199" s="81" t="str">
        <f>IF(ISTEXT('Discounted Benefits'!$N472&amp;'Discounted Benefits'!$O472),('Discounted Benefits'!S472)/Value_Output,"")</f>
        <v/>
      </c>
      <c r="N199" s="81" t="str">
        <f>IF(ISTEXT('Discounted Benefits'!$N472&amp;'Discounted Benefits'!$O472),('Discounted Benefits'!T472)/Value_Output,"")</f>
        <v/>
      </c>
      <c r="O199" s="81" t="str">
        <f>IF(ISTEXT('Discounted Benefits'!$N472&amp;'Discounted Benefits'!$O472),('Discounted Benefits'!U472)/Value_Output,"")</f>
        <v/>
      </c>
      <c r="P199" s="81" t="str">
        <f>IF(ISTEXT('Discounted Benefits'!$N472&amp;'Discounted Benefits'!$O472),('Discounted Benefits'!V472)/Value_Output,"")</f>
        <v/>
      </c>
      <c r="Q199" s="81" t="str">
        <f>IF(ISTEXT('Discounted Benefits'!$N472&amp;'Discounted Benefits'!$O472),('Discounted Benefits'!W472)/Value_Output,"")</f>
        <v/>
      </c>
      <c r="R199" s="81" t="str">
        <f>IF(ISTEXT('Discounted Benefits'!$N472&amp;'Discounted Benefits'!$O472),('Discounted Benefits'!X472)/Value_Output,"")</f>
        <v/>
      </c>
      <c r="S199" s="81" t="str">
        <f>IF(ISTEXT('Discounted Benefits'!$N472&amp;'Discounted Benefits'!$O472),('Discounted Benefits'!Y472)/Value_Output,"")</f>
        <v/>
      </c>
      <c r="T199" s="81" t="str">
        <f>IF(ISTEXT('Discounted Benefits'!$N472&amp;'Discounted Benefits'!$O472),('Discounted Benefits'!Z472)/Value_Output,"")</f>
        <v/>
      </c>
      <c r="U199" s="81" t="str">
        <f>IF(ISTEXT('Discounted Benefits'!$N472&amp;'Discounted Benefits'!$O472),('Discounted Benefits'!AA472)/Value_Output,"")</f>
        <v/>
      </c>
      <c r="V199" s="81" t="str">
        <f>IF(ISTEXT('Discounted Benefits'!$N472&amp;'Discounted Benefits'!$O472),('Discounted Benefits'!AB472)/Value_Output,"")</f>
        <v/>
      </c>
      <c r="W199" s="81" t="str">
        <f>IF(ISTEXT('Discounted Benefits'!$N472&amp;'Discounted Benefits'!$O472),('Discounted Benefits'!AC472)/Value_Output,"")</f>
        <v/>
      </c>
      <c r="X199" s="81" t="str">
        <f>IF(ISTEXT('Discounted Benefits'!$N472&amp;'Discounted Benefits'!$O472),('Discounted Benefits'!AD472)/Value_Output,"")</f>
        <v/>
      </c>
      <c r="Y199" s="81" t="str">
        <f>IF(ISTEXT('Discounted Benefits'!$N472&amp;'Discounted Benefits'!$O472),('Discounted Benefits'!AE472)/Value_Output,"")</f>
        <v/>
      </c>
      <c r="Z199" s="81" t="str">
        <f>IF(ISTEXT('Discounted Benefits'!$N472&amp;'Discounted Benefits'!$O472),('Discounted Benefits'!AF472)/Value_Output,"")</f>
        <v/>
      </c>
      <c r="AA199" s="81" t="str">
        <f>IF(ISTEXT('Discounted Benefits'!$N472&amp;'Discounted Benefits'!$O472),('Discounted Benefits'!AG472)/Value_Output,"")</f>
        <v/>
      </c>
      <c r="AB199" s="81" t="str">
        <f>IF(ISTEXT('Discounted Benefits'!$N472&amp;'Discounted Benefits'!$O472),('Discounted Benefits'!AH472)/Value_Output,"")</f>
        <v/>
      </c>
      <c r="AC199" s="81" t="str">
        <f>IF(ISTEXT('Discounted Benefits'!$N472&amp;'Discounted Benefits'!$O472),('Discounted Benefits'!AI472)/Value_Output,"")</f>
        <v/>
      </c>
      <c r="AD199" s="81" t="str">
        <f>IF(ISTEXT('Discounted Benefits'!$N472&amp;'Discounted Benefits'!$O472),('Discounted Benefits'!AJ472)/Value_Output,"")</f>
        <v/>
      </c>
      <c r="AE199" s="81" t="str">
        <f>IF(ISTEXT('Discounted Benefits'!$N472&amp;'Discounted Benefits'!$O472),('Discounted Benefits'!AK472)/Value_Output,"")</f>
        <v/>
      </c>
      <c r="AF199" s="81" t="str">
        <f>IF(ISTEXT('Discounted Benefits'!$N472&amp;'Discounted Benefits'!$O472),('Discounted Benefits'!AL472)/Value_Output,"")</f>
        <v/>
      </c>
      <c r="AG199" s="81" t="str">
        <f>IF(ISTEXT('Discounted Benefits'!$N472&amp;'Discounted Benefits'!$O472),('Discounted Benefits'!AM472)/Value_Output,"")</f>
        <v/>
      </c>
      <c r="AH199" s="81" t="str">
        <f>IF(ISTEXT('Discounted Benefits'!$N472&amp;'Discounted Benefits'!$O472),('Discounted Benefits'!AN472)/Value_Output,"")</f>
        <v/>
      </c>
      <c r="AI199" s="81" t="str">
        <f>IF(ISTEXT('Discounted Benefits'!$N472&amp;'Discounted Benefits'!$O472),('Discounted Benefits'!AO472)/Value_Output,"")</f>
        <v/>
      </c>
      <c r="AJ199" s="81" t="str">
        <f>IF(ISTEXT('Discounted Benefits'!$N472&amp;'Discounted Benefits'!$O472),('Discounted Benefits'!AP472)/Value_Output,"")</f>
        <v/>
      </c>
      <c r="AK199" s="81" t="str">
        <f>IF(ISTEXT('Discounted Benefits'!$N472&amp;'Discounted Benefits'!$O472),('Discounted Benefits'!AQ472)/Value_Output,"")</f>
        <v/>
      </c>
      <c r="AL199" s="81" t="str">
        <f>IF(ISTEXT('Discounted Benefits'!$N472&amp;'Discounted Benefits'!$O472),('Discounted Benefits'!AR472)/Value_Output,"")</f>
        <v/>
      </c>
      <c r="AM199" s="81" t="str">
        <f>IF(ISTEXT('Discounted Benefits'!$N472&amp;'Discounted Benefits'!$O472),('Discounted Benefits'!AS472)/Value_Output,"")</f>
        <v/>
      </c>
      <c r="AN199" s="81" t="str">
        <f>IF(ISTEXT('Discounted Benefits'!$N472&amp;'Discounted Benefits'!$O472),('Discounted Benefits'!AT472)/Value_Output,"")</f>
        <v/>
      </c>
      <c r="AO199" s="81" t="str">
        <f>IF(ISTEXT('Discounted Benefits'!$N472&amp;'Discounted Benefits'!$O472),('Discounted Benefits'!AU472)/Value_Output,"")</f>
        <v/>
      </c>
      <c r="AP199" s="81" t="str">
        <f>IF(ISTEXT('Discounted Benefits'!$N472&amp;'Discounted Benefits'!$O472),('Discounted Benefits'!AV472)/Value_Output,"")</f>
        <v/>
      </c>
      <c r="AQ199" s="81" t="str">
        <f>IF(ISTEXT('Discounted Benefits'!$N472&amp;'Discounted Benefits'!$O472),('Discounted Benefits'!AW472)/Value_Output,"")</f>
        <v/>
      </c>
      <c r="AR199" s="81" t="str">
        <f>IF(ISTEXT('Discounted Benefits'!$N472&amp;'Discounted Benefits'!$O472),('Discounted Benefits'!AX472)/Value_Output,"")</f>
        <v/>
      </c>
      <c r="AS199" s="81" t="str">
        <f>IF(ISTEXT('Discounted Benefits'!$N472&amp;'Discounted Benefits'!$O472),('Discounted Benefits'!AY472)/Value_Output,"")</f>
        <v/>
      </c>
      <c r="AT199" s="81" t="str">
        <f>IF(ISTEXT('Discounted Benefits'!$N472&amp;'Discounted Benefits'!$O472),('Discounted Benefits'!AZ472)/Value_Output,"")</f>
        <v/>
      </c>
      <c r="AU199" s="81" t="str">
        <f>IF(ISTEXT('Discounted Benefits'!$N472&amp;'Discounted Benefits'!$O472),('Discounted Benefits'!BA472)/Value_Output,"")</f>
        <v/>
      </c>
      <c r="AV199" s="81" t="str">
        <f>IF(ISTEXT('Discounted Benefits'!$N472&amp;'Discounted Benefits'!$O472),('Discounted Benefits'!BB472)/Value_Output,"")</f>
        <v/>
      </c>
      <c r="AW199" s="81" t="str">
        <f>IF(ISTEXT('Discounted Benefits'!$N472&amp;'Discounted Benefits'!$O472),('Discounted Benefits'!BC472)/Value_Output,"")</f>
        <v/>
      </c>
      <c r="AX199" s="81" t="str">
        <f>IF(ISTEXT('Discounted Benefits'!$N472&amp;'Discounted Benefits'!$O472),('Discounted Benefits'!BD472)/Value_Output,"")</f>
        <v/>
      </c>
      <c r="AY199" s="81" t="str">
        <f>IF(ISTEXT('Discounted Benefits'!$N472&amp;'Discounted Benefits'!$O472),('Discounted Benefits'!BE472)/Value_Output,"")</f>
        <v/>
      </c>
      <c r="AZ199" s="77" t="str">
        <f>IF(ISTEXT('Discounted Benefits'!$N472&amp;'Discounted Benefits'!$O472),('Discounted Benefits'!BF472)/Value_Output,"")</f>
        <v/>
      </c>
      <c r="BA199" s="77" t="str">
        <f>IF(ISTEXT('Discounted Benefits'!$N472&amp;'Discounted Benefits'!$O472),('Discounted Benefits'!BG472)/Value_Output,"")</f>
        <v/>
      </c>
      <c r="BB199" s="77" t="str">
        <f>IF(ISTEXT('Discounted Benefits'!$N472&amp;'Discounted Benefits'!$O472),('Discounted Benefits'!BH472)/Value_Output,"")</f>
        <v/>
      </c>
      <c r="BC199" s="77" t="str">
        <f>IF(ISTEXT('Discounted Benefits'!$N472&amp;'Discounted Benefits'!$O472),('Discounted Benefits'!BI472)/Value_Output,"")</f>
        <v/>
      </c>
      <c r="BD199" s="77" t="str">
        <f>IF(ISTEXT('Discounted Benefits'!$N472&amp;'Discounted Benefits'!$O472),('Discounted Benefits'!BJ472)/Value_Output,"")</f>
        <v/>
      </c>
      <c r="BE199" s="77" t="str">
        <f>IF(ISTEXT('Discounted Benefits'!$N472&amp;'Discounted Benefits'!$O472),('Discounted Benefits'!BK472)/Value_Output,"")</f>
        <v/>
      </c>
      <c r="BF199" s="77" t="str">
        <f>IF(ISTEXT('Discounted Benefits'!$N472&amp;'Discounted Benefits'!$O472),('Discounted Benefits'!BL472)/Value_Output,"")</f>
        <v/>
      </c>
      <c r="BG199" s="77" t="str">
        <f>IF(ISTEXT('Discounted Benefits'!$N472&amp;'Discounted Benefits'!$O472),('Discounted Benefits'!BM472)/Value_Output,"")</f>
        <v/>
      </c>
      <c r="BH199" s="77" t="str">
        <f>IF(ISTEXT('Discounted Benefits'!$N472&amp;'Discounted Benefits'!$O472),('Discounted Benefits'!BN472)/Value_Output,"")</f>
        <v/>
      </c>
      <c r="BI199" s="77" t="str">
        <f>IF(ISTEXT('Discounted Benefits'!$N472&amp;'Discounted Benefits'!$O472),('Discounted Benefits'!BO472)/Value_Output,"")</f>
        <v/>
      </c>
      <c r="BJ199" s="77" t="str">
        <f>IF(ISTEXT('Discounted Benefits'!$N472&amp;'Discounted Benefits'!$O472),('Discounted Benefits'!BP472)/Value_Output,"")</f>
        <v/>
      </c>
      <c r="BK199" s="77" t="str">
        <f>IF(ISTEXT('Discounted Benefits'!$N472&amp;'Discounted Benefits'!$O472),('Discounted Benefits'!BQ472)/Value_Output,"")</f>
        <v/>
      </c>
      <c r="BL199" s="77" t="str">
        <f>IF(ISTEXT('Discounted Benefits'!$N472&amp;'Discounted Benefits'!$O472),('Discounted Benefits'!BR472)/Value_Output,"")</f>
        <v/>
      </c>
      <c r="BM199" s="77" t="str">
        <f>IF(ISTEXT('Discounted Benefits'!$N472&amp;'Discounted Benefits'!$O472),('Discounted Benefits'!BS472)/Value_Output,"")</f>
        <v/>
      </c>
      <c r="BN199" s="77" t="str">
        <f>IF(ISTEXT('Discounted Benefits'!$N472&amp;'Discounted Benefits'!$O472),('Discounted Benefits'!BT472)/Value_Output,"")</f>
        <v/>
      </c>
      <c r="BO199" s="77" t="str">
        <f>IF(ISTEXT('Discounted Benefits'!$N472&amp;'Discounted Benefits'!$O472),('Discounted Benefits'!BU472)/Value_Output,"")</f>
        <v/>
      </c>
      <c r="BP199" s="77" t="str">
        <f>IF(ISTEXT('Discounted Benefits'!$N472&amp;'Discounted Benefits'!$O472),('Discounted Benefits'!BV472)/Value_Output,"")</f>
        <v/>
      </c>
      <c r="BQ199" s="77" t="str">
        <f>IF(ISTEXT('Discounted Benefits'!$N472&amp;'Discounted Benefits'!$O472),('Discounted Benefits'!BW472)/Value_Output,"")</f>
        <v/>
      </c>
      <c r="BR199" s="77" t="str">
        <f>IF(ISTEXT('Discounted Benefits'!$N472&amp;'Discounted Benefits'!$O472),('Discounted Benefits'!BX472)/Value_Output,"")</f>
        <v/>
      </c>
      <c r="BS199" s="77" t="str">
        <f>IF(ISTEXT('Discounted Benefits'!$N472&amp;'Discounted Benefits'!$O472),('Discounted Benefits'!BY472)/Value_Output,"")</f>
        <v/>
      </c>
      <c r="BT199" s="77" t="str">
        <f>IF(ISTEXT('Discounted Benefits'!$N472&amp;'Discounted Benefits'!$O472),('Discounted Benefits'!BZ472)/Value_Output,"")</f>
        <v/>
      </c>
      <c r="BU199" s="77" t="str">
        <f>IF(ISTEXT('Discounted Benefits'!$N472&amp;'Discounted Benefits'!$O472),('Discounted Benefits'!CA472)/Value_Output,"")</f>
        <v/>
      </c>
      <c r="BV199" s="77" t="str">
        <f>IF(ISTEXT('Discounted Benefits'!$N472&amp;'Discounted Benefits'!$O472),('Discounted Benefits'!CB472)/Value_Output,"")</f>
        <v/>
      </c>
      <c r="BW199" s="77" t="str">
        <f>IF(ISTEXT('Discounted Benefits'!$N472&amp;'Discounted Benefits'!$O472),('Discounted Benefits'!CC472)/Value_Output,"")</f>
        <v/>
      </c>
      <c r="BX199" s="77" t="str">
        <f>IF(ISTEXT('Discounted Benefits'!$N472&amp;'Discounted Benefits'!$O472),('Discounted Benefits'!CD472)/Value_Output,"")</f>
        <v/>
      </c>
      <c r="BY199" s="77" t="str">
        <f>IF(ISTEXT('Discounted Benefits'!$N472&amp;'Discounted Benefits'!$O472),('Discounted Benefits'!CE472)/Value_Output,"")</f>
        <v/>
      </c>
      <c r="BZ199" s="77" t="str">
        <f>IF(ISTEXT('Discounted Benefits'!$N472&amp;'Discounted Benefits'!$O472),('Discounted Benefits'!CF472)/Value_Output,"")</f>
        <v/>
      </c>
      <c r="CA199" s="77" t="str">
        <f>IF(ISTEXT('Discounted Benefits'!$N472&amp;'Discounted Benefits'!$O472),('Discounted Benefits'!CG472)/Value_Output,"")</f>
        <v/>
      </c>
      <c r="CB199" s="77" t="str">
        <f>IF(ISTEXT('Discounted Benefits'!$N472&amp;'Discounted Benefits'!$O472),('Discounted Benefits'!CH472)/Value_Output,"")</f>
        <v/>
      </c>
      <c r="CC199" s="77" t="str">
        <f>IF(ISTEXT('Discounted Benefits'!$N472&amp;'Discounted Benefits'!$O472),('Discounted Benefits'!CI472)/Value_Output,"")</f>
        <v/>
      </c>
      <c r="CD199" s="77" t="str">
        <f>IF(ISTEXT('Discounted Benefits'!$N472&amp;'Discounted Benefits'!$O472),('Discounted Benefits'!CJ472)/Value_Output,"")</f>
        <v/>
      </c>
      <c r="CE199" s="77" t="str">
        <f>IF(ISTEXT('Discounted Benefits'!$N472&amp;'Discounted Benefits'!$O472),('Discounted Benefits'!CK472)/Value_Output,"")</f>
        <v/>
      </c>
      <c r="CF199" s="77" t="str">
        <f>IF(ISTEXT('Discounted Benefits'!$N472&amp;'Discounted Benefits'!$O472),('Discounted Benefits'!CL472)/Value_Output,"")</f>
        <v/>
      </c>
      <c r="CG199" s="77" t="str">
        <f>IF(ISTEXT('Discounted Benefits'!$N472&amp;'Discounted Benefits'!$O472),('Discounted Benefits'!CM472)/Value_Output,"")</f>
        <v/>
      </c>
      <c r="CH199" s="77" t="str">
        <f>IF(ISTEXT('Discounted Benefits'!$N472&amp;'Discounted Benefits'!$O472),('Discounted Benefits'!CN472)/Value_Output,"")</f>
        <v/>
      </c>
      <c r="CI199" s="77" t="str">
        <f>IF(ISTEXT('Discounted Benefits'!$N472&amp;'Discounted Benefits'!$O472),('Discounted Benefits'!CO472)/Value_Output,"")</f>
        <v/>
      </c>
      <c r="CJ199" s="77" t="str">
        <f>IF(ISTEXT('Discounted Benefits'!$N472&amp;'Discounted Benefits'!$O472),('Discounted Benefits'!CP472)/Value_Output,"")</f>
        <v/>
      </c>
      <c r="CM199" s="24"/>
      <c r="CN199" s="24"/>
    </row>
    <row r="200" spans="3:92" x14ac:dyDescent="0.35">
      <c r="C200" s="114"/>
      <c r="D200" s="114"/>
      <c r="E200" s="23" t="str">
        <f>IF(ISTEXT('Discounted Benefits'!$N473&amp;'Discounted Benefits'!$O473),'Discounted Benefits'!$O473,"")</f>
        <v/>
      </c>
      <c r="F200" s="23"/>
      <c r="G200" s="82" t="str">
        <f>IF(ISTEXT('Discounted Benefits'!$N473&amp;'Discounted Benefits'!$O473),SUM('Discounted Benefits'!$P473:$BM473)/Value_Output,"")</f>
        <v/>
      </c>
      <c r="H200" s="82"/>
      <c r="I200" s="88"/>
      <c r="J200" s="81" t="str">
        <f>IF(ISTEXT('Discounted Benefits'!$N473&amp;'Discounted Benefits'!$O473),('Discounted Benefits'!P473)/Value_Output,"")</f>
        <v/>
      </c>
      <c r="K200" s="81" t="str">
        <f>IF(ISTEXT('Discounted Benefits'!$N473&amp;'Discounted Benefits'!$O473),('Discounted Benefits'!Q473)/Value_Output,"")</f>
        <v/>
      </c>
      <c r="L200" s="81" t="str">
        <f>IF(ISTEXT('Discounted Benefits'!$N473&amp;'Discounted Benefits'!$O473),('Discounted Benefits'!R473)/Value_Output,"")</f>
        <v/>
      </c>
      <c r="M200" s="81" t="str">
        <f>IF(ISTEXT('Discounted Benefits'!$N473&amp;'Discounted Benefits'!$O473),('Discounted Benefits'!S473)/Value_Output,"")</f>
        <v/>
      </c>
      <c r="N200" s="81" t="str">
        <f>IF(ISTEXT('Discounted Benefits'!$N473&amp;'Discounted Benefits'!$O473),('Discounted Benefits'!T473)/Value_Output,"")</f>
        <v/>
      </c>
      <c r="O200" s="81" t="str">
        <f>IF(ISTEXT('Discounted Benefits'!$N473&amp;'Discounted Benefits'!$O473),('Discounted Benefits'!U473)/Value_Output,"")</f>
        <v/>
      </c>
      <c r="P200" s="81" t="str">
        <f>IF(ISTEXT('Discounted Benefits'!$N473&amp;'Discounted Benefits'!$O473),('Discounted Benefits'!V473)/Value_Output,"")</f>
        <v/>
      </c>
      <c r="Q200" s="81" t="str">
        <f>IF(ISTEXT('Discounted Benefits'!$N473&amp;'Discounted Benefits'!$O473),('Discounted Benefits'!W473)/Value_Output,"")</f>
        <v/>
      </c>
      <c r="R200" s="81" t="str">
        <f>IF(ISTEXT('Discounted Benefits'!$N473&amp;'Discounted Benefits'!$O473),('Discounted Benefits'!X473)/Value_Output,"")</f>
        <v/>
      </c>
      <c r="S200" s="81" t="str">
        <f>IF(ISTEXT('Discounted Benefits'!$N473&amp;'Discounted Benefits'!$O473),('Discounted Benefits'!Y473)/Value_Output,"")</f>
        <v/>
      </c>
      <c r="T200" s="81" t="str">
        <f>IF(ISTEXT('Discounted Benefits'!$N473&amp;'Discounted Benefits'!$O473),('Discounted Benefits'!Z473)/Value_Output,"")</f>
        <v/>
      </c>
      <c r="U200" s="81" t="str">
        <f>IF(ISTEXT('Discounted Benefits'!$N473&amp;'Discounted Benefits'!$O473),('Discounted Benefits'!AA473)/Value_Output,"")</f>
        <v/>
      </c>
      <c r="V200" s="81" t="str">
        <f>IF(ISTEXT('Discounted Benefits'!$N473&amp;'Discounted Benefits'!$O473),('Discounted Benefits'!AB473)/Value_Output,"")</f>
        <v/>
      </c>
      <c r="W200" s="81" t="str">
        <f>IF(ISTEXT('Discounted Benefits'!$N473&amp;'Discounted Benefits'!$O473),('Discounted Benefits'!AC473)/Value_Output,"")</f>
        <v/>
      </c>
      <c r="X200" s="81" t="str">
        <f>IF(ISTEXT('Discounted Benefits'!$N473&amp;'Discounted Benefits'!$O473),('Discounted Benefits'!AD473)/Value_Output,"")</f>
        <v/>
      </c>
      <c r="Y200" s="81" t="str">
        <f>IF(ISTEXT('Discounted Benefits'!$N473&amp;'Discounted Benefits'!$O473),('Discounted Benefits'!AE473)/Value_Output,"")</f>
        <v/>
      </c>
      <c r="Z200" s="81" t="str">
        <f>IF(ISTEXT('Discounted Benefits'!$N473&amp;'Discounted Benefits'!$O473),('Discounted Benefits'!AF473)/Value_Output,"")</f>
        <v/>
      </c>
      <c r="AA200" s="81" t="str">
        <f>IF(ISTEXT('Discounted Benefits'!$N473&amp;'Discounted Benefits'!$O473),('Discounted Benefits'!AG473)/Value_Output,"")</f>
        <v/>
      </c>
      <c r="AB200" s="81" t="str">
        <f>IF(ISTEXT('Discounted Benefits'!$N473&amp;'Discounted Benefits'!$O473),('Discounted Benefits'!AH473)/Value_Output,"")</f>
        <v/>
      </c>
      <c r="AC200" s="81" t="str">
        <f>IF(ISTEXT('Discounted Benefits'!$N473&amp;'Discounted Benefits'!$O473),('Discounted Benefits'!AI473)/Value_Output,"")</f>
        <v/>
      </c>
      <c r="AD200" s="81" t="str">
        <f>IF(ISTEXT('Discounted Benefits'!$N473&amp;'Discounted Benefits'!$O473),('Discounted Benefits'!AJ473)/Value_Output,"")</f>
        <v/>
      </c>
      <c r="AE200" s="81" t="str">
        <f>IF(ISTEXT('Discounted Benefits'!$N473&amp;'Discounted Benefits'!$O473),('Discounted Benefits'!AK473)/Value_Output,"")</f>
        <v/>
      </c>
      <c r="AF200" s="81" t="str">
        <f>IF(ISTEXT('Discounted Benefits'!$N473&amp;'Discounted Benefits'!$O473),('Discounted Benefits'!AL473)/Value_Output,"")</f>
        <v/>
      </c>
      <c r="AG200" s="81" t="str">
        <f>IF(ISTEXT('Discounted Benefits'!$N473&amp;'Discounted Benefits'!$O473),('Discounted Benefits'!AM473)/Value_Output,"")</f>
        <v/>
      </c>
      <c r="AH200" s="81" t="str">
        <f>IF(ISTEXT('Discounted Benefits'!$N473&amp;'Discounted Benefits'!$O473),('Discounted Benefits'!AN473)/Value_Output,"")</f>
        <v/>
      </c>
      <c r="AI200" s="81" t="str">
        <f>IF(ISTEXT('Discounted Benefits'!$N473&amp;'Discounted Benefits'!$O473),('Discounted Benefits'!AO473)/Value_Output,"")</f>
        <v/>
      </c>
      <c r="AJ200" s="81" t="str">
        <f>IF(ISTEXT('Discounted Benefits'!$N473&amp;'Discounted Benefits'!$O473),('Discounted Benefits'!AP473)/Value_Output,"")</f>
        <v/>
      </c>
      <c r="AK200" s="81" t="str">
        <f>IF(ISTEXT('Discounted Benefits'!$N473&amp;'Discounted Benefits'!$O473),('Discounted Benefits'!AQ473)/Value_Output,"")</f>
        <v/>
      </c>
      <c r="AL200" s="81" t="str">
        <f>IF(ISTEXT('Discounted Benefits'!$N473&amp;'Discounted Benefits'!$O473),('Discounted Benefits'!AR473)/Value_Output,"")</f>
        <v/>
      </c>
      <c r="AM200" s="81" t="str">
        <f>IF(ISTEXT('Discounted Benefits'!$N473&amp;'Discounted Benefits'!$O473),('Discounted Benefits'!AS473)/Value_Output,"")</f>
        <v/>
      </c>
      <c r="AN200" s="81" t="str">
        <f>IF(ISTEXT('Discounted Benefits'!$N473&amp;'Discounted Benefits'!$O473),('Discounted Benefits'!AT473)/Value_Output,"")</f>
        <v/>
      </c>
      <c r="AO200" s="81" t="str">
        <f>IF(ISTEXT('Discounted Benefits'!$N473&amp;'Discounted Benefits'!$O473),('Discounted Benefits'!AU473)/Value_Output,"")</f>
        <v/>
      </c>
      <c r="AP200" s="81" t="str">
        <f>IF(ISTEXT('Discounted Benefits'!$N473&amp;'Discounted Benefits'!$O473),('Discounted Benefits'!AV473)/Value_Output,"")</f>
        <v/>
      </c>
      <c r="AQ200" s="81" t="str">
        <f>IF(ISTEXT('Discounted Benefits'!$N473&amp;'Discounted Benefits'!$O473),('Discounted Benefits'!AW473)/Value_Output,"")</f>
        <v/>
      </c>
      <c r="AR200" s="81" t="str">
        <f>IF(ISTEXT('Discounted Benefits'!$N473&amp;'Discounted Benefits'!$O473),('Discounted Benefits'!AX473)/Value_Output,"")</f>
        <v/>
      </c>
      <c r="AS200" s="81" t="str">
        <f>IF(ISTEXT('Discounted Benefits'!$N473&amp;'Discounted Benefits'!$O473),('Discounted Benefits'!AY473)/Value_Output,"")</f>
        <v/>
      </c>
      <c r="AT200" s="81" t="str">
        <f>IF(ISTEXT('Discounted Benefits'!$N473&amp;'Discounted Benefits'!$O473),('Discounted Benefits'!AZ473)/Value_Output,"")</f>
        <v/>
      </c>
      <c r="AU200" s="81" t="str">
        <f>IF(ISTEXT('Discounted Benefits'!$N473&amp;'Discounted Benefits'!$O473),('Discounted Benefits'!BA473)/Value_Output,"")</f>
        <v/>
      </c>
      <c r="AV200" s="81" t="str">
        <f>IF(ISTEXT('Discounted Benefits'!$N473&amp;'Discounted Benefits'!$O473),('Discounted Benefits'!BB473)/Value_Output,"")</f>
        <v/>
      </c>
      <c r="AW200" s="81" t="str">
        <f>IF(ISTEXT('Discounted Benefits'!$N473&amp;'Discounted Benefits'!$O473),('Discounted Benefits'!BC473)/Value_Output,"")</f>
        <v/>
      </c>
      <c r="AX200" s="81" t="str">
        <f>IF(ISTEXT('Discounted Benefits'!$N473&amp;'Discounted Benefits'!$O473),('Discounted Benefits'!BD473)/Value_Output,"")</f>
        <v/>
      </c>
      <c r="AY200" s="81" t="str">
        <f>IF(ISTEXT('Discounted Benefits'!$N473&amp;'Discounted Benefits'!$O473),('Discounted Benefits'!BE473)/Value_Output,"")</f>
        <v/>
      </c>
      <c r="AZ200" s="77" t="str">
        <f>IF(ISTEXT('Discounted Benefits'!$N473&amp;'Discounted Benefits'!$O473),('Discounted Benefits'!BF473)/Value_Output,"")</f>
        <v/>
      </c>
      <c r="BA200" s="77" t="str">
        <f>IF(ISTEXT('Discounted Benefits'!$N473&amp;'Discounted Benefits'!$O473),('Discounted Benefits'!BG473)/Value_Output,"")</f>
        <v/>
      </c>
      <c r="BB200" s="77" t="str">
        <f>IF(ISTEXT('Discounted Benefits'!$N473&amp;'Discounted Benefits'!$O473),('Discounted Benefits'!BH473)/Value_Output,"")</f>
        <v/>
      </c>
      <c r="BC200" s="77" t="str">
        <f>IF(ISTEXT('Discounted Benefits'!$N473&amp;'Discounted Benefits'!$O473),('Discounted Benefits'!BI473)/Value_Output,"")</f>
        <v/>
      </c>
      <c r="BD200" s="77" t="str">
        <f>IF(ISTEXT('Discounted Benefits'!$N473&amp;'Discounted Benefits'!$O473),('Discounted Benefits'!BJ473)/Value_Output,"")</f>
        <v/>
      </c>
      <c r="BE200" s="77" t="str">
        <f>IF(ISTEXT('Discounted Benefits'!$N473&amp;'Discounted Benefits'!$O473),('Discounted Benefits'!BK473)/Value_Output,"")</f>
        <v/>
      </c>
      <c r="BF200" s="77" t="str">
        <f>IF(ISTEXT('Discounted Benefits'!$N473&amp;'Discounted Benefits'!$O473),('Discounted Benefits'!BL473)/Value_Output,"")</f>
        <v/>
      </c>
      <c r="BG200" s="77" t="str">
        <f>IF(ISTEXT('Discounted Benefits'!$N473&amp;'Discounted Benefits'!$O473),('Discounted Benefits'!BM473)/Value_Output,"")</f>
        <v/>
      </c>
      <c r="BH200" s="77" t="str">
        <f>IF(ISTEXT('Discounted Benefits'!$N473&amp;'Discounted Benefits'!$O473),('Discounted Benefits'!BN473)/Value_Output,"")</f>
        <v/>
      </c>
      <c r="BI200" s="77" t="str">
        <f>IF(ISTEXT('Discounted Benefits'!$N473&amp;'Discounted Benefits'!$O473),('Discounted Benefits'!BO473)/Value_Output,"")</f>
        <v/>
      </c>
      <c r="BJ200" s="77" t="str">
        <f>IF(ISTEXT('Discounted Benefits'!$N473&amp;'Discounted Benefits'!$O473),('Discounted Benefits'!BP473)/Value_Output,"")</f>
        <v/>
      </c>
      <c r="BK200" s="77" t="str">
        <f>IF(ISTEXT('Discounted Benefits'!$N473&amp;'Discounted Benefits'!$O473),('Discounted Benefits'!BQ473)/Value_Output,"")</f>
        <v/>
      </c>
      <c r="BL200" s="77" t="str">
        <f>IF(ISTEXT('Discounted Benefits'!$N473&amp;'Discounted Benefits'!$O473),('Discounted Benefits'!BR473)/Value_Output,"")</f>
        <v/>
      </c>
      <c r="BM200" s="77" t="str">
        <f>IF(ISTEXT('Discounted Benefits'!$N473&amp;'Discounted Benefits'!$O473),('Discounted Benefits'!BS473)/Value_Output,"")</f>
        <v/>
      </c>
      <c r="BN200" s="77" t="str">
        <f>IF(ISTEXT('Discounted Benefits'!$N473&amp;'Discounted Benefits'!$O473),('Discounted Benefits'!BT473)/Value_Output,"")</f>
        <v/>
      </c>
      <c r="BO200" s="77" t="str">
        <f>IF(ISTEXT('Discounted Benefits'!$N473&amp;'Discounted Benefits'!$O473),('Discounted Benefits'!BU473)/Value_Output,"")</f>
        <v/>
      </c>
      <c r="BP200" s="77" t="str">
        <f>IF(ISTEXT('Discounted Benefits'!$N473&amp;'Discounted Benefits'!$O473),('Discounted Benefits'!BV473)/Value_Output,"")</f>
        <v/>
      </c>
      <c r="BQ200" s="77" t="str">
        <f>IF(ISTEXT('Discounted Benefits'!$N473&amp;'Discounted Benefits'!$O473),('Discounted Benefits'!BW473)/Value_Output,"")</f>
        <v/>
      </c>
      <c r="BR200" s="77" t="str">
        <f>IF(ISTEXT('Discounted Benefits'!$N473&amp;'Discounted Benefits'!$O473),('Discounted Benefits'!BX473)/Value_Output,"")</f>
        <v/>
      </c>
      <c r="BS200" s="77" t="str">
        <f>IF(ISTEXT('Discounted Benefits'!$N473&amp;'Discounted Benefits'!$O473),('Discounted Benefits'!BY473)/Value_Output,"")</f>
        <v/>
      </c>
      <c r="BT200" s="77" t="str">
        <f>IF(ISTEXT('Discounted Benefits'!$N473&amp;'Discounted Benefits'!$O473),('Discounted Benefits'!BZ473)/Value_Output,"")</f>
        <v/>
      </c>
      <c r="BU200" s="77" t="str">
        <f>IF(ISTEXT('Discounted Benefits'!$N473&amp;'Discounted Benefits'!$O473),('Discounted Benefits'!CA473)/Value_Output,"")</f>
        <v/>
      </c>
      <c r="BV200" s="77" t="str">
        <f>IF(ISTEXT('Discounted Benefits'!$N473&amp;'Discounted Benefits'!$O473),('Discounted Benefits'!CB473)/Value_Output,"")</f>
        <v/>
      </c>
      <c r="BW200" s="77" t="str">
        <f>IF(ISTEXT('Discounted Benefits'!$N473&amp;'Discounted Benefits'!$O473),('Discounted Benefits'!CC473)/Value_Output,"")</f>
        <v/>
      </c>
      <c r="BX200" s="77" t="str">
        <f>IF(ISTEXT('Discounted Benefits'!$N473&amp;'Discounted Benefits'!$O473),('Discounted Benefits'!CD473)/Value_Output,"")</f>
        <v/>
      </c>
      <c r="BY200" s="77" t="str">
        <f>IF(ISTEXT('Discounted Benefits'!$N473&amp;'Discounted Benefits'!$O473),('Discounted Benefits'!CE473)/Value_Output,"")</f>
        <v/>
      </c>
      <c r="BZ200" s="77" t="str">
        <f>IF(ISTEXT('Discounted Benefits'!$N473&amp;'Discounted Benefits'!$O473),('Discounted Benefits'!CF473)/Value_Output,"")</f>
        <v/>
      </c>
      <c r="CA200" s="77" t="str">
        <f>IF(ISTEXT('Discounted Benefits'!$N473&amp;'Discounted Benefits'!$O473),('Discounted Benefits'!CG473)/Value_Output,"")</f>
        <v/>
      </c>
      <c r="CB200" s="77" t="str">
        <f>IF(ISTEXT('Discounted Benefits'!$N473&amp;'Discounted Benefits'!$O473),('Discounted Benefits'!CH473)/Value_Output,"")</f>
        <v/>
      </c>
      <c r="CC200" s="77" t="str">
        <f>IF(ISTEXT('Discounted Benefits'!$N473&amp;'Discounted Benefits'!$O473),('Discounted Benefits'!CI473)/Value_Output,"")</f>
        <v/>
      </c>
      <c r="CD200" s="77" t="str">
        <f>IF(ISTEXT('Discounted Benefits'!$N473&amp;'Discounted Benefits'!$O473),('Discounted Benefits'!CJ473)/Value_Output,"")</f>
        <v/>
      </c>
      <c r="CE200" s="77" t="str">
        <f>IF(ISTEXT('Discounted Benefits'!$N473&amp;'Discounted Benefits'!$O473),('Discounted Benefits'!CK473)/Value_Output,"")</f>
        <v/>
      </c>
      <c r="CF200" s="77" t="str">
        <f>IF(ISTEXT('Discounted Benefits'!$N473&amp;'Discounted Benefits'!$O473),('Discounted Benefits'!CL473)/Value_Output,"")</f>
        <v/>
      </c>
      <c r="CG200" s="77" t="str">
        <f>IF(ISTEXT('Discounted Benefits'!$N473&amp;'Discounted Benefits'!$O473),('Discounted Benefits'!CM473)/Value_Output,"")</f>
        <v/>
      </c>
      <c r="CH200" s="77" t="str">
        <f>IF(ISTEXT('Discounted Benefits'!$N473&amp;'Discounted Benefits'!$O473),('Discounted Benefits'!CN473)/Value_Output,"")</f>
        <v/>
      </c>
      <c r="CI200" s="77" t="str">
        <f>IF(ISTEXT('Discounted Benefits'!$N473&amp;'Discounted Benefits'!$O473),('Discounted Benefits'!CO473)/Value_Output,"")</f>
        <v/>
      </c>
      <c r="CJ200" s="77" t="str">
        <f>IF(ISTEXT('Discounted Benefits'!$N473&amp;'Discounted Benefits'!$O473),('Discounted Benefits'!CP473)/Value_Output,"")</f>
        <v/>
      </c>
      <c r="CM200" s="24"/>
      <c r="CN200" s="24"/>
    </row>
    <row r="201" spans="3:92" x14ac:dyDescent="0.35">
      <c r="C201" s="114"/>
      <c r="D201" s="114"/>
      <c r="E201" s="23" t="str">
        <f>IF(ISTEXT('Discounted Benefits'!$N474&amp;'Discounted Benefits'!$O474),'Discounted Benefits'!$O474,"")</f>
        <v/>
      </c>
      <c r="F201" s="23"/>
      <c r="G201" s="82" t="str">
        <f>IF(ISTEXT('Discounted Benefits'!$N474&amp;'Discounted Benefits'!$O474),SUM('Discounted Benefits'!$P474:$BM474)/Value_Output,"")</f>
        <v/>
      </c>
      <c r="H201" s="82"/>
      <c r="I201" s="88"/>
      <c r="J201" s="81" t="str">
        <f>IF(ISTEXT('Discounted Benefits'!$N474&amp;'Discounted Benefits'!$O474),('Discounted Benefits'!P474)/Value_Output,"")</f>
        <v/>
      </c>
      <c r="K201" s="81" t="str">
        <f>IF(ISTEXT('Discounted Benefits'!$N474&amp;'Discounted Benefits'!$O474),('Discounted Benefits'!Q474)/Value_Output,"")</f>
        <v/>
      </c>
      <c r="L201" s="81" t="str">
        <f>IF(ISTEXT('Discounted Benefits'!$N474&amp;'Discounted Benefits'!$O474),('Discounted Benefits'!R474)/Value_Output,"")</f>
        <v/>
      </c>
      <c r="M201" s="81" t="str">
        <f>IF(ISTEXT('Discounted Benefits'!$N474&amp;'Discounted Benefits'!$O474),('Discounted Benefits'!S474)/Value_Output,"")</f>
        <v/>
      </c>
      <c r="N201" s="81" t="str">
        <f>IF(ISTEXT('Discounted Benefits'!$N474&amp;'Discounted Benefits'!$O474),('Discounted Benefits'!T474)/Value_Output,"")</f>
        <v/>
      </c>
      <c r="O201" s="81" t="str">
        <f>IF(ISTEXT('Discounted Benefits'!$N474&amp;'Discounted Benefits'!$O474),('Discounted Benefits'!U474)/Value_Output,"")</f>
        <v/>
      </c>
      <c r="P201" s="81" t="str">
        <f>IF(ISTEXT('Discounted Benefits'!$N474&amp;'Discounted Benefits'!$O474),('Discounted Benefits'!V474)/Value_Output,"")</f>
        <v/>
      </c>
      <c r="Q201" s="81" t="str">
        <f>IF(ISTEXT('Discounted Benefits'!$N474&amp;'Discounted Benefits'!$O474),('Discounted Benefits'!W474)/Value_Output,"")</f>
        <v/>
      </c>
      <c r="R201" s="81" t="str">
        <f>IF(ISTEXT('Discounted Benefits'!$N474&amp;'Discounted Benefits'!$O474),('Discounted Benefits'!X474)/Value_Output,"")</f>
        <v/>
      </c>
      <c r="S201" s="81" t="str">
        <f>IF(ISTEXT('Discounted Benefits'!$N474&amp;'Discounted Benefits'!$O474),('Discounted Benefits'!Y474)/Value_Output,"")</f>
        <v/>
      </c>
      <c r="T201" s="81" t="str">
        <f>IF(ISTEXT('Discounted Benefits'!$N474&amp;'Discounted Benefits'!$O474),('Discounted Benefits'!Z474)/Value_Output,"")</f>
        <v/>
      </c>
      <c r="U201" s="81" t="str">
        <f>IF(ISTEXT('Discounted Benefits'!$N474&amp;'Discounted Benefits'!$O474),('Discounted Benefits'!AA474)/Value_Output,"")</f>
        <v/>
      </c>
      <c r="V201" s="81" t="str">
        <f>IF(ISTEXT('Discounted Benefits'!$N474&amp;'Discounted Benefits'!$O474),('Discounted Benefits'!AB474)/Value_Output,"")</f>
        <v/>
      </c>
      <c r="W201" s="81" t="str">
        <f>IF(ISTEXT('Discounted Benefits'!$N474&amp;'Discounted Benefits'!$O474),('Discounted Benefits'!AC474)/Value_Output,"")</f>
        <v/>
      </c>
      <c r="X201" s="81" t="str">
        <f>IF(ISTEXT('Discounted Benefits'!$N474&amp;'Discounted Benefits'!$O474),('Discounted Benefits'!AD474)/Value_Output,"")</f>
        <v/>
      </c>
      <c r="Y201" s="81" t="str">
        <f>IF(ISTEXT('Discounted Benefits'!$N474&amp;'Discounted Benefits'!$O474),('Discounted Benefits'!AE474)/Value_Output,"")</f>
        <v/>
      </c>
      <c r="Z201" s="81" t="str">
        <f>IF(ISTEXT('Discounted Benefits'!$N474&amp;'Discounted Benefits'!$O474),('Discounted Benefits'!AF474)/Value_Output,"")</f>
        <v/>
      </c>
      <c r="AA201" s="81" t="str">
        <f>IF(ISTEXT('Discounted Benefits'!$N474&amp;'Discounted Benefits'!$O474),('Discounted Benefits'!AG474)/Value_Output,"")</f>
        <v/>
      </c>
      <c r="AB201" s="81" t="str">
        <f>IF(ISTEXT('Discounted Benefits'!$N474&amp;'Discounted Benefits'!$O474),('Discounted Benefits'!AH474)/Value_Output,"")</f>
        <v/>
      </c>
      <c r="AC201" s="81" t="str">
        <f>IF(ISTEXT('Discounted Benefits'!$N474&amp;'Discounted Benefits'!$O474),('Discounted Benefits'!AI474)/Value_Output,"")</f>
        <v/>
      </c>
      <c r="AD201" s="81" t="str">
        <f>IF(ISTEXT('Discounted Benefits'!$N474&amp;'Discounted Benefits'!$O474),('Discounted Benefits'!AJ474)/Value_Output,"")</f>
        <v/>
      </c>
      <c r="AE201" s="81" t="str">
        <f>IF(ISTEXT('Discounted Benefits'!$N474&amp;'Discounted Benefits'!$O474),('Discounted Benefits'!AK474)/Value_Output,"")</f>
        <v/>
      </c>
      <c r="AF201" s="81" t="str">
        <f>IF(ISTEXT('Discounted Benefits'!$N474&amp;'Discounted Benefits'!$O474),('Discounted Benefits'!AL474)/Value_Output,"")</f>
        <v/>
      </c>
      <c r="AG201" s="81" t="str">
        <f>IF(ISTEXT('Discounted Benefits'!$N474&amp;'Discounted Benefits'!$O474),('Discounted Benefits'!AM474)/Value_Output,"")</f>
        <v/>
      </c>
      <c r="AH201" s="81" t="str">
        <f>IF(ISTEXT('Discounted Benefits'!$N474&amp;'Discounted Benefits'!$O474),('Discounted Benefits'!AN474)/Value_Output,"")</f>
        <v/>
      </c>
      <c r="AI201" s="81" t="str">
        <f>IF(ISTEXT('Discounted Benefits'!$N474&amp;'Discounted Benefits'!$O474),('Discounted Benefits'!AO474)/Value_Output,"")</f>
        <v/>
      </c>
      <c r="AJ201" s="81" t="str">
        <f>IF(ISTEXT('Discounted Benefits'!$N474&amp;'Discounted Benefits'!$O474),('Discounted Benefits'!AP474)/Value_Output,"")</f>
        <v/>
      </c>
      <c r="AK201" s="81" t="str">
        <f>IF(ISTEXT('Discounted Benefits'!$N474&amp;'Discounted Benefits'!$O474),('Discounted Benefits'!AQ474)/Value_Output,"")</f>
        <v/>
      </c>
      <c r="AL201" s="81" t="str">
        <f>IF(ISTEXT('Discounted Benefits'!$N474&amp;'Discounted Benefits'!$O474),('Discounted Benefits'!AR474)/Value_Output,"")</f>
        <v/>
      </c>
      <c r="AM201" s="81" t="str">
        <f>IF(ISTEXT('Discounted Benefits'!$N474&amp;'Discounted Benefits'!$O474),('Discounted Benefits'!AS474)/Value_Output,"")</f>
        <v/>
      </c>
      <c r="AN201" s="81" t="str">
        <f>IF(ISTEXT('Discounted Benefits'!$N474&amp;'Discounted Benefits'!$O474),('Discounted Benefits'!AT474)/Value_Output,"")</f>
        <v/>
      </c>
      <c r="AO201" s="81" t="str">
        <f>IF(ISTEXT('Discounted Benefits'!$N474&amp;'Discounted Benefits'!$O474),('Discounted Benefits'!AU474)/Value_Output,"")</f>
        <v/>
      </c>
      <c r="AP201" s="81" t="str">
        <f>IF(ISTEXT('Discounted Benefits'!$N474&amp;'Discounted Benefits'!$O474),('Discounted Benefits'!AV474)/Value_Output,"")</f>
        <v/>
      </c>
      <c r="AQ201" s="81" t="str">
        <f>IF(ISTEXT('Discounted Benefits'!$N474&amp;'Discounted Benefits'!$O474),('Discounted Benefits'!AW474)/Value_Output,"")</f>
        <v/>
      </c>
      <c r="AR201" s="81" t="str">
        <f>IF(ISTEXT('Discounted Benefits'!$N474&amp;'Discounted Benefits'!$O474),('Discounted Benefits'!AX474)/Value_Output,"")</f>
        <v/>
      </c>
      <c r="AS201" s="81" t="str">
        <f>IF(ISTEXT('Discounted Benefits'!$N474&amp;'Discounted Benefits'!$O474),('Discounted Benefits'!AY474)/Value_Output,"")</f>
        <v/>
      </c>
      <c r="AT201" s="81" t="str">
        <f>IF(ISTEXT('Discounted Benefits'!$N474&amp;'Discounted Benefits'!$O474),('Discounted Benefits'!AZ474)/Value_Output,"")</f>
        <v/>
      </c>
      <c r="AU201" s="81" t="str">
        <f>IF(ISTEXT('Discounted Benefits'!$N474&amp;'Discounted Benefits'!$O474),('Discounted Benefits'!BA474)/Value_Output,"")</f>
        <v/>
      </c>
      <c r="AV201" s="81" t="str">
        <f>IF(ISTEXT('Discounted Benefits'!$N474&amp;'Discounted Benefits'!$O474),('Discounted Benefits'!BB474)/Value_Output,"")</f>
        <v/>
      </c>
      <c r="AW201" s="81" t="str">
        <f>IF(ISTEXT('Discounted Benefits'!$N474&amp;'Discounted Benefits'!$O474),('Discounted Benefits'!BC474)/Value_Output,"")</f>
        <v/>
      </c>
      <c r="AX201" s="81" t="str">
        <f>IF(ISTEXT('Discounted Benefits'!$N474&amp;'Discounted Benefits'!$O474),('Discounted Benefits'!BD474)/Value_Output,"")</f>
        <v/>
      </c>
      <c r="AY201" s="81" t="str">
        <f>IF(ISTEXT('Discounted Benefits'!$N474&amp;'Discounted Benefits'!$O474),('Discounted Benefits'!BE474)/Value_Output,"")</f>
        <v/>
      </c>
      <c r="AZ201" s="77" t="str">
        <f>IF(ISTEXT('Discounted Benefits'!$N474&amp;'Discounted Benefits'!$O474),('Discounted Benefits'!BF474)/Value_Output,"")</f>
        <v/>
      </c>
      <c r="BA201" s="77" t="str">
        <f>IF(ISTEXT('Discounted Benefits'!$N474&amp;'Discounted Benefits'!$O474),('Discounted Benefits'!BG474)/Value_Output,"")</f>
        <v/>
      </c>
      <c r="BB201" s="77" t="str">
        <f>IF(ISTEXT('Discounted Benefits'!$N474&amp;'Discounted Benefits'!$O474),('Discounted Benefits'!BH474)/Value_Output,"")</f>
        <v/>
      </c>
      <c r="BC201" s="77" t="str">
        <f>IF(ISTEXT('Discounted Benefits'!$N474&amp;'Discounted Benefits'!$O474),('Discounted Benefits'!BI474)/Value_Output,"")</f>
        <v/>
      </c>
      <c r="BD201" s="77" t="str">
        <f>IF(ISTEXT('Discounted Benefits'!$N474&amp;'Discounted Benefits'!$O474),('Discounted Benefits'!BJ474)/Value_Output,"")</f>
        <v/>
      </c>
      <c r="BE201" s="77" t="str">
        <f>IF(ISTEXT('Discounted Benefits'!$N474&amp;'Discounted Benefits'!$O474),('Discounted Benefits'!BK474)/Value_Output,"")</f>
        <v/>
      </c>
      <c r="BF201" s="77" t="str">
        <f>IF(ISTEXT('Discounted Benefits'!$N474&amp;'Discounted Benefits'!$O474),('Discounted Benefits'!BL474)/Value_Output,"")</f>
        <v/>
      </c>
      <c r="BG201" s="77" t="str">
        <f>IF(ISTEXT('Discounted Benefits'!$N474&amp;'Discounted Benefits'!$O474),('Discounted Benefits'!BM474)/Value_Output,"")</f>
        <v/>
      </c>
      <c r="BH201" s="77" t="str">
        <f>IF(ISTEXT('Discounted Benefits'!$N474&amp;'Discounted Benefits'!$O474),('Discounted Benefits'!BN474)/Value_Output,"")</f>
        <v/>
      </c>
      <c r="BI201" s="77" t="str">
        <f>IF(ISTEXT('Discounted Benefits'!$N474&amp;'Discounted Benefits'!$O474),('Discounted Benefits'!BO474)/Value_Output,"")</f>
        <v/>
      </c>
      <c r="BJ201" s="77" t="str">
        <f>IF(ISTEXT('Discounted Benefits'!$N474&amp;'Discounted Benefits'!$O474),('Discounted Benefits'!BP474)/Value_Output,"")</f>
        <v/>
      </c>
      <c r="BK201" s="77" t="str">
        <f>IF(ISTEXT('Discounted Benefits'!$N474&amp;'Discounted Benefits'!$O474),('Discounted Benefits'!BQ474)/Value_Output,"")</f>
        <v/>
      </c>
      <c r="BL201" s="77" t="str">
        <f>IF(ISTEXT('Discounted Benefits'!$N474&amp;'Discounted Benefits'!$O474),('Discounted Benefits'!BR474)/Value_Output,"")</f>
        <v/>
      </c>
      <c r="BM201" s="77" t="str">
        <f>IF(ISTEXT('Discounted Benefits'!$N474&amp;'Discounted Benefits'!$O474),('Discounted Benefits'!BS474)/Value_Output,"")</f>
        <v/>
      </c>
      <c r="BN201" s="77" t="str">
        <f>IF(ISTEXT('Discounted Benefits'!$N474&amp;'Discounted Benefits'!$O474),('Discounted Benefits'!BT474)/Value_Output,"")</f>
        <v/>
      </c>
      <c r="BO201" s="77" t="str">
        <f>IF(ISTEXT('Discounted Benefits'!$N474&amp;'Discounted Benefits'!$O474),('Discounted Benefits'!BU474)/Value_Output,"")</f>
        <v/>
      </c>
      <c r="BP201" s="77" t="str">
        <f>IF(ISTEXT('Discounted Benefits'!$N474&amp;'Discounted Benefits'!$O474),('Discounted Benefits'!BV474)/Value_Output,"")</f>
        <v/>
      </c>
      <c r="BQ201" s="77" t="str">
        <f>IF(ISTEXT('Discounted Benefits'!$N474&amp;'Discounted Benefits'!$O474),('Discounted Benefits'!BW474)/Value_Output,"")</f>
        <v/>
      </c>
      <c r="BR201" s="77" t="str">
        <f>IF(ISTEXT('Discounted Benefits'!$N474&amp;'Discounted Benefits'!$O474),('Discounted Benefits'!BX474)/Value_Output,"")</f>
        <v/>
      </c>
      <c r="BS201" s="77" t="str">
        <f>IF(ISTEXT('Discounted Benefits'!$N474&amp;'Discounted Benefits'!$O474),('Discounted Benefits'!BY474)/Value_Output,"")</f>
        <v/>
      </c>
      <c r="BT201" s="77" t="str">
        <f>IF(ISTEXT('Discounted Benefits'!$N474&amp;'Discounted Benefits'!$O474),('Discounted Benefits'!BZ474)/Value_Output,"")</f>
        <v/>
      </c>
      <c r="BU201" s="77" t="str">
        <f>IF(ISTEXT('Discounted Benefits'!$N474&amp;'Discounted Benefits'!$O474),('Discounted Benefits'!CA474)/Value_Output,"")</f>
        <v/>
      </c>
      <c r="BV201" s="77" t="str">
        <f>IF(ISTEXT('Discounted Benefits'!$N474&amp;'Discounted Benefits'!$O474),('Discounted Benefits'!CB474)/Value_Output,"")</f>
        <v/>
      </c>
      <c r="BW201" s="77" t="str">
        <f>IF(ISTEXT('Discounted Benefits'!$N474&amp;'Discounted Benefits'!$O474),('Discounted Benefits'!CC474)/Value_Output,"")</f>
        <v/>
      </c>
      <c r="BX201" s="77" t="str">
        <f>IF(ISTEXT('Discounted Benefits'!$N474&amp;'Discounted Benefits'!$O474),('Discounted Benefits'!CD474)/Value_Output,"")</f>
        <v/>
      </c>
      <c r="BY201" s="77" t="str">
        <f>IF(ISTEXT('Discounted Benefits'!$N474&amp;'Discounted Benefits'!$O474),('Discounted Benefits'!CE474)/Value_Output,"")</f>
        <v/>
      </c>
      <c r="BZ201" s="77" t="str">
        <f>IF(ISTEXT('Discounted Benefits'!$N474&amp;'Discounted Benefits'!$O474),('Discounted Benefits'!CF474)/Value_Output,"")</f>
        <v/>
      </c>
      <c r="CA201" s="77" t="str">
        <f>IF(ISTEXT('Discounted Benefits'!$N474&amp;'Discounted Benefits'!$O474),('Discounted Benefits'!CG474)/Value_Output,"")</f>
        <v/>
      </c>
      <c r="CB201" s="77" t="str">
        <f>IF(ISTEXT('Discounted Benefits'!$N474&amp;'Discounted Benefits'!$O474),('Discounted Benefits'!CH474)/Value_Output,"")</f>
        <v/>
      </c>
      <c r="CC201" s="77" t="str">
        <f>IF(ISTEXT('Discounted Benefits'!$N474&amp;'Discounted Benefits'!$O474),('Discounted Benefits'!CI474)/Value_Output,"")</f>
        <v/>
      </c>
      <c r="CD201" s="77" t="str">
        <f>IF(ISTEXT('Discounted Benefits'!$N474&amp;'Discounted Benefits'!$O474),('Discounted Benefits'!CJ474)/Value_Output,"")</f>
        <v/>
      </c>
      <c r="CE201" s="77" t="str">
        <f>IF(ISTEXT('Discounted Benefits'!$N474&amp;'Discounted Benefits'!$O474),('Discounted Benefits'!CK474)/Value_Output,"")</f>
        <v/>
      </c>
      <c r="CF201" s="77" t="str">
        <f>IF(ISTEXT('Discounted Benefits'!$N474&amp;'Discounted Benefits'!$O474),('Discounted Benefits'!CL474)/Value_Output,"")</f>
        <v/>
      </c>
      <c r="CG201" s="77" t="str">
        <f>IF(ISTEXT('Discounted Benefits'!$N474&amp;'Discounted Benefits'!$O474),('Discounted Benefits'!CM474)/Value_Output,"")</f>
        <v/>
      </c>
      <c r="CH201" s="77" t="str">
        <f>IF(ISTEXT('Discounted Benefits'!$N474&amp;'Discounted Benefits'!$O474),('Discounted Benefits'!CN474)/Value_Output,"")</f>
        <v/>
      </c>
      <c r="CI201" s="77" t="str">
        <f>IF(ISTEXT('Discounted Benefits'!$N474&amp;'Discounted Benefits'!$O474),('Discounted Benefits'!CO474)/Value_Output,"")</f>
        <v/>
      </c>
      <c r="CJ201" s="77" t="str">
        <f>IF(ISTEXT('Discounted Benefits'!$N474&amp;'Discounted Benefits'!$O474),('Discounted Benefits'!CP474)/Value_Output,"")</f>
        <v/>
      </c>
      <c r="CM201" s="24"/>
      <c r="CN201" s="24"/>
    </row>
    <row r="202" spans="3:92" ht="16" thickBot="1" x14ac:dyDescent="0.4">
      <c r="C202" s="114"/>
      <c r="D202" s="114"/>
      <c r="E202" s="257" t="s">
        <v>155</v>
      </c>
      <c r="F202" s="257"/>
      <c r="G202" s="258"/>
      <c r="H202" s="258"/>
      <c r="I202" s="259"/>
      <c r="J202" s="260">
        <f>SUM(J192:J201)</f>
        <v>0</v>
      </c>
      <c r="K202" s="260">
        <f t="shared" ref="K202" si="626">SUM(K192:K201)</f>
        <v>0</v>
      </c>
      <c r="L202" s="260">
        <f t="shared" ref="L202" si="627">SUM(L192:L201)</f>
        <v>0</v>
      </c>
      <c r="M202" s="260">
        <f t="shared" ref="M202" si="628">SUM(M192:M201)</f>
        <v>0</v>
      </c>
      <c r="N202" s="260">
        <f t="shared" ref="N202" si="629">SUM(N192:N201)</f>
        <v>0</v>
      </c>
      <c r="O202" s="260">
        <f t="shared" ref="O202" si="630">SUM(O192:O201)</f>
        <v>0</v>
      </c>
      <c r="P202" s="260">
        <f t="shared" ref="P202" si="631">SUM(P192:P201)</f>
        <v>0</v>
      </c>
      <c r="Q202" s="260">
        <f t="shared" ref="Q202" si="632">SUM(Q192:Q201)</f>
        <v>0</v>
      </c>
      <c r="R202" s="260">
        <f t="shared" ref="R202" si="633">SUM(R192:R201)</f>
        <v>0</v>
      </c>
      <c r="S202" s="260">
        <f t="shared" ref="S202" si="634">SUM(S192:S201)</f>
        <v>0</v>
      </c>
      <c r="T202" s="260">
        <f t="shared" ref="T202" si="635">SUM(T192:T201)</f>
        <v>0</v>
      </c>
      <c r="U202" s="260">
        <f t="shared" ref="U202" si="636">SUM(U192:U201)</f>
        <v>0</v>
      </c>
      <c r="V202" s="260">
        <f t="shared" ref="V202" si="637">SUM(V192:V201)</f>
        <v>0</v>
      </c>
      <c r="W202" s="260">
        <f t="shared" ref="W202" si="638">SUM(W192:W201)</f>
        <v>0</v>
      </c>
      <c r="X202" s="260">
        <f t="shared" ref="X202" si="639">SUM(X192:X201)</f>
        <v>0</v>
      </c>
      <c r="Y202" s="260">
        <f t="shared" ref="Y202" si="640">SUM(Y192:Y201)</f>
        <v>0</v>
      </c>
      <c r="Z202" s="260">
        <f t="shared" ref="Z202" si="641">SUM(Z192:Z201)</f>
        <v>0</v>
      </c>
      <c r="AA202" s="260">
        <f t="shared" ref="AA202" si="642">SUM(AA192:AA201)</f>
        <v>0</v>
      </c>
      <c r="AB202" s="260">
        <f t="shared" ref="AB202" si="643">SUM(AB192:AB201)</f>
        <v>0</v>
      </c>
      <c r="AC202" s="260">
        <f t="shared" ref="AC202" si="644">SUM(AC192:AC201)</f>
        <v>0</v>
      </c>
      <c r="AD202" s="260">
        <f t="shared" ref="AD202" si="645">SUM(AD192:AD201)</f>
        <v>0</v>
      </c>
      <c r="AE202" s="260">
        <f t="shared" ref="AE202" si="646">SUM(AE192:AE201)</f>
        <v>0</v>
      </c>
      <c r="AF202" s="260">
        <f t="shared" ref="AF202" si="647">SUM(AF192:AF201)</f>
        <v>0</v>
      </c>
      <c r="AG202" s="260">
        <f t="shared" ref="AG202" si="648">SUM(AG192:AG201)</f>
        <v>0</v>
      </c>
      <c r="AH202" s="260">
        <f t="shared" ref="AH202" si="649">SUM(AH192:AH201)</f>
        <v>0</v>
      </c>
      <c r="AI202" s="260">
        <f t="shared" ref="AI202" si="650">SUM(AI192:AI201)</f>
        <v>0</v>
      </c>
      <c r="AJ202" s="260">
        <f t="shared" ref="AJ202" si="651">SUM(AJ192:AJ201)</f>
        <v>0</v>
      </c>
      <c r="AK202" s="260">
        <f t="shared" ref="AK202" si="652">SUM(AK192:AK201)</f>
        <v>0</v>
      </c>
      <c r="AL202" s="260">
        <f t="shared" ref="AL202" si="653">SUM(AL192:AL201)</f>
        <v>0</v>
      </c>
      <c r="AM202" s="260">
        <f t="shared" ref="AM202" si="654">SUM(AM192:AM201)</f>
        <v>0</v>
      </c>
      <c r="AN202" s="260">
        <f t="shared" ref="AN202" si="655">SUM(AN192:AN201)</f>
        <v>0</v>
      </c>
      <c r="AO202" s="260">
        <f t="shared" ref="AO202" si="656">SUM(AO192:AO201)</f>
        <v>0</v>
      </c>
      <c r="AP202" s="260">
        <f t="shared" ref="AP202" si="657">SUM(AP192:AP201)</f>
        <v>0</v>
      </c>
      <c r="AQ202" s="260">
        <f t="shared" ref="AQ202" si="658">SUM(AQ192:AQ201)</f>
        <v>0</v>
      </c>
      <c r="AR202" s="260">
        <f t="shared" ref="AR202" si="659">SUM(AR192:AR201)</f>
        <v>0</v>
      </c>
      <c r="AS202" s="260">
        <f t="shared" ref="AS202" si="660">SUM(AS192:AS201)</f>
        <v>0</v>
      </c>
      <c r="AT202" s="260">
        <f t="shared" ref="AT202" si="661">SUM(AT192:AT201)</f>
        <v>0</v>
      </c>
      <c r="AU202" s="260">
        <f t="shared" ref="AU202" si="662">SUM(AU192:AU201)</f>
        <v>0</v>
      </c>
      <c r="AV202" s="260">
        <f t="shared" ref="AV202" si="663">SUM(AV192:AV201)</f>
        <v>0</v>
      </c>
      <c r="AW202" s="260">
        <f t="shared" ref="AW202" si="664">SUM(AW192:AW201)</f>
        <v>0</v>
      </c>
      <c r="AX202" s="260">
        <f t="shared" ref="AX202" si="665">SUM(AX192:AX201)</f>
        <v>0</v>
      </c>
      <c r="AY202" s="260">
        <f t="shared" ref="AY202" si="666">SUM(AY192:AY201)</f>
        <v>0</v>
      </c>
      <c r="AZ202" s="260">
        <f t="shared" ref="AZ202" si="667">SUM(AZ192:AZ201)</f>
        <v>0</v>
      </c>
      <c r="BA202" s="260">
        <f t="shared" ref="BA202" si="668">SUM(BA192:BA201)</f>
        <v>0</v>
      </c>
      <c r="BB202" s="260">
        <f t="shared" ref="BB202" si="669">SUM(BB192:BB201)</f>
        <v>0</v>
      </c>
      <c r="BC202" s="260">
        <f t="shared" ref="BC202" si="670">SUM(BC192:BC201)</f>
        <v>0</v>
      </c>
      <c r="BD202" s="260">
        <f t="shared" ref="BD202" si="671">SUM(BD192:BD201)</f>
        <v>0</v>
      </c>
      <c r="BE202" s="260">
        <f t="shared" ref="BE202" si="672">SUM(BE192:BE201)</f>
        <v>0</v>
      </c>
      <c r="BF202" s="260">
        <f t="shared" ref="BF202" si="673">SUM(BF192:BF201)</f>
        <v>0</v>
      </c>
      <c r="BG202" s="260">
        <f t="shared" ref="BG202" si="674">SUM(BG192:BG201)</f>
        <v>0</v>
      </c>
      <c r="BH202" s="260">
        <f t="shared" ref="BH202" si="675">SUM(BH192:BH201)</f>
        <v>0</v>
      </c>
      <c r="BI202" s="260">
        <f t="shared" ref="BI202" si="676">SUM(BI192:BI201)</f>
        <v>0</v>
      </c>
      <c r="BJ202" s="260">
        <f t="shared" ref="BJ202" si="677">SUM(BJ192:BJ201)</f>
        <v>0</v>
      </c>
      <c r="BK202" s="260">
        <f t="shared" ref="BK202" si="678">SUM(BK192:BK201)</f>
        <v>0</v>
      </c>
      <c r="BL202" s="260">
        <f t="shared" ref="BL202" si="679">SUM(BL192:BL201)</f>
        <v>0</v>
      </c>
      <c r="BM202" s="260">
        <f t="shared" ref="BM202" si="680">SUM(BM192:BM201)</f>
        <v>0</v>
      </c>
      <c r="BN202" s="260">
        <f t="shared" ref="BN202" si="681">SUM(BN192:BN201)</f>
        <v>0</v>
      </c>
      <c r="BO202" s="260">
        <f t="shared" ref="BO202" si="682">SUM(BO192:BO201)</f>
        <v>0</v>
      </c>
      <c r="BP202" s="260">
        <f t="shared" ref="BP202" si="683">SUM(BP192:BP201)</f>
        <v>0</v>
      </c>
      <c r="BQ202" s="260">
        <f t="shared" ref="BQ202" si="684">SUM(BQ192:BQ201)</f>
        <v>0</v>
      </c>
      <c r="BR202" s="260">
        <f t="shared" ref="BR202" si="685">SUM(BR192:BR201)</f>
        <v>0</v>
      </c>
      <c r="BS202" s="260">
        <f t="shared" ref="BS202" si="686">SUM(BS192:BS201)</f>
        <v>0</v>
      </c>
      <c r="BT202" s="260">
        <f t="shared" ref="BT202" si="687">SUM(BT192:BT201)</f>
        <v>0</v>
      </c>
      <c r="BU202" s="260">
        <f t="shared" ref="BU202" si="688">SUM(BU192:BU201)</f>
        <v>0</v>
      </c>
      <c r="BV202" s="260">
        <f t="shared" ref="BV202" si="689">SUM(BV192:BV201)</f>
        <v>0</v>
      </c>
      <c r="BW202" s="260">
        <f t="shared" ref="BW202" si="690">SUM(BW192:BW201)</f>
        <v>0</v>
      </c>
      <c r="BX202" s="260">
        <f t="shared" ref="BX202" si="691">SUM(BX192:BX201)</f>
        <v>0</v>
      </c>
      <c r="BY202" s="260">
        <f t="shared" ref="BY202" si="692">SUM(BY192:BY201)</f>
        <v>0</v>
      </c>
      <c r="BZ202" s="260">
        <f t="shared" ref="BZ202" si="693">SUM(BZ192:BZ201)</f>
        <v>0</v>
      </c>
      <c r="CA202" s="260">
        <f t="shared" ref="CA202" si="694">SUM(CA192:CA201)</f>
        <v>0</v>
      </c>
      <c r="CB202" s="260">
        <f t="shared" ref="CB202" si="695">SUM(CB192:CB201)</f>
        <v>0</v>
      </c>
      <c r="CC202" s="260">
        <f t="shared" ref="CC202" si="696">SUM(CC192:CC201)</f>
        <v>0</v>
      </c>
      <c r="CD202" s="260">
        <f t="shared" ref="CD202" si="697">SUM(CD192:CD201)</f>
        <v>0</v>
      </c>
      <c r="CE202" s="260">
        <f t="shared" ref="CE202" si="698">SUM(CE192:CE201)</f>
        <v>0</v>
      </c>
      <c r="CF202" s="260">
        <f t="shared" ref="CF202" si="699">SUM(CF192:CF201)</f>
        <v>0</v>
      </c>
      <c r="CG202" s="260">
        <f t="shared" ref="CG202" si="700">SUM(CG192:CG201)</f>
        <v>0</v>
      </c>
      <c r="CH202" s="260">
        <f t="shared" ref="CH202" si="701">SUM(CH192:CH201)</f>
        <v>0</v>
      </c>
      <c r="CI202" s="260">
        <f t="shared" ref="CI202" si="702">SUM(CI192:CI201)</f>
        <v>0</v>
      </c>
      <c r="CJ202" s="260">
        <f t="shared" ref="CJ202" si="703">SUM(CJ192:CJ201)</f>
        <v>0</v>
      </c>
      <c r="CM202" s="24"/>
      <c r="CN202" s="24"/>
    </row>
    <row r="203" spans="3:92" ht="16" thickTop="1" x14ac:dyDescent="0.35">
      <c r="C203" s="114"/>
      <c r="D203" s="114"/>
      <c r="E203" s="261"/>
      <c r="F203" s="261"/>
      <c r="G203" s="262"/>
      <c r="H203" s="262"/>
      <c r="I203" s="263"/>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M203" s="24"/>
      <c r="CN203" s="24"/>
    </row>
    <row r="204" spans="3:92" x14ac:dyDescent="0.35">
      <c r="C204" s="114"/>
      <c r="D204" s="114"/>
      <c r="E204" s="114"/>
      <c r="F204" s="114"/>
      <c r="G204" s="140"/>
      <c r="H204" s="140"/>
      <c r="I204" s="141"/>
      <c r="J204" s="140"/>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M204" s="24"/>
      <c r="CN204" s="24"/>
    </row>
    <row r="205" spans="3:92" x14ac:dyDescent="0.35">
      <c r="C205" s="114"/>
      <c r="D205" s="114"/>
      <c r="E205" s="114"/>
      <c r="F205" s="114"/>
      <c r="G205" s="140"/>
      <c r="H205" s="140"/>
      <c r="I205" s="141"/>
      <c r="J205" s="140"/>
      <c r="K205" s="140"/>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M205" s="24"/>
      <c r="CN205" s="24"/>
    </row>
    <row r="206" spans="3:92" x14ac:dyDescent="0.35">
      <c r="C206" s="114"/>
      <c r="D206" s="114"/>
      <c r="E206" s="133" t="str" cm="1">
        <f t="array" ref="E206">("Option 6 Results "&amp;INDEX(Lists!$C$23:$C$27,MATCH('Primary Inputs'!$D$31,Lists!$B$23:$B$27,0)*1,))</f>
        <v>Option 6 Results ($)</v>
      </c>
      <c r="F206" s="114"/>
      <c r="G206" s="140"/>
      <c r="H206" s="140"/>
      <c r="I206" s="141"/>
      <c r="J206" s="140"/>
      <c r="K206" s="140"/>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M206" s="24"/>
      <c r="CN206" s="24"/>
    </row>
    <row r="207" spans="3:92" x14ac:dyDescent="0.35">
      <c r="C207" s="114"/>
      <c r="D207" s="114"/>
      <c r="E207" s="23"/>
      <c r="F207" s="23"/>
      <c r="G207" s="40"/>
      <c r="H207" s="40"/>
      <c r="I207" s="86"/>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M207" s="24"/>
      <c r="CN207" s="24"/>
    </row>
    <row r="208" spans="3:92" x14ac:dyDescent="0.35">
      <c r="C208" s="114"/>
      <c r="D208" s="114"/>
      <c r="E208" s="139" t="s">
        <v>67</v>
      </c>
      <c r="F208" s="139"/>
      <c r="G208" s="137" t="s">
        <v>123</v>
      </c>
      <c r="H208" s="137"/>
      <c r="I208" s="142" t="s">
        <v>124</v>
      </c>
      <c r="J208" s="142">
        <f>'Primary Inputs'!P$70</f>
        <v>0</v>
      </c>
      <c r="K208" s="142">
        <f>'Primary Inputs'!Q$70</f>
        <v>1</v>
      </c>
      <c r="L208" s="142">
        <f>'Primary Inputs'!R$70</f>
        <v>2</v>
      </c>
      <c r="M208" s="142">
        <f>'Primary Inputs'!S$70</f>
        <v>3</v>
      </c>
      <c r="N208" s="142">
        <f>'Primary Inputs'!T$70</f>
        <v>4</v>
      </c>
      <c r="O208" s="142">
        <f>'Primary Inputs'!U$70</f>
        <v>5</v>
      </c>
      <c r="P208" s="142">
        <f>'Primary Inputs'!V$70</f>
        <v>6</v>
      </c>
      <c r="Q208" s="142">
        <f>'Primary Inputs'!W$70</f>
        <v>7</v>
      </c>
      <c r="R208" s="142">
        <f>'Primary Inputs'!X$70</f>
        <v>8</v>
      </c>
      <c r="S208" s="142">
        <f>'Primary Inputs'!Y$70</f>
        <v>9</v>
      </c>
      <c r="T208" s="142">
        <f>'Primary Inputs'!Z$70</f>
        <v>10</v>
      </c>
      <c r="U208" s="142">
        <f>'Primary Inputs'!AA$70</f>
        <v>11</v>
      </c>
      <c r="V208" s="142">
        <f>'Primary Inputs'!AB$70</f>
        <v>12</v>
      </c>
      <c r="W208" s="142">
        <f>'Primary Inputs'!AC$70</f>
        <v>13</v>
      </c>
      <c r="X208" s="142">
        <f>'Primary Inputs'!AD$70</f>
        <v>14</v>
      </c>
      <c r="Y208" s="142">
        <f>'Primary Inputs'!AE$70</f>
        <v>15</v>
      </c>
      <c r="Z208" s="142">
        <f>'Primary Inputs'!AF$70</f>
        <v>16</v>
      </c>
      <c r="AA208" s="142">
        <f>'Primary Inputs'!AG$70</f>
        <v>17</v>
      </c>
      <c r="AB208" s="142">
        <f>'Primary Inputs'!AH$70</f>
        <v>18</v>
      </c>
      <c r="AC208" s="142">
        <f>'Primary Inputs'!AI$70</f>
        <v>19</v>
      </c>
      <c r="AD208" s="142">
        <f>'Primary Inputs'!AJ$70</f>
        <v>20</v>
      </c>
      <c r="AE208" s="142">
        <f>'Primary Inputs'!AK$70</f>
        <v>21</v>
      </c>
      <c r="AF208" s="142">
        <f>'Primary Inputs'!AL$70</f>
        <v>22</v>
      </c>
      <c r="AG208" s="142">
        <f>'Primary Inputs'!AM$70</f>
        <v>23</v>
      </c>
      <c r="AH208" s="142">
        <f>'Primary Inputs'!AN$70</f>
        <v>24</v>
      </c>
      <c r="AI208" s="142">
        <f>'Primary Inputs'!AO$70</f>
        <v>25</v>
      </c>
      <c r="AJ208" s="142">
        <f>'Primary Inputs'!AP$70</f>
        <v>26</v>
      </c>
      <c r="AK208" s="142">
        <f>'Primary Inputs'!AQ$70</f>
        <v>27</v>
      </c>
      <c r="AL208" s="142">
        <f>'Primary Inputs'!AR$70</f>
        <v>28</v>
      </c>
      <c r="AM208" s="142">
        <f>'Primary Inputs'!AS$70</f>
        <v>29</v>
      </c>
      <c r="AN208" s="142">
        <f>'Primary Inputs'!AT$70</f>
        <v>30</v>
      </c>
      <c r="AO208" s="142">
        <f>'Primary Inputs'!AU$70</f>
        <v>31</v>
      </c>
      <c r="AP208" s="142">
        <f>'Primary Inputs'!AV$70</f>
        <v>32</v>
      </c>
      <c r="AQ208" s="142">
        <f>'Primary Inputs'!AW$70</f>
        <v>33</v>
      </c>
      <c r="AR208" s="142">
        <f>'Primary Inputs'!AX$70</f>
        <v>34</v>
      </c>
      <c r="AS208" s="142">
        <f>'Primary Inputs'!AY$70</f>
        <v>35</v>
      </c>
      <c r="AT208" s="142">
        <f>'Primary Inputs'!AZ$70</f>
        <v>36</v>
      </c>
      <c r="AU208" s="142">
        <f>'Primary Inputs'!BA$70</f>
        <v>37</v>
      </c>
      <c r="AV208" s="142">
        <f>'Primary Inputs'!BB$70</f>
        <v>38</v>
      </c>
      <c r="AW208" s="142">
        <f>'Primary Inputs'!BC$70</f>
        <v>39</v>
      </c>
      <c r="AX208" s="142">
        <f>'Primary Inputs'!BD$70</f>
        <v>40</v>
      </c>
      <c r="AY208" s="142">
        <f>'Primary Inputs'!BE$70</f>
        <v>41</v>
      </c>
      <c r="AZ208" s="137">
        <f>'Primary Inputs'!BF$70</f>
        <v>42</v>
      </c>
      <c r="BA208" s="137">
        <f>'Primary Inputs'!BG$70</f>
        <v>43</v>
      </c>
      <c r="BB208" s="137">
        <f>'Primary Inputs'!BH$70</f>
        <v>44</v>
      </c>
      <c r="BC208" s="137">
        <f>'Primary Inputs'!BI$70</f>
        <v>45</v>
      </c>
      <c r="BD208" s="137">
        <f>'Primary Inputs'!BJ$70</f>
        <v>46</v>
      </c>
      <c r="BE208" s="137">
        <f>'Primary Inputs'!BK$70</f>
        <v>47</v>
      </c>
      <c r="BF208" s="137">
        <f>'Primary Inputs'!BL$70</f>
        <v>48</v>
      </c>
      <c r="BG208" s="137">
        <f>'Primary Inputs'!BM$70</f>
        <v>49</v>
      </c>
      <c r="BH208" s="137">
        <f>'Primary Inputs'!BN$70</f>
        <v>50</v>
      </c>
      <c r="BI208" s="137">
        <f>'Primary Inputs'!BO$70</f>
        <v>51</v>
      </c>
      <c r="BJ208" s="137">
        <f>'Primary Inputs'!BP$70</f>
        <v>52</v>
      </c>
      <c r="BK208" s="137">
        <f>'Primary Inputs'!BQ$70</f>
        <v>53</v>
      </c>
      <c r="BL208" s="137">
        <f>'Primary Inputs'!BR$70</f>
        <v>54</v>
      </c>
      <c r="BM208" s="137">
        <f>'Primary Inputs'!BS$70</f>
        <v>55</v>
      </c>
      <c r="BN208" s="137">
        <f>'Primary Inputs'!BT$70</f>
        <v>56</v>
      </c>
      <c r="BO208" s="137">
        <f>'Primary Inputs'!BU$70</f>
        <v>57</v>
      </c>
      <c r="BP208" s="137">
        <f>'Primary Inputs'!BV$70</f>
        <v>58</v>
      </c>
      <c r="BQ208" s="137">
        <f>'Primary Inputs'!BW$70</f>
        <v>59</v>
      </c>
      <c r="BR208" s="137">
        <f>'Primary Inputs'!BX$70</f>
        <v>60</v>
      </c>
      <c r="BS208" s="137">
        <f>'Primary Inputs'!BY$70</f>
        <v>61</v>
      </c>
      <c r="BT208" s="137">
        <f>'Primary Inputs'!BZ$70</f>
        <v>62</v>
      </c>
      <c r="BU208" s="137">
        <f>'Primary Inputs'!CA$70</f>
        <v>63</v>
      </c>
      <c r="BV208" s="137">
        <f>'Primary Inputs'!CB$70</f>
        <v>64</v>
      </c>
      <c r="BW208" s="137">
        <f>'Primary Inputs'!CC$70</f>
        <v>65</v>
      </c>
      <c r="BX208" s="137">
        <f>'Primary Inputs'!CD$70</f>
        <v>66</v>
      </c>
      <c r="BY208" s="137">
        <f>'Primary Inputs'!CE$70</f>
        <v>67</v>
      </c>
      <c r="BZ208" s="137">
        <f>'Primary Inputs'!CF$70</f>
        <v>68</v>
      </c>
      <c r="CA208" s="137">
        <f>'Primary Inputs'!CG$70</f>
        <v>69</v>
      </c>
      <c r="CB208" s="137">
        <f>'Primary Inputs'!CH$70</f>
        <v>70</v>
      </c>
      <c r="CC208" s="137">
        <f>'Primary Inputs'!CI$70</f>
        <v>71</v>
      </c>
      <c r="CD208" s="137">
        <f>'Primary Inputs'!CJ$70</f>
        <v>72</v>
      </c>
      <c r="CE208" s="137">
        <f>'Primary Inputs'!CK$70</f>
        <v>73</v>
      </c>
      <c r="CF208" s="137">
        <f>'Primary Inputs'!CL$70</f>
        <v>74</v>
      </c>
      <c r="CG208" s="137">
        <f>'Primary Inputs'!CM$70</f>
        <v>75</v>
      </c>
      <c r="CH208" s="137">
        <f>'Primary Inputs'!CN$70</f>
        <v>76</v>
      </c>
      <c r="CI208" s="137">
        <f>'Primary Inputs'!CO$70</f>
        <v>77</v>
      </c>
      <c r="CJ208" s="137">
        <f>'Primary Inputs'!CP$70</f>
        <v>78</v>
      </c>
      <c r="CM208" s="24"/>
      <c r="CN208" s="24"/>
    </row>
    <row r="209" spans="3:92" x14ac:dyDescent="0.35">
      <c r="C209" s="114"/>
      <c r="D209" s="114"/>
      <c r="E209" s="23"/>
      <c r="F209" s="23"/>
      <c r="G209" s="80"/>
      <c r="H209" s="80"/>
      <c r="I209" s="86"/>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0"/>
      <c r="BA209" s="80"/>
      <c r="BB209" s="80"/>
      <c r="BC209" s="80"/>
      <c r="BD209" s="80"/>
      <c r="BE209" s="80"/>
      <c r="BF209" s="80"/>
      <c r="BG209" s="80"/>
      <c r="BH209" s="80"/>
      <c r="BI209" s="80"/>
      <c r="BJ209" s="80"/>
      <c r="BK209" s="80"/>
      <c r="BL209" s="80"/>
      <c r="BM209" s="80"/>
      <c r="BN209" s="80"/>
      <c r="BO209" s="80"/>
      <c r="BP209" s="80"/>
      <c r="BQ209" s="80"/>
      <c r="BR209" s="80"/>
      <c r="BS209" s="80"/>
      <c r="BT209" s="80"/>
      <c r="BU209" s="80"/>
      <c r="BV209" s="80"/>
      <c r="BW209" s="80"/>
      <c r="BX209" s="80"/>
      <c r="BY209" s="80"/>
      <c r="BZ209" s="80"/>
      <c r="CA209" s="80"/>
      <c r="CB209" s="80"/>
      <c r="CC209" s="80"/>
      <c r="CD209" s="80"/>
      <c r="CE209" s="80"/>
      <c r="CF209" s="80"/>
      <c r="CG209" s="80"/>
      <c r="CH209" s="80"/>
      <c r="CI209" s="80"/>
      <c r="CJ209" s="80"/>
      <c r="CM209" s="24"/>
      <c r="CN209" s="24"/>
    </row>
    <row r="210" spans="3:92" x14ac:dyDescent="0.35">
      <c r="C210" s="114"/>
      <c r="D210" s="114"/>
      <c r="E210" s="19" t="str">
        <f>IF(ISTEXT('Discounted Costs'!$N478&amp;'Discounted Costs'!$O478),'Discounted Costs'!$O478,"")</f>
        <v/>
      </c>
      <c r="F210" s="19"/>
      <c r="G210" s="82" t="str">
        <f>IF(ISTEXT('Discounted Costs'!$N478&amp;'Discounted Costs'!$O478),SUM('Discounted Costs'!$P478:$BM478)/Value_Output,"")</f>
        <v/>
      </c>
      <c r="H210" s="82"/>
      <c r="I210" s="87"/>
      <c r="J210" s="81" t="str">
        <f>IF(ISTEXT('Discounted Costs'!$N478&amp;'Discounted Costs'!$O478),('Discounted Costs'!P478)/Value_Output,"")</f>
        <v/>
      </c>
      <c r="K210" s="81" t="str">
        <f>IF(ISTEXT('Discounted Costs'!$N478&amp;'Discounted Costs'!$O478),('Discounted Costs'!Q478)/Value_Output,"")</f>
        <v/>
      </c>
      <c r="L210" s="81" t="str">
        <f>IF(ISTEXT('Discounted Costs'!$N478&amp;'Discounted Costs'!$O478),('Discounted Costs'!R478)/Value_Output,"")</f>
        <v/>
      </c>
      <c r="M210" s="81" t="str">
        <f>IF(ISTEXT('Discounted Costs'!$N478&amp;'Discounted Costs'!$O478),('Discounted Costs'!S478)/Value_Output,"")</f>
        <v/>
      </c>
      <c r="N210" s="81" t="str">
        <f>IF(ISTEXT('Discounted Costs'!$N478&amp;'Discounted Costs'!$O478),('Discounted Costs'!T478)/Value_Output,"")</f>
        <v/>
      </c>
      <c r="O210" s="81" t="str">
        <f>IF(ISTEXT('Discounted Costs'!$N478&amp;'Discounted Costs'!$O478),('Discounted Costs'!U478)/Value_Output,"")</f>
        <v/>
      </c>
      <c r="P210" s="81" t="str">
        <f>IF(ISTEXT('Discounted Costs'!$N478&amp;'Discounted Costs'!$O478),('Discounted Costs'!V478)/Value_Output,"")</f>
        <v/>
      </c>
      <c r="Q210" s="81" t="str">
        <f>IF(ISTEXT('Discounted Costs'!$N478&amp;'Discounted Costs'!$O478),('Discounted Costs'!W478)/Value_Output,"")</f>
        <v/>
      </c>
      <c r="R210" s="81" t="str">
        <f>IF(ISTEXT('Discounted Costs'!$N478&amp;'Discounted Costs'!$O478),('Discounted Costs'!X478)/Value_Output,"")</f>
        <v/>
      </c>
      <c r="S210" s="81" t="str">
        <f>IF(ISTEXT('Discounted Costs'!$N478&amp;'Discounted Costs'!$O478),('Discounted Costs'!Y478)/Value_Output,"")</f>
        <v/>
      </c>
      <c r="T210" s="81" t="str">
        <f>IF(ISTEXT('Discounted Costs'!$N478&amp;'Discounted Costs'!$O478),('Discounted Costs'!Z478)/Value_Output,"")</f>
        <v/>
      </c>
      <c r="U210" s="81" t="str">
        <f>IF(ISTEXT('Discounted Costs'!$N478&amp;'Discounted Costs'!$O478),('Discounted Costs'!AA478)/Value_Output,"")</f>
        <v/>
      </c>
      <c r="V210" s="81" t="str">
        <f>IF(ISTEXT('Discounted Costs'!$N478&amp;'Discounted Costs'!$O478),('Discounted Costs'!AB478)/Value_Output,"")</f>
        <v/>
      </c>
      <c r="W210" s="81" t="str">
        <f>IF(ISTEXT('Discounted Costs'!$N478&amp;'Discounted Costs'!$O478),('Discounted Costs'!AC478)/Value_Output,"")</f>
        <v/>
      </c>
      <c r="X210" s="81" t="str">
        <f>IF(ISTEXT('Discounted Costs'!$N478&amp;'Discounted Costs'!$O478),('Discounted Costs'!AD478)/Value_Output,"")</f>
        <v/>
      </c>
      <c r="Y210" s="81" t="str">
        <f>IF(ISTEXT('Discounted Costs'!$N478&amp;'Discounted Costs'!$O478),('Discounted Costs'!AE478)/Value_Output,"")</f>
        <v/>
      </c>
      <c r="Z210" s="81" t="str">
        <f>IF(ISTEXT('Discounted Costs'!$N478&amp;'Discounted Costs'!$O478),('Discounted Costs'!AF478)/Value_Output,"")</f>
        <v/>
      </c>
      <c r="AA210" s="81" t="str">
        <f>IF(ISTEXT('Discounted Costs'!$N478&amp;'Discounted Costs'!$O478),('Discounted Costs'!AG478)/Value_Output,"")</f>
        <v/>
      </c>
      <c r="AB210" s="81" t="str">
        <f>IF(ISTEXT('Discounted Costs'!$N478&amp;'Discounted Costs'!$O478),('Discounted Costs'!AH478)/Value_Output,"")</f>
        <v/>
      </c>
      <c r="AC210" s="81" t="str">
        <f>IF(ISTEXT('Discounted Costs'!$N478&amp;'Discounted Costs'!$O478),('Discounted Costs'!AI478)/Value_Output,"")</f>
        <v/>
      </c>
      <c r="AD210" s="81" t="str">
        <f>IF(ISTEXT('Discounted Costs'!$N478&amp;'Discounted Costs'!$O478),('Discounted Costs'!AJ478)/Value_Output,"")</f>
        <v/>
      </c>
      <c r="AE210" s="81" t="str">
        <f>IF(ISTEXT('Discounted Costs'!$N478&amp;'Discounted Costs'!$O478),('Discounted Costs'!AK478)/Value_Output,"")</f>
        <v/>
      </c>
      <c r="AF210" s="81" t="str">
        <f>IF(ISTEXT('Discounted Costs'!$N478&amp;'Discounted Costs'!$O478),('Discounted Costs'!AL478)/Value_Output,"")</f>
        <v/>
      </c>
      <c r="AG210" s="81" t="str">
        <f>IF(ISTEXT('Discounted Costs'!$N478&amp;'Discounted Costs'!$O478),('Discounted Costs'!AM478)/Value_Output,"")</f>
        <v/>
      </c>
      <c r="AH210" s="81" t="str">
        <f>IF(ISTEXT('Discounted Costs'!$N478&amp;'Discounted Costs'!$O478),('Discounted Costs'!AN478)/Value_Output,"")</f>
        <v/>
      </c>
      <c r="AI210" s="81" t="str">
        <f>IF(ISTEXT('Discounted Costs'!$N478&amp;'Discounted Costs'!$O478),('Discounted Costs'!AO478)/Value_Output,"")</f>
        <v/>
      </c>
      <c r="AJ210" s="81" t="str">
        <f>IF(ISTEXT('Discounted Costs'!$N478&amp;'Discounted Costs'!$O478),('Discounted Costs'!AP478)/Value_Output,"")</f>
        <v/>
      </c>
      <c r="AK210" s="81" t="str">
        <f>IF(ISTEXT('Discounted Costs'!$N478&amp;'Discounted Costs'!$O478),('Discounted Costs'!AQ478)/Value_Output,"")</f>
        <v/>
      </c>
      <c r="AL210" s="81" t="str">
        <f>IF(ISTEXT('Discounted Costs'!$N478&amp;'Discounted Costs'!$O478),('Discounted Costs'!AR478)/Value_Output,"")</f>
        <v/>
      </c>
      <c r="AM210" s="81" t="str">
        <f>IF(ISTEXT('Discounted Costs'!$N478&amp;'Discounted Costs'!$O478),('Discounted Costs'!AS478)/Value_Output,"")</f>
        <v/>
      </c>
      <c r="AN210" s="81" t="str">
        <f>IF(ISTEXT('Discounted Costs'!$N478&amp;'Discounted Costs'!$O478),('Discounted Costs'!AT478)/Value_Output,"")</f>
        <v/>
      </c>
      <c r="AO210" s="81" t="str">
        <f>IF(ISTEXT('Discounted Costs'!$N478&amp;'Discounted Costs'!$O478),('Discounted Costs'!AU478)/Value_Output,"")</f>
        <v/>
      </c>
      <c r="AP210" s="81" t="str">
        <f>IF(ISTEXT('Discounted Costs'!$N478&amp;'Discounted Costs'!$O478),('Discounted Costs'!AV478)/Value_Output,"")</f>
        <v/>
      </c>
      <c r="AQ210" s="81" t="str">
        <f>IF(ISTEXT('Discounted Costs'!$N478&amp;'Discounted Costs'!$O478),('Discounted Costs'!AW478)/Value_Output,"")</f>
        <v/>
      </c>
      <c r="AR210" s="81" t="str">
        <f>IF(ISTEXT('Discounted Costs'!$N478&amp;'Discounted Costs'!$O478),('Discounted Costs'!AX478)/Value_Output,"")</f>
        <v/>
      </c>
      <c r="AS210" s="81" t="str">
        <f>IF(ISTEXT('Discounted Costs'!$N478&amp;'Discounted Costs'!$O478),('Discounted Costs'!AY478)/Value_Output,"")</f>
        <v/>
      </c>
      <c r="AT210" s="81" t="str">
        <f>IF(ISTEXT('Discounted Costs'!$N478&amp;'Discounted Costs'!$O478),('Discounted Costs'!AZ478)/Value_Output,"")</f>
        <v/>
      </c>
      <c r="AU210" s="81" t="str">
        <f>IF(ISTEXT('Discounted Costs'!$N478&amp;'Discounted Costs'!$O478),('Discounted Costs'!BA478)/Value_Output,"")</f>
        <v/>
      </c>
      <c r="AV210" s="81" t="str">
        <f>IF(ISTEXT('Discounted Costs'!$N478&amp;'Discounted Costs'!$O478),('Discounted Costs'!BB478)/Value_Output,"")</f>
        <v/>
      </c>
      <c r="AW210" s="81" t="str">
        <f>IF(ISTEXT('Discounted Costs'!$N478&amp;'Discounted Costs'!$O478),('Discounted Costs'!BC478)/Value_Output,"")</f>
        <v/>
      </c>
      <c r="AX210" s="81" t="str">
        <f>IF(ISTEXT('Discounted Costs'!$N478&amp;'Discounted Costs'!$O478),('Discounted Costs'!BD478)/Value_Output,"")</f>
        <v/>
      </c>
      <c r="AY210" s="81" t="str">
        <f>IF(ISTEXT('Discounted Costs'!$N478&amp;'Discounted Costs'!$O478),('Discounted Costs'!BE478)/Value_Output,"")</f>
        <v/>
      </c>
      <c r="AZ210" s="77" t="str">
        <f>IF(ISTEXT('Discounted Costs'!$N478&amp;'Discounted Costs'!$O478),('Discounted Costs'!BF478)/Value_Output,"")</f>
        <v/>
      </c>
      <c r="BA210" s="77" t="str">
        <f>IF(ISTEXT('Discounted Costs'!$N478&amp;'Discounted Costs'!$O478),('Discounted Costs'!BG478)/Value_Output,"")</f>
        <v/>
      </c>
      <c r="BB210" s="77" t="str">
        <f>IF(ISTEXT('Discounted Costs'!$N478&amp;'Discounted Costs'!$O478),('Discounted Costs'!BH478)/Value_Output,"")</f>
        <v/>
      </c>
      <c r="BC210" s="77" t="str">
        <f>IF(ISTEXT('Discounted Costs'!$N478&amp;'Discounted Costs'!$O478),('Discounted Costs'!BI478)/Value_Output,"")</f>
        <v/>
      </c>
      <c r="BD210" s="77" t="str">
        <f>IF(ISTEXT('Discounted Costs'!$N478&amp;'Discounted Costs'!$O478),('Discounted Costs'!BJ478)/Value_Output,"")</f>
        <v/>
      </c>
      <c r="BE210" s="77" t="str">
        <f>IF(ISTEXT('Discounted Costs'!$N478&amp;'Discounted Costs'!$O478),('Discounted Costs'!BK478)/Value_Output,"")</f>
        <v/>
      </c>
      <c r="BF210" s="77" t="str">
        <f>IF(ISTEXT('Discounted Costs'!$N478&amp;'Discounted Costs'!$O478),('Discounted Costs'!BL478)/Value_Output,"")</f>
        <v/>
      </c>
      <c r="BG210" s="77" t="str">
        <f>IF(ISTEXT('Discounted Costs'!$N478&amp;'Discounted Costs'!$O478),('Discounted Costs'!BM478)/Value_Output,"")</f>
        <v/>
      </c>
      <c r="BH210" s="77" t="str">
        <f>IF(ISTEXT('Discounted Costs'!$N478&amp;'Discounted Costs'!$O478),('Discounted Costs'!BN478)/Value_Output,"")</f>
        <v/>
      </c>
      <c r="BI210" s="77" t="str">
        <f>IF(ISTEXT('Discounted Costs'!$N478&amp;'Discounted Costs'!$O478),('Discounted Costs'!BO478)/Value_Output,"")</f>
        <v/>
      </c>
      <c r="BJ210" s="77" t="str">
        <f>IF(ISTEXT('Discounted Costs'!$N478&amp;'Discounted Costs'!$O478),('Discounted Costs'!BP478)/Value_Output,"")</f>
        <v/>
      </c>
      <c r="BK210" s="77" t="str">
        <f>IF(ISTEXT('Discounted Costs'!$N478&amp;'Discounted Costs'!$O478),('Discounted Costs'!BQ478)/Value_Output,"")</f>
        <v/>
      </c>
      <c r="BL210" s="77" t="str">
        <f>IF(ISTEXT('Discounted Costs'!$N478&amp;'Discounted Costs'!$O478),('Discounted Costs'!BR478)/Value_Output,"")</f>
        <v/>
      </c>
      <c r="BM210" s="77" t="str">
        <f>IF(ISTEXT('Discounted Costs'!$N478&amp;'Discounted Costs'!$O478),('Discounted Costs'!BS478)/Value_Output,"")</f>
        <v/>
      </c>
      <c r="BN210" s="77" t="str">
        <f>IF(ISTEXT('Discounted Costs'!$N478&amp;'Discounted Costs'!$O478),('Discounted Costs'!BT478)/Value_Output,"")</f>
        <v/>
      </c>
      <c r="BO210" s="77" t="str">
        <f>IF(ISTEXT('Discounted Costs'!$N478&amp;'Discounted Costs'!$O478),('Discounted Costs'!BU478)/Value_Output,"")</f>
        <v/>
      </c>
      <c r="BP210" s="77" t="str">
        <f>IF(ISTEXT('Discounted Costs'!$N478&amp;'Discounted Costs'!$O478),('Discounted Costs'!BV478)/Value_Output,"")</f>
        <v/>
      </c>
      <c r="BQ210" s="77" t="str">
        <f>IF(ISTEXT('Discounted Costs'!$N478&amp;'Discounted Costs'!$O478),('Discounted Costs'!BW478)/Value_Output,"")</f>
        <v/>
      </c>
      <c r="BR210" s="77" t="str">
        <f>IF(ISTEXT('Discounted Costs'!$N478&amp;'Discounted Costs'!$O478),('Discounted Costs'!BX478)/Value_Output,"")</f>
        <v/>
      </c>
      <c r="BS210" s="77" t="str">
        <f>IF(ISTEXT('Discounted Costs'!$N478&amp;'Discounted Costs'!$O478),('Discounted Costs'!BY478)/Value_Output,"")</f>
        <v/>
      </c>
      <c r="BT210" s="77" t="str">
        <f>IF(ISTEXT('Discounted Costs'!$N478&amp;'Discounted Costs'!$O478),('Discounted Costs'!BZ478)/Value_Output,"")</f>
        <v/>
      </c>
      <c r="BU210" s="77" t="str">
        <f>IF(ISTEXT('Discounted Costs'!$N478&amp;'Discounted Costs'!$O478),('Discounted Costs'!CA478)/Value_Output,"")</f>
        <v/>
      </c>
      <c r="BV210" s="77" t="str">
        <f>IF(ISTEXT('Discounted Costs'!$N478&amp;'Discounted Costs'!$O478),('Discounted Costs'!CB478)/Value_Output,"")</f>
        <v/>
      </c>
      <c r="BW210" s="77" t="str">
        <f>IF(ISTEXT('Discounted Costs'!$N478&amp;'Discounted Costs'!$O478),('Discounted Costs'!CC478)/Value_Output,"")</f>
        <v/>
      </c>
      <c r="BX210" s="77" t="str">
        <f>IF(ISTEXT('Discounted Costs'!$N478&amp;'Discounted Costs'!$O478),('Discounted Costs'!CD478)/Value_Output,"")</f>
        <v/>
      </c>
      <c r="BY210" s="77" t="str">
        <f>IF(ISTEXT('Discounted Costs'!$N478&amp;'Discounted Costs'!$O478),('Discounted Costs'!CE478)/Value_Output,"")</f>
        <v/>
      </c>
      <c r="BZ210" s="77" t="str">
        <f>IF(ISTEXT('Discounted Costs'!$N478&amp;'Discounted Costs'!$O478),('Discounted Costs'!CF478)/Value_Output,"")</f>
        <v/>
      </c>
      <c r="CA210" s="77" t="str">
        <f>IF(ISTEXT('Discounted Costs'!$N478&amp;'Discounted Costs'!$O478),('Discounted Costs'!CG478)/Value_Output,"")</f>
        <v/>
      </c>
      <c r="CB210" s="77" t="str">
        <f>IF(ISTEXT('Discounted Costs'!$N478&amp;'Discounted Costs'!$O478),('Discounted Costs'!CH478)/Value_Output,"")</f>
        <v/>
      </c>
      <c r="CC210" s="77" t="str">
        <f>IF(ISTEXT('Discounted Costs'!$N478&amp;'Discounted Costs'!$O478),('Discounted Costs'!CI478)/Value_Output,"")</f>
        <v/>
      </c>
      <c r="CD210" s="77" t="str">
        <f>IF(ISTEXT('Discounted Costs'!$N478&amp;'Discounted Costs'!$O478),('Discounted Costs'!CJ478)/Value_Output,"")</f>
        <v/>
      </c>
      <c r="CE210" s="77" t="str">
        <f>IF(ISTEXT('Discounted Costs'!$N478&amp;'Discounted Costs'!$O478),('Discounted Costs'!CK478)/Value_Output,"")</f>
        <v/>
      </c>
      <c r="CF210" s="77" t="str">
        <f>IF(ISTEXT('Discounted Costs'!$N478&amp;'Discounted Costs'!$O478),('Discounted Costs'!CL478)/Value_Output,"")</f>
        <v/>
      </c>
      <c r="CG210" s="77" t="str">
        <f>IF(ISTEXT('Discounted Costs'!$N478&amp;'Discounted Costs'!$O478),('Discounted Costs'!CM478)/Value_Output,"")</f>
        <v/>
      </c>
      <c r="CH210" s="77" t="str">
        <f>IF(ISTEXT('Discounted Costs'!$N478&amp;'Discounted Costs'!$O478),('Discounted Costs'!CN478)/Value_Output,"")</f>
        <v/>
      </c>
      <c r="CI210" s="77" t="str">
        <f>IF(ISTEXT('Discounted Costs'!$N478&amp;'Discounted Costs'!$O478),('Discounted Costs'!CO478)/Value_Output,"")</f>
        <v/>
      </c>
      <c r="CJ210" s="77" t="str">
        <f>IF(ISTEXT('Discounted Costs'!$N478&amp;'Discounted Costs'!$O478),('Discounted Costs'!CP478)/Value_Output,"")</f>
        <v/>
      </c>
      <c r="CM210" s="24"/>
      <c r="CN210" s="24"/>
    </row>
    <row r="211" spans="3:92" x14ac:dyDescent="0.35">
      <c r="C211" s="114"/>
      <c r="D211" s="114"/>
      <c r="E211" s="19" t="str">
        <f>IF(ISTEXT('Discounted Costs'!$N479&amp;'Discounted Costs'!$O479),'Discounted Costs'!$O479,"")</f>
        <v/>
      </c>
      <c r="F211" s="19"/>
      <c r="G211" s="82" t="str">
        <f>IF(ISTEXT('Discounted Costs'!$N479&amp;'Discounted Costs'!$O479),SUM('Discounted Costs'!$P479:$BM479)/Value_Output,"")</f>
        <v/>
      </c>
      <c r="H211" s="82"/>
      <c r="I211" s="87"/>
      <c r="J211" s="81" t="str">
        <f>IF(ISTEXT('Discounted Costs'!$N479&amp;'Discounted Costs'!$O479),('Discounted Costs'!P479)/Value_Output,"")</f>
        <v/>
      </c>
      <c r="K211" s="81" t="str">
        <f>IF(ISTEXT('Discounted Costs'!$N479&amp;'Discounted Costs'!$O479),('Discounted Costs'!Q479)/Value_Output,"")</f>
        <v/>
      </c>
      <c r="L211" s="81" t="str">
        <f>IF(ISTEXT('Discounted Costs'!$N479&amp;'Discounted Costs'!$O479),('Discounted Costs'!R479)/Value_Output,"")</f>
        <v/>
      </c>
      <c r="M211" s="81" t="str">
        <f>IF(ISTEXT('Discounted Costs'!$N479&amp;'Discounted Costs'!$O479),('Discounted Costs'!S479)/Value_Output,"")</f>
        <v/>
      </c>
      <c r="N211" s="81" t="str">
        <f>IF(ISTEXT('Discounted Costs'!$N479&amp;'Discounted Costs'!$O479),('Discounted Costs'!T479)/Value_Output,"")</f>
        <v/>
      </c>
      <c r="O211" s="81" t="str">
        <f>IF(ISTEXT('Discounted Costs'!$N479&amp;'Discounted Costs'!$O479),('Discounted Costs'!U479)/Value_Output,"")</f>
        <v/>
      </c>
      <c r="P211" s="81" t="str">
        <f>IF(ISTEXT('Discounted Costs'!$N479&amp;'Discounted Costs'!$O479),('Discounted Costs'!V479)/Value_Output,"")</f>
        <v/>
      </c>
      <c r="Q211" s="81" t="str">
        <f>IF(ISTEXT('Discounted Costs'!$N479&amp;'Discounted Costs'!$O479),('Discounted Costs'!W479)/Value_Output,"")</f>
        <v/>
      </c>
      <c r="R211" s="81" t="str">
        <f>IF(ISTEXT('Discounted Costs'!$N479&amp;'Discounted Costs'!$O479),('Discounted Costs'!X479)/Value_Output,"")</f>
        <v/>
      </c>
      <c r="S211" s="81" t="str">
        <f>IF(ISTEXT('Discounted Costs'!$N479&amp;'Discounted Costs'!$O479),('Discounted Costs'!Y479)/Value_Output,"")</f>
        <v/>
      </c>
      <c r="T211" s="81" t="str">
        <f>IF(ISTEXT('Discounted Costs'!$N479&amp;'Discounted Costs'!$O479),('Discounted Costs'!Z479)/Value_Output,"")</f>
        <v/>
      </c>
      <c r="U211" s="81" t="str">
        <f>IF(ISTEXT('Discounted Costs'!$N479&amp;'Discounted Costs'!$O479),('Discounted Costs'!AA479)/Value_Output,"")</f>
        <v/>
      </c>
      <c r="V211" s="81" t="str">
        <f>IF(ISTEXT('Discounted Costs'!$N479&amp;'Discounted Costs'!$O479),('Discounted Costs'!AB479)/Value_Output,"")</f>
        <v/>
      </c>
      <c r="W211" s="81" t="str">
        <f>IF(ISTEXT('Discounted Costs'!$N479&amp;'Discounted Costs'!$O479),('Discounted Costs'!AC479)/Value_Output,"")</f>
        <v/>
      </c>
      <c r="X211" s="81" t="str">
        <f>IF(ISTEXT('Discounted Costs'!$N479&amp;'Discounted Costs'!$O479),('Discounted Costs'!AD479)/Value_Output,"")</f>
        <v/>
      </c>
      <c r="Y211" s="81" t="str">
        <f>IF(ISTEXT('Discounted Costs'!$N479&amp;'Discounted Costs'!$O479),('Discounted Costs'!AE479)/Value_Output,"")</f>
        <v/>
      </c>
      <c r="Z211" s="81" t="str">
        <f>IF(ISTEXT('Discounted Costs'!$N479&amp;'Discounted Costs'!$O479),('Discounted Costs'!AF479)/Value_Output,"")</f>
        <v/>
      </c>
      <c r="AA211" s="81" t="str">
        <f>IF(ISTEXT('Discounted Costs'!$N479&amp;'Discounted Costs'!$O479),('Discounted Costs'!AG479)/Value_Output,"")</f>
        <v/>
      </c>
      <c r="AB211" s="81" t="str">
        <f>IF(ISTEXT('Discounted Costs'!$N479&amp;'Discounted Costs'!$O479),('Discounted Costs'!AH479)/Value_Output,"")</f>
        <v/>
      </c>
      <c r="AC211" s="81" t="str">
        <f>IF(ISTEXT('Discounted Costs'!$N479&amp;'Discounted Costs'!$O479),('Discounted Costs'!AI479)/Value_Output,"")</f>
        <v/>
      </c>
      <c r="AD211" s="81" t="str">
        <f>IF(ISTEXT('Discounted Costs'!$N479&amp;'Discounted Costs'!$O479),('Discounted Costs'!AJ479)/Value_Output,"")</f>
        <v/>
      </c>
      <c r="AE211" s="81" t="str">
        <f>IF(ISTEXT('Discounted Costs'!$N479&amp;'Discounted Costs'!$O479),('Discounted Costs'!AK479)/Value_Output,"")</f>
        <v/>
      </c>
      <c r="AF211" s="81" t="str">
        <f>IF(ISTEXT('Discounted Costs'!$N479&amp;'Discounted Costs'!$O479),('Discounted Costs'!AL479)/Value_Output,"")</f>
        <v/>
      </c>
      <c r="AG211" s="81" t="str">
        <f>IF(ISTEXT('Discounted Costs'!$N479&amp;'Discounted Costs'!$O479),('Discounted Costs'!AM479)/Value_Output,"")</f>
        <v/>
      </c>
      <c r="AH211" s="81" t="str">
        <f>IF(ISTEXT('Discounted Costs'!$N479&amp;'Discounted Costs'!$O479),('Discounted Costs'!AN479)/Value_Output,"")</f>
        <v/>
      </c>
      <c r="AI211" s="81" t="str">
        <f>IF(ISTEXT('Discounted Costs'!$N479&amp;'Discounted Costs'!$O479),('Discounted Costs'!AO479)/Value_Output,"")</f>
        <v/>
      </c>
      <c r="AJ211" s="81" t="str">
        <f>IF(ISTEXT('Discounted Costs'!$N479&amp;'Discounted Costs'!$O479),('Discounted Costs'!AP479)/Value_Output,"")</f>
        <v/>
      </c>
      <c r="AK211" s="81" t="str">
        <f>IF(ISTEXT('Discounted Costs'!$N479&amp;'Discounted Costs'!$O479),('Discounted Costs'!AQ479)/Value_Output,"")</f>
        <v/>
      </c>
      <c r="AL211" s="81" t="str">
        <f>IF(ISTEXT('Discounted Costs'!$N479&amp;'Discounted Costs'!$O479),('Discounted Costs'!AR479)/Value_Output,"")</f>
        <v/>
      </c>
      <c r="AM211" s="81" t="str">
        <f>IF(ISTEXT('Discounted Costs'!$N479&amp;'Discounted Costs'!$O479),('Discounted Costs'!AS479)/Value_Output,"")</f>
        <v/>
      </c>
      <c r="AN211" s="81" t="str">
        <f>IF(ISTEXT('Discounted Costs'!$N479&amp;'Discounted Costs'!$O479),('Discounted Costs'!AT479)/Value_Output,"")</f>
        <v/>
      </c>
      <c r="AO211" s="81" t="str">
        <f>IF(ISTEXT('Discounted Costs'!$N479&amp;'Discounted Costs'!$O479),('Discounted Costs'!AU479)/Value_Output,"")</f>
        <v/>
      </c>
      <c r="AP211" s="81" t="str">
        <f>IF(ISTEXT('Discounted Costs'!$N479&amp;'Discounted Costs'!$O479),('Discounted Costs'!AV479)/Value_Output,"")</f>
        <v/>
      </c>
      <c r="AQ211" s="81" t="str">
        <f>IF(ISTEXT('Discounted Costs'!$N479&amp;'Discounted Costs'!$O479),('Discounted Costs'!AW479)/Value_Output,"")</f>
        <v/>
      </c>
      <c r="AR211" s="81" t="str">
        <f>IF(ISTEXT('Discounted Costs'!$N479&amp;'Discounted Costs'!$O479),('Discounted Costs'!AX479)/Value_Output,"")</f>
        <v/>
      </c>
      <c r="AS211" s="81" t="str">
        <f>IF(ISTEXT('Discounted Costs'!$N479&amp;'Discounted Costs'!$O479),('Discounted Costs'!AY479)/Value_Output,"")</f>
        <v/>
      </c>
      <c r="AT211" s="81" t="str">
        <f>IF(ISTEXT('Discounted Costs'!$N479&amp;'Discounted Costs'!$O479),('Discounted Costs'!AZ479)/Value_Output,"")</f>
        <v/>
      </c>
      <c r="AU211" s="81" t="str">
        <f>IF(ISTEXT('Discounted Costs'!$N479&amp;'Discounted Costs'!$O479),('Discounted Costs'!BA479)/Value_Output,"")</f>
        <v/>
      </c>
      <c r="AV211" s="81" t="str">
        <f>IF(ISTEXT('Discounted Costs'!$N479&amp;'Discounted Costs'!$O479),('Discounted Costs'!BB479)/Value_Output,"")</f>
        <v/>
      </c>
      <c r="AW211" s="81" t="str">
        <f>IF(ISTEXT('Discounted Costs'!$N479&amp;'Discounted Costs'!$O479),('Discounted Costs'!BC479)/Value_Output,"")</f>
        <v/>
      </c>
      <c r="AX211" s="81" t="str">
        <f>IF(ISTEXT('Discounted Costs'!$N479&amp;'Discounted Costs'!$O479),('Discounted Costs'!BD479)/Value_Output,"")</f>
        <v/>
      </c>
      <c r="AY211" s="81" t="str">
        <f>IF(ISTEXT('Discounted Costs'!$N479&amp;'Discounted Costs'!$O479),('Discounted Costs'!BE479)/Value_Output,"")</f>
        <v/>
      </c>
      <c r="AZ211" s="77" t="str">
        <f>IF(ISTEXT('Discounted Costs'!$N479&amp;'Discounted Costs'!$O479),('Discounted Costs'!BF479)/Value_Output,"")</f>
        <v/>
      </c>
      <c r="BA211" s="77" t="str">
        <f>IF(ISTEXT('Discounted Costs'!$N479&amp;'Discounted Costs'!$O479),('Discounted Costs'!BG479)/Value_Output,"")</f>
        <v/>
      </c>
      <c r="BB211" s="77" t="str">
        <f>IF(ISTEXT('Discounted Costs'!$N479&amp;'Discounted Costs'!$O479),('Discounted Costs'!BH479)/Value_Output,"")</f>
        <v/>
      </c>
      <c r="BC211" s="77" t="str">
        <f>IF(ISTEXT('Discounted Costs'!$N479&amp;'Discounted Costs'!$O479),('Discounted Costs'!BI479)/Value_Output,"")</f>
        <v/>
      </c>
      <c r="BD211" s="77" t="str">
        <f>IF(ISTEXT('Discounted Costs'!$N479&amp;'Discounted Costs'!$O479),('Discounted Costs'!BJ479)/Value_Output,"")</f>
        <v/>
      </c>
      <c r="BE211" s="77" t="str">
        <f>IF(ISTEXT('Discounted Costs'!$N479&amp;'Discounted Costs'!$O479),('Discounted Costs'!BK479)/Value_Output,"")</f>
        <v/>
      </c>
      <c r="BF211" s="77" t="str">
        <f>IF(ISTEXT('Discounted Costs'!$N479&amp;'Discounted Costs'!$O479),('Discounted Costs'!BL479)/Value_Output,"")</f>
        <v/>
      </c>
      <c r="BG211" s="77" t="str">
        <f>IF(ISTEXT('Discounted Costs'!$N479&amp;'Discounted Costs'!$O479),('Discounted Costs'!BM479)/Value_Output,"")</f>
        <v/>
      </c>
      <c r="BH211" s="77" t="str">
        <f>IF(ISTEXT('Discounted Costs'!$N479&amp;'Discounted Costs'!$O479),('Discounted Costs'!BN479)/Value_Output,"")</f>
        <v/>
      </c>
      <c r="BI211" s="77" t="str">
        <f>IF(ISTEXT('Discounted Costs'!$N479&amp;'Discounted Costs'!$O479),('Discounted Costs'!BO479)/Value_Output,"")</f>
        <v/>
      </c>
      <c r="BJ211" s="77" t="str">
        <f>IF(ISTEXT('Discounted Costs'!$N479&amp;'Discounted Costs'!$O479),('Discounted Costs'!BP479)/Value_Output,"")</f>
        <v/>
      </c>
      <c r="BK211" s="77" t="str">
        <f>IF(ISTEXT('Discounted Costs'!$N479&amp;'Discounted Costs'!$O479),('Discounted Costs'!BQ479)/Value_Output,"")</f>
        <v/>
      </c>
      <c r="BL211" s="77" t="str">
        <f>IF(ISTEXT('Discounted Costs'!$N479&amp;'Discounted Costs'!$O479),('Discounted Costs'!BR479)/Value_Output,"")</f>
        <v/>
      </c>
      <c r="BM211" s="77" t="str">
        <f>IF(ISTEXT('Discounted Costs'!$N479&amp;'Discounted Costs'!$O479),('Discounted Costs'!BS479)/Value_Output,"")</f>
        <v/>
      </c>
      <c r="BN211" s="77" t="str">
        <f>IF(ISTEXT('Discounted Costs'!$N479&amp;'Discounted Costs'!$O479),('Discounted Costs'!BT479)/Value_Output,"")</f>
        <v/>
      </c>
      <c r="BO211" s="77" t="str">
        <f>IF(ISTEXT('Discounted Costs'!$N479&amp;'Discounted Costs'!$O479),('Discounted Costs'!BU479)/Value_Output,"")</f>
        <v/>
      </c>
      <c r="BP211" s="77" t="str">
        <f>IF(ISTEXT('Discounted Costs'!$N479&amp;'Discounted Costs'!$O479),('Discounted Costs'!BV479)/Value_Output,"")</f>
        <v/>
      </c>
      <c r="BQ211" s="77" t="str">
        <f>IF(ISTEXT('Discounted Costs'!$N479&amp;'Discounted Costs'!$O479),('Discounted Costs'!BW479)/Value_Output,"")</f>
        <v/>
      </c>
      <c r="BR211" s="77" t="str">
        <f>IF(ISTEXT('Discounted Costs'!$N479&amp;'Discounted Costs'!$O479),('Discounted Costs'!BX479)/Value_Output,"")</f>
        <v/>
      </c>
      <c r="BS211" s="77" t="str">
        <f>IF(ISTEXT('Discounted Costs'!$N479&amp;'Discounted Costs'!$O479),('Discounted Costs'!BY479)/Value_Output,"")</f>
        <v/>
      </c>
      <c r="BT211" s="77" t="str">
        <f>IF(ISTEXT('Discounted Costs'!$N479&amp;'Discounted Costs'!$O479),('Discounted Costs'!BZ479)/Value_Output,"")</f>
        <v/>
      </c>
      <c r="BU211" s="77" t="str">
        <f>IF(ISTEXT('Discounted Costs'!$N479&amp;'Discounted Costs'!$O479),('Discounted Costs'!CA479)/Value_Output,"")</f>
        <v/>
      </c>
      <c r="BV211" s="77" t="str">
        <f>IF(ISTEXT('Discounted Costs'!$N479&amp;'Discounted Costs'!$O479),('Discounted Costs'!CB479)/Value_Output,"")</f>
        <v/>
      </c>
      <c r="BW211" s="77" t="str">
        <f>IF(ISTEXT('Discounted Costs'!$N479&amp;'Discounted Costs'!$O479),('Discounted Costs'!CC479)/Value_Output,"")</f>
        <v/>
      </c>
      <c r="BX211" s="77" t="str">
        <f>IF(ISTEXT('Discounted Costs'!$N479&amp;'Discounted Costs'!$O479),('Discounted Costs'!CD479)/Value_Output,"")</f>
        <v/>
      </c>
      <c r="BY211" s="77" t="str">
        <f>IF(ISTEXT('Discounted Costs'!$N479&amp;'Discounted Costs'!$O479),('Discounted Costs'!CE479)/Value_Output,"")</f>
        <v/>
      </c>
      <c r="BZ211" s="77" t="str">
        <f>IF(ISTEXT('Discounted Costs'!$N479&amp;'Discounted Costs'!$O479),('Discounted Costs'!CF479)/Value_Output,"")</f>
        <v/>
      </c>
      <c r="CA211" s="77" t="str">
        <f>IF(ISTEXT('Discounted Costs'!$N479&amp;'Discounted Costs'!$O479),('Discounted Costs'!CG479)/Value_Output,"")</f>
        <v/>
      </c>
      <c r="CB211" s="77" t="str">
        <f>IF(ISTEXT('Discounted Costs'!$N479&amp;'Discounted Costs'!$O479),('Discounted Costs'!CH479)/Value_Output,"")</f>
        <v/>
      </c>
      <c r="CC211" s="77" t="str">
        <f>IF(ISTEXT('Discounted Costs'!$N479&amp;'Discounted Costs'!$O479),('Discounted Costs'!CI479)/Value_Output,"")</f>
        <v/>
      </c>
      <c r="CD211" s="77" t="str">
        <f>IF(ISTEXT('Discounted Costs'!$N479&amp;'Discounted Costs'!$O479),('Discounted Costs'!CJ479)/Value_Output,"")</f>
        <v/>
      </c>
      <c r="CE211" s="77" t="str">
        <f>IF(ISTEXT('Discounted Costs'!$N479&amp;'Discounted Costs'!$O479),('Discounted Costs'!CK479)/Value_Output,"")</f>
        <v/>
      </c>
      <c r="CF211" s="77" t="str">
        <f>IF(ISTEXT('Discounted Costs'!$N479&amp;'Discounted Costs'!$O479),('Discounted Costs'!CL479)/Value_Output,"")</f>
        <v/>
      </c>
      <c r="CG211" s="77" t="str">
        <f>IF(ISTEXT('Discounted Costs'!$N479&amp;'Discounted Costs'!$O479),('Discounted Costs'!CM479)/Value_Output,"")</f>
        <v/>
      </c>
      <c r="CH211" s="77" t="str">
        <f>IF(ISTEXT('Discounted Costs'!$N479&amp;'Discounted Costs'!$O479),('Discounted Costs'!CN479)/Value_Output,"")</f>
        <v/>
      </c>
      <c r="CI211" s="77" t="str">
        <f>IF(ISTEXT('Discounted Costs'!$N479&amp;'Discounted Costs'!$O479),('Discounted Costs'!CO479)/Value_Output,"")</f>
        <v/>
      </c>
      <c r="CJ211" s="77" t="str">
        <f>IF(ISTEXT('Discounted Costs'!$N479&amp;'Discounted Costs'!$O479),('Discounted Costs'!CP479)/Value_Output,"")</f>
        <v/>
      </c>
      <c r="CM211" s="24"/>
      <c r="CN211" s="24"/>
    </row>
    <row r="212" spans="3:92" x14ac:dyDescent="0.35">
      <c r="C212" s="114"/>
      <c r="D212" s="114"/>
      <c r="E212" s="19" t="str">
        <f>IF(ISTEXT('Discounted Costs'!$N480&amp;'Discounted Costs'!$O480),'Discounted Costs'!$O480,"")</f>
        <v/>
      </c>
      <c r="F212" s="19"/>
      <c r="G212" s="82" t="str">
        <f>IF(ISTEXT('Discounted Costs'!$N480&amp;'Discounted Costs'!$O480),SUM('Discounted Costs'!$P480:$BM480)/Value_Output,"")</f>
        <v/>
      </c>
      <c r="H212" s="82"/>
      <c r="I212" s="87"/>
      <c r="J212" s="81" t="str">
        <f>IF(ISTEXT('Discounted Costs'!$N480&amp;'Discounted Costs'!$O480),('Discounted Costs'!P480)/Value_Output,"")</f>
        <v/>
      </c>
      <c r="K212" s="81" t="str">
        <f>IF(ISTEXT('Discounted Costs'!$N480&amp;'Discounted Costs'!$O480),('Discounted Costs'!Q480)/Value_Output,"")</f>
        <v/>
      </c>
      <c r="L212" s="81" t="str">
        <f>IF(ISTEXT('Discounted Costs'!$N480&amp;'Discounted Costs'!$O480),('Discounted Costs'!R480)/Value_Output,"")</f>
        <v/>
      </c>
      <c r="M212" s="81" t="str">
        <f>IF(ISTEXT('Discounted Costs'!$N480&amp;'Discounted Costs'!$O480),('Discounted Costs'!S480)/Value_Output,"")</f>
        <v/>
      </c>
      <c r="N212" s="81" t="str">
        <f>IF(ISTEXT('Discounted Costs'!$N480&amp;'Discounted Costs'!$O480),('Discounted Costs'!T480)/Value_Output,"")</f>
        <v/>
      </c>
      <c r="O212" s="81" t="str">
        <f>IF(ISTEXT('Discounted Costs'!$N480&amp;'Discounted Costs'!$O480),('Discounted Costs'!U480)/Value_Output,"")</f>
        <v/>
      </c>
      <c r="P212" s="81" t="str">
        <f>IF(ISTEXT('Discounted Costs'!$N480&amp;'Discounted Costs'!$O480),('Discounted Costs'!V480)/Value_Output,"")</f>
        <v/>
      </c>
      <c r="Q212" s="81" t="str">
        <f>IF(ISTEXT('Discounted Costs'!$N480&amp;'Discounted Costs'!$O480),('Discounted Costs'!W480)/Value_Output,"")</f>
        <v/>
      </c>
      <c r="R212" s="81" t="str">
        <f>IF(ISTEXT('Discounted Costs'!$N480&amp;'Discounted Costs'!$O480),('Discounted Costs'!X480)/Value_Output,"")</f>
        <v/>
      </c>
      <c r="S212" s="81" t="str">
        <f>IF(ISTEXT('Discounted Costs'!$N480&amp;'Discounted Costs'!$O480),('Discounted Costs'!Y480)/Value_Output,"")</f>
        <v/>
      </c>
      <c r="T212" s="81" t="str">
        <f>IF(ISTEXT('Discounted Costs'!$N480&amp;'Discounted Costs'!$O480),('Discounted Costs'!Z480)/Value_Output,"")</f>
        <v/>
      </c>
      <c r="U212" s="81" t="str">
        <f>IF(ISTEXT('Discounted Costs'!$N480&amp;'Discounted Costs'!$O480),('Discounted Costs'!AA480)/Value_Output,"")</f>
        <v/>
      </c>
      <c r="V212" s="81" t="str">
        <f>IF(ISTEXT('Discounted Costs'!$N480&amp;'Discounted Costs'!$O480),('Discounted Costs'!AB480)/Value_Output,"")</f>
        <v/>
      </c>
      <c r="W212" s="81" t="str">
        <f>IF(ISTEXT('Discounted Costs'!$N480&amp;'Discounted Costs'!$O480),('Discounted Costs'!AC480)/Value_Output,"")</f>
        <v/>
      </c>
      <c r="X212" s="81" t="str">
        <f>IF(ISTEXT('Discounted Costs'!$N480&amp;'Discounted Costs'!$O480),('Discounted Costs'!AD480)/Value_Output,"")</f>
        <v/>
      </c>
      <c r="Y212" s="81" t="str">
        <f>IF(ISTEXT('Discounted Costs'!$N480&amp;'Discounted Costs'!$O480),('Discounted Costs'!AE480)/Value_Output,"")</f>
        <v/>
      </c>
      <c r="Z212" s="81" t="str">
        <f>IF(ISTEXT('Discounted Costs'!$N480&amp;'Discounted Costs'!$O480),('Discounted Costs'!AF480)/Value_Output,"")</f>
        <v/>
      </c>
      <c r="AA212" s="81" t="str">
        <f>IF(ISTEXT('Discounted Costs'!$N480&amp;'Discounted Costs'!$O480),('Discounted Costs'!AG480)/Value_Output,"")</f>
        <v/>
      </c>
      <c r="AB212" s="81" t="str">
        <f>IF(ISTEXT('Discounted Costs'!$N480&amp;'Discounted Costs'!$O480),('Discounted Costs'!AH480)/Value_Output,"")</f>
        <v/>
      </c>
      <c r="AC212" s="81" t="str">
        <f>IF(ISTEXT('Discounted Costs'!$N480&amp;'Discounted Costs'!$O480),('Discounted Costs'!AI480)/Value_Output,"")</f>
        <v/>
      </c>
      <c r="AD212" s="81" t="str">
        <f>IF(ISTEXT('Discounted Costs'!$N480&amp;'Discounted Costs'!$O480),('Discounted Costs'!AJ480)/Value_Output,"")</f>
        <v/>
      </c>
      <c r="AE212" s="81" t="str">
        <f>IF(ISTEXT('Discounted Costs'!$N480&amp;'Discounted Costs'!$O480),('Discounted Costs'!AK480)/Value_Output,"")</f>
        <v/>
      </c>
      <c r="AF212" s="81" t="str">
        <f>IF(ISTEXT('Discounted Costs'!$N480&amp;'Discounted Costs'!$O480),('Discounted Costs'!AL480)/Value_Output,"")</f>
        <v/>
      </c>
      <c r="AG212" s="81" t="str">
        <f>IF(ISTEXT('Discounted Costs'!$N480&amp;'Discounted Costs'!$O480),('Discounted Costs'!AM480)/Value_Output,"")</f>
        <v/>
      </c>
      <c r="AH212" s="81" t="str">
        <f>IF(ISTEXT('Discounted Costs'!$N480&amp;'Discounted Costs'!$O480),('Discounted Costs'!AN480)/Value_Output,"")</f>
        <v/>
      </c>
      <c r="AI212" s="81" t="str">
        <f>IF(ISTEXT('Discounted Costs'!$N480&amp;'Discounted Costs'!$O480),('Discounted Costs'!AO480)/Value_Output,"")</f>
        <v/>
      </c>
      <c r="AJ212" s="81" t="str">
        <f>IF(ISTEXT('Discounted Costs'!$N480&amp;'Discounted Costs'!$O480),('Discounted Costs'!AP480)/Value_Output,"")</f>
        <v/>
      </c>
      <c r="AK212" s="81" t="str">
        <f>IF(ISTEXT('Discounted Costs'!$N480&amp;'Discounted Costs'!$O480),('Discounted Costs'!AQ480)/Value_Output,"")</f>
        <v/>
      </c>
      <c r="AL212" s="81" t="str">
        <f>IF(ISTEXT('Discounted Costs'!$N480&amp;'Discounted Costs'!$O480),('Discounted Costs'!AR480)/Value_Output,"")</f>
        <v/>
      </c>
      <c r="AM212" s="81" t="str">
        <f>IF(ISTEXT('Discounted Costs'!$N480&amp;'Discounted Costs'!$O480),('Discounted Costs'!AS480)/Value_Output,"")</f>
        <v/>
      </c>
      <c r="AN212" s="81" t="str">
        <f>IF(ISTEXT('Discounted Costs'!$N480&amp;'Discounted Costs'!$O480),('Discounted Costs'!AT480)/Value_Output,"")</f>
        <v/>
      </c>
      <c r="AO212" s="81" t="str">
        <f>IF(ISTEXT('Discounted Costs'!$N480&amp;'Discounted Costs'!$O480),('Discounted Costs'!AU480)/Value_Output,"")</f>
        <v/>
      </c>
      <c r="AP212" s="81" t="str">
        <f>IF(ISTEXT('Discounted Costs'!$N480&amp;'Discounted Costs'!$O480),('Discounted Costs'!AV480)/Value_Output,"")</f>
        <v/>
      </c>
      <c r="AQ212" s="81" t="str">
        <f>IF(ISTEXT('Discounted Costs'!$N480&amp;'Discounted Costs'!$O480),('Discounted Costs'!AW480)/Value_Output,"")</f>
        <v/>
      </c>
      <c r="AR212" s="81" t="str">
        <f>IF(ISTEXT('Discounted Costs'!$N480&amp;'Discounted Costs'!$O480),('Discounted Costs'!AX480)/Value_Output,"")</f>
        <v/>
      </c>
      <c r="AS212" s="81" t="str">
        <f>IF(ISTEXT('Discounted Costs'!$N480&amp;'Discounted Costs'!$O480),('Discounted Costs'!AY480)/Value_Output,"")</f>
        <v/>
      </c>
      <c r="AT212" s="81" t="str">
        <f>IF(ISTEXT('Discounted Costs'!$N480&amp;'Discounted Costs'!$O480),('Discounted Costs'!AZ480)/Value_Output,"")</f>
        <v/>
      </c>
      <c r="AU212" s="81" t="str">
        <f>IF(ISTEXT('Discounted Costs'!$N480&amp;'Discounted Costs'!$O480),('Discounted Costs'!BA480)/Value_Output,"")</f>
        <v/>
      </c>
      <c r="AV212" s="81" t="str">
        <f>IF(ISTEXT('Discounted Costs'!$N480&amp;'Discounted Costs'!$O480),('Discounted Costs'!BB480)/Value_Output,"")</f>
        <v/>
      </c>
      <c r="AW212" s="81" t="str">
        <f>IF(ISTEXT('Discounted Costs'!$N480&amp;'Discounted Costs'!$O480),('Discounted Costs'!BC480)/Value_Output,"")</f>
        <v/>
      </c>
      <c r="AX212" s="81" t="str">
        <f>IF(ISTEXT('Discounted Costs'!$N480&amp;'Discounted Costs'!$O480),('Discounted Costs'!BD480)/Value_Output,"")</f>
        <v/>
      </c>
      <c r="AY212" s="81" t="str">
        <f>IF(ISTEXT('Discounted Costs'!$N480&amp;'Discounted Costs'!$O480),('Discounted Costs'!BE480)/Value_Output,"")</f>
        <v/>
      </c>
      <c r="AZ212" s="77" t="str">
        <f>IF(ISTEXT('Discounted Costs'!$N480&amp;'Discounted Costs'!$O480),('Discounted Costs'!BF480)/Value_Output,"")</f>
        <v/>
      </c>
      <c r="BA212" s="77" t="str">
        <f>IF(ISTEXT('Discounted Costs'!$N480&amp;'Discounted Costs'!$O480),('Discounted Costs'!BG480)/Value_Output,"")</f>
        <v/>
      </c>
      <c r="BB212" s="77" t="str">
        <f>IF(ISTEXT('Discounted Costs'!$N480&amp;'Discounted Costs'!$O480),('Discounted Costs'!BH480)/Value_Output,"")</f>
        <v/>
      </c>
      <c r="BC212" s="77" t="str">
        <f>IF(ISTEXT('Discounted Costs'!$N480&amp;'Discounted Costs'!$O480),('Discounted Costs'!BI480)/Value_Output,"")</f>
        <v/>
      </c>
      <c r="BD212" s="77" t="str">
        <f>IF(ISTEXT('Discounted Costs'!$N480&amp;'Discounted Costs'!$O480),('Discounted Costs'!BJ480)/Value_Output,"")</f>
        <v/>
      </c>
      <c r="BE212" s="77" t="str">
        <f>IF(ISTEXT('Discounted Costs'!$N480&amp;'Discounted Costs'!$O480),('Discounted Costs'!BK480)/Value_Output,"")</f>
        <v/>
      </c>
      <c r="BF212" s="77" t="str">
        <f>IF(ISTEXT('Discounted Costs'!$N480&amp;'Discounted Costs'!$O480),('Discounted Costs'!BL480)/Value_Output,"")</f>
        <v/>
      </c>
      <c r="BG212" s="77" t="str">
        <f>IF(ISTEXT('Discounted Costs'!$N480&amp;'Discounted Costs'!$O480),('Discounted Costs'!BM480)/Value_Output,"")</f>
        <v/>
      </c>
      <c r="BH212" s="77" t="str">
        <f>IF(ISTEXT('Discounted Costs'!$N480&amp;'Discounted Costs'!$O480),('Discounted Costs'!BN480)/Value_Output,"")</f>
        <v/>
      </c>
      <c r="BI212" s="77" t="str">
        <f>IF(ISTEXT('Discounted Costs'!$N480&amp;'Discounted Costs'!$O480),('Discounted Costs'!BO480)/Value_Output,"")</f>
        <v/>
      </c>
      <c r="BJ212" s="77" t="str">
        <f>IF(ISTEXT('Discounted Costs'!$N480&amp;'Discounted Costs'!$O480),('Discounted Costs'!BP480)/Value_Output,"")</f>
        <v/>
      </c>
      <c r="BK212" s="77" t="str">
        <f>IF(ISTEXT('Discounted Costs'!$N480&amp;'Discounted Costs'!$O480),('Discounted Costs'!BQ480)/Value_Output,"")</f>
        <v/>
      </c>
      <c r="BL212" s="77" t="str">
        <f>IF(ISTEXT('Discounted Costs'!$N480&amp;'Discounted Costs'!$O480),('Discounted Costs'!BR480)/Value_Output,"")</f>
        <v/>
      </c>
      <c r="BM212" s="77" t="str">
        <f>IF(ISTEXT('Discounted Costs'!$N480&amp;'Discounted Costs'!$O480),('Discounted Costs'!BS480)/Value_Output,"")</f>
        <v/>
      </c>
      <c r="BN212" s="77" t="str">
        <f>IF(ISTEXT('Discounted Costs'!$N480&amp;'Discounted Costs'!$O480),('Discounted Costs'!BT480)/Value_Output,"")</f>
        <v/>
      </c>
      <c r="BO212" s="77" t="str">
        <f>IF(ISTEXT('Discounted Costs'!$N480&amp;'Discounted Costs'!$O480),('Discounted Costs'!BU480)/Value_Output,"")</f>
        <v/>
      </c>
      <c r="BP212" s="77" t="str">
        <f>IF(ISTEXT('Discounted Costs'!$N480&amp;'Discounted Costs'!$O480),('Discounted Costs'!BV480)/Value_Output,"")</f>
        <v/>
      </c>
      <c r="BQ212" s="77" t="str">
        <f>IF(ISTEXT('Discounted Costs'!$N480&amp;'Discounted Costs'!$O480),('Discounted Costs'!BW480)/Value_Output,"")</f>
        <v/>
      </c>
      <c r="BR212" s="77" t="str">
        <f>IF(ISTEXT('Discounted Costs'!$N480&amp;'Discounted Costs'!$O480),('Discounted Costs'!BX480)/Value_Output,"")</f>
        <v/>
      </c>
      <c r="BS212" s="77" t="str">
        <f>IF(ISTEXT('Discounted Costs'!$N480&amp;'Discounted Costs'!$O480),('Discounted Costs'!BY480)/Value_Output,"")</f>
        <v/>
      </c>
      <c r="BT212" s="77" t="str">
        <f>IF(ISTEXT('Discounted Costs'!$N480&amp;'Discounted Costs'!$O480),('Discounted Costs'!BZ480)/Value_Output,"")</f>
        <v/>
      </c>
      <c r="BU212" s="77" t="str">
        <f>IF(ISTEXT('Discounted Costs'!$N480&amp;'Discounted Costs'!$O480),('Discounted Costs'!CA480)/Value_Output,"")</f>
        <v/>
      </c>
      <c r="BV212" s="77" t="str">
        <f>IF(ISTEXT('Discounted Costs'!$N480&amp;'Discounted Costs'!$O480),('Discounted Costs'!CB480)/Value_Output,"")</f>
        <v/>
      </c>
      <c r="BW212" s="77" t="str">
        <f>IF(ISTEXT('Discounted Costs'!$N480&amp;'Discounted Costs'!$O480),('Discounted Costs'!CC480)/Value_Output,"")</f>
        <v/>
      </c>
      <c r="BX212" s="77" t="str">
        <f>IF(ISTEXT('Discounted Costs'!$N480&amp;'Discounted Costs'!$O480),('Discounted Costs'!CD480)/Value_Output,"")</f>
        <v/>
      </c>
      <c r="BY212" s="77" t="str">
        <f>IF(ISTEXT('Discounted Costs'!$N480&amp;'Discounted Costs'!$O480),('Discounted Costs'!CE480)/Value_Output,"")</f>
        <v/>
      </c>
      <c r="BZ212" s="77" t="str">
        <f>IF(ISTEXT('Discounted Costs'!$N480&amp;'Discounted Costs'!$O480),('Discounted Costs'!CF480)/Value_Output,"")</f>
        <v/>
      </c>
      <c r="CA212" s="77" t="str">
        <f>IF(ISTEXT('Discounted Costs'!$N480&amp;'Discounted Costs'!$O480),('Discounted Costs'!CG480)/Value_Output,"")</f>
        <v/>
      </c>
      <c r="CB212" s="77" t="str">
        <f>IF(ISTEXT('Discounted Costs'!$N480&amp;'Discounted Costs'!$O480),('Discounted Costs'!CH480)/Value_Output,"")</f>
        <v/>
      </c>
      <c r="CC212" s="77" t="str">
        <f>IF(ISTEXT('Discounted Costs'!$N480&amp;'Discounted Costs'!$O480),('Discounted Costs'!CI480)/Value_Output,"")</f>
        <v/>
      </c>
      <c r="CD212" s="77" t="str">
        <f>IF(ISTEXT('Discounted Costs'!$N480&amp;'Discounted Costs'!$O480),('Discounted Costs'!CJ480)/Value_Output,"")</f>
        <v/>
      </c>
      <c r="CE212" s="77" t="str">
        <f>IF(ISTEXT('Discounted Costs'!$N480&amp;'Discounted Costs'!$O480),('Discounted Costs'!CK480)/Value_Output,"")</f>
        <v/>
      </c>
      <c r="CF212" s="77" t="str">
        <f>IF(ISTEXT('Discounted Costs'!$N480&amp;'Discounted Costs'!$O480),('Discounted Costs'!CL480)/Value_Output,"")</f>
        <v/>
      </c>
      <c r="CG212" s="77" t="str">
        <f>IF(ISTEXT('Discounted Costs'!$N480&amp;'Discounted Costs'!$O480),('Discounted Costs'!CM480)/Value_Output,"")</f>
        <v/>
      </c>
      <c r="CH212" s="77" t="str">
        <f>IF(ISTEXT('Discounted Costs'!$N480&amp;'Discounted Costs'!$O480),('Discounted Costs'!CN480)/Value_Output,"")</f>
        <v/>
      </c>
      <c r="CI212" s="77" t="str">
        <f>IF(ISTEXT('Discounted Costs'!$N480&amp;'Discounted Costs'!$O480),('Discounted Costs'!CO480)/Value_Output,"")</f>
        <v/>
      </c>
      <c r="CJ212" s="77" t="str">
        <f>IF(ISTEXT('Discounted Costs'!$N480&amp;'Discounted Costs'!$O480),('Discounted Costs'!CP480)/Value_Output,"")</f>
        <v/>
      </c>
      <c r="CM212" s="24"/>
      <c r="CN212" s="24"/>
    </row>
    <row r="213" spans="3:92" x14ac:dyDescent="0.35">
      <c r="C213" s="114"/>
      <c r="D213" s="114"/>
      <c r="E213" s="19" t="str">
        <f>IF(ISTEXT('Discounted Costs'!$N481&amp;'Discounted Costs'!$O481),'Discounted Costs'!$O481,"")</f>
        <v/>
      </c>
      <c r="F213" s="19"/>
      <c r="G213" s="82" t="str">
        <f>IF(ISTEXT('Discounted Costs'!$N481&amp;'Discounted Costs'!$O481),SUM('Discounted Costs'!$P481:$BM481)/Value_Output,"")</f>
        <v/>
      </c>
      <c r="H213" s="82"/>
      <c r="I213" s="87"/>
      <c r="J213" s="81" t="str">
        <f>IF(ISTEXT('Discounted Costs'!$N481&amp;'Discounted Costs'!$O481),('Discounted Costs'!P481)/Value_Output,"")</f>
        <v/>
      </c>
      <c r="K213" s="81" t="str">
        <f>IF(ISTEXT('Discounted Costs'!$N481&amp;'Discounted Costs'!$O481),('Discounted Costs'!Q481)/Value_Output,"")</f>
        <v/>
      </c>
      <c r="L213" s="81" t="str">
        <f>IF(ISTEXT('Discounted Costs'!$N481&amp;'Discounted Costs'!$O481),('Discounted Costs'!R481)/Value_Output,"")</f>
        <v/>
      </c>
      <c r="M213" s="81" t="str">
        <f>IF(ISTEXT('Discounted Costs'!$N481&amp;'Discounted Costs'!$O481),('Discounted Costs'!S481)/Value_Output,"")</f>
        <v/>
      </c>
      <c r="N213" s="81" t="str">
        <f>IF(ISTEXT('Discounted Costs'!$N481&amp;'Discounted Costs'!$O481),('Discounted Costs'!T481)/Value_Output,"")</f>
        <v/>
      </c>
      <c r="O213" s="81" t="str">
        <f>IF(ISTEXT('Discounted Costs'!$N481&amp;'Discounted Costs'!$O481),('Discounted Costs'!U481)/Value_Output,"")</f>
        <v/>
      </c>
      <c r="P213" s="81" t="str">
        <f>IF(ISTEXT('Discounted Costs'!$N481&amp;'Discounted Costs'!$O481),('Discounted Costs'!V481)/Value_Output,"")</f>
        <v/>
      </c>
      <c r="Q213" s="81" t="str">
        <f>IF(ISTEXT('Discounted Costs'!$N481&amp;'Discounted Costs'!$O481),('Discounted Costs'!W481)/Value_Output,"")</f>
        <v/>
      </c>
      <c r="R213" s="81" t="str">
        <f>IF(ISTEXT('Discounted Costs'!$N481&amp;'Discounted Costs'!$O481),('Discounted Costs'!X481)/Value_Output,"")</f>
        <v/>
      </c>
      <c r="S213" s="81" t="str">
        <f>IF(ISTEXT('Discounted Costs'!$N481&amp;'Discounted Costs'!$O481),('Discounted Costs'!Y481)/Value_Output,"")</f>
        <v/>
      </c>
      <c r="T213" s="81" t="str">
        <f>IF(ISTEXT('Discounted Costs'!$N481&amp;'Discounted Costs'!$O481),('Discounted Costs'!Z481)/Value_Output,"")</f>
        <v/>
      </c>
      <c r="U213" s="81" t="str">
        <f>IF(ISTEXT('Discounted Costs'!$N481&amp;'Discounted Costs'!$O481),('Discounted Costs'!AA481)/Value_Output,"")</f>
        <v/>
      </c>
      <c r="V213" s="81" t="str">
        <f>IF(ISTEXT('Discounted Costs'!$N481&amp;'Discounted Costs'!$O481),('Discounted Costs'!AB481)/Value_Output,"")</f>
        <v/>
      </c>
      <c r="W213" s="81" t="str">
        <f>IF(ISTEXT('Discounted Costs'!$N481&amp;'Discounted Costs'!$O481),('Discounted Costs'!AC481)/Value_Output,"")</f>
        <v/>
      </c>
      <c r="X213" s="81" t="str">
        <f>IF(ISTEXT('Discounted Costs'!$N481&amp;'Discounted Costs'!$O481),('Discounted Costs'!AD481)/Value_Output,"")</f>
        <v/>
      </c>
      <c r="Y213" s="81" t="str">
        <f>IF(ISTEXT('Discounted Costs'!$N481&amp;'Discounted Costs'!$O481),('Discounted Costs'!AE481)/Value_Output,"")</f>
        <v/>
      </c>
      <c r="Z213" s="81" t="str">
        <f>IF(ISTEXT('Discounted Costs'!$N481&amp;'Discounted Costs'!$O481),('Discounted Costs'!AF481)/Value_Output,"")</f>
        <v/>
      </c>
      <c r="AA213" s="81" t="str">
        <f>IF(ISTEXT('Discounted Costs'!$N481&amp;'Discounted Costs'!$O481),('Discounted Costs'!AG481)/Value_Output,"")</f>
        <v/>
      </c>
      <c r="AB213" s="81" t="str">
        <f>IF(ISTEXT('Discounted Costs'!$N481&amp;'Discounted Costs'!$O481),('Discounted Costs'!AH481)/Value_Output,"")</f>
        <v/>
      </c>
      <c r="AC213" s="81" t="str">
        <f>IF(ISTEXT('Discounted Costs'!$N481&amp;'Discounted Costs'!$O481),('Discounted Costs'!AI481)/Value_Output,"")</f>
        <v/>
      </c>
      <c r="AD213" s="81" t="str">
        <f>IF(ISTEXT('Discounted Costs'!$N481&amp;'Discounted Costs'!$O481),('Discounted Costs'!AJ481)/Value_Output,"")</f>
        <v/>
      </c>
      <c r="AE213" s="81" t="str">
        <f>IF(ISTEXT('Discounted Costs'!$N481&amp;'Discounted Costs'!$O481),('Discounted Costs'!AK481)/Value_Output,"")</f>
        <v/>
      </c>
      <c r="AF213" s="81" t="str">
        <f>IF(ISTEXT('Discounted Costs'!$N481&amp;'Discounted Costs'!$O481),('Discounted Costs'!AL481)/Value_Output,"")</f>
        <v/>
      </c>
      <c r="AG213" s="81" t="str">
        <f>IF(ISTEXT('Discounted Costs'!$N481&amp;'Discounted Costs'!$O481),('Discounted Costs'!AM481)/Value_Output,"")</f>
        <v/>
      </c>
      <c r="AH213" s="81" t="str">
        <f>IF(ISTEXT('Discounted Costs'!$N481&amp;'Discounted Costs'!$O481),('Discounted Costs'!AN481)/Value_Output,"")</f>
        <v/>
      </c>
      <c r="AI213" s="81" t="str">
        <f>IF(ISTEXT('Discounted Costs'!$N481&amp;'Discounted Costs'!$O481),('Discounted Costs'!AO481)/Value_Output,"")</f>
        <v/>
      </c>
      <c r="AJ213" s="81" t="str">
        <f>IF(ISTEXT('Discounted Costs'!$N481&amp;'Discounted Costs'!$O481),('Discounted Costs'!AP481)/Value_Output,"")</f>
        <v/>
      </c>
      <c r="AK213" s="81" t="str">
        <f>IF(ISTEXT('Discounted Costs'!$N481&amp;'Discounted Costs'!$O481),('Discounted Costs'!AQ481)/Value_Output,"")</f>
        <v/>
      </c>
      <c r="AL213" s="81" t="str">
        <f>IF(ISTEXT('Discounted Costs'!$N481&amp;'Discounted Costs'!$O481),('Discounted Costs'!AR481)/Value_Output,"")</f>
        <v/>
      </c>
      <c r="AM213" s="81" t="str">
        <f>IF(ISTEXT('Discounted Costs'!$N481&amp;'Discounted Costs'!$O481),('Discounted Costs'!AS481)/Value_Output,"")</f>
        <v/>
      </c>
      <c r="AN213" s="81" t="str">
        <f>IF(ISTEXT('Discounted Costs'!$N481&amp;'Discounted Costs'!$O481),('Discounted Costs'!AT481)/Value_Output,"")</f>
        <v/>
      </c>
      <c r="AO213" s="81" t="str">
        <f>IF(ISTEXT('Discounted Costs'!$N481&amp;'Discounted Costs'!$O481),('Discounted Costs'!AU481)/Value_Output,"")</f>
        <v/>
      </c>
      <c r="AP213" s="81" t="str">
        <f>IF(ISTEXT('Discounted Costs'!$N481&amp;'Discounted Costs'!$O481),('Discounted Costs'!AV481)/Value_Output,"")</f>
        <v/>
      </c>
      <c r="AQ213" s="81" t="str">
        <f>IF(ISTEXT('Discounted Costs'!$N481&amp;'Discounted Costs'!$O481),('Discounted Costs'!AW481)/Value_Output,"")</f>
        <v/>
      </c>
      <c r="AR213" s="81" t="str">
        <f>IF(ISTEXT('Discounted Costs'!$N481&amp;'Discounted Costs'!$O481),('Discounted Costs'!AX481)/Value_Output,"")</f>
        <v/>
      </c>
      <c r="AS213" s="81" t="str">
        <f>IF(ISTEXT('Discounted Costs'!$N481&amp;'Discounted Costs'!$O481),('Discounted Costs'!AY481)/Value_Output,"")</f>
        <v/>
      </c>
      <c r="AT213" s="81" t="str">
        <f>IF(ISTEXT('Discounted Costs'!$N481&amp;'Discounted Costs'!$O481),('Discounted Costs'!AZ481)/Value_Output,"")</f>
        <v/>
      </c>
      <c r="AU213" s="81" t="str">
        <f>IF(ISTEXT('Discounted Costs'!$N481&amp;'Discounted Costs'!$O481),('Discounted Costs'!BA481)/Value_Output,"")</f>
        <v/>
      </c>
      <c r="AV213" s="81" t="str">
        <f>IF(ISTEXT('Discounted Costs'!$N481&amp;'Discounted Costs'!$O481),('Discounted Costs'!BB481)/Value_Output,"")</f>
        <v/>
      </c>
      <c r="AW213" s="81" t="str">
        <f>IF(ISTEXT('Discounted Costs'!$N481&amp;'Discounted Costs'!$O481),('Discounted Costs'!BC481)/Value_Output,"")</f>
        <v/>
      </c>
      <c r="AX213" s="81" t="str">
        <f>IF(ISTEXT('Discounted Costs'!$N481&amp;'Discounted Costs'!$O481),('Discounted Costs'!BD481)/Value_Output,"")</f>
        <v/>
      </c>
      <c r="AY213" s="81" t="str">
        <f>IF(ISTEXT('Discounted Costs'!$N481&amp;'Discounted Costs'!$O481),('Discounted Costs'!BE481)/Value_Output,"")</f>
        <v/>
      </c>
      <c r="AZ213" s="77" t="str">
        <f>IF(ISTEXT('Discounted Costs'!$N481&amp;'Discounted Costs'!$O481),('Discounted Costs'!BF481)/Value_Output,"")</f>
        <v/>
      </c>
      <c r="BA213" s="77" t="str">
        <f>IF(ISTEXT('Discounted Costs'!$N481&amp;'Discounted Costs'!$O481),('Discounted Costs'!BG481)/Value_Output,"")</f>
        <v/>
      </c>
      <c r="BB213" s="77" t="str">
        <f>IF(ISTEXT('Discounted Costs'!$N481&amp;'Discounted Costs'!$O481),('Discounted Costs'!BH481)/Value_Output,"")</f>
        <v/>
      </c>
      <c r="BC213" s="77" t="str">
        <f>IF(ISTEXT('Discounted Costs'!$N481&amp;'Discounted Costs'!$O481),('Discounted Costs'!BI481)/Value_Output,"")</f>
        <v/>
      </c>
      <c r="BD213" s="77" t="str">
        <f>IF(ISTEXT('Discounted Costs'!$N481&amp;'Discounted Costs'!$O481),('Discounted Costs'!BJ481)/Value_Output,"")</f>
        <v/>
      </c>
      <c r="BE213" s="77" t="str">
        <f>IF(ISTEXT('Discounted Costs'!$N481&amp;'Discounted Costs'!$O481),('Discounted Costs'!BK481)/Value_Output,"")</f>
        <v/>
      </c>
      <c r="BF213" s="77" t="str">
        <f>IF(ISTEXT('Discounted Costs'!$N481&amp;'Discounted Costs'!$O481),('Discounted Costs'!BL481)/Value_Output,"")</f>
        <v/>
      </c>
      <c r="BG213" s="77" t="str">
        <f>IF(ISTEXT('Discounted Costs'!$N481&amp;'Discounted Costs'!$O481),('Discounted Costs'!BM481)/Value_Output,"")</f>
        <v/>
      </c>
      <c r="BH213" s="77" t="str">
        <f>IF(ISTEXT('Discounted Costs'!$N481&amp;'Discounted Costs'!$O481),('Discounted Costs'!BN481)/Value_Output,"")</f>
        <v/>
      </c>
      <c r="BI213" s="77" t="str">
        <f>IF(ISTEXT('Discounted Costs'!$N481&amp;'Discounted Costs'!$O481),('Discounted Costs'!BO481)/Value_Output,"")</f>
        <v/>
      </c>
      <c r="BJ213" s="77" t="str">
        <f>IF(ISTEXT('Discounted Costs'!$N481&amp;'Discounted Costs'!$O481),('Discounted Costs'!BP481)/Value_Output,"")</f>
        <v/>
      </c>
      <c r="BK213" s="77" t="str">
        <f>IF(ISTEXT('Discounted Costs'!$N481&amp;'Discounted Costs'!$O481),('Discounted Costs'!BQ481)/Value_Output,"")</f>
        <v/>
      </c>
      <c r="BL213" s="77" t="str">
        <f>IF(ISTEXT('Discounted Costs'!$N481&amp;'Discounted Costs'!$O481),('Discounted Costs'!BR481)/Value_Output,"")</f>
        <v/>
      </c>
      <c r="BM213" s="77" t="str">
        <f>IF(ISTEXT('Discounted Costs'!$N481&amp;'Discounted Costs'!$O481),('Discounted Costs'!BS481)/Value_Output,"")</f>
        <v/>
      </c>
      <c r="BN213" s="77" t="str">
        <f>IF(ISTEXT('Discounted Costs'!$N481&amp;'Discounted Costs'!$O481),('Discounted Costs'!BT481)/Value_Output,"")</f>
        <v/>
      </c>
      <c r="BO213" s="77" t="str">
        <f>IF(ISTEXT('Discounted Costs'!$N481&amp;'Discounted Costs'!$O481),('Discounted Costs'!BU481)/Value_Output,"")</f>
        <v/>
      </c>
      <c r="BP213" s="77" t="str">
        <f>IF(ISTEXT('Discounted Costs'!$N481&amp;'Discounted Costs'!$O481),('Discounted Costs'!BV481)/Value_Output,"")</f>
        <v/>
      </c>
      <c r="BQ213" s="77" t="str">
        <f>IF(ISTEXT('Discounted Costs'!$N481&amp;'Discounted Costs'!$O481),('Discounted Costs'!BW481)/Value_Output,"")</f>
        <v/>
      </c>
      <c r="BR213" s="77" t="str">
        <f>IF(ISTEXT('Discounted Costs'!$N481&amp;'Discounted Costs'!$O481),('Discounted Costs'!BX481)/Value_Output,"")</f>
        <v/>
      </c>
      <c r="BS213" s="77" t="str">
        <f>IF(ISTEXT('Discounted Costs'!$N481&amp;'Discounted Costs'!$O481),('Discounted Costs'!BY481)/Value_Output,"")</f>
        <v/>
      </c>
      <c r="BT213" s="77" t="str">
        <f>IF(ISTEXT('Discounted Costs'!$N481&amp;'Discounted Costs'!$O481),('Discounted Costs'!BZ481)/Value_Output,"")</f>
        <v/>
      </c>
      <c r="BU213" s="77" t="str">
        <f>IF(ISTEXT('Discounted Costs'!$N481&amp;'Discounted Costs'!$O481),('Discounted Costs'!CA481)/Value_Output,"")</f>
        <v/>
      </c>
      <c r="BV213" s="77" t="str">
        <f>IF(ISTEXT('Discounted Costs'!$N481&amp;'Discounted Costs'!$O481),('Discounted Costs'!CB481)/Value_Output,"")</f>
        <v/>
      </c>
      <c r="BW213" s="77" t="str">
        <f>IF(ISTEXT('Discounted Costs'!$N481&amp;'Discounted Costs'!$O481),('Discounted Costs'!CC481)/Value_Output,"")</f>
        <v/>
      </c>
      <c r="BX213" s="77" t="str">
        <f>IF(ISTEXT('Discounted Costs'!$N481&amp;'Discounted Costs'!$O481),('Discounted Costs'!CD481)/Value_Output,"")</f>
        <v/>
      </c>
      <c r="BY213" s="77" t="str">
        <f>IF(ISTEXT('Discounted Costs'!$N481&amp;'Discounted Costs'!$O481),('Discounted Costs'!CE481)/Value_Output,"")</f>
        <v/>
      </c>
      <c r="BZ213" s="77" t="str">
        <f>IF(ISTEXT('Discounted Costs'!$N481&amp;'Discounted Costs'!$O481),('Discounted Costs'!CF481)/Value_Output,"")</f>
        <v/>
      </c>
      <c r="CA213" s="77" t="str">
        <f>IF(ISTEXT('Discounted Costs'!$N481&amp;'Discounted Costs'!$O481),('Discounted Costs'!CG481)/Value_Output,"")</f>
        <v/>
      </c>
      <c r="CB213" s="77" t="str">
        <f>IF(ISTEXT('Discounted Costs'!$N481&amp;'Discounted Costs'!$O481),('Discounted Costs'!CH481)/Value_Output,"")</f>
        <v/>
      </c>
      <c r="CC213" s="77" t="str">
        <f>IF(ISTEXT('Discounted Costs'!$N481&amp;'Discounted Costs'!$O481),('Discounted Costs'!CI481)/Value_Output,"")</f>
        <v/>
      </c>
      <c r="CD213" s="77" t="str">
        <f>IF(ISTEXT('Discounted Costs'!$N481&amp;'Discounted Costs'!$O481),('Discounted Costs'!CJ481)/Value_Output,"")</f>
        <v/>
      </c>
      <c r="CE213" s="77" t="str">
        <f>IF(ISTEXT('Discounted Costs'!$N481&amp;'Discounted Costs'!$O481),('Discounted Costs'!CK481)/Value_Output,"")</f>
        <v/>
      </c>
      <c r="CF213" s="77" t="str">
        <f>IF(ISTEXT('Discounted Costs'!$N481&amp;'Discounted Costs'!$O481),('Discounted Costs'!CL481)/Value_Output,"")</f>
        <v/>
      </c>
      <c r="CG213" s="77" t="str">
        <f>IF(ISTEXT('Discounted Costs'!$N481&amp;'Discounted Costs'!$O481),('Discounted Costs'!CM481)/Value_Output,"")</f>
        <v/>
      </c>
      <c r="CH213" s="77" t="str">
        <f>IF(ISTEXT('Discounted Costs'!$N481&amp;'Discounted Costs'!$O481),('Discounted Costs'!CN481)/Value_Output,"")</f>
        <v/>
      </c>
      <c r="CI213" s="77" t="str">
        <f>IF(ISTEXT('Discounted Costs'!$N481&amp;'Discounted Costs'!$O481),('Discounted Costs'!CO481)/Value_Output,"")</f>
        <v/>
      </c>
      <c r="CJ213" s="77" t="str">
        <f>IF(ISTEXT('Discounted Costs'!$N481&amp;'Discounted Costs'!$O481),('Discounted Costs'!CP481)/Value_Output,"")</f>
        <v/>
      </c>
      <c r="CM213" s="24"/>
      <c r="CN213" s="24"/>
    </row>
    <row r="214" spans="3:92" x14ac:dyDescent="0.35">
      <c r="C214" s="114"/>
      <c r="D214" s="114"/>
      <c r="E214" s="19" t="str">
        <f>IF(ISTEXT('Discounted Costs'!$N482&amp;'Discounted Costs'!$O482),'Discounted Costs'!$O482,"")</f>
        <v/>
      </c>
      <c r="F214" s="19"/>
      <c r="G214" s="82" t="str">
        <f>IF(ISTEXT('Discounted Costs'!$N482&amp;'Discounted Costs'!$O482),SUM('Discounted Costs'!$P482:$BM482)/Value_Output,"")</f>
        <v/>
      </c>
      <c r="H214" s="82"/>
      <c r="I214" s="87"/>
      <c r="J214" s="81" t="str">
        <f>IF(ISTEXT('Discounted Costs'!$N482&amp;'Discounted Costs'!$O482),('Discounted Costs'!P482)/Value_Output,"")</f>
        <v/>
      </c>
      <c r="K214" s="81" t="str">
        <f>IF(ISTEXT('Discounted Costs'!$N482&amp;'Discounted Costs'!$O482),('Discounted Costs'!Q482)/Value_Output,"")</f>
        <v/>
      </c>
      <c r="L214" s="81" t="str">
        <f>IF(ISTEXT('Discounted Costs'!$N482&amp;'Discounted Costs'!$O482),('Discounted Costs'!R482)/Value_Output,"")</f>
        <v/>
      </c>
      <c r="M214" s="81" t="str">
        <f>IF(ISTEXT('Discounted Costs'!$N482&amp;'Discounted Costs'!$O482),('Discounted Costs'!S482)/Value_Output,"")</f>
        <v/>
      </c>
      <c r="N214" s="81" t="str">
        <f>IF(ISTEXT('Discounted Costs'!$N482&amp;'Discounted Costs'!$O482),('Discounted Costs'!T482)/Value_Output,"")</f>
        <v/>
      </c>
      <c r="O214" s="81" t="str">
        <f>IF(ISTEXT('Discounted Costs'!$N482&amp;'Discounted Costs'!$O482),('Discounted Costs'!U482)/Value_Output,"")</f>
        <v/>
      </c>
      <c r="P214" s="81" t="str">
        <f>IF(ISTEXT('Discounted Costs'!$N482&amp;'Discounted Costs'!$O482),('Discounted Costs'!V482)/Value_Output,"")</f>
        <v/>
      </c>
      <c r="Q214" s="81" t="str">
        <f>IF(ISTEXT('Discounted Costs'!$N482&amp;'Discounted Costs'!$O482),('Discounted Costs'!W482)/Value_Output,"")</f>
        <v/>
      </c>
      <c r="R214" s="81" t="str">
        <f>IF(ISTEXT('Discounted Costs'!$N482&amp;'Discounted Costs'!$O482),('Discounted Costs'!X482)/Value_Output,"")</f>
        <v/>
      </c>
      <c r="S214" s="81" t="str">
        <f>IF(ISTEXT('Discounted Costs'!$N482&amp;'Discounted Costs'!$O482),('Discounted Costs'!Y482)/Value_Output,"")</f>
        <v/>
      </c>
      <c r="T214" s="81" t="str">
        <f>IF(ISTEXT('Discounted Costs'!$N482&amp;'Discounted Costs'!$O482),('Discounted Costs'!Z482)/Value_Output,"")</f>
        <v/>
      </c>
      <c r="U214" s="81" t="str">
        <f>IF(ISTEXT('Discounted Costs'!$N482&amp;'Discounted Costs'!$O482),('Discounted Costs'!AA482)/Value_Output,"")</f>
        <v/>
      </c>
      <c r="V214" s="81" t="str">
        <f>IF(ISTEXT('Discounted Costs'!$N482&amp;'Discounted Costs'!$O482),('Discounted Costs'!AB482)/Value_Output,"")</f>
        <v/>
      </c>
      <c r="W214" s="81" t="str">
        <f>IF(ISTEXT('Discounted Costs'!$N482&amp;'Discounted Costs'!$O482),('Discounted Costs'!AC482)/Value_Output,"")</f>
        <v/>
      </c>
      <c r="X214" s="81" t="str">
        <f>IF(ISTEXT('Discounted Costs'!$N482&amp;'Discounted Costs'!$O482),('Discounted Costs'!AD482)/Value_Output,"")</f>
        <v/>
      </c>
      <c r="Y214" s="81" t="str">
        <f>IF(ISTEXT('Discounted Costs'!$N482&amp;'Discounted Costs'!$O482),('Discounted Costs'!AE482)/Value_Output,"")</f>
        <v/>
      </c>
      <c r="Z214" s="81" t="str">
        <f>IF(ISTEXT('Discounted Costs'!$N482&amp;'Discounted Costs'!$O482),('Discounted Costs'!AF482)/Value_Output,"")</f>
        <v/>
      </c>
      <c r="AA214" s="81" t="str">
        <f>IF(ISTEXT('Discounted Costs'!$N482&amp;'Discounted Costs'!$O482),('Discounted Costs'!AG482)/Value_Output,"")</f>
        <v/>
      </c>
      <c r="AB214" s="81" t="str">
        <f>IF(ISTEXT('Discounted Costs'!$N482&amp;'Discounted Costs'!$O482),('Discounted Costs'!AH482)/Value_Output,"")</f>
        <v/>
      </c>
      <c r="AC214" s="81" t="str">
        <f>IF(ISTEXT('Discounted Costs'!$N482&amp;'Discounted Costs'!$O482),('Discounted Costs'!AI482)/Value_Output,"")</f>
        <v/>
      </c>
      <c r="AD214" s="81" t="str">
        <f>IF(ISTEXT('Discounted Costs'!$N482&amp;'Discounted Costs'!$O482),('Discounted Costs'!AJ482)/Value_Output,"")</f>
        <v/>
      </c>
      <c r="AE214" s="81" t="str">
        <f>IF(ISTEXT('Discounted Costs'!$N482&amp;'Discounted Costs'!$O482),('Discounted Costs'!AK482)/Value_Output,"")</f>
        <v/>
      </c>
      <c r="AF214" s="81" t="str">
        <f>IF(ISTEXT('Discounted Costs'!$N482&amp;'Discounted Costs'!$O482),('Discounted Costs'!AL482)/Value_Output,"")</f>
        <v/>
      </c>
      <c r="AG214" s="81" t="str">
        <f>IF(ISTEXT('Discounted Costs'!$N482&amp;'Discounted Costs'!$O482),('Discounted Costs'!AM482)/Value_Output,"")</f>
        <v/>
      </c>
      <c r="AH214" s="81" t="str">
        <f>IF(ISTEXT('Discounted Costs'!$N482&amp;'Discounted Costs'!$O482),('Discounted Costs'!AN482)/Value_Output,"")</f>
        <v/>
      </c>
      <c r="AI214" s="81" t="str">
        <f>IF(ISTEXT('Discounted Costs'!$N482&amp;'Discounted Costs'!$O482),('Discounted Costs'!AO482)/Value_Output,"")</f>
        <v/>
      </c>
      <c r="AJ214" s="81" t="str">
        <f>IF(ISTEXT('Discounted Costs'!$N482&amp;'Discounted Costs'!$O482),('Discounted Costs'!AP482)/Value_Output,"")</f>
        <v/>
      </c>
      <c r="AK214" s="81" t="str">
        <f>IF(ISTEXT('Discounted Costs'!$N482&amp;'Discounted Costs'!$O482),('Discounted Costs'!AQ482)/Value_Output,"")</f>
        <v/>
      </c>
      <c r="AL214" s="81" t="str">
        <f>IF(ISTEXT('Discounted Costs'!$N482&amp;'Discounted Costs'!$O482),('Discounted Costs'!AR482)/Value_Output,"")</f>
        <v/>
      </c>
      <c r="AM214" s="81" t="str">
        <f>IF(ISTEXT('Discounted Costs'!$N482&amp;'Discounted Costs'!$O482),('Discounted Costs'!AS482)/Value_Output,"")</f>
        <v/>
      </c>
      <c r="AN214" s="81" t="str">
        <f>IF(ISTEXT('Discounted Costs'!$N482&amp;'Discounted Costs'!$O482),('Discounted Costs'!AT482)/Value_Output,"")</f>
        <v/>
      </c>
      <c r="AO214" s="81" t="str">
        <f>IF(ISTEXT('Discounted Costs'!$N482&amp;'Discounted Costs'!$O482),('Discounted Costs'!AU482)/Value_Output,"")</f>
        <v/>
      </c>
      <c r="AP214" s="81" t="str">
        <f>IF(ISTEXT('Discounted Costs'!$N482&amp;'Discounted Costs'!$O482),('Discounted Costs'!AV482)/Value_Output,"")</f>
        <v/>
      </c>
      <c r="AQ214" s="81" t="str">
        <f>IF(ISTEXT('Discounted Costs'!$N482&amp;'Discounted Costs'!$O482),('Discounted Costs'!AW482)/Value_Output,"")</f>
        <v/>
      </c>
      <c r="AR214" s="81" t="str">
        <f>IF(ISTEXT('Discounted Costs'!$N482&amp;'Discounted Costs'!$O482),('Discounted Costs'!AX482)/Value_Output,"")</f>
        <v/>
      </c>
      <c r="AS214" s="81" t="str">
        <f>IF(ISTEXT('Discounted Costs'!$N482&amp;'Discounted Costs'!$O482),('Discounted Costs'!AY482)/Value_Output,"")</f>
        <v/>
      </c>
      <c r="AT214" s="81" t="str">
        <f>IF(ISTEXT('Discounted Costs'!$N482&amp;'Discounted Costs'!$O482),('Discounted Costs'!AZ482)/Value_Output,"")</f>
        <v/>
      </c>
      <c r="AU214" s="81" t="str">
        <f>IF(ISTEXT('Discounted Costs'!$N482&amp;'Discounted Costs'!$O482),('Discounted Costs'!BA482)/Value_Output,"")</f>
        <v/>
      </c>
      <c r="AV214" s="81" t="str">
        <f>IF(ISTEXT('Discounted Costs'!$N482&amp;'Discounted Costs'!$O482),('Discounted Costs'!BB482)/Value_Output,"")</f>
        <v/>
      </c>
      <c r="AW214" s="81" t="str">
        <f>IF(ISTEXT('Discounted Costs'!$N482&amp;'Discounted Costs'!$O482),('Discounted Costs'!BC482)/Value_Output,"")</f>
        <v/>
      </c>
      <c r="AX214" s="81" t="str">
        <f>IF(ISTEXT('Discounted Costs'!$N482&amp;'Discounted Costs'!$O482),('Discounted Costs'!BD482)/Value_Output,"")</f>
        <v/>
      </c>
      <c r="AY214" s="81" t="str">
        <f>IF(ISTEXT('Discounted Costs'!$N482&amp;'Discounted Costs'!$O482),('Discounted Costs'!BE482)/Value_Output,"")</f>
        <v/>
      </c>
      <c r="AZ214" s="77" t="str">
        <f>IF(ISTEXT('Discounted Costs'!$N482&amp;'Discounted Costs'!$O482),('Discounted Costs'!BF482)/Value_Output,"")</f>
        <v/>
      </c>
      <c r="BA214" s="77" t="str">
        <f>IF(ISTEXT('Discounted Costs'!$N482&amp;'Discounted Costs'!$O482),('Discounted Costs'!BG482)/Value_Output,"")</f>
        <v/>
      </c>
      <c r="BB214" s="77" t="str">
        <f>IF(ISTEXT('Discounted Costs'!$N482&amp;'Discounted Costs'!$O482),('Discounted Costs'!BH482)/Value_Output,"")</f>
        <v/>
      </c>
      <c r="BC214" s="77" t="str">
        <f>IF(ISTEXT('Discounted Costs'!$N482&amp;'Discounted Costs'!$O482),('Discounted Costs'!BI482)/Value_Output,"")</f>
        <v/>
      </c>
      <c r="BD214" s="77" t="str">
        <f>IF(ISTEXT('Discounted Costs'!$N482&amp;'Discounted Costs'!$O482),('Discounted Costs'!BJ482)/Value_Output,"")</f>
        <v/>
      </c>
      <c r="BE214" s="77" t="str">
        <f>IF(ISTEXT('Discounted Costs'!$N482&amp;'Discounted Costs'!$O482),('Discounted Costs'!BK482)/Value_Output,"")</f>
        <v/>
      </c>
      <c r="BF214" s="77" t="str">
        <f>IF(ISTEXT('Discounted Costs'!$N482&amp;'Discounted Costs'!$O482),('Discounted Costs'!BL482)/Value_Output,"")</f>
        <v/>
      </c>
      <c r="BG214" s="77" t="str">
        <f>IF(ISTEXT('Discounted Costs'!$N482&amp;'Discounted Costs'!$O482),('Discounted Costs'!BM482)/Value_Output,"")</f>
        <v/>
      </c>
      <c r="BH214" s="77" t="str">
        <f>IF(ISTEXT('Discounted Costs'!$N482&amp;'Discounted Costs'!$O482),('Discounted Costs'!BN482)/Value_Output,"")</f>
        <v/>
      </c>
      <c r="BI214" s="77" t="str">
        <f>IF(ISTEXT('Discounted Costs'!$N482&amp;'Discounted Costs'!$O482),('Discounted Costs'!BO482)/Value_Output,"")</f>
        <v/>
      </c>
      <c r="BJ214" s="77" t="str">
        <f>IF(ISTEXT('Discounted Costs'!$N482&amp;'Discounted Costs'!$O482),('Discounted Costs'!BP482)/Value_Output,"")</f>
        <v/>
      </c>
      <c r="BK214" s="77" t="str">
        <f>IF(ISTEXT('Discounted Costs'!$N482&amp;'Discounted Costs'!$O482),('Discounted Costs'!BQ482)/Value_Output,"")</f>
        <v/>
      </c>
      <c r="BL214" s="77" t="str">
        <f>IF(ISTEXT('Discounted Costs'!$N482&amp;'Discounted Costs'!$O482),('Discounted Costs'!BR482)/Value_Output,"")</f>
        <v/>
      </c>
      <c r="BM214" s="77" t="str">
        <f>IF(ISTEXT('Discounted Costs'!$N482&amp;'Discounted Costs'!$O482),('Discounted Costs'!BS482)/Value_Output,"")</f>
        <v/>
      </c>
      <c r="BN214" s="77" t="str">
        <f>IF(ISTEXT('Discounted Costs'!$N482&amp;'Discounted Costs'!$O482),('Discounted Costs'!BT482)/Value_Output,"")</f>
        <v/>
      </c>
      <c r="BO214" s="77" t="str">
        <f>IF(ISTEXT('Discounted Costs'!$N482&amp;'Discounted Costs'!$O482),('Discounted Costs'!BU482)/Value_Output,"")</f>
        <v/>
      </c>
      <c r="BP214" s="77" t="str">
        <f>IF(ISTEXT('Discounted Costs'!$N482&amp;'Discounted Costs'!$O482),('Discounted Costs'!BV482)/Value_Output,"")</f>
        <v/>
      </c>
      <c r="BQ214" s="77" t="str">
        <f>IF(ISTEXT('Discounted Costs'!$N482&amp;'Discounted Costs'!$O482),('Discounted Costs'!BW482)/Value_Output,"")</f>
        <v/>
      </c>
      <c r="BR214" s="77" t="str">
        <f>IF(ISTEXT('Discounted Costs'!$N482&amp;'Discounted Costs'!$O482),('Discounted Costs'!BX482)/Value_Output,"")</f>
        <v/>
      </c>
      <c r="BS214" s="77" t="str">
        <f>IF(ISTEXT('Discounted Costs'!$N482&amp;'Discounted Costs'!$O482),('Discounted Costs'!BY482)/Value_Output,"")</f>
        <v/>
      </c>
      <c r="BT214" s="77" t="str">
        <f>IF(ISTEXT('Discounted Costs'!$N482&amp;'Discounted Costs'!$O482),('Discounted Costs'!BZ482)/Value_Output,"")</f>
        <v/>
      </c>
      <c r="BU214" s="77" t="str">
        <f>IF(ISTEXT('Discounted Costs'!$N482&amp;'Discounted Costs'!$O482),('Discounted Costs'!CA482)/Value_Output,"")</f>
        <v/>
      </c>
      <c r="BV214" s="77" t="str">
        <f>IF(ISTEXT('Discounted Costs'!$N482&amp;'Discounted Costs'!$O482),('Discounted Costs'!CB482)/Value_Output,"")</f>
        <v/>
      </c>
      <c r="BW214" s="77" t="str">
        <f>IF(ISTEXT('Discounted Costs'!$N482&amp;'Discounted Costs'!$O482),('Discounted Costs'!CC482)/Value_Output,"")</f>
        <v/>
      </c>
      <c r="BX214" s="77" t="str">
        <f>IF(ISTEXT('Discounted Costs'!$N482&amp;'Discounted Costs'!$O482),('Discounted Costs'!CD482)/Value_Output,"")</f>
        <v/>
      </c>
      <c r="BY214" s="77" t="str">
        <f>IF(ISTEXT('Discounted Costs'!$N482&amp;'Discounted Costs'!$O482),('Discounted Costs'!CE482)/Value_Output,"")</f>
        <v/>
      </c>
      <c r="BZ214" s="77" t="str">
        <f>IF(ISTEXT('Discounted Costs'!$N482&amp;'Discounted Costs'!$O482),('Discounted Costs'!CF482)/Value_Output,"")</f>
        <v/>
      </c>
      <c r="CA214" s="77" t="str">
        <f>IF(ISTEXT('Discounted Costs'!$N482&amp;'Discounted Costs'!$O482),('Discounted Costs'!CG482)/Value_Output,"")</f>
        <v/>
      </c>
      <c r="CB214" s="77" t="str">
        <f>IF(ISTEXT('Discounted Costs'!$N482&amp;'Discounted Costs'!$O482),('Discounted Costs'!CH482)/Value_Output,"")</f>
        <v/>
      </c>
      <c r="CC214" s="77" t="str">
        <f>IF(ISTEXT('Discounted Costs'!$N482&amp;'Discounted Costs'!$O482),('Discounted Costs'!CI482)/Value_Output,"")</f>
        <v/>
      </c>
      <c r="CD214" s="77" t="str">
        <f>IF(ISTEXT('Discounted Costs'!$N482&amp;'Discounted Costs'!$O482),('Discounted Costs'!CJ482)/Value_Output,"")</f>
        <v/>
      </c>
      <c r="CE214" s="77" t="str">
        <f>IF(ISTEXT('Discounted Costs'!$N482&amp;'Discounted Costs'!$O482),('Discounted Costs'!CK482)/Value_Output,"")</f>
        <v/>
      </c>
      <c r="CF214" s="77" t="str">
        <f>IF(ISTEXT('Discounted Costs'!$N482&amp;'Discounted Costs'!$O482),('Discounted Costs'!CL482)/Value_Output,"")</f>
        <v/>
      </c>
      <c r="CG214" s="77" t="str">
        <f>IF(ISTEXT('Discounted Costs'!$N482&amp;'Discounted Costs'!$O482),('Discounted Costs'!CM482)/Value_Output,"")</f>
        <v/>
      </c>
      <c r="CH214" s="77" t="str">
        <f>IF(ISTEXT('Discounted Costs'!$N482&amp;'Discounted Costs'!$O482),('Discounted Costs'!CN482)/Value_Output,"")</f>
        <v/>
      </c>
      <c r="CI214" s="77" t="str">
        <f>IF(ISTEXT('Discounted Costs'!$N482&amp;'Discounted Costs'!$O482),('Discounted Costs'!CO482)/Value_Output,"")</f>
        <v/>
      </c>
      <c r="CJ214" s="77" t="str">
        <f>IF(ISTEXT('Discounted Costs'!$N482&amp;'Discounted Costs'!$O482),('Discounted Costs'!CP482)/Value_Output,"")</f>
        <v/>
      </c>
      <c r="CM214" s="24"/>
      <c r="CN214" s="24"/>
    </row>
    <row r="215" spans="3:92" x14ac:dyDescent="0.35">
      <c r="C215" s="114"/>
      <c r="D215" s="114"/>
      <c r="E215" s="19" t="str">
        <f>IF(ISTEXT('Discounted Costs'!$N483&amp;'Discounted Costs'!$O483),'Discounted Costs'!$O483,"")</f>
        <v/>
      </c>
      <c r="F215" s="19"/>
      <c r="G215" s="82" t="str">
        <f>IF(ISTEXT('Discounted Costs'!$N483&amp;'Discounted Costs'!$O483),SUM('Discounted Costs'!$P483:$BM483)/Value_Output,"")</f>
        <v/>
      </c>
      <c r="H215" s="82"/>
      <c r="I215" s="87"/>
      <c r="J215" s="81" t="str">
        <f>IF(ISTEXT('Discounted Costs'!$N483&amp;'Discounted Costs'!$O483),('Discounted Costs'!P483)/Value_Output,"")</f>
        <v/>
      </c>
      <c r="K215" s="81" t="str">
        <f>IF(ISTEXT('Discounted Costs'!$N483&amp;'Discounted Costs'!$O483),('Discounted Costs'!Q483)/Value_Output,"")</f>
        <v/>
      </c>
      <c r="L215" s="81" t="str">
        <f>IF(ISTEXT('Discounted Costs'!$N483&amp;'Discounted Costs'!$O483),('Discounted Costs'!R483)/Value_Output,"")</f>
        <v/>
      </c>
      <c r="M215" s="81" t="str">
        <f>IF(ISTEXT('Discounted Costs'!$N483&amp;'Discounted Costs'!$O483),('Discounted Costs'!S483)/Value_Output,"")</f>
        <v/>
      </c>
      <c r="N215" s="81" t="str">
        <f>IF(ISTEXT('Discounted Costs'!$N483&amp;'Discounted Costs'!$O483),('Discounted Costs'!T483)/Value_Output,"")</f>
        <v/>
      </c>
      <c r="O215" s="81" t="str">
        <f>IF(ISTEXT('Discounted Costs'!$N483&amp;'Discounted Costs'!$O483),('Discounted Costs'!U483)/Value_Output,"")</f>
        <v/>
      </c>
      <c r="P215" s="81" t="str">
        <f>IF(ISTEXT('Discounted Costs'!$N483&amp;'Discounted Costs'!$O483),('Discounted Costs'!V483)/Value_Output,"")</f>
        <v/>
      </c>
      <c r="Q215" s="81" t="str">
        <f>IF(ISTEXT('Discounted Costs'!$N483&amp;'Discounted Costs'!$O483),('Discounted Costs'!W483)/Value_Output,"")</f>
        <v/>
      </c>
      <c r="R215" s="81" t="str">
        <f>IF(ISTEXT('Discounted Costs'!$N483&amp;'Discounted Costs'!$O483),('Discounted Costs'!X483)/Value_Output,"")</f>
        <v/>
      </c>
      <c r="S215" s="81" t="str">
        <f>IF(ISTEXT('Discounted Costs'!$N483&amp;'Discounted Costs'!$O483),('Discounted Costs'!Y483)/Value_Output,"")</f>
        <v/>
      </c>
      <c r="T215" s="81" t="str">
        <f>IF(ISTEXT('Discounted Costs'!$N483&amp;'Discounted Costs'!$O483),('Discounted Costs'!Z483)/Value_Output,"")</f>
        <v/>
      </c>
      <c r="U215" s="81" t="str">
        <f>IF(ISTEXT('Discounted Costs'!$N483&amp;'Discounted Costs'!$O483),('Discounted Costs'!AA483)/Value_Output,"")</f>
        <v/>
      </c>
      <c r="V215" s="81" t="str">
        <f>IF(ISTEXT('Discounted Costs'!$N483&amp;'Discounted Costs'!$O483),('Discounted Costs'!AB483)/Value_Output,"")</f>
        <v/>
      </c>
      <c r="W215" s="81" t="str">
        <f>IF(ISTEXT('Discounted Costs'!$N483&amp;'Discounted Costs'!$O483),('Discounted Costs'!AC483)/Value_Output,"")</f>
        <v/>
      </c>
      <c r="X215" s="81" t="str">
        <f>IF(ISTEXT('Discounted Costs'!$N483&amp;'Discounted Costs'!$O483),('Discounted Costs'!AD483)/Value_Output,"")</f>
        <v/>
      </c>
      <c r="Y215" s="81" t="str">
        <f>IF(ISTEXT('Discounted Costs'!$N483&amp;'Discounted Costs'!$O483),('Discounted Costs'!AE483)/Value_Output,"")</f>
        <v/>
      </c>
      <c r="Z215" s="81" t="str">
        <f>IF(ISTEXT('Discounted Costs'!$N483&amp;'Discounted Costs'!$O483),('Discounted Costs'!AF483)/Value_Output,"")</f>
        <v/>
      </c>
      <c r="AA215" s="81" t="str">
        <f>IF(ISTEXT('Discounted Costs'!$N483&amp;'Discounted Costs'!$O483),('Discounted Costs'!AG483)/Value_Output,"")</f>
        <v/>
      </c>
      <c r="AB215" s="81" t="str">
        <f>IF(ISTEXT('Discounted Costs'!$N483&amp;'Discounted Costs'!$O483),('Discounted Costs'!AH483)/Value_Output,"")</f>
        <v/>
      </c>
      <c r="AC215" s="81" t="str">
        <f>IF(ISTEXT('Discounted Costs'!$N483&amp;'Discounted Costs'!$O483),('Discounted Costs'!AI483)/Value_Output,"")</f>
        <v/>
      </c>
      <c r="AD215" s="81" t="str">
        <f>IF(ISTEXT('Discounted Costs'!$N483&amp;'Discounted Costs'!$O483),('Discounted Costs'!AJ483)/Value_Output,"")</f>
        <v/>
      </c>
      <c r="AE215" s="81" t="str">
        <f>IF(ISTEXT('Discounted Costs'!$N483&amp;'Discounted Costs'!$O483),('Discounted Costs'!AK483)/Value_Output,"")</f>
        <v/>
      </c>
      <c r="AF215" s="81" t="str">
        <f>IF(ISTEXT('Discounted Costs'!$N483&amp;'Discounted Costs'!$O483),('Discounted Costs'!AL483)/Value_Output,"")</f>
        <v/>
      </c>
      <c r="AG215" s="81" t="str">
        <f>IF(ISTEXT('Discounted Costs'!$N483&amp;'Discounted Costs'!$O483),('Discounted Costs'!AM483)/Value_Output,"")</f>
        <v/>
      </c>
      <c r="AH215" s="81" t="str">
        <f>IF(ISTEXT('Discounted Costs'!$N483&amp;'Discounted Costs'!$O483),('Discounted Costs'!AN483)/Value_Output,"")</f>
        <v/>
      </c>
      <c r="AI215" s="81" t="str">
        <f>IF(ISTEXT('Discounted Costs'!$N483&amp;'Discounted Costs'!$O483),('Discounted Costs'!AO483)/Value_Output,"")</f>
        <v/>
      </c>
      <c r="AJ215" s="81" t="str">
        <f>IF(ISTEXT('Discounted Costs'!$N483&amp;'Discounted Costs'!$O483),('Discounted Costs'!AP483)/Value_Output,"")</f>
        <v/>
      </c>
      <c r="AK215" s="81" t="str">
        <f>IF(ISTEXT('Discounted Costs'!$N483&amp;'Discounted Costs'!$O483),('Discounted Costs'!AQ483)/Value_Output,"")</f>
        <v/>
      </c>
      <c r="AL215" s="81" t="str">
        <f>IF(ISTEXT('Discounted Costs'!$N483&amp;'Discounted Costs'!$O483),('Discounted Costs'!AR483)/Value_Output,"")</f>
        <v/>
      </c>
      <c r="AM215" s="81" t="str">
        <f>IF(ISTEXT('Discounted Costs'!$N483&amp;'Discounted Costs'!$O483),('Discounted Costs'!AS483)/Value_Output,"")</f>
        <v/>
      </c>
      <c r="AN215" s="81" t="str">
        <f>IF(ISTEXT('Discounted Costs'!$N483&amp;'Discounted Costs'!$O483),('Discounted Costs'!AT483)/Value_Output,"")</f>
        <v/>
      </c>
      <c r="AO215" s="81" t="str">
        <f>IF(ISTEXT('Discounted Costs'!$N483&amp;'Discounted Costs'!$O483),('Discounted Costs'!AU483)/Value_Output,"")</f>
        <v/>
      </c>
      <c r="AP215" s="81" t="str">
        <f>IF(ISTEXT('Discounted Costs'!$N483&amp;'Discounted Costs'!$O483),('Discounted Costs'!AV483)/Value_Output,"")</f>
        <v/>
      </c>
      <c r="AQ215" s="81" t="str">
        <f>IF(ISTEXT('Discounted Costs'!$N483&amp;'Discounted Costs'!$O483),('Discounted Costs'!AW483)/Value_Output,"")</f>
        <v/>
      </c>
      <c r="AR215" s="81" t="str">
        <f>IF(ISTEXT('Discounted Costs'!$N483&amp;'Discounted Costs'!$O483),('Discounted Costs'!AX483)/Value_Output,"")</f>
        <v/>
      </c>
      <c r="AS215" s="81" t="str">
        <f>IF(ISTEXT('Discounted Costs'!$N483&amp;'Discounted Costs'!$O483),('Discounted Costs'!AY483)/Value_Output,"")</f>
        <v/>
      </c>
      <c r="AT215" s="81" t="str">
        <f>IF(ISTEXT('Discounted Costs'!$N483&amp;'Discounted Costs'!$O483),('Discounted Costs'!AZ483)/Value_Output,"")</f>
        <v/>
      </c>
      <c r="AU215" s="81" t="str">
        <f>IF(ISTEXT('Discounted Costs'!$N483&amp;'Discounted Costs'!$O483),('Discounted Costs'!BA483)/Value_Output,"")</f>
        <v/>
      </c>
      <c r="AV215" s="81" t="str">
        <f>IF(ISTEXT('Discounted Costs'!$N483&amp;'Discounted Costs'!$O483),('Discounted Costs'!BB483)/Value_Output,"")</f>
        <v/>
      </c>
      <c r="AW215" s="81" t="str">
        <f>IF(ISTEXT('Discounted Costs'!$N483&amp;'Discounted Costs'!$O483),('Discounted Costs'!BC483)/Value_Output,"")</f>
        <v/>
      </c>
      <c r="AX215" s="81" t="str">
        <f>IF(ISTEXT('Discounted Costs'!$N483&amp;'Discounted Costs'!$O483),('Discounted Costs'!BD483)/Value_Output,"")</f>
        <v/>
      </c>
      <c r="AY215" s="81" t="str">
        <f>IF(ISTEXT('Discounted Costs'!$N483&amp;'Discounted Costs'!$O483),('Discounted Costs'!BE483)/Value_Output,"")</f>
        <v/>
      </c>
      <c r="AZ215" s="77" t="str">
        <f>IF(ISTEXT('Discounted Costs'!$N483&amp;'Discounted Costs'!$O483),('Discounted Costs'!BF483)/Value_Output,"")</f>
        <v/>
      </c>
      <c r="BA215" s="77" t="str">
        <f>IF(ISTEXT('Discounted Costs'!$N483&amp;'Discounted Costs'!$O483),('Discounted Costs'!BG483)/Value_Output,"")</f>
        <v/>
      </c>
      <c r="BB215" s="77" t="str">
        <f>IF(ISTEXT('Discounted Costs'!$N483&amp;'Discounted Costs'!$O483),('Discounted Costs'!BH483)/Value_Output,"")</f>
        <v/>
      </c>
      <c r="BC215" s="77" t="str">
        <f>IF(ISTEXT('Discounted Costs'!$N483&amp;'Discounted Costs'!$O483),('Discounted Costs'!BI483)/Value_Output,"")</f>
        <v/>
      </c>
      <c r="BD215" s="77" t="str">
        <f>IF(ISTEXT('Discounted Costs'!$N483&amp;'Discounted Costs'!$O483),('Discounted Costs'!BJ483)/Value_Output,"")</f>
        <v/>
      </c>
      <c r="BE215" s="77" t="str">
        <f>IF(ISTEXT('Discounted Costs'!$N483&amp;'Discounted Costs'!$O483),('Discounted Costs'!BK483)/Value_Output,"")</f>
        <v/>
      </c>
      <c r="BF215" s="77" t="str">
        <f>IF(ISTEXT('Discounted Costs'!$N483&amp;'Discounted Costs'!$O483),('Discounted Costs'!BL483)/Value_Output,"")</f>
        <v/>
      </c>
      <c r="BG215" s="77" t="str">
        <f>IF(ISTEXT('Discounted Costs'!$N483&amp;'Discounted Costs'!$O483),('Discounted Costs'!BM483)/Value_Output,"")</f>
        <v/>
      </c>
      <c r="BH215" s="77" t="str">
        <f>IF(ISTEXT('Discounted Costs'!$N483&amp;'Discounted Costs'!$O483),('Discounted Costs'!BN483)/Value_Output,"")</f>
        <v/>
      </c>
      <c r="BI215" s="77" t="str">
        <f>IF(ISTEXT('Discounted Costs'!$N483&amp;'Discounted Costs'!$O483),('Discounted Costs'!BO483)/Value_Output,"")</f>
        <v/>
      </c>
      <c r="BJ215" s="77" t="str">
        <f>IF(ISTEXT('Discounted Costs'!$N483&amp;'Discounted Costs'!$O483),('Discounted Costs'!BP483)/Value_Output,"")</f>
        <v/>
      </c>
      <c r="BK215" s="77" t="str">
        <f>IF(ISTEXT('Discounted Costs'!$N483&amp;'Discounted Costs'!$O483),('Discounted Costs'!BQ483)/Value_Output,"")</f>
        <v/>
      </c>
      <c r="BL215" s="77" t="str">
        <f>IF(ISTEXT('Discounted Costs'!$N483&amp;'Discounted Costs'!$O483),('Discounted Costs'!BR483)/Value_Output,"")</f>
        <v/>
      </c>
      <c r="BM215" s="77" t="str">
        <f>IF(ISTEXT('Discounted Costs'!$N483&amp;'Discounted Costs'!$O483),('Discounted Costs'!BS483)/Value_Output,"")</f>
        <v/>
      </c>
      <c r="BN215" s="77" t="str">
        <f>IF(ISTEXT('Discounted Costs'!$N483&amp;'Discounted Costs'!$O483),('Discounted Costs'!BT483)/Value_Output,"")</f>
        <v/>
      </c>
      <c r="BO215" s="77" t="str">
        <f>IF(ISTEXT('Discounted Costs'!$N483&amp;'Discounted Costs'!$O483),('Discounted Costs'!BU483)/Value_Output,"")</f>
        <v/>
      </c>
      <c r="BP215" s="77" t="str">
        <f>IF(ISTEXT('Discounted Costs'!$N483&amp;'Discounted Costs'!$O483),('Discounted Costs'!BV483)/Value_Output,"")</f>
        <v/>
      </c>
      <c r="BQ215" s="77" t="str">
        <f>IF(ISTEXT('Discounted Costs'!$N483&amp;'Discounted Costs'!$O483),('Discounted Costs'!BW483)/Value_Output,"")</f>
        <v/>
      </c>
      <c r="BR215" s="77" t="str">
        <f>IF(ISTEXT('Discounted Costs'!$N483&amp;'Discounted Costs'!$O483),('Discounted Costs'!BX483)/Value_Output,"")</f>
        <v/>
      </c>
      <c r="BS215" s="77" t="str">
        <f>IF(ISTEXT('Discounted Costs'!$N483&amp;'Discounted Costs'!$O483),('Discounted Costs'!BY483)/Value_Output,"")</f>
        <v/>
      </c>
      <c r="BT215" s="77" t="str">
        <f>IF(ISTEXT('Discounted Costs'!$N483&amp;'Discounted Costs'!$O483),('Discounted Costs'!BZ483)/Value_Output,"")</f>
        <v/>
      </c>
      <c r="BU215" s="77" t="str">
        <f>IF(ISTEXT('Discounted Costs'!$N483&amp;'Discounted Costs'!$O483),('Discounted Costs'!CA483)/Value_Output,"")</f>
        <v/>
      </c>
      <c r="BV215" s="77" t="str">
        <f>IF(ISTEXT('Discounted Costs'!$N483&amp;'Discounted Costs'!$O483),('Discounted Costs'!CB483)/Value_Output,"")</f>
        <v/>
      </c>
      <c r="BW215" s="77" t="str">
        <f>IF(ISTEXT('Discounted Costs'!$N483&amp;'Discounted Costs'!$O483),('Discounted Costs'!CC483)/Value_Output,"")</f>
        <v/>
      </c>
      <c r="BX215" s="77" t="str">
        <f>IF(ISTEXT('Discounted Costs'!$N483&amp;'Discounted Costs'!$O483),('Discounted Costs'!CD483)/Value_Output,"")</f>
        <v/>
      </c>
      <c r="BY215" s="77" t="str">
        <f>IF(ISTEXT('Discounted Costs'!$N483&amp;'Discounted Costs'!$O483),('Discounted Costs'!CE483)/Value_Output,"")</f>
        <v/>
      </c>
      <c r="BZ215" s="77" t="str">
        <f>IF(ISTEXT('Discounted Costs'!$N483&amp;'Discounted Costs'!$O483),('Discounted Costs'!CF483)/Value_Output,"")</f>
        <v/>
      </c>
      <c r="CA215" s="77" t="str">
        <f>IF(ISTEXT('Discounted Costs'!$N483&amp;'Discounted Costs'!$O483),('Discounted Costs'!CG483)/Value_Output,"")</f>
        <v/>
      </c>
      <c r="CB215" s="77" t="str">
        <f>IF(ISTEXT('Discounted Costs'!$N483&amp;'Discounted Costs'!$O483),('Discounted Costs'!CH483)/Value_Output,"")</f>
        <v/>
      </c>
      <c r="CC215" s="77" t="str">
        <f>IF(ISTEXT('Discounted Costs'!$N483&amp;'Discounted Costs'!$O483),('Discounted Costs'!CI483)/Value_Output,"")</f>
        <v/>
      </c>
      <c r="CD215" s="77" t="str">
        <f>IF(ISTEXT('Discounted Costs'!$N483&amp;'Discounted Costs'!$O483),('Discounted Costs'!CJ483)/Value_Output,"")</f>
        <v/>
      </c>
      <c r="CE215" s="77" t="str">
        <f>IF(ISTEXT('Discounted Costs'!$N483&amp;'Discounted Costs'!$O483),('Discounted Costs'!CK483)/Value_Output,"")</f>
        <v/>
      </c>
      <c r="CF215" s="77" t="str">
        <f>IF(ISTEXT('Discounted Costs'!$N483&amp;'Discounted Costs'!$O483),('Discounted Costs'!CL483)/Value_Output,"")</f>
        <v/>
      </c>
      <c r="CG215" s="77" t="str">
        <f>IF(ISTEXT('Discounted Costs'!$N483&amp;'Discounted Costs'!$O483),('Discounted Costs'!CM483)/Value_Output,"")</f>
        <v/>
      </c>
      <c r="CH215" s="77" t="str">
        <f>IF(ISTEXT('Discounted Costs'!$N483&amp;'Discounted Costs'!$O483),('Discounted Costs'!CN483)/Value_Output,"")</f>
        <v/>
      </c>
      <c r="CI215" s="77" t="str">
        <f>IF(ISTEXT('Discounted Costs'!$N483&amp;'Discounted Costs'!$O483),('Discounted Costs'!CO483)/Value_Output,"")</f>
        <v/>
      </c>
      <c r="CJ215" s="77" t="str">
        <f>IF(ISTEXT('Discounted Costs'!$N483&amp;'Discounted Costs'!$O483),('Discounted Costs'!CP483)/Value_Output,"")</f>
        <v/>
      </c>
      <c r="CM215" s="24"/>
      <c r="CN215" s="24"/>
    </row>
    <row r="216" spans="3:92" x14ac:dyDescent="0.35">
      <c r="C216" s="114"/>
      <c r="D216" s="114"/>
      <c r="E216" s="19" t="str">
        <f>IF(ISTEXT('Discounted Costs'!$N484&amp;'Discounted Costs'!$O484),'Discounted Costs'!$O484,"")</f>
        <v/>
      </c>
      <c r="F216" s="19"/>
      <c r="G216" s="82" t="str">
        <f>IF(ISTEXT('Discounted Costs'!$N484&amp;'Discounted Costs'!$O484),SUM('Discounted Costs'!$P484:$BM484)/Value_Output,"")</f>
        <v/>
      </c>
      <c r="H216" s="82"/>
      <c r="I216" s="87"/>
      <c r="J216" s="81" t="str">
        <f>IF(ISTEXT('Discounted Costs'!$N484&amp;'Discounted Costs'!$O484),('Discounted Costs'!P484)/Value_Output,"")</f>
        <v/>
      </c>
      <c r="K216" s="81" t="str">
        <f>IF(ISTEXT('Discounted Costs'!$N484&amp;'Discounted Costs'!$O484),('Discounted Costs'!Q484)/Value_Output,"")</f>
        <v/>
      </c>
      <c r="L216" s="81" t="str">
        <f>IF(ISTEXT('Discounted Costs'!$N484&amp;'Discounted Costs'!$O484),('Discounted Costs'!R484)/Value_Output,"")</f>
        <v/>
      </c>
      <c r="M216" s="81" t="str">
        <f>IF(ISTEXT('Discounted Costs'!$N484&amp;'Discounted Costs'!$O484),('Discounted Costs'!S484)/Value_Output,"")</f>
        <v/>
      </c>
      <c r="N216" s="81" t="str">
        <f>IF(ISTEXT('Discounted Costs'!$N484&amp;'Discounted Costs'!$O484),('Discounted Costs'!T484)/Value_Output,"")</f>
        <v/>
      </c>
      <c r="O216" s="81" t="str">
        <f>IF(ISTEXT('Discounted Costs'!$N484&amp;'Discounted Costs'!$O484),('Discounted Costs'!U484)/Value_Output,"")</f>
        <v/>
      </c>
      <c r="P216" s="81" t="str">
        <f>IF(ISTEXT('Discounted Costs'!$N484&amp;'Discounted Costs'!$O484),('Discounted Costs'!V484)/Value_Output,"")</f>
        <v/>
      </c>
      <c r="Q216" s="81" t="str">
        <f>IF(ISTEXT('Discounted Costs'!$N484&amp;'Discounted Costs'!$O484),('Discounted Costs'!W484)/Value_Output,"")</f>
        <v/>
      </c>
      <c r="R216" s="81" t="str">
        <f>IF(ISTEXT('Discounted Costs'!$N484&amp;'Discounted Costs'!$O484),('Discounted Costs'!X484)/Value_Output,"")</f>
        <v/>
      </c>
      <c r="S216" s="81" t="str">
        <f>IF(ISTEXT('Discounted Costs'!$N484&amp;'Discounted Costs'!$O484),('Discounted Costs'!Y484)/Value_Output,"")</f>
        <v/>
      </c>
      <c r="T216" s="81" t="str">
        <f>IF(ISTEXT('Discounted Costs'!$N484&amp;'Discounted Costs'!$O484),('Discounted Costs'!Z484)/Value_Output,"")</f>
        <v/>
      </c>
      <c r="U216" s="81" t="str">
        <f>IF(ISTEXT('Discounted Costs'!$N484&amp;'Discounted Costs'!$O484),('Discounted Costs'!AA484)/Value_Output,"")</f>
        <v/>
      </c>
      <c r="V216" s="81" t="str">
        <f>IF(ISTEXT('Discounted Costs'!$N484&amp;'Discounted Costs'!$O484),('Discounted Costs'!AB484)/Value_Output,"")</f>
        <v/>
      </c>
      <c r="W216" s="81" t="str">
        <f>IF(ISTEXT('Discounted Costs'!$N484&amp;'Discounted Costs'!$O484),('Discounted Costs'!AC484)/Value_Output,"")</f>
        <v/>
      </c>
      <c r="X216" s="81" t="str">
        <f>IF(ISTEXT('Discounted Costs'!$N484&amp;'Discounted Costs'!$O484),('Discounted Costs'!AD484)/Value_Output,"")</f>
        <v/>
      </c>
      <c r="Y216" s="81" t="str">
        <f>IF(ISTEXT('Discounted Costs'!$N484&amp;'Discounted Costs'!$O484),('Discounted Costs'!AE484)/Value_Output,"")</f>
        <v/>
      </c>
      <c r="Z216" s="81" t="str">
        <f>IF(ISTEXT('Discounted Costs'!$N484&amp;'Discounted Costs'!$O484),('Discounted Costs'!AF484)/Value_Output,"")</f>
        <v/>
      </c>
      <c r="AA216" s="81" t="str">
        <f>IF(ISTEXT('Discounted Costs'!$N484&amp;'Discounted Costs'!$O484),('Discounted Costs'!AG484)/Value_Output,"")</f>
        <v/>
      </c>
      <c r="AB216" s="81" t="str">
        <f>IF(ISTEXT('Discounted Costs'!$N484&amp;'Discounted Costs'!$O484),('Discounted Costs'!AH484)/Value_Output,"")</f>
        <v/>
      </c>
      <c r="AC216" s="81" t="str">
        <f>IF(ISTEXT('Discounted Costs'!$N484&amp;'Discounted Costs'!$O484),('Discounted Costs'!AI484)/Value_Output,"")</f>
        <v/>
      </c>
      <c r="AD216" s="81" t="str">
        <f>IF(ISTEXT('Discounted Costs'!$N484&amp;'Discounted Costs'!$O484),('Discounted Costs'!AJ484)/Value_Output,"")</f>
        <v/>
      </c>
      <c r="AE216" s="81" t="str">
        <f>IF(ISTEXT('Discounted Costs'!$N484&amp;'Discounted Costs'!$O484),('Discounted Costs'!AK484)/Value_Output,"")</f>
        <v/>
      </c>
      <c r="AF216" s="81" t="str">
        <f>IF(ISTEXT('Discounted Costs'!$N484&amp;'Discounted Costs'!$O484),('Discounted Costs'!AL484)/Value_Output,"")</f>
        <v/>
      </c>
      <c r="AG216" s="81" t="str">
        <f>IF(ISTEXT('Discounted Costs'!$N484&amp;'Discounted Costs'!$O484),('Discounted Costs'!AM484)/Value_Output,"")</f>
        <v/>
      </c>
      <c r="AH216" s="81" t="str">
        <f>IF(ISTEXT('Discounted Costs'!$N484&amp;'Discounted Costs'!$O484),('Discounted Costs'!AN484)/Value_Output,"")</f>
        <v/>
      </c>
      <c r="AI216" s="81" t="str">
        <f>IF(ISTEXT('Discounted Costs'!$N484&amp;'Discounted Costs'!$O484),('Discounted Costs'!AO484)/Value_Output,"")</f>
        <v/>
      </c>
      <c r="AJ216" s="81" t="str">
        <f>IF(ISTEXT('Discounted Costs'!$N484&amp;'Discounted Costs'!$O484),('Discounted Costs'!AP484)/Value_Output,"")</f>
        <v/>
      </c>
      <c r="AK216" s="81" t="str">
        <f>IF(ISTEXT('Discounted Costs'!$N484&amp;'Discounted Costs'!$O484),('Discounted Costs'!AQ484)/Value_Output,"")</f>
        <v/>
      </c>
      <c r="AL216" s="81" t="str">
        <f>IF(ISTEXT('Discounted Costs'!$N484&amp;'Discounted Costs'!$O484),('Discounted Costs'!AR484)/Value_Output,"")</f>
        <v/>
      </c>
      <c r="AM216" s="81" t="str">
        <f>IF(ISTEXT('Discounted Costs'!$N484&amp;'Discounted Costs'!$O484),('Discounted Costs'!AS484)/Value_Output,"")</f>
        <v/>
      </c>
      <c r="AN216" s="81" t="str">
        <f>IF(ISTEXT('Discounted Costs'!$N484&amp;'Discounted Costs'!$O484),('Discounted Costs'!AT484)/Value_Output,"")</f>
        <v/>
      </c>
      <c r="AO216" s="81" t="str">
        <f>IF(ISTEXT('Discounted Costs'!$N484&amp;'Discounted Costs'!$O484),('Discounted Costs'!AU484)/Value_Output,"")</f>
        <v/>
      </c>
      <c r="AP216" s="81" t="str">
        <f>IF(ISTEXT('Discounted Costs'!$N484&amp;'Discounted Costs'!$O484),('Discounted Costs'!AV484)/Value_Output,"")</f>
        <v/>
      </c>
      <c r="AQ216" s="81" t="str">
        <f>IF(ISTEXT('Discounted Costs'!$N484&amp;'Discounted Costs'!$O484),('Discounted Costs'!AW484)/Value_Output,"")</f>
        <v/>
      </c>
      <c r="AR216" s="81" t="str">
        <f>IF(ISTEXT('Discounted Costs'!$N484&amp;'Discounted Costs'!$O484),('Discounted Costs'!AX484)/Value_Output,"")</f>
        <v/>
      </c>
      <c r="AS216" s="81" t="str">
        <f>IF(ISTEXT('Discounted Costs'!$N484&amp;'Discounted Costs'!$O484),('Discounted Costs'!AY484)/Value_Output,"")</f>
        <v/>
      </c>
      <c r="AT216" s="81" t="str">
        <f>IF(ISTEXT('Discounted Costs'!$N484&amp;'Discounted Costs'!$O484),('Discounted Costs'!AZ484)/Value_Output,"")</f>
        <v/>
      </c>
      <c r="AU216" s="81" t="str">
        <f>IF(ISTEXT('Discounted Costs'!$N484&amp;'Discounted Costs'!$O484),('Discounted Costs'!BA484)/Value_Output,"")</f>
        <v/>
      </c>
      <c r="AV216" s="81" t="str">
        <f>IF(ISTEXT('Discounted Costs'!$N484&amp;'Discounted Costs'!$O484),('Discounted Costs'!BB484)/Value_Output,"")</f>
        <v/>
      </c>
      <c r="AW216" s="81" t="str">
        <f>IF(ISTEXT('Discounted Costs'!$N484&amp;'Discounted Costs'!$O484),('Discounted Costs'!BC484)/Value_Output,"")</f>
        <v/>
      </c>
      <c r="AX216" s="81" t="str">
        <f>IF(ISTEXT('Discounted Costs'!$N484&amp;'Discounted Costs'!$O484),('Discounted Costs'!BD484)/Value_Output,"")</f>
        <v/>
      </c>
      <c r="AY216" s="81" t="str">
        <f>IF(ISTEXT('Discounted Costs'!$N484&amp;'Discounted Costs'!$O484),('Discounted Costs'!BE484)/Value_Output,"")</f>
        <v/>
      </c>
      <c r="AZ216" s="77" t="str">
        <f>IF(ISTEXT('Discounted Costs'!$N484&amp;'Discounted Costs'!$O484),('Discounted Costs'!BF484)/Value_Output,"")</f>
        <v/>
      </c>
      <c r="BA216" s="77" t="str">
        <f>IF(ISTEXT('Discounted Costs'!$N484&amp;'Discounted Costs'!$O484),('Discounted Costs'!BG484)/Value_Output,"")</f>
        <v/>
      </c>
      <c r="BB216" s="77" t="str">
        <f>IF(ISTEXT('Discounted Costs'!$N484&amp;'Discounted Costs'!$O484),('Discounted Costs'!BH484)/Value_Output,"")</f>
        <v/>
      </c>
      <c r="BC216" s="77" t="str">
        <f>IF(ISTEXT('Discounted Costs'!$N484&amp;'Discounted Costs'!$O484),('Discounted Costs'!BI484)/Value_Output,"")</f>
        <v/>
      </c>
      <c r="BD216" s="77" t="str">
        <f>IF(ISTEXT('Discounted Costs'!$N484&amp;'Discounted Costs'!$O484),('Discounted Costs'!BJ484)/Value_Output,"")</f>
        <v/>
      </c>
      <c r="BE216" s="77" t="str">
        <f>IF(ISTEXT('Discounted Costs'!$N484&amp;'Discounted Costs'!$O484),('Discounted Costs'!BK484)/Value_Output,"")</f>
        <v/>
      </c>
      <c r="BF216" s="77" t="str">
        <f>IF(ISTEXT('Discounted Costs'!$N484&amp;'Discounted Costs'!$O484),('Discounted Costs'!BL484)/Value_Output,"")</f>
        <v/>
      </c>
      <c r="BG216" s="77" t="str">
        <f>IF(ISTEXT('Discounted Costs'!$N484&amp;'Discounted Costs'!$O484),('Discounted Costs'!BM484)/Value_Output,"")</f>
        <v/>
      </c>
      <c r="BH216" s="77" t="str">
        <f>IF(ISTEXT('Discounted Costs'!$N484&amp;'Discounted Costs'!$O484),('Discounted Costs'!BN484)/Value_Output,"")</f>
        <v/>
      </c>
      <c r="BI216" s="77" t="str">
        <f>IF(ISTEXT('Discounted Costs'!$N484&amp;'Discounted Costs'!$O484),('Discounted Costs'!BO484)/Value_Output,"")</f>
        <v/>
      </c>
      <c r="BJ216" s="77" t="str">
        <f>IF(ISTEXT('Discounted Costs'!$N484&amp;'Discounted Costs'!$O484),('Discounted Costs'!BP484)/Value_Output,"")</f>
        <v/>
      </c>
      <c r="BK216" s="77" t="str">
        <f>IF(ISTEXT('Discounted Costs'!$N484&amp;'Discounted Costs'!$O484),('Discounted Costs'!BQ484)/Value_Output,"")</f>
        <v/>
      </c>
      <c r="BL216" s="77" t="str">
        <f>IF(ISTEXT('Discounted Costs'!$N484&amp;'Discounted Costs'!$O484),('Discounted Costs'!BR484)/Value_Output,"")</f>
        <v/>
      </c>
      <c r="BM216" s="77" t="str">
        <f>IF(ISTEXT('Discounted Costs'!$N484&amp;'Discounted Costs'!$O484),('Discounted Costs'!BS484)/Value_Output,"")</f>
        <v/>
      </c>
      <c r="BN216" s="77" t="str">
        <f>IF(ISTEXT('Discounted Costs'!$N484&amp;'Discounted Costs'!$O484),('Discounted Costs'!BT484)/Value_Output,"")</f>
        <v/>
      </c>
      <c r="BO216" s="77" t="str">
        <f>IF(ISTEXT('Discounted Costs'!$N484&amp;'Discounted Costs'!$O484),('Discounted Costs'!BU484)/Value_Output,"")</f>
        <v/>
      </c>
      <c r="BP216" s="77" t="str">
        <f>IF(ISTEXT('Discounted Costs'!$N484&amp;'Discounted Costs'!$O484),('Discounted Costs'!BV484)/Value_Output,"")</f>
        <v/>
      </c>
      <c r="BQ216" s="77" t="str">
        <f>IF(ISTEXT('Discounted Costs'!$N484&amp;'Discounted Costs'!$O484),('Discounted Costs'!BW484)/Value_Output,"")</f>
        <v/>
      </c>
      <c r="BR216" s="77" t="str">
        <f>IF(ISTEXT('Discounted Costs'!$N484&amp;'Discounted Costs'!$O484),('Discounted Costs'!BX484)/Value_Output,"")</f>
        <v/>
      </c>
      <c r="BS216" s="77" t="str">
        <f>IF(ISTEXT('Discounted Costs'!$N484&amp;'Discounted Costs'!$O484),('Discounted Costs'!BY484)/Value_Output,"")</f>
        <v/>
      </c>
      <c r="BT216" s="77" t="str">
        <f>IF(ISTEXT('Discounted Costs'!$N484&amp;'Discounted Costs'!$O484),('Discounted Costs'!BZ484)/Value_Output,"")</f>
        <v/>
      </c>
      <c r="BU216" s="77" t="str">
        <f>IF(ISTEXT('Discounted Costs'!$N484&amp;'Discounted Costs'!$O484),('Discounted Costs'!CA484)/Value_Output,"")</f>
        <v/>
      </c>
      <c r="BV216" s="77" t="str">
        <f>IF(ISTEXT('Discounted Costs'!$N484&amp;'Discounted Costs'!$O484),('Discounted Costs'!CB484)/Value_Output,"")</f>
        <v/>
      </c>
      <c r="BW216" s="77" t="str">
        <f>IF(ISTEXT('Discounted Costs'!$N484&amp;'Discounted Costs'!$O484),('Discounted Costs'!CC484)/Value_Output,"")</f>
        <v/>
      </c>
      <c r="BX216" s="77" t="str">
        <f>IF(ISTEXT('Discounted Costs'!$N484&amp;'Discounted Costs'!$O484),('Discounted Costs'!CD484)/Value_Output,"")</f>
        <v/>
      </c>
      <c r="BY216" s="77" t="str">
        <f>IF(ISTEXT('Discounted Costs'!$N484&amp;'Discounted Costs'!$O484),('Discounted Costs'!CE484)/Value_Output,"")</f>
        <v/>
      </c>
      <c r="BZ216" s="77" t="str">
        <f>IF(ISTEXT('Discounted Costs'!$N484&amp;'Discounted Costs'!$O484),('Discounted Costs'!CF484)/Value_Output,"")</f>
        <v/>
      </c>
      <c r="CA216" s="77" t="str">
        <f>IF(ISTEXT('Discounted Costs'!$N484&amp;'Discounted Costs'!$O484),('Discounted Costs'!CG484)/Value_Output,"")</f>
        <v/>
      </c>
      <c r="CB216" s="77" t="str">
        <f>IF(ISTEXT('Discounted Costs'!$N484&amp;'Discounted Costs'!$O484),('Discounted Costs'!CH484)/Value_Output,"")</f>
        <v/>
      </c>
      <c r="CC216" s="77" t="str">
        <f>IF(ISTEXT('Discounted Costs'!$N484&amp;'Discounted Costs'!$O484),('Discounted Costs'!CI484)/Value_Output,"")</f>
        <v/>
      </c>
      <c r="CD216" s="77" t="str">
        <f>IF(ISTEXT('Discounted Costs'!$N484&amp;'Discounted Costs'!$O484),('Discounted Costs'!CJ484)/Value_Output,"")</f>
        <v/>
      </c>
      <c r="CE216" s="77" t="str">
        <f>IF(ISTEXT('Discounted Costs'!$N484&amp;'Discounted Costs'!$O484),('Discounted Costs'!CK484)/Value_Output,"")</f>
        <v/>
      </c>
      <c r="CF216" s="77" t="str">
        <f>IF(ISTEXT('Discounted Costs'!$N484&amp;'Discounted Costs'!$O484),('Discounted Costs'!CL484)/Value_Output,"")</f>
        <v/>
      </c>
      <c r="CG216" s="77" t="str">
        <f>IF(ISTEXT('Discounted Costs'!$N484&amp;'Discounted Costs'!$O484),('Discounted Costs'!CM484)/Value_Output,"")</f>
        <v/>
      </c>
      <c r="CH216" s="77" t="str">
        <f>IF(ISTEXT('Discounted Costs'!$N484&amp;'Discounted Costs'!$O484),('Discounted Costs'!CN484)/Value_Output,"")</f>
        <v/>
      </c>
      <c r="CI216" s="77" t="str">
        <f>IF(ISTEXT('Discounted Costs'!$N484&amp;'Discounted Costs'!$O484),('Discounted Costs'!CO484)/Value_Output,"")</f>
        <v/>
      </c>
      <c r="CJ216" s="77" t="str">
        <f>IF(ISTEXT('Discounted Costs'!$N484&amp;'Discounted Costs'!$O484),('Discounted Costs'!CP484)/Value_Output,"")</f>
        <v/>
      </c>
      <c r="CM216" s="24"/>
      <c r="CN216" s="24"/>
    </row>
    <row r="217" spans="3:92" x14ac:dyDescent="0.35">
      <c r="C217" s="114"/>
      <c r="D217" s="114"/>
      <c r="E217" s="19" t="str">
        <f>IF(ISTEXT('Discounted Costs'!$N485&amp;'Discounted Costs'!$O485),'Discounted Costs'!$O485,"")</f>
        <v/>
      </c>
      <c r="F217" s="19"/>
      <c r="G217" s="82" t="str">
        <f>IF(ISTEXT('Discounted Costs'!$N485&amp;'Discounted Costs'!$O485),SUM('Discounted Costs'!$P485:$BM485)/Value_Output,"")</f>
        <v/>
      </c>
      <c r="H217" s="82"/>
      <c r="I217" s="87"/>
      <c r="J217" s="81" t="str">
        <f>IF(ISTEXT('Discounted Costs'!$N485&amp;'Discounted Costs'!$O485),('Discounted Costs'!P485)/Value_Output,"")</f>
        <v/>
      </c>
      <c r="K217" s="81" t="str">
        <f>IF(ISTEXT('Discounted Costs'!$N485&amp;'Discounted Costs'!$O485),('Discounted Costs'!Q485)/Value_Output,"")</f>
        <v/>
      </c>
      <c r="L217" s="81" t="str">
        <f>IF(ISTEXT('Discounted Costs'!$N485&amp;'Discounted Costs'!$O485),('Discounted Costs'!R485)/Value_Output,"")</f>
        <v/>
      </c>
      <c r="M217" s="81" t="str">
        <f>IF(ISTEXT('Discounted Costs'!$N485&amp;'Discounted Costs'!$O485),('Discounted Costs'!S485)/Value_Output,"")</f>
        <v/>
      </c>
      <c r="N217" s="81" t="str">
        <f>IF(ISTEXT('Discounted Costs'!$N485&amp;'Discounted Costs'!$O485),('Discounted Costs'!T485)/Value_Output,"")</f>
        <v/>
      </c>
      <c r="O217" s="81" t="str">
        <f>IF(ISTEXT('Discounted Costs'!$N485&amp;'Discounted Costs'!$O485),('Discounted Costs'!U485)/Value_Output,"")</f>
        <v/>
      </c>
      <c r="P217" s="81" t="str">
        <f>IF(ISTEXT('Discounted Costs'!$N485&amp;'Discounted Costs'!$O485),('Discounted Costs'!V485)/Value_Output,"")</f>
        <v/>
      </c>
      <c r="Q217" s="81" t="str">
        <f>IF(ISTEXT('Discounted Costs'!$N485&amp;'Discounted Costs'!$O485),('Discounted Costs'!W485)/Value_Output,"")</f>
        <v/>
      </c>
      <c r="R217" s="81" t="str">
        <f>IF(ISTEXT('Discounted Costs'!$N485&amp;'Discounted Costs'!$O485),('Discounted Costs'!X485)/Value_Output,"")</f>
        <v/>
      </c>
      <c r="S217" s="81" t="str">
        <f>IF(ISTEXT('Discounted Costs'!$N485&amp;'Discounted Costs'!$O485),('Discounted Costs'!Y485)/Value_Output,"")</f>
        <v/>
      </c>
      <c r="T217" s="81" t="str">
        <f>IF(ISTEXT('Discounted Costs'!$N485&amp;'Discounted Costs'!$O485),('Discounted Costs'!Z485)/Value_Output,"")</f>
        <v/>
      </c>
      <c r="U217" s="81" t="str">
        <f>IF(ISTEXT('Discounted Costs'!$N485&amp;'Discounted Costs'!$O485),('Discounted Costs'!AA485)/Value_Output,"")</f>
        <v/>
      </c>
      <c r="V217" s="81" t="str">
        <f>IF(ISTEXT('Discounted Costs'!$N485&amp;'Discounted Costs'!$O485),('Discounted Costs'!AB485)/Value_Output,"")</f>
        <v/>
      </c>
      <c r="W217" s="81" t="str">
        <f>IF(ISTEXT('Discounted Costs'!$N485&amp;'Discounted Costs'!$O485),('Discounted Costs'!AC485)/Value_Output,"")</f>
        <v/>
      </c>
      <c r="X217" s="81" t="str">
        <f>IF(ISTEXT('Discounted Costs'!$N485&amp;'Discounted Costs'!$O485),('Discounted Costs'!AD485)/Value_Output,"")</f>
        <v/>
      </c>
      <c r="Y217" s="81" t="str">
        <f>IF(ISTEXT('Discounted Costs'!$N485&amp;'Discounted Costs'!$O485),('Discounted Costs'!AE485)/Value_Output,"")</f>
        <v/>
      </c>
      <c r="Z217" s="81" t="str">
        <f>IF(ISTEXT('Discounted Costs'!$N485&amp;'Discounted Costs'!$O485),('Discounted Costs'!AF485)/Value_Output,"")</f>
        <v/>
      </c>
      <c r="AA217" s="81" t="str">
        <f>IF(ISTEXT('Discounted Costs'!$N485&amp;'Discounted Costs'!$O485),('Discounted Costs'!AG485)/Value_Output,"")</f>
        <v/>
      </c>
      <c r="AB217" s="81" t="str">
        <f>IF(ISTEXT('Discounted Costs'!$N485&amp;'Discounted Costs'!$O485),('Discounted Costs'!AH485)/Value_Output,"")</f>
        <v/>
      </c>
      <c r="AC217" s="81" t="str">
        <f>IF(ISTEXT('Discounted Costs'!$N485&amp;'Discounted Costs'!$O485),('Discounted Costs'!AI485)/Value_Output,"")</f>
        <v/>
      </c>
      <c r="AD217" s="81" t="str">
        <f>IF(ISTEXT('Discounted Costs'!$N485&amp;'Discounted Costs'!$O485),('Discounted Costs'!AJ485)/Value_Output,"")</f>
        <v/>
      </c>
      <c r="AE217" s="81" t="str">
        <f>IF(ISTEXT('Discounted Costs'!$N485&amp;'Discounted Costs'!$O485),('Discounted Costs'!AK485)/Value_Output,"")</f>
        <v/>
      </c>
      <c r="AF217" s="81" t="str">
        <f>IF(ISTEXT('Discounted Costs'!$N485&amp;'Discounted Costs'!$O485),('Discounted Costs'!AL485)/Value_Output,"")</f>
        <v/>
      </c>
      <c r="AG217" s="81" t="str">
        <f>IF(ISTEXT('Discounted Costs'!$N485&amp;'Discounted Costs'!$O485),('Discounted Costs'!AM485)/Value_Output,"")</f>
        <v/>
      </c>
      <c r="AH217" s="81" t="str">
        <f>IF(ISTEXT('Discounted Costs'!$N485&amp;'Discounted Costs'!$O485),('Discounted Costs'!AN485)/Value_Output,"")</f>
        <v/>
      </c>
      <c r="AI217" s="81" t="str">
        <f>IF(ISTEXT('Discounted Costs'!$N485&amp;'Discounted Costs'!$O485),('Discounted Costs'!AO485)/Value_Output,"")</f>
        <v/>
      </c>
      <c r="AJ217" s="81" t="str">
        <f>IF(ISTEXT('Discounted Costs'!$N485&amp;'Discounted Costs'!$O485),('Discounted Costs'!AP485)/Value_Output,"")</f>
        <v/>
      </c>
      <c r="AK217" s="81" t="str">
        <f>IF(ISTEXT('Discounted Costs'!$N485&amp;'Discounted Costs'!$O485),('Discounted Costs'!AQ485)/Value_Output,"")</f>
        <v/>
      </c>
      <c r="AL217" s="81" t="str">
        <f>IF(ISTEXT('Discounted Costs'!$N485&amp;'Discounted Costs'!$O485),('Discounted Costs'!AR485)/Value_Output,"")</f>
        <v/>
      </c>
      <c r="AM217" s="81" t="str">
        <f>IF(ISTEXT('Discounted Costs'!$N485&amp;'Discounted Costs'!$O485),('Discounted Costs'!AS485)/Value_Output,"")</f>
        <v/>
      </c>
      <c r="AN217" s="81" t="str">
        <f>IF(ISTEXT('Discounted Costs'!$N485&amp;'Discounted Costs'!$O485),('Discounted Costs'!AT485)/Value_Output,"")</f>
        <v/>
      </c>
      <c r="AO217" s="81" t="str">
        <f>IF(ISTEXT('Discounted Costs'!$N485&amp;'Discounted Costs'!$O485),('Discounted Costs'!AU485)/Value_Output,"")</f>
        <v/>
      </c>
      <c r="AP217" s="81" t="str">
        <f>IF(ISTEXT('Discounted Costs'!$N485&amp;'Discounted Costs'!$O485),('Discounted Costs'!AV485)/Value_Output,"")</f>
        <v/>
      </c>
      <c r="AQ217" s="81" t="str">
        <f>IF(ISTEXT('Discounted Costs'!$N485&amp;'Discounted Costs'!$O485),('Discounted Costs'!AW485)/Value_Output,"")</f>
        <v/>
      </c>
      <c r="AR217" s="81" t="str">
        <f>IF(ISTEXT('Discounted Costs'!$N485&amp;'Discounted Costs'!$O485),('Discounted Costs'!AX485)/Value_Output,"")</f>
        <v/>
      </c>
      <c r="AS217" s="81" t="str">
        <f>IF(ISTEXT('Discounted Costs'!$N485&amp;'Discounted Costs'!$O485),('Discounted Costs'!AY485)/Value_Output,"")</f>
        <v/>
      </c>
      <c r="AT217" s="81" t="str">
        <f>IF(ISTEXT('Discounted Costs'!$N485&amp;'Discounted Costs'!$O485),('Discounted Costs'!AZ485)/Value_Output,"")</f>
        <v/>
      </c>
      <c r="AU217" s="81" t="str">
        <f>IF(ISTEXT('Discounted Costs'!$N485&amp;'Discounted Costs'!$O485),('Discounted Costs'!BA485)/Value_Output,"")</f>
        <v/>
      </c>
      <c r="AV217" s="81" t="str">
        <f>IF(ISTEXT('Discounted Costs'!$N485&amp;'Discounted Costs'!$O485),('Discounted Costs'!BB485)/Value_Output,"")</f>
        <v/>
      </c>
      <c r="AW217" s="81" t="str">
        <f>IF(ISTEXT('Discounted Costs'!$N485&amp;'Discounted Costs'!$O485),('Discounted Costs'!BC485)/Value_Output,"")</f>
        <v/>
      </c>
      <c r="AX217" s="81" t="str">
        <f>IF(ISTEXT('Discounted Costs'!$N485&amp;'Discounted Costs'!$O485),('Discounted Costs'!BD485)/Value_Output,"")</f>
        <v/>
      </c>
      <c r="AY217" s="81" t="str">
        <f>IF(ISTEXT('Discounted Costs'!$N485&amp;'Discounted Costs'!$O485),('Discounted Costs'!BE485)/Value_Output,"")</f>
        <v/>
      </c>
      <c r="AZ217" s="77" t="str">
        <f>IF(ISTEXT('Discounted Costs'!$N485&amp;'Discounted Costs'!$O485),('Discounted Costs'!BF485)/Value_Output,"")</f>
        <v/>
      </c>
      <c r="BA217" s="77" t="str">
        <f>IF(ISTEXT('Discounted Costs'!$N485&amp;'Discounted Costs'!$O485),('Discounted Costs'!BG485)/Value_Output,"")</f>
        <v/>
      </c>
      <c r="BB217" s="77" t="str">
        <f>IF(ISTEXT('Discounted Costs'!$N485&amp;'Discounted Costs'!$O485),('Discounted Costs'!BH485)/Value_Output,"")</f>
        <v/>
      </c>
      <c r="BC217" s="77" t="str">
        <f>IF(ISTEXT('Discounted Costs'!$N485&amp;'Discounted Costs'!$O485),('Discounted Costs'!BI485)/Value_Output,"")</f>
        <v/>
      </c>
      <c r="BD217" s="77" t="str">
        <f>IF(ISTEXT('Discounted Costs'!$N485&amp;'Discounted Costs'!$O485),('Discounted Costs'!BJ485)/Value_Output,"")</f>
        <v/>
      </c>
      <c r="BE217" s="77" t="str">
        <f>IF(ISTEXT('Discounted Costs'!$N485&amp;'Discounted Costs'!$O485),('Discounted Costs'!BK485)/Value_Output,"")</f>
        <v/>
      </c>
      <c r="BF217" s="77" t="str">
        <f>IF(ISTEXT('Discounted Costs'!$N485&amp;'Discounted Costs'!$O485),('Discounted Costs'!BL485)/Value_Output,"")</f>
        <v/>
      </c>
      <c r="BG217" s="77" t="str">
        <f>IF(ISTEXT('Discounted Costs'!$N485&amp;'Discounted Costs'!$O485),('Discounted Costs'!BM485)/Value_Output,"")</f>
        <v/>
      </c>
      <c r="BH217" s="77" t="str">
        <f>IF(ISTEXT('Discounted Costs'!$N485&amp;'Discounted Costs'!$O485),('Discounted Costs'!BN485)/Value_Output,"")</f>
        <v/>
      </c>
      <c r="BI217" s="77" t="str">
        <f>IF(ISTEXT('Discounted Costs'!$N485&amp;'Discounted Costs'!$O485),('Discounted Costs'!BO485)/Value_Output,"")</f>
        <v/>
      </c>
      <c r="BJ217" s="77" t="str">
        <f>IF(ISTEXT('Discounted Costs'!$N485&amp;'Discounted Costs'!$O485),('Discounted Costs'!BP485)/Value_Output,"")</f>
        <v/>
      </c>
      <c r="BK217" s="77" t="str">
        <f>IF(ISTEXT('Discounted Costs'!$N485&amp;'Discounted Costs'!$O485),('Discounted Costs'!BQ485)/Value_Output,"")</f>
        <v/>
      </c>
      <c r="BL217" s="77" t="str">
        <f>IF(ISTEXT('Discounted Costs'!$N485&amp;'Discounted Costs'!$O485),('Discounted Costs'!BR485)/Value_Output,"")</f>
        <v/>
      </c>
      <c r="BM217" s="77" t="str">
        <f>IF(ISTEXT('Discounted Costs'!$N485&amp;'Discounted Costs'!$O485),('Discounted Costs'!BS485)/Value_Output,"")</f>
        <v/>
      </c>
      <c r="BN217" s="77" t="str">
        <f>IF(ISTEXT('Discounted Costs'!$N485&amp;'Discounted Costs'!$O485),('Discounted Costs'!BT485)/Value_Output,"")</f>
        <v/>
      </c>
      <c r="BO217" s="77" t="str">
        <f>IF(ISTEXT('Discounted Costs'!$N485&amp;'Discounted Costs'!$O485),('Discounted Costs'!BU485)/Value_Output,"")</f>
        <v/>
      </c>
      <c r="BP217" s="77" t="str">
        <f>IF(ISTEXT('Discounted Costs'!$N485&amp;'Discounted Costs'!$O485),('Discounted Costs'!BV485)/Value_Output,"")</f>
        <v/>
      </c>
      <c r="BQ217" s="77" t="str">
        <f>IF(ISTEXT('Discounted Costs'!$N485&amp;'Discounted Costs'!$O485),('Discounted Costs'!BW485)/Value_Output,"")</f>
        <v/>
      </c>
      <c r="BR217" s="77" t="str">
        <f>IF(ISTEXT('Discounted Costs'!$N485&amp;'Discounted Costs'!$O485),('Discounted Costs'!BX485)/Value_Output,"")</f>
        <v/>
      </c>
      <c r="BS217" s="77" t="str">
        <f>IF(ISTEXT('Discounted Costs'!$N485&amp;'Discounted Costs'!$O485),('Discounted Costs'!BY485)/Value_Output,"")</f>
        <v/>
      </c>
      <c r="BT217" s="77" t="str">
        <f>IF(ISTEXT('Discounted Costs'!$N485&amp;'Discounted Costs'!$O485),('Discounted Costs'!BZ485)/Value_Output,"")</f>
        <v/>
      </c>
      <c r="BU217" s="77" t="str">
        <f>IF(ISTEXT('Discounted Costs'!$N485&amp;'Discounted Costs'!$O485),('Discounted Costs'!CA485)/Value_Output,"")</f>
        <v/>
      </c>
      <c r="BV217" s="77" t="str">
        <f>IF(ISTEXT('Discounted Costs'!$N485&amp;'Discounted Costs'!$O485),('Discounted Costs'!CB485)/Value_Output,"")</f>
        <v/>
      </c>
      <c r="BW217" s="77" t="str">
        <f>IF(ISTEXT('Discounted Costs'!$N485&amp;'Discounted Costs'!$O485),('Discounted Costs'!CC485)/Value_Output,"")</f>
        <v/>
      </c>
      <c r="BX217" s="77" t="str">
        <f>IF(ISTEXT('Discounted Costs'!$N485&amp;'Discounted Costs'!$O485),('Discounted Costs'!CD485)/Value_Output,"")</f>
        <v/>
      </c>
      <c r="BY217" s="77" t="str">
        <f>IF(ISTEXT('Discounted Costs'!$N485&amp;'Discounted Costs'!$O485),('Discounted Costs'!CE485)/Value_Output,"")</f>
        <v/>
      </c>
      <c r="BZ217" s="77" t="str">
        <f>IF(ISTEXT('Discounted Costs'!$N485&amp;'Discounted Costs'!$O485),('Discounted Costs'!CF485)/Value_Output,"")</f>
        <v/>
      </c>
      <c r="CA217" s="77" t="str">
        <f>IF(ISTEXT('Discounted Costs'!$N485&amp;'Discounted Costs'!$O485),('Discounted Costs'!CG485)/Value_Output,"")</f>
        <v/>
      </c>
      <c r="CB217" s="77" t="str">
        <f>IF(ISTEXT('Discounted Costs'!$N485&amp;'Discounted Costs'!$O485),('Discounted Costs'!CH485)/Value_Output,"")</f>
        <v/>
      </c>
      <c r="CC217" s="77" t="str">
        <f>IF(ISTEXT('Discounted Costs'!$N485&amp;'Discounted Costs'!$O485),('Discounted Costs'!CI485)/Value_Output,"")</f>
        <v/>
      </c>
      <c r="CD217" s="77" t="str">
        <f>IF(ISTEXT('Discounted Costs'!$N485&amp;'Discounted Costs'!$O485),('Discounted Costs'!CJ485)/Value_Output,"")</f>
        <v/>
      </c>
      <c r="CE217" s="77" t="str">
        <f>IF(ISTEXT('Discounted Costs'!$N485&amp;'Discounted Costs'!$O485),('Discounted Costs'!CK485)/Value_Output,"")</f>
        <v/>
      </c>
      <c r="CF217" s="77" t="str">
        <f>IF(ISTEXT('Discounted Costs'!$N485&amp;'Discounted Costs'!$O485),('Discounted Costs'!CL485)/Value_Output,"")</f>
        <v/>
      </c>
      <c r="CG217" s="77" t="str">
        <f>IF(ISTEXT('Discounted Costs'!$N485&amp;'Discounted Costs'!$O485),('Discounted Costs'!CM485)/Value_Output,"")</f>
        <v/>
      </c>
      <c r="CH217" s="77" t="str">
        <f>IF(ISTEXT('Discounted Costs'!$N485&amp;'Discounted Costs'!$O485),('Discounted Costs'!CN485)/Value_Output,"")</f>
        <v/>
      </c>
      <c r="CI217" s="77" t="str">
        <f>IF(ISTEXT('Discounted Costs'!$N485&amp;'Discounted Costs'!$O485),('Discounted Costs'!CO485)/Value_Output,"")</f>
        <v/>
      </c>
      <c r="CJ217" s="77" t="str">
        <f>IF(ISTEXT('Discounted Costs'!$N485&amp;'Discounted Costs'!$O485),('Discounted Costs'!CP485)/Value_Output,"")</f>
        <v/>
      </c>
      <c r="CM217" s="24"/>
      <c r="CN217" s="24"/>
    </row>
    <row r="218" spans="3:92" x14ac:dyDescent="0.35">
      <c r="C218" s="114"/>
      <c r="D218" s="114"/>
      <c r="E218" s="19" t="str">
        <f>IF(ISTEXT('Discounted Costs'!$N486&amp;'Discounted Costs'!$O486),'Discounted Costs'!$O486,"")</f>
        <v/>
      </c>
      <c r="F218" s="19"/>
      <c r="G218" s="82" t="str">
        <f>IF(ISTEXT('Discounted Costs'!$N486&amp;'Discounted Costs'!$O486),SUM('Discounted Costs'!$P486:$BM486)/Value_Output,"")</f>
        <v/>
      </c>
      <c r="H218" s="82"/>
      <c r="I218" s="88"/>
      <c r="J218" s="81" t="str">
        <f>IF(ISTEXT('Discounted Costs'!$N486&amp;'Discounted Costs'!$O486),('Discounted Costs'!P486)/Value_Output,"")</f>
        <v/>
      </c>
      <c r="K218" s="81" t="str">
        <f>IF(ISTEXT('Discounted Costs'!$N486&amp;'Discounted Costs'!$O486),('Discounted Costs'!Q486)/Value_Output,"")</f>
        <v/>
      </c>
      <c r="L218" s="81" t="str">
        <f>IF(ISTEXT('Discounted Costs'!$N486&amp;'Discounted Costs'!$O486),('Discounted Costs'!R486)/Value_Output,"")</f>
        <v/>
      </c>
      <c r="M218" s="81" t="str">
        <f>IF(ISTEXT('Discounted Costs'!$N486&amp;'Discounted Costs'!$O486),('Discounted Costs'!S486)/Value_Output,"")</f>
        <v/>
      </c>
      <c r="N218" s="81" t="str">
        <f>IF(ISTEXT('Discounted Costs'!$N486&amp;'Discounted Costs'!$O486),('Discounted Costs'!T486)/Value_Output,"")</f>
        <v/>
      </c>
      <c r="O218" s="81" t="str">
        <f>IF(ISTEXT('Discounted Costs'!$N486&amp;'Discounted Costs'!$O486),('Discounted Costs'!U486)/Value_Output,"")</f>
        <v/>
      </c>
      <c r="P218" s="81" t="str">
        <f>IF(ISTEXT('Discounted Costs'!$N486&amp;'Discounted Costs'!$O486),('Discounted Costs'!V486)/Value_Output,"")</f>
        <v/>
      </c>
      <c r="Q218" s="81" t="str">
        <f>IF(ISTEXT('Discounted Costs'!$N486&amp;'Discounted Costs'!$O486),('Discounted Costs'!W486)/Value_Output,"")</f>
        <v/>
      </c>
      <c r="R218" s="81" t="str">
        <f>IF(ISTEXT('Discounted Costs'!$N486&amp;'Discounted Costs'!$O486),('Discounted Costs'!X486)/Value_Output,"")</f>
        <v/>
      </c>
      <c r="S218" s="81" t="str">
        <f>IF(ISTEXT('Discounted Costs'!$N486&amp;'Discounted Costs'!$O486),('Discounted Costs'!Y486)/Value_Output,"")</f>
        <v/>
      </c>
      <c r="T218" s="81" t="str">
        <f>IF(ISTEXT('Discounted Costs'!$N486&amp;'Discounted Costs'!$O486),('Discounted Costs'!Z486)/Value_Output,"")</f>
        <v/>
      </c>
      <c r="U218" s="81" t="str">
        <f>IF(ISTEXT('Discounted Costs'!$N486&amp;'Discounted Costs'!$O486),('Discounted Costs'!AA486)/Value_Output,"")</f>
        <v/>
      </c>
      <c r="V218" s="81" t="str">
        <f>IF(ISTEXT('Discounted Costs'!$N486&amp;'Discounted Costs'!$O486),('Discounted Costs'!AB486)/Value_Output,"")</f>
        <v/>
      </c>
      <c r="W218" s="81" t="str">
        <f>IF(ISTEXT('Discounted Costs'!$N486&amp;'Discounted Costs'!$O486),('Discounted Costs'!AC486)/Value_Output,"")</f>
        <v/>
      </c>
      <c r="X218" s="81" t="str">
        <f>IF(ISTEXT('Discounted Costs'!$N486&amp;'Discounted Costs'!$O486),('Discounted Costs'!AD486)/Value_Output,"")</f>
        <v/>
      </c>
      <c r="Y218" s="81" t="str">
        <f>IF(ISTEXT('Discounted Costs'!$N486&amp;'Discounted Costs'!$O486),('Discounted Costs'!AE486)/Value_Output,"")</f>
        <v/>
      </c>
      <c r="Z218" s="81" t="str">
        <f>IF(ISTEXT('Discounted Costs'!$N486&amp;'Discounted Costs'!$O486),('Discounted Costs'!AF486)/Value_Output,"")</f>
        <v/>
      </c>
      <c r="AA218" s="81" t="str">
        <f>IF(ISTEXT('Discounted Costs'!$N486&amp;'Discounted Costs'!$O486),('Discounted Costs'!AG486)/Value_Output,"")</f>
        <v/>
      </c>
      <c r="AB218" s="81" t="str">
        <f>IF(ISTEXT('Discounted Costs'!$N486&amp;'Discounted Costs'!$O486),('Discounted Costs'!AH486)/Value_Output,"")</f>
        <v/>
      </c>
      <c r="AC218" s="81" t="str">
        <f>IF(ISTEXT('Discounted Costs'!$N486&amp;'Discounted Costs'!$O486),('Discounted Costs'!AI486)/Value_Output,"")</f>
        <v/>
      </c>
      <c r="AD218" s="81" t="str">
        <f>IF(ISTEXT('Discounted Costs'!$N486&amp;'Discounted Costs'!$O486),('Discounted Costs'!AJ486)/Value_Output,"")</f>
        <v/>
      </c>
      <c r="AE218" s="81" t="str">
        <f>IF(ISTEXT('Discounted Costs'!$N486&amp;'Discounted Costs'!$O486),('Discounted Costs'!AK486)/Value_Output,"")</f>
        <v/>
      </c>
      <c r="AF218" s="81" t="str">
        <f>IF(ISTEXT('Discounted Costs'!$N486&amp;'Discounted Costs'!$O486),('Discounted Costs'!AL486)/Value_Output,"")</f>
        <v/>
      </c>
      <c r="AG218" s="81" t="str">
        <f>IF(ISTEXT('Discounted Costs'!$N486&amp;'Discounted Costs'!$O486),('Discounted Costs'!AM486)/Value_Output,"")</f>
        <v/>
      </c>
      <c r="AH218" s="81" t="str">
        <f>IF(ISTEXT('Discounted Costs'!$N486&amp;'Discounted Costs'!$O486),('Discounted Costs'!AN486)/Value_Output,"")</f>
        <v/>
      </c>
      <c r="AI218" s="81" t="str">
        <f>IF(ISTEXT('Discounted Costs'!$N486&amp;'Discounted Costs'!$O486),('Discounted Costs'!AO486)/Value_Output,"")</f>
        <v/>
      </c>
      <c r="AJ218" s="81" t="str">
        <f>IF(ISTEXT('Discounted Costs'!$N486&amp;'Discounted Costs'!$O486),('Discounted Costs'!AP486)/Value_Output,"")</f>
        <v/>
      </c>
      <c r="AK218" s="81" t="str">
        <f>IF(ISTEXT('Discounted Costs'!$N486&amp;'Discounted Costs'!$O486),('Discounted Costs'!AQ486)/Value_Output,"")</f>
        <v/>
      </c>
      <c r="AL218" s="81" t="str">
        <f>IF(ISTEXT('Discounted Costs'!$N486&amp;'Discounted Costs'!$O486),('Discounted Costs'!AR486)/Value_Output,"")</f>
        <v/>
      </c>
      <c r="AM218" s="81" t="str">
        <f>IF(ISTEXT('Discounted Costs'!$N486&amp;'Discounted Costs'!$O486),('Discounted Costs'!AS486)/Value_Output,"")</f>
        <v/>
      </c>
      <c r="AN218" s="81" t="str">
        <f>IF(ISTEXT('Discounted Costs'!$N486&amp;'Discounted Costs'!$O486),('Discounted Costs'!AT486)/Value_Output,"")</f>
        <v/>
      </c>
      <c r="AO218" s="81" t="str">
        <f>IF(ISTEXT('Discounted Costs'!$N486&amp;'Discounted Costs'!$O486),('Discounted Costs'!AU486)/Value_Output,"")</f>
        <v/>
      </c>
      <c r="AP218" s="81" t="str">
        <f>IF(ISTEXT('Discounted Costs'!$N486&amp;'Discounted Costs'!$O486),('Discounted Costs'!AV486)/Value_Output,"")</f>
        <v/>
      </c>
      <c r="AQ218" s="81" t="str">
        <f>IF(ISTEXT('Discounted Costs'!$N486&amp;'Discounted Costs'!$O486),('Discounted Costs'!AW486)/Value_Output,"")</f>
        <v/>
      </c>
      <c r="AR218" s="81" t="str">
        <f>IF(ISTEXT('Discounted Costs'!$N486&amp;'Discounted Costs'!$O486),('Discounted Costs'!AX486)/Value_Output,"")</f>
        <v/>
      </c>
      <c r="AS218" s="81" t="str">
        <f>IF(ISTEXT('Discounted Costs'!$N486&amp;'Discounted Costs'!$O486),('Discounted Costs'!AY486)/Value_Output,"")</f>
        <v/>
      </c>
      <c r="AT218" s="81" t="str">
        <f>IF(ISTEXT('Discounted Costs'!$N486&amp;'Discounted Costs'!$O486),('Discounted Costs'!AZ486)/Value_Output,"")</f>
        <v/>
      </c>
      <c r="AU218" s="81" t="str">
        <f>IF(ISTEXT('Discounted Costs'!$N486&amp;'Discounted Costs'!$O486),('Discounted Costs'!BA486)/Value_Output,"")</f>
        <v/>
      </c>
      <c r="AV218" s="81" t="str">
        <f>IF(ISTEXT('Discounted Costs'!$N486&amp;'Discounted Costs'!$O486),('Discounted Costs'!BB486)/Value_Output,"")</f>
        <v/>
      </c>
      <c r="AW218" s="81" t="str">
        <f>IF(ISTEXT('Discounted Costs'!$N486&amp;'Discounted Costs'!$O486),('Discounted Costs'!BC486)/Value_Output,"")</f>
        <v/>
      </c>
      <c r="AX218" s="81" t="str">
        <f>IF(ISTEXT('Discounted Costs'!$N486&amp;'Discounted Costs'!$O486),('Discounted Costs'!BD486)/Value_Output,"")</f>
        <v/>
      </c>
      <c r="AY218" s="81" t="str">
        <f>IF(ISTEXT('Discounted Costs'!$N486&amp;'Discounted Costs'!$O486),('Discounted Costs'!BE486)/Value_Output,"")</f>
        <v/>
      </c>
      <c r="AZ218" s="77" t="str">
        <f>IF(ISTEXT('Discounted Costs'!$N486&amp;'Discounted Costs'!$O486),('Discounted Costs'!BF486)/Value_Output,"")</f>
        <v/>
      </c>
      <c r="BA218" s="77" t="str">
        <f>IF(ISTEXT('Discounted Costs'!$N486&amp;'Discounted Costs'!$O486),('Discounted Costs'!BG486)/Value_Output,"")</f>
        <v/>
      </c>
      <c r="BB218" s="77" t="str">
        <f>IF(ISTEXT('Discounted Costs'!$N486&amp;'Discounted Costs'!$O486),('Discounted Costs'!BH486)/Value_Output,"")</f>
        <v/>
      </c>
      <c r="BC218" s="77" t="str">
        <f>IF(ISTEXT('Discounted Costs'!$N486&amp;'Discounted Costs'!$O486),('Discounted Costs'!BI486)/Value_Output,"")</f>
        <v/>
      </c>
      <c r="BD218" s="77" t="str">
        <f>IF(ISTEXT('Discounted Costs'!$N486&amp;'Discounted Costs'!$O486),('Discounted Costs'!BJ486)/Value_Output,"")</f>
        <v/>
      </c>
      <c r="BE218" s="77" t="str">
        <f>IF(ISTEXT('Discounted Costs'!$N486&amp;'Discounted Costs'!$O486),('Discounted Costs'!BK486)/Value_Output,"")</f>
        <v/>
      </c>
      <c r="BF218" s="77" t="str">
        <f>IF(ISTEXT('Discounted Costs'!$N486&amp;'Discounted Costs'!$O486),('Discounted Costs'!BL486)/Value_Output,"")</f>
        <v/>
      </c>
      <c r="BG218" s="77" t="str">
        <f>IF(ISTEXT('Discounted Costs'!$N486&amp;'Discounted Costs'!$O486),('Discounted Costs'!BM486)/Value_Output,"")</f>
        <v/>
      </c>
      <c r="BH218" s="77" t="str">
        <f>IF(ISTEXT('Discounted Costs'!$N486&amp;'Discounted Costs'!$O486),('Discounted Costs'!BN486)/Value_Output,"")</f>
        <v/>
      </c>
      <c r="BI218" s="77" t="str">
        <f>IF(ISTEXT('Discounted Costs'!$N486&amp;'Discounted Costs'!$O486),('Discounted Costs'!BO486)/Value_Output,"")</f>
        <v/>
      </c>
      <c r="BJ218" s="77" t="str">
        <f>IF(ISTEXT('Discounted Costs'!$N486&amp;'Discounted Costs'!$O486),('Discounted Costs'!BP486)/Value_Output,"")</f>
        <v/>
      </c>
      <c r="BK218" s="77" t="str">
        <f>IF(ISTEXT('Discounted Costs'!$N486&amp;'Discounted Costs'!$O486),('Discounted Costs'!BQ486)/Value_Output,"")</f>
        <v/>
      </c>
      <c r="BL218" s="77" t="str">
        <f>IF(ISTEXT('Discounted Costs'!$N486&amp;'Discounted Costs'!$O486),('Discounted Costs'!BR486)/Value_Output,"")</f>
        <v/>
      </c>
      <c r="BM218" s="77" t="str">
        <f>IF(ISTEXT('Discounted Costs'!$N486&amp;'Discounted Costs'!$O486),('Discounted Costs'!BS486)/Value_Output,"")</f>
        <v/>
      </c>
      <c r="BN218" s="77" t="str">
        <f>IF(ISTEXT('Discounted Costs'!$N486&amp;'Discounted Costs'!$O486),('Discounted Costs'!BT486)/Value_Output,"")</f>
        <v/>
      </c>
      <c r="BO218" s="77" t="str">
        <f>IF(ISTEXT('Discounted Costs'!$N486&amp;'Discounted Costs'!$O486),('Discounted Costs'!BU486)/Value_Output,"")</f>
        <v/>
      </c>
      <c r="BP218" s="77" t="str">
        <f>IF(ISTEXT('Discounted Costs'!$N486&amp;'Discounted Costs'!$O486),('Discounted Costs'!BV486)/Value_Output,"")</f>
        <v/>
      </c>
      <c r="BQ218" s="77" t="str">
        <f>IF(ISTEXT('Discounted Costs'!$N486&amp;'Discounted Costs'!$O486),('Discounted Costs'!BW486)/Value_Output,"")</f>
        <v/>
      </c>
      <c r="BR218" s="77" t="str">
        <f>IF(ISTEXT('Discounted Costs'!$N486&amp;'Discounted Costs'!$O486),('Discounted Costs'!BX486)/Value_Output,"")</f>
        <v/>
      </c>
      <c r="BS218" s="77" t="str">
        <f>IF(ISTEXT('Discounted Costs'!$N486&amp;'Discounted Costs'!$O486),('Discounted Costs'!BY486)/Value_Output,"")</f>
        <v/>
      </c>
      <c r="BT218" s="77" t="str">
        <f>IF(ISTEXT('Discounted Costs'!$N486&amp;'Discounted Costs'!$O486),('Discounted Costs'!BZ486)/Value_Output,"")</f>
        <v/>
      </c>
      <c r="BU218" s="77" t="str">
        <f>IF(ISTEXT('Discounted Costs'!$N486&amp;'Discounted Costs'!$O486),('Discounted Costs'!CA486)/Value_Output,"")</f>
        <v/>
      </c>
      <c r="BV218" s="77" t="str">
        <f>IF(ISTEXT('Discounted Costs'!$N486&amp;'Discounted Costs'!$O486),('Discounted Costs'!CB486)/Value_Output,"")</f>
        <v/>
      </c>
      <c r="BW218" s="77" t="str">
        <f>IF(ISTEXT('Discounted Costs'!$N486&amp;'Discounted Costs'!$O486),('Discounted Costs'!CC486)/Value_Output,"")</f>
        <v/>
      </c>
      <c r="BX218" s="77" t="str">
        <f>IF(ISTEXT('Discounted Costs'!$N486&amp;'Discounted Costs'!$O486),('Discounted Costs'!CD486)/Value_Output,"")</f>
        <v/>
      </c>
      <c r="BY218" s="77" t="str">
        <f>IF(ISTEXT('Discounted Costs'!$N486&amp;'Discounted Costs'!$O486),('Discounted Costs'!CE486)/Value_Output,"")</f>
        <v/>
      </c>
      <c r="BZ218" s="77" t="str">
        <f>IF(ISTEXT('Discounted Costs'!$N486&amp;'Discounted Costs'!$O486),('Discounted Costs'!CF486)/Value_Output,"")</f>
        <v/>
      </c>
      <c r="CA218" s="77" t="str">
        <f>IF(ISTEXT('Discounted Costs'!$N486&amp;'Discounted Costs'!$O486),('Discounted Costs'!CG486)/Value_Output,"")</f>
        <v/>
      </c>
      <c r="CB218" s="77" t="str">
        <f>IF(ISTEXT('Discounted Costs'!$N486&amp;'Discounted Costs'!$O486),('Discounted Costs'!CH486)/Value_Output,"")</f>
        <v/>
      </c>
      <c r="CC218" s="77" t="str">
        <f>IF(ISTEXT('Discounted Costs'!$N486&amp;'Discounted Costs'!$O486),('Discounted Costs'!CI486)/Value_Output,"")</f>
        <v/>
      </c>
      <c r="CD218" s="77" t="str">
        <f>IF(ISTEXT('Discounted Costs'!$N486&amp;'Discounted Costs'!$O486),('Discounted Costs'!CJ486)/Value_Output,"")</f>
        <v/>
      </c>
      <c r="CE218" s="77" t="str">
        <f>IF(ISTEXT('Discounted Costs'!$N486&amp;'Discounted Costs'!$O486),('Discounted Costs'!CK486)/Value_Output,"")</f>
        <v/>
      </c>
      <c r="CF218" s="77" t="str">
        <f>IF(ISTEXT('Discounted Costs'!$N486&amp;'Discounted Costs'!$O486),('Discounted Costs'!CL486)/Value_Output,"")</f>
        <v/>
      </c>
      <c r="CG218" s="77" t="str">
        <f>IF(ISTEXT('Discounted Costs'!$N486&amp;'Discounted Costs'!$O486),('Discounted Costs'!CM486)/Value_Output,"")</f>
        <v/>
      </c>
      <c r="CH218" s="77" t="str">
        <f>IF(ISTEXT('Discounted Costs'!$N486&amp;'Discounted Costs'!$O486),('Discounted Costs'!CN486)/Value_Output,"")</f>
        <v/>
      </c>
      <c r="CI218" s="77" t="str">
        <f>IF(ISTEXT('Discounted Costs'!$N486&amp;'Discounted Costs'!$O486),('Discounted Costs'!CO486)/Value_Output,"")</f>
        <v/>
      </c>
      <c r="CJ218" s="77" t="str">
        <f>IF(ISTEXT('Discounted Costs'!$N486&amp;'Discounted Costs'!$O486),('Discounted Costs'!CP486)/Value_Output,"")</f>
        <v/>
      </c>
      <c r="CM218" s="24"/>
      <c r="CN218" s="24"/>
    </row>
    <row r="219" spans="3:92" x14ac:dyDescent="0.35">
      <c r="C219" s="114"/>
      <c r="D219" s="114"/>
      <c r="E219" s="19" t="str">
        <f>IF(ISTEXT('Discounted Costs'!$N487&amp;'Discounted Costs'!$O487),'Discounted Costs'!$O487,"")</f>
        <v/>
      </c>
      <c r="F219" s="19"/>
      <c r="G219" s="82" t="str">
        <f>IF(ISTEXT('Discounted Costs'!$N487&amp;'Discounted Costs'!$O487),SUM('Discounted Costs'!$P487:$BM487)/Value_Output,"")</f>
        <v/>
      </c>
      <c r="H219" s="82"/>
      <c r="I219" s="88"/>
      <c r="J219" s="81" t="str">
        <f>IF(ISTEXT('Discounted Costs'!$N487&amp;'Discounted Costs'!$O487),('Discounted Costs'!P487)/Value_Output,"")</f>
        <v/>
      </c>
      <c r="K219" s="81" t="str">
        <f>IF(ISTEXT('Discounted Costs'!$N487&amp;'Discounted Costs'!$O487),('Discounted Costs'!Q487)/Value_Output,"")</f>
        <v/>
      </c>
      <c r="L219" s="81" t="str">
        <f>IF(ISTEXT('Discounted Costs'!$N487&amp;'Discounted Costs'!$O487),('Discounted Costs'!R487)/Value_Output,"")</f>
        <v/>
      </c>
      <c r="M219" s="81" t="str">
        <f>IF(ISTEXT('Discounted Costs'!$N487&amp;'Discounted Costs'!$O487),('Discounted Costs'!S487)/Value_Output,"")</f>
        <v/>
      </c>
      <c r="N219" s="81" t="str">
        <f>IF(ISTEXT('Discounted Costs'!$N487&amp;'Discounted Costs'!$O487),('Discounted Costs'!T487)/Value_Output,"")</f>
        <v/>
      </c>
      <c r="O219" s="81" t="str">
        <f>IF(ISTEXT('Discounted Costs'!$N487&amp;'Discounted Costs'!$O487),('Discounted Costs'!U487)/Value_Output,"")</f>
        <v/>
      </c>
      <c r="P219" s="81" t="str">
        <f>IF(ISTEXT('Discounted Costs'!$N487&amp;'Discounted Costs'!$O487),('Discounted Costs'!V487)/Value_Output,"")</f>
        <v/>
      </c>
      <c r="Q219" s="81" t="str">
        <f>IF(ISTEXT('Discounted Costs'!$N487&amp;'Discounted Costs'!$O487),('Discounted Costs'!W487)/Value_Output,"")</f>
        <v/>
      </c>
      <c r="R219" s="81" t="str">
        <f>IF(ISTEXT('Discounted Costs'!$N487&amp;'Discounted Costs'!$O487),('Discounted Costs'!X487)/Value_Output,"")</f>
        <v/>
      </c>
      <c r="S219" s="81" t="str">
        <f>IF(ISTEXT('Discounted Costs'!$N487&amp;'Discounted Costs'!$O487),('Discounted Costs'!Y487)/Value_Output,"")</f>
        <v/>
      </c>
      <c r="T219" s="81" t="str">
        <f>IF(ISTEXT('Discounted Costs'!$N487&amp;'Discounted Costs'!$O487),('Discounted Costs'!Z487)/Value_Output,"")</f>
        <v/>
      </c>
      <c r="U219" s="81" t="str">
        <f>IF(ISTEXT('Discounted Costs'!$N487&amp;'Discounted Costs'!$O487),('Discounted Costs'!AA487)/Value_Output,"")</f>
        <v/>
      </c>
      <c r="V219" s="81" t="str">
        <f>IF(ISTEXT('Discounted Costs'!$N487&amp;'Discounted Costs'!$O487),('Discounted Costs'!AB487)/Value_Output,"")</f>
        <v/>
      </c>
      <c r="W219" s="81" t="str">
        <f>IF(ISTEXT('Discounted Costs'!$N487&amp;'Discounted Costs'!$O487),('Discounted Costs'!AC487)/Value_Output,"")</f>
        <v/>
      </c>
      <c r="X219" s="81" t="str">
        <f>IF(ISTEXT('Discounted Costs'!$N487&amp;'Discounted Costs'!$O487),('Discounted Costs'!AD487)/Value_Output,"")</f>
        <v/>
      </c>
      <c r="Y219" s="81" t="str">
        <f>IF(ISTEXT('Discounted Costs'!$N487&amp;'Discounted Costs'!$O487),('Discounted Costs'!AE487)/Value_Output,"")</f>
        <v/>
      </c>
      <c r="Z219" s="81" t="str">
        <f>IF(ISTEXT('Discounted Costs'!$N487&amp;'Discounted Costs'!$O487),('Discounted Costs'!AF487)/Value_Output,"")</f>
        <v/>
      </c>
      <c r="AA219" s="81" t="str">
        <f>IF(ISTEXT('Discounted Costs'!$N487&amp;'Discounted Costs'!$O487),('Discounted Costs'!AG487)/Value_Output,"")</f>
        <v/>
      </c>
      <c r="AB219" s="81" t="str">
        <f>IF(ISTEXT('Discounted Costs'!$N487&amp;'Discounted Costs'!$O487),('Discounted Costs'!AH487)/Value_Output,"")</f>
        <v/>
      </c>
      <c r="AC219" s="81" t="str">
        <f>IF(ISTEXT('Discounted Costs'!$N487&amp;'Discounted Costs'!$O487),('Discounted Costs'!AI487)/Value_Output,"")</f>
        <v/>
      </c>
      <c r="AD219" s="81" t="str">
        <f>IF(ISTEXT('Discounted Costs'!$N487&amp;'Discounted Costs'!$O487),('Discounted Costs'!AJ487)/Value_Output,"")</f>
        <v/>
      </c>
      <c r="AE219" s="81" t="str">
        <f>IF(ISTEXT('Discounted Costs'!$N487&amp;'Discounted Costs'!$O487),('Discounted Costs'!AK487)/Value_Output,"")</f>
        <v/>
      </c>
      <c r="AF219" s="81" t="str">
        <f>IF(ISTEXT('Discounted Costs'!$N487&amp;'Discounted Costs'!$O487),('Discounted Costs'!AL487)/Value_Output,"")</f>
        <v/>
      </c>
      <c r="AG219" s="81" t="str">
        <f>IF(ISTEXT('Discounted Costs'!$N487&amp;'Discounted Costs'!$O487),('Discounted Costs'!AM487)/Value_Output,"")</f>
        <v/>
      </c>
      <c r="AH219" s="81" t="str">
        <f>IF(ISTEXT('Discounted Costs'!$N487&amp;'Discounted Costs'!$O487),('Discounted Costs'!AN487)/Value_Output,"")</f>
        <v/>
      </c>
      <c r="AI219" s="81" t="str">
        <f>IF(ISTEXT('Discounted Costs'!$N487&amp;'Discounted Costs'!$O487),('Discounted Costs'!AO487)/Value_Output,"")</f>
        <v/>
      </c>
      <c r="AJ219" s="81" t="str">
        <f>IF(ISTEXT('Discounted Costs'!$N487&amp;'Discounted Costs'!$O487),('Discounted Costs'!AP487)/Value_Output,"")</f>
        <v/>
      </c>
      <c r="AK219" s="81" t="str">
        <f>IF(ISTEXT('Discounted Costs'!$N487&amp;'Discounted Costs'!$O487),('Discounted Costs'!AQ487)/Value_Output,"")</f>
        <v/>
      </c>
      <c r="AL219" s="81" t="str">
        <f>IF(ISTEXT('Discounted Costs'!$N487&amp;'Discounted Costs'!$O487),('Discounted Costs'!AR487)/Value_Output,"")</f>
        <v/>
      </c>
      <c r="AM219" s="81" t="str">
        <f>IF(ISTEXT('Discounted Costs'!$N487&amp;'Discounted Costs'!$O487),('Discounted Costs'!AS487)/Value_Output,"")</f>
        <v/>
      </c>
      <c r="AN219" s="81" t="str">
        <f>IF(ISTEXT('Discounted Costs'!$N487&amp;'Discounted Costs'!$O487),('Discounted Costs'!AT487)/Value_Output,"")</f>
        <v/>
      </c>
      <c r="AO219" s="81" t="str">
        <f>IF(ISTEXT('Discounted Costs'!$N487&amp;'Discounted Costs'!$O487),('Discounted Costs'!AU487)/Value_Output,"")</f>
        <v/>
      </c>
      <c r="AP219" s="81" t="str">
        <f>IF(ISTEXT('Discounted Costs'!$N487&amp;'Discounted Costs'!$O487),('Discounted Costs'!AV487)/Value_Output,"")</f>
        <v/>
      </c>
      <c r="AQ219" s="81" t="str">
        <f>IF(ISTEXT('Discounted Costs'!$N487&amp;'Discounted Costs'!$O487),('Discounted Costs'!AW487)/Value_Output,"")</f>
        <v/>
      </c>
      <c r="AR219" s="81" t="str">
        <f>IF(ISTEXT('Discounted Costs'!$N487&amp;'Discounted Costs'!$O487),('Discounted Costs'!AX487)/Value_Output,"")</f>
        <v/>
      </c>
      <c r="AS219" s="81" t="str">
        <f>IF(ISTEXT('Discounted Costs'!$N487&amp;'Discounted Costs'!$O487),('Discounted Costs'!AY487)/Value_Output,"")</f>
        <v/>
      </c>
      <c r="AT219" s="81" t="str">
        <f>IF(ISTEXT('Discounted Costs'!$N487&amp;'Discounted Costs'!$O487),('Discounted Costs'!AZ487)/Value_Output,"")</f>
        <v/>
      </c>
      <c r="AU219" s="81" t="str">
        <f>IF(ISTEXT('Discounted Costs'!$N487&amp;'Discounted Costs'!$O487),('Discounted Costs'!BA487)/Value_Output,"")</f>
        <v/>
      </c>
      <c r="AV219" s="81" t="str">
        <f>IF(ISTEXT('Discounted Costs'!$N487&amp;'Discounted Costs'!$O487),('Discounted Costs'!BB487)/Value_Output,"")</f>
        <v/>
      </c>
      <c r="AW219" s="81" t="str">
        <f>IF(ISTEXT('Discounted Costs'!$N487&amp;'Discounted Costs'!$O487),('Discounted Costs'!BC487)/Value_Output,"")</f>
        <v/>
      </c>
      <c r="AX219" s="81" t="str">
        <f>IF(ISTEXT('Discounted Costs'!$N487&amp;'Discounted Costs'!$O487),('Discounted Costs'!BD487)/Value_Output,"")</f>
        <v/>
      </c>
      <c r="AY219" s="81" t="str">
        <f>IF(ISTEXT('Discounted Costs'!$N487&amp;'Discounted Costs'!$O487),('Discounted Costs'!BE487)/Value_Output,"")</f>
        <v/>
      </c>
      <c r="AZ219" s="77" t="str">
        <f>IF(ISTEXT('Discounted Costs'!$N487&amp;'Discounted Costs'!$O487),('Discounted Costs'!BF487)/Value_Output,"")</f>
        <v/>
      </c>
      <c r="BA219" s="77" t="str">
        <f>IF(ISTEXT('Discounted Costs'!$N487&amp;'Discounted Costs'!$O487),('Discounted Costs'!BG487)/Value_Output,"")</f>
        <v/>
      </c>
      <c r="BB219" s="77" t="str">
        <f>IF(ISTEXT('Discounted Costs'!$N487&amp;'Discounted Costs'!$O487),('Discounted Costs'!BH487)/Value_Output,"")</f>
        <v/>
      </c>
      <c r="BC219" s="77" t="str">
        <f>IF(ISTEXT('Discounted Costs'!$N487&amp;'Discounted Costs'!$O487),('Discounted Costs'!BI487)/Value_Output,"")</f>
        <v/>
      </c>
      <c r="BD219" s="77" t="str">
        <f>IF(ISTEXT('Discounted Costs'!$N487&amp;'Discounted Costs'!$O487),('Discounted Costs'!BJ487)/Value_Output,"")</f>
        <v/>
      </c>
      <c r="BE219" s="77" t="str">
        <f>IF(ISTEXT('Discounted Costs'!$N487&amp;'Discounted Costs'!$O487),('Discounted Costs'!BK487)/Value_Output,"")</f>
        <v/>
      </c>
      <c r="BF219" s="77" t="str">
        <f>IF(ISTEXT('Discounted Costs'!$N487&amp;'Discounted Costs'!$O487),('Discounted Costs'!BL487)/Value_Output,"")</f>
        <v/>
      </c>
      <c r="BG219" s="77" t="str">
        <f>IF(ISTEXT('Discounted Costs'!$N487&amp;'Discounted Costs'!$O487),('Discounted Costs'!BM487)/Value_Output,"")</f>
        <v/>
      </c>
      <c r="BH219" s="77" t="str">
        <f>IF(ISTEXT('Discounted Costs'!$N487&amp;'Discounted Costs'!$O487),('Discounted Costs'!BN487)/Value_Output,"")</f>
        <v/>
      </c>
      <c r="BI219" s="77" t="str">
        <f>IF(ISTEXT('Discounted Costs'!$N487&amp;'Discounted Costs'!$O487),('Discounted Costs'!BO487)/Value_Output,"")</f>
        <v/>
      </c>
      <c r="BJ219" s="77" t="str">
        <f>IF(ISTEXT('Discounted Costs'!$N487&amp;'Discounted Costs'!$O487),('Discounted Costs'!BP487)/Value_Output,"")</f>
        <v/>
      </c>
      <c r="BK219" s="77" t="str">
        <f>IF(ISTEXT('Discounted Costs'!$N487&amp;'Discounted Costs'!$O487),('Discounted Costs'!BQ487)/Value_Output,"")</f>
        <v/>
      </c>
      <c r="BL219" s="77" t="str">
        <f>IF(ISTEXT('Discounted Costs'!$N487&amp;'Discounted Costs'!$O487),('Discounted Costs'!BR487)/Value_Output,"")</f>
        <v/>
      </c>
      <c r="BM219" s="77" t="str">
        <f>IF(ISTEXT('Discounted Costs'!$N487&amp;'Discounted Costs'!$O487),('Discounted Costs'!BS487)/Value_Output,"")</f>
        <v/>
      </c>
      <c r="BN219" s="77" t="str">
        <f>IF(ISTEXT('Discounted Costs'!$N487&amp;'Discounted Costs'!$O487),('Discounted Costs'!BT487)/Value_Output,"")</f>
        <v/>
      </c>
      <c r="BO219" s="77" t="str">
        <f>IF(ISTEXT('Discounted Costs'!$N487&amp;'Discounted Costs'!$O487),('Discounted Costs'!BU487)/Value_Output,"")</f>
        <v/>
      </c>
      <c r="BP219" s="77" t="str">
        <f>IF(ISTEXT('Discounted Costs'!$N487&amp;'Discounted Costs'!$O487),('Discounted Costs'!BV487)/Value_Output,"")</f>
        <v/>
      </c>
      <c r="BQ219" s="77" t="str">
        <f>IF(ISTEXT('Discounted Costs'!$N487&amp;'Discounted Costs'!$O487),('Discounted Costs'!BW487)/Value_Output,"")</f>
        <v/>
      </c>
      <c r="BR219" s="77" t="str">
        <f>IF(ISTEXT('Discounted Costs'!$N487&amp;'Discounted Costs'!$O487),('Discounted Costs'!BX487)/Value_Output,"")</f>
        <v/>
      </c>
      <c r="BS219" s="77" t="str">
        <f>IF(ISTEXT('Discounted Costs'!$N487&amp;'Discounted Costs'!$O487),('Discounted Costs'!BY487)/Value_Output,"")</f>
        <v/>
      </c>
      <c r="BT219" s="77" t="str">
        <f>IF(ISTEXT('Discounted Costs'!$N487&amp;'Discounted Costs'!$O487),('Discounted Costs'!BZ487)/Value_Output,"")</f>
        <v/>
      </c>
      <c r="BU219" s="77" t="str">
        <f>IF(ISTEXT('Discounted Costs'!$N487&amp;'Discounted Costs'!$O487),('Discounted Costs'!CA487)/Value_Output,"")</f>
        <v/>
      </c>
      <c r="BV219" s="77" t="str">
        <f>IF(ISTEXT('Discounted Costs'!$N487&amp;'Discounted Costs'!$O487),('Discounted Costs'!CB487)/Value_Output,"")</f>
        <v/>
      </c>
      <c r="BW219" s="77" t="str">
        <f>IF(ISTEXT('Discounted Costs'!$N487&amp;'Discounted Costs'!$O487),('Discounted Costs'!CC487)/Value_Output,"")</f>
        <v/>
      </c>
      <c r="BX219" s="77" t="str">
        <f>IF(ISTEXT('Discounted Costs'!$N487&amp;'Discounted Costs'!$O487),('Discounted Costs'!CD487)/Value_Output,"")</f>
        <v/>
      </c>
      <c r="BY219" s="77" t="str">
        <f>IF(ISTEXT('Discounted Costs'!$N487&amp;'Discounted Costs'!$O487),('Discounted Costs'!CE487)/Value_Output,"")</f>
        <v/>
      </c>
      <c r="BZ219" s="77" t="str">
        <f>IF(ISTEXT('Discounted Costs'!$N487&amp;'Discounted Costs'!$O487),('Discounted Costs'!CF487)/Value_Output,"")</f>
        <v/>
      </c>
      <c r="CA219" s="77" t="str">
        <f>IF(ISTEXT('Discounted Costs'!$N487&amp;'Discounted Costs'!$O487),('Discounted Costs'!CG487)/Value_Output,"")</f>
        <v/>
      </c>
      <c r="CB219" s="77" t="str">
        <f>IF(ISTEXT('Discounted Costs'!$N487&amp;'Discounted Costs'!$O487),('Discounted Costs'!CH487)/Value_Output,"")</f>
        <v/>
      </c>
      <c r="CC219" s="77" t="str">
        <f>IF(ISTEXT('Discounted Costs'!$N487&amp;'Discounted Costs'!$O487),('Discounted Costs'!CI487)/Value_Output,"")</f>
        <v/>
      </c>
      <c r="CD219" s="77" t="str">
        <f>IF(ISTEXT('Discounted Costs'!$N487&amp;'Discounted Costs'!$O487),('Discounted Costs'!CJ487)/Value_Output,"")</f>
        <v/>
      </c>
      <c r="CE219" s="77" t="str">
        <f>IF(ISTEXT('Discounted Costs'!$N487&amp;'Discounted Costs'!$O487),('Discounted Costs'!CK487)/Value_Output,"")</f>
        <v/>
      </c>
      <c r="CF219" s="77" t="str">
        <f>IF(ISTEXT('Discounted Costs'!$N487&amp;'Discounted Costs'!$O487),('Discounted Costs'!CL487)/Value_Output,"")</f>
        <v/>
      </c>
      <c r="CG219" s="77" t="str">
        <f>IF(ISTEXT('Discounted Costs'!$N487&amp;'Discounted Costs'!$O487),('Discounted Costs'!CM487)/Value_Output,"")</f>
        <v/>
      </c>
      <c r="CH219" s="77" t="str">
        <f>IF(ISTEXT('Discounted Costs'!$N487&amp;'Discounted Costs'!$O487),('Discounted Costs'!CN487)/Value_Output,"")</f>
        <v/>
      </c>
      <c r="CI219" s="77" t="str">
        <f>IF(ISTEXT('Discounted Costs'!$N487&amp;'Discounted Costs'!$O487),('Discounted Costs'!CO487)/Value_Output,"")</f>
        <v/>
      </c>
      <c r="CJ219" s="77" t="str">
        <f>IF(ISTEXT('Discounted Costs'!$N487&amp;'Discounted Costs'!$O487),('Discounted Costs'!CP487)/Value_Output,"")</f>
        <v/>
      </c>
      <c r="CM219" s="24"/>
      <c r="CN219" s="24"/>
    </row>
    <row r="220" spans="3:92" ht="16" thickBot="1" x14ac:dyDescent="0.4">
      <c r="C220" s="114"/>
      <c r="D220" s="114"/>
      <c r="E220" s="257" t="s">
        <v>147</v>
      </c>
      <c r="F220" s="257"/>
      <c r="G220" s="258"/>
      <c r="H220" s="258"/>
      <c r="I220" s="259"/>
      <c r="J220" s="260">
        <f>SUM(J210:J219)</f>
        <v>0</v>
      </c>
      <c r="K220" s="260">
        <f>SUM(K210:K219)</f>
        <v>0</v>
      </c>
      <c r="L220" s="260">
        <f t="shared" ref="L220" si="704">SUM(L210:L219)</f>
        <v>0</v>
      </c>
      <c r="M220" s="260">
        <f t="shared" ref="M220" si="705">SUM(M210:M219)</f>
        <v>0</v>
      </c>
      <c r="N220" s="260">
        <f t="shared" ref="N220" si="706">SUM(N210:N219)</f>
        <v>0</v>
      </c>
      <c r="O220" s="260">
        <f t="shared" ref="O220" si="707">SUM(O210:O219)</f>
        <v>0</v>
      </c>
      <c r="P220" s="260">
        <f t="shared" ref="P220" si="708">SUM(P210:P219)</f>
        <v>0</v>
      </c>
      <c r="Q220" s="260">
        <f t="shared" ref="Q220" si="709">SUM(Q210:Q219)</f>
        <v>0</v>
      </c>
      <c r="R220" s="260">
        <f t="shared" ref="R220" si="710">SUM(R210:R219)</f>
        <v>0</v>
      </c>
      <c r="S220" s="260">
        <f t="shared" ref="S220" si="711">SUM(S210:S219)</f>
        <v>0</v>
      </c>
      <c r="T220" s="260">
        <f t="shared" ref="T220" si="712">SUM(T210:T219)</f>
        <v>0</v>
      </c>
      <c r="U220" s="260">
        <f t="shared" ref="U220" si="713">SUM(U210:U219)</f>
        <v>0</v>
      </c>
      <c r="V220" s="260">
        <f t="shared" ref="V220" si="714">SUM(V210:V219)</f>
        <v>0</v>
      </c>
      <c r="W220" s="260">
        <f t="shared" ref="W220" si="715">SUM(W210:W219)</f>
        <v>0</v>
      </c>
      <c r="X220" s="260">
        <f t="shared" ref="X220" si="716">SUM(X210:X219)</f>
        <v>0</v>
      </c>
      <c r="Y220" s="260">
        <f t="shared" ref="Y220" si="717">SUM(Y210:Y219)</f>
        <v>0</v>
      </c>
      <c r="Z220" s="260">
        <f t="shared" ref="Z220" si="718">SUM(Z210:Z219)</f>
        <v>0</v>
      </c>
      <c r="AA220" s="260">
        <f t="shared" ref="AA220" si="719">SUM(AA210:AA219)</f>
        <v>0</v>
      </c>
      <c r="AB220" s="260">
        <f t="shared" ref="AB220" si="720">SUM(AB210:AB219)</f>
        <v>0</v>
      </c>
      <c r="AC220" s="260">
        <f t="shared" ref="AC220" si="721">SUM(AC210:AC219)</f>
        <v>0</v>
      </c>
      <c r="AD220" s="260">
        <f t="shared" ref="AD220" si="722">SUM(AD210:AD219)</f>
        <v>0</v>
      </c>
      <c r="AE220" s="260">
        <f t="shared" ref="AE220" si="723">SUM(AE210:AE219)</f>
        <v>0</v>
      </c>
      <c r="AF220" s="260">
        <f t="shared" ref="AF220" si="724">SUM(AF210:AF219)</f>
        <v>0</v>
      </c>
      <c r="AG220" s="260">
        <f t="shared" ref="AG220" si="725">SUM(AG210:AG219)</f>
        <v>0</v>
      </c>
      <c r="AH220" s="260">
        <f t="shared" ref="AH220" si="726">SUM(AH210:AH219)</f>
        <v>0</v>
      </c>
      <c r="AI220" s="260">
        <f t="shared" ref="AI220" si="727">SUM(AI210:AI219)</f>
        <v>0</v>
      </c>
      <c r="AJ220" s="260">
        <f t="shared" ref="AJ220" si="728">SUM(AJ210:AJ219)</f>
        <v>0</v>
      </c>
      <c r="AK220" s="260">
        <f t="shared" ref="AK220" si="729">SUM(AK210:AK219)</f>
        <v>0</v>
      </c>
      <c r="AL220" s="260">
        <f t="shared" ref="AL220" si="730">SUM(AL210:AL219)</f>
        <v>0</v>
      </c>
      <c r="AM220" s="260">
        <f t="shared" ref="AM220" si="731">SUM(AM210:AM219)</f>
        <v>0</v>
      </c>
      <c r="AN220" s="260">
        <f t="shared" ref="AN220" si="732">SUM(AN210:AN219)</f>
        <v>0</v>
      </c>
      <c r="AO220" s="260">
        <f t="shared" ref="AO220" si="733">SUM(AO210:AO219)</f>
        <v>0</v>
      </c>
      <c r="AP220" s="260">
        <f t="shared" ref="AP220" si="734">SUM(AP210:AP219)</f>
        <v>0</v>
      </c>
      <c r="AQ220" s="260">
        <f t="shared" ref="AQ220" si="735">SUM(AQ210:AQ219)</f>
        <v>0</v>
      </c>
      <c r="AR220" s="260">
        <f t="shared" ref="AR220" si="736">SUM(AR210:AR219)</f>
        <v>0</v>
      </c>
      <c r="AS220" s="260">
        <f t="shared" ref="AS220" si="737">SUM(AS210:AS219)</f>
        <v>0</v>
      </c>
      <c r="AT220" s="260">
        <f t="shared" ref="AT220" si="738">SUM(AT210:AT219)</f>
        <v>0</v>
      </c>
      <c r="AU220" s="260">
        <f t="shared" ref="AU220" si="739">SUM(AU210:AU219)</f>
        <v>0</v>
      </c>
      <c r="AV220" s="260">
        <f t="shared" ref="AV220" si="740">SUM(AV210:AV219)</f>
        <v>0</v>
      </c>
      <c r="AW220" s="260">
        <f t="shared" ref="AW220" si="741">SUM(AW210:AW219)</f>
        <v>0</v>
      </c>
      <c r="AX220" s="260">
        <f t="shared" ref="AX220" si="742">SUM(AX210:AX219)</f>
        <v>0</v>
      </c>
      <c r="AY220" s="260">
        <f t="shared" ref="AY220" si="743">SUM(AY210:AY219)</f>
        <v>0</v>
      </c>
      <c r="AZ220" s="260">
        <f t="shared" ref="AZ220" si="744">SUM(AZ210:AZ219)</f>
        <v>0</v>
      </c>
      <c r="BA220" s="260">
        <f t="shared" ref="BA220" si="745">SUM(BA210:BA219)</f>
        <v>0</v>
      </c>
      <c r="BB220" s="260">
        <f t="shared" ref="BB220" si="746">SUM(BB210:BB219)</f>
        <v>0</v>
      </c>
      <c r="BC220" s="260">
        <f t="shared" ref="BC220" si="747">SUM(BC210:BC219)</f>
        <v>0</v>
      </c>
      <c r="BD220" s="260">
        <f t="shared" ref="BD220" si="748">SUM(BD210:BD219)</f>
        <v>0</v>
      </c>
      <c r="BE220" s="260">
        <f t="shared" ref="BE220" si="749">SUM(BE210:BE219)</f>
        <v>0</v>
      </c>
      <c r="BF220" s="260">
        <f t="shared" ref="BF220" si="750">SUM(BF210:BF219)</f>
        <v>0</v>
      </c>
      <c r="BG220" s="260">
        <f t="shared" ref="BG220" si="751">SUM(BG210:BG219)</f>
        <v>0</v>
      </c>
      <c r="BH220" s="260">
        <f t="shared" ref="BH220" si="752">SUM(BH210:BH219)</f>
        <v>0</v>
      </c>
      <c r="BI220" s="260">
        <f t="shared" ref="BI220" si="753">SUM(BI210:BI219)</f>
        <v>0</v>
      </c>
      <c r="BJ220" s="260">
        <f t="shared" ref="BJ220" si="754">SUM(BJ210:BJ219)</f>
        <v>0</v>
      </c>
      <c r="BK220" s="260">
        <f t="shared" ref="BK220" si="755">SUM(BK210:BK219)</f>
        <v>0</v>
      </c>
      <c r="BL220" s="260">
        <f t="shared" ref="BL220" si="756">SUM(BL210:BL219)</f>
        <v>0</v>
      </c>
      <c r="BM220" s="260">
        <f t="shared" ref="BM220" si="757">SUM(BM210:BM219)</f>
        <v>0</v>
      </c>
      <c r="BN220" s="260">
        <f t="shared" ref="BN220" si="758">SUM(BN210:BN219)</f>
        <v>0</v>
      </c>
      <c r="BO220" s="260">
        <f t="shared" ref="BO220" si="759">SUM(BO210:BO219)</f>
        <v>0</v>
      </c>
      <c r="BP220" s="260">
        <f t="shared" ref="BP220" si="760">SUM(BP210:BP219)</f>
        <v>0</v>
      </c>
      <c r="BQ220" s="260">
        <f t="shared" ref="BQ220" si="761">SUM(BQ210:BQ219)</f>
        <v>0</v>
      </c>
      <c r="BR220" s="260">
        <f t="shared" ref="BR220" si="762">SUM(BR210:BR219)</f>
        <v>0</v>
      </c>
      <c r="BS220" s="260">
        <f t="shared" ref="BS220" si="763">SUM(BS210:BS219)</f>
        <v>0</v>
      </c>
      <c r="BT220" s="260">
        <f t="shared" ref="BT220" si="764">SUM(BT210:BT219)</f>
        <v>0</v>
      </c>
      <c r="BU220" s="260">
        <f t="shared" ref="BU220" si="765">SUM(BU210:BU219)</f>
        <v>0</v>
      </c>
      <c r="BV220" s="260">
        <f t="shared" ref="BV220" si="766">SUM(BV210:BV219)</f>
        <v>0</v>
      </c>
      <c r="BW220" s="260">
        <f t="shared" ref="BW220" si="767">SUM(BW210:BW219)</f>
        <v>0</v>
      </c>
      <c r="BX220" s="260">
        <f t="shared" ref="BX220" si="768">SUM(BX210:BX219)</f>
        <v>0</v>
      </c>
      <c r="BY220" s="260">
        <f t="shared" ref="BY220" si="769">SUM(BY210:BY219)</f>
        <v>0</v>
      </c>
      <c r="BZ220" s="260">
        <f t="shared" ref="BZ220" si="770">SUM(BZ210:BZ219)</f>
        <v>0</v>
      </c>
      <c r="CA220" s="260">
        <f t="shared" ref="CA220" si="771">SUM(CA210:CA219)</f>
        <v>0</v>
      </c>
      <c r="CB220" s="260">
        <f t="shared" ref="CB220" si="772">SUM(CB210:CB219)</f>
        <v>0</v>
      </c>
      <c r="CC220" s="260">
        <f t="shared" ref="CC220" si="773">SUM(CC210:CC219)</f>
        <v>0</v>
      </c>
      <c r="CD220" s="260">
        <f t="shared" ref="CD220" si="774">SUM(CD210:CD219)</f>
        <v>0</v>
      </c>
      <c r="CE220" s="260">
        <f t="shared" ref="CE220" si="775">SUM(CE210:CE219)</f>
        <v>0</v>
      </c>
      <c r="CF220" s="260">
        <f t="shared" ref="CF220" si="776">SUM(CF210:CF219)</f>
        <v>0</v>
      </c>
      <c r="CG220" s="260">
        <f t="shared" ref="CG220" si="777">SUM(CG210:CG219)</f>
        <v>0</v>
      </c>
      <c r="CH220" s="260">
        <f t="shared" ref="CH220" si="778">SUM(CH210:CH219)</f>
        <v>0</v>
      </c>
      <c r="CI220" s="260">
        <f t="shared" ref="CI220" si="779">SUM(CI210:CI219)</f>
        <v>0</v>
      </c>
      <c r="CJ220" s="260">
        <f t="shared" ref="CJ220" si="780">SUM(CJ210:CJ219)</f>
        <v>0</v>
      </c>
      <c r="CM220" s="24"/>
      <c r="CN220" s="24"/>
    </row>
    <row r="221" spans="3:92" ht="16" thickTop="1" x14ac:dyDescent="0.35">
      <c r="C221" s="114"/>
      <c r="D221" s="114"/>
      <c r="E221" s="143"/>
      <c r="F221" s="143"/>
      <c r="G221" s="144"/>
      <c r="H221" s="144"/>
      <c r="I221" s="145"/>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M221" s="24"/>
      <c r="CN221" s="24"/>
    </row>
    <row r="222" spans="3:92" x14ac:dyDescent="0.35">
      <c r="C222" s="114"/>
      <c r="D222" s="114"/>
      <c r="E222" s="23"/>
      <c r="F222" s="23"/>
      <c r="G222" s="40"/>
      <c r="H222" s="40"/>
      <c r="I222" s="86"/>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M222" s="24"/>
      <c r="CN222" s="24"/>
    </row>
    <row r="223" spans="3:92" x14ac:dyDescent="0.35">
      <c r="C223" s="114"/>
      <c r="D223" s="114"/>
      <c r="E223" s="139" t="s">
        <v>103</v>
      </c>
      <c r="F223" s="139"/>
      <c r="G223" s="137" t="s">
        <v>123</v>
      </c>
      <c r="H223" s="137"/>
      <c r="I223" s="142" t="s">
        <v>124</v>
      </c>
      <c r="J223" s="142">
        <f>'Primary Inputs'!P$70</f>
        <v>0</v>
      </c>
      <c r="K223" s="142">
        <f>'Primary Inputs'!Q$70</f>
        <v>1</v>
      </c>
      <c r="L223" s="142">
        <f>'Primary Inputs'!R$70</f>
        <v>2</v>
      </c>
      <c r="M223" s="142">
        <f>'Primary Inputs'!S$70</f>
        <v>3</v>
      </c>
      <c r="N223" s="142">
        <f>'Primary Inputs'!T$70</f>
        <v>4</v>
      </c>
      <c r="O223" s="142">
        <f>'Primary Inputs'!U$70</f>
        <v>5</v>
      </c>
      <c r="P223" s="142">
        <f>'Primary Inputs'!V$70</f>
        <v>6</v>
      </c>
      <c r="Q223" s="142">
        <f>'Primary Inputs'!W$70</f>
        <v>7</v>
      </c>
      <c r="R223" s="142">
        <f>'Primary Inputs'!X$70</f>
        <v>8</v>
      </c>
      <c r="S223" s="142">
        <f>'Primary Inputs'!Y$70</f>
        <v>9</v>
      </c>
      <c r="T223" s="142">
        <f>'Primary Inputs'!Z$70</f>
        <v>10</v>
      </c>
      <c r="U223" s="142">
        <f>'Primary Inputs'!AA$70</f>
        <v>11</v>
      </c>
      <c r="V223" s="142">
        <f>'Primary Inputs'!AB$70</f>
        <v>12</v>
      </c>
      <c r="W223" s="142">
        <f>'Primary Inputs'!AC$70</f>
        <v>13</v>
      </c>
      <c r="X223" s="142">
        <f>'Primary Inputs'!AD$70</f>
        <v>14</v>
      </c>
      <c r="Y223" s="142">
        <f>'Primary Inputs'!AE$70</f>
        <v>15</v>
      </c>
      <c r="Z223" s="142">
        <f>'Primary Inputs'!AF$70</f>
        <v>16</v>
      </c>
      <c r="AA223" s="142">
        <f>'Primary Inputs'!AG$70</f>
        <v>17</v>
      </c>
      <c r="AB223" s="142">
        <f>'Primary Inputs'!AH$70</f>
        <v>18</v>
      </c>
      <c r="AC223" s="142">
        <f>'Primary Inputs'!AI$70</f>
        <v>19</v>
      </c>
      <c r="AD223" s="142">
        <f>'Primary Inputs'!AJ$70</f>
        <v>20</v>
      </c>
      <c r="AE223" s="142">
        <f>'Primary Inputs'!AK$70</f>
        <v>21</v>
      </c>
      <c r="AF223" s="142">
        <f>'Primary Inputs'!AL$70</f>
        <v>22</v>
      </c>
      <c r="AG223" s="142">
        <f>'Primary Inputs'!AM$70</f>
        <v>23</v>
      </c>
      <c r="AH223" s="142">
        <f>'Primary Inputs'!AN$70</f>
        <v>24</v>
      </c>
      <c r="AI223" s="142">
        <f>'Primary Inputs'!AO$70</f>
        <v>25</v>
      </c>
      <c r="AJ223" s="142">
        <f>'Primary Inputs'!AP$70</f>
        <v>26</v>
      </c>
      <c r="AK223" s="142">
        <f>'Primary Inputs'!AQ$70</f>
        <v>27</v>
      </c>
      <c r="AL223" s="142">
        <f>'Primary Inputs'!AR$70</f>
        <v>28</v>
      </c>
      <c r="AM223" s="142">
        <f>'Primary Inputs'!AS$70</f>
        <v>29</v>
      </c>
      <c r="AN223" s="142">
        <f>'Primary Inputs'!AT$70</f>
        <v>30</v>
      </c>
      <c r="AO223" s="142">
        <f>'Primary Inputs'!AU$70</f>
        <v>31</v>
      </c>
      <c r="AP223" s="142">
        <f>'Primary Inputs'!AV$70</f>
        <v>32</v>
      </c>
      <c r="AQ223" s="142">
        <f>'Primary Inputs'!AW$70</f>
        <v>33</v>
      </c>
      <c r="AR223" s="142">
        <f>'Primary Inputs'!AX$70</f>
        <v>34</v>
      </c>
      <c r="AS223" s="142">
        <f>'Primary Inputs'!AY$70</f>
        <v>35</v>
      </c>
      <c r="AT223" s="142">
        <f>'Primary Inputs'!AZ$70</f>
        <v>36</v>
      </c>
      <c r="AU223" s="142">
        <f>'Primary Inputs'!BA$70</f>
        <v>37</v>
      </c>
      <c r="AV223" s="142">
        <f>'Primary Inputs'!BB$70</f>
        <v>38</v>
      </c>
      <c r="AW223" s="142">
        <f>'Primary Inputs'!BC$70</f>
        <v>39</v>
      </c>
      <c r="AX223" s="142">
        <f>'Primary Inputs'!BD$70</f>
        <v>40</v>
      </c>
      <c r="AY223" s="142">
        <f>'Primary Inputs'!BE$70</f>
        <v>41</v>
      </c>
      <c r="AZ223" s="137">
        <f>'Primary Inputs'!BF$70</f>
        <v>42</v>
      </c>
      <c r="BA223" s="137">
        <f>'Primary Inputs'!BG$70</f>
        <v>43</v>
      </c>
      <c r="BB223" s="137">
        <f>'Primary Inputs'!BH$70</f>
        <v>44</v>
      </c>
      <c r="BC223" s="137">
        <f>'Primary Inputs'!BI$70</f>
        <v>45</v>
      </c>
      <c r="BD223" s="137">
        <f>'Primary Inputs'!BJ$70</f>
        <v>46</v>
      </c>
      <c r="BE223" s="137">
        <f>'Primary Inputs'!BK$70</f>
        <v>47</v>
      </c>
      <c r="BF223" s="137">
        <f>'Primary Inputs'!BL$70</f>
        <v>48</v>
      </c>
      <c r="BG223" s="137">
        <f>'Primary Inputs'!BM$70</f>
        <v>49</v>
      </c>
      <c r="BH223" s="137">
        <f>'Primary Inputs'!BN$70</f>
        <v>50</v>
      </c>
      <c r="BI223" s="137">
        <f>'Primary Inputs'!BO$70</f>
        <v>51</v>
      </c>
      <c r="BJ223" s="137">
        <f>'Primary Inputs'!BP$70</f>
        <v>52</v>
      </c>
      <c r="BK223" s="137">
        <f>'Primary Inputs'!BQ$70</f>
        <v>53</v>
      </c>
      <c r="BL223" s="137">
        <f>'Primary Inputs'!BR$70</f>
        <v>54</v>
      </c>
      <c r="BM223" s="137">
        <f>'Primary Inputs'!BS$70</f>
        <v>55</v>
      </c>
      <c r="BN223" s="137">
        <f>'Primary Inputs'!BT$70</f>
        <v>56</v>
      </c>
      <c r="BO223" s="137">
        <f>'Primary Inputs'!BU$70</f>
        <v>57</v>
      </c>
      <c r="BP223" s="137">
        <f>'Primary Inputs'!BV$70</f>
        <v>58</v>
      </c>
      <c r="BQ223" s="137">
        <f>'Primary Inputs'!BW$70</f>
        <v>59</v>
      </c>
      <c r="BR223" s="137">
        <f>'Primary Inputs'!BX$70</f>
        <v>60</v>
      </c>
      <c r="BS223" s="137">
        <f>'Primary Inputs'!BY$70</f>
        <v>61</v>
      </c>
      <c r="BT223" s="137">
        <f>'Primary Inputs'!BZ$70</f>
        <v>62</v>
      </c>
      <c r="BU223" s="137">
        <f>'Primary Inputs'!CA$70</f>
        <v>63</v>
      </c>
      <c r="BV223" s="137">
        <f>'Primary Inputs'!CB$70</f>
        <v>64</v>
      </c>
      <c r="BW223" s="137">
        <f>'Primary Inputs'!CC$70</f>
        <v>65</v>
      </c>
      <c r="BX223" s="137">
        <f>'Primary Inputs'!CD$70</f>
        <v>66</v>
      </c>
      <c r="BY223" s="137">
        <f>'Primary Inputs'!CE$70</f>
        <v>67</v>
      </c>
      <c r="BZ223" s="137">
        <f>'Primary Inputs'!CF$70</f>
        <v>68</v>
      </c>
      <c r="CA223" s="137">
        <f>'Primary Inputs'!CG$70</f>
        <v>69</v>
      </c>
      <c r="CB223" s="137">
        <f>'Primary Inputs'!CH$70</f>
        <v>70</v>
      </c>
      <c r="CC223" s="137">
        <f>'Primary Inputs'!CI$70</f>
        <v>71</v>
      </c>
      <c r="CD223" s="137">
        <f>'Primary Inputs'!CJ$70</f>
        <v>72</v>
      </c>
      <c r="CE223" s="137">
        <f>'Primary Inputs'!CK$70</f>
        <v>73</v>
      </c>
      <c r="CF223" s="137">
        <f>'Primary Inputs'!CL$70</f>
        <v>74</v>
      </c>
      <c r="CG223" s="137">
        <f>'Primary Inputs'!CM$70</f>
        <v>75</v>
      </c>
      <c r="CH223" s="137">
        <f>'Primary Inputs'!CN$70</f>
        <v>76</v>
      </c>
      <c r="CI223" s="137">
        <f>'Primary Inputs'!CO$70</f>
        <v>77</v>
      </c>
      <c r="CJ223" s="137">
        <f>'Primary Inputs'!CP$70</f>
        <v>78</v>
      </c>
      <c r="CM223" s="24"/>
      <c r="CN223" s="24"/>
    </row>
    <row r="224" spans="3:92" x14ac:dyDescent="0.35">
      <c r="C224" s="114"/>
      <c r="D224" s="114"/>
      <c r="E224" s="23"/>
      <c r="F224" s="23"/>
      <c r="G224" s="80"/>
      <c r="H224" s="80"/>
      <c r="I224" s="86"/>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80"/>
      <c r="BA224" s="80"/>
      <c r="BB224" s="80"/>
      <c r="BC224" s="80"/>
      <c r="BD224" s="80"/>
      <c r="BE224" s="80"/>
      <c r="BF224" s="80"/>
      <c r="BG224" s="80"/>
      <c r="BH224" s="80"/>
      <c r="BI224" s="80"/>
      <c r="BJ224" s="80"/>
      <c r="BK224" s="80"/>
      <c r="BL224" s="80"/>
      <c r="BM224" s="80"/>
      <c r="BN224" s="80"/>
      <c r="BO224" s="80"/>
      <c r="BP224" s="80"/>
      <c r="BQ224" s="80"/>
      <c r="BR224" s="80"/>
      <c r="BS224" s="80"/>
      <c r="BT224" s="80"/>
      <c r="BU224" s="80"/>
      <c r="BV224" s="80"/>
      <c r="BW224" s="80"/>
      <c r="BX224" s="80"/>
      <c r="BY224" s="80"/>
      <c r="BZ224" s="80"/>
      <c r="CA224" s="80"/>
      <c r="CB224" s="80"/>
      <c r="CC224" s="80"/>
      <c r="CD224" s="80"/>
      <c r="CE224" s="80"/>
      <c r="CF224" s="80"/>
      <c r="CG224" s="80"/>
      <c r="CH224" s="80"/>
      <c r="CI224" s="80"/>
      <c r="CJ224" s="80"/>
      <c r="CM224" s="24"/>
      <c r="CN224" s="24"/>
    </row>
    <row r="225" spans="3:92" x14ac:dyDescent="0.35">
      <c r="C225" s="114"/>
      <c r="D225" s="114"/>
      <c r="E225" s="23" t="str">
        <f>IF(ISTEXT('Discounted Benefits'!$N478&amp;'Discounted Benefits'!$O478),'Discounted Benefits'!$O478,"")</f>
        <v/>
      </c>
      <c r="F225" s="23"/>
      <c r="G225" s="82" t="str">
        <f>IF(ISTEXT('Discounted Benefits'!$N478&amp;'Discounted Benefits'!$O478),SUM('Discounted Benefits'!$P478:$BM478)/Value_Output,"")</f>
        <v/>
      </c>
      <c r="H225" s="82"/>
      <c r="I225" s="87"/>
      <c r="J225" s="81" t="str">
        <f>IF(ISTEXT('Discounted Benefits'!$N478&amp;'Discounted Benefits'!$O478),('Discounted Benefits'!P478)/Value_Output,"")</f>
        <v/>
      </c>
      <c r="K225" s="81" t="str">
        <f>IF(ISTEXT('Discounted Benefits'!$N478&amp;'Discounted Benefits'!$O478),('Discounted Benefits'!Q478)/Value_Output,"")</f>
        <v/>
      </c>
      <c r="L225" s="81" t="str">
        <f>IF(ISTEXT('Discounted Benefits'!$N478&amp;'Discounted Benefits'!$O478),('Discounted Benefits'!R478)/Value_Output,"")</f>
        <v/>
      </c>
      <c r="M225" s="81" t="str">
        <f>IF(ISTEXT('Discounted Benefits'!$N478&amp;'Discounted Benefits'!$O478),('Discounted Benefits'!S478)/Value_Output,"")</f>
        <v/>
      </c>
      <c r="N225" s="81" t="str">
        <f>IF(ISTEXT('Discounted Benefits'!$N478&amp;'Discounted Benefits'!$O478),('Discounted Benefits'!T478)/Value_Output,"")</f>
        <v/>
      </c>
      <c r="O225" s="81" t="str">
        <f>IF(ISTEXT('Discounted Benefits'!$N478&amp;'Discounted Benefits'!$O478),('Discounted Benefits'!U478)/Value_Output,"")</f>
        <v/>
      </c>
      <c r="P225" s="81" t="str">
        <f>IF(ISTEXT('Discounted Benefits'!$N478&amp;'Discounted Benefits'!$O478),('Discounted Benefits'!V478)/Value_Output,"")</f>
        <v/>
      </c>
      <c r="Q225" s="81" t="str">
        <f>IF(ISTEXT('Discounted Benefits'!$N478&amp;'Discounted Benefits'!$O478),('Discounted Benefits'!W478)/Value_Output,"")</f>
        <v/>
      </c>
      <c r="R225" s="81" t="str">
        <f>IF(ISTEXT('Discounted Benefits'!$N478&amp;'Discounted Benefits'!$O478),('Discounted Benefits'!X478)/Value_Output,"")</f>
        <v/>
      </c>
      <c r="S225" s="81" t="str">
        <f>IF(ISTEXT('Discounted Benefits'!$N478&amp;'Discounted Benefits'!$O478),('Discounted Benefits'!Y478)/Value_Output,"")</f>
        <v/>
      </c>
      <c r="T225" s="81" t="str">
        <f>IF(ISTEXT('Discounted Benefits'!$N478&amp;'Discounted Benefits'!$O478),('Discounted Benefits'!Z478)/Value_Output,"")</f>
        <v/>
      </c>
      <c r="U225" s="81" t="str">
        <f>IF(ISTEXT('Discounted Benefits'!$N478&amp;'Discounted Benefits'!$O478),('Discounted Benefits'!AA478)/Value_Output,"")</f>
        <v/>
      </c>
      <c r="V225" s="81" t="str">
        <f>IF(ISTEXT('Discounted Benefits'!$N478&amp;'Discounted Benefits'!$O478),('Discounted Benefits'!AB478)/Value_Output,"")</f>
        <v/>
      </c>
      <c r="W225" s="81" t="str">
        <f>IF(ISTEXT('Discounted Benefits'!$N478&amp;'Discounted Benefits'!$O478),('Discounted Benefits'!AC478)/Value_Output,"")</f>
        <v/>
      </c>
      <c r="X225" s="81" t="str">
        <f>IF(ISTEXT('Discounted Benefits'!$N478&amp;'Discounted Benefits'!$O478),('Discounted Benefits'!AD478)/Value_Output,"")</f>
        <v/>
      </c>
      <c r="Y225" s="81" t="str">
        <f>IF(ISTEXT('Discounted Benefits'!$N478&amp;'Discounted Benefits'!$O478),('Discounted Benefits'!AE478)/Value_Output,"")</f>
        <v/>
      </c>
      <c r="Z225" s="81" t="str">
        <f>IF(ISTEXT('Discounted Benefits'!$N478&amp;'Discounted Benefits'!$O478),('Discounted Benefits'!AF478)/Value_Output,"")</f>
        <v/>
      </c>
      <c r="AA225" s="81" t="str">
        <f>IF(ISTEXT('Discounted Benefits'!$N478&amp;'Discounted Benefits'!$O478),('Discounted Benefits'!AG478)/Value_Output,"")</f>
        <v/>
      </c>
      <c r="AB225" s="81" t="str">
        <f>IF(ISTEXT('Discounted Benefits'!$N478&amp;'Discounted Benefits'!$O478),('Discounted Benefits'!AH478)/Value_Output,"")</f>
        <v/>
      </c>
      <c r="AC225" s="81" t="str">
        <f>IF(ISTEXT('Discounted Benefits'!$N478&amp;'Discounted Benefits'!$O478),('Discounted Benefits'!AI478)/Value_Output,"")</f>
        <v/>
      </c>
      <c r="AD225" s="81" t="str">
        <f>IF(ISTEXT('Discounted Benefits'!$N478&amp;'Discounted Benefits'!$O478),('Discounted Benefits'!AJ478)/Value_Output,"")</f>
        <v/>
      </c>
      <c r="AE225" s="81" t="str">
        <f>IF(ISTEXT('Discounted Benefits'!$N478&amp;'Discounted Benefits'!$O478),('Discounted Benefits'!AK478)/Value_Output,"")</f>
        <v/>
      </c>
      <c r="AF225" s="81" t="str">
        <f>IF(ISTEXT('Discounted Benefits'!$N478&amp;'Discounted Benefits'!$O478),('Discounted Benefits'!AL478)/Value_Output,"")</f>
        <v/>
      </c>
      <c r="AG225" s="81" t="str">
        <f>IF(ISTEXT('Discounted Benefits'!$N478&amp;'Discounted Benefits'!$O478),('Discounted Benefits'!AM478)/Value_Output,"")</f>
        <v/>
      </c>
      <c r="AH225" s="81" t="str">
        <f>IF(ISTEXT('Discounted Benefits'!$N478&amp;'Discounted Benefits'!$O478),('Discounted Benefits'!AN478)/Value_Output,"")</f>
        <v/>
      </c>
      <c r="AI225" s="81" t="str">
        <f>IF(ISTEXT('Discounted Benefits'!$N478&amp;'Discounted Benefits'!$O478),('Discounted Benefits'!AO478)/Value_Output,"")</f>
        <v/>
      </c>
      <c r="AJ225" s="81" t="str">
        <f>IF(ISTEXT('Discounted Benefits'!$N478&amp;'Discounted Benefits'!$O478),('Discounted Benefits'!AP478)/Value_Output,"")</f>
        <v/>
      </c>
      <c r="AK225" s="81" t="str">
        <f>IF(ISTEXT('Discounted Benefits'!$N478&amp;'Discounted Benefits'!$O478),('Discounted Benefits'!AQ478)/Value_Output,"")</f>
        <v/>
      </c>
      <c r="AL225" s="81" t="str">
        <f>IF(ISTEXT('Discounted Benefits'!$N478&amp;'Discounted Benefits'!$O478),('Discounted Benefits'!AR478)/Value_Output,"")</f>
        <v/>
      </c>
      <c r="AM225" s="81" t="str">
        <f>IF(ISTEXT('Discounted Benefits'!$N478&amp;'Discounted Benefits'!$O478),('Discounted Benefits'!AS478)/Value_Output,"")</f>
        <v/>
      </c>
      <c r="AN225" s="81" t="str">
        <f>IF(ISTEXT('Discounted Benefits'!$N478&amp;'Discounted Benefits'!$O478),('Discounted Benefits'!AT478)/Value_Output,"")</f>
        <v/>
      </c>
      <c r="AO225" s="81" t="str">
        <f>IF(ISTEXT('Discounted Benefits'!$N478&amp;'Discounted Benefits'!$O478),('Discounted Benefits'!AU478)/Value_Output,"")</f>
        <v/>
      </c>
      <c r="AP225" s="81" t="str">
        <f>IF(ISTEXT('Discounted Benefits'!$N478&amp;'Discounted Benefits'!$O478),('Discounted Benefits'!AV478)/Value_Output,"")</f>
        <v/>
      </c>
      <c r="AQ225" s="81" t="str">
        <f>IF(ISTEXT('Discounted Benefits'!$N478&amp;'Discounted Benefits'!$O478),('Discounted Benefits'!AW478)/Value_Output,"")</f>
        <v/>
      </c>
      <c r="AR225" s="81" t="str">
        <f>IF(ISTEXT('Discounted Benefits'!$N478&amp;'Discounted Benefits'!$O478),('Discounted Benefits'!AX478)/Value_Output,"")</f>
        <v/>
      </c>
      <c r="AS225" s="81" t="str">
        <f>IF(ISTEXT('Discounted Benefits'!$N478&amp;'Discounted Benefits'!$O478),('Discounted Benefits'!AY478)/Value_Output,"")</f>
        <v/>
      </c>
      <c r="AT225" s="81" t="str">
        <f>IF(ISTEXT('Discounted Benefits'!$N478&amp;'Discounted Benefits'!$O478),('Discounted Benefits'!AZ478)/Value_Output,"")</f>
        <v/>
      </c>
      <c r="AU225" s="81" t="str">
        <f>IF(ISTEXT('Discounted Benefits'!$N478&amp;'Discounted Benefits'!$O478),('Discounted Benefits'!BA478)/Value_Output,"")</f>
        <v/>
      </c>
      <c r="AV225" s="81" t="str">
        <f>IF(ISTEXT('Discounted Benefits'!$N478&amp;'Discounted Benefits'!$O478),('Discounted Benefits'!BB478)/Value_Output,"")</f>
        <v/>
      </c>
      <c r="AW225" s="81" t="str">
        <f>IF(ISTEXT('Discounted Benefits'!$N478&amp;'Discounted Benefits'!$O478),('Discounted Benefits'!BC478)/Value_Output,"")</f>
        <v/>
      </c>
      <c r="AX225" s="81" t="str">
        <f>IF(ISTEXT('Discounted Benefits'!$N478&amp;'Discounted Benefits'!$O478),('Discounted Benefits'!BD478)/Value_Output,"")</f>
        <v/>
      </c>
      <c r="AY225" s="81" t="str">
        <f>IF(ISTEXT('Discounted Benefits'!$N478&amp;'Discounted Benefits'!$O478),('Discounted Benefits'!BE478)/Value_Output,"")</f>
        <v/>
      </c>
      <c r="AZ225" s="77" t="str">
        <f>IF(ISTEXT('Discounted Benefits'!$N478&amp;'Discounted Benefits'!$O478),('Discounted Benefits'!BF478)/Value_Output,"")</f>
        <v/>
      </c>
      <c r="BA225" s="77" t="str">
        <f>IF(ISTEXT('Discounted Benefits'!$N478&amp;'Discounted Benefits'!$O478),('Discounted Benefits'!BG478)/Value_Output,"")</f>
        <v/>
      </c>
      <c r="BB225" s="77" t="str">
        <f>IF(ISTEXT('Discounted Benefits'!$N478&amp;'Discounted Benefits'!$O478),('Discounted Benefits'!BH478)/Value_Output,"")</f>
        <v/>
      </c>
      <c r="BC225" s="77" t="str">
        <f>IF(ISTEXT('Discounted Benefits'!$N478&amp;'Discounted Benefits'!$O478),('Discounted Benefits'!BI478)/Value_Output,"")</f>
        <v/>
      </c>
      <c r="BD225" s="77" t="str">
        <f>IF(ISTEXT('Discounted Benefits'!$N478&amp;'Discounted Benefits'!$O478),('Discounted Benefits'!BJ478)/Value_Output,"")</f>
        <v/>
      </c>
      <c r="BE225" s="77" t="str">
        <f>IF(ISTEXT('Discounted Benefits'!$N478&amp;'Discounted Benefits'!$O478),('Discounted Benefits'!BK478)/Value_Output,"")</f>
        <v/>
      </c>
      <c r="BF225" s="77" t="str">
        <f>IF(ISTEXT('Discounted Benefits'!$N478&amp;'Discounted Benefits'!$O478),('Discounted Benefits'!BL478)/Value_Output,"")</f>
        <v/>
      </c>
      <c r="BG225" s="77" t="str">
        <f>IF(ISTEXT('Discounted Benefits'!$N478&amp;'Discounted Benefits'!$O478),('Discounted Benefits'!BM478)/Value_Output,"")</f>
        <v/>
      </c>
      <c r="BH225" s="77" t="str">
        <f>IF(ISTEXT('Discounted Benefits'!$N478&amp;'Discounted Benefits'!$O478),('Discounted Benefits'!BN478)/Value_Output,"")</f>
        <v/>
      </c>
      <c r="BI225" s="77" t="str">
        <f>IF(ISTEXT('Discounted Benefits'!$N478&amp;'Discounted Benefits'!$O478),('Discounted Benefits'!BO478)/Value_Output,"")</f>
        <v/>
      </c>
      <c r="BJ225" s="77" t="str">
        <f>IF(ISTEXT('Discounted Benefits'!$N478&amp;'Discounted Benefits'!$O478),('Discounted Benefits'!BP478)/Value_Output,"")</f>
        <v/>
      </c>
      <c r="BK225" s="77" t="str">
        <f>IF(ISTEXT('Discounted Benefits'!$N478&amp;'Discounted Benefits'!$O478),('Discounted Benefits'!BQ478)/Value_Output,"")</f>
        <v/>
      </c>
      <c r="BL225" s="77" t="str">
        <f>IF(ISTEXT('Discounted Benefits'!$N478&amp;'Discounted Benefits'!$O478),('Discounted Benefits'!BR478)/Value_Output,"")</f>
        <v/>
      </c>
      <c r="BM225" s="77" t="str">
        <f>IF(ISTEXT('Discounted Benefits'!$N478&amp;'Discounted Benefits'!$O478),('Discounted Benefits'!BS478)/Value_Output,"")</f>
        <v/>
      </c>
      <c r="BN225" s="77" t="str">
        <f>IF(ISTEXT('Discounted Benefits'!$N478&amp;'Discounted Benefits'!$O478),('Discounted Benefits'!BT478)/Value_Output,"")</f>
        <v/>
      </c>
      <c r="BO225" s="77" t="str">
        <f>IF(ISTEXT('Discounted Benefits'!$N478&amp;'Discounted Benefits'!$O478),('Discounted Benefits'!BU478)/Value_Output,"")</f>
        <v/>
      </c>
      <c r="BP225" s="77" t="str">
        <f>IF(ISTEXT('Discounted Benefits'!$N478&amp;'Discounted Benefits'!$O478),('Discounted Benefits'!BV478)/Value_Output,"")</f>
        <v/>
      </c>
      <c r="BQ225" s="77" t="str">
        <f>IF(ISTEXT('Discounted Benefits'!$N478&amp;'Discounted Benefits'!$O478),('Discounted Benefits'!BW478)/Value_Output,"")</f>
        <v/>
      </c>
      <c r="BR225" s="77" t="str">
        <f>IF(ISTEXT('Discounted Benefits'!$N478&amp;'Discounted Benefits'!$O478),('Discounted Benefits'!BX478)/Value_Output,"")</f>
        <v/>
      </c>
      <c r="BS225" s="77" t="str">
        <f>IF(ISTEXT('Discounted Benefits'!$N478&amp;'Discounted Benefits'!$O478),('Discounted Benefits'!BY478)/Value_Output,"")</f>
        <v/>
      </c>
      <c r="BT225" s="77" t="str">
        <f>IF(ISTEXT('Discounted Benefits'!$N478&amp;'Discounted Benefits'!$O478),('Discounted Benefits'!BZ478)/Value_Output,"")</f>
        <v/>
      </c>
      <c r="BU225" s="77" t="str">
        <f>IF(ISTEXT('Discounted Benefits'!$N478&amp;'Discounted Benefits'!$O478),('Discounted Benefits'!CA478)/Value_Output,"")</f>
        <v/>
      </c>
      <c r="BV225" s="77" t="str">
        <f>IF(ISTEXT('Discounted Benefits'!$N478&amp;'Discounted Benefits'!$O478),('Discounted Benefits'!CB478)/Value_Output,"")</f>
        <v/>
      </c>
      <c r="BW225" s="77" t="str">
        <f>IF(ISTEXT('Discounted Benefits'!$N478&amp;'Discounted Benefits'!$O478),('Discounted Benefits'!CC478)/Value_Output,"")</f>
        <v/>
      </c>
      <c r="BX225" s="77" t="str">
        <f>IF(ISTEXT('Discounted Benefits'!$N478&amp;'Discounted Benefits'!$O478),('Discounted Benefits'!CD478)/Value_Output,"")</f>
        <v/>
      </c>
      <c r="BY225" s="77" t="str">
        <f>IF(ISTEXT('Discounted Benefits'!$N478&amp;'Discounted Benefits'!$O478),('Discounted Benefits'!CE478)/Value_Output,"")</f>
        <v/>
      </c>
      <c r="BZ225" s="77" t="str">
        <f>IF(ISTEXT('Discounted Benefits'!$N478&amp;'Discounted Benefits'!$O478),('Discounted Benefits'!CF478)/Value_Output,"")</f>
        <v/>
      </c>
      <c r="CA225" s="77" t="str">
        <f>IF(ISTEXT('Discounted Benefits'!$N478&amp;'Discounted Benefits'!$O478),('Discounted Benefits'!CG478)/Value_Output,"")</f>
        <v/>
      </c>
      <c r="CB225" s="77" t="str">
        <f>IF(ISTEXT('Discounted Benefits'!$N478&amp;'Discounted Benefits'!$O478),('Discounted Benefits'!CH478)/Value_Output,"")</f>
        <v/>
      </c>
      <c r="CC225" s="77" t="str">
        <f>IF(ISTEXT('Discounted Benefits'!$N478&amp;'Discounted Benefits'!$O478),('Discounted Benefits'!CI478)/Value_Output,"")</f>
        <v/>
      </c>
      <c r="CD225" s="77" t="str">
        <f>IF(ISTEXT('Discounted Benefits'!$N478&amp;'Discounted Benefits'!$O478),('Discounted Benefits'!CJ478)/Value_Output,"")</f>
        <v/>
      </c>
      <c r="CE225" s="77" t="str">
        <f>IF(ISTEXT('Discounted Benefits'!$N478&amp;'Discounted Benefits'!$O478),('Discounted Benefits'!CK478)/Value_Output,"")</f>
        <v/>
      </c>
      <c r="CF225" s="77" t="str">
        <f>IF(ISTEXT('Discounted Benefits'!$N478&amp;'Discounted Benefits'!$O478),('Discounted Benefits'!CL478)/Value_Output,"")</f>
        <v/>
      </c>
      <c r="CG225" s="77" t="str">
        <f>IF(ISTEXT('Discounted Benefits'!$N478&amp;'Discounted Benefits'!$O478),('Discounted Benefits'!CM478)/Value_Output,"")</f>
        <v/>
      </c>
      <c r="CH225" s="77" t="str">
        <f>IF(ISTEXT('Discounted Benefits'!$N478&amp;'Discounted Benefits'!$O478),('Discounted Benefits'!CN478)/Value_Output,"")</f>
        <v/>
      </c>
      <c r="CI225" s="77" t="str">
        <f>IF(ISTEXT('Discounted Benefits'!$N478&amp;'Discounted Benefits'!$O478),('Discounted Benefits'!CO478)/Value_Output,"")</f>
        <v/>
      </c>
      <c r="CJ225" s="77" t="str">
        <f>IF(ISTEXT('Discounted Benefits'!$N478&amp;'Discounted Benefits'!$O478),('Discounted Benefits'!CP478)/Value_Output,"")</f>
        <v/>
      </c>
      <c r="CM225" s="24"/>
      <c r="CN225" s="24"/>
    </row>
    <row r="226" spans="3:92" x14ac:dyDescent="0.35">
      <c r="C226" s="114"/>
      <c r="D226" s="114"/>
      <c r="E226" s="23" t="str">
        <f>IF(ISTEXT('Discounted Benefits'!$N479&amp;'Discounted Benefits'!$O479),'Discounted Benefits'!$O479,"")</f>
        <v/>
      </c>
      <c r="F226" s="23"/>
      <c r="G226" s="82" t="str">
        <f>IF(ISTEXT('Discounted Benefits'!$N479&amp;'Discounted Benefits'!$O479),SUM('Discounted Benefits'!$P479:$BM479)/Value_Output,"")</f>
        <v/>
      </c>
      <c r="H226" s="82"/>
      <c r="I226" s="87"/>
      <c r="J226" s="81" t="str">
        <f>IF(ISTEXT('Discounted Benefits'!$N479&amp;'Discounted Benefits'!$O479),('Discounted Benefits'!P479)/Value_Output,"")</f>
        <v/>
      </c>
      <c r="K226" s="81" t="str">
        <f>IF(ISTEXT('Discounted Benefits'!$N479&amp;'Discounted Benefits'!$O479),('Discounted Benefits'!Q479)/Value_Output,"")</f>
        <v/>
      </c>
      <c r="L226" s="81" t="str">
        <f>IF(ISTEXT('Discounted Benefits'!$N479&amp;'Discounted Benefits'!$O479),('Discounted Benefits'!R479)/Value_Output,"")</f>
        <v/>
      </c>
      <c r="M226" s="81" t="str">
        <f>IF(ISTEXT('Discounted Benefits'!$N479&amp;'Discounted Benefits'!$O479),('Discounted Benefits'!S479)/Value_Output,"")</f>
        <v/>
      </c>
      <c r="N226" s="81" t="str">
        <f>IF(ISTEXT('Discounted Benefits'!$N479&amp;'Discounted Benefits'!$O479),('Discounted Benefits'!T479)/Value_Output,"")</f>
        <v/>
      </c>
      <c r="O226" s="81" t="str">
        <f>IF(ISTEXT('Discounted Benefits'!$N479&amp;'Discounted Benefits'!$O479),('Discounted Benefits'!U479)/Value_Output,"")</f>
        <v/>
      </c>
      <c r="P226" s="81" t="str">
        <f>IF(ISTEXT('Discounted Benefits'!$N479&amp;'Discounted Benefits'!$O479),('Discounted Benefits'!V479)/Value_Output,"")</f>
        <v/>
      </c>
      <c r="Q226" s="81" t="str">
        <f>IF(ISTEXT('Discounted Benefits'!$N479&amp;'Discounted Benefits'!$O479),('Discounted Benefits'!W479)/Value_Output,"")</f>
        <v/>
      </c>
      <c r="R226" s="81" t="str">
        <f>IF(ISTEXT('Discounted Benefits'!$N479&amp;'Discounted Benefits'!$O479),('Discounted Benefits'!X479)/Value_Output,"")</f>
        <v/>
      </c>
      <c r="S226" s="81" t="str">
        <f>IF(ISTEXT('Discounted Benefits'!$N479&amp;'Discounted Benefits'!$O479),('Discounted Benefits'!Y479)/Value_Output,"")</f>
        <v/>
      </c>
      <c r="T226" s="81" t="str">
        <f>IF(ISTEXT('Discounted Benefits'!$N479&amp;'Discounted Benefits'!$O479),('Discounted Benefits'!Z479)/Value_Output,"")</f>
        <v/>
      </c>
      <c r="U226" s="81" t="str">
        <f>IF(ISTEXT('Discounted Benefits'!$N479&amp;'Discounted Benefits'!$O479),('Discounted Benefits'!AA479)/Value_Output,"")</f>
        <v/>
      </c>
      <c r="V226" s="81" t="str">
        <f>IF(ISTEXT('Discounted Benefits'!$N479&amp;'Discounted Benefits'!$O479),('Discounted Benefits'!AB479)/Value_Output,"")</f>
        <v/>
      </c>
      <c r="W226" s="81" t="str">
        <f>IF(ISTEXT('Discounted Benefits'!$N479&amp;'Discounted Benefits'!$O479),('Discounted Benefits'!AC479)/Value_Output,"")</f>
        <v/>
      </c>
      <c r="X226" s="81" t="str">
        <f>IF(ISTEXT('Discounted Benefits'!$N479&amp;'Discounted Benefits'!$O479),('Discounted Benefits'!AD479)/Value_Output,"")</f>
        <v/>
      </c>
      <c r="Y226" s="81" t="str">
        <f>IF(ISTEXT('Discounted Benefits'!$N479&amp;'Discounted Benefits'!$O479),('Discounted Benefits'!AE479)/Value_Output,"")</f>
        <v/>
      </c>
      <c r="Z226" s="81" t="str">
        <f>IF(ISTEXT('Discounted Benefits'!$N479&amp;'Discounted Benefits'!$O479),('Discounted Benefits'!AF479)/Value_Output,"")</f>
        <v/>
      </c>
      <c r="AA226" s="81" t="str">
        <f>IF(ISTEXT('Discounted Benefits'!$N479&amp;'Discounted Benefits'!$O479),('Discounted Benefits'!AG479)/Value_Output,"")</f>
        <v/>
      </c>
      <c r="AB226" s="81" t="str">
        <f>IF(ISTEXT('Discounted Benefits'!$N479&amp;'Discounted Benefits'!$O479),('Discounted Benefits'!AH479)/Value_Output,"")</f>
        <v/>
      </c>
      <c r="AC226" s="81" t="str">
        <f>IF(ISTEXT('Discounted Benefits'!$N479&amp;'Discounted Benefits'!$O479),('Discounted Benefits'!AI479)/Value_Output,"")</f>
        <v/>
      </c>
      <c r="AD226" s="81" t="str">
        <f>IF(ISTEXT('Discounted Benefits'!$N479&amp;'Discounted Benefits'!$O479),('Discounted Benefits'!AJ479)/Value_Output,"")</f>
        <v/>
      </c>
      <c r="AE226" s="81" t="str">
        <f>IF(ISTEXT('Discounted Benefits'!$N479&amp;'Discounted Benefits'!$O479),('Discounted Benefits'!AK479)/Value_Output,"")</f>
        <v/>
      </c>
      <c r="AF226" s="81" t="str">
        <f>IF(ISTEXT('Discounted Benefits'!$N479&amp;'Discounted Benefits'!$O479),('Discounted Benefits'!AL479)/Value_Output,"")</f>
        <v/>
      </c>
      <c r="AG226" s="81" t="str">
        <f>IF(ISTEXT('Discounted Benefits'!$N479&amp;'Discounted Benefits'!$O479),('Discounted Benefits'!AM479)/Value_Output,"")</f>
        <v/>
      </c>
      <c r="AH226" s="81" t="str">
        <f>IF(ISTEXT('Discounted Benefits'!$N479&amp;'Discounted Benefits'!$O479),('Discounted Benefits'!AN479)/Value_Output,"")</f>
        <v/>
      </c>
      <c r="AI226" s="81" t="str">
        <f>IF(ISTEXT('Discounted Benefits'!$N479&amp;'Discounted Benefits'!$O479),('Discounted Benefits'!AO479)/Value_Output,"")</f>
        <v/>
      </c>
      <c r="AJ226" s="81" t="str">
        <f>IF(ISTEXT('Discounted Benefits'!$N479&amp;'Discounted Benefits'!$O479),('Discounted Benefits'!AP479)/Value_Output,"")</f>
        <v/>
      </c>
      <c r="AK226" s="81" t="str">
        <f>IF(ISTEXT('Discounted Benefits'!$N479&amp;'Discounted Benefits'!$O479),('Discounted Benefits'!AQ479)/Value_Output,"")</f>
        <v/>
      </c>
      <c r="AL226" s="81" t="str">
        <f>IF(ISTEXT('Discounted Benefits'!$N479&amp;'Discounted Benefits'!$O479),('Discounted Benefits'!AR479)/Value_Output,"")</f>
        <v/>
      </c>
      <c r="AM226" s="81" t="str">
        <f>IF(ISTEXT('Discounted Benefits'!$N479&amp;'Discounted Benefits'!$O479),('Discounted Benefits'!AS479)/Value_Output,"")</f>
        <v/>
      </c>
      <c r="AN226" s="81" t="str">
        <f>IF(ISTEXT('Discounted Benefits'!$N479&amp;'Discounted Benefits'!$O479),('Discounted Benefits'!AT479)/Value_Output,"")</f>
        <v/>
      </c>
      <c r="AO226" s="81" t="str">
        <f>IF(ISTEXT('Discounted Benefits'!$N479&amp;'Discounted Benefits'!$O479),('Discounted Benefits'!AU479)/Value_Output,"")</f>
        <v/>
      </c>
      <c r="AP226" s="81" t="str">
        <f>IF(ISTEXT('Discounted Benefits'!$N479&amp;'Discounted Benefits'!$O479),('Discounted Benefits'!AV479)/Value_Output,"")</f>
        <v/>
      </c>
      <c r="AQ226" s="81" t="str">
        <f>IF(ISTEXT('Discounted Benefits'!$N479&amp;'Discounted Benefits'!$O479),('Discounted Benefits'!AW479)/Value_Output,"")</f>
        <v/>
      </c>
      <c r="AR226" s="81" t="str">
        <f>IF(ISTEXT('Discounted Benefits'!$N479&amp;'Discounted Benefits'!$O479),('Discounted Benefits'!AX479)/Value_Output,"")</f>
        <v/>
      </c>
      <c r="AS226" s="81" t="str">
        <f>IF(ISTEXT('Discounted Benefits'!$N479&amp;'Discounted Benefits'!$O479),('Discounted Benefits'!AY479)/Value_Output,"")</f>
        <v/>
      </c>
      <c r="AT226" s="81" t="str">
        <f>IF(ISTEXT('Discounted Benefits'!$N479&amp;'Discounted Benefits'!$O479),('Discounted Benefits'!AZ479)/Value_Output,"")</f>
        <v/>
      </c>
      <c r="AU226" s="81" t="str">
        <f>IF(ISTEXT('Discounted Benefits'!$N479&amp;'Discounted Benefits'!$O479),('Discounted Benefits'!BA479)/Value_Output,"")</f>
        <v/>
      </c>
      <c r="AV226" s="81" t="str">
        <f>IF(ISTEXT('Discounted Benefits'!$N479&amp;'Discounted Benefits'!$O479),('Discounted Benefits'!BB479)/Value_Output,"")</f>
        <v/>
      </c>
      <c r="AW226" s="81" t="str">
        <f>IF(ISTEXT('Discounted Benefits'!$N479&amp;'Discounted Benefits'!$O479),('Discounted Benefits'!BC479)/Value_Output,"")</f>
        <v/>
      </c>
      <c r="AX226" s="81" t="str">
        <f>IF(ISTEXT('Discounted Benefits'!$N479&amp;'Discounted Benefits'!$O479),('Discounted Benefits'!BD479)/Value_Output,"")</f>
        <v/>
      </c>
      <c r="AY226" s="81" t="str">
        <f>IF(ISTEXT('Discounted Benefits'!$N479&amp;'Discounted Benefits'!$O479),('Discounted Benefits'!BE479)/Value_Output,"")</f>
        <v/>
      </c>
      <c r="AZ226" s="77" t="str">
        <f>IF(ISTEXT('Discounted Benefits'!$N479&amp;'Discounted Benefits'!$O479),('Discounted Benefits'!BF479)/Value_Output,"")</f>
        <v/>
      </c>
      <c r="BA226" s="77" t="str">
        <f>IF(ISTEXT('Discounted Benefits'!$N479&amp;'Discounted Benefits'!$O479),('Discounted Benefits'!BG479)/Value_Output,"")</f>
        <v/>
      </c>
      <c r="BB226" s="77" t="str">
        <f>IF(ISTEXT('Discounted Benefits'!$N479&amp;'Discounted Benefits'!$O479),('Discounted Benefits'!BH479)/Value_Output,"")</f>
        <v/>
      </c>
      <c r="BC226" s="77" t="str">
        <f>IF(ISTEXT('Discounted Benefits'!$N479&amp;'Discounted Benefits'!$O479),('Discounted Benefits'!BI479)/Value_Output,"")</f>
        <v/>
      </c>
      <c r="BD226" s="77" t="str">
        <f>IF(ISTEXT('Discounted Benefits'!$N479&amp;'Discounted Benefits'!$O479),('Discounted Benefits'!BJ479)/Value_Output,"")</f>
        <v/>
      </c>
      <c r="BE226" s="77" t="str">
        <f>IF(ISTEXT('Discounted Benefits'!$N479&amp;'Discounted Benefits'!$O479),('Discounted Benefits'!BK479)/Value_Output,"")</f>
        <v/>
      </c>
      <c r="BF226" s="77" t="str">
        <f>IF(ISTEXT('Discounted Benefits'!$N479&amp;'Discounted Benefits'!$O479),('Discounted Benefits'!BL479)/Value_Output,"")</f>
        <v/>
      </c>
      <c r="BG226" s="77" t="str">
        <f>IF(ISTEXT('Discounted Benefits'!$N479&amp;'Discounted Benefits'!$O479),('Discounted Benefits'!BM479)/Value_Output,"")</f>
        <v/>
      </c>
      <c r="BH226" s="77" t="str">
        <f>IF(ISTEXT('Discounted Benefits'!$N479&amp;'Discounted Benefits'!$O479),('Discounted Benefits'!BN479)/Value_Output,"")</f>
        <v/>
      </c>
      <c r="BI226" s="77" t="str">
        <f>IF(ISTEXT('Discounted Benefits'!$N479&amp;'Discounted Benefits'!$O479),('Discounted Benefits'!BO479)/Value_Output,"")</f>
        <v/>
      </c>
      <c r="BJ226" s="77" t="str">
        <f>IF(ISTEXT('Discounted Benefits'!$N479&amp;'Discounted Benefits'!$O479),('Discounted Benefits'!BP479)/Value_Output,"")</f>
        <v/>
      </c>
      <c r="BK226" s="77" t="str">
        <f>IF(ISTEXT('Discounted Benefits'!$N479&amp;'Discounted Benefits'!$O479),('Discounted Benefits'!BQ479)/Value_Output,"")</f>
        <v/>
      </c>
      <c r="BL226" s="77" t="str">
        <f>IF(ISTEXT('Discounted Benefits'!$N479&amp;'Discounted Benefits'!$O479),('Discounted Benefits'!BR479)/Value_Output,"")</f>
        <v/>
      </c>
      <c r="BM226" s="77" t="str">
        <f>IF(ISTEXT('Discounted Benefits'!$N479&amp;'Discounted Benefits'!$O479),('Discounted Benefits'!BS479)/Value_Output,"")</f>
        <v/>
      </c>
      <c r="BN226" s="77" t="str">
        <f>IF(ISTEXT('Discounted Benefits'!$N479&amp;'Discounted Benefits'!$O479),('Discounted Benefits'!BT479)/Value_Output,"")</f>
        <v/>
      </c>
      <c r="BO226" s="77" t="str">
        <f>IF(ISTEXT('Discounted Benefits'!$N479&amp;'Discounted Benefits'!$O479),('Discounted Benefits'!BU479)/Value_Output,"")</f>
        <v/>
      </c>
      <c r="BP226" s="77" t="str">
        <f>IF(ISTEXT('Discounted Benefits'!$N479&amp;'Discounted Benefits'!$O479),('Discounted Benefits'!BV479)/Value_Output,"")</f>
        <v/>
      </c>
      <c r="BQ226" s="77" t="str">
        <f>IF(ISTEXT('Discounted Benefits'!$N479&amp;'Discounted Benefits'!$O479),('Discounted Benefits'!BW479)/Value_Output,"")</f>
        <v/>
      </c>
      <c r="BR226" s="77" t="str">
        <f>IF(ISTEXT('Discounted Benefits'!$N479&amp;'Discounted Benefits'!$O479),('Discounted Benefits'!BX479)/Value_Output,"")</f>
        <v/>
      </c>
      <c r="BS226" s="77" t="str">
        <f>IF(ISTEXT('Discounted Benefits'!$N479&amp;'Discounted Benefits'!$O479),('Discounted Benefits'!BY479)/Value_Output,"")</f>
        <v/>
      </c>
      <c r="BT226" s="77" t="str">
        <f>IF(ISTEXT('Discounted Benefits'!$N479&amp;'Discounted Benefits'!$O479),('Discounted Benefits'!BZ479)/Value_Output,"")</f>
        <v/>
      </c>
      <c r="BU226" s="77" t="str">
        <f>IF(ISTEXT('Discounted Benefits'!$N479&amp;'Discounted Benefits'!$O479),('Discounted Benefits'!CA479)/Value_Output,"")</f>
        <v/>
      </c>
      <c r="BV226" s="77" t="str">
        <f>IF(ISTEXT('Discounted Benefits'!$N479&amp;'Discounted Benefits'!$O479),('Discounted Benefits'!CB479)/Value_Output,"")</f>
        <v/>
      </c>
      <c r="BW226" s="77" t="str">
        <f>IF(ISTEXT('Discounted Benefits'!$N479&amp;'Discounted Benefits'!$O479),('Discounted Benefits'!CC479)/Value_Output,"")</f>
        <v/>
      </c>
      <c r="BX226" s="77" t="str">
        <f>IF(ISTEXT('Discounted Benefits'!$N479&amp;'Discounted Benefits'!$O479),('Discounted Benefits'!CD479)/Value_Output,"")</f>
        <v/>
      </c>
      <c r="BY226" s="77" t="str">
        <f>IF(ISTEXT('Discounted Benefits'!$N479&amp;'Discounted Benefits'!$O479),('Discounted Benefits'!CE479)/Value_Output,"")</f>
        <v/>
      </c>
      <c r="BZ226" s="77" t="str">
        <f>IF(ISTEXT('Discounted Benefits'!$N479&amp;'Discounted Benefits'!$O479),('Discounted Benefits'!CF479)/Value_Output,"")</f>
        <v/>
      </c>
      <c r="CA226" s="77" t="str">
        <f>IF(ISTEXT('Discounted Benefits'!$N479&amp;'Discounted Benefits'!$O479),('Discounted Benefits'!CG479)/Value_Output,"")</f>
        <v/>
      </c>
      <c r="CB226" s="77" t="str">
        <f>IF(ISTEXT('Discounted Benefits'!$N479&amp;'Discounted Benefits'!$O479),('Discounted Benefits'!CH479)/Value_Output,"")</f>
        <v/>
      </c>
      <c r="CC226" s="77" t="str">
        <f>IF(ISTEXT('Discounted Benefits'!$N479&amp;'Discounted Benefits'!$O479),('Discounted Benefits'!CI479)/Value_Output,"")</f>
        <v/>
      </c>
      <c r="CD226" s="77" t="str">
        <f>IF(ISTEXT('Discounted Benefits'!$N479&amp;'Discounted Benefits'!$O479),('Discounted Benefits'!CJ479)/Value_Output,"")</f>
        <v/>
      </c>
      <c r="CE226" s="77" t="str">
        <f>IF(ISTEXT('Discounted Benefits'!$N479&amp;'Discounted Benefits'!$O479),('Discounted Benefits'!CK479)/Value_Output,"")</f>
        <v/>
      </c>
      <c r="CF226" s="77" t="str">
        <f>IF(ISTEXT('Discounted Benefits'!$N479&amp;'Discounted Benefits'!$O479),('Discounted Benefits'!CL479)/Value_Output,"")</f>
        <v/>
      </c>
      <c r="CG226" s="77" t="str">
        <f>IF(ISTEXT('Discounted Benefits'!$N479&amp;'Discounted Benefits'!$O479),('Discounted Benefits'!CM479)/Value_Output,"")</f>
        <v/>
      </c>
      <c r="CH226" s="77" t="str">
        <f>IF(ISTEXT('Discounted Benefits'!$N479&amp;'Discounted Benefits'!$O479),('Discounted Benefits'!CN479)/Value_Output,"")</f>
        <v/>
      </c>
      <c r="CI226" s="77" t="str">
        <f>IF(ISTEXT('Discounted Benefits'!$N479&amp;'Discounted Benefits'!$O479),('Discounted Benefits'!CO479)/Value_Output,"")</f>
        <v/>
      </c>
      <c r="CJ226" s="77" t="str">
        <f>IF(ISTEXT('Discounted Benefits'!$N479&amp;'Discounted Benefits'!$O479),('Discounted Benefits'!CP479)/Value_Output,"")</f>
        <v/>
      </c>
      <c r="CM226" s="24"/>
      <c r="CN226" s="24"/>
    </row>
    <row r="227" spans="3:92" x14ac:dyDescent="0.35">
      <c r="C227" s="114"/>
      <c r="D227" s="114"/>
      <c r="E227" s="23" t="str">
        <f>IF(ISTEXT('Discounted Benefits'!$N480&amp;'Discounted Benefits'!$O480),'Discounted Benefits'!$O480,"")</f>
        <v/>
      </c>
      <c r="F227" s="23"/>
      <c r="G227" s="82" t="str">
        <f>IF(ISTEXT('Discounted Benefits'!$N480&amp;'Discounted Benefits'!$O480),SUM('Discounted Benefits'!$P480:$BM480)/Value_Output,"")</f>
        <v/>
      </c>
      <c r="H227" s="82"/>
      <c r="I227" s="87"/>
      <c r="J227" s="81" t="str">
        <f>IF(ISTEXT('Discounted Benefits'!$N480&amp;'Discounted Benefits'!$O480),('Discounted Benefits'!P480)/Value_Output,"")</f>
        <v/>
      </c>
      <c r="K227" s="81" t="str">
        <f>IF(ISTEXT('Discounted Benefits'!$N480&amp;'Discounted Benefits'!$O480),('Discounted Benefits'!Q480)/Value_Output,"")</f>
        <v/>
      </c>
      <c r="L227" s="81" t="str">
        <f>IF(ISTEXT('Discounted Benefits'!$N480&amp;'Discounted Benefits'!$O480),('Discounted Benefits'!R480)/Value_Output,"")</f>
        <v/>
      </c>
      <c r="M227" s="81" t="str">
        <f>IF(ISTEXT('Discounted Benefits'!$N480&amp;'Discounted Benefits'!$O480),('Discounted Benefits'!S480)/Value_Output,"")</f>
        <v/>
      </c>
      <c r="N227" s="81" t="str">
        <f>IF(ISTEXT('Discounted Benefits'!$N480&amp;'Discounted Benefits'!$O480),('Discounted Benefits'!T480)/Value_Output,"")</f>
        <v/>
      </c>
      <c r="O227" s="81" t="str">
        <f>IF(ISTEXT('Discounted Benefits'!$N480&amp;'Discounted Benefits'!$O480),('Discounted Benefits'!U480)/Value_Output,"")</f>
        <v/>
      </c>
      <c r="P227" s="81" t="str">
        <f>IF(ISTEXT('Discounted Benefits'!$N480&amp;'Discounted Benefits'!$O480),('Discounted Benefits'!V480)/Value_Output,"")</f>
        <v/>
      </c>
      <c r="Q227" s="81" t="str">
        <f>IF(ISTEXT('Discounted Benefits'!$N480&amp;'Discounted Benefits'!$O480),('Discounted Benefits'!W480)/Value_Output,"")</f>
        <v/>
      </c>
      <c r="R227" s="81" t="str">
        <f>IF(ISTEXT('Discounted Benefits'!$N480&amp;'Discounted Benefits'!$O480),('Discounted Benefits'!X480)/Value_Output,"")</f>
        <v/>
      </c>
      <c r="S227" s="81" t="str">
        <f>IF(ISTEXT('Discounted Benefits'!$N480&amp;'Discounted Benefits'!$O480),('Discounted Benefits'!Y480)/Value_Output,"")</f>
        <v/>
      </c>
      <c r="T227" s="81" t="str">
        <f>IF(ISTEXT('Discounted Benefits'!$N480&amp;'Discounted Benefits'!$O480),('Discounted Benefits'!Z480)/Value_Output,"")</f>
        <v/>
      </c>
      <c r="U227" s="81" t="str">
        <f>IF(ISTEXT('Discounted Benefits'!$N480&amp;'Discounted Benefits'!$O480),('Discounted Benefits'!AA480)/Value_Output,"")</f>
        <v/>
      </c>
      <c r="V227" s="81" t="str">
        <f>IF(ISTEXT('Discounted Benefits'!$N480&amp;'Discounted Benefits'!$O480),('Discounted Benefits'!AB480)/Value_Output,"")</f>
        <v/>
      </c>
      <c r="W227" s="81" t="str">
        <f>IF(ISTEXT('Discounted Benefits'!$N480&amp;'Discounted Benefits'!$O480),('Discounted Benefits'!AC480)/Value_Output,"")</f>
        <v/>
      </c>
      <c r="X227" s="81" t="str">
        <f>IF(ISTEXT('Discounted Benefits'!$N480&amp;'Discounted Benefits'!$O480),('Discounted Benefits'!AD480)/Value_Output,"")</f>
        <v/>
      </c>
      <c r="Y227" s="81" t="str">
        <f>IF(ISTEXT('Discounted Benefits'!$N480&amp;'Discounted Benefits'!$O480),('Discounted Benefits'!AE480)/Value_Output,"")</f>
        <v/>
      </c>
      <c r="Z227" s="81" t="str">
        <f>IF(ISTEXT('Discounted Benefits'!$N480&amp;'Discounted Benefits'!$O480),('Discounted Benefits'!AF480)/Value_Output,"")</f>
        <v/>
      </c>
      <c r="AA227" s="81" t="str">
        <f>IF(ISTEXT('Discounted Benefits'!$N480&amp;'Discounted Benefits'!$O480),('Discounted Benefits'!AG480)/Value_Output,"")</f>
        <v/>
      </c>
      <c r="AB227" s="81" t="str">
        <f>IF(ISTEXT('Discounted Benefits'!$N480&amp;'Discounted Benefits'!$O480),('Discounted Benefits'!AH480)/Value_Output,"")</f>
        <v/>
      </c>
      <c r="AC227" s="81" t="str">
        <f>IF(ISTEXT('Discounted Benefits'!$N480&amp;'Discounted Benefits'!$O480),('Discounted Benefits'!AI480)/Value_Output,"")</f>
        <v/>
      </c>
      <c r="AD227" s="81" t="str">
        <f>IF(ISTEXT('Discounted Benefits'!$N480&amp;'Discounted Benefits'!$O480),('Discounted Benefits'!AJ480)/Value_Output,"")</f>
        <v/>
      </c>
      <c r="AE227" s="81" t="str">
        <f>IF(ISTEXT('Discounted Benefits'!$N480&amp;'Discounted Benefits'!$O480),('Discounted Benefits'!AK480)/Value_Output,"")</f>
        <v/>
      </c>
      <c r="AF227" s="81" t="str">
        <f>IF(ISTEXT('Discounted Benefits'!$N480&amp;'Discounted Benefits'!$O480),('Discounted Benefits'!AL480)/Value_Output,"")</f>
        <v/>
      </c>
      <c r="AG227" s="81" t="str">
        <f>IF(ISTEXT('Discounted Benefits'!$N480&amp;'Discounted Benefits'!$O480),('Discounted Benefits'!AM480)/Value_Output,"")</f>
        <v/>
      </c>
      <c r="AH227" s="81" t="str">
        <f>IF(ISTEXT('Discounted Benefits'!$N480&amp;'Discounted Benefits'!$O480),('Discounted Benefits'!AN480)/Value_Output,"")</f>
        <v/>
      </c>
      <c r="AI227" s="81" t="str">
        <f>IF(ISTEXT('Discounted Benefits'!$N480&amp;'Discounted Benefits'!$O480),('Discounted Benefits'!AO480)/Value_Output,"")</f>
        <v/>
      </c>
      <c r="AJ227" s="81" t="str">
        <f>IF(ISTEXT('Discounted Benefits'!$N480&amp;'Discounted Benefits'!$O480),('Discounted Benefits'!AP480)/Value_Output,"")</f>
        <v/>
      </c>
      <c r="AK227" s="81" t="str">
        <f>IF(ISTEXT('Discounted Benefits'!$N480&amp;'Discounted Benefits'!$O480),('Discounted Benefits'!AQ480)/Value_Output,"")</f>
        <v/>
      </c>
      <c r="AL227" s="81" t="str">
        <f>IF(ISTEXT('Discounted Benefits'!$N480&amp;'Discounted Benefits'!$O480),('Discounted Benefits'!AR480)/Value_Output,"")</f>
        <v/>
      </c>
      <c r="AM227" s="81" t="str">
        <f>IF(ISTEXT('Discounted Benefits'!$N480&amp;'Discounted Benefits'!$O480),('Discounted Benefits'!AS480)/Value_Output,"")</f>
        <v/>
      </c>
      <c r="AN227" s="81" t="str">
        <f>IF(ISTEXT('Discounted Benefits'!$N480&amp;'Discounted Benefits'!$O480),('Discounted Benefits'!AT480)/Value_Output,"")</f>
        <v/>
      </c>
      <c r="AO227" s="81" t="str">
        <f>IF(ISTEXT('Discounted Benefits'!$N480&amp;'Discounted Benefits'!$O480),('Discounted Benefits'!AU480)/Value_Output,"")</f>
        <v/>
      </c>
      <c r="AP227" s="81" t="str">
        <f>IF(ISTEXT('Discounted Benefits'!$N480&amp;'Discounted Benefits'!$O480),('Discounted Benefits'!AV480)/Value_Output,"")</f>
        <v/>
      </c>
      <c r="AQ227" s="81" t="str">
        <f>IF(ISTEXT('Discounted Benefits'!$N480&amp;'Discounted Benefits'!$O480),('Discounted Benefits'!AW480)/Value_Output,"")</f>
        <v/>
      </c>
      <c r="AR227" s="81" t="str">
        <f>IF(ISTEXT('Discounted Benefits'!$N480&amp;'Discounted Benefits'!$O480),('Discounted Benefits'!AX480)/Value_Output,"")</f>
        <v/>
      </c>
      <c r="AS227" s="81" t="str">
        <f>IF(ISTEXT('Discounted Benefits'!$N480&amp;'Discounted Benefits'!$O480),('Discounted Benefits'!AY480)/Value_Output,"")</f>
        <v/>
      </c>
      <c r="AT227" s="81" t="str">
        <f>IF(ISTEXT('Discounted Benefits'!$N480&amp;'Discounted Benefits'!$O480),('Discounted Benefits'!AZ480)/Value_Output,"")</f>
        <v/>
      </c>
      <c r="AU227" s="81" t="str">
        <f>IF(ISTEXT('Discounted Benefits'!$N480&amp;'Discounted Benefits'!$O480),('Discounted Benefits'!BA480)/Value_Output,"")</f>
        <v/>
      </c>
      <c r="AV227" s="81" t="str">
        <f>IF(ISTEXT('Discounted Benefits'!$N480&amp;'Discounted Benefits'!$O480),('Discounted Benefits'!BB480)/Value_Output,"")</f>
        <v/>
      </c>
      <c r="AW227" s="81" t="str">
        <f>IF(ISTEXT('Discounted Benefits'!$N480&amp;'Discounted Benefits'!$O480),('Discounted Benefits'!BC480)/Value_Output,"")</f>
        <v/>
      </c>
      <c r="AX227" s="81" t="str">
        <f>IF(ISTEXT('Discounted Benefits'!$N480&amp;'Discounted Benefits'!$O480),('Discounted Benefits'!BD480)/Value_Output,"")</f>
        <v/>
      </c>
      <c r="AY227" s="81" t="str">
        <f>IF(ISTEXT('Discounted Benefits'!$N480&amp;'Discounted Benefits'!$O480),('Discounted Benefits'!BE480)/Value_Output,"")</f>
        <v/>
      </c>
      <c r="AZ227" s="77" t="str">
        <f>IF(ISTEXT('Discounted Benefits'!$N480&amp;'Discounted Benefits'!$O480),('Discounted Benefits'!BF480)/Value_Output,"")</f>
        <v/>
      </c>
      <c r="BA227" s="77" t="str">
        <f>IF(ISTEXT('Discounted Benefits'!$N480&amp;'Discounted Benefits'!$O480),('Discounted Benefits'!BG480)/Value_Output,"")</f>
        <v/>
      </c>
      <c r="BB227" s="77" t="str">
        <f>IF(ISTEXT('Discounted Benefits'!$N480&amp;'Discounted Benefits'!$O480),('Discounted Benefits'!BH480)/Value_Output,"")</f>
        <v/>
      </c>
      <c r="BC227" s="77" t="str">
        <f>IF(ISTEXT('Discounted Benefits'!$N480&amp;'Discounted Benefits'!$O480),('Discounted Benefits'!BI480)/Value_Output,"")</f>
        <v/>
      </c>
      <c r="BD227" s="77" t="str">
        <f>IF(ISTEXT('Discounted Benefits'!$N480&amp;'Discounted Benefits'!$O480),('Discounted Benefits'!BJ480)/Value_Output,"")</f>
        <v/>
      </c>
      <c r="BE227" s="77" t="str">
        <f>IF(ISTEXT('Discounted Benefits'!$N480&amp;'Discounted Benefits'!$O480),('Discounted Benefits'!BK480)/Value_Output,"")</f>
        <v/>
      </c>
      <c r="BF227" s="77" t="str">
        <f>IF(ISTEXT('Discounted Benefits'!$N480&amp;'Discounted Benefits'!$O480),('Discounted Benefits'!BL480)/Value_Output,"")</f>
        <v/>
      </c>
      <c r="BG227" s="77" t="str">
        <f>IF(ISTEXT('Discounted Benefits'!$N480&amp;'Discounted Benefits'!$O480),('Discounted Benefits'!BM480)/Value_Output,"")</f>
        <v/>
      </c>
      <c r="BH227" s="77" t="str">
        <f>IF(ISTEXT('Discounted Benefits'!$N480&amp;'Discounted Benefits'!$O480),('Discounted Benefits'!BN480)/Value_Output,"")</f>
        <v/>
      </c>
      <c r="BI227" s="77" t="str">
        <f>IF(ISTEXT('Discounted Benefits'!$N480&amp;'Discounted Benefits'!$O480),('Discounted Benefits'!BO480)/Value_Output,"")</f>
        <v/>
      </c>
      <c r="BJ227" s="77" t="str">
        <f>IF(ISTEXT('Discounted Benefits'!$N480&amp;'Discounted Benefits'!$O480),('Discounted Benefits'!BP480)/Value_Output,"")</f>
        <v/>
      </c>
      <c r="BK227" s="77" t="str">
        <f>IF(ISTEXT('Discounted Benefits'!$N480&amp;'Discounted Benefits'!$O480),('Discounted Benefits'!BQ480)/Value_Output,"")</f>
        <v/>
      </c>
      <c r="BL227" s="77" t="str">
        <f>IF(ISTEXT('Discounted Benefits'!$N480&amp;'Discounted Benefits'!$O480),('Discounted Benefits'!BR480)/Value_Output,"")</f>
        <v/>
      </c>
      <c r="BM227" s="77" t="str">
        <f>IF(ISTEXT('Discounted Benefits'!$N480&amp;'Discounted Benefits'!$O480),('Discounted Benefits'!BS480)/Value_Output,"")</f>
        <v/>
      </c>
      <c r="BN227" s="77" t="str">
        <f>IF(ISTEXT('Discounted Benefits'!$N480&amp;'Discounted Benefits'!$O480),('Discounted Benefits'!BT480)/Value_Output,"")</f>
        <v/>
      </c>
      <c r="BO227" s="77" t="str">
        <f>IF(ISTEXT('Discounted Benefits'!$N480&amp;'Discounted Benefits'!$O480),('Discounted Benefits'!BU480)/Value_Output,"")</f>
        <v/>
      </c>
      <c r="BP227" s="77" t="str">
        <f>IF(ISTEXT('Discounted Benefits'!$N480&amp;'Discounted Benefits'!$O480),('Discounted Benefits'!BV480)/Value_Output,"")</f>
        <v/>
      </c>
      <c r="BQ227" s="77" t="str">
        <f>IF(ISTEXT('Discounted Benefits'!$N480&amp;'Discounted Benefits'!$O480),('Discounted Benefits'!BW480)/Value_Output,"")</f>
        <v/>
      </c>
      <c r="BR227" s="77" t="str">
        <f>IF(ISTEXT('Discounted Benefits'!$N480&amp;'Discounted Benefits'!$O480),('Discounted Benefits'!BX480)/Value_Output,"")</f>
        <v/>
      </c>
      <c r="BS227" s="77" t="str">
        <f>IF(ISTEXT('Discounted Benefits'!$N480&amp;'Discounted Benefits'!$O480),('Discounted Benefits'!BY480)/Value_Output,"")</f>
        <v/>
      </c>
      <c r="BT227" s="77" t="str">
        <f>IF(ISTEXT('Discounted Benefits'!$N480&amp;'Discounted Benefits'!$O480),('Discounted Benefits'!BZ480)/Value_Output,"")</f>
        <v/>
      </c>
      <c r="BU227" s="77" t="str">
        <f>IF(ISTEXT('Discounted Benefits'!$N480&amp;'Discounted Benefits'!$O480),('Discounted Benefits'!CA480)/Value_Output,"")</f>
        <v/>
      </c>
      <c r="BV227" s="77" t="str">
        <f>IF(ISTEXT('Discounted Benefits'!$N480&amp;'Discounted Benefits'!$O480),('Discounted Benefits'!CB480)/Value_Output,"")</f>
        <v/>
      </c>
      <c r="BW227" s="77" t="str">
        <f>IF(ISTEXT('Discounted Benefits'!$N480&amp;'Discounted Benefits'!$O480),('Discounted Benefits'!CC480)/Value_Output,"")</f>
        <v/>
      </c>
      <c r="BX227" s="77" t="str">
        <f>IF(ISTEXT('Discounted Benefits'!$N480&amp;'Discounted Benefits'!$O480),('Discounted Benefits'!CD480)/Value_Output,"")</f>
        <v/>
      </c>
      <c r="BY227" s="77" t="str">
        <f>IF(ISTEXT('Discounted Benefits'!$N480&amp;'Discounted Benefits'!$O480),('Discounted Benefits'!CE480)/Value_Output,"")</f>
        <v/>
      </c>
      <c r="BZ227" s="77" t="str">
        <f>IF(ISTEXT('Discounted Benefits'!$N480&amp;'Discounted Benefits'!$O480),('Discounted Benefits'!CF480)/Value_Output,"")</f>
        <v/>
      </c>
      <c r="CA227" s="77" t="str">
        <f>IF(ISTEXT('Discounted Benefits'!$N480&amp;'Discounted Benefits'!$O480),('Discounted Benefits'!CG480)/Value_Output,"")</f>
        <v/>
      </c>
      <c r="CB227" s="77" t="str">
        <f>IF(ISTEXT('Discounted Benefits'!$N480&amp;'Discounted Benefits'!$O480),('Discounted Benefits'!CH480)/Value_Output,"")</f>
        <v/>
      </c>
      <c r="CC227" s="77" t="str">
        <f>IF(ISTEXT('Discounted Benefits'!$N480&amp;'Discounted Benefits'!$O480),('Discounted Benefits'!CI480)/Value_Output,"")</f>
        <v/>
      </c>
      <c r="CD227" s="77" t="str">
        <f>IF(ISTEXT('Discounted Benefits'!$N480&amp;'Discounted Benefits'!$O480),('Discounted Benefits'!CJ480)/Value_Output,"")</f>
        <v/>
      </c>
      <c r="CE227" s="77" t="str">
        <f>IF(ISTEXT('Discounted Benefits'!$N480&amp;'Discounted Benefits'!$O480),('Discounted Benefits'!CK480)/Value_Output,"")</f>
        <v/>
      </c>
      <c r="CF227" s="77" t="str">
        <f>IF(ISTEXT('Discounted Benefits'!$N480&amp;'Discounted Benefits'!$O480),('Discounted Benefits'!CL480)/Value_Output,"")</f>
        <v/>
      </c>
      <c r="CG227" s="77" t="str">
        <f>IF(ISTEXT('Discounted Benefits'!$N480&amp;'Discounted Benefits'!$O480),('Discounted Benefits'!CM480)/Value_Output,"")</f>
        <v/>
      </c>
      <c r="CH227" s="77" t="str">
        <f>IF(ISTEXT('Discounted Benefits'!$N480&amp;'Discounted Benefits'!$O480),('Discounted Benefits'!CN480)/Value_Output,"")</f>
        <v/>
      </c>
      <c r="CI227" s="77" t="str">
        <f>IF(ISTEXT('Discounted Benefits'!$N480&amp;'Discounted Benefits'!$O480),('Discounted Benefits'!CO480)/Value_Output,"")</f>
        <v/>
      </c>
      <c r="CJ227" s="77" t="str">
        <f>IF(ISTEXT('Discounted Benefits'!$N480&amp;'Discounted Benefits'!$O480),('Discounted Benefits'!CP480)/Value_Output,"")</f>
        <v/>
      </c>
      <c r="CM227" s="24"/>
      <c r="CN227" s="24"/>
    </row>
    <row r="228" spans="3:92" x14ac:dyDescent="0.35">
      <c r="C228" s="114"/>
      <c r="D228" s="114"/>
      <c r="E228" s="23" t="str">
        <f>IF(ISTEXT('Discounted Benefits'!$N481&amp;'Discounted Benefits'!$O481),'Discounted Benefits'!$O481,"")</f>
        <v/>
      </c>
      <c r="F228" s="23"/>
      <c r="G228" s="82" t="str">
        <f>IF(ISTEXT('Discounted Benefits'!$N481&amp;'Discounted Benefits'!$O481),SUM('Discounted Benefits'!$P481:$BM481)/Value_Output,"")</f>
        <v/>
      </c>
      <c r="H228" s="82"/>
      <c r="I228" s="87"/>
      <c r="J228" s="81" t="str">
        <f>IF(ISTEXT('Discounted Benefits'!$N481&amp;'Discounted Benefits'!$O481),('Discounted Benefits'!P481)/Value_Output,"")</f>
        <v/>
      </c>
      <c r="K228" s="81" t="str">
        <f>IF(ISTEXT('Discounted Benefits'!$N481&amp;'Discounted Benefits'!$O481),('Discounted Benefits'!Q481)/Value_Output,"")</f>
        <v/>
      </c>
      <c r="L228" s="81" t="str">
        <f>IF(ISTEXT('Discounted Benefits'!$N481&amp;'Discounted Benefits'!$O481),('Discounted Benefits'!R481)/Value_Output,"")</f>
        <v/>
      </c>
      <c r="M228" s="81" t="str">
        <f>IF(ISTEXT('Discounted Benefits'!$N481&amp;'Discounted Benefits'!$O481),('Discounted Benefits'!S481)/Value_Output,"")</f>
        <v/>
      </c>
      <c r="N228" s="81" t="str">
        <f>IF(ISTEXT('Discounted Benefits'!$N481&amp;'Discounted Benefits'!$O481),('Discounted Benefits'!T481)/Value_Output,"")</f>
        <v/>
      </c>
      <c r="O228" s="81" t="str">
        <f>IF(ISTEXT('Discounted Benefits'!$N481&amp;'Discounted Benefits'!$O481),('Discounted Benefits'!U481)/Value_Output,"")</f>
        <v/>
      </c>
      <c r="P228" s="81" t="str">
        <f>IF(ISTEXT('Discounted Benefits'!$N481&amp;'Discounted Benefits'!$O481),('Discounted Benefits'!V481)/Value_Output,"")</f>
        <v/>
      </c>
      <c r="Q228" s="81" t="str">
        <f>IF(ISTEXT('Discounted Benefits'!$N481&amp;'Discounted Benefits'!$O481),('Discounted Benefits'!W481)/Value_Output,"")</f>
        <v/>
      </c>
      <c r="R228" s="81" t="str">
        <f>IF(ISTEXT('Discounted Benefits'!$N481&amp;'Discounted Benefits'!$O481),('Discounted Benefits'!X481)/Value_Output,"")</f>
        <v/>
      </c>
      <c r="S228" s="81" t="str">
        <f>IF(ISTEXT('Discounted Benefits'!$N481&amp;'Discounted Benefits'!$O481),('Discounted Benefits'!Y481)/Value_Output,"")</f>
        <v/>
      </c>
      <c r="T228" s="81" t="str">
        <f>IF(ISTEXT('Discounted Benefits'!$N481&amp;'Discounted Benefits'!$O481),('Discounted Benefits'!Z481)/Value_Output,"")</f>
        <v/>
      </c>
      <c r="U228" s="81" t="str">
        <f>IF(ISTEXT('Discounted Benefits'!$N481&amp;'Discounted Benefits'!$O481),('Discounted Benefits'!AA481)/Value_Output,"")</f>
        <v/>
      </c>
      <c r="V228" s="81" t="str">
        <f>IF(ISTEXT('Discounted Benefits'!$N481&amp;'Discounted Benefits'!$O481),('Discounted Benefits'!AB481)/Value_Output,"")</f>
        <v/>
      </c>
      <c r="W228" s="81" t="str">
        <f>IF(ISTEXT('Discounted Benefits'!$N481&amp;'Discounted Benefits'!$O481),('Discounted Benefits'!AC481)/Value_Output,"")</f>
        <v/>
      </c>
      <c r="X228" s="81" t="str">
        <f>IF(ISTEXT('Discounted Benefits'!$N481&amp;'Discounted Benefits'!$O481),('Discounted Benefits'!AD481)/Value_Output,"")</f>
        <v/>
      </c>
      <c r="Y228" s="81" t="str">
        <f>IF(ISTEXT('Discounted Benefits'!$N481&amp;'Discounted Benefits'!$O481),('Discounted Benefits'!AE481)/Value_Output,"")</f>
        <v/>
      </c>
      <c r="Z228" s="81" t="str">
        <f>IF(ISTEXT('Discounted Benefits'!$N481&amp;'Discounted Benefits'!$O481),('Discounted Benefits'!AF481)/Value_Output,"")</f>
        <v/>
      </c>
      <c r="AA228" s="81" t="str">
        <f>IF(ISTEXT('Discounted Benefits'!$N481&amp;'Discounted Benefits'!$O481),('Discounted Benefits'!AG481)/Value_Output,"")</f>
        <v/>
      </c>
      <c r="AB228" s="81" t="str">
        <f>IF(ISTEXT('Discounted Benefits'!$N481&amp;'Discounted Benefits'!$O481),('Discounted Benefits'!AH481)/Value_Output,"")</f>
        <v/>
      </c>
      <c r="AC228" s="81" t="str">
        <f>IF(ISTEXT('Discounted Benefits'!$N481&amp;'Discounted Benefits'!$O481),('Discounted Benefits'!AI481)/Value_Output,"")</f>
        <v/>
      </c>
      <c r="AD228" s="81" t="str">
        <f>IF(ISTEXT('Discounted Benefits'!$N481&amp;'Discounted Benefits'!$O481),('Discounted Benefits'!AJ481)/Value_Output,"")</f>
        <v/>
      </c>
      <c r="AE228" s="81" t="str">
        <f>IF(ISTEXT('Discounted Benefits'!$N481&amp;'Discounted Benefits'!$O481),('Discounted Benefits'!AK481)/Value_Output,"")</f>
        <v/>
      </c>
      <c r="AF228" s="81" t="str">
        <f>IF(ISTEXT('Discounted Benefits'!$N481&amp;'Discounted Benefits'!$O481),('Discounted Benefits'!AL481)/Value_Output,"")</f>
        <v/>
      </c>
      <c r="AG228" s="81" t="str">
        <f>IF(ISTEXT('Discounted Benefits'!$N481&amp;'Discounted Benefits'!$O481),('Discounted Benefits'!AM481)/Value_Output,"")</f>
        <v/>
      </c>
      <c r="AH228" s="81" t="str">
        <f>IF(ISTEXT('Discounted Benefits'!$N481&amp;'Discounted Benefits'!$O481),('Discounted Benefits'!AN481)/Value_Output,"")</f>
        <v/>
      </c>
      <c r="AI228" s="81" t="str">
        <f>IF(ISTEXT('Discounted Benefits'!$N481&amp;'Discounted Benefits'!$O481),('Discounted Benefits'!AO481)/Value_Output,"")</f>
        <v/>
      </c>
      <c r="AJ228" s="81" t="str">
        <f>IF(ISTEXT('Discounted Benefits'!$N481&amp;'Discounted Benefits'!$O481),('Discounted Benefits'!AP481)/Value_Output,"")</f>
        <v/>
      </c>
      <c r="AK228" s="81" t="str">
        <f>IF(ISTEXT('Discounted Benefits'!$N481&amp;'Discounted Benefits'!$O481),('Discounted Benefits'!AQ481)/Value_Output,"")</f>
        <v/>
      </c>
      <c r="AL228" s="81" t="str">
        <f>IF(ISTEXT('Discounted Benefits'!$N481&amp;'Discounted Benefits'!$O481),('Discounted Benefits'!AR481)/Value_Output,"")</f>
        <v/>
      </c>
      <c r="AM228" s="81" t="str">
        <f>IF(ISTEXT('Discounted Benefits'!$N481&amp;'Discounted Benefits'!$O481),('Discounted Benefits'!AS481)/Value_Output,"")</f>
        <v/>
      </c>
      <c r="AN228" s="81" t="str">
        <f>IF(ISTEXT('Discounted Benefits'!$N481&amp;'Discounted Benefits'!$O481),('Discounted Benefits'!AT481)/Value_Output,"")</f>
        <v/>
      </c>
      <c r="AO228" s="81" t="str">
        <f>IF(ISTEXT('Discounted Benefits'!$N481&amp;'Discounted Benefits'!$O481),('Discounted Benefits'!AU481)/Value_Output,"")</f>
        <v/>
      </c>
      <c r="AP228" s="81" t="str">
        <f>IF(ISTEXT('Discounted Benefits'!$N481&amp;'Discounted Benefits'!$O481),('Discounted Benefits'!AV481)/Value_Output,"")</f>
        <v/>
      </c>
      <c r="AQ228" s="81" t="str">
        <f>IF(ISTEXT('Discounted Benefits'!$N481&amp;'Discounted Benefits'!$O481),('Discounted Benefits'!AW481)/Value_Output,"")</f>
        <v/>
      </c>
      <c r="AR228" s="81" t="str">
        <f>IF(ISTEXT('Discounted Benefits'!$N481&amp;'Discounted Benefits'!$O481),('Discounted Benefits'!AX481)/Value_Output,"")</f>
        <v/>
      </c>
      <c r="AS228" s="81" t="str">
        <f>IF(ISTEXT('Discounted Benefits'!$N481&amp;'Discounted Benefits'!$O481),('Discounted Benefits'!AY481)/Value_Output,"")</f>
        <v/>
      </c>
      <c r="AT228" s="81" t="str">
        <f>IF(ISTEXT('Discounted Benefits'!$N481&amp;'Discounted Benefits'!$O481),('Discounted Benefits'!AZ481)/Value_Output,"")</f>
        <v/>
      </c>
      <c r="AU228" s="81" t="str">
        <f>IF(ISTEXT('Discounted Benefits'!$N481&amp;'Discounted Benefits'!$O481),('Discounted Benefits'!BA481)/Value_Output,"")</f>
        <v/>
      </c>
      <c r="AV228" s="81" t="str">
        <f>IF(ISTEXT('Discounted Benefits'!$N481&amp;'Discounted Benefits'!$O481),('Discounted Benefits'!BB481)/Value_Output,"")</f>
        <v/>
      </c>
      <c r="AW228" s="81" t="str">
        <f>IF(ISTEXT('Discounted Benefits'!$N481&amp;'Discounted Benefits'!$O481),('Discounted Benefits'!BC481)/Value_Output,"")</f>
        <v/>
      </c>
      <c r="AX228" s="81" t="str">
        <f>IF(ISTEXT('Discounted Benefits'!$N481&amp;'Discounted Benefits'!$O481),('Discounted Benefits'!BD481)/Value_Output,"")</f>
        <v/>
      </c>
      <c r="AY228" s="81" t="str">
        <f>IF(ISTEXT('Discounted Benefits'!$N481&amp;'Discounted Benefits'!$O481),('Discounted Benefits'!BE481)/Value_Output,"")</f>
        <v/>
      </c>
      <c r="AZ228" s="77" t="str">
        <f>IF(ISTEXT('Discounted Benefits'!$N481&amp;'Discounted Benefits'!$O481),('Discounted Benefits'!BF481)/Value_Output,"")</f>
        <v/>
      </c>
      <c r="BA228" s="77" t="str">
        <f>IF(ISTEXT('Discounted Benefits'!$N481&amp;'Discounted Benefits'!$O481),('Discounted Benefits'!BG481)/Value_Output,"")</f>
        <v/>
      </c>
      <c r="BB228" s="77" t="str">
        <f>IF(ISTEXT('Discounted Benefits'!$N481&amp;'Discounted Benefits'!$O481),('Discounted Benefits'!BH481)/Value_Output,"")</f>
        <v/>
      </c>
      <c r="BC228" s="77" t="str">
        <f>IF(ISTEXT('Discounted Benefits'!$N481&amp;'Discounted Benefits'!$O481),('Discounted Benefits'!BI481)/Value_Output,"")</f>
        <v/>
      </c>
      <c r="BD228" s="77" t="str">
        <f>IF(ISTEXT('Discounted Benefits'!$N481&amp;'Discounted Benefits'!$O481),('Discounted Benefits'!BJ481)/Value_Output,"")</f>
        <v/>
      </c>
      <c r="BE228" s="77" t="str">
        <f>IF(ISTEXT('Discounted Benefits'!$N481&amp;'Discounted Benefits'!$O481),('Discounted Benefits'!BK481)/Value_Output,"")</f>
        <v/>
      </c>
      <c r="BF228" s="77" t="str">
        <f>IF(ISTEXT('Discounted Benefits'!$N481&amp;'Discounted Benefits'!$O481),('Discounted Benefits'!BL481)/Value_Output,"")</f>
        <v/>
      </c>
      <c r="BG228" s="77" t="str">
        <f>IF(ISTEXT('Discounted Benefits'!$N481&amp;'Discounted Benefits'!$O481),('Discounted Benefits'!BM481)/Value_Output,"")</f>
        <v/>
      </c>
      <c r="BH228" s="77" t="str">
        <f>IF(ISTEXT('Discounted Benefits'!$N481&amp;'Discounted Benefits'!$O481),('Discounted Benefits'!BN481)/Value_Output,"")</f>
        <v/>
      </c>
      <c r="BI228" s="77" t="str">
        <f>IF(ISTEXT('Discounted Benefits'!$N481&amp;'Discounted Benefits'!$O481),('Discounted Benefits'!BO481)/Value_Output,"")</f>
        <v/>
      </c>
      <c r="BJ228" s="77" t="str">
        <f>IF(ISTEXT('Discounted Benefits'!$N481&amp;'Discounted Benefits'!$O481),('Discounted Benefits'!BP481)/Value_Output,"")</f>
        <v/>
      </c>
      <c r="BK228" s="77" t="str">
        <f>IF(ISTEXT('Discounted Benefits'!$N481&amp;'Discounted Benefits'!$O481),('Discounted Benefits'!BQ481)/Value_Output,"")</f>
        <v/>
      </c>
      <c r="BL228" s="77" t="str">
        <f>IF(ISTEXT('Discounted Benefits'!$N481&amp;'Discounted Benefits'!$O481),('Discounted Benefits'!BR481)/Value_Output,"")</f>
        <v/>
      </c>
      <c r="BM228" s="77" t="str">
        <f>IF(ISTEXT('Discounted Benefits'!$N481&amp;'Discounted Benefits'!$O481),('Discounted Benefits'!BS481)/Value_Output,"")</f>
        <v/>
      </c>
      <c r="BN228" s="77" t="str">
        <f>IF(ISTEXT('Discounted Benefits'!$N481&amp;'Discounted Benefits'!$O481),('Discounted Benefits'!BT481)/Value_Output,"")</f>
        <v/>
      </c>
      <c r="BO228" s="77" t="str">
        <f>IF(ISTEXT('Discounted Benefits'!$N481&amp;'Discounted Benefits'!$O481),('Discounted Benefits'!BU481)/Value_Output,"")</f>
        <v/>
      </c>
      <c r="BP228" s="77" t="str">
        <f>IF(ISTEXT('Discounted Benefits'!$N481&amp;'Discounted Benefits'!$O481),('Discounted Benefits'!BV481)/Value_Output,"")</f>
        <v/>
      </c>
      <c r="BQ228" s="77" t="str">
        <f>IF(ISTEXT('Discounted Benefits'!$N481&amp;'Discounted Benefits'!$O481),('Discounted Benefits'!BW481)/Value_Output,"")</f>
        <v/>
      </c>
      <c r="BR228" s="77" t="str">
        <f>IF(ISTEXT('Discounted Benefits'!$N481&amp;'Discounted Benefits'!$O481),('Discounted Benefits'!BX481)/Value_Output,"")</f>
        <v/>
      </c>
      <c r="BS228" s="77" t="str">
        <f>IF(ISTEXT('Discounted Benefits'!$N481&amp;'Discounted Benefits'!$O481),('Discounted Benefits'!BY481)/Value_Output,"")</f>
        <v/>
      </c>
      <c r="BT228" s="77" t="str">
        <f>IF(ISTEXT('Discounted Benefits'!$N481&amp;'Discounted Benefits'!$O481),('Discounted Benefits'!BZ481)/Value_Output,"")</f>
        <v/>
      </c>
      <c r="BU228" s="77" t="str">
        <f>IF(ISTEXT('Discounted Benefits'!$N481&amp;'Discounted Benefits'!$O481),('Discounted Benefits'!CA481)/Value_Output,"")</f>
        <v/>
      </c>
      <c r="BV228" s="77" t="str">
        <f>IF(ISTEXT('Discounted Benefits'!$N481&amp;'Discounted Benefits'!$O481),('Discounted Benefits'!CB481)/Value_Output,"")</f>
        <v/>
      </c>
      <c r="BW228" s="77" t="str">
        <f>IF(ISTEXT('Discounted Benefits'!$N481&amp;'Discounted Benefits'!$O481),('Discounted Benefits'!CC481)/Value_Output,"")</f>
        <v/>
      </c>
      <c r="BX228" s="77" t="str">
        <f>IF(ISTEXT('Discounted Benefits'!$N481&amp;'Discounted Benefits'!$O481),('Discounted Benefits'!CD481)/Value_Output,"")</f>
        <v/>
      </c>
      <c r="BY228" s="77" t="str">
        <f>IF(ISTEXT('Discounted Benefits'!$N481&amp;'Discounted Benefits'!$O481),('Discounted Benefits'!CE481)/Value_Output,"")</f>
        <v/>
      </c>
      <c r="BZ228" s="77" t="str">
        <f>IF(ISTEXT('Discounted Benefits'!$N481&amp;'Discounted Benefits'!$O481),('Discounted Benefits'!CF481)/Value_Output,"")</f>
        <v/>
      </c>
      <c r="CA228" s="77" t="str">
        <f>IF(ISTEXT('Discounted Benefits'!$N481&amp;'Discounted Benefits'!$O481),('Discounted Benefits'!CG481)/Value_Output,"")</f>
        <v/>
      </c>
      <c r="CB228" s="77" t="str">
        <f>IF(ISTEXT('Discounted Benefits'!$N481&amp;'Discounted Benefits'!$O481),('Discounted Benefits'!CH481)/Value_Output,"")</f>
        <v/>
      </c>
      <c r="CC228" s="77" t="str">
        <f>IF(ISTEXT('Discounted Benefits'!$N481&amp;'Discounted Benefits'!$O481),('Discounted Benefits'!CI481)/Value_Output,"")</f>
        <v/>
      </c>
      <c r="CD228" s="77" t="str">
        <f>IF(ISTEXT('Discounted Benefits'!$N481&amp;'Discounted Benefits'!$O481),('Discounted Benefits'!CJ481)/Value_Output,"")</f>
        <v/>
      </c>
      <c r="CE228" s="77" t="str">
        <f>IF(ISTEXT('Discounted Benefits'!$N481&amp;'Discounted Benefits'!$O481),('Discounted Benefits'!CK481)/Value_Output,"")</f>
        <v/>
      </c>
      <c r="CF228" s="77" t="str">
        <f>IF(ISTEXT('Discounted Benefits'!$N481&amp;'Discounted Benefits'!$O481),('Discounted Benefits'!CL481)/Value_Output,"")</f>
        <v/>
      </c>
      <c r="CG228" s="77" t="str">
        <f>IF(ISTEXT('Discounted Benefits'!$N481&amp;'Discounted Benefits'!$O481),('Discounted Benefits'!CM481)/Value_Output,"")</f>
        <v/>
      </c>
      <c r="CH228" s="77" t="str">
        <f>IF(ISTEXT('Discounted Benefits'!$N481&amp;'Discounted Benefits'!$O481),('Discounted Benefits'!CN481)/Value_Output,"")</f>
        <v/>
      </c>
      <c r="CI228" s="77" t="str">
        <f>IF(ISTEXT('Discounted Benefits'!$N481&amp;'Discounted Benefits'!$O481),('Discounted Benefits'!CO481)/Value_Output,"")</f>
        <v/>
      </c>
      <c r="CJ228" s="77" t="str">
        <f>IF(ISTEXT('Discounted Benefits'!$N481&amp;'Discounted Benefits'!$O481),('Discounted Benefits'!CP481)/Value_Output,"")</f>
        <v/>
      </c>
      <c r="CM228" s="24"/>
      <c r="CN228" s="24"/>
    </row>
    <row r="229" spans="3:92" x14ac:dyDescent="0.35">
      <c r="C229" s="114"/>
      <c r="D229" s="114"/>
      <c r="E229" s="23" t="str">
        <f>IF(ISTEXT('Discounted Benefits'!$N482&amp;'Discounted Benefits'!$O482),'Discounted Benefits'!$O482,"")</f>
        <v/>
      </c>
      <c r="F229" s="23"/>
      <c r="G229" s="82" t="str">
        <f>IF(ISTEXT('Discounted Benefits'!$N482&amp;'Discounted Benefits'!$O482),SUM('Discounted Benefits'!$P482:$BM482)/Value_Output,"")</f>
        <v/>
      </c>
      <c r="H229" s="82"/>
      <c r="I229" s="87"/>
      <c r="J229" s="81" t="str">
        <f>IF(ISTEXT('Discounted Benefits'!$N482&amp;'Discounted Benefits'!$O482),('Discounted Benefits'!P482)/Value_Output,"")</f>
        <v/>
      </c>
      <c r="K229" s="81" t="str">
        <f>IF(ISTEXT('Discounted Benefits'!$N482&amp;'Discounted Benefits'!$O482),('Discounted Benefits'!Q482)/Value_Output,"")</f>
        <v/>
      </c>
      <c r="L229" s="81" t="str">
        <f>IF(ISTEXT('Discounted Benefits'!$N482&amp;'Discounted Benefits'!$O482),('Discounted Benefits'!R482)/Value_Output,"")</f>
        <v/>
      </c>
      <c r="M229" s="81" t="str">
        <f>IF(ISTEXT('Discounted Benefits'!$N482&amp;'Discounted Benefits'!$O482),('Discounted Benefits'!S482)/Value_Output,"")</f>
        <v/>
      </c>
      <c r="N229" s="81" t="str">
        <f>IF(ISTEXT('Discounted Benefits'!$N482&amp;'Discounted Benefits'!$O482),('Discounted Benefits'!T482)/Value_Output,"")</f>
        <v/>
      </c>
      <c r="O229" s="81" t="str">
        <f>IF(ISTEXT('Discounted Benefits'!$N482&amp;'Discounted Benefits'!$O482),('Discounted Benefits'!U482)/Value_Output,"")</f>
        <v/>
      </c>
      <c r="P229" s="81" t="str">
        <f>IF(ISTEXT('Discounted Benefits'!$N482&amp;'Discounted Benefits'!$O482),('Discounted Benefits'!V482)/Value_Output,"")</f>
        <v/>
      </c>
      <c r="Q229" s="81" t="str">
        <f>IF(ISTEXT('Discounted Benefits'!$N482&amp;'Discounted Benefits'!$O482),('Discounted Benefits'!W482)/Value_Output,"")</f>
        <v/>
      </c>
      <c r="R229" s="81" t="str">
        <f>IF(ISTEXT('Discounted Benefits'!$N482&amp;'Discounted Benefits'!$O482),('Discounted Benefits'!X482)/Value_Output,"")</f>
        <v/>
      </c>
      <c r="S229" s="81" t="str">
        <f>IF(ISTEXT('Discounted Benefits'!$N482&amp;'Discounted Benefits'!$O482),('Discounted Benefits'!Y482)/Value_Output,"")</f>
        <v/>
      </c>
      <c r="T229" s="81" t="str">
        <f>IF(ISTEXT('Discounted Benefits'!$N482&amp;'Discounted Benefits'!$O482),('Discounted Benefits'!Z482)/Value_Output,"")</f>
        <v/>
      </c>
      <c r="U229" s="81" t="str">
        <f>IF(ISTEXT('Discounted Benefits'!$N482&amp;'Discounted Benefits'!$O482),('Discounted Benefits'!AA482)/Value_Output,"")</f>
        <v/>
      </c>
      <c r="V229" s="81" t="str">
        <f>IF(ISTEXT('Discounted Benefits'!$N482&amp;'Discounted Benefits'!$O482),('Discounted Benefits'!AB482)/Value_Output,"")</f>
        <v/>
      </c>
      <c r="W229" s="81" t="str">
        <f>IF(ISTEXT('Discounted Benefits'!$N482&amp;'Discounted Benefits'!$O482),('Discounted Benefits'!AC482)/Value_Output,"")</f>
        <v/>
      </c>
      <c r="X229" s="81" t="str">
        <f>IF(ISTEXT('Discounted Benefits'!$N482&amp;'Discounted Benefits'!$O482),('Discounted Benefits'!AD482)/Value_Output,"")</f>
        <v/>
      </c>
      <c r="Y229" s="81" t="str">
        <f>IF(ISTEXT('Discounted Benefits'!$N482&amp;'Discounted Benefits'!$O482),('Discounted Benefits'!AE482)/Value_Output,"")</f>
        <v/>
      </c>
      <c r="Z229" s="81" t="str">
        <f>IF(ISTEXT('Discounted Benefits'!$N482&amp;'Discounted Benefits'!$O482),('Discounted Benefits'!AF482)/Value_Output,"")</f>
        <v/>
      </c>
      <c r="AA229" s="81" t="str">
        <f>IF(ISTEXT('Discounted Benefits'!$N482&amp;'Discounted Benefits'!$O482),('Discounted Benefits'!AG482)/Value_Output,"")</f>
        <v/>
      </c>
      <c r="AB229" s="81" t="str">
        <f>IF(ISTEXT('Discounted Benefits'!$N482&amp;'Discounted Benefits'!$O482),('Discounted Benefits'!AH482)/Value_Output,"")</f>
        <v/>
      </c>
      <c r="AC229" s="81" t="str">
        <f>IF(ISTEXT('Discounted Benefits'!$N482&amp;'Discounted Benefits'!$O482),('Discounted Benefits'!AI482)/Value_Output,"")</f>
        <v/>
      </c>
      <c r="AD229" s="81" t="str">
        <f>IF(ISTEXT('Discounted Benefits'!$N482&amp;'Discounted Benefits'!$O482),('Discounted Benefits'!AJ482)/Value_Output,"")</f>
        <v/>
      </c>
      <c r="AE229" s="81" t="str">
        <f>IF(ISTEXT('Discounted Benefits'!$N482&amp;'Discounted Benefits'!$O482),('Discounted Benefits'!AK482)/Value_Output,"")</f>
        <v/>
      </c>
      <c r="AF229" s="81" t="str">
        <f>IF(ISTEXT('Discounted Benefits'!$N482&amp;'Discounted Benefits'!$O482),('Discounted Benefits'!AL482)/Value_Output,"")</f>
        <v/>
      </c>
      <c r="AG229" s="81" t="str">
        <f>IF(ISTEXT('Discounted Benefits'!$N482&amp;'Discounted Benefits'!$O482),('Discounted Benefits'!AM482)/Value_Output,"")</f>
        <v/>
      </c>
      <c r="AH229" s="81" t="str">
        <f>IF(ISTEXT('Discounted Benefits'!$N482&amp;'Discounted Benefits'!$O482),('Discounted Benefits'!AN482)/Value_Output,"")</f>
        <v/>
      </c>
      <c r="AI229" s="81" t="str">
        <f>IF(ISTEXT('Discounted Benefits'!$N482&amp;'Discounted Benefits'!$O482),('Discounted Benefits'!AO482)/Value_Output,"")</f>
        <v/>
      </c>
      <c r="AJ229" s="81" t="str">
        <f>IF(ISTEXT('Discounted Benefits'!$N482&amp;'Discounted Benefits'!$O482),('Discounted Benefits'!AP482)/Value_Output,"")</f>
        <v/>
      </c>
      <c r="AK229" s="81" t="str">
        <f>IF(ISTEXT('Discounted Benefits'!$N482&amp;'Discounted Benefits'!$O482),('Discounted Benefits'!AQ482)/Value_Output,"")</f>
        <v/>
      </c>
      <c r="AL229" s="81" t="str">
        <f>IF(ISTEXT('Discounted Benefits'!$N482&amp;'Discounted Benefits'!$O482),('Discounted Benefits'!AR482)/Value_Output,"")</f>
        <v/>
      </c>
      <c r="AM229" s="81" t="str">
        <f>IF(ISTEXT('Discounted Benefits'!$N482&amp;'Discounted Benefits'!$O482),('Discounted Benefits'!AS482)/Value_Output,"")</f>
        <v/>
      </c>
      <c r="AN229" s="81" t="str">
        <f>IF(ISTEXT('Discounted Benefits'!$N482&amp;'Discounted Benefits'!$O482),('Discounted Benefits'!AT482)/Value_Output,"")</f>
        <v/>
      </c>
      <c r="AO229" s="81" t="str">
        <f>IF(ISTEXT('Discounted Benefits'!$N482&amp;'Discounted Benefits'!$O482),('Discounted Benefits'!AU482)/Value_Output,"")</f>
        <v/>
      </c>
      <c r="AP229" s="81" t="str">
        <f>IF(ISTEXT('Discounted Benefits'!$N482&amp;'Discounted Benefits'!$O482),('Discounted Benefits'!AV482)/Value_Output,"")</f>
        <v/>
      </c>
      <c r="AQ229" s="81" t="str">
        <f>IF(ISTEXT('Discounted Benefits'!$N482&amp;'Discounted Benefits'!$O482),('Discounted Benefits'!AW482)/Value_Output,"")</f>
        <v/>
      </c>
      <c r="AR229" s="81" t="str">
        <f>IF(ISTEXT('Discounted Benefits'!$N482&amp;'Discounted Benefits'!$O482),('Discounted Benefits'!AX482)/Value_Output,"")</f>
        <v/>
      </c>
      <c r="AS229" s="81" t="str">
        <f>IF(ISTEXT('Discounted Benefits'!$N482&amp;'Discounted Benefits'!$O482),('Discounted Benefits'!AY482)/Value_Output,"")</f>
        <v/>
      </c>
      <c r="AT229" s="81" t="str">
        <f>IF(ISTEXT('Discounted Benefits'!$N482&amp;'Discounted Benefits'!$O482),('Discounted Benefits'!AZ482)/Value_Output,"")</f>
        <v/>
      </c>
      <c r="AU229" s="81" t="str">
        <f>IF(ISTEXT('Discounted Benefits'!$N482&amp;'Discounted Benefits'!$O482),('Discounted Benefits'!BA482)/Value_Output,"")</f>
        <v/>
      </c>
      <c r="AV229" s="81" t="str">
        <f>IF(ISTEXT('Discounted Benefits'!$N482&amp;'Discounted Benefits'!$O482),('Discounted Benefits'!BB482)/Value_Output,"")</f>
        <v/>
      </c>
      <c r="AW229" s="81" t="str">
        <f>IF(ISTEXT('Discounted Benefits'!$N482&amp;'Discounted Benefits'!$O482),('Discounted Benefits'!BC482)/Value_Output,"")</f>
        <v/>
      </c>
      <c r="AX229" s="81" t="str">
        <f>IF(ISTEXT('Discounted Benefits'!$N482&amp;'Discounted Benefits'!$O482),('Discounted Benefits'!BD482)/Value_Output,"")</f>
        <v/>
      </c>
      <c r="AY229" s="81" t="str">
        <f>IF(ISTEXT('Discounted Benefits'!$N482&amp;'Discounted Benefits'!$O482),('Discounted Benefits'!BE482)/Value_Output,"")</f>
        <v/>
      </c>
      <c r="AZ229" s="77" t="str">
        <f>IF(ISTEXT('Discounted Benefits'!$N482&amp;'Discounted Benefits'!$O482),('Discounted Benefits'!BF482)/Value_Output,"")</f>
        <v/>
      </c>
      <c r="BA229" s="77" t="str">
        <f>IF(ISTEXT('Discounted Benefits'!$N482&amp;'Discounted Benefits'!$O482),('Discounted Benefits'!BG482)/Value_Output,"")</f>
        <v/>
      </c>
      <c r="BB229" s="77" t="str">
        <f>IF(ISTEXT('Discounted Benefits'!$N482&amp;'Discounted Benefits'!$O482),('Discounted Benefits'!BH482)/Value_Output,"")</f>
        <v/>
      </c>
      <c r="BC229" s="77" t="str">
        <f>IF(ISTEXT('Discounted Benefits'!$N482&amp;'Discounted Benefits'!$O482),('Discounted Benefits'!BI482)/Value_Output,"")</f>
        <v/>
      </c>
      <c r="BD229" s="77" t="str">
        <f>IF(ISTEXT('Discounted Benefits'!$N482&amp;'Discounted Benefits'!$O482),('Discounted Benefits'!BJ482)/Value_Output,"")</f>
        <v/>
      </c>
      <c r="BE229" s="77" t="str">
        <f>IF(ISTEXT('Discounted Benefits'!$N482&amp;'Discounted Benefits'!$O482),('Discounted Benefits'!BK482)/Value_Output,"")</f>
        <v/>
      </c>
      <c r="BF229" s="77" t="str">
        <f>IF(ISTEXT('Discounted Benefits'!$N482&amp;'Discounted Benefits'!$O482),('Discounted Benefits'!BL482)/Value_Output,"")</f>
        <v/>
      </c>
      <c r="BG229" s="77" t="str">
        <f>IF(ISTEXT('Discounted Benefits'!$N482&amp;'Discounted Benefits'!$O482),('Discounted Benefits'!BM482)/Value_Output,"")</f>
        <v/>
      </c>
      <c r="BH229" s="77" t="str">
        <f>IF(ISTEXT('Discounted Benefits'!$N482&amp;'Discounted Benefits'!$O482),('Discounted Benefits'!BN482)/Value_Output,"")</f>
        <v/>
      </c>
      <c r="BI229" s="77" t="str">
        <f>IF(ISTEXT('Discounted Benefits'!$N482&amp;'Discounted Benefits'!$O482),('Discounted Benefits'!BO482)/Value_Output,"")</f>
        <v/>
      </c>
      <c r="BJ229" s="77" t="str">
        <f>IF(ISTEXT('Discounted Benefits'!$N482&amp;'Discounted Benefits'!$O482),('Discounted Benefits'!BP482)/Value_Output,"")</f>
        <v/>
      </c>
      <c r="BK229" s="77" t="str">
        <f>IF(ISTEXT('Discounted Benefits'!$N482&amp;'Discounted Benefits'!$O482),('Discounted Benefits'!BQ482)/Value_Output,"")</f>
        <v/>
      </c>
      <c r="BL229" s="77" t="str">
        <f>IF(ISTEXT('Discounted Benefits'!$N482&amp;'Discounted Benefits'!$O482),('Discounted Benefits'!BR482)/Value_Output,"")</f>
        <v/>
      </c>
      <c r="BM229" s="77" t="str">
        <f>IF(ISTEXT('Discounted Benefits'!$N482&amp;'Discounted Benefits'!$O482),('Discounted Benefits'!BS482)/Value_Output,"")</f>
        <v/>
      </c>
      <c r="BN229" s="77" t="str">
        <f>IF(ISTEXT('Discounted Benefits'!$N482&amp;'Discounted Benefits'!$O482),('Discounted Benefits'!BT482)/Value_Output,"")</f>
        <v/>
      </c>
      <c r="BO229" s="77" t="str">
        <f>IF(ISTEXT('Discounted Benefits'!$N482&amp;'Discounted Benefits'!$O482),('Discounted Benefits'!BU482)/Value_Output,"")</f>
        <v/>
      </c>
      <c r="BP229" s="77" t="str">
        <f>IF(ISTEXT('Discounted Benefits'!$N482&amp;'Discounted Benefits'!$O482),('Discounted Benefits'!BV482)/Value_Output,"")</f>
        <v/>
      </c>
      <c r="BQ229" s="77" t="str">
        <f>IF(ISTEXT('Discounted Benefits'!$N482&amp;'Discounted Benefits'!$O482),('Discounted Benefits'!BW482)/Value_Output,"")</f>
        <v/>
      </c>
      <c r="BR229" s="77" t="str">
        <f>IF(ISTEXT('Discounted Benefits'!$N482&amp;'Discounted Benefits'!$O482),('Discounted Benefits'!BX482)/Value_Output,"")</f>
        <v/>
      </c>
      <c r="BS229" s="77" t="str">
        <f>IF(ISTEXT('Discounted Benefits'!$N482&amp;'Discounted Benefits'!$O482),('Discounted Benefits'!BY482)/Value_Output,"")</f>
        <v/>
      </c>
      <c r="BT229" s="77" t="str">
        <f>IF(ISTEXT('Discounted Benefits'!$N482&amp;'Discounted Benefits'!$O482),('Discounted Benefits'!BZ482)/Value_Output,"")</f>
        <v/>
      </c>
      <c r="BU229" s="77" t="str">
        <f>IF(ISTEXT('Discounted Benefits'!$N482&amp;'Discounted Benefits'!$O482),('Discounted Benefits'!CA482)/Value_Output,"")</f>
        <v/>
      </c>
      <c r="BV229" s="77" t="str">
        <f>IF(ISTEXT('Discounted Benefits'!$N482&amp;'Discounted Benefits'!$O482),('Discounted Benefits'!CB482)/Value_Output,"")</f>
        <v/>
      </c>
      <c r="BW229" s="77" t="str">
        <f>IF(ISTEXT('Discounted Benefits'!$N482&amp;'Discounted Benefits'!$O482),('Discounted Benefits'!CC482)/Value_Output,"")</f>
        <v/>
      </c>
      <c r="BX229" s="77" t="str">
        <f>IF(ISTEXT('Discounted Benefits'!$N482&amp;'Discounted Benefits'!$O482),('Discounted Benefits'!CD482)/Value_Output,"")</f>
        <v/>
      </c>
      <c r="BY229" s="77" t="str">
        <f>IF(ISTEXT('Discounted Benefits'!$N482&amp;'Discounted Benefits'!$O482),('Discounted Benefits'!CE482)/Value_Output,"")</f>
        <v/>
      </c>
      <c r="BZ229" s="77" t="str">
        <f>IF(ISTEXT('Discounted Benefits'!$N482&amp;'Discounted Benefits'!$O482),('Discounted Benefits'!CF482)/Value_Output,"")</f>
        <v/>
      </c>
      <c r="CA229" s="77" t="str">
        <f>IF(ISTEXT('Discounted Benefits'!$N482&amp;'Discounted Benefits'!$O482),('Discounted Benefits'!CG482)/Value_Output,"")</f>
        <v/>
      </c>
      <c r="CB229" s="77" t="str">
        <f>IF(ISTEXT('Discounted Benefits'!$N482&amp;'Discounted Benefits'!$O482),('Discounted Benefits'!CH482)/Value_Output,"")</f>
        <v/>
      </c>
      <c r="CC229" s="77" t="str">
        <f>IF(ISTEXT('Discounted Benefits'!$N482&amp;'Discounted Benefits'!$O482),('Discounted Benefits'!CI482)/Value_Output,"")</f>
        <v/>
      </c>
      <c r="CD229" s="77" t="str">
        <f>IF(ISTEXT('Discounted Benefits'!$N482&amp;'Discounted Benefits'!$O482),('Discounted Benefits'!CJ482)/Value_Output,"")</f>
        <v/>
      </c>
      <c r="CE229" s="77" t="str">
        <f>IF(ISTEXT('Discounted Benefits'!$N482&amp;'Discounted Benefits'!$O482),('Discounted Benefits'!CK482)/Value_Output,"")</f>
        <v/>
      </c>
      <c r="CF229" s="77" t="str">
        <f>IF(ISTEXT('Discounted Benefits'!$N482&amp;'Discounted Benefits'!$O482),('Discounted Benefits'!CL482)/Value_Output,"")</f>
        <v/>
      </c>
      <c r="CG229" s="77" t="str">
        <f>IF(ISTEXT('Discounted Benefits'!$N482&amp;'Discounted Benefits'!$O482),('Discounted Benefits'!CM482)/Value_Output,"")</f>
        <v/>
      </c>
      <c r="CH229" s="77" t="str">
        <f>IF(ISTEXT('Discounted Benefits'!$N482&amp;'Discounted Benefits'!$O482),('Discounted Benefits'!CN482)/Value_Output,"")</f>
        <v/>
      </c>
      <c r="CI229" s="77" t="str">
        <f>IF(ISTEXT('Discounted Benefits'!$N482&amp;'Discounted Benefits'!$O482),('Discounted Benefits'!CO482)/Value_Output,"")</f>
        <v/>
      </c>
      <c r="CJ229" s="77" t="str">
        <f>IF(ISTEXT('Discounted Benefits'!$N482&amp;'Discounted Benefits'!$O482),('Discounted Benefits'!CP482)/Value_Output,"")</f>
        <v/>
      </c>
      <c r="CM229" s="24"/>
      <c r="CN229" s="24"/>
    </row>
    <row r="230" spans="3:92" x14ac:dyDescent="0.35">
      <c r="C230" s="114"/>
      <c r="D230" s="114"/>
      <c r="E230" s="23" t="str">
        <f>IF(ISTEXT('Discounted Benefits'!$N483&amp;'Discounted Benefits'!$O483),'Discounted Benefits'!$O483,"")</f>
        <v/>
      </c>
      <c r="F230" s="23"/>
      <c r="G230" s="82" t="str">
        <f>IF(ISTEXT('Discounted Benefits'!$N483&amp;'Discounted Benefits'!$O483),SUM('Discounted Benefits'!$P483:$BM483)/Value_Output,"")</f>
        <v/>
      </c>
      <c r="H230" s="82"/>
      <c r="I230" s="87"/>
      <c r="J230" s="81" t="str">
        <f>IF(ISTEXT('Discounted Benefits'!$N483&amp;'Discounted Benefits'!$O483),('Discounted Benefits'!P483)/Value_Output,"")</f>
        <v/>
      </c>
      <c r="K230" s="81" t="str">
        <f>IF(ISTEXT('Discounted Benefits'!$N483&amp;'Discounted Benefits'!$O483),('Discounted Benefits'!Q483)/Value_Output,"")</f>
        <v/>
      </c>
      <c r="L230" s="81" t="str">
        <f>IF(ISTEXT('Discounted Benefits'!$N483&amp;'Discounted Benefits'!$O483),('Discounted Benefits'!R483)/Value_Output,"")</f>
        <v/>
      </c>
      <c r="M230" s="81" t="str">
        <f>IF(ISTEXT('Discounted Benefits'!$N483&amp;'Discounted Benefits'!$O483),('Discounted Benefits'!S483)/Value_Output,"")</f>
        <v/>
      </c>
      <c r="N230" s="81" t="str">
        <f>IF(ISTEXT('Discounted Benefits'!$N483&amp;'Discounted Benefits'!$O483),('Discounted Benefits'!T483)/Value_Output,"")</f>
        <v/>
      </c>
      <c r="O230" s="81" t="str">
        <f>IF(ISTEXT('Discounted Benefits'!$N483&amp;'Discounted Benefits'!$O483),('Discounted Benefits'!U483)/Value_Output,"")</f>
        <v/>
      </c>
      <c r="P230" s="81" t="str">
        <f>IF(ISTEXT('Discounted Benefits'!$N483&amp;'Discounted Benefits'!$O483),('Discounted Benefits'!V483)/Value_Output,"")</f>
        <v/>
      </c>
      <c r="Q230" s="81" t="str">
        <f>IF(ISTEXT('Discounted Benefits'!$N483&amp;'Discounted Benefits'!$O483),('Discounted Benefits'!W483)/Value_Output,"")</f>
        <v/>
      </c>
      <c r="R230" s="81" t="str">
        <f>IF(ISTEXT('Discounted Benefits'!$N483&amp;'Discounted Benefits'!$O483),('Discounted Benefits'!X483)/Value_Output,"")</f>
        <v/>
      </c>
      <c r="S230" s="81" t="str">
        <f>IF(ISTEXT('Discounted Benefits'!$N483&amp;'Discounted Benefits'!$O483),('Discounted Benefits'!Y483)/Value_Output,"")</f>
        <v/>
      </c>
      <c r="T230" s="81" t="str">
        <f>IF(ISTEXT('Discounted Benefits'!$N483&amp;'Discounted Benefits'!$O483),('Discounted Benefits'!Z483)/Value_Output,"")</f>
        <v/>
      </c>
      <c r="U230" s="81" t="str">
        <f>IF(ISTEXT('Discounted Benefits'!$N483&amp;'Discounted Benefits'!$O483),('Discounted Benefits'!AA483)/Value_Output,"")</f>
        <v/>
      </c>
      <c r="V230" s="81" t="str">
        <f>IF(ISTEXT('Discounted Benefits'!$N483&amp;'Discounted Benefits'!$O483),('Discounted Benefits'!AB483)/Value_Output,"")</f>
        <v/>
      </c>
      <c r="W230" s="81" t="str">
        <f>IF(ISTEXT('Discounted Benefits'!$N483&amp;'Discounted Benefits'!$O483),('Discounted Benefits'!AC483)/Value_Output,"")</f>
        <v/>
      </c>
      <c r="X230" s="81" t="str">
        <f>IF(ISTEXT('Discounted Benefits'!$N483&amp;'Discounted Benefits'!$O483),('Discounted Benefits'!AD483)/Value_Output,"")</f>
        <v/>
      </c>
      <c r="Y230" s="81" t="str">
        <f>IF(ISTEXT('Discounted Benefits'!$N483&amp;'Discounted Benefits'!$O483),('Discounted Benefits'!AE483)/Value_Output,"")</f>
        <v/>
      </c>
      <c r="Z230" s="81" t="str">
        <f>IF(ISTEXT('Discounted Benefits'!$N483&amp;'Discounted Benefits'!$O483),('Discounted Benefits'!AF483)/Value_Output,"")</f>
        <v/>
      </c>
      <c r="AA230" s="81" t="str">
        <f>IF(ISTEXT('Discounted Benefits'!$N483&amp;'Discounted Benefits'!$O483),('Discounted Benefits'!AG483)/Value_Output,"")</f>
        <v/>
      </c>
      <c r="AB230" s="81" t="str">
        <f>IF(ISTEXT('Discounted Benefits'!$N483&amp;'Discounted Benefits'!$O483),('Discounted Benefits'!AH483)/Value_Output,"")</f>
        <v/>
      </c>
      <c r="AC230" s="81" t="str">
        <f>IF(ISTEXT('Discounted Benefits'!$N483&amp;'Discounted Benefits'!$O483),('Discounted Benefits'!AI483)/Value_Output,"")</f>
        <v/>
      </c>
      <c r="AD230" s="81" t="str">
        <f>IF(ISTEXT('Discounted Benefits'!$N483&amp;'Discounted Benefits'!$O483),('Discounted Benefits'!AJ483)/Value_Output,"")</f>
        <v/>
      </c>
      <c r="AE230" s="81" t="str">
        <f>IF(ISTEXT('Discounted Benefits'!$N483&amp;'Discounted Benefits'!$O483),('Discounted Benefits'!AK483)/Value_Output,"")</f>
        <v/>
      </c>
      <c r="AF230" s="81" t="str">
        <f>IF(ISTEXT('Discounted Benefits'!$N483&amp;'Discounted Benefits'!$O483),('Discounted Benefits'!AL483)/Value_Output,"")</f>
        <v/>
      </c>
      <c r="AG230" s="81" t="str">
        <f>IF(ISTEXT('Discounted Benefits'!$N483&amp;'Discounted Benefits'!$O483),('Discounted Benefits'!AM483)/Value_Output,"")</f>
        <v/>
      </c>
      <c r="AH230" s="81" t="str">
        <f>IF(ISTEXT('Discounted Benefits'!$N483&amp;'Discounted Benefits'!$O483),('Discounted Benefits'!AN483)/Value_Output,"")</f>
        <v/>
      </c>
      <c r="AI230" s="81" t="str">
        <f>IF(ISTEXT('Discounted Benefits'!$N483&amp;'Discounted Benefits'!$O483),('Discounted Benefits'!AO483)/Value_Output,"")</f>
        <v/>
      </c>
      <c r="AJ230" s="81" t="str">
        <f>IF(ISTEXT('Discounted Benefits'!$N483&amp;'Discounted Benefits'!$O483),('Discounted Benefits'!AP483)/Value_Output,"")</f>
        <v/>
      </c>
      <c r="AK230" s="81" t="str">
        <f>IF(ISTEXT('Discounted Benefits'!$N483&amp;'Discounted Benefits'!$O483),('Discounted Benefits'!AQ483)/Value_Output,"")</f>
        <v/>
      </c>
      <c r="AL230" s="81" t="str">
        <f>IF(ISTEXT('Discounted Benefits'!$N483&amp;'Discounted Benefits'!$O483),('Discounted Benefits'!AR483)/Value_Output,"")</f>
        <v/>
      </c>
      <c r="AM230" s="81" t="str">
        <f>IF(ISTEXT('Discounted Benefits'!$N483&amp;'Discounted Benefits'!$O483),('Discounted Benefits'!AS483)/Value_Output,"")</f>
        <v/>
      </c>
      <c r="AN230" s="81" t="str">
        <f>IF(ISTEXT('Discounted Benefits'!$N483&amp;'Discounted Benefits'!$O483),('Discounted Benefits'!AT483)/Value_Output,"")</f>
        <v/>
      </c>
      <c r="AO230" s="81" t="str">
        <f>IF(ISTEXT('Discounted Benefits'!$N483&amp;'Discounted Benefits'!$O483),('Discounted Benefits'!AU483)/Value_Output,"")</f>
        <v/>
      </c>
      <c r="AP230" s="81" t="str">
        <f>IF(ISTEXT('Discounted Benefits'!$N483&amp;'Discounted Benefits'!$O483),('Discounted Benefits'!AV483)/Value_Output,"")</f>
        <v/>
      </c>
      <c r="AQ230" s="81" t="str">
        <f>IF(ISTEXT('Discounted Benefits'!$N483&amp;'Discounted Benefits'!$O483),('Discounted Benefits'!AW483)/Value_Output,"")</f>
        <v/>
      </c>
      <c r="AR230" s="81" t="str">
        <f>IF(ISTEXT('Discounted Benefits'!$N483&amp;'Discounted Benefits'!$O483),('Discounted Benefits'!AX483)/Value_Output,"")</f>
        <v/>
      </c>
      <c r="AS230" s="81" t="str">
        <f>IF(ISTEXT('Discounted Benefits'!$N483&amp;'Discounted Benefits'!$O483),('Discounted Benefits'!AY483)/Value_Output,"")</f>
        <v/>
      </c>
      <c r="AT230" s="81" t="str">
        <f>IF(ISTEXT('Discounted Benefits'!$N483&amp;'Discounted Benefits'!$O483),('Discounted Benefits'!AZ483)/Value_Output,"")</f>
        <v/>
      </c>
      <c r="AU230" s="81" t="str">
        <f>IF(ISTEXT('Discounted Benefits'!$N483&amp;'Discounted Benefits'!$O483),('Discounted Benefits'!BA483)/Value_Output,"")</f>
        <v/>
      </c>
      <c r="AV230" s="81" t="str">
        <f>IF(ISTEXT('Discounted Benefits'!$N483&amp;'Discounted Benefits'!$O483),('Discounted Benefits'!BB483)/Value_Output,"")</f>
        <v/>
      </c>
      <c r="AW230" s="81" t="str">
        <f>IF(ISTEXT('Discounted Benefits'!$N483&amp;'Discounted Benefits'!$O483),('Discounted Benefits'!BC483)/Value_Output,"")</f>
        <v/>
      </c>
      <c r="AX230" s="81" t="str">
        <f>IF(ISTEXT('Discounted Benefits'!$N483&amp;'Discounted Benefits'!$O483),('Discounted Benefits'!BD483)/Value_Output,"")</f>
        <v/>
      </c>
      <c r="AY230" s="81" t="str">
        <f>IF(ISTEXT('Discounted Benefits'!$N483&amp;'Discounted Benefits'!$O483),('Discounted Benefits'!BE483)/Value_Output,"")</f>
        <v/>
      </c>
      <c r="AZ230" s="77" t="str">
        <f>IF(ISTEXT('Discounted Benefits'!$N483&amp;'Discounted Benefits'!$O483),('Discounted Benefits'!BF483)/Value_Output,"")</f>
        <v/>
      </c>
      <c r="BA230" s="77" t="str">
        <f>IF(ISTEXT('Discounted Benefits'!$N483&amp;'Discounted Benefits'!$O483),('Discounted Benefits'!BG483)/Value_Output,"")</f>
        <v/>
      </c>
      <c r="BB230" s="77" t="str">
        <f>IF(ISTEXT('Discounted Benefits'!$N483&amp;'Discounted Benefits'!$O483),('Discounted Benefits'!BH483)/Value_Output,"")</f>
        <v/>
      </c>
      <c r="BC230" s="77" t="str">
        <f>IF(ISTEXT('Discounted Benefits'!$N483&amp;'Discounted Benefits'!$O483),('Discounted Benefits'!BI483)/Value_Output,"")</f>
        <v/>
      </c>
      <c r="BD230" s="77" t="str">
        <f>IF(ISTEXT('Discounted Benefits'!$N483&amp;'Discounted Benefits'!$O483),('Discounted Benefits'!BJ483)/Value_Output,"")</f>
        <v/>
      </c>
      <c r="BE230" s="77" t="str">
        <f>IF(ISTEXT('Discounted Benefits'!$N483&amp;'Discounted Benefits'!$O483),('Discounted Benefits'!BK483)/Value_Output,"")</f>
        <v/>
      </c>
      <c r="BF230" s="77" t="str">
        <f>IF(ISTEXT('Discounted Benefits'!$N483&amp;'Discounted Benefits'!$O483),('Discounted Benefits'!BL483)/Value_Output,"")</f>
        <v/>
      </c>
      <c r="BG230" s="77" t="str">
        <f>IF(ISTEXT('Discounted Benefits'!$N483&amp;'Discounted Benefits'!$O483),('Discounted Benefits'!BM483)/Value_Output,"")</f>
        <v/>
      </c>
      <c r="BH230" s="77" t="str">
        <f>IF(ISTEXT('Discounted Benefits'!$N483&amp;'Discounted Benefits'!$O483),('Discounted Benefits'!BN483)/Value_Output,"")</f>
        <v/>
      </c>
      <c r="BI230" s="77" t="str">
        <f>IF(ISTEXT('Discounted Benefits'!$N483&amp;'Discounted Benefits'!$O483),('Discounted Benefits'!BO483)/Value_Output,"")</f>
        <v/>
      </c>
      <c r="BJ230" s="77" t="str">
        <f>IF(ISTEXT('Discounted Benefits'!$N483&amp;'Discounted Benefits'!$O483),('Discounted Benefits'!BP483)/Value_Output,"")</f>
        <v/>
      </c>
      <c r="BK230" s="77" t="str">
        <f>IF(ISTEXT('Discounted Benefits'!$N483&amp;'Discounted Benefits'!$O483),('Discounted Benefits'!BQ483)/Value_Output,"")</f>
        <v/>
      </c>
      <c r="BL230" s="77" t="str">
        <f>IF(ISTEXT('Discounted Benefits'!$N483&amp;'Discounted Benefits'!$O483),('Discounted Benefits'!BR483)/Value_Output,"")</f>
        <v/>
      </c>
      <c r="BM230" s="77" t="str">
        <f>IF(ISTEXT('Discounted Benefits'!$N483&amp;'Discounted Benefits'!$O483),('Discounted Benefits'!BS483)/Value_Output,"")</f>
        <v/>
      </c>
      <c r="BN230" s="77" t="str">
        <f>IF(ISTEXT('Discounted Benefits'!$N483&amp;'Discounted Benefits'!$O483),('Discounted Benefits'!BT483)/Value_Output,"")</f>
        <v/>
      </c>
      <c r="BO230" s="77" t="str">
        <f>IF(ISTEXT('Discounted Benefits'!$N483&amp;'Discounted Benefits'!$O483),('Discounted Benefits'!BU483)/Value_Output,"")</f>
        <v/>
      </c>
      <c r="BP230" s="77" t="str">
        <f>IF(ISTEXT('Discounted Benefits'!$N483&amp;'Discounted Benefits'!$O483),('Discounted Benefits'!BV483)/Value_Output,"")</f>
        <v/>
      </c>
      <c r="BQ230" s="77" t="str">
        <f>IF(ISTEXT('Discounted Benefits'!$N483&amp;'Discounted Benefits'!$O483),('Discounted Benefits'!BW483)/Value_Output,"")</f>
        <v/>
      </c>
      <c r="BR230" s="77" t="str">
        <f>IF(ISTEXT('Discounted Benefits'!$N483&amp;'Discounted Benefits'!$O483),('Discounted Benefits'!BX483)/Value_Output,"")</f>
        <v/>
      </c>
      <c r="BS230" s="77" t="str">
        <f>IF(ISTEXT('Discounted Benefits'!$N483&amp;'Discounted Benefits'!$O483),('Discounted Benefits'!BY483)/Value_Output,"")</f>
        <v/>
      </c>
      <c r="BT230" s="77" t="str">
        <f>IF(ISTEXT('Discounted Benefits'!$N483&amp;'Discounted Benefits'!$O483),('Discounted Benefits'!BZ483)/Value_Output,"")</f>
        <v/>
      </c>
      <c r="BU230" s="77" t="str">
        <f>IF(ISTEXT('Discounted Benefits'!$N483&amp;'Discounted Benefits'!$O483),('Discounted Benefits'!CA483)/Value_Output,"")</f>
        <v/>
      </c>
      <c r="BV230" s="77" t="str">
        <f>IF(ISTEXT('Discounted Benefits'!$N483&amp;'Discounted Benefits'!$O483),('Discounted Benefits'!CB483)/Value_Output,"")</f>
        <v/>
      </c>
      <c r="BW230" s="77" t="str">
        <f>IF(ISTEXT('Discounted Benefits'!$N483&amp;'Discounted Benefits'!$O483),('Discounted Benefits'!CC483)/Value_Output,"")</f>
        <v/>
      </c>
      <c r="BX230" s="77" t="str">
        <f>IF(ISTEXT('Discounted Benefits'!$N483&amp;'Discounted Benefits'!$O483),('Discounted Benefits'!CD483)/Value_Output,"")</f>
        <v/>
      </c>
      <c r="BY230" s="77" t="str">
        <f>IF(ISTEXT('Discounted Benefits'!$N483&amp;'Discounted Benefits'!$O483),('Discounted Benefits'!CE483)/Value_Output,"")</f>
        <v/>
      </c>
      <c r="BZ230" s="77" t="str">
        <f>IF(ISTEXT('Discounted Benefits'!$N483&amp;'Discounted Benefits'!$O483),('Discounted Benefits'!CF483)/Value_Output,"")</f>
        <v/>
      </c>
      <c r="CA230" s="77" t="str">
        <f>IF(ISTEXT('Discounted Benefits'!$N483&amp;'Discounted Benefits'!$O483),('Discounted Benefits'!CG483)/Value_Output,"")</f>
        <v/>
      </c>
      <c r="CB230" s="77" t="str">
        <f>IF(ISTEXT('Discounted Benefits'!$N483&amp;'Discounted Benefits'!$O483),('Discounted Benefits'!CH483)/Value_Output,"")</f>
        <v/>
      </c>
      <c r="CC230" s="77" t="str">
        <f>IF(ISTEXT('Discounted Benefits'!$N483&amp;'Discounted Benefits'!$O483),('Discounted Benefits'!CI483)/Value_Output,"")</f>
        <v/>
      </c>
      <c r="CD230" s="77" t="str">
        <f>IF(ISTEXT('Discounted Benefits'!$N483&amp;'Discounted Benefits'!$O483),('Discounted Benefits'!CJ483)/Value_Output,"")</f>
        <v/>
      </c>
      <c r="CE230" s="77" t="str">
        <f>IF(ISTEXT('Discounted Benefits'!$N483&amp;'Discounted Benefits'!$O483),('Discounted Benefits'!CK483)/Value_Output,"")</f>
        <v/>
      </c>
      <c r="CF230" s="77" t="str">
        <f>IF(ISTEXT('Discounted Benefits'!$N483&amp;'Discounted Benefits'!$O483),('Discounted Benefits'!CL483)/Value_Output,"")</f>
        <v/>
      </c>
      <c r="CG230" s="77" t="str">
        <f>IF(ISTEXT('Discounted Benefits'!$N483&amp;'Discounted Benefits'!$O483),('Discounted Benefits'!CM483)/Value_Output,"")</f>
        <v/>
      </c>
      <c r="CH230" s="77" t="str">
        <f>IF(ISTEXT('Discounted Benefits'!$N483&amp;'Discounted Benefits'!$O483),('Discounted Benefits'!CN483)/Value_Output,"")</f>
        <v/>
      </c>
      <c r="CI230" s="77" t="str">
        <f>IF(ISTEXT('Discounted Benefits'!$N483&amp;'Discounted Benefits'!$O483),('Discounted Benefits'!CO483)/Value_Output,"")</f>
        <v/>
      </c>
      <c r="CJ230" s="77" t="str">
        <f>IF(ISTEXT('Discounted Benefits'!$N483&amp;'Discounted Benefits'!$O483),('Discounted Benefits'!CP483)/Value_Output,"")</f>
        <v/>
      </c>
      <c r="CM230" s="24"/>
      <c r="CN230" s="24"/>
    </row>
    <row r="231" spans="3:92" x14ac:dyDescent="0.35">
      <c r="C231" s="114"/>
      <c r="D231" s="114"/>
      <c r="E231" s="23" t="str">
        <f>IF(ISTEXT('Discounted Benefits'!$N484&amp;'Discounted Benefits'!$O484),'Discounted Benefits'!$O484,"")</f>
        <v/>
      </c>
      <c r="F231" s="23"/>
      <c r="G231" s="82" t="str">
        <f>IF(ISTEXT('Discounted Benefits'!$N484&amp;'Discounted Benefits'!$O484),SUM('Discounted Benefits'!$P484:$BM484)/Value_Output,"")</f>
        <v/>
      </c>
      <c r="H231" s="82"/>
      <c r="I231" s="87"/>
      <c r="J231" s="81" t="str">
        <f>IF(ISTEXT('Discounted Benefits'!$N484&amp;'Discounted Benefits'!$O484),('Discounted Benefits'!P484)/Value_Output,"")</f>
        <v/>
      </c>
      <c r="K231" s="81" t="str">
        <f>IF(ISTEXT('Discounted Benefits'!$N484&amp;'Discounted Benefits'!$O484),('Discounted Benefits'!Q484)/Value_Output,"")</f>
        <v/>
      </c>
      <c r="L231" s="81" t="str">
        <f>IF(ISTEXT('Discounted Benefits'!$N484&amp;'Discounted Benefits'!$O484),('Discounted Benefits'!R484)/Value_Output,"")</f>
        <v/>
      </c>
      <c r="M231" s="81" t="str">
        <f>IF(ISTEXT('Discounted Benefits'!$N484&amp;'Discounted Benefits'!$O484),('Discounted Benefits'!S484)/Value_Output,"")</f>
        <v/>
      </c>
      <c r="N231" s="81" t="str">
        <f>IF(ISTEXT('Discounted Benefits'!$N484&amp;'Discounted Benefits'!$O484),('Discounted Benefits'!T484)/Value_Output,"")</f>
        <v/>
      </c>
      <c r="O231" s="81" t="str">
        <f>IF(ISTEXT('Discounted Benefits'!$N484&amp;'Discounted Benefits'!$O484),('Discounted Benefits'!U484)/Value_Output,"")</f>
        <v/>
      </c>
      <c r="P231" s="81" t="str">
        <f>IF(ISTEXT('Discounted Benefits'!$N484&amp;'Discounted Benefits'!$O484),('Discounted Benefits'!V484)/Value_Output,"")</f>
        <v/>
      </c>
      <c r="Q231" s="81" t="str">
        <f>IF(ISTEXT('Discounted Benefits'!$N484&amp;'Discounted Benefits'!$O484),('Discounted Benefits'!W484)/Value_Output,"")</f>
        <v/>
      </c>
      <c r="R231" s="81" t="str">
        <f>IF(ISTEXT('Discounted Benefits'!$N484&amp;'Discounted Benefits'!$O484),('Discounted Benefits'!X484)/Value_Output,"")</f>
        <v/>
      </c>
      <c r="S231" s="81" t="str">
        <f>IF(ISTEXT('Discounted Benefits'!$N484&amp;'Discounted Benefits'!$O484),('Discounted Benefits'!Y484)/Value_Output,"")</f>
        <v/>
      </c>
      <c r="T231" s="81" t="str">
        <f>IF(ISTEXT('Discounted Benefits'!$N484&amp;'Discounted Benefits'!$O484),('Discounted Benefits'!Z484)/Value_Output,"")</f>
        <v/>
      </c>
      <c r="U231" s="81" t="str">
        <f>IF(ISTEXT('Discounted Benefits'!$N484&amp;'Discounted Benefits'!$O484),('Discounted Benefits'!AA484)/Value_Output,"")</f>
        <v/>
      </c>
      <c r="V231" s="81" t="str">
        <f>IF(ISTEXT('Discounted Benefits'!$N484&amp;'Discounted Benefits'!$O484),('Discounted Benefits'!AB484)/Value_Output,"")</f>
        <v/>
      </c>
      <c r="W231" s="81" t="str">
        <f>IF(ISTEXT('Discounted Benefits'!$N484&amp;'Discounted Benefits'!$O484),('Discounted Benefits'!AC484)/Value_Output,"")</f>
        <v/>
      </c>
      <c r="X231" s="81" t="str">
        <f>IF(ISTEXT('Discounted Benefits'!$N484&amp;'Discounted Benefits'!$O484),('Discounted Benefits'!AD484)/Value_Output,"")</f>
        <v/>
      </c>
      <c r="Y231" s="81" t="str">
        <f>IF(ISTEXT('Discounted Benefits'!$N484&amp;'Discounted Benefits'!$O484),('Discounted Benefits'!AE484)/Value_Output,"")</f>
        <v/>
      </c>
      <c r="Z231" s="81" t="str">
        <f>IF(ISTEXT('Discounted Benefits'!$N484&amp;'Discounted Benefits'!$O484),('Discounted Benefits'!AF484)/Value_Output,"")</f>
        <v/>
      </c>
      <c r="AA231" s="81" t="str">
        <f>IF(ISTEXT('Discounted Benefits'!$N484&amp;'Discounted Benefits'!$O484),('Discounted Benefits'!AG484)/Value_Output,"")</f>
        <v/>
      </c>
      <c r="AB231" s="81" t="str">
        <f>IF(ISTEXT('Discounted Benefits'!$N484&amp;'Discounted Benefits'!$O484),('Discounted Benefits'!AH484)/Value_Output,"")</f>
        <v/>
      </c>
      <c r="AC231" s="81" t="str">
        <f>IF(ISTEXT('Discounted Benefits'!$N484&amp;'Discounted Benefits'!$O484),('Discounted Benefits'!AI484)/Value_Output,"")</f>
        <v/>
      </c>
      <c r="AD231" s="81" t="str">
        <f>IF(ISTEXT('Discounted Benefits'!$N484&amp;'Discounted Benefits'!$O484),('Discounted Benefits'!AJ484)/Value_Output,"")</f>
        <v/>
      </c>
      <c r="AE231" s="81" t="str">
        <f>IF(ISTEXT('Discounted Benefits'!$N484&amp;'Discounted Benefits'!$O484),('Discounted Benefits'!AK484)/Value_Output,"")</f>
        <v/>
      </c>
      <c r="AF231" s="81" t="str">
        <f>IF(ISTEXT('Discounted Benefits'!$N484&amp;'Discounted Benefits'!$O484),('Discounted Benefits'!AL484)/Value_Output,"")</f>
        <v/>
      </c>
      <c r="AG231" s="81" t="str">
        <f>IF(ISTEXT('Discounted Benefits'!$N484&amp;'Discounted Benefits'!$O484),('Discounted Benefits'!AM484)/Value_Output,"")</f>
        <v/>
      </c>
      <c r="AH231" s="81" t="str">
        <f>IF(ISTEXT('Discounted Benefits'!$N484&amp;'Discounted Benefits'!$O484),('Discounted Benefits'!AN484)/Value_Output,"")</f>
        <v/>
      </c>
      <c r="AI231" s="81" t="str">
        <f>IF(ISTEXT('Discounted Benefits'!$N484&amp;'Discounted Benefits'!$O484),('Discounted Benefits'!AO484)/Value_Output,"")</f>
        <v/>
      </c>
      <c r="AJ231" s="81" t="str">
        <f>IF(ISTEXT('Discounted Benefits'!$N484&amp;'Discounted Benefits'!$O484),('Discounted Benefits'!AP484)/Value_Output,"")</f>
        <v/>
      </c>
      <c r="AK231" s="81" t="str">
        <f>IF(ISTEXT('Discounted Benefits'!$N484&amp;'Discounted Benefits'!$O484),('Discounted Benefits'!AQ484)/Value_Output,"")</f>
        <v/>
      </c>
      <c r="AL231" s="81" t="str">
        <f>IF(ISTEXT('Discounted Benefits'!$N484&amp;'Discounted Benefits'!$O484),('Discounted Benefits'!AR484)/Value_Output,"")</f>
        <v/>
      </c>
      <c r="AM231" s="81" t="str">
        <f>IF(ISTEXT('Discounted Benefits'!$N484&amp;'Discounted Benefits'!$O484),('Discounted Benefits'!AS484)/Value_Output,"")</f>
        <v/>
      </c>
      <c r="AN231" s="81" t="str">
        <f>IF(ISTEXT('Discounted Benefits'!$N484&amp;'Discounted Benefits'!$O484),('Discounted Benefits'!AT484)/Value_Output,"")</f>
        <v/>
      </c>
      <c r="AO231" s="81" t="str">
        <f>IF(ISTEXT('Discounted Benefits'!$N484&amp;'Discounted Benefits'!$O484),('Discounted Benefits'!AU484)/Value_Output,"")</f>
        <v/>
      </c>
      <c r="AP231" s="81" t="str">
        <f>IF(ISTEXT('Discounted Benefits'!$N484&amp;'Discounted Benefits'!$O484),('Discounted Benefits'!AV484)/Value_Output,"")</f>
        <v/>
      </c>
      <c r="AQ231" s="81" t="str">
        <f>IF(ISTEXT('Discounted Benefits'!$N484&amp;'Discounted Benefits'!$O484),('Discounted Benefits'!AW484)/Value_Output,"")</f>
        <v/>
      </c>
      <c r="AR231" s="81" t="str">
        <f>IF(ISTEXT('Discounted Benefits'!$N484&amp;'Discounted Benefits'!$O484),('Discounted Benefits'!AX484)/Value_Output,"")</f>
        <v/>
      </c>
      <c r="AS231" s="81" t="str">
        <f>IF(ISTEXT('Discounted Benefits'!$N484&amp;'Discounted Benefits'!$O484),('Discounted Benefits'!AY484)/Value_Output,"")</f>
        <v/>
      </c>
      <c r="AT231" s="81" t="str">
        <f>IF(ISTEXT('Discounted Benefits'!$N484&amp;'Discounted Benefits'!$O484),('Discounted Benefits'!AZ484)/Value_Output,"")</f>
        <v/>
      </c>
      <c r="AU231" s="81" t="str">
        <f>IF(ISTEXT('Discounted Benefits'!$N484&amp;'Discounted Benefits'!$O484),('Discounted Benefits'!BA484)/Value_Output,"")</f>
        <v/>
      </c>
      <c r="AV231" s="81" t="str">
        <f>IF(ISTEXT('Discounted Benefits'!$N484&amp;'Discounted Benefits'!$O484),('Discounted Benefits'!BB484)/Value_Output,"")</f>
        <v/>
      </c>
      <c r="AW231" s="81" t="str">
        <f>IF(ISTEXT('Discounted Benefits'!$N484&amp;'Discounted Benefits'!$O484),('Discounted Benefits'!BC484)/Value_Output,"")</f>
        <v/>
      </c>
      <c r="AX231" s="81" t="str">
        <f>IF(ISTEXT('Discounted Benefits'!$N484&amp;'Discounted Benefits'!$O484),('Discounted Benefits'!BD484)/Value_Output,"")</f>
        <v/>
      </c>
      <c r="AY231" s="81" t="str">
        <f>IF(ISTEXT('Discounted Benefits'!$N484&amp;'Discounted Benefits'!$O484),('Discounted Benefits'!BE484)/Value_Output,"")</f>
        <v/>
      </c>
      <c r="AZ231" s="77" t="str">
        <f>IF(ISTEXT('Discounted Benefits'!$N484&amp;'Discounted Benefits'!$O484),('Discounted Benefits'!BF484)/Value_Output,"")</f>
        <v/>
      </c>
      <c r="BA231" s="77" t="str">
        <f>IF(ISTEXT('Discounted Benefits'!$N484&amp;'Discounted Benefits'!$O484),('Discounted Benefits'!BG484)/Value_Output,"")</f>
        <v/>
      </c>
      <c r="BB231" s="77" t="str">
        <f>IF(ISTEXT('Discounted Benefits'!$N484&amp;'Discounted Benefits'!$O484),('Discounted Benefits'!BH484)/Value_Output,"")</f>
        <v/>
      </c>
      <c r="BC231" s="77" t="str">
        <f>IF(ISTEXT('Discounted Benefits'!$N484&amp;'Discounted Benefits'!$O484),('Discounted Benefits'!BI484)/Value_Output,"")</f>
        <v/>
      </c>
      <c r="BD231" s="77" t="str">
        <f>IF(ISTEXT('Discounted Benefits'!$N484&amp;'Discounted Benefits'!$O484),('Discounted Benefits'!BJ484)/Value_Output,"")</f>
        <v/>
      </c>
      <c r="BE231" s="77" t="str">
        <f>IF(ISTEXT('Discounted Benefits'!$N484&amp;'Discounted Benefits'!$O484),('Discounted Benefits'!BK484)/Value_Output,"")</f>
        <v/>
      </c>
      <c r="BF231" s="77" t="str">
        <f>IF(ISTEXT('Discounted Benefits'!$N484&amp;'Discounted Benefits'!$O484),('Discounted Benefits'!BL484)/Value_Output,"")</f>
        <v/>
      </c>
      <c r="BG231" s="77" t="str">
        <f>IF(ISTEXT('Discounted Benefits'!$N484&amp;'Discounted Benefits'!$O484),('Discounted Benefits'!BM484)/Value_Output,"")</f>
        <v/>
      </c>
      <c r="BH231" s="77" t="str">
        <f>IF(ISTEXT('Discounted Benefits'!$N484&amp;'Discounted Benefits'!$O484),('Discounted Benefits'!BN484)/Value_Output,"")</f>
        <v/>
      </c>
      <c r="BI231" s="77" t="str">
        <f>IF(ISTEXT('Discounted Benefits'!$N484&amp;'Discounted Benefits'!$O484),('Discounted Benefits'!BO484)/Value_Output,"")</f>
        <v/>
      </c>
      <c r="BJ231" s="77" t="str">
        <f>IF(ISTEXT('Discounted Benefits'!$N484&amp;'Discounted Benefits'!$O484),('Discounted Benefits'!BP484)/Value_Output,"")</f>
        <v/>
      </c>
      <c r="BK231" s="77" t="str">
        <f>IF(ISTEXT('Discounted Benefits'!$N484&amp;'Discounted Benefits'!$O484),('Discounted Benefits'!BQ484)/Value_Output,"")</f>
        <v/>
      </c>
      <c r="BL231" s="77" t="str">
        <f>IF(ISTEXT('Discounted Benefits'!$N484&amp;'Discounted Benefits'!$O484),('Discounted Benefits'!BR484)/Value_Output,"")</f>
        <v/>
      </c>
      <c r="BM231" s="77" t="str">
        <f>IF(ISTEXT('Discounted Benefits'!$N484&amp;'Discounted Benefits'!$O484),('Discounted Benefits'!BS484)/Value_Output,"")</f>
        <v/>
      </c>
      <c r="BN231" s="77" t="str">
        <f>IF(ISTEXT('Discounted Benefits'!$N484&amp;'Discounted Benefits'!$O484),('Discounted Benefits'!BT484)/Value_Output,"")</f>
        <v/>
      </c>
      <c r="BO231" s="77" t="str">
        <f>IF(ISTEXT('Discounted Benefits'!$N484&amp;'Discounted Benefits'!$O484),('Discounted Benefits'!BU484)/Value_Output,"")</f>
        <v/>
      </c>
      <c r="BP231" s="77" t="str">
        <f>IF(ISTEXT('Discounted Benefits'!$N484&amp;'Discounted Benefits'!$O484),('Discounted Benefits'!BV484)/Value_Output,"")</f>
        <v/>
      </c>
      <c r="BQ231" s="77" t="str">
        <f>IF(ISTEXT('Discounted Benefits'!$N484&amp;'Discounted Benefits'!$O484),('Discounted Benefits'!BW484)/Value_Output,"")</f>
        <v/>
      </c>
      <c r="BR231" s="77" t="str">
        <f>IF(ISTEXT('Discounted Benefits'!$N484&amp;'Discounted Benefits'!$O484),('Discounted Benefits'!BX484)/Value_Output,"")</f>
        <v/>
      </c>
      <c r="BS231" s="77" t="str">
        <f>IF(ISTEXT('Discounted Benefits'!$N484&amp;'Discounted Benefits'!$O484),('Discounted Benefits'!BY484)/Value_Output,"")</f>
        <v/>
      </c>
      <c r="BT231" s="77" t="str">
        <f>IF(ISTEXT('Discounted Benefits'!$N484&amp;'Discounted Benefits'!$O484),('Discounted Benefits'!BZ484)/Value_Output,"")</f>
        <v/>
      </c>
      <c r="BU231" s="77" t="str">
        <f>IF(ISTEXT('Discounted Benefits'!$N484&amp;'Discounted Benefits'!$O484),('Discounted Benefits'!CA484)/Value_Output,"")</f>
        <v/>
      </c>
      <c r="BV231" s="77" t="str">
        <f>IF(ISTEXT('Discounted Benefits'!$N484&amp;'Discounted Benefits'!$O484),('Discounted Benefits'!CB484)/Value_Output,"")</f>
        <v/>
      </c>
      <c r="BW231" s="77" t="str">
        <f>IF(ISTEXT('Discounted Benefits'!$N484&amp;'Discounted Benefits'!$O484),('Discounted Benefits'!CC484)/Value_Output,"")</f>
        <v/>
      </c>
      <c r="BX231" s="77" t="str">
        <f>IF(ISTEXT('Discounted Benefits'!$N484&amp;'Discounted Benefits'!$O484),('Discounted Benefits'!CD484)/Value_Output,"")</f>
        <v/>
      </c>
      <c r="BY231" s="77" t="str">
        <f>IF(ISTEXT('Discounted Benefits'!$N484&amp;'Discounted Benefits'!$O484),('Discounted Benefits'!CE484)/Value_Output,"")</f>
        <v/>
      </c>
      <c r="BZ231" s="77" t="str">
        <f>IF(ISTEXT('Discounted Benefits'!$N484&amp;'Discounted Benefits'!$O484),('Discounted Benefits'!CF484)/Value_Output,"")</f>
        <v/>
      </c>
      <c r="CA231" s="77" t="str">
        <f>IF(ISTEXT('Discounted Benefits'!$N484&amp;'Discounted Benefits'!$O484),('Discounted Benefits'!CG484)/Value_Output,"")</f>
        <v/>
      </c>
      <c r="CB231" s="77" t="str">
        <f>IF(ISTEXT('Discounted Benefits'!$N484&amp;'Discounted Benefits'!$O484),('Discounted Benefits'!CH484)/Value_Output,"")</f>
        <v/>
      </c>
      <c r="CC231" s="77" t="str">
        <f>IF(ISTEXT('Discounted Benefits'!$N484&amp;'Discounted Benefits'!$O484),('Discounted Benefits'!CI484)/Value_Output,"")</f>
        <v/>
      </c>
      <c r="CD231" s="77" t="str">
        <f>IF(ISTEXT('Discounted Benefits'!$N484&amp;'Discounted Benefits'!$O484),('Discounted Benefits'!CJ484)/Value_Output,"")</f>
        <v/>
      </c>
      <c r="CE231" s="77" t="str">
        <f>IF(ISTEXT('Discounted Benefits'!$N484&amp;'Discounted Benefits'!$O484),('Discounted Benefits'!CK484)/Value_Output,"")</f>
        <v/>
      </c>
      <c r="CF231" s="77" t="str">
        <f>IF(ISTEXT('Discounted Benefits'!$N484&amp;'Discounted Benefits'!$O484),('Discounted Benefits'!CL484)/Value_Output,"")</f>
        <v/>
      </c>
      <c r="CG231" s="77" t="str">
        <f>IF(ISTEXT('Discounted Benefits'!$N484&amp;'Discounted Benefits'!$O484),('Discounted Benefits'!CM484)/Value_Output,"")</f>
        <v/>
      </c>
      <c r="CH231" s="77" t="str">
        <f>IF(ISTEXT('Discounted Benefits'!$N484&amp;'Discounted Benefits'!$O484),('Discounted Benefits'!CN484)/Value_Output,"")</f>
        <v/>
      </c>
      <c r="CI231" s="77" t="str">
        <f>IF(ISTEXT('Discounted Benefits'!$N484&amp;'Discounted Benefits'!$O484),('Discounted Benefits'!CO484)/Value_Output,"")</f>
        <v/>
      </c>
      <c r="CJ231" s="77" t="str">
        <f>IF(ISTEXT('Discounted Benefits'!$N484&amp;'Discounted Benefits'!$O484),('Discounted Benefits'!CP484)/Value_Output,"")</f>
        <v/>
      </c>
      <c r="CM231" s="24"/>
      <c r="CN231" s="24"/>
    </row>
    <row r="232" spans="3:92" x14ac:dyDescent="0.35">
      <c r="C232" s="114"/>
      <c r="D232" s="114"/>
      <c r="E232" s="23" t="str">
        <f>IF(ISTEXT('Discounted Benefits'!$N485&amp;'Discounted Benefits'!$O485),'Discounted Benefits'!$O485,"")</f>
        <v/>
      </c>
      <c r="F232" s="23"/>
      <c r="G232" s="82" t="str">
        <f>IF(ISTEXT('Discounted Benefits'!$N485&amp;'Discounted Benefits'!$O485),SUM('Discounted Benefits'!$P485:$BM485)/Value_Output,"")</f>
        <v/>
      </c>
      <c r="H232" s="82"/>
      <c r="I232" s="87"/>
      <c r="J232" s="81" t="str">
        <f>IF(ISTEXT('Discounted Benefits'!$N485&amp;'Discounted Benefits'!$O485),('Discounted Benefits'!P485)/Value_Output,"")</f>
        <v/>
      </c>
      <c r="K232" s="81" t="str">
        <f>IF(ISTEXT('Discounted Benefits'!$N485&amp;'Discounted Benefits'!$O485),('Discounted Benefits'!Q485)/Value_Output,"")</f>
        <v/>
      </c>
      <c r="L232" s="81" t="str">
        <f>IF(ISTEXT('Discounted Benefits'!$N485&amp;'Discounted Benefits'!$O485),('Discounted Benefits'!R485)/Value_Output,"")</f>
        <v/>
      </c>
      <c r="M232" s="81" t="str">
        <f>IF(ISTEXT('Discounted Benefits'!$N485&amp;'Discounted Benefits'!$O485),('Discounted Benefits'!S485)/Value_Output,"")</f>
        <v/>
      </c>
      <c r="N232" s="81" t="str">
        <f>IF(ISTEXT('Discounted Benefits'!$N485&amp;'Discounted Benefits'!$O485),('Discounted Benefits'!T485)/Value_Output,"")</f>
        <v/>
      </c>
      <c r="O232" s="81" t="str">
        <f>IF(ISTEXT('Discounted Benefits'!$N485&amp;'Discounted Benefits'!$O485),('Discounted Benefits'!U485)/Value_Output,"")</f>
        <v/>
      </c>
      <c r="P232" s="81" t="str">
        <f>IF(ISTEXT('Discounted Benefits'!$N485&amp;'Discounted Benefits'!$O485),('Discounted Benefits'!V485)/Value_Output,"")</f>
        <v/>
      </c>
      <c r="Q232" s="81" t="str">
        <f>IF(ISTEXT('Discounted Benefits'!$N485&amp;'Discounted Benefits'!$O485),('Discounted Benefits'!W485)/Value_Output,"")</f>
        <v/>
      </c>
      <c r="R232" s="81" t="str">
        <f>IF(ISTEXT('Discounted Benefits'!$N485&amp;'Discounted Benefits'!$O485),('Discounted Benefits'!X485)/Value_Output,"")</f>
        <v/>
      </c>
      <c r="S232" s="81" t="str">
        <f>IF(ISTEXT('Discounted Benefits'!$N485&amp;'Discounted Benefits'!$O485),('Discounted Benefits'!Y485)/Value_Output,"")</f>
        <v/>
      </c>
      <c r="T232" s="81" t="str">
        <f>IF(ISTEXT('Discounted Benefits'!$N485&amp;'Discounted Benefits'!$O485),('Discounted Benefits'!Z485)/Value_Output,"")</f>
        <v/>
      </c>
      <c r="U232" s="81" t="str">
        <f>IF(ISTEXT('Discounted Benefits'!$N485&amp;'Discounted Benefits'!$O485),('Discounted Benefits'!AA485)/Value_Output,"")</f>
        <v/>
      </c>
      <c r="V232" s="81" t="str">
        <f>IF(ISTEXT('Discounted Benefits'!$N485&amp;'Discounted Benefits'!$O485),('Discounted Benefits'!AB485)/Value_Output,"")</f>
        <v/>
      </c>
      <c r="W232" s="81" t="str">
        <f>IF(ISTEXT('Discounted Benefits'!$N485&amp;'Discounted Benefits'!$O485),('Discounted Benefits'!AC485)/Value_Output,"")</f>
        <v/>
      </c>
      <c r="X232" s="81" t="str">
        <f>IF(ISTEXT('Discounted Benefits'!$N485&amp;'Discounted Benefits'!$O485),('Discounted Benefits'!AD485)/Value_Output,"")</f>
        <v/>
      </c>
      <c r="Y232" s="81" t="str">
        <f>IF(ISTEXT('Discounted Benefits'!$N485&amp;'Discounted Benefits'!$O485),('Discounted Benefits'!AE485)/Value_Output,"")</f>
        <v/>
      </c>
      <c r="Z232" s="81" t="str">
        <f>IF(ISTEXT('Discounted Benefits'!$N485&amp;'Discounted Benefits'!$O485),('Discounted Benefits'!AF485)/Value_Output,"")</f>
        <v/>
      </c>
      <c r="AA232" s="81" t="str">
        <f>IF(ISTEXT('Discounted Benefits'!$N485&amp;'Discounted Benefits'!$O485),('Discounted Benefits'!AG485)/Value_Output,"")</f>
        <v/>
      </c>
      <c r="AB232" s="81" t="str">
        <f>IF(ISTEXT('Discounted Benefits'!$N485&amp;'Discounted Benefits'!$O485),('Discounted Benefits'!AH485)/Value_Output,"")</f>
        <v/>
      </c>
      <c r="AC232" s="81" t="str">
        <f>IF(ISTEXT('Discounted Benefits'!$N485&amp;'Discounted Benefits'!$O485),('Discounted Benefits'!AI485)/Value_Output,"")</f>
        <v/>
      </c>
      <c r="AD232" s="81" t="str">
        <f>IF(ISTEXT('Discounted Benefits'!$N485&amp;'Discounted Benefits'!$O485),('Discounted Benefits'!AJ485)/Value_Output,"")</f>
        <v/>
      </c>
      <c r="AE232" s="81" t="str">
        <f>IF(ISTEXT('Discounted Benefits'!$N485&amp;'Discounted Benefits'!$O485),('Discounted Benefits'!AK485)/Value_Output,"")</f>
        <v/>
      </c>
      <c r="AF232" s="81" t="str">
        <f>IF(ISTEXT('Discounted Benefits'!$N485&amp;'Discounted Benefits'!$O485),('Discounted Benefits'!AL485)/Value_Output,"")</f>
        <v/>
      </c>
      <c r="AG232" s="81" t="str">
        <f>IF(ISTEXT('Discounted Benefits'!$N485&amp;'Discounted Benefits'!$O485),('Discounted Benefits'!AM485)/Value_Output,"")</f>
        <v/>
      </c>
      <c r="AH232" s="81" t="str">
        <f>IF(ISTEXT('Discounted Benefits'!$N485&amp;'Discounted Benefits'!$O485),('Discounted Benefits'!AN485)/Value_Output,"")</f>
        <v/>
      </c>
      <c r="AI232" s="81" t="str">
        <f>IF(ISTEXT('Discounted Benefits'!$N485&amp;'Discounted Benefits'!$O485),('Discounted Benefits'!AO485)/Value_Output,"")</f>
        <v/>
      </c>
      <c r="AJ232" s="81" t="str">
        <f>IF(ISTEXT('Discounted Benefits'!$N485&amp;'Discounted Benefits'!$O485),('Discounted Benefits'!AP485)/Value_Output,"")</f>
        <v/>
      </c>
      <c r="AK232" s="81" t="str">
        <f>IF(ISTEXT('Discounted Benefits'!$N485&amp;'Discounted Benefits'!$O485),('Discounted Benefits'!AQ485)/Value_Output,"")</f>
        <v/>
      </c>
      <c r="AL232" s="81" t="str">
        <f>IF(ISTEXT('Discounted Benefits'!$N485&amp;'Discounted Benefits'!$O485),('Discounted Benefits'!AR485)/Value_Output,"")</f>
        <v/>
      </c>
      <c r="AM232" s="81" t="str">
        <f>IF(ISTEXT('Discounted Benefits'!$N485&amp;'Discounted Benefits'!$O485),('Discounted Benefits'!AS485)/Value_Output,"")</f>
        <v/>
      </c>
      <c r="AN232" s="81" t="str">
        <f>IF(ISTEXT('Discounted Benefits'!$N485&amp;'Discounted Benefits'!$O485),('Discounted Benefits'!AT485)/Value_Output,"")</f>
        <v/>
      </c>
      <c r="AO232" s="81" t="str">
        <f>IF(ISTEXT('Discounted Benefits'!$N485&amp;'Discounted Benefits'!$O485),('Discounted Benefits'!AU485)/Value_Output,"")</f>
        <v/>
      </c>
      <c r="AP232" s="81" t="str">
        <f>IF(ISTEXT('Discounted Benefits'!$N485&amp;'Discounted Benefits'!$O485),('Discounted Benefits'!AV485)/Value_Output,"")</f>
        <v/>
      </c>
      <c r="AQ232" s="81" t="str">
        <f>IF(ISTEXT('Discounted Benefits'!$N485&amp;'Discounted Benefits'!$O485),('Discounted Benefits'!AW485)/Value_Output,"")</f>
        <v/>
      </c>
      <c r="AR232" s="81" t="str">
        <f>IF(ISTEXT('Discounted Benefits'!$N485&amp;'Discounted Benefits'!$O485),('Discounted Benefits'!AX485)/Value_Output,"")</f>
        <v/>
      </c>
      <c r="AS232" s="81" t="str">
        <f>IF(ISTEXT('Discounted Benefits'!$N485&amp;'Discounted Benefits'!$O485),('Discounted Benefits'!AY485)/Value_Output,"")</f>
        <v/>
      </c>
      <c r="AT232" s="81" t="str">
        <f>IF(ISTEXT('Discounted Benefits'!$N485&amp;'Discounted Benefits'!$O485),('Discounted Benefits'!AZ485)/Value_Output,"")</f>
        <v/>
      </c>
      <c r="AU232" s="81" t="str">
        <f>IF(ISTEXT('Discounted Benefits'!$N485&amp;'Discounted Benefits'!$O485),('Discounted Benefits'!BA485)/Value_Output,"")</f>
        <v/>
      </c>
      <c r="AV232" s="81" t="str">
        <f>IF(ISTEXT('Discounted Benefits'!$N485&amp;'Discounted Benefits'!$O485),('Discounted Benefits'!BB485)/Value_Output,"")</f>
        <v/>
      </c>
      <c r="AW232" s="81" t="str">
        <f>IF(ISTEXT('Discounted Benefits'!$N485&amp;'Discounted Benefits'!$O485),('Discounted Benefits'!BC485)/Value_Output,"")</f>
        <v/>
      </c>
      <c r="AX232" s="81" t="str">
        <f>IF(ISTEXT('Discounted Benefits'!$N485&amp;'Discounted Benefits'!$O485),('Discounted Benefits'!BD485)/Value_Output,"")</f>
        <v/>
      </c>
      <c r="AY232" s="81" t="str">
        <f>IF(ISTEXT('Discounted Benefits'!$N485&amp;'Discounted Benefits'!$O485),('Discounted Benefits'!BE485)/Value_Output,"")</f>
        <v/>
      </c>
      <c r="AZ232" s="77" t="str">
        <f>IF(ISTEXT('Discounted Benefits'!$N485&amp;'Discounted Benefits'!$O485),('Discounted Benefits'!BF485)/Value_Output,"")</f>
        <v/>
      </c>
      <c r="BA232" s="77" t="str">
        <f>IF(ISTEXT('Discounted Benefits'!$N485&amp;'Discounted Benefits'!$O485),('Discounted Benefits'!BG485)/Value_Output,"")</f>
        <v/>
      </c>
      <c r="BB232" s="77" t="str">
        <f>IF(ISTEXT('Discounted Benefits'!$N485&amp;'Discounted Benefits'!$O485),('Discounted Benefits'!BH485)/Value_Output,"")</f>
        <v/>
      </c>
      <c r="BC232" s="77" t="str">
        <f>IF(ISTEXT('Discounted Benefits'!$N485&amp;'Discounted Benefits'!$O485),('Discounted Benefits'!BI485)/Value_Output,"")</f>
        <v/>
      </c>
      <c r="BD232" s="77" t="str">
        <f>IF(ISTEXT('Discounted Benefits'!$N485&amp;'Discounted Benefits'!$O485),('Discounted Benefits'!BJ485)/Value_Output,"")</f>
        <v/>
      </c>
      <c r="BE232" s="77" t="str">
        <f>IF(ISTEXT('Discounted Benefits'!$N485&amp;'Discounted Benefits'!$O485),('Discounted Benefits'!BK485)/Value_Output,"")</f>
        <v/>
      </c>
      <c r="BF232" s="77" t="str">
        <f>IF(ISTEXT('Discounted Benefits'!$N485&amp;'Discounted Benefits'!$O485),('Discounted Benefits'!BL485)/Value_Output,"")</f>
        <v/>
      </c>
      <c r="BG232" s="77" t="str">
        <f>IF(ISTEXT('Discounted Benefits'!$N485&amp;'Discounted Benefits'!$O485),('Discounted Benefits'!BM485)/Value_Output,"")</f>
        <v/>
      </c>
      <c r="BH232" s="77" t="str">
        <f>IF(ISTEXT('Discounted Benefits'!$N485&amp;'Discounted Benefits'!$O485),('Discounted Benefits'!BN485)/Value_Output,"")</f>
        <v/>
      </c>
      <c r="BI232" s="77" t="str">
        <f>IF(ISTEXT('Discounted Benefits'!$N485&amp;'Discounted Benefits'!$O485),('Discounted Benefits'!BO485)/Value_Output,"")</f>
        <v/>
      </c>
      <c r="BJ232" s="77" t="str">
        <f>IF(ISTEXT('Discounted Benefits'!$N485&amp;'Discounted Benefits'!$O485),('Discounted Benefits'!BP485)/Value_Output,"")</f>
        <v/>
      </c>
      <c r="BK232" s="77" t="str">
        <f>IF(ISTEXT('Discounted Benefits'!$N485&amp;'Discounted Benefits'!$O485),('Discounted Benefits'!BQ485)/Value_Output,"")</f>
        <v/>
      </c>
      <c r="BL232" s="77" t="str">
        <f>IF(ISTEXT('Discounted Benefits'!$N485&amp;'Discounted Benefits'!$O485),('Discounted Benefits'!BR485)/Value_Output,"")</f>
        <v/>
      </c>
      <c r="BM232" s="77" t="str">
        <f>IF(ISTEXT('Discounted Benefits'!$N485&amp;'Discounted Benefits'!$O485),('Discounted Benefits'!BS485)/Value_Output,"")</f>
        <v/>
      </c>
      <c r="BN232" s="77" t="str">
        <f>IF(ISTEXT('Discounted Benefits'!$N485&amp;'Discounted Benefits'!$O485),('Discounted Benefits'!BT485)/Value_Output,"")</f>
        <v/>
      </c>
      <c r="BO232" s="77" t="str">
        <f>IF(ISTEXT('Discounted Benefits'!$N485&amp;'Discounted Benefits'!$O485),('Discounted Benefits'!BU485)/Value_Output,"")</f>
        <v/>
      </c>
      <c r="BP232" s="77" t="str">
        <f>IF(ISTEXT('Discounted Benefits'!$N485&amp;'Discounted Benefits'!$O485),('Discounted Benefits'!BV485)/Value_Output,"")</f>
        <v/>
      </c>
      <c r="BQ232" s="77" t="str">
        <f>IF(ISTEXT('Discounted Benefits'!$N485&amp;'Discounted Benefits'!$O485),('Discounted Benefits'!BW485)/Value_Output,"")</f>
        <v/>
      </c>
      <c r="BR232" s="77" t="str">
        <f>IF(ISTEXT('Discounted Benefits'!$N485&amp;'Discounted Benefits'!$O485),('Discounted Benefits'!BX485)/Value_Output,"")</f>
        <v/>
      </c>
      <c r="BS232" s="77" t="str">
        <f>IF(ISTEXT('Discounted Benefits'!$N485&amp;'Discounted Benefits'!$O485),('Discounted Benefits'!BY485)/Value_Output,"")</f>
        <v/>
      </c>
      <c r="BT232" s="77" t="str">
        <f>IF(ISTEXT('Discounted Benefits'!$N485&amp;'Discounted Benefits'!$O485),('Discounted Benefits'!BZ485)/Value_Output,"")</f>
        <v/>
      </c>
      <c r="BU232" s="77" t="str">
        <f>IF(ISTEXT('Discounted Benefits'!$N485&amp;'Discounted Benefits'!$O485),('Discounted Benefits'!CA485)/Value_Output,"")</f>
        <v/>
      </c>
      <c r="BV232" s="77" t="str">
        <f>IF(ISTEXT('Discounted Benefits'!$N485&amp;'Discounted Benefits'!$O485),('Discounted Benefits'!CB485)/Value_Output,"")</f>
        <v/>
      </c>
      <c r="BW232" s="77" t="str">
        <f>IF(ISTEXT('Discounted Benefits'!$N485&amp;'Discounted Benefits'!$O485),('Discounted Benefits'!CC485)/Value_Output,"")</f>
        <v/>
      </c>
      <c r="BX232" s="77" t="str">
        <f>IF(ISTEXT('Discounted Benefits'!$N485&amp;'Discounted Benefits'!$O485),('Discounted Benefits'!CD485)/Value_Output,"")</f>
        <v/>
      </c>
      <c r="BY232" s="77" t="str">
        <f>IF(ISTEXT('Discounted Benefits'!$N485&amp;'Discounted Benefits'!$O485),('Discounted Benefits'!CE485)/Value_Output,"")</f>
        <v/>
      </c>
      <c r="BZ232" s="77" t="str">
        <f>IF(ISTEXT('Discounted Benefits'!$N485&amp;'Discounted Benefits'!$O485),('Discounted Benefits'!CF485)/Value_Output,"")</f>
        <v/>
      </c>
      <c r="CA232" s="77" t="str">
        <f>IF(ISTEXT('Discounted Benefits'!$N485&amp;'Discounted Benefits'!$O485),('Discounted Benefits'!CG485)/Value_Output,"")</f>
        <v/>
      </c>
      <c r="CB232" s="77" t="str">
        <f>IF(ISTEXT('Discounted Benefits'!$N485&amp;'Discounted Benefits'!$O485),('Discounted Benefits'!CH485)/Value_Output,"")</f>
        <v/>
      </c>
      <c r="CC232" s="77" t="str">
        <f>IF(ISTEXT('Discounted Benefits'!$N485&amp;'Discounted Benefits'!$O485),('Discounted Benefits'!CI485)/Value_Output,"")</f>
        <v/>
      </c>
      <c r="CD232" s="77" t="str">
        <f>IF(ISTEXT('Discounted Benefits'!$N485&amp;'Discounted Benefits'!$O485),('Discounted Benefits'!CJ485)/Value_Output,"")</f>
        <v/>
      </c>
      <c r="CE232" s="77" t="str">
        <f>IF(ISTEXT('Discounted Benefits'!$N485&amp;'Discounted Benefits'!$O485),('Discounted Benefits'!CK485)/Value_Output,"")</f>
        <v/>
      </c>
      <c r="CF232" s="77" t="str">
        <f>IF(ISTEXT('Discounted Benefits'!$N485&amp;'Discounted Benefits'!$O485),('Discounted Benefits'!CL485)/Value_Output,"")</f>
        <v/>
      </c>
      <c r="CG232" s="77" t="str">
        <f>IF(ISTEXT('Discounted Benefits'!$N485&amp;'Discounted Benefits'!$O485),('Discounted Benefits'!CM485)/Value_Output,"")</f>
        <v/>
      </c>
      <c r="CH232" s="77" t="str">
        <f>IF(ISTEXT('Discounted Benefits'!$N485&amp;'Discounted Benefits'!$O485),('Discounted Benefits'!CN485)/Value_Output,"")</f>
        <v/>
      </c>
      <c r="CI232" s="77" t="str">
        <f>IF(ISTEXT('Discounted Benefits'!$N485&amp;'Discounted Benefits'!$O485),('Discounted Benefits'!CO485)/Value_Output,"")</f>
        <v/>
      </c>
      <c r="CJ232" s="77" t="str">
        <f>IF(ISTEXT('Discounted Benefits'!$N485&amp;'Discounted Benefits'!$O485),('Discounted Benefits'!CP485)/Value_Output,"")</f>
        <v/>
      </c>
      <c r="CM232" s="24"/>
      <c r="CN232" s="24"/>
    </row>
    <row r="233" spans="3:92" x14ac:dyDescent="0.35">
      <c r="C233" s="114"/>
      <c r="D233" s="114"/>
      <c r="E233" s="23" t="str">
        <f>IF(ISTEXT('Discounted Benefits'!$N486&amp;'Discounted Benefits'!$O486),'Discounted Benefits'!$O486,"")</f>
        <v/>
      </c>
      <c r="F233" s="23"/>
      <c r="G233" s="82" t="str">
        <f>IF(ISTEXT('Discounted Benefits'!$N486&amp;'Discounted Benefits'!$O486),SUM('Discounted Benefits'!$P486:$BM486)/Value_Output,"")</f>
        <v/>
      </c>
      <c r="H233" s="82"/>
      <c r="I233" s="88"/>
      <c r="J233" s="81" t="str">
        <f>IF(ISTEXT('Discounted Benefits'!$N486&amp;'Discounted Benefits'!$O486),('Discounted Benefits'!P486)/Value_Output,"")</f>
        <v/>
      </c>
      <c r="K233" s="81" t="str">
        <f>IF(ISTEXT('Discounted Benefits'!$N486&amp;'Discounted Benefits'!$O486),('Discounted Benefits'!Q486)/Value_Output,"")</f>
        <v/>
      </c>
      <c r="L233" s="81" t="str">
        <f>IF(ISTEXT('Discounted Benefits'!$N486&amp;'Discounted Benefits'!$O486),('Discounted Benefits'!R486)/Value_Output,"")</f>
        <v/>
      </c>
      <c r="M233" s="81" t="str">
        <f>IF(ISTEXT('Discounted Benefits'!$N486&amp;'Discounted Benefits'!$O486),('Discounted Benefits'!S486)/Value_Output,"")</f>
        <v/>
      </c>
      <c r="N233" s="81" t="str">
        <f>IF(ISTEXT('Discounted Benefits'!$N486&amp;'Discounted Benefits'!$O486),('Discounted Benefits'!T486)/Value_Output,"")</f>
        <v/>
      </c>
      <c r="O233" s="81" t="str">
        <f>IF(ISTEXT('Discounted Benefits'!$N486&amp;'Discounted Benefits'!$O486),('Discounted Benefits'!U486)/Value_Output,"")</f>
        <v/>
      </c>
      <c r="P233" s="81" t="str">
        <f>IF(ISTEXT('Discounted Benefits'!$N486&amp;'Discounted Benefits'!$O486),('Discounted Benefits'!V486)/Value_Output,"")</f>
        <v/>
      </c>
      <c r="Q233" s="81" t="str">
        <f>IF(ISTEXT('Discounted Benefits'!$N486&amp;'Discounted Benefits'!$O486),('Discounted Benefits'!W486)/Value_Output,"")</f>
        <v/>
      </c>
      <c r="R233" s="81" t="str">
        <f>IF(ISTEXT('Discounted Benefits'!$N486&amp;'Discounted Benefits'!$O486),('Discounted Benefits'!X486)/Value_Output,"")</f>
        <v/>
      </c>
      <c r="S233" s="81" t="str">
        <f>IF(ISTEXT('Discounted Benefits'!$N486&amp;'Discounted Benefits'!$O486),('Discounted Benefits'!Y486)/Value_Output,"")</f>
        <v/>
      </c>
      <c r="T233" s="81" t="str">
        <f>IF(ISTEXT('Discounted Benefits'!$N486&amp;'Discounted Benefits'!$O486),('Discounted Benefits'!Z486)/Value_Output,"")</f>
        <v/>
      </c>
      <c r="U233" s="81" t="str">
        <f>IF(ISTEXT('Discounted Benefits'!$N486&amp;'Discounted Benefits'!$O486),('Discounted Benefits'!AA486)/Value_Output,"")</f>
        <v/>
      </c>
      <c r="V233" s="81" t="str">
        <f>IF(ISTEXT('Discounted Benefits'!$N486&amp;'Discounted Benefits'!$O486),('Discounted Benefits'!AB486)/Value_Output,"")</f>
        <v/>
      </c>
      <c r="W233" s="81" t="str">
        <f>IF(ISTEXT('Discounted Benefits'!$N486&amp;'Discounted Benefits'!$O486),('Discounted Benefits'!AC486)/Value_Output,"")</f>
        <v/>
      </c>
      <c r="X233" s="81" t="str">
        <f>IF(ISTEXT('Discounted Benefits'!$N486&amp;'Discounted Benefits'!$O486),('Discounted Benefits'!AD486)/Value_Output,"")</f>
        <v/>
      </c>
      <c r="Y233" s="81" t="str">
        <f>IF(ISTEXT('Discounted Benefits'!$N486&amp;'Discounted Benefits'!$O486),('Discounted Benefits'!AE486)/Value_Output,"")</f>
        <v/>
      </c>
      <c r="Z233" s="81" t="str">
        <f>IF(ISTEXT('Discounted Benefits'!$N486&amp;'Discounted Benefits'!$O486),('Discounted Benefits'!AF486)/Value_Output,"")</f>
        <v/>
      </c>
      <c r="AA233" s="81" t="str">
        <f>IF(ISTEXT('Discounted Benefits'!$N486&amp;'Discounted Benefits'!$O486),('Discounted Benefits'!AG486)/Value_Output,"")</f>
        <v/>
      </c>
      <c r="AB233" s="81" t="str">
        <f>IF(ISTEXT('Discounted Benefits'!$N486&amp;'Discounted Benefits'!$O486),('Discounted Benefits'!AH486)/Value_Output,"")</f>
        <v/>
      </c>
      <c r="AC233" s="81" t="str">
        <f>IF(ISTEXT('Discounted Benefits'!$N486&amp;'Discounted Benefits'!$O486),('Discounted Benefits'!AI486)/Value_Output,"")</f>
        <v/>
      </c>
      <c r="AD233" s="81" t="str">
        <f>IF(ISTEXT('Discounted Benefits'!$N486&amp;'Discounted Benefits'!$O486),('Discounted Benefits'!AJ486)/Value_Output,"")</f>
        <v/>
      </c>
      <c r="AE233" s="81" t="str">
        <f>IF(ISTEXT('Discounted Benefits'!$N486&amp;'Discounted Benefits'!$O486),('Discounted Benefits'!AK486)/Value_Output,"")</f>
        <v/>
      </c>
      <c r="AF233" s="81" t="str">
        <f>IF(ISTEXT('Discounted Benefits'!$N486&amp;'Discounted Benefits'!$O486),('Discounted Benefits'!AL486)/Value_Output,"")</f>
        <v/>
      </c>
      <c r="AG233" s="81" t="str">
        <f>IF(ISTEXT('Discounted Benefits'!$N486&amp;'Discounted Benefits'!$O486),('Discounted Benefits'!AM486)/Value_Output,"")</f>
        <v/>
      </c>
      <c r="AH233" s="81" t="str">
        <f>IF(ISTEXT('Discounted Benefits'!$N486&amp;'Discounted Benefits'!$O486),('Discounted Benefits'!AN486)/Value_Output,"")</f>
        <v/>
      </c>
      <c r="AI233" s="81" t="str">
        <f>IF(ISTEXT('Discounted Benefits'!$N486&amp;'Discounted Benefits'!$O486),('Discounted Benefits'!AO486)/Value_Output,"")</f>
        <v/>
      </c>
      <c r="AJ233" s="81" t="str">
        <f>IF(ISTEXT('Discounted Benefits'!$N486&amp;'Discounted Benefits'!$O486),('Discounted Benefits'!AP486)/Value_Output,"")</f>
        <v/>
      </c>
      <c r="AK233" s="81" t="str">
        <f>IF(ISTEXT('Discounted Benefits'!$N486&amp;'Discounted Benefits'!$O486),('Discounted Benefits'!AQ486)/Value_Output,"")</f>
        <v/>
      </c>
      <c r="AL233" s="81" t="str">
        <f>IF(ISTEXT('Discounted Benefits'!$N486&amp;'Discounted Benefits'!$O486),('Discounted Benefits'!AR486)/Value_Output,"")</f>
        <v/>
      </c>
      <c r="AM233" s="81" t="str">
        <f>IF(ISTEXT('Discounted Benefits'!$N486&amp;'Discounted Benefits'!$O486),('Discounted Benefits'!AS486)/Value_Output,"")</f>
        <v/>
      </c>
      <c r="AN233" s="81" t="str">
        <f>IF(ISTEXT('Discounted Benefits'!$N486&amp;'Discounted Benefits'!$O486),('Discounted Benefits'!AT486)/Value_Output,"")</f>
        <v/>
      </c>
      <c r="AO233" s="81" t="str">
        <f>IF(ISTEXT('Discounted Benefits'!$N486&amp;'Discounted Benefits'!$O486),('Discounted Benefits'!AU486)/Value_Output,"")</f>
        <v/>
      </c>
      <c r="AP233" s="81" t="str">
        <f>IF(ISTEXT('Discounted Benefits'!$N486&amp;'Discounted Benefits'!$O486),('Discounted Benefits'!AV486)/Value_Output,"")</f>
        <v/>
      </c>
      <c r="AQ233" s="81" t="str">
        <f>IF(ISTEXT('Discounted Benefits'!$N486&amp;'Discounted Benefits'!$O486),('Discounted Benefits'!AW486)/Value_Output,"")</f>
        <v/>
      </c>
      <c r="AR233" s="81" t="str">
        <f>IF(ISTEXT('Discounted Benefits'!$N486&amp;'Discounted Benefits'!$O486),('Discounted Benefits'!AX486)/Value_Output,"")</f>
        <v/>
      </c>
      <c r="AS233" s="81" t="str">
        <f>IF(ISTEXT('Discounted Benefits'!$N486&amp;'Discounted Benefits'!$O486),('Discounted Benefits'!AY486)/Value_Output,"")</f>
        <v/>
      </c>
      <c r="AT233" s="81" t="str">
        <f>IF(ISTEXT('Discounted Benefits'!$N486&amp;'Discounted Benefits'!$O486),('Discounted Benefits'!AZ486)/Value_Output,"")</f>
        <v/>
      </c>
      <c r="AU233" s="81" t="str">
        <f>IF(ISTEXT('Discounted Benefits'!$N486&amp;'Discounted Benefits'!$O486),('Discounted Benefits'!BA486)/Value_Output,"")</f>
        <v/>
      </c>
      <c r="AV233" s="81" t="str">
        <f>IF(ISTEXT('Discounted Benefits'!$N486&amp;'Discounted Benefits'!$O486),('Discounted Benefits'!BB486)/Value_Output,"")</f>
        <v/>
      </c>
      <c r="AW233" s="81" t="str">
        <f>IF(ISTEXT('Discounted Benefits'!$N486&amp;'Discounted Benefits'!$O486),('Discounted Benefits'!BC486)/Value_Output,"")</f>
        <v/>
      </c>
      <c r="AX233" s="81" t="str">
        <f>IF(ISTEXT('Discounted Benefits'!$N486&amp;'Discounted Benefits'!$O486),('Discounted Benefits'!BD486)/Value_Output,"")</f>
        <v/>
      </c>
      <c r="AY233" s="81" t="str">
        <f>IF(ISTEXT('Discounted Benefits'!$N486&amp;'Discounted Benefits'!$O486),('Discounted Benefits'!BE486)/Value_Output,"")</f>
        <v/>
      </c>
      <c r="AZ233" s="77" t="str">
        <f>IF(ISTEXT('Discounted Benefits'!$N486&amp;'Discounted Benefits'!$O486),('Discounted Benefits'!BF486)/Value_Output,"")</f>
        <v/>
      </c>
      <c r="BA233" s="77" t="str">
        <f>IF(ISTEXT('Discounted Benefits'!$N486&amp;'Discounted Benefits'!$O486),('Discounted Benefits'!BG486)/Value_Output,"")</f>
        <v/>
      </c>
      <c r="BB233" s="77" t="str">
        <f>IF(ISTEXT('Discounted Benefits'!$N486&amp;'Discounted Benefits'!$O486),('Discounted Benefits'!BH486)/Value_Output,"")</f>
        <v/>
      </c>
      <c r="BC233" s="77" t="str">
        <f>IF(ISTEXT('Discounted Benefits'!$N486&amp;'Discounted Benefits'!$O486),('Discounted Benefits'!BI486)/Value_Output,"")</f>
        <v/>
      </c>
      <c r="BD233" s="77" t="str">
        <f>IF(ISTEXT('Discounted Benefits'!$N486&amp;'Discounted Benefits'!$O486),('Discounted Benefits'!BJ486)/Value_Output,"")</f>
        <v/>
      </c>
      <c r="BE233" s="77" t="str">
        <f>IF(ISTEXT('Discounted Benefits'!$N486&amp;'Discounted Benefits'!$O486),('Discounted Benefits'!BK486)/Value_Output,"")</f>
        <v/>
      </c>
      <c r="BF233" s="77" t="str">
        <f>IF(ISTEXT('Discounted Benefits'!$N486&amp;'Discounted Benefits'!$O486),('Discounted Benefits'!BL486)/Value_Output,"")</f>
        <v/>
      </c>
      <c r="BG233" s="77" t="str">
        <f>IF(ISTEXT('Discounted Benefits'!$N486&amp;'Discounted Benefits'!$O486),('Discounted Benefits'!BM486)/Value_Output,"")</f>
        <v/>
      </c>
      <c r="BH233" s="77" t="str">
        <f>IF(ISTEXT('Discounted Benefits'!$N486&amp;'Discounted Benefits'!$O486),('Discounted Benefits'!BN486)/Value_Output,"")</f>
        <v/>
      </c>
      <c r="BI233" s="77" t="str">
        <f>IF(ISTEXT('Discounted Benefits'!$N486&amp;'Discounted Benefits'!$O486),('Discounted Benefits'!BO486)/Value_Output,"")</f>
        <v/>
      </c>
      <c r="BJ233" s="77" t="str">
        <f>IF(ISTEXT('Discounted Benefits'!$N486&amp;'Discounted Benefits'!$O486),('Discounted Benefits'!BP486)/Value_Output,"")</f>
        <v/>
      </c>
      <c r="BK233" s="77" t="str">
        <f>IF(ISTEXT('Discounted Benefits'!$N486&amp;'Discounted Benefits'!$O486),('Discounted Benefits'!BQ486)/Value_Output,"")</f>
        <v/>
      </c>
      <c r="BL233" s="77" t="str">
        <f>IF(ISTEXT('Discounted Benefits'!$N486&amp;'Discounted Benefits'!$O486),('Discounted Benefits'!BR486)/Value_Output,"")</f>
        <v/>
      </c>
      <c r="BM233" s="77" t="str">
        <f>IF(ISTEXT('Discounted Benefits'!$N486&amp;'Discounted Benefits'!$O486),('Discounted Benefits'!BS486)/Value_Output,"")</f>
        <v/>
      </c>
      <c r="BN233" s="77" t="str">
        <f>IF(ISTEXT('Discounted Benefits'!$N486&amp;'Discounted Benefits'!$O486),('Discounted Benefits'!BT486)/Value_Output,"")</f>
        <v/>
      </c>
      <c r="BO233" s="77" t="str">
        <f>IF(ISTEXT('Discounted Benefits'!$N486&amp;'Discounted Benefits'!$O486),('Discounted Benefits'!BU486)/Value_Output,"")</f>
        <v/>
      </c>
      <c r="BP233" s="77" t="str">
        <f>IF(ISTEXT('Discounted Benefits'!$N486&amp;'Discounted Benefits'!$O486),('Discounted Benefits'!BV486)/Value_Output,"")</f>
        <v/>
      </c>
      <c r="BQ233" s="77" t="str">
        <f>IF(ISTEXT('Discounted Benefits'!$N486&amp;'Discounted Benefits'!$O486),('Discounted Benefits'!BW486)/Value_Output,"")</f>
        <v/>
      </c>
      <c r="BR233" s="77" t="str">
        <f>IF(ISTEXT('Discounted Benefits'!$N486&amp;'Discounted Benefits'!$O486),('Discounted Benefits'!BX486)/Value_Output,"")</f>
        <v/>
      </c>
      <c r="BS233" s="77" t="str">
        <f>IF(ISTEXT('Discounted Benefits'!$N486&amp;'Discounted Benefits'!$O486),('Discounted Benefits'!BY486)/Value_Output,"")</f>
        <v/>
      </c>
      <c r="BT233" s="77" t="str">
        <f>IF(ISTEXT('Discounted Benefits'!$N486&amp;'Discounted Benefits'!$O486),('Discounted Benefits'!BZ486)/Value_Output,"")</f>
        <v/>
      </c>
      <c r="BU233" s="77" t="str">
        <f>IF(ISTEXT('Discounted Benefits'!$N486&amp;'Discounted Benefits'!$O486),('Discounted Benefits'!CA486)/Value_Output,"")</f>
        <v/>
      </c>
      <c r="BV233" s="77" t="str">
        <f>IF(ISTEXT('Discounted Benefits'!$N486&amp;'Discounted Benefits'!$O486),('Discounted Benefits'!CB486)/Value_Output,"")</f>
        <v/>
      </c>
      <c r="BW233" s="77" t="str">
        <f>IF(ISTEXT('Discounted Benefits'!$N486&amp;'Discounted Benefits'!$O486),('Discounted Benefits'!CC486)/Value_Output,"")</f>
        <v/>
      </c>
      <c r="BX233" s="77" t="str">
        <f>IF(ISTEXT('Discounted Benefits'!$N486&amp;'Discounted Benefits'!$O486),('Discounted Benefits'!CD486)/Value_Output,"")</f>
        <v/>
      </c>
      <c r="BY233" s="77" t="str">
        <f>IF(ISTEXT('Discounted Benefits'!$N486&amp;'Discounted Benefits'!$O486),('Discounted Benefits'!CE486)/Value_Output,"")</f>
        <v/>
      </c>
      <c r="BZ233" s="77" t="str">
        <f>IF(ISTEXT('Discounted Benefits'!$N486&amp;'Discounted Benefits'!$O486),('Discounted Benefits'!CF486)/Value_Output,"")</f>
        <v/>
      </c>
      <c r="CA233" s="77" t="str">
        <f>IF(ISTEXT('Discounted Benefits'!$N486&amp;'Discounted Benefits'!$O486),('Discounted Benefits'!CG486)/Value_Output,"")</f>
        <v/>
      </c>
      <c r="CB233" s="77" t="str">
        <f>IF(ISTEXT('Discounted Benefits'!$N486&amp;'Discounted Benefits'!$O486),('Discounted Benefits'!CH486)/Value_Output,"")</f>
        <v/>
      </c>
      <c r="CC233" s="77" t="str">
        <f>IF(ISTEXT('Discounted Benefits'!$N486&amp;'Discounted Benefits'!$O486),('Discounted Benefits'!CI486)/Value_Output,"")</f>
        <v/>
      </c>
      <c r="CD233" s="77" t="str">
        <f>IF(ISTEXT('Discounted Benefits'!$N486&amp;'Discounted Benefits'!$O486),('Discounted Benefits'!CJ486)/Value_Output,"")</f>
        <v/>
      </c>
      <c r="CE233" s="77" t="str">
        <f>IF(ISTEXT('Discounted Benefits'!$N486&amp;'Discounted Benefits'!$O486),('Discounted Benefits'!CK486)/Value_Output,"")</f>
        <v/>
      </c>
      <c r="CF233" s="77" t="str">
        <f>IF(ISTEXT('Discounted Benefits'!$N486&amp;'Discounted Benefits'!$O486),('Discounted Benefits'!CL486)/Value_Output,"")</f>
        <v/>
      </c>
      <c r="CG233" s="77" t="str">
        <f>IF(ISTEXT('Discounted Benefits'!$N486&amp;'Discounted Benefits'!$O486),('Discounted Benefits'!CM486)/Value_Output,"")</f>
        <v/>
      </c>
      <c r="CH233" s="77" t="str">
        <f>IF(ISTEXT('Discounted Benefits'!$N486&amp;'Discounted Benefits'!$O486),('Discounted Benefits'!CN486)/Value_Output,"")</f>
        <v/>
      </c>
      <c r="CI233" s="77" t="str">
        <f>IF(ISTEXT('Discounted Benefits'!$N486&amp;'Discounted Benefits'!$O486),('Discounted Benefits'!CO486)/Value_Output,"")</f>
        <v/>
      </c>
      <c r="CJ233" s="77" t="str">
        <f>IF(ISTEXT('Discounted Benefits'!$N486&amp;'Discounted Benefits'!$O486),('Discounted Benefits'!CP486)/Value_Output,"")</f>
        <v/>
      </c>
      <c r="CM233" s="24"/>
      <c r="CN233" s="24"/>
    </row>
    <row r="234" spans="3:92" x14ac:dyDescent="0.35">
      <c r="C234" s="114"/>
      <c r="D234" s="114"/>
      <c r="E234" s="23" t="str">
        <f>IF(ISTEXT('Discounted Benefits'!$N487&amp;'Discounted Benefits'!$O487),'Discounted Benefits'!$O487,"")</f>
        <v/>
      </c>
      <c r="F234" s="23"/>
      <c r="G234" s="82" t="str">
        <f>IF(ISTEXT('Discounted Benefits'!$N487&amp;'Discounted Benefits'!$O487),SUM('Discounted Benefits'!$P487:$BM487)/Value_Output,"")</f>
        <v/>
      </c>
      <c r="H234" s="82"/>
      <c r="I234" s="88"/>
      <c r="J234" s="81" t="str">
        <f>IF(ISTEXT('Discounted Benefits'!$N487&amp;'Discounted Benefits'!$O487),('Discounted Benefits'!P487)/Value_Output,"")</f>
        <v/>
      </c>
      <c r="K234" s="81" t="str">
        <f>IF(ISTEXT('Discounted Benefits'!$N487&amp;'Discounted Benefits'!$O487),('Discounted Benefits'!Q487)/Value_Output,"")</f>
        <v/>
      </c>
      <c r="L234" s="81" t="str">
        <f>IF(ISTEXT('Discounted Benefits'!$N487&amp;'Discounted Benefits'!$O487),('Discounted Benefits'!R487)/Value_Output,"")</f>
        <v/>
      </c>
      <c r="M234" s="81" t="str">
        <f>IF(ISTEXT('Discounted Benefits'!$N487&amp;'Discounted Benefits'!$O487),('Discounted Benefits'!S487)/Value_Output,"")</f>
        <v/>
      </c>
      <c r="N234" s="81" t="str">
        <f>IF(ISTEXT('Discounted Benefits'!$N487&amp;'Discounted Benefits'!$O487),('Discounted Benefits'!T487)/Value_Output,"")</f>
        <v/>
      </c>
      <c r="O234" s="81" t="str">
        <f>IF(ISTEXT('Discounted Benefits'!$N487&amp;'Discounted Benefits'!$O487),('Discounted Benefits'!U487)/Value_Output,"")</f>
        <v/>
      </c>
      <c r="P234" s="81" t="str">
        <f>IF(ISTEXT('Discounted Benefits'!$N487&amp;'Discounted Benefits'!$O487),('Discounted Benefits'!V487)/Value_Output,"")</f>
        <v/>
      </c>
      <c r="Q234" s="81" t="str">
        <f>IF(ISTEXT('Discounted Benefits'!$N487&amp;'Discounted Benefits'!$O487),('Discounted Benefits'!W487)/Value_Output,"")</f>
        <v/>
      </c>
      <c r="R234" s="81" t="str">
        <f>IF(ISTEXT('Discounted Benefits'!$N487&amp;'Discounted Benefits'!$O487),('Discounted Benefits'!X487)/Value_Output,"")</f>
        <v/>
      </c>
      <c r="S234" s="81" t="str">
        <f>IF(ISTEXT('Discounted Benefits'!$N487&amp;'Discounted Benefits'!$O487),('Discounted Benefits'!Y487)/Value_Output,"")</f>
        <v/>
      </c>
      <c r="T234" s="81" t="str">
        <f>IF(ISTEXT('Discounted Benefits'!$N487&amp;'Discounted Benefits'!$O487),('Discounted Benefits'!Z487)/Value_Output,"")</f>
        <v/>
      </c>
      <c r="U234" s="81" t="str">
        <f>IF(ISTEXT('Discounted Benefits'!$N487&amp;'Discounted Benefits'!$O487),('Discounted Benefits'!AA487)/Value_Output,"")</f>
        <v/>
      </c>
      <c r="V234" s="81" t="str">
        <f>IF(ISTEXT('Discounted Benefits'!$N487&amp;'Discounted Benefits'!$O487),('Discounted Benefits'!AB487)/Value_Output,"")</f>
        <v/>
      </c>
      <c r="W234" s="81" t="str">
        <f>IF(ISTEXT('Discounted Benefits'!$N487&amp;'Discounted Benefits'!$O487),('Discounted Benefits'!AC487)/Value_Output,"")</f>
        <v/>
      </c>
      <c r="X234" s="81" t="str">
        <f>IF(ISTEXT('Discounted Benefits'!$N487&amp;'Discounted Benefits'!$O487),('Discounted Benefits'!AD487)/Value_Output,"")</f>
        <v/>
      </c>
      <c r="Y234" s="81" t="str">
        <f>IF(ISTEXT('Discounted Benefits'!$N487&amp;'Discounted Benefits'!$O487),('Discounted Benefits'!AE487)/Value_Output,"")</f>
        <v/>
      </c>
      <c r="Z234" s="81" t="str">
        <f>IF(ISTEXT('Discounted Benefits'!$N487&amp;'Discounted Benefits'!$O487),('Discounted Benefits'!AF487)/Value_Output,"")</f>
        <v/>
      </c>
      <c r="AA234" s="81" t="str">
        <f>IF(ISTEXT('Discounted Benefits'!$N487&amp;'Discounted Benefits'!$O487),('Discounted Benefits'!AG487)/Value_Output,"")</f>
        <v/>
      </c>
      <c r="AB234" s="81" t="str">
        <f>IF(ISTEXT('Discounted Benefits'!$N487&amp;'Discounted Benefits'!$O487),('Discounted Benefits'!AH487)/Value_Output,"")</f>
        <v/>
      </c>
      <c r="AC234" s="81" t="str">
        <f>IF(ISTEXT('Discounted Benefits'!$N487&amp;'Discounted Benefits'!$O487),('Discounted Benefits'!AI487)/Value_Output,"")</f>
        <v/>
      </c>
      <c r="AD234" s="81" t="str">
        <f>IF(ISTEXT('Discounted Benefits'!$N487&amp;'Discounted Benefits'!$O487),('Discounted Benefits'!AJ487)/Value_Output,"")</f>
        <v/>
      </c>
      <c r="AE234" s="81" t="str">
        <f>IF(ISTEXT('Discounted Benefits'!$N487&amp;'Discounted Benefits'!$O487),('Discounted Benefits'!AK487)/Value_Output,"")</f>
        <v/>
      </c>
      <c r="AF234" s="81" t="str">
        <f>IF(ISTEXT('Discounted Benefits'!$N487&amp;'Discounted Benefits'!$O487),('Discounted Benefits'!AL487)/Value_Output,"")</f>
        <v/>
      </c>
      <c r="AG234" s="81" t="str">
        <f>IF(ISTEXT('Discounted Benefits'!$N487&amp;'Discounted Benefits'!$O487),('Discounted Benefits'!AM487)/Value_Output,"")</f>
        <v/>
      </c>
      <c r="AH234" s="81" t="str">
        <f>IF(ISTEXT('Discounted Benefits'!$N487&amp;'Discounted Benefits'!$O487),('Discounted Benefits'!AN487)/Value_Output,"")</f>
        <v/>
      </c>
      <c r="AI234" s="81" t="str">
        <f>IF(ISTEXT('Discounted Benefits'!$N487&amp;'Discounted Benefits'!$O487),('Discounted Benefits'!AO487)/Value_Output,"")</f>
        <v/>
      </c>
      <c r="AJ234" s="81" t="str">
        <f>IF(ISTEXT('Discounted Benefits'!$N487&amp;'Discounted Benefits'!$O487),('Discounted Benefits'!AP487)/Value_Output,"")</f>
        <v/>
      </c>
      <c r="AK234" s="81" t="str">
        <f>IF(ISTEXT('Discounted Benefits'!$N487&amp;'Discounted Benefits'!$O487),('Discounted Benefits'!AQ487)/Value_Output,"")</f>
        <v/>
      </c>
      <c r="AL234" s="81" t="str">
        <f>IF(ISTEXT('Discounted Benefits'!$N487&amp;'Discounted Benefits'!$O487),('Discounted Benefits'!AR487)/Value_Output,"")</f>
        <v/>
      </c>
      <c r="AM234" s="81" t="str">
        <f>IF(ISTEXT('Discounted Benefits'!$N487&amp;'Discounted Benefits'!$O487),('Discounted Benefits'!AS487)/Value_Output,"")</f>
        <v/>
      </c>
      <c r="AN234" s="81" t="str">
        <f>IF(ISTEXT('Discounted Benefits'!$N487&amp;'Discounted Benefits'!$O487),('Discounted Benefits'!AT487)/Value_Output,"")</f>
        <v/>
      </c>
      <c r="AO234" s="81" t="str">
        <f>IF(ISTEXT('Discounted Benefits'!$N487&amp;'Discounted Benefits'!$O487),('Discounted Benefits'!AU487)/Value_Output,"")</f>
        <v/>
      </c>
      <c r="AP234" s="81" t="str">
        <f>IF(ISTEXT('Discounted Benefits'!$N487&amp;'Discounted Benefits'!$O487),('Discounted Benefits'!AV487)/Value_Output,"")</f>
        <v/>
      </c>
      <c r="AQ234" s="81" t="str">
        <f>IF(ISTEXT('Discounted Benefits'!$N487&amp;'Discounted Benefits'!$O487),('Discounted Benefits'!AW487)/Value_Output,"")</f>
        <v/>
      </c>
      <c r="AR234" s="81" t="str">
        <f>IF(ISTEXT('Discounted Benefits'!$N487&amp;'Discounted Benefits'!$O487),('Discounted Benefits'!AX487)/Value_Output,"")</f>
        <v/>
      </c>
      <c r="AS234" s="81" t="str">
        <f>IF(ISTEXT('Discounted Benefits'!$N487&amp;'Discounted Benefits'!$O487),('Discounted Benefits'!AY487)/Value_Output,"")</f>
        <v/>
      </c>
      <c r="AT234" s="81" t="str">
        <f>IF(ISTEXT('Discounted Benefits'!$N487&amp;'Discounted Benefits'!$O487),('Discounted Benefits'!AZ487)/Value_Output,"")</f>
        <v/>
      </c>
      <c r="AU234" s="81" t="str">
        <f>IF(ISTEXT('Discounted Benefits'!$N487&amp;'Discounted Benefits'!$O487),('Discounted Benefits'!BA487)/Value_Output,"")</f>
        <v/>
      </c>
      <c r="AV234" s="81" t="str">
        <f>IF(ISTEXT('Discounted Benefits'!$N487&amp;'Discounted Benefits'!$O487),('Discounted Benefits'!BB487)/Value_Output,"")</f>
        <v/>
      </c>
      <c r="AW234" s="81" t="str">
        <f>IF(ISTEXT('Discounted Benefits'!$N487&amp;'Discounted Benefits'!$O487),('Discounted Benefits'!BC487)/Value_Output,"")</f>
        <v/>
      </c>
      <c r="AX234" s="81" t="str">
        <f>IF(ISTEXT('Discounted Benefits'!$N487&amp;'Discounted Benefits'!$O487),('Discounted Benefits'!BD487)/Value_Output,"")</f>
        <v/>
      </c>
      <c r="AY234" s="81" t="str">
        <f>IF(ISTEXT('Discounted Benefits'!$N487&amp;'Discounted Benefits'!$O487),('Discounted Benefits'!BE487)/Value_Output,"")</f>
        <v/>
      </c>
      <c r="AZ234" s="77" t="str">
        <f>IF(ISTEXT('Discounted Benefits'!$N487&amp;'Discounted Benefits'!$O487),('Discounted Benefits'!BF487)/Value_Output,"")</f>
        <v/>
      </c>
      <c r="BA234" s="77" t="str">
        <f>IF(ISTEXT('Discounted Benefits'!$N487&amp;'Discounted Benefits'!$O487),('Discounted Benefits'!BG487)/Value_Output,"")</f>
        <v/>
      </c>
      <c r="BB234" s="77" t="str">
        <f>IF(ISTEXT('Discounted Benefits'!$N487&amp;'Discounted Benefits'!$O487),('Discounted Benefits'!BH487)/Value_Output,"")</f>
        <v/>
      </c>
      <c r="BC234" s="77" t="str">
        <f>IF(ISTEXT('Discounted Benefits'!$N487&amp;'Discounted Benefits'!$O487),('Discounted Benefits'!BI487)/Value_Output,"")</f>
        <v/>
      </c>
      <c r="BD234" s="77" t="str">
        <f>IF(ISTEXT('Discounted Benefits'!$N487&amp;'Discounted Benefits'!$O487),('Discounted Benefits'!BJ487)/Value_Output,"")</f>
        <v/>
      </c>
      <c r="BE234" s="77" t="str">
        <f>IF(ISTEXT('Discounted Benefits'!$N487&amp;'Discounted Benefits'!$O487),('Discounted Benefits'!BK487)/Value_Output,"")</f>
        <v/>
      </c>
      <c r="BF234" s="77" t="str">
        <f>IF(ISTEXT('Discounted Benefits'!$N487&amp;'Discounted Benefits'!$O487),('Discounted Benefits'!BL487)/Value_Output,"")</f>
        <v/>
      </c>
      <c r="BG234" s="77" t="str">
        <f>IF(ISTEXT('Discounted Benefits'!$N487&amp;'Discounted Benefits'!$O487),('Discounted Benefits'!BM487)/Value_Output,"")</f>
        <v/>
      </c>
      <c r="BH234" s="77" t="str">
        <f>IF(ISTEXT('Discounted Benefits'!$N487&amp;'Discounted Benefits'!$O487),('Discounted Benefits'!BN487)/Value_Output,"")</f>
        <v/>
      </c>
      <c r="BI234" s="77" t="str">
        <f>IF(ISTEXT('Discounted Benefits'!$N487&amp;'Discounted Benefits'!$O487),('Discounted Benefits'!BO487)/Value_Output,"")</f>
        <v/>
      </c>
      <c r="BJ234" s="77" t="str">
        <f>IF(ISTEXT('Discounted Benefits'!$N487&amp;'Discounted Benefits'!$O487),('Discounted Benefits'!BP487)/Value_Output,"")</f>
        <v/>
      </c>
      <c r="BK234" s="77" t="str">
        <f>IF(ISTEXT('Discounted Benefits'!$N487&amp;'Discounted Benefits'!$O487),('Discounted Benefits'!BQ487)/Value_Output,"")</f>
        <v/>
      </c>
      <c r="BL234" s="77" t="str">
        <f>IF(ISTEXT('Discounted Benefits'!$N487&amp;'Discounted Benefits'!$O487),('Discounted Benefits'!BR487)/Value_Output,"")</f>
        <v/>
      </c>
      <c r="BM234" s="77" t="str">
        <f>IF(ISTEXT('Discounted Benefits'!$N487&amp;'Discounted Benefits'!$O487),('Discounted Benefits'!BS487)/Value_Output,"")</f>
        <v/>
      </c>
      <c r="BN234" s="77" t="str">
        <f>IF(ISTEXT('Discounted Benefits'!$N487&amp;'Discounted Benefits'!$O487),('Discounted Benefits'!BT487)/Value_Output,"")</f>
        <v/>
      </c>
      <c r="BO234" s="77" t="str">
        <f>IF(ISTEXT('Discounted Benefits'!$N487&amp;'Discounted Benefits'!$O487),('Discounted Benefits'!BU487)/Value_Output,"")</f>
        <v/>
      </c>
      <c r="BP234" s="77" t="str">
        <f>IF(ISTEXT('Discounted Benefits'!$N487&amp;'Discounted Benefits'!$O487),('Discounted Benefits'!BV487)/Value_Output,"")</f>
        <v/>
      </c>
      <c r="BQ234" s="77" t="str">
        <f>IF(ISTEXT('Discounted Benefits'!$N487&amp;'Discounted Benefits'!$O487),('Discounted Benefits'!BW487)/Value_Output,"")</f>
        <v/>
      </c>
      <c r="BR234" s="77" t="str">
        <f>IF(ISTEXT('Discounted Benefits'!$N487&amp;'Discounted Benefits'!$O487),('Discounted Benefits'!BX487)/Value_Output,"")</f>
        <v/>
      </c>
      <c r="BS234" s="77" t="str">
        <f>IF(ISTEXT('Discounted Benefits'!$N487&amp;'Discounted Benefits'!$O487),('Discounted Benefits'!BY487)/Value_Output,"")</f>
        <v/>
      </c>
      <c r="BT234" s="77" t="str">
        <f>IF(ISTEXT('Discounted Benefits'!$N487&amp;'Discounted Benefits'!$O487),('Discounted Benefits'!BZ487)/Value_Output,"")</f>
        <v/>
      </c>
      <c r="BU234" s="77" t="str">
        <f>IF(ISTEXT('Discounted Benefits'!$N487&amp;'Discounted Benefits'!$O487),('Discounted Benefits'!CA487)/Value_Output,"")</f>
        <v/>
      </c>
      <c r="BV234" s="77" t="str">
        <f>IF(ISTEXT('Discounted Benefits'!$N487&amp;'Discounted Benefits'!$O487),('Discounted Benefits'!CB487)/Value_Output,"")</f>
        <v/>
      </c>
      <c r="BW234" s="77" t="str">
        <f>IF(ISTEXT('Discounted Benefits'!$N487&amp;'Discounted Benefits'!$O487),('Discounted Benefits'!CC487)/Value_Output,"")</f>
        <v/>
      </c>
      <c r="BX234" s="77" t="str">
        <f>IF(ISTEXT('Discounted Benefits'!$N487&amp;'Discounted Benefits'!$O487),('Discounted Benefits'!CD487)/Value_Output,"")</f>
        <v/>
      </c>
      <c r="BY234" s="77" t="str">
        <f>IF(ISTEXT('Discounted Benefits'!$N487&amp;'Discounted Benefits'!$O487),('Discounted Benefits'!CE487)/Value_Output,"")</f>
        <v/>
      </c>
      <c r="BZ234" s="77" t="str">
        <f>IF(ISTEXT('Discounted Benefits'!$N487&amp;'Discounted Benefits'!$O487),('Discounted Benefits'!CF487)/Value_Output,"")</f>
        <v/>
      </c>
      <c r="CA234" s="77" t="str">
        <f>IF(ISTEXT('Discounted Benefits'!$N487&amp;'Discounted Benefits'!$O487),('Discounted Benefits'!CG487)/Value_Output,"")</f>
        <v/>
      </c>
      <c r="CB234" s="77" t="str">
        <f>IF(ISTEXT('Discounted Benefits'!$N487&amp;'Discounted Benefits'!$O487),('Discounted Benefits'!CH487)/Value_Output,"")</f>
        <v/>
      </c>
      <c r="CC234" s="77" t="str">
        <f>IF(ISTEXT('Discounted Benefits'!$N487&amp;'Discounted Benefits'!$O487),('Discounted Benefits'!CI487)/Value_Output,"")</f>
        <v/>
      </c>
      <c r="CD234" s="77" t="str">
        <f>IF(ISTEXT('Discounted Benefits'!$N487&amp;'Discounted Benefits'!$O487),('Discounted Benefits'!CJ487)/Value_Output,"")</f>
        <v/>
      </c>
      <c r="CE234" s="77" t="str">
        <f>IF(ISTEXT('Discounted Benefits'!$N487&amp;'Discounted Benefits'!$O487),('Discounted Benefits'!CK487)/Value_Output,"")</f>
        <v/>
      </c>
      <c r="CF234" s="77" t="str">
        <f>IF(ISTEXT('Discounted Benefits'!$N487&amp;'Discounted Benefits'!$O487),('Discounted Benefits'!CL487)/Value_Output,"")</f>
        <v/>
      </c>
      <c r="CG234" s="77" t="str">
        <f>IF(ISTEXT('Discounted Benefits'!$N487&amp;'Discounted Benefits'!$O487),('Discounted Benefits'!CM487)/Value_Output,"")</f>
        <v/>
      </c>
      <c r="CH234" s="77" t="str">
        <f>IF(ISTEXT('Discounted Benefits'!$N487&amp;'Discounted Benefits'!$O487),('Discounted Benefits'!CN487)/Value_Output,"")</f>
        <v/>
      </c>
      <c r="CI234" s="77" t="str">
        <f>IF(ISTEXT('Discounted Benefits'!$N487&amp;'Discounted Benefits'!$O487),('Discounted Benefits'!CO487)/Value_Output,"")</f>
        <v/>
      </c>
      <c r="CJ234" s="77" t="str">
        <f>IF(ISTEXT('Discounted Benefits'!$N487&amp;'Discounted Benefits'!$O487),('Discounted Benefits'!CP487)/Value_Output,"")</f>
        <v/>
      </c>
      <c r="CM234" s="24"/>
      <c r="CN234" s="24"/>
    </row>
    <row r="235" spans="3:92" ht="16" thickBot="1" x14ac:dyDescent="0.4">
      <c r="C235" s="114"/>
      <c r="D235" s="114"/>
      <c r="E235" s="257" t="s">
        <v>155</v>
      </c>
      <c r="F235" s="257"/>
      <c r="G235" s="258"/>
      <c r="H235" s="258"/>
      <c r="I235" s="259"/>
      <c r="J235" s="260">
        <f>SUM(J225:J234)</f>
        <v>0</v>
      </c>
      <c r="K235" s="260">
        <f t="shared" ref="K235" si="781">SUM(K225:K234)</f>
        <v>0</v>
      </c>
      <c r="L235" s="260">
        <f t="shared" ref="L235" si="782">SUM(L225:L234)</f>
        <v>0</v>
      </c>
      <c r="M235" s="260">
        <f t="shared" ref="M235" si="783">SUM(M225:M234)</f>
        <v>0</v>
      </c>
      <c r="N235" s="260">
        <f t="shared" ref="N235" si="784">SUM(N225:N234)</f>
        <v>0</v>
      </c>
      <c r="O235" s="260">
        <f t="shared" ref="O235" si="785">SUM(O225:O234)</f>
        <v>0</v>
      </c>
      <c r="P235" s="260">
        <f t="shared" ref="P235" si="786">SUM(P225:P234)</f>
        <v>0</v>
      </c>
      <c r="Q235" s="260">
        <f t="shared" ref="Q235" si="787">SUM(Q225:Q234)</f>
        <v>0</v>
      </c>
      <c r="R235" s="260">
        <f t="shared" ref="R235" si="788">SUM(R225:R234)</f>
        <v>0</v>
      </c>
      <c r="S235" s="260">
        <f t="shared" ref="S235" si="789">SUM(S225:S234)</f>
        <v>0</v>
      </c>
      <c r="T235" s="260">
        <f t="shared" ref="T235" si="790">SUM(T225:T234)</f>
        <v>0</v>
      </c>
      <c r="U235" s="260">
        <f t="shared" ref="U235" si="791">SUM(U225:U234)</f>
        <v>0</v>
      </c>
      <c r="V235" s="260">
        <f t="shared" ref="V235" si="792">SUM(V225:V234)</f>
        <v>0</v>
      </c>
      <c r="W235" s="260">
        <f t="shared" ref="W235" si="793">SUM(W225:W234)</f>
        <v>0</v>
      </c>
      <c r="X235" s="260">
        <f t="shared" ref="X235" si="794">SUM(X225:X234)</f>
        <v>0</v>
      </c>
      <c r="Y235" s="260">
        <f t="shared" ref="Y235" si="795">SUM(Y225:Y234)</f>
        <v>0</v>
      </c>
      <c r="Z235" s="260">
        <f t="shared" ref="Z235" si="796">SUM(Z225:Z234)</f>
        <v>0</v>
      </c>
      <c r="AA235" s="260">
        <f t="shared" ref="AA235" si="797">SUM(AA225:AA234)</f>
        <v>0</v>
      </c>
      <c r="AB235" s="260">
        <f t="shared" ref="AB235" si="798">SUM(AB225:AB234)</f>
        <v>0</v>
      </c>
      <c r="AC235" s="260">
        <f t="shared" ref="AC235" si="799">SUM(AC225:AC234)</f>
        <v>0</v>
      </c>
      <c r="AD235" s="260">
        <f t="shared" ref="AD235" si="800">SUM(AD225:AD234)</f>
        <v>0</v>
      </c>
      <c r="AE235" s="260">
        <f t="shared" ref="AE235" si="801">SUM(AE225:AE234)</f>
        <v>0</v>
      </c>
      <c r="AF235" s="260">
        <f t="shared" ref="AF235" si="802">SUM(AF225:AF234)</f>
        <v>0</v>
      </c>
      <c r="AG235" s="260">
        <f t="shared" ref="AG235" si="803">SUM(AG225:AG234)</f>
        <v>0</v>
      </c>
      <c r="AH235" s="260">
        <f t="shared" ref="AH235" si="804">SUM(AH225:AH234)</f>
        <v>0</v>
      </c>
      <c r="AI235" s="260">
        <f t="shared" ref="AI235" si="805">SUM(AI225:AI234)</f>
        <v>0</v>
      </c>
      <c r="AJ235" s="260">
        <f t="shared" ref="AJ235" si="806">SUM(AJ225:AJ234)</f>
        <v>0</v>
      </c>
      <c r="AK235" s="260">
        <f t="shared" ref="AK235" si="807">SUM(AK225:AK234)</f>
        <v>0</v>
      </c>
      <c r="AL235" s="260">
        <f t="shared" ref="AL235" si="808">SUM(AL225:AL234)</f>
        <v>0</v>
      </c>
      <c r="AM235" s="260">
        <f t="shared" ref="AM235" si="809">SUM(AM225:AM234)</f>
        <v>0</v>
      </c>
      <c r="AN235" s="260">
        <f t="shared" ref="AN235" si="810">SUM(AN225:AN234)</f>
        <v>0</v>
      </c>
      <c r="AO235" s="260">
        <f t="shared" ref="AO235" si="811">SUM(AO225:AO234)</f>
        <v>0</v>
      </c>
      <c r="AP235" s="260">
        <f t="shared" ref="AP235" si="812">SUM(AP225:AP234)</f>
        <v>0</v>
      </c>
      <c r="AQ235" s="260">
        <f t="shared" ref="AQ235" si="813">SUM(AQ225:AQ234)</f>
        <v>0</v>
      </c>
      <c r="AR235" s="260">
        <f t="shared" ref="AR235" si="814">SUM(AR225:AR234)</f>
        <v>0</v>
      </c>
      <c r="AS235" s="260">
        <f t="shared" ref="AS235" si="815">SUM(AS225:AS234)</f>
        <v>0</v>
      </c>
      <c r="AT235" s="260">
        <f t="shared" ref="AT235" si="816">SUM(AT225:AT234)</f>
        <v>0</v>
      </c>
      <c r="AU235" s="260">
        <f t="shared" ref="AU235" si="817">SUM(AU225:AU234)</f>
        <v>0</v>
      </c>
      <c r="AV235" s="260">
        <f t="shared" ref="AV235" si="818">SUM(AV225:AV234)</f>
        <v>0</v>
      </c>
      <c r="AW235" s="260">
        <f t="shared" ref="AW235" si="819">SUM(AW225:AW234)</f>
        <v>0</v>
      </c>
      <c r="AX235" s="260">
        <f t="shared" ref="AX235" si="820">SUM(AX225:AX234)</f>
        <v>0</v>
      </c>
      <c r="AY235" s="260">
        <f t="shared" ref="AY235" si="821">SUM(AY225:AY234)</f>
        <v>0</v>
      </c>
      <c r="AZ235" s="260">
        <f t="shared" ref="AZ235" si="822">SUM(AZ225:AZ234)</f>
        <v>0</v>
      </c>
      <c r="BA235" s="260">
        <f t="shared" ref="BA235" si="823">SUM(BA225:BA234)</f>
        <v>0</v>
      </c>
      <c r="BB235" s="260">
        <f t="shared" ref="BB235" si="824">SUM(BB225:BB234)</f>
        <v>0</v>
      </c>
      <c r="BC235" s="260">
        <f t="shared" ref="BC235" si="825">SUM(BC225:BC234)</f>
        <v>0</v>
      </c>
      <c r="BD235" s="260">
        <f t="shared" ref="BD235" si="826">SUM(BD225:BD234)</f>
        <v>0</v>
      </c>
      <c r="BE235" s="260">
        <f t="shared" ref="BE235" si="827">SUM(BE225:BE234)</f>
        <v>0</v>
      </c>
      <c r="BF235" s="260">
        <f t="shared" ref="BF235" si="828">SUM(BF225:BF234)</f>
        <v>0</v>
      </c>
      <c r="BG235" s="260">
        <f t="shared" ref="BG235" si="829">SUM(BG225:BG234)</f>
        <v>0</v>
      </c>
      <c r="BH235" s="260">
        <f t="shared" ref="BH235" si="830">SUM(BH225:BH234)</f>
        <v>0</v>
      </c>
      <c r="BI235" s="260">
        <f t="shared" ref="BI235" si="831">SUM(BI225:BI234)</f>
        <v>0</v>
      </c>
      <c r="BJ235" s="260">
        <f t="shared" ref="BJ235" si="832">SUM(BJ225:BJ234)</f>
        <v>0</v>
      </c>
      <c r="BK235" s="260">
        <f t="shared" ref="BK235" si="833">SUM(BK225:BK234)</f>
        <v>0</v>
      </c>
      <c r="BL235" s="260">
        <f t="shared" ref="BL235" si="834">SUM(BL225:BL234)</f>
        <v>0</v>
      </c>
      <c r="BM235" s="260">
        <f t="shared" ref="BM235" si="835">SUM(BM225:BM234)</f>
        <v>0</v>
      </c>
      <c r="BN235" s="260">
        <f t="shared" ref="BN235" si="836">SUM(BN225:BN234)</f>
        <v>0</v>
      </c>
      <c r="BO235" s="260">
        <f t="shared" ref="BO235" si="837">SUM(BO225:BO234)</f>
        <v>0</v>
      </c>
      <c r="BP235" s="260">
        <f t="shared" ref="BP235" si="838">SUM(BP225:BP234)</f>
        <v>0</v>
      </c>
      <c r="BQ235" s="260">
        <f t="shared" ref="BQ235" si="839">SUM(BQ225:BQ234)</f>
        <v>0</v>
      </c>
      <c r="BR235" s="260">
        <f t="shared" ref="BR235" si="840">SUM(BR225:BR234)</f>
        <v>0</v>
      </c>
      <c r="BS235" s="260">
        <f t="shared" ref="BS235" si="841">SUM(BS225:BS234)</f>
        <v>0</v>
      </c>
      <c r="BT235" s="260">
        <f t="shared" ref="BT235" si="842">SUM(BT225:BT234)</f>
        <v>0</v>
      </c>
      <c r="BU235" s="260">
        <f t="shared" ref="BU235" si="843">SUM(BU225:BU234)</f>
        <v>0</v>
      </c>
      <c r="BV235" s="260">
        <f t="shared" ref="BV235" si="844">SUM(BV225:BV234)</f>
        <v>0</v>
      </c>
      <c r="BW235" s="260">
        <f t="shared" ref="BW235" si="845">SUM(BW225:BW234)</f>
        <v>0</v>
      </c>
      <c r="BX235" s="260">
        <f t="shared" ref="BX235" si="846">SUM(BX225:BX234)</f>
        <v>0</v>
      </c>
      <c r="BY235" s="260">
        <f t="shared" ref="BY235" si="847">SUM(BY225:BY234)</f>
        <v>0</v>
      </c>
      <c r="BZ235" s="260">
        <f t="shared" ref="BZ235" si="848">SUM(BZ225:BZ234)</f>
        <v>0</v>
      </c>
      <c r="CA235" s="260">
        <f t="shared" ref="CA235" si="849">SUM(CA225:CA234)</f>
        <v>0</v>
      </c>
      <c r="CB235" s="260">
        <f t="shared" ref="CB235" si="850">SUM(CB225:CB234)</f>
        <v>0</v>
      </c>
      <c r="CC235" s="260">
        <f t="shared" ref="CC235" si="851">SUM(CC225:CC234)</f>
        <v>0</v>
      </c>
      <c r="CD235" s="260">
        <f t="shared" ref="CD235" si="852">SUM(CD225:CD234)</f>
        <v>0</v>
      </c>
      <c r="CE235" s="260">
        <f t="shared" ref="CE235" si="853">SUM(CE225:CE234)</f>
        <v>0</v>
      </c>
      <c r="CF235" s="260">
        <f t="shared" ref="CF235" si="854">SUM(CF225:CF234)</f>
        <v>0</v>
      </c>
      <c r="CG235" s="260">
        <f t="shared" ref="CG235" si="855">SUM(CG225:CG234)</f>
        <v>0</v>
      </c>
      <c r="CH235" s="260">
        <f t="shared" ref="CH235" si="856">SUM(CH225:CH234)</f>
        <v>0</v>
      </c>
      <c r="CI235" s="260">
        <f t="shared" ref="CI235" si="857">SUM(CI225:CI234)</f>
        <v>0</v>
      </c>
      <c r="CJ235" s="260">
        <f t="shared" ref="CJ235" si="858">SUM(CJ225:CJ234)</f>
        <v>0</v>
      </c>
      <c r="CM235" s="24"/>
      <c r="CN235" s="24"/>
    </row>
    <row r="236" spans="3:92" ht="16" thickTop="1" x14ac:dyDescent="0.35">
      <c r="C236" s="114"/>
      <c r="D236" s="114"/>
      <c r="E236" s="261"/>
      <c r="F236" s="261"/>
      <c r="G236" s="262"/>
      <c r="H236" s="262"/>
      <c r="I236" s="263"/>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264"/>
      <c r="BZ236" s="264"/>
      <c r="CA236" s="264"/>
      <c r="CB236" s="264"/>
      <c r="CC236" s="264"/>
      <c r="CD236" s="264"/>
      <c r="CE236" s="264"/>
      <c r="CF236" s="264"/>
      <c r="CG236" s="264"/>
      <c r="CH236" s="264"/>
      <c r="CI236" s="264"/>
      <c r="CJ236" s="264"/>
      <c r="CM236" s="24"/>
      <c r="CN236" s="24"/>
    </row>
    <row r="237" spans="3:92" x14ac:dyDescent="0.35">
      <c r="C237" s="114"/>
      <c r="D237" s="114"/>
      <c r="E237" s="114"/>
      <c r="F237" s="114"/>
      <c r="G237" s="140"/>
      <c r="H237" s="140"/>
      <c r="I237" s="141"/>
      <c r="J237" s="140"/>
      <c r="K237" s="140"/>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M237" s="24"/>
      <c r="CN237" s="24"/>
    </row>
    <row r="238" spans="3:92" x14ac:dyDescent="0.35">
      <c r="C238" s="114"/>
      <c r="D238" s="114"/>
      <c r="E238" s="114"/>
      <c r="F238" s="114"/>
      <c r="G238" s="140"/>
      <c r="H238" s="140"/>
      <c r="I238" s="141"/>
      <c r="J238" s="140"/>
      <c r="K238" s="140"/>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M238" s="24"/>
      <c r="CN238" s="24"/>
    </row>
    <row r="239" spans="3:92" x14ac:dyDescent="0.35">
      <c r="C239" s="114"/>
      <c r="D239" s="114"/>
      <c r="E239" s="133" t="str" cm="1">
        <f t="array" ref="E239">("Option 7 Results "&amp;INDEX(Lists!$C$23:$C$27,MATCH('Primary Inputs'!$D$31,Lists!$B$23:$B$27,0)*1,))</f>
        <v>Option 7 Results ($)</v>
      </c>
      <c r="F239" s="114"/>
      <c r="G239" s="140"/>
      <c r="H239" s="140"/>
      <c r="I239" s="141"/>
      <c r="J239" s="140"/>
      <c r="K239" s="140"/>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M239" s="24"/>
      <c r="CN239" s="24"/>
    </row>
    <row r="240" spans="3:92" x14ac:dyDescent="0.35">
      <c r="C240" s="114"/>
      <c r="D240" s="114"/>
      <c r="E240" s="23"/>
      <c r="F240" s="23"/>
      <c r="G240" s="40"/>
      <c r="H240" s="40"/>
      <c r="I240" s="86"/>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M240" s="24"/>
      <c r="CN240" s="24"/>
    </row>
    <row r="241" spans="3:92" x14ac:dyDescent="0.35">
      <c r="C241" s="114"/>
      <c r="D241" s="114"/>
      <c r="E241" s="139" t="s">
        <v>67</v>
      </c>
      <c r="F241" s="139"/>
      <c r="G241" s="137" t="s">
        <v>123</v>
      </c>
      <c r="H241" s="137"/>
      <c r="I241" s="142" t="s">
        <v>124</v>
      </c>
      <c r="J241" s="142">
        <f>'Primary Inputs'!P$70</f>
        <v>0</v>
      </c>
      <c r="K241" s="142">
        <f>'Primary Inputs'!Q$70</f>
        <v>1</v>
      </c>
      <c r="L241" s="142">
        <f>'Primary Inputs'!R$70</f>
        <v>2</v>
      </c>
      <c r="M241" s="142">
        <f>'Primary Inputs'!S$70</f>
        <v>3</v>
      </c>
      <c r="N241" s="142">
        <f>'Primary Inputs'!T$70</f>
        <v>4</v>
      </c>
      <c r="O241" s="142">
        <f>'Primary Inputs'!U$70</f>
        <v>5</v>
      </c>
      <c r="P241" s="142">
        <f>'Primary Inputs'!V$70</f>
        <v>6</v>
      </c>
      <c r="Q241" s="142">
        <f>'Primary Inputs'!W$70</f>
        <v>7</v>
      </c>
      <c r="R241" s="142">
        <f>'Primary Inputs'!X$70</f>
        <v>8</v>
      </c>
      <c r="S241" s="142">
        <f>'Primary Inputs'!Y$70</f>
        <v>9</v>
      </c>
      <c r="T241" s="142">
        <f>'Primary Inputs'!Z$70</f>
        <v>10</v>
      </c>
      <c r="U241" s="142">
        <f>'Primary Inputs'!AA$70</f>
        <v>11</v>
      </c>
      <c r="V241" s="142">
        <f>'Primary Inputs'!AB$70</f>
        <v>12</v>
      </c>
      <c r="W241" s="142">
        <f>'Primary Inputs'!AC$70</f>
        <v>13</v>
      </c>
      <c r="X241" s="142">
        <f>'Primary Inputs'!AD$70</f>
        <v>14</v>
      </c>
      <c r="Y241" s="142">
        <f>'Primary Inputs'!AE$70</f>
        <v>15</v>
      </c>
      <c r="Z241" s="142">
        <f>'Primary Inputs'!AF$70</f>
        <v>16</v>
      </c>
      <c r="AA241" s="142">
        <f>'Primary Inputs'!AG$70</f>
        <v>17</v>
      </c>
      <c r="AB241" s="142">
        <f>'Primary Inputs'!AH$70</f>
        <v>18</v>
      </c>
      <c r="AC241" s="142">
        <f>'Primary Inputs'!AI$70</f>
        <v>19</v>
      </c>
      <c r="AD241" s="142">
        <f>'Primary Inputs'!AJ$70</f>
        <v>20</v>
      </c>
      <c r="AE241" s="142">
        <f>'Primary Inputs'!AK$70</f>
        <v>21</v>
      </c>
      <c r="AF241" s="142">
        <f>'Primary Inputs'!AL$70</f>
        <v>22</v>
      </c>
      <c r="AG241" s="142">
        <f>'Primary Inputs'!AM$70</f>
        <v>23</v>
      </c>
      <c r="AH241" s="142">
        <f>'Primary Inputs'!AN$70</f>
        <v>24</v>
      </c>
      <c r="AI241" s="142">
        <f>'Primary Inputs'!AO$70</f>
        <v>25</v>
      </c>
      <c r="AJ241" s="142">
        <f>'Primary Inputs'!AP$70</f>
        <v>26</v>
      </c>
      <c r="AK241" s="142">
        <f>'Primary Inputs'!AQ$70</f>
        <v>27</v>
      </c>
      <c r="AL241" s="142">
        <f>'Primary Inputs'!AR$70</f>
        <v>28</v>
      </c>
      <c r="AM241" s="142">
        <f>'Primary Inputs'!AS$70</f>
        <v>29</v>
      </c>
      <c r="AN241" s="142">
        <f>'Primary Inputs'!AT$70</f>
        <v>30</v>
      </c>
      <c r="AO241" s="142">
        <f>'Primary Inputs'!AU$70</f>
        <v>31</v>
      </c>
      <c r="AP241" s="142">
        <f>'Primary Inputs'!AV$70</f>
        <v>32</v>
      </c>
      <c r="AQ241" s="142">
        <f>'Primary Inputs'!AW$70</f>
        <v>33</v>
      </c>
      <c r="AR241" s="142">
        <f>'Primary Inputs'!AX$70</f>
        <v>34</v>
      </c>
      <c r="AS241" s="142">
        <f>'Primary Inputs'!AY$70</f>
        <v>35</v>
      </c>
      <c r="AT241" s="142">
        <f>'Primary Inputs'!AZ$70</f>
        <v>36</v>
      </c>
      <c r="AU241" s="142">
        <f>'Primary Inputs'!BA$70</f>
        <v>37</v>
      </c>
      <c r="AV241" s="142">
        <f>'Primary Inputs'!BB$70</f>
        <v>38</v>
      </c>
      <c r="AW241" s="142">
        <f>'Primary Inputs'!BC$70</f>
        <v>39</v>
      </c>
      <c r="AX241" s="142">
        <f>'Primary Inputs'!BD$70</f>
        <v>40</v>
      </c>
      <c r="AY241" s="142">
        <f>'Primary Inputs'!BE$70</f>
        <v>41</v>
      </c>
      <c r="AZ241" s="137">
        <f>'Primary Inputs'!BF$70</f>
        <v>42</v>
      </c>
      <c r="BA241" s="137">
        <f>'Primary Inputs'!BG$70</f>
        <v>43</v>
      </c>
      <c r="BB241" s="137">
        <f>'Primary Inputs'!BH$70</f>
        <v>44</v>
      </c>
      <c r="BC241" s="137">
        <f>'Primary Inputs'!BI$70</f>
        <v>45</v>
      </c>
      <c r="BD241" s="137">
        <f>'Primary Inputs'!BJ$70</f>
        <v>46</v>
      </c>
      <c r="BE241" s="137">
        <f>'Primary Inputs'!BK$70</f>
        <v>47</v>
      </c>
      <c r="BF241" s="137">
        <f>'Primary Inputs'!BL$70</f>
        <v>48</v>
      </c>
      <c r="BG241" s="137">
        <f>'Primary Inputs'!BM$70</f>
        <v>49</v>
      </c>
      <c r="BH241" s="137">
        <f>'Primary Inputs'!BN$70</f>
        <v>50</v>
      </c>
      <c r="BI241" s="137">
        <f>'Primary Inputs'!BO$70</f>
        <v>51</v>
      </c>
      <c r="BJ241" s="137">
        <f>'Primary Inputs'!BP$70</f>
        <v>52</v>
      </c>
      <c r="BK241" s="137">
        <f>'Primary Inputs'!BQ$70</f>
        <v>53</v>
      </c>
      <c r="BL241" s="137">
        <f>'Primary Inputs'!BR$70</f>
        <v>54</v>
      </c>
      <c r="BM241" s="137">
        <f>'Primary Inputs'!BS$70</f>
        <v>55</v>
      </c>
      <c r="BN241" s="137">
        <f>'Primary Inputs'!BT$70</f>
        <v>56</v>
      </c>
      <c r="BO241" s="137">
        <f>'Primary Inputs'!BU$70</f>
        <v>57</v>
      </c>
      <c r="BP241" s="137">
        <f>'Primary Inputs'!BV$70</f>
        <v>58</v>
      </c>
      <c r="BQ241" s="137">
        <f>'Primary Inputs'!BW$70</f>
        <v>59</v>
      </c>
      <c r="BR241" s="137">
        <f>'Primary Inputs'!BX$70</f>
        <v>60</v>
      </c>
      <c r="BS241" s="137">
        <f>'Primary Inputs'!BY$70</f>
        <v>61</v>
      </c>
      <c r="BT241" s="137">
        <f>'Primary Inputs'!BZ$70</f>
        <v>62</v>
      </c>
      <c r="BU241" s="137">
        <f>'Primary Inputs'!CA$70</f>
        <v>63</v>
      </c>
      <c r="BV241" s="137">
        <f>'Primary Inputs'!CB$70</f>
        <v>64</v>
      </c>
      <c r="BW241" s="137">
        <f>'Primary Inputs'!CC$70</f>
        <v>65</v>
      </c>
      <c r="BX241" s="137">
        <f>'Primary Inputs'!CD$70</f>
        <v>66</v>
      </c>
      <c r="BY241" s="137">
        <f>'Primary Inputs'!CE$70</f>
        <v>67</v>
      </c>
      <c r="BZ241" s="137">
        <f>'Primary Inputs'!CF$70</f>
        <v>68</v>
      </c>
      <c r="CA241" s="137">
        <f>'Primary Inputs'!CG$70</f>
        <v>69</v>
      </c>
      <c r="CB241" s="137">
        <f>'Primary Inputs'!CH$70</f>
        <v>70</v>
      </c>
      <c r="CC241" s="137">
        <f>'Primary Inputs'!CI$70</f>
        <v>71</v>
      </c>
      <c r="CD241" s="137">
        <f>'Primary Inputs'!CJ$70</f>
        <v>72</v>
      </c>
      <c r="CE241" s="137">
        <f>'Primary Inputs'!CK$70</f>
        <v>73</v>
      </c>
      <c r="CF241" s="137">
        <f>'Primary Inputs'!CL$70</f>
        <v>74</v>
      </c>
      <c r="CG241" s="137">
        <f>'Primary Inputs'!CM$70</f>
        <v>75</v>
      </c>
      <c r="CH241" s="137">
        <f>'Primary Inputs'!CN$70</f>
        <v>76</v>
      </c>
      <c r="CI241" s="137">
        <f>'Primary Inputs'!CO$70</f>
        <v>77</v>
      </c>
      <c r="CJ241" s="137">
        <f>'Primary Inputs'!CP$70</f>
        <v>78</v>
      </c>
      <c r="CM241" s="24"/>
      <c r="CN241" s="24"/>
    </row>
    <row r="242" spans="3:92" x14ac:dyDescent="0.35">
      <c r="C242" s="114"/>
      <c r="D242" s="114"/>
      <c r="E242" s="23"/>
      <c r="F242" s="23"/>
      <c r="G242" s="80"/>
      <c r="H242" s="80"/>
      <c r="I242" s="86"/>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80"/>
      <c r="BA242" s="80"/>
      <c r="BB242" s="80"/>
      <c r="BC242" s="80"/>
      <c r="BD242" s="80"/>
      <c r="BE242" s="80"/>
      <c r="BF242" s="80"/>
      <c r="BG242" s="80"/>
      <c r="BH242" s="80"/>
      <c r="BI242" s="80"/>
      <c r="BJ242" s="80"/>
      <c r="BK242" s="80"/>
      <c r="BL242" s="80"/>
      <c r="BM242" s="80"/>
      <c r="BN242" s="80"/>
      <c r="BO242" s="80"/>
      <c r="BP242" s="80"/>
      <c r="BQ242" s="80"/>
      <c r="BR242" s="80"/>
      <c r="BS242" s="80"/>
      <c r="BT242" s="80"/>
      <c r="BU242" s="80"/>
      <c r="BV242" s="80"/>
      <c r="BW242" s="80"/>
      <c r="BX242" s="80"/>
      <c r="BY242" s="80"/>
      <c r="BZ242" s="80"/>
      <c r="CA242" s="80"/>
      <c r="CB242" s="80"/>
      <c r="CC242" s="80"/>
      <c r="CD242" s="80"/>
      <c r="CE242" s="80"/>
      <c r="CF242" s="80"/>
      <c r="CG242" s="80"/>
      <c r="CH242" s="80"/>
      <c r="CI242" s="80"/>
      <c r="CJ242" s="80"/>
      <c r="CM242" s="24"/>
      <c r="CN242" s="24"/>
    </row>
    <row r="243" spans="3:92" x14ac:dyDescent="0.35">
      <c r="C243" s="114"/>
      <c r="D243" s="114"/>
      <c r="E243" s="19" t="str">
        <f>IF(ISTEXT('Discounted Costs'!$N491&amp;'Discounted Costs'!$O491),'Discounted Costs'!$O491,"")</f>
        <v/>
      </c>
      <c r="F243" s="19"/>
      <c r="G243" s="82" t="str">
        <f>IF(ISTEXT('Discounted Costs'!$N491&amp;'Discounted Costs'!$O491),SUM('Discounted Costs'!$P491:$BM491)/Value_Output,"")</f>
        <v/>
      </c>
      <c r="H243" s="82"/>
      <c r="I243" s="87"/>
      <c r="J243" s="81" t="str">
        <f>IF(ISTEXT('Discounted Costs'!$N491&amp;'Discounted Costs'!$O491),('Discounted Costs'!P491)/Value_Output,"")</f>
        <v/>
      </c>
      <c r="K243" s="81" t="str">
        <f>IF(ISTEXT('Discounted Costs'!$N491&amp;'Discounted Costs'!$O491),('Discounted Costs'!Q491)/Value_Output,"")</f>
        <v/>
      </c>
      <c r="L243" s="81" t="str">
        <f>IF(ISTEXT('Discounted Costs'!$N491&amp;'Discounted Costs'!$O491),('Discounted Costs'!R491)/Value_Output,"")</f>
        <v/>
      </c>
      <c r="M243" s="81" t="str">
        <f>IF(ISTEXT('Discounted Costs'!$N491&amp;'Discounted Costs'!$O491),('Discounted Costs'!S491)/Value_Output,"")</f>
        <v/>
      </c>
      <c r="N243" s="81" t="str">
        <f>IF(ISTEXT('Discounted Costs'!$N491&amp;'Discounted Costs'!$O491),('Discounted Costs'!T491)/Value_Output,"")</f>
        <v/>
      </c>
      <c r="O243" s="81" t="str">
        <f>IF(ISTEXT('Discounted Costs'!$N491&amp;'Discounted Costs'!$O491),('Discounted Costs'!U491)/Value_Output,"")</f>
        <v/>
      </c>
      <c r="P243" s="81" t="str">
        <f>IF(ISTEXT('Discounted Costs'!$N491&amp;'Discounted Costs'!$O491),('Discounted Costs'!V491)/Value_Output,"")</f>
        <v/>
      </c>
      <c r="Q243" s="81" t="str">
        <f>IF(ISTEXT('Discounted Costs'!$N491&amp;'Discounted Costs'!$O491),('Discounted Costs'!W491)/Value_Output,"")</f>
        <v/>
      </c>
      <c r="R243" s="81" t="str">
        <f>IF(ISTEXT('Discounted Costs'!$N491&amp;'Discounted Costs'!$O491),('Discounted Costs'!X491)/Value_Output,"")</f>
        <v/>
      </c>
      <c r="S243" s="81" t="str">
        <f>IF(ISTEXT('Discounted Costs'!$N491&amp;'Discounted Costs'!$O491),('Discounted Costs'!Y491)/Value_Output,"")</f>
        <v/>
      </c>
      <c r="T243" s="81" t="str">
        <f>IF(ISTEXT('Discounted Costs'!$N491&amp;'Discounted Costs'!$O491),('Discounted Costs'!Z491)/Value_Output,"")</f>
        <v/>
      </c>
      <c r="U243" s="81" t="str">
        <f>IF(ISTEXT('Discounted Costs'!$N491&amp;'Discounted Costs'!$O491),('Discounted Costs'!AA491)/Value_Output,"")</f>
        <v/>
      </c>
      <c r="V243" s="81" t="str">
        <f>IF(ISTEXT('Discounted Costs'!$N491&amp;'Discounted Costs'!$O491),('Discounted Costs'!AB491)/Value_Output,"")</f>
        <v/>
      </c>
      <c r="W243" s="81" t="str">
        <f>IF(ISTEXT('Discounted Costs'!$N491&amp;'Discounted Costs'!$O491),('Discounted Costs'!AC491)/Value_Output,"")</f>
        <v/>
      </c>
      <c r="X243" s="81" t="str">
        <f>IF(ISTEXT('Discounted Costs'!$N491&amp;'Discounted Costs'!$O491),('Discounted Costs'!AD491)/Value_Output,"")</f>
        <v/>
      </c>
      <c r="Y243" s="81" t="str">
        <f>IF(ISTEXT('Discounted Costs'!$N491&amp;'Discounted Costs'!$O491),('Discounted Costs'!AE491)/Value_Output,"")</f>
        <v/>
      </c>
      <c r="Z243" s="81" t="str">
        <f>IF(ISTEXT('Discounted Costs'!$N491&amp;'Discounted Costs'!$O491),('Discounted Costs'!AF491)/Value_Output,"")</f>
        <v/>
      </c>
      <c r="AA243" s="81" t="str">
        <f>IF(ISTEXT('Discounted Costs'!$N491&amp;'Discounted Costs'!$O491),('Discounted Costs'!AG491)/Value_Output,"")</f>
        <v/>
      </c>
      <c r="AB243" s="81" t="str">
        <f>IF(ISTEXT('Discounted Costs'!$N491&amp;'Discounted Costs'!$O491),('Discounted Costs'!AH491)/Value_Output,"")</f>
        <v/>
      </c>
      <c r="AC243" s="81" t="str">
        <f>IF(ISTEXT('Discounted Costs'!$N491&amp;'Discounted Costs'!$O491),('Discounted Costs'!AI491)/Value_Output,"")</f>
        <v/>
      </c>
      <c r="AD243" s="81" t="str">
        <f>IF(ISTEXT('Discounted Costs'!$N491&amp;'Discounted Costs'!$O491),('Discounted Costs'!AJ491)/Value_Output,"")</f>
        <v/>
      </c>
      <c r="AE243" s="81" t="str">
        <f>IF(ISTEXT('Discounted Costs'!$N491&amp;'Discounted Costs'!$O491),('Discounted Costs'!AK491)/Value_Output,"")</f>
        <v/>
      </c>
      <c r="AF243" s="81" t="str">
        <f>IF(ISTEXT('Discounted Costs'!$N491&amp;'Discounted Costs'!$O491),('Discounted Costs'!AL491)/Value_Output,"")</f>
        <v/>
      </c>
      <c r="AG243" s="81" t="str">
        <f>IF(ISTEXT('Discounted Costs'!$N491&amp;'Discounted Costs'!$O491),('Discounted Costs'!AM491)/Value_Output,"")</f>
        <v/>
      </c>
      <c r="AH243" s="81" t="str">
        <f>IF(ISTEXT('Discounted Costs'!$N491&amp;'Discounted Costs'!$O491),('Discounted Costs'!AN491)/Value_Output,"")</f>
        <v/>
      </c>
      <c r="AI243" s="81" t="str">
        <f>IF(ISTEXT('Discounted Costs'!$N491&amp;'Discounted Costs'!$O491),('Discounted Costs'!AO491)/Value_Output,"")</f>
        <v/>
      </c>
      <c r="AJ243" s="81" t="str">
        <f>IF(ISTEXT('Discounted Costs'!$N491&amp;'Discounted Costs'!$O491),('Discounted Costs'!AP491)/Value_Output,"")</f>
        <v/>
      </c>
      <c r="AK243" s="81" t="str">
        <f>IF(ISTEXT('Discounted Costs'!$N491&amp;'Discounted Costs'!$O491),('Discounted Costs'!AQ491)/Value_Output,"")</f>
        <v/>
      </c>
      <c r="AL243" s="81" t="str">
        <f>IF(ISTEXT('Discounted Costs'!$N491&amp;'Discounted Costs'!$O491),('Discounted Costs'!AR491)/Value_Output,"")</f>
        <v/>
      </c>
      <c r="AM243" s="81" t="str">
        <f>IF(ISTEXT('Discounted Costs'!$N491&amp;'Discounted Costs'!$O491),('Discounted Costs'!AS491)/Value_Output,"")</f>
        <v/>
      </c>
      <c r="AN243" s="81" t="str">
        <f>IF(ISTEXT('Discounted Costs'!$N491&amp;'Discounted Costs'!$O491),('Discounted Costs'!AT491)/Value_Output,"")</f>
        <v/>
      </c>
      <c r="AO243" s="81" t="str">
        <f>IF(ISTEXT('Discounted Costs'!$N491&amp;'Discounted Costs'!$O491),('Discounted Costs'!AU491)/Value_Output,"")</f>
        <v/>
      </c>
      <c r="AP243" s="81" t="str">
        <f>IF(ISTEXT('Discounted Costs'!$N491&amp;'Discounted Costs'!$O491),('Discounted Costs'!AV491)/Value_Output,"")</f>
        <v/>
      </c>
      <c r="AQ243" s="81" t="str">
        <f>IF(ISTEXT('Discounted Costs'!$N491&amp;'Discounted Costs'!$O491),('Discounted Costs'!AW491)/Value_Output,"")</f>
        <v/>
      </c>
      <c r="AR243" s="81" t="str">
        <f>IF(ISTEXT('Discounted Costs'!$N491&amp;'Discounted Costs'!$O491),('Discounted Costs'!AX491)/Value_Output,"")</f>
        <v/>
      </c>
      <c r="AS243" s="81" t="str">
        <f>IF(ISTEXT('Discounted Costs'!$N491&amp;'Discounted Costs'!$O491),('Discounted Costs'!AY491)/Value_Output,"")</f>
        <v/>
      </c>
      <c r="AT243" s="81" t="str">
        <f>IF(ISTEXT('Discounted Costs'!$N491&amp;'Discounted Costs'!$O491),('Discounted Costs'!AZ491)/Value_Output,"")</f>
        <v/>
      </c>
      <c r="AU243" s="81" t="str">
        <f>IF(ISTEXT('Discounted Costs'!$N491&amp;'Discounted Costs'!$O491),('Discounted Costs'!BA491)/Value_Output,"")</f>
        <v/>
      </c>
      <c r="AV243" s="81" t="str">
        <f>IF(ISTEXT('Discounted Costs'!$N491&amp;'Discounted Costs'!$O491),('Discounted Costs'!BB491)/Value_Output,"")</f>
        <v/>
      </c>
      <c r="AW243" s="81" t="str">
        <f>IF(ISTEXT('Discounted Costs'!$N491&amp;'Discounted Costs'!$O491),('Discounted Costs'!BC491)/Value_Output,"")</f>
        <v/>
      </c>
      <c r="AX243" s="81" t="str">
        <f>IF(ISTEXT('Discounted Costs'!$N491&amp;'Discounted Costs'!$O491),('Discounted Costs'!BD491)/Value_Output,"")</f>
        <v/>
      </c>
      <c r="AY243" s="81" t="str">
        <f>IF(ISTEXT('Discounted Costs'!$N491&amp;'Discounted Costs'!$O491),('Discounted Costs'!BE491)/Value_Output,"")</f>
        <v/>
      </c>
      <c r="AZ243" s="77" t="str">
        <f>IF(ISTEXT('Discounted Costs'!$N491&amp;'Discounted Costs'!$O491),('Discounted Costs'!BF491)/Value_Output,"")</f>
        <v/>
      </c>
      <c r="BA243" s="77" t="str">
        <f>IF(ISTEXT('Discounted Costs'!$N491&amp;'Discounted Costs'!$O491),('Discounted Costs'!BG491)/Value_Output,"")</f>
        <v/>
      </c>
      <c r="BB243" s="77" t="str">
        <f>IF(ISTEXT('Discounted Costs'!$N491&amp;'Discounted Costs'!$O491),('Discounted Costs'!BH491)/Value_Output,"")</f>
        <v/>
      </c>
      <c r="BC243" s="77" t="str">
        <f>IF(ISTEXT('Discounted Costs'!$N491&amp;'Discounted Costs'!$O491),('Discounted Costs'!BI491)/Value_Output,"")</f>
        <v/>
      </c>
      <c r="BD243" s="77" t="str">
        <f>IF(ISTEXT('Discounted Costs'!$N491&amp;'Discounted Costs'!$O491),('Discounted Costs'!BJ491)/Value_Output,"")</f>
        <v/>
      </c>
      <c r="BE243" s="77" t="str">
        <f>IF(ISTEXT('Discounted Costs'!$N491&amp;'Discounted Costs'!$O491),('Discounted Costs'!BK491)/Value_Output,"")</f>
        <v/>
      </c>
      <c r="BF243" s="77" t="str">
        <f>IF(ISTEXT('Discounted Costs'!$N491&amp;'Discounted Costs'!$O491),('Discounted Costs'!BL491)/Value_Output,"")</f>
        <v/>
      </c>
      <c r="BG243" s="77" t="str">
        <f>IF(ISTEXT('Discounted Costs'!$N491&amp;'Discounted Costs'!$O491),('Discounted Costs'!BM491)/Value_Output,"")</f>
        <v/>
      </c>
      <c r="BH243" s="77" t="str">
        <f>IF(ISTEXT('Discounted Costs'!$N491&amp;'Discounted Costs'!$O491),('Discounted Costs'!BN491)/Value_Output,"")</f>
        <v/>
      </c>
      <c r="BI243" s="77" t="str">
        <f>IF(ISTEXT('Discounted Costs'!$N491&amp;'Discounted Costs'!$O491),('Discounted Costs'!BO491)/Value_Output,"")</f>
        <v/>
      </c>
      <c r="BJ243" s="77" t="str">
        <f>IF(ISTEXT('Discounted Costs'!$N491&amp;'Discounted Costs'!$O491),('Discounted Costs'!BP491)/Value_Output,"")</f>
        <v/>
      </c>
      <c r="BK243" s="77" t="str">
        <f>IF(ISTEXT('Discounted Costs'!$N491&amp;'Discounted Costs'!$O491),('Discounted Costs'!BQ491)/Value_Output,"")</f>
        <v/>
      </c>
      <c r="BL243" s="77" t="str">
        <f>IF(ISTEXT('Discounted Costs'!$N491&amp;'Discounted Costs'!$O491),('Discounted Costs'!BR491)/Value_Output,"")</f>
        <v/>
      </c>
      <c r="BM243" s="77" t="str">
        <f>IF(ISTEXT('Discounted Costs'!$N491&amp;'Discounted Costs'!$O491),('Discounted Costs'!BS491)/Value_Output,"")</f>
        <v/>
      </c>
      <c r="BN243" s="77" t="str">
        <f>IF(ISTEXT('Discounted Costs'!$N491&amp;'Discounted Costs'!$O491),('Discounted Costs'!BT491)/Value_Output,"")</f>
        <v/>
      </c>
      <c r="BO243" s="77" t="str">
        <f>IF(ISTEXT('Discounted Costs'!$N491&amp;'Discounted Costs'!$O491),('Discounted Costs'!BU491)/Value_Output,"")</f>
        <v/>
      </c>
      <c r="BP243" s="77" t="str">
        <f>IF(ISTEXT('Discounted Costs'!$N491&amp;'Discounted Costs'!$O491),('Discounted Costs'!BV491)/Value_Output,"")</f>
        <v/>
      </c>
      <c r="BQ243" s="77" t="str">
        <f>IF(ISTEXT('Discounted Costs'!$N491&amp;'Discounted Costs'!$O491),('Discounted Costs'!BW491)/Value_Output,"")</f>
        <v/>
      </c>
      <c r="BR243" s="77" t="str">
        <f>IF(ISTEXT('Discounted Costs'!$N491&amp;'Discounted Costs'!$O491),('Discounted Costs'!BX491)/Value_Output,"")</f>
        <v/>
      </c>
      <c r="BS243" s="77" t="str">
        <f>IF(ISTEXT('Discounted Costs'!$N491&amp;'Discounted Costs'!$O491),('Discounted Costs'!BY491)/Value_Output,"")</f>
        <v/>
      </c>
      <c r="BT243" s="77" t="str">
        <f>IF(ISTEXT('Discounted Costs'!$N491&amp;'Discounted Costs'!$O491),('Discounted Costs'!BZ491)/Value_Output,"")</f>
        <v/>
      </c>
      <c r="BU243" s="77" t="str">
        <f>IF(ISTEXT('Discounted Costs'!$N491&amp;'Discounted Costs'!$O491),('Discounted Costs'!CA491)/Value_Output,"")</f>
        <v/>
      </c>
      <c r="BV243" s="77" t="str">
        <f>IF(ISTEXT('Discounted Costs'!$N491&amp;'Discounted Costs'!$O491),('Discounted Costs'!CB491)/Value_Output,"")</f>
        <v/>
      </c>
      <c r="BW243" s="77" t="str">
        <f>IF(ISTEXT('Discounted Costs'!$N491&amp;'Discounted Costs'!$O491),('Discounted Costs'!CC491)/Value_Output,"")</f>
        <v/>
      </c>
      <c r="BX243" s="77" t="str">
        <f>IF(ISTEXT('Discounted Costs'!$N491&amp;'Discounted Costs'!$O491),('Discounted Costs'!CD491)/Value_Output,"")</f>
        <v/>
      </c>
      <c r="BY243" s="77" t="str">
        <f>IF(ISTEXT('Discounted Costs'!$N491&amp;'Discounted Costs'!$O491),('Discounted Costs'!CE491)/Value_Output,"")</f>
        <v/>
      </c>
      <c r="BZ243" s="77" t="str">
        <f>IF(ISTEXT('Discounted Costs'!$N491&amp;'Discounted Costs'!$O491),('Discounted Costs'!CF491)/Value_Output,"")</f>
        <v/>
      </c>
      <c r="CA243" s="77" t="str">
        <f>IF(ISTEXT('Discounted Costs'!$N491&amp;'Discounted Costs'!$O491),('Discounted Costs'!CG491)/Value_Output,"")</f>
        <v/>
      </c>
      <c r="CB243" s="77" t="str">
        <f>IF(ISTEXT('Discounted Costs'!$N491&amp;'Discounted Costs'!$O491),('Discounted Costs'!CH491)/Value_Output,"")</f>
        <v/>
      </c>
      <c r="CC243" s="77" t="str">
        <f>IF(ISTEXT('Discounted Costs'!$N491&amp;'Discounted Costs'!$O491),('Discounted Costs'!CI491)/Value_Output,"")</f>
        <v/>
      </c>
      <c r="CD243" s="77" t="str">
        <f>IF(ISTEXT('Discounted Costs'!$N491&amp;'Discounted Costs'!$O491),('Discounted Costs'!CJ491)/Value_Output,"")</f>
        <v/>
      </c>
      <c r="CE243" s="77" t="str">
        <f>IF(ISTEXT('Discounted Costs'!$N491&amp;'Discounted Costs'!$O491),('Discounted Costs'!CK491)/Value_Output,"")</f>
        <v/>
      </c>
      <c r="CF243" s="77" t="str">
        <f>IF(ISTEXT('Discounted Costs'!$N491&amp;'Discounted Costs'!$O491),('Discounted Costs'!CL491)/Value_Output,"")</f>
        <v/>
      </c>
      <c r="CG243" s="77" t="str">
        <f>IF(ISTEXT('Discounted Costs'!$N491&amp;'Discounted Costs'!$O491),('Discounted Costs'!CM491)/Value_Output,"")</f>
        <v/>
      </c>
      <c r="CH243" s="77" t="str">
        <f>IF(ISTEXT('Discounted Costs'!$N491&amp;'Discounted Costs'!$O491),('Discounted Costs'!CN491)/Value_Output,"")</f>
        <v/>
      </c>
      <c r="CI243" s="77" t="str">
        <f>IF(ISTEXT('Discounted Costs'!$N491&amp;'Discounted Costs'!$O491),('Discounted Costs'!CO491)/Value_Output,"")</f>
        <v/>
      </c>
      <c r="CJ243" s="77" t="str">
        <f>IF(ISTEXT('Discounted Costs'!$N491&amp;'Discounted Costs'!$O491),('Discounted Costs'!CP491)/Value_Output,"")</f>
        <v/>
      </c>
      <c r="CM243" s="24"/>
      <c r="CN243" s="24"/>
    </row>
    <row r="244" spans="3:92" x14ac:dyDescent="0.35">
      <c r="C244" s="114"/>
      <c r="D244" s="114"/>
      <c r="E244" s="19" t="str">
        <f>IF(ISTEXT('Discounted Costs'!$N492&amp;'Discounted Costs'!$O492),'Discounted Costs'!$O492,"")</f>
        <v/>
      </c>
      <c r="F244" s="19"/>
      <c r="G244" s="82" t="str">
        <f>IF(ISTEXT('Discounted Costs'!$N492&amp;'Discounted Costs'!$O492),SUM('Discounted Costs'!$P492:$BM492)/Value_Output,"")</f>
        <v/>
      </c>
      <c r="H244" s="82"/>
      <c r="I244" s="87"/>
      <c r="J244" s="81" t="str">
        <f>IF(ISTEXT('Discounted Costs'!$N492&amp;'Discounted Costs'!$O492),('Discounted Costs'!P492)/Value_Output,"")</f>
        <v/>
      </c>
      <c r="K244" s="81" t="str">
        <f>IF(ISTEXT('Discounted Costs'!$N492&amp;'Discounted Costs'!$O492),('Discounted Costs'!Q492)/Value_Output,"")</f>
        <v/>
      </c>
      <c r="L244" s="81" t="str">
        <f>IF(ISTEXT('Discounted Costs'!$N492&amp;'Discounted Costs'!$O492),('Discounted Costs'!R492)/Value_Output,"")</f>
        <v/>
      </c>
      <c r="M244" s="81" t="str">
        <f>IF(ISTEXT('Discounted Costs'!$N492&amp;'Discounted Costs'!$O492),('Discounted Costs'!S492)/Value_Output,"")</f>
        <v/>
      </c>
      <c r="N244" s="81" t="str">
        <f>IF(ISTEXT('Discounted Costs'!$N492&amp;'Discounted Costs'!$O492),('Discounted Costs'!T492)/Value_Output,"")</f>
        <v/>
      </c>
      <c r="O244" s="81" t="str">
        <f>IF(ISTEXT('Discounted Costs'!$N492&amp;'Discounted Costs'!$O492),('Discounted Costs'!U492)/Value_Output,"")</f>
        <v/>
      </c>
      <c r="P244" s="81" t="str">
        <f>IF(ISTEXT('Discounted Costs'!$N492&amp;'Discounted Costs'!$O492),('Discounted Costs'!V492)/Value_Output,"")</f>
        <v/>
      </c>
      <c r="Q244" s="81" t="str">
        <f>IF(ISTEXT('Discounted Costs'!$N492&amp;'Discounted Costs'!$O492),('Discounted Costs'!W492)/Value_Output,"")</f>
        <v/>
      </c>
      <c r="R244" s="81" t="str">
        <f>IF(ISTEXT('Discounted Costs'!$N492&amp;'Discounted Costs'!$O492),('Discounted Costs'!X492)/Value_Output,"")</f>
        <v/>
      </c>
      <c r="S244" s="81" t="str">
        <f>IF(ISTEXT('Discounted Costs'!$N492&amp;'Discounted Costs'!$O492),('Discounted Costs'!Y492)/Value_Output,"")</f>
        <v/>
      </c>
      <c r="T244" s="81" t="str">
        <f>IF(ISTEXT('Discounted Costs'!$N492&amp;'Discounted Costs'!$O492),('Discounted Costs'!Z492)/Value_Output,"")</f>
        <v/>
      </c>
      <c r="U244" s="81" t="str">
        <f>IF(ISTEXT('Discounted Costs'!$N492&amp;'Discounted Costs'!$O492),('Discounted Costs'!AA492)/Value_Output,"")</f>
        <v/>
      </c>
      <c r="V244" s="81" t="str">
        <f>IF(ISTEXT('Discounted Costs'!$N492&amp;'Discounted Costs'!$O492),('Discounted Costs'!AB492)/Value_Output,"")</f>
        <v/>
      </c>
      <c r="W244" s="81" t="str">
        <f>IF(ISTEXT('Discounted Costs'!$N492&amp;'Discounted Costs'!$O492),('Discounted Costs'!AC492)/Value_Output,"")</f>
        <v/>
      </c>
      <c r="X244" s="81" t="str">
        <f>IF(ISTEXT('Discounted Costs'!$N492&amp;'Discounted Costs'!$O492),('Discounted Costs'!AD492)/Value_Output,"")</f>
        <v/>
      </c>
      <c r="Y244" s="81" t="str">
        <f>IF(ISTEXT('Discounted Costs'!$N492&amp;'Discounted Costs'!$O492),('Discounted Costs'!AE492)/Value_Output,"")</f>
        <v/>
      </c>
      <c r="Z244" s="81" t="str">
        <f>IF(ISTEXT('Discounted Costs'!$N492&amp;'Discounted Costs'!$O492),('Discounted Costs'!AF492)/Value_Output,"")</f>
        <v/>
      </c>
      <c r="AA244" s="81" t="str">
        <f>IF(ISTEXT('Discounted Costs'!$N492&amp;'Discounted Costs'!$O492),('Discounted Costs'!AG492)/Value_Output,"")</f>
        <v/>
      </c>
      <c r="AB244" s="81" t="str">
        <f>IF(ISTEXT('Discounted Costs'!$N492&amp;'Discounted Costs'!$O492),('Discounted Costs'!AH492)/Value_Output,"")</f>
        <v/>
      </c>
      <c r="AC244" s="81" t="str">
        <f>IF(ISTEXT('Discounted Costs'!$N492&amp;'Discounted Costs'!$O492),('Discounted Costs'!AI492)/Value_Output,"")</f>
        <v/>
      </c>
      <c r="AD244" s="81" t="str">
        <f>IF(ISTEXT('Discounted Costs'!$N492&amp;'Discounted Costs'!$O492),('Discounted Costs'!AJ492)/Value_Output,"")</f>
        <v/>
      </c>
      <c r="AE244" s="81" t="str">
        <f>IF(ISTEXT('Discounted Costs'!$N492&amp;'Discounted Costs'!$O492),('Discounted Costs'!AK492)/Value_Output,"")</f>
        <v/>
      </c>
      <c r="AF244" s="81" t="str">
        <f>IF(ISTEXT('Discounted Costs'!$N492&amp;'Discounted Costs'!$O492),('Discounted Costs'!AL492)/Value_Output,"")</f>
        <v/>
      </c>
      <c r="AG244" s="81" t="str">
        <f>IF(ISTEXT('Discounted Costs'!$N492&amp;'Discounted Costs'!$O492),('Discounted Costs'!AM492)/Value_Output,"")</f>
        <v/>
      </c>
      <c r="AH244" s="81" t="str">
        <f>IF(ISTEXT('Discounted Costs'!$N492&amp;'Discounted Costs'!$O492),('Discounted Costs'!AN492)/Value_Output,"")</f>
        <v/>
      </c>
      <c r="AI244" s="81" t="str">
        <f>IF(ISTEXT('Discounted Costs'!$N492&amp;'Discounted Costs'!$O492),('Discounted Costs'!AO492)/Value_Output,"")</f>
        <v/>
      </c>
      <c r="AJ244" s="81" t="str">
        <f>IF(ISTEXT('Discounted Costs'!$N492&amp;'Discounted Costs'!$O492),('Discounted Costs'!AP492)/Value_Output,"")</f>
        <v/>
      </c>
      <c r="AK244" s="81" t="str">
        <f>IF(ISTEXT('Discounted Costs'!$N492&amp;'Discounted Costs'!$O492),('Discounted Costs'!AQ492)/Value_Output,"")</f>
        <v/>
      </c>
      <c r="AL244" s="81" t="str">
        <f>IF(ISTEXT('Discounted Costs'!$N492&amp;'Discounted Costs'!$O492),('Discounted Costs'!AR492)/Value_Output,"")</f>
        <v/>
      </c>
      <c r="AM244" s="81" t="str">
        <f>IF(ISTEXT('Discounted Costs'!$N492&amp;'Discounted Costs'!$O492),('Discounted Costs'!AS492)/Value_Output,"")</f>
        <v/>
      </c>
      <c r="AN244" s="81" t="str">
        <f>IF(ISTEXT('Discounted Costs'!$N492&amp;'Discounted Costs'!$O492),('Discounted Costs'!AT492)/Value_Output,"")</f>
        <v/>
      </c>
      <c r="AO244" s="81" t="str">
        <f>IF(ISTEXT('Discounted Costs'!$N492&amp;'Discounted Costs'!$O492),('Discounted Costs'!AU492)/Value_Output,"")</f>
        <v/>
      </c>
      <c r="AP244" s="81" t="str">
        <f>IF(ISTEXT('Discounted Costs'!$N492&amp;'Discounted Costs'!$O492),('Discounted Costs'!AV492)/Value_Output,"")</f>
        <v/>
      </c>
      <c r="AQ244" s="81" t="str">
        <f>IF(ISTEXT('Discounted Costs'!$N492&amp;'Discounted Costs'!$O492),('Discounted Costs'!AW492)/Value_Output,"")</f>
        <v/>
      </c>
      <c r="AR244" s="81" t="str">
        <f>IF(ISTEXT('Discounted Costs'!$N492&amp;'Discounted Costs'!$O492),('Discounted Costs'!AX492)/Value_Output,"")</f>
        <v/>
      </c>
      <c r="AS244" s="81" t="str">
        <f>IF(ISTEXT('Discounted Costs'!$N492&amp;'Discounted Costs'!$O492),('Discounted Costs'!AY492)/Value_Output,"")</f>
        <v/>
      </c>
      <c r="AT244" s="81" t="str">
        <f>IF(ISTEXT('Discounted Costs'!$N492&amp;'Discounted Costs'!$O492),('Discounted Costs'!AZ492)/Value_Output,"")</f>
        <v/>
      </c>
      <c r="AU244" s="81" t="str">
        <f>IF(ISTEXT('Discounted Costs'!$N492&amp;'Discounted Costs'!$O492),('Discounted Costs'!BA492)/Value_Output,"")</f>
        <v/>
      </c>
      <c r="AV244" s="81" t="str">
        <f>IF(ISTEXT('Discounted Costs'!$N492&amp;'Discounted Costs'!$O492),('Discounted Costs'!BB492)/Value_Output,"")</f>
        <v/>
      </c>
      <c r="AW244" s="81" t="str">
        <f>IF(ISTEXT('Discounted Costs'!$N492&amp;'Discounted Costs'!$O492),('Discounted Costs'!BC492)/Value_Output,"")</f>
        <v/>
      </c>
      <c r="AX244" s="81" t="str">
        <f>IF(ISTEXT('Discounted Costs'!$N492&amp;'Discounted Costs'!$O492),('Discounted Costs'!BD492)/Value_Output,"")</f>
        <v/>
      </c>
      <c r="AY244" s="81" t="str">
        <f>IF(ISTEXT('Discounted Costs'!$N492&amp;'Discounted Costs'!$O492),('Discounted Costs'!BE492)/Value_Output,"")</f>
        <v/>
      </c>
      <c r="AZ244" s="77" t="str">
        <f>IF(ISTEXT('Discounted Costs'!$N492&amp;'Discounted Costs'!$O492),('Discounted Costs'!BF492)/Value_Output,"")</f>
        <v/>
      </c>
      <c r="BA244" s="77" t="str">
        <f>IF(ISTEXT('Discounted Costs'!$N492&amp;'Discounted Costs'!$O492),('Discounted Costs'!BG492)/Value_Output,"")</f>
        <v/>
      </c>
      <c r="BB244" s="77" t="str">
        <f>IF(ISTEXT('Discounted Costs'!$N492&amp;'Discounted Costs'!$O492),('Discounted Costs'!BH492)/Value_Output,"")</f>
        <v/>
      </c>
      <c r="BC244" s="77" t="str">
        <f>IF(ISTEXT('Discounted Costs'!$N492&amp;'Discounted Costs'!$O492),('Discounted Costs'!BI492)/Value_Output,"")</f>
        <v/>
      </c>
      <c r="BD244" s="77" t="str">
        <f>IF(ISTEXT('Discounted Costs'!$N492&amp;'Discounted Costs'!$O492),('Discounted Costs'!BJ492)/Value_Output,"")</f>
        <v/>
      </c>
      <c r="BE244" s="77" t="str">
        <f>IF(ISTEXT('Discounted Costs'!$N492&amp;'Discounted Costs'!$O492),('Discounted Costs'!BK492)/Value_Output,"")</f>
        <v/>
      </c>
      <c r="BF244" s="77" t="str">
        <f>IF(ISTEXT('Discounted Costs'!$N492&amp;'Discounted Costs'!$O492),('Discounted Costs'!BL492)/Value_Output,"")</f>
        <v/>
      </c>
      <c r="BG244" s="77" t="str">
        <f>IF(ISTEXT('Discounted Costs'!$N492&amp;'Discounted Costs'!$O492),('Discounted Costs'!BM492)/Value_Output,"")</f>
        <v/>
      </c>
      <c r="BH244" s="77" t="str">
        <f>IF(ISTEXT('Discounted Costs'!$N492&amp;'Discounted Costs'!$O492),('Discounted Costs'!BN492)/Value_Output,"")</f>
        <v/>
      </c>
      <c r="BI244" s="77" t="str">
        <f>IF(ISTEXT('Discounted Costs'!$N492&amp;'Discounted Costs'!$O492),('Discounted Costs'!BO492)/Value_Output,"")</f>
        <v/>
      </c>
      <c r="BJ244" s="77" t="str">
        <f>IF(ISTEXT('Discounted Costs'!$N492&amp;'Discounted Costs'!$O492),('Discounted Costs'!BP492)/Value_Output,"")</f>
        <v/>
      </c>
      <c r="BK244" s="77" t="str">
        <f>IF(ISTEXT('Discounted Costs'!$N492&amp;'Discounted Costs'!$O492),('Discounted Costs'!BQ492)/Value_Output,"")</f>
        <v/>
      </c>
      <c r="BL244" s="77" t="str">
        <f>IF(ISTEXT('Discounted Costs'!$N492&amp;'Discounted Costs'!$O492),('Discounted Costs'!BR492)/Value_Output,"")</f>
        <v/>
      </c>
      <c r="BM244" s="77" t="str">
        <f>IF(ISTEXT('Discounted Costs'!$N492&amp;'Discounted Costs'!$O492),('Discounted Costs'!BS492)/Value_Output,"")</f>
        <v/>
      </c>
      <c r="BN244" s="77" t="str">
        <f>IF(ISTEXT('Discounted Costs'!$N492&amp;'Discounted Costs'!$O492),('Discounted Costs'!BT492)/Value_Output,"")</f>
        <v/>
      </c>
      <c r="BO244" s="77" t="str">
        <f>IF(ISTEXT('Discounted Costs'!$N492&amp;'Discounted Costs'!$O492),('Discounted Costs'!BU492)/Value_Output,"")</f>
        <v/>
      </c>
      <c r="BP244" s="77" t="str">
        <f>IF(ISTEXT('Discounted Costs'!$N492&amp;'Discounted Costs'!$O492),('Discounted Costs'!BV492)/Value_Output,"")</f>
        <v/>
      </c>
      <c r="BQ244" s="77" t="str">
        <f>IF(ISTEXT('Discounted Costs'!$N492&amp;'Discounted Costs'!$O492),('Discounted Costs'!BW492)/Value_Output,"")</f>
        <v/>
      </c>
      <c r="BR244" s="77" t="str">
        <f>IF(ISTEXT('Discounted Costs'!$N492&amp;'Discounted Costs'!$O492),('Discounted Costs'!BX492)/Value_Output,"")</f>
        <v/>
      </c>
      <c r="BS244" s="77" t="str">
        <f>IF(ISTEXT('Discounted Costs'!$N492&amp;'Discounted Costs'!$O492),('Discounted Costs'!BY492)/Value_Output,"")</f>
        <v/>
      </c>
      <c r="BT244" s="77" t="str">
        <f>IF(ISTEXT('Discounted Costs'!$N492&amp;'Discounted Costs'!$O492),('Discounted Costs'!BZ492)/Value_Output,"")</f>
        <v/>
      </c>
      <c r="BU244" s="77" t="str">
        <f>IF(ISTEXT('Discounted Costs'!$N492&amp;'Discounted Costs'!$O492),('Discounted Costs'!CA492)/Value_Output,"")</f>
        <v/>
      </c>
      <c r="BV244" s="77" t="str">
        <f>IF(ISTEXT('Discounted Costs'!$N492&amp;'Discounted Costs'!$O492),('Discounted Costs'!CB492)/Value_Output,"")</f>
        <v/>
      </c>
      <c r="BW244" s="77" t="str">
        <f>IF(ISTEXT('Discounted Costs'!$N492&amp;'Discounted Costs'!$O492),('Discounted Costs'!CC492)/Value_Output,"")</f>
        <v/>
      </c>
      <c r="BX244" s="77" t="str">
        <f>IF(ISTEXT('Discounted Costs'!$N492&amp;'Discounted Costs'!$O492),('Discounted Costs'!CD492)/Value_Output,"")</f>
        <v/>
      </c>
      <c r="BY244" s="77" t="str">
        <f>IF(ISTEXT('Discounted Costs'!$N492&amp;'Discounted Costs'!$O492),('Discounted Costs'!CE492)/Value_Output,"")</f>
        <v/>
      </c>
      <c r="BZ244" s="77" t="str">
        <f>IF(ISTEXT('Discounted Costs'!$N492&amp;'Discounted Costs'!$O492),('Discounted Costs'!CF492)/Value_Output,"")</f>
        <v/>
      </c>
      <c r="CA244" s="77" t="str">
        <f>IF(ISTEXT('Discounted Costs'!$N492&amp;'Discounted Costs'!$O492),('Discounted Costs'!CG492)/Value_Output,"")</f>
        <v/>
      </c>
      <c r="CB244" s="77" t="str">
        <f>IF(ISTEXT('Discounted Costs'!$N492&amp;'Discounted Costs'!$O492),('Discounted Costs'!CH492)/Value_Output,"")</f>
        <v/>
      </c>
      <c r="CC244" s="77" t="str">
        <f>IF(ISTEXT('Discounted Costs'!$N492&amp;'Discounted Costs'!$O492),('Discounted Costs'!CI492)/Value_Output,"")</f>
        <v/>
      </c>
      <c r="CD244" s="77" t="str">
        <f>IF(ISTEXT('Discounted Costs'!$N492&amp;'Discounted Costs'!$O492),('Discounted Costs'!CJ492)/Value_Output,"")</f>
        <v/>
      </c>
      <c r="CE244" s="77" t="str">
        <f>IF(ISTEXT('Discounted Costs'!$N492&amp;'Discounted Costs'!$O492),('Discounted Costs'!CK492)/Value_Output,"")</f>
        <v/>
      </c>
      <c r="CF244" s="77" t="str">
        <f>IF(ISTEXT('Discounted Costs'!$N492&amp;'Discounted Costs'!$O492),('Discounted Costs'!CL492)/Value_Output,"")</f>
        <v/>
      </c>
      <c r="CG244" s="77" t="str">
        <f>IF(ISTEXT('Discounted Costs'!$N492&amp;'Discounted Costs'!$O492),('Discounted Costs'!CM492)/Value_Output,"")</f>
        <v/>
      </c>
      <c r="CH244" s="77" t="str">
        <f>IF(ISTEXT('Discounted Costs'!$N492&amp;'Discounted Costs'!$O492),('Discounted Costs'!CN492)/Value_Output,"")</f>
        <v/>
      </c>
      <c r="CI244" s="77" t="str">
        <f>IF(ISTEXT('Discounted Costs'!$N492&amp;'Discounted Costs'!$O492),('Discounted Costs'!CO492)/Value_Output,"")</f>
        <v/>
      </c>
      <c r="CJ244" s="77" t="str">
        <f>IF(ISTEXT('Discounted Costs'!$N492&amp;'Discounted Costs'!$O492),('Discounted Costs'!CP492)/Value_Output,"")</f>
        <v/>
      </c>
      <c r="CM244" s="24"/>
      <c r="CN244" s="24"/>
    </row>
    <row r="245" spans="3:92" x14ac:dyDescent="0.35">
      <c r="C245" s="114"/>
      <c r="D245" s="114"/>
      <c r="E245" s="19" t="str">
        <f>IF(ISTEXT('Discounted Costs'!$N493&amp;'Discounted Costs'!$O493),'Discounted Costs'!$O493,"")</f>
        <v/>
      </c>
      <c r="F245" s="19"/>
      <c r="G245" s="82" t="str">
        <f>IF(ISTEXT('Discounted Costs'!$N493&amp;'Discounted Costs'!$O493),SUM('Discounted Costs'!$P493:$BM493)/Value_Output,"")</f>
        <v/>
      </c>
      <c r="H245" s="82"/>
      <c r="I245" s="87"/>
      <c r="J245" s="81" t="str">
        <f>IF(ISTEXT('Discounted Costs'!$N493&amp;'Discounted Costs'!$O493),('Discounted Costs'!P493)/Value_Output,"")</f>
        <v/>
      </c>
      <c r="K245" s="81" t="str">
        <f>IF(ISTEXT('Discounted Costs'!$N493&amp;'Discounted Costs'!$O493),('Discounted Costs'!Q493)/Value_Output,"")</f>
        <v/>
      </c>
      <c r="L245" s="81" t="str">
        <f>IF(ISTEXT('Discounted Costs'!$N493&amp;'Discounted Costs'!$O493),('Discounted Costs'!R493)/Value_Output,"")</f>
        <v/>
      </c>
      <c r="M245" s="81" t="str">
        <f>IF(ISTEXT('Discounted Costs'!$N493&amp;'Discounted Costs'!$O493),('Discounted Costs'!S493)/Value_Output,"")</f>
        <v/>
      </c>
      <c r="N245" s="81" t="str">
        <f>IF(ISTEXT('Discounted Costs'!$N493&amp;'Discounted Costs'!$O493),('Discounted Costs'!T493)/Value_Output,"")</f>
        <v/>
      </c>
      <c r="O245" s="81" t="str">
        <f>IF(ISTEXT('Discounted Costs'!$N493&amp;'Discounted Costs'!$O493),('Discounted Costs'!U493)/Value_Output,"")</f>
        <v/>
      </c>
      <c r="P245" s="81" t="str">
        <f>IF(ISTEXT('Discounted Costs'!$N493&amp;'Discounted Costs'!$O493),('Discounted Costs'!V493)/Value_Output,"")</f>
        <v/>
      </c>
      <c r="Q245" s="81" t="str">
        <f>IF(ISTEXT('Discounted Costs'!$N493&amp;'Discounted Costs'!$O493),('Discounted Costs'!W493)/Value_Output,"")</f>
        <v/>
      </c>
      <c r="R245" s="81" t="str">
        <f>IF(ISTEXT('Discounted Costs'!$N493&amp;'Discounted Costs'!$O493),('Discounted Costs'!X493)/Value_Output,"")</f>
        <v/>
      </c>
      <c r="S245" s="81" t="str">
        <f>IF(ISTEXT('Discounted Costs'!$N493&amp;'Discounted Costs'!$O493),('Discounted Costs'!Y493)/Value_Output,"")</f>
        <v/>
      </c>
      <c r="T245" s="81" t="str">
        <f>IF(ISTEXT('Discounted Costs'!$N493&amp;'Discounted Costs'!$O493),('Discounted Costs'!Z493)/Value_Output,"")</f>
        <v/>
      </c>
      <c r="U245" s="81" t="str">
        <f>IF(ISTEXT('Discounted Costs'!$N493&amp;'Discounted Costs'!$O493),('Discounted Costs'!AA493)/Value_Output,"")</f>
        <v/>
      </c>
      <c r="V245" s="81" t="str">
        <f>IF(ISTEXT('Discounted Costs'!$N493&amp;'Discounted Costs'!$O493),('Discounted Costs'!AB493)/Value_Output,"")</f>
        <v/>
      </c>
      <c r="W245" s="81" t="str">
        <f>IF(ISTEXT('Discounted Costs'!$N493&amp;'Discounted Costs'!$O493),('Discounted Costs'!AC493)/Value_Output,"")</f>
        <v/>
      </c>
      <c r="X245" s="81" t="str">
        <f>IF(ISTEXT('Discounted Costs'!$N493&amp;'Discounted Costs'!$O493),('Discounted Costs'!AD493)/Value_Output,"")</f>
        <v/>
      </c>
      <c r="Y245" s="81" t="str">
        <f>IF(ISTEXT('Discounted Costs'!$N493&amp;'Discounted Costs'!$O493),('Discounted Costs'!AE493)/Value_Output,"")</f>
        <v/>
      </c>
      <c r="Z245" s="81" t="str">
        <f>IF(ISTEXT('Discounted Costs'!$N493&amp;'Discounted Costs'!$O493),('Discounted Costs'!AF493)/Value_Output,"")</f>
        <v/>
      </c>
      <c r="AA245" s="81" t="str">
        <f>IF(ISTEXT('Discounted Costs'!$N493&amp;'Discounted Costs'!$O493),('Discounted Costs'!AG493)/Value_Output,"")</f>
        <v/>
      </c>
      <c r="AB245" s="81" t="str">
        <f>IF(ISTEXT('Discounted Costs'!$N493&amp;'Discounted Costs'!$O493),('Discounted Costs'!AH493)/Value_Output,"")</f>
        <v/>
      </c>
      <c r="AC245" s="81" t="str">
        <f>IF(ISTEXT('Discounted Costs'!$N493&amp;'Discounted Costs'!$O493),('Discounted Costs'!AI493)/Value_Output,"")</f>
        <v/>
      </c>
      <c r="AD245" s="81" t="str">
        <f>IF(ISTEXT('Discounted Costs'!$N493&amp;'Discounted Costs'!$O493),('Discounted Costs'!AJ493)/Value_Output,"")</f>
        <v/>
      </c>
      <c r="AE245" s="81" t="str">
        <f>IF(ISTEXT('Discounted Costs'!$N493&amp;'Discounted Costs'!$O493),('Discounted Costs'!AK493)/Value_Output,"")</f>
        <v/>
      </c>
      <c r="AF245" s="81" t="str">
        <f>IF(ISTEXT('Discounted Costs'!$N493&amp;'Discounted Costs'!$O493),('Discounted Costs'!AL493)/Value_Output,"")</f>
        <v/>
      </c>
      <c r="AG245" s="81" t="str">
        <f>IF(ISTEXT('Discounted Costs'!$N493&amp;'Discounted Costs'!$O493),('Discounted Costs'!AM493)/Value_Output,"")</f>
        <v/>
      </c>
      <c r="AH245" s="81" t="str">
        <f>IF(ISTEXT('Discounted Costs'!$N493&amp;'Discounted Costs'!$O493),('Discounted Costs'!AN493)/Value_Output,"")</f>
        <v/>
      </c>
      <c r="AI245" s="81" t="str">
        <f>IF(ISTEXT('Discounted Costs'!$N493&amp;'Discounted Costs'!$O493),('Discounted Costs'!AO493)/Value_Output,"")</f>
        <v/>
      </c>
      <c r="AJ245" s="81" t="str">
        <f>IF(ISTEXT('Discounted Costs'!$N493&amp;'Discounted Costs'!$O493),('Discounted Costs'!AP493)/Value_Output,"")</f>
        <v/>
      </c>
      <c r="AK245" s="81" t="str">
        <f>IF(ISTEXT('Discounted Costs'!$N493&amp;'Discounted Costs'!$O493),('Discounted Costs'!AQ493)/Value_Output,"")</f>
        <v/>
      </c>
      <c r="AL245" s="81" t="str">
        <f>IF(ISTEXT('Discounted Costs'!$N493&amp;'Discounted Costs'!$O493),('Discounted Costs'!AR493)/Value_Output,"")</f>
        <v/>
      </c>
      <c r="AM245" s="81" t="str">
        <f>IF(ISTEXT('Discounted Costs'!$N493&amp;'Discounted Costs'!$O493),('Discounted Costs'!AS493)/Value_Output,"")</f>
        <v/>
      </c>
      <c r="AN245" s="81" t="str">
        <f>IF(ISTEXT('Discounted Costs'!$N493&amp;'Discounted Costs'!$O493),('Discounted Costs'!AT493)/Value_Output,"")</f>
        <v/>
      </c>
      <c r="AO245" s="81" t="str">
        <f>IF(ISTEXT('Discounted Costs'!$N493&amp;'Discounted Costs'!$O493),('Discounted Costs'!AU493)/Value_Output,"")</f>
        <v/>
      </c>
      <c r="AP245" s="81" t="str">
        <f>IF(ISTEXT('Discounted Costs'!$N493&amp;'Discounted Costs'!$O493),('Discounted Costs'!AV493)/Value_Output,"")</f>
        <v/>
      </c>
      <c r="AQ245" s="81" t="str">
        <f>IF(ISTEXT('Discounted Costs'!$N493&amp;'Discounted Costs'!$O493),('Discounted Costs'!AW493)/Value_Output,"")</f>
        <v/>
      </c>
      <c r="AR245" s="81" t="str">
        <f>IF(ISTEXT('Discounted Costs'!$N493&amp;'Discounted Costs'!$O493),('Discounted Costs'!AX493)/Value_Output,"")</f>
        <v/>
      </c>
      <c r="AS245" s="81" t="str">
        <f>IF(ISTEXT('Discounted Costs'!$N493&amp;'Discounted Costs'!$O493),('Discounted Costs'!AY493)/Value_Output,"")</f>
        <v/>
      </c>
      <c r="AT245" s="81" t="str">
        <f>IF(ISTEXT('Discounted Costs'!$N493&amp;'Discounted Costs'!$O493),('Discounted Costs'!AZ493)/Value_Output,"")</f>
        <v/>
      </c>
      <c r="AU245" s="81" t="str">
        <f>IF(ISTEXT('Discounted Costs'!$N493&amp;'Discounted Costs'!$O493),('Discounted Costs'!BA493)/Value_Output,"")</f>
        <v/>
      </c>
      <c r="AV245" s="81" t="str">
        <f>IF(ISTEXT('Discounted Costs'!$N493&amp;'Discounted Costs'!$O493),('Discounted Costs'!BB493)/Value_Output,"")</f>
        <v/>
      </c>
      <c r="AW245" s="81" t="str">
        <f>IF(ISTEXT('Discounted Costs'!$N493&amp;'Discounted Costs'!$O493),('Discounted Costs'!BC493)/Value_Output,"")</f>
        <v/>
      </c>
      <c r="AX245" s="81" t="str">
        <f>IF(ISTEXT('Discounted Costs'!$N493&amp;'Discounted Costs'!$O493),('Discounted Costs'!BD493)/Value_Output,"")</f>
        <v/>
      </c>
      <c r="AY245" s="81" t="str">
        <f>IF(ISTEXT('Discounted Costs'!$N493&amp;'Discounted Costs'!$O493),('Discounted Costs'!BE493)/Value_Output,"")</f>
        <v/>
      </c>
      <c r="AZ245" s="77" t="str">
        <f>IF(ISTEXT('Discounted Costs'!$N493&amp;'Discounted Costs'!$O493),('Discounted Costs'!BF493)/Value_Output,"")</f>
        <v/>
      </c>
      <c r="BA245" s="77" t="str">
        <f>IF(ISTEXT('Discounted Costs'!$N493&amp;'Discounted Costs'!$O493),('Discounted Costs'!BG493)/Value_Output,"")</f>
        <v/>
      </c>
      <c r="BB245" s="77" t="str">
        <f>IF(ISTEXT('Discounted Costs'!$N493&amp;'Discounted Costs'!$O493),('Discounted Costs'!BH493)/Value_Output,"")</f>
        <v/>
      </c>
      <c r="BC245" s="77" t="str">
        <f>IF(ISTEXT('Discounted Costs'!$N493&amp;'Discounted Costs'!$O493),('Discounted Costs'!BI493)/Value_Output,"")</f>
        <v/>
      </c>
      <c r="BD245" s="77" t="str">
        <f>IF(ISTEXT('Discounted Costs'!$N493&amp;'Discounted Costs'!$O493),('Discounted Costs'!BJ493)/Value_Output,"")</f>
        <v/>
      </c>
      <c r="BE245" s="77" t="str">
        <f>IF(ISTEXT('Discounted Costs'!$N493&amp;'Discounted Costs'!$O493),('Discounted Costs'!BK493)/Value_Output,"")</f>
        <v/>
      </c>
      <c r="BF245" s="77" t="str">
        <f>IF(ISTEXT('Discounted Costs'!$N493&amp;'Discounted Costs'!$O493),('Discounted Costs'!BL493)/Value_Output,"")</f>
        <v/>
      </c>
      <c r="BG245" s="77" t="str">
        <f>IF(ISTEXT('Discounted Costs'!$N493&amp;'Discounted Costs'!$O493),('Discounted Costs'!BM493)/Value_Output,"")</f>
        <v/>
      </c>
      <c r="BH245" s="77" t="str">
        <f>IF(ISTEXT('Discounted Costs'!$N493&amp;'Discounted Costs'!$O493),('Discounted Costs'!BN493)/Value_Output,"")</f>
        <v/>
      </c>
      <c r="BI245" s="77" t="str">
        <f>IF(ISTEXT('Discounted Costs'!$N493&amp;'Discounted Costs'!$O493),('Discounted Costs'!BO493)/Value_Output,"")</f>
        <v/>
      </c>
      <c r="BJ245" s="77" t="str">
        <f>IF(ISTEXT('Discounted Costs'!$N493&amp;'Discounted Costs'!$O493),('Discounted Costs'!BP493)/Value_Output,"")</f>
        <v/>
      </c>
      <c r="BK245" s="77" t="str">
        <f>IF(ISTEXT('Discounted Costs'!$N493&amp;'Discounted Costs'!$O493),('Discounted Costs'!BQ493)/Value_Output,"")</f>
        <v/>
      </c>
      <c r="BL245" s="77" t="str">
        <f>IF(ISTEXT('Discounted Costs'!$N493&amp;'Discounted Costs'!$O493),('Discounted Costs'!BR493)/Value_Output,"")</f>
        <v/>
      </c>
      <c r="BM245" s="77" t="str">
        <f>IF(ISTEXT('Discounted Costs'!$N493&amp;'Discounted Costs'!$O493),('Discounted Costs'!BS493)/Value_Output,"")</f>
        <v/>
      </c>
      <c r="BN245" s="77" t="str">
        <f>IF(ISTEXT('Discounted Costs'!$N493&amp;'Discounted Costs'!$O493),('Discounted Costs'!BT493)/Value_Output,"")</f>
        <v/>
      </c>
      <c r="BO245" s="77" t="str">
        <f>IF(ISTEXT('Discounted Costs'!$N493&amp;'Discounted Costs'!$O493),('Discounted Costs'!BU493)/Value_Output,"")</f>
        <v/>
      </c>
      <c r="BP245" s="77" t="str">
        <f>IF(ISTEXT('Discounted Costs'!$N493&amp;'Discounted Costs'!$O493),('Discounted Costs'!BV493)/Value_Output,"")</f>
        <v/>
      </c>
      <c r="BQ245" s="77" t="str">
        <f>IF(ISTEXT('Discounted Costs'!$N493&amp;'Discounted Costs'!$O493),('Discounted Costs'!BW493)/Value_Output,"")</f>
        <v/>
      </c>
      <c r="BR245" s="77" t="str">
        <f>IF(ISTEXT('Discounted Costs'!$N493&amp;'Discounted Costs'!$O493),('Discounted Costs'!BX493)/Value_Output,"")</f>
        <v/>
      </c>
      <c r="BS245" s="77" t="str">
        <f>IF(ISTEXT('Discounted Costs'!$N493&amp;'Discounted Costs'!$O493),('Discounted Costs'!BY493)/Value_Output,"")</f>
        <v/>
      </c>
      <c r="BT245" s="77" t="str">
        <f>IF(ISTEXT('Discounted Costs'!$N493&amp;'Discounted Costs'!$O493),('Discounted Costs'!BZ493)/Value_Output,"")</f>
        <v/>
      </c>
      <c r="BU245" s="77" t="str">
        <f>IF(ISTEXT('Discounted Costs'!$N493&amp;'Discounted Costs'!$O493),('Discounted Costs'!CA493)/Value_Output,"")</f>
        <v/>
      </c>
      <c r="BV245" s="77" t="str">
        <f>IF(ISTEXT('Discounted Costs'!$N493&amp;'Discounted Costs'!$O493),('Discounted Costs'!CB493)/Value_Output,"")</f>
        <v/>
      </c>
      <c r="BW245" s="77" t="str">
        <f>IF(ISTEXT('Discounted Costs'!$N493&amp;'Discounted Costs'!$O493),('Discounted Costs'!CC493)/Value_Output,"")</f>
        <v/>
      </c>
      <c r="BX245" s="77" t="str">
        <f>IF(ISTEXT('Discounted Costs'!$N493&amp;'Discounted Costs'!$O493),('Discounted Costs'!CD493)/Value_Output,"")</f>
        <v/>
      </c>
      <c r="BY245" s="77" t="str">
        <f>IF(ISTEXT('Discounted Costs'!$N493&amp;'Discounted Costs'!$O493),('Discounted Costs'!CE493)/Value_Output,"")</f>
        <v/>
      </c>
      <c r="BZ245" s="77" t="str">
        <f>IF(ISTEXT('Discounted Costs'!$N493&amp;'Discounted Costs'!$O493),('Discounted Costs'!CF493)/Value_Output,"")</f>
        <v/>
      </c>
      <c r="CA245" s="77" t="str">
        <f>IF(ISTEXT('Discounted Costs'!$N493&amp;'Discounted Costs'!$O493),('Discounted Costs'!CG493)/Value_Output,"")</f>
        <v/>
      </c>
      <c r="CB245" s="77" t="str">
        <f>IF(ISTEXT('Discounted Costs'!$N493&amp;'Discounted Costs'!$O493),('Discounted Costs'!CH493)/Value_Output,"")</f>
        <v/>
      </c>
      <c r="CC245" s="77" t="str">
        <f>IF(ISTEXT('Discounted Costs'!$N493&amp;'Discounted Costs'!$O493),('Discounted Costs'!CI493)/Value_Output,"")</f>
        <v/>
      </c>
      <c r="CD245" s="77" t="str">
        <f>IF(ISTEXT('Discounted Costs'!$N493&amp;'Discounted Costs'!$O493),('Discounted Costs'!CJ493)/Value_Output,"")</f>
        <v/>
      </c>
      <c r="CE245" s="77" t="str">
        <f>IF(ISTEXT('Discounted Costs'!$N493&amp;'Discounted Costs'!$O493),('Discounted Costs'!CK493)/Value_Output,"")</f>
        <v/>
      </c>
      <c r="CF245" s="77" t="str">
        <f>IF(ISTEXT('Discounted Costs'!$N493&amp;'Discounted Costs'!$O493),('Discounted Costs'!CL493)/Value_Output,"")</f>
        <v/>
      </c>
      <c r="CG245" s="77" t="str">
        <f>IF(ISTEXT('Discounted Costs'!$N493&amp;'Discounted Costs'!$O493),('Discounted Costs'!CM493)/Value_Output,"")</f>
        <v/>
      </c>
      <c r="CH245" s="77" t="str">
        <f>IF(ISTEXT('Discounted Costs'!$N493&amp;'Discounted Costs'!$O493),('Discounted Costs'!CN493)/Value_Output,"")</f>
        <v/>
      </c>
      <c r="CI245" s="77" t="str">
        <f>IF(ISTEXT('Discounted Costs'!$N493&amp;'Discounted Costs'!$O493),('Discounted Costs'!CO493)/Value_Output,"")</f>
        <v/>
      </c>
      <c r="CJ245" s="77" t="str">
        <f>IF(ISTEXT('Discounted Costs'!$N493&amp;'Discounted Costs'!$O493),('Discounted Costs'!CP493)/Value_Output,"")</f>
        <v/>
      </c>
      <c r="CM245" s="24"/>
      <c r="CN245" s="24"/>
    </row>
    <row r="246" spans="3:92" x14ac:dyDescent="0.35">
      <c r="C246" s="114"/>
      <c r="D246" s="114"/>
      <c r="E246" s="19" t="str">
        <f>IF(ISTEXT('Discounted Costs'!$N494&amp;'Discounted Costs'!$O494),'Discounted Costs'!$O494,"")</f>
        <v/>
      </c>
      <c r="F246" s="19"/>
      <c r="G246" s="82" t="str">
        <f>IF(ISTEXT('Discounted Costs'!$N494&amp;'Discounted Costs'!$O494),SUM('Discounted Costs'!$P494:$BM494)/Value_Output,"")</f>
        <v/>
      </c>
      <c r="H246" s="82"/>
      <c r="I246" s="87"/>
      <c r="J246" s="81" t="str">
        <f>IF(ISTEXT('Discounted Costs'!$N494&amp;'Discounted Costs'!$O494),('Discounted Costs'!P494)/Value_Output,"")</f>
        <v/>
      </c>
      <c r="K246" s="81" t="str">
        <f>IF(ISTEXT('Discounted Costs'!$N494&amp;'Discounted Costs'!$O494),('Discounted Costs'!Q494)/Value_Output,"")</f>
        <v/>
      </c>
      <c r="L246" s="81" t="str">
        <f>IF(ISTEXT('Discounted Costs'!$N494&amp;'Discounted Costs'!$O494),('Discounted Costs'!R494)/Value_Output,"")</f>
        <v/>
      </c>
      <c r="M246" s="81" t="str">
        <f>IF(ISTEXT('Discounted Costs'!$N494&amp;'Discounted Costs'!$O494),('Discounted Costs'!S494)/Value_Output,"")</f>
        <v/>
      </c>
      <c r="N246" s="81" t="str">
        <f>IF(ISTEXT('Discounted Costs'!$N494&amp;'Discounted Costs'!$O494),('Discounted Costs'!T494)/Value_Output,"")</f>
        <v/>
      </c>
      <c r="O246" s="81" t="str">
        <f>IF(ISTEXT('Discounted Costs'!$N494&amp;'Discounted Costs'!$O494),('Discounted Costs'!U494)/Value_Output,"")</f>
        <v/>
      </c>
      <c r="P246" s="81" t="str">
        <f>IF(ISTEXT('Discounted Costs'!$N494&amp;'Discounted Costs'!$O494),('Discounted Costs'!V494)/Value_Output,"")</f>
        <v/>
      </c>
      <c r="Q246" s="81" t="str">
        <f>IF(ISTEXT('Discounted Costs'!$N494&amp;'Discounted Costs'!$O494),('Discounted Costs'!W494)/Value_Output,"")</f>
        <v/>
      </c>
      <c r="R246" s="81" t="str">
        <f>IF(ISTEXT('Discounted Costs'!$N494&amp;'Discounted Costs'!$O494),('Discounted Costs'!X494)/Value_Output,"")</f>
        <v/>
      </c>
      <c r="S246" s="81" t="str">
        <f>IF(ISTEXT('Discounted Costs'!$N494&amp;'Discounted Costs'!$O494),('Discounted Costs'!Y494)/Value_Output,"")</f>
        <v/>
      </c>
      <c r="T246" s="81" t="str">
        <f>IF(ISTEXT('Discounted Costs'!$N494&amp;'Discounted Costs'!$O494),('Discounted Costs'!Z494)/Value_Output,"")</f>
        <v/>
      </c>
      <c r="U246" s="81" t="str">
        <f>IF(ISTEXT('Discounted Costs'!$N494&amp;'Discounted Costs'!$O494),('Discounted Costs'!AA494)/Value_Output,"")</f>
        <v/>
      </c>
      <c r="V246" s="81" t="str">
        <f>IF(ISTEXT('Discounted Costs'!$N494&amp;'Discounted Costs'!$O494),('Discounted Costs'!AB494)/Value_Output,"")</f>
        <v/>
      </c>
      <c r="W246" s="81" t="str">
        <f>IF(ISTEXT('Discounted Costs'!$N494&amp;'Discounted Costs'!$O494),('Discounted Costs'!AC494)/Value_Output,"")</f>
        <v/>
      </c>
      <c r="X246" s="81" t="str">
        <f>IF(ISTEXT('Discounted Costs'!$N494&amp;'Discounted Costs'!$O494),('Discounted Costs'!AD494)/Value_Output,"")</f>
        <v/>
      </c>
      <c r="Y246" s="81" t="str">
        <f>IF(ISTEXT('Discounted Costs'!$N494&amp;'Discounted Costs'!$O494),('Discounted Costs'!AE494)/Value_Output,"")</f>
        <v/>
      </c>
      <c r="Z246" s="81" t="str">
        <f>IF(ISTEXT('Discounted Costs'!$N494&amp;'Discounted Costs'!$O494),('Discounted Costs'!AF494)/Value_Output,"")</f>
        <v/>
      </c>
      <c r="AA246" s="81" t="str">
        <f>IF(ISTEXT('Discounted Costs'!$N494&amp;'Discounted Costs'!$O494),('Discounted Costs'!AG494)/Value_Output,"")</f>
        <v/>
      </c>
      <c r="AB246" s="81" t="str">
        <f>IF(ISTEXT('Discounted Costs'!$N494&amp;'Discounted Costs'!$O494),('Discounted Costs'!AH494)/Value_Output,"")</f>
        <v/>
      </c>
      <c r="AC246" s="81" t="str">
        <f>IF(ISTEXT('Discounted Costs'!$N494&amp;'Discounted Costs'!$O494),('Discounted Costs'!AI494)/Value_Output,"")</f>
        <v/>
      </c>
      <c r="AD246" s="81" t="str">
        <f>IF(ISTEXT('Discounted Costs'!$N494&amp;'Discounted Costs'!$O494),('Discounted Costs'!AJ494)/Value_Output,"")</f>
        <v/>
      </c>
      <c r="AE246" s="81" t="str">
        <f>IF(ISTEXT('Discounted Costs'!$N494&amp;'Discounted Costs'!$O494),('Discounted Costs'!AK494)/Value_Output,"")</f>
        <v/>
      </c>
      <c r="AF246" s="81" t="str">
        <f>IF(ISTEXT('Discounted Costs'!$N494&amp;'Discounted Costs'!$O494),('Discounted Costs'!AL494)/Value_Output,"")</f>
        <v/>
      </c>
      <c r="AG246" s="81" t="str">
        <f>IF(ISTEXT('Discounted Costs'!$N494&amp;'Discounted Costs'!$O494),('Discounted Costs'!AM494)/Value_Output,"")</f>
        <v/>
      </c>
      <c r="AH246" s="81" t="str">
        <f>IF(ISTEXT('Discounted Costs'!$N494&amp;'Discounted Costs'!$O494),('Discounted Costs'!AN494)/Value_Output,"")</f>
        <v/>
      </c>
      <c r="AI246" s="81" t="str">
        <f>IF(ISTEXT('Discounted Costs'!$N494&amp;'Discounted Costs'!$O494),('Discounted Costs'!AO494)/Value_Output,"")</f>
        <v/>
      </c>
      <c r="AJ246" s="81" t="str">
        <f>IF(ISTEXT('Discounted Costs'!$N494&amp;'Discounted Costs'!$O494),('Discounted Costs'!AP494)/Value_Output,"")</f>
        <v/>
      </c>
      <c r="AK246" s="81" t="str">
        <f>IF(ISTEXT('Discounted Costs'!$N494&amp;'Discounted Costs'!$O494),('Discounted Costs'!AQ494)/Value_Output,"")</f>
        <v/>
      </c>
      <c r="AL246" s="81" t="str">
        <f>IF(ISTEXT('Discounted Costs'!$N494&amp;'Discounted Costs'!$O494),('Discounted Costs'!AR494)/Value_Output,"")</f>
        <v/>
      </c>
      <c r="AM246" s="81" t="str">
        <f>IF(ISTEXT('Discounted Costs'!$N494&amp;'Discounted Costs'!$O494),('Discounted Costs'!AS494)/Value_Output,"")</f>
        <v/>
      </c>
      <c r="AN246" s="81" t="str">
        <f>IF(ISTEXT('Discounted Costs'!$N494&amp;'Discounted Costs'!$O494),('Discounted Costs'!AT494)/Value_Output,"")</f>
        <v/>
      </c>
      <c r="AO246" s="81" t="str">
        <f>IF(ISTEXT('Discounted Costs'!$N494&amp;'Discounted Costs'!$O494),('Discounted Costs'!AU494)/Value_Output,"")</f>
        <v/>
      </c>
      <c r="AP246" s="81" t="str">
        <f>IF(ISTEXT('Discounted Costs'!$N494&amp;'Discounted Costs'!$O494),('Discounted Costs'!AV494)/Value_Output,"")</f>
        <v/>
      </c>
      <c r="AQ246" s="81" t="str">
        <f>IF(ISTEXT('Discounted Costs'!$N494&amp;'Discounted Costs'!$O494),('Discounted Costs'!AW494)/Value_Output,"")</f>
        <v/>
      </c>
      <c r="AR246" s="81" t="str">
        <f>IF(ISTEXT('Discounted Costs'!$N494&amp;'Discounted Costs'!$O494),('Discounted Costs'!AX494)/Value_Output,"")</f>
        <v/>
      </c>
      <c r="AS246" s="81" t="str">
        <f>IF(ISTEXT('Discounted Costs'!$N494&amp;'Discounted Costs'!$O494),('Discounted Costs'!AY494)/Value_Output,"")</f>
        <v/>
      </c>
      <c r="AT246" s="81" t="str">
        <f>IF(ISTEXT('Discounted Costs'!$N494&amp;'Discounted Costs'!$O494),('Discounted Costs'!AZ494)/Value_Output,"")</f>
        <v/>
      </c>
      <c r="AU246" s="81" t="str">
        <f>IF(ISTEXT('Discounted Costs'!$N494&amp;'Discounted Costs'!$O494),('Discounted Costs'!BA494)/Value_Output,"")</f>
        <v/>
      </c>
      <c r="AV246" s="81" t="str">
        <f>IF(ISTEXT('Discounted Costs'!$N494&amp;'Discounted Costs'!$O494),('Discounted Costs'!BB494)/Value_Output,"")</f>
        <v/>
      </c>
      <c r="AW246" s="81" t="str">
        <f>IF(ISTEXT('Discounted Costs'!$N494&amp;'Discounted Costs'!$O494),('Discounted Costs'!BC494)/Value_Output,"")</f>
        <v/>
      </c>
      <c r="AX246" s="81" t="str">
        <f>IF(ISTEXT('Discounted Costs'!$N494&amp;'Discounted Costs'!$O494),('Discounted Costs'!BD494)/Value_Output,"")</f>
        <v/>
      </c>
      <c r="AY246" s="81" t="str">
        <f>IF(ISTEXT('Discounted Costs'!$N494&amp;'Discounted Costs'!$O494),('Discounted Costs'!BE494)/Value_Output,"")</f>
        <v/>
      </c>
      <c r="AZ246" s="77" t="str">
        <f>IF(ISTEXT('Discounted Costs'!$N494&amp;'Discounted Costs'!$O494),('Discounted Costs'!BF494)/Value_Output,"")</f>
        <v/>
      </c>
      <c r="BA246" s="77" t="str">
        <f>IF(ISTEXT('Discounted Costs'!$N494&amp;'Discounted Costs'!$O494),('Discounted Costs'!BG494)/Value_Output,"")</f>
        <v/>
      </c>
      <c r="BB246" s="77" t="str">
        <f>IF(ISTEXT('Discounted Costs'!$N494&amp;'Discounted Costs'!$O494),('Discounted Costs'!BH494)/Value_Output,"")</f>
        <v/>
      </c>
      <c r="BC246" s="77" t="str">
        <f>IF(ISTEXT('Discounted Costs'!$N494&amp;'Discounted Costs'!$O494),('Discounted Costs'!BI494)/Value_Output,"")</f>
        <v/>
      </c>
      <c r="BD246" s="77" t="str">
        <f>IF(ISTEXT('Discounted Costs'!$N494&amp;'Discounted Costs'!$O494),('Discounted Costs'!BJ494)/Value_Output,"")</f>
        <v/>
      </c>
      <c r="BE246" s="77" t="str">
        <f>IF(ISTEXT('Discounted Costs'!$N494&amp;'Discounted Costs'!$O494),('Discounted Costs'!BK494)/Value_Output,"")</f>
        <v/>
      </c>
      <c r="BF246" s="77" t="str">
        <f>IF(ISTEXT('Discounted Costs'!$N494&amp;'Discounted Costs'!$O494),('Discounted Costs'!BL494)/Value_Output,"")</f>
        <v/>
      </c>
      <c r="BG246" s="77" t="str">
        <f>IF(ISTEXT('Discounted Costs'!$N494&amp;'Discounted Costs'!$O494),('Discounted Costs'!BM494)/Value_Output,"")</f>
        <v/>
      </c>
      <c r="BH246" s="77" t="str">
        <f>IF(ISTEXT('Discounted Costs'!$N494&amp;'Discounted Costs'!$O494),('Discounted Costs'!BN494)/Value_Output,"")</f>
        <v/>
      </c>
      <c r="BI246" s="77" t="str">
        <f>IF(ISTEXT('Discounted Costs'!$N494&amp;'Discounted Costs'!$O494),('Discounted Costs'!BO494)/Value_Output,"")</f>
        <v/>
      </c>
      <c r="BJ246" s="77" t="str">
        <f>IF(ISTEXT('Discounted Costs'!$N494&amp;'Discounted Costs'!$O494),('Discounted Costs'!BP494)/Value_Output,"")</f>
        <v/>
      </c>
      <c r="BK246" s="77" t="str">
        <f>IF(ISTEXT('Discounted Costs'!$N494&amp;'Discounted Costs'!$O494),('Discounted Costs'!BQ494)/Value_Output,"")</f>
        <v/>
      </c>
      <c r="BL246" s="77" t="str">
        <f>IF(ISTEXT('Discounted Costs'!$N494&amp;'Discounted Costs'!$O494),('Discounted Costs'!BR494)/Value_Output,"")</f>
        <v/>
      </c>
      <c r="BM246" s="77" t="str">
        <f>IF(ISTEXT('Discounted Costs'!$N494&amp;'Discounted Costs'!$O494),('Discounted Costs'!BS494)/Value_Output,"")</f>
        <v/>
      </c>
      <c r="BN246" s="77" t="str">
        <f>IF(ISTEXT('Discounted Costs'!$N494&amp;'Discounted Costs'!$O494),('Discounted Costs'!BT494)/Value_Output,"")</f>
        <v/>
      </c>
      <c r="BO246" s="77" t="str">
        <f>IF(ISTEXT('Discounted Costs'!$N494&amp;'Discounted Costs'!$O494),('Discounted Costs'!BU494)/Value_Output,"")</f>
        <v/>
      </c>
      <c r="BP246" s="77" t="str">
        <f>IF(ISTEXT('Discounted Costs'!$N494&amp;'Discounted Costs'!$O494),('Discounted Costs'!BV494)/Value_Output,"")</f>
        <v/>
      </c>
      <c r="BQ246" s="77" t="str">
        <f>IF(ISTEXT('Discounted Costs'!$N494&amp;'Discounted Costs'!$O494),('Discounted Costs'!BW494)/Value_Output,"")</f>
        <v/>
      </c>
      <c r="BR246" s="77" t="str">
        <f>IF(ISTEXT('Discounted Costs'!$N494&amp;'Discounted Costs'!$O494),('Discounted Costs'!BX494)/Value_Output,"")</f>
        <v/>
      </c>
      <c r="BS246" s="77" t="str">
        <f>IF(ISTEXT('Discounted Costs'!$N494&amp;'Discounted Costs'!$O494),('Discounted Costs'!BY494)/Value_Output,"")</f>
        <v/>
      </c>
      <c r="BT246" s="77" t="str">
        <f>IF(ISTEXT('Discounted Costs'!$N494&amp;'Discounted Costs'!$O494),('Discounted Costs'!BZ494)/Value_Output,"")</f>
        <v/>
      </c>
      <c r="BU246" s="77" t="str">
        <f>IF(ISTEXT('Discounted Costs'!$N494&amp;'Discounted Costs'!$O494),('Discounted Costs'!CA494)/Value_Output,"")</f>
        <v/>
      </c>
      <c r="BV246" s="77" t="str">
        <f>IF(ISTEXT('Discounted Costs'!$N494&amp;'Discounted Costs'!$O494),('Discounted Costs'!CB494)/Value_Output,"")</f>
        <v/>
      </c>
      <c r="BW246" s="77" t="str">
        <f>IF(ISTEXT('Discounted Costs'!$N494&amp;'Discounted Costs'!$O494),('Discounted Costs'!CC494)/Value_Output,"")</f>
        <v/>
      </c>
      <c r="BX246" s="77" t="str">
        <f>IF(ISTEXT('Discounted Costs'!$N494&amp;'Discounted Costs'!$O494),('Discounted Costs'!CD494)/Value_Output,"")</f>
        <v/>
      </c>
      <c r="BY246" s="77" t="str">
        <f>IF(ISTEXT('Discounted Costs'!$N494&amp;'Discounted Costs'!$O494),('Discounted Costs'!CE494)/Value_Output,"")</f>
        <v/>
      </c>
      <c r="BZ246" s="77" t="str">
        <f>IF(ISTEXT('Discounted Costs'!$N494&amp;'Discounted Costs'!$O494),('Discounted Costs'!CF494)/Value_Output,"")</f>
        <v/>
      </c>
      <c r="CA246" s="77" t="str">
        <f>IF(ISTEXT('Discounted Costs'!$N494&amp;'Discounted Costs'!$O494),('Discounted Costs'!CG494)/Value_Output,"")</f>
        <v/>
      </c>
      <c r="CB246" s="77" t="str">
        <f>IF(ISTEXT('Discounted Costs'!$N494&amp;'Discounted Costs'!$O494),('Discounted Costs'!CH494)/Value_Output,"")</f>
        <v/>
      </c>
      <c r="CC246" s="77" t="str">
        <f>IF(ISTEXT('Discounted Costs'!$N494&amp;'Discounted Costs'!$O494),('Discounted Costs'!CI494)/Value_Output,"")</f>
        <v/>
      </c>
      <c r="CD246" s="77" t="str">
        <f>IF(ISTEXT('Discounted Costs'!$N494&amp;'Discounted Costs'!$O494),('Discounted Costs'!CJ494)/Value_Output,"")</f>
        <v/>
      </c>
      <c r="CE246" s="77" t="str">
        <f>IF(ISTEXT('Discounted Costs'!$N494&amp;'Discounted Costs'!$O494),('Discounted Costs'!CK494)/Value_Output,"")</f>
        <v/>
      </c>
      <c r="CF246" s="77" t="str">
        <f>IF(ISTEXT('Discounted Costs'!$N494&amp;'Discounted Costs'!$O494),('Discounted Costs'!CL494)/Value_Output,"")</f>
        <v/>
      </c>
      <c r="CG246" s="77" t="str">
        <f>IF(ISTEXT('Discounted Costs'!$N494&amp;'Discounted Costs'!$O494),('Discounted Costs'!CM494)/Value_Output,"")</f>
        <v/>
      </c>
      <c r="CH246" s="77" t="str">
        <f>IF(ISTEXT('Discounted Costs'!$N494&amp;'Discounted Costs'!$O494),('Discounted Costs'!CN494)/Value_Output,"")</f>
        <v/>
      </c>
      <c r="CI246" s="77" t="str">
        <f>IF(ISTEXT('Discounted Costs'!$N494&amp;'Discounted Costs'!$O494),('Discounted Costs'!CO494)/Value_Output,"")</f>
        <v/>
      </c>
      <c r="CJ246" s="77" t="str">
        <f>IF(ISTEXT('Discounted Costs'!$N494&amp;'Discounted Costs'!$O494),('Discounted Costs'!CP494)/Value_Output,"")</f>
        <v/>
      </c>
      <c r="CM246" s="24"/>
      <c r="CN246" s="24"/>
    </row>
    <row r="247" spans="3:92" x14ac:dyDescent="0.35">
      <c r="C247" s="114"/>
      <c r="D247" s="114"/>
      <c r="E247" s="19" t="str">
        <f>IF(ISTEXT('Discounted Costs'!$N495&amp;'Discounted Costs'!$O495),'Discounted Costs'!$O495,"")</f>
        <v/>
      </c>
      <c r="F247" s="19"/>
      <c r="G247" s="82" t="str">
        <f>IF(ISTEXT('Discounted Costs'!$N495&amp;'Discounted Costs'!$O495),SUM('Discounted Costs'!$P495:$BM495)/Value_Output,"")</f>
        <v/>
      </c>
      <c r="H247" s="82"/>
      <c r="I247" s="87"/>
      <c r="J247" s="81" t="str">
        <f>IF(ISTEXT('Discounted Costs'!$N495&amp;'Discounted Costs'!$O495),('Discounted Costs'!P495)/Value_Output,"")</f>
        <v/>
      </c>
      <c r="K247" s="81" t="str">
        <f>IF(ISTEXT('Discounted Costs'!$N495&amp;'Discounted Costs'!$O495),('Discounted Costs'!Q495)/Value_Output,"")</f>
        <v/>
      </c>
      <c r="L247" s="81" t="str">
        <f>IF(ISTEXT('Discounted Costs'!$N495&amp;'Discounted Costs'!$O495),('Discounted Costs'!R495)/Value_Output,"")</f>
        <v/>
      </c>
      <c r="M247" s="81" t="str">
        <f>IF(ISTEXT('Discounted Costs'!$N495&amp;'Discounted Costs'!$O495),('Discounted Costs'!S495)/Value_Output,"")</f>
        <v/>
      </c>
      <c r="N247" s="81" t="str">
        <f>IF(ISTEXT('Discounted Costs'!$N495&amp;'Discounted Costs'!$O495),('Discounted Costs'!T495)/Value_Output,"")</f>
        <v/>
      </c>
      <c r="O247" s="81" t="str">
        <f>IF(ISTEXT('Discounted Costs'!$N495&amp;'Discounted Costs'!$O495),('Discounted Costs'!U495)/Value_Output,"")</f>
        <v/>
      </c>
      <c r="P247" s="81" t="str">
        <f>IF(ISTEXT('Discounted Costs'!$N495&amp;'Discounted Costs'!$O495),('Discounted Costs'!V495)/Value_Output,"")</f>
        <v/>
      </c>
      <c r="Q247" s="81" t="str">
        <f>IF(ISTEXT('Discounted Costs'!$N495&amp;'Discounted Costs'!$O495),('Discounted Costs'!W495)/Value_Output,"")</f>
        <v/>
      </c>
      <c r="R247" s="81" t="str">
        <f>IF(ISTEXT('Discounted Costs'!$N495&amp;'Discounted Costs'!$O495),('Discounted Costs'!X495)/Value_Output,"")</f>
        <v/>
      </c>
      <c r="S247" s="81" t="str">
        <f>IF(ISTEXT('Discounted Costs'!$N495&amp;'Discounted Costs'!$O495),('Discounted Costs'!Y495)/Value_Output,"")</f>
        <v/>
      </c>
      <c r="T247" s="81" t="str">
        <f>IF(ISTEXT('Discounted Costs'!$N495&amp;'Discounted Costs'!$O495),('Discounted Costs'!Z495)/Value_Output,"")</f>
        <v/>
      </c>
      <c r="U247" s="81" t="str">
        <f>IF(ISTEXT('Discounted Costs'!$N495&amp;'Discounted Costs'!$O495),('Discounted Costs'!AA495)/Value_Output,"")</f>
        <v/>
      </c>
      <c r="V247" s="81" t="str">
        <f>IF(ISTEXT('Discounted Costs'!$N495&amp;'Discounted Costs'!$O495),('Discounted Costs'!AB495)/Value_Output,"")</f>
        <v/>
      </c>
      <c r="W247" s="81" t="str">
        <f>IF(ISTEXT('Discounted Costs'!$N495&amp;'Discounted Costs'!$O495),('Discounted Costs'!AC495)/Value_Output,"")</f>
        <v/>
      </c>
      <c r="X247" s="81" t="str">
        <f>IF(ISTEXT('Discounted Costs'!$N495&amp;'Discounted Costs'!$O495),('Discounted Costs'!AD495)/Value_Output,"")</f>
        <v/>
      </c>
      <c r="Y247" s="81" t="str">
        <f>IF(ISTEXT('Discounted Costs'!$N495&amp;'Discounted Costs'!$O495),('Discounted Costs'!AE495)/Value_Output,"")</f>
        <v/>
      </c>
      <c r="Z247" s="81" t="str">
        <f>IF(ISTEXT('Discounted Costs'!$N495&amp;'Discounted Costs'!$O495),('Discounted Costs'!AF495)/Value_Output,"")</f>
        <v/>
      </c>
      <c r="AA247" s="81" t="str">
        <f>IF(ISTEXT('Discounted Costs'!$N495&amp;'Discounted Costs'!$O495),('Discounted Costs'!AG495)/Value_Output,"")</f>
        <v/>
      </c>
      <c r="AB247" s="81" t="str">
        <f>IF(ISTEXT('Discounted Costs'!$N495&amp;'Discounted Costs'!$O495),('Discounted Costs'!AH495)/Value_Output,"")</f>
        <v/>
      </c>
      <c r="AC247" s="81" t="str">
        <f>IF(ISTEXT('Discounted Costs'!$N495&amp;'Discounted Costs'!$O495),('Discounted Costs'!AI495)/Value_Output,"")</f>
        <v/>
      </c>
      <c r="AD247" s="81" t="str">
        <f>IF(ISTEXT('Discounted Costs'!$N495&amp;'Discounted Costs'!$O495),('Discounted Costs'!AJ495)/Value_Output,"")</f>
        <v/>
      </c>
      <c r="AE247" s="81" t="str">
        <f>IF(ISTEXT('Discounted Costs'!$N495&amp;'Discounted Costs'!$O495),('Discounted Costs'!AK495)/Value_Output,"")</f>
        <v/>
      </c>
      <c r="AF247" s="81" t="str">
        <f>IF(ISTEXT('Discounted Costs'!$N495&amp;'Discounted Costs'!$O495),('Discounted Costs'!AL495)/Value_Output,"")</f>
        <v/>
      </c>
      <c r="AG247" s="81" t="str">
        <f>IF(ISTEXT('Discounted Costs'!$N495&amp;'Discounted Costs'!$O495),('Discounted Costs'!AM495)/Value_Output,"")</f>
        <v/>
      </c>
      <c r="AH247" s="81" t="str">
        <f>IF(ISTEXT('Discounted Costs'!$N495&amp;'Discounted Costs'!$O495),('Discounted Costs'!AN495)/Value_Output,"")</f>
        <v/>
      </c>
      <c r="AI247" s="81" t="str">
        <f>IF(ISTEXT('Discounted Costs'!$N495&amp;'Discounted Costs'!$O495),('Discounted Costs'!AO495)/Value_Output,"")</f>
        <v/>
      </c>
      <c r="AJ247" s="81" t="str">
        <f>IF(ISTEXT('Discounted Costs'!$N495&amp;'Discounted Costs'!$O495),('Discounted Costs'!AP495)/Value_Output,"")</f>
        <v/>
      </c>
      <c r="AK247" s="81" t="str">
        <f>IF(ISTEXT('Discounted Costs'!$N495&amp;'Discounted Costs'!$O495),('Discounted Costs'!AQ495)/Value_Output,"")</f>
        <v/>
      </c>
      <c r="AL247" s="81" t="str">
        <f>IF(ISTEXT('Discounted Costs'!$N495&amp;'Discounted Costs'!$O495),('Discounted Costs'!AR495)/Value_Output,"")</f>
        <v/>
      </c>
      <c r="AM247" s="81" t="str">
        <f>IF(ISTEXT('Discounted Costs'!$N495&amp;'Discounted Costs'!$O495),('Discounted Costs'!AS495)/Value_Output,"")</f>
        <v/>
      </c>
      <c r="AN247" s="81" t="str">
        <f>IF(ISTEXT('Discounted Costs'!$N495&amp;'Discounted Costs'!$O495),('Discounted Costs'!AT495)/Value_Output,"")</f>
        <v/>
      </c>
      <c r="AO247" s="81" t="str">
        <f>IF(ISTEXT('Discounted Costs'!$N495&amp;'Discounted Costs'!$O495),('Discounted Costs'!AU495)/Value_Output,"")</f>
        <v/>
      </c>
      <c r="AP247" s="81" t="str">
        <f>IF(ISTEXT('Discounted Costs'!$N495&amp;'Discounted Costs'!$O495),('Discounted Costs'!AV495)/Value_Output,"")</f>
        <v/>
      </c>
      <c r="AQ247" s="81" t="str">
        <f>IF(ISTEXT('Discounted Costs'!$N495&amp;'Discounted Costs'!$O495),('Discounted Costs'!AW495)/Value_Output,"")</f>
        <v/>
      </c>
      <c r="AR247" s="81" t="str">
        <f>IF(ISTEXT('Discounted Costs'!$N495&amp;'Discounted Costs'!$O495),('Discounted Costs'!AX495)/Value_Output,"")</f>
        <v/>
      </c>
      <c r="AS247" s="81" t="str">
        <f>IF(ISTEXT('Discounted Costs'!$N495&amp;'Discounted Costs'!$O495),('Discounted Costs'!AY495)/Value_Output,"")</f>
        <v/>
      </c>
      <c r="AT247" s="81" t="str">
        <f>IF(ISTEXT('Discounted Costs'!$N495&amp;'Discounted Costs'!$O495),('Discounted Costs'!AZ495)/Value_Output,"")</f>
        <v/>
      </c>
      <c r="AU247" s="81" t="str">
        <f>IF(ISTEXT('Discounted Costs'!$N495&amp;'Discounted Costs'!$O495),('Discounted Costs'!BA495)/Value_Output,"")</f>
        <v/>
      </c>
      <c r="AV247" s="81" t="str">
        <f>IF(ISTEXT('Discounted Costs'!$N495&amp;'Discounted Costs'!$O495),('Discounted Costs'!BB495)/Value_Output,"")</f>
        <v/>
      </c>
      <c r="AW247" s="81" t="str">
        <f>IF(ISTEXT('Discounted Costs'!$N495&amp;'Discounted Costs'!$O495),('Discounted Costs'!BC495)/Value_Output,"")</f>
        <v/>
      </c>
      <c r="AX247" s="81" t="str">
        <f>IF(ISTEXT('Discounted Costs'!$N495&amp;'Discounted Costs'!$O495),('Discounted Costs'!BD495)/Value_Output,"")</f>
        <v/>
      </c>
      <c r="AY247" s="81" t="str">
        <f>IF(ISTEXT('Discounted Costs'!$N495&amp;'Discounted Costs'!$O495),('Discounted Costs'!BE495)/Value_Output,"")</f>
        <v/>
      </c>
      <c r="AZ247" s="77" t="str">
        <f>IF(ISTEXT('Discounted Costs'!$N495&amp;'Discounted Costs'!$O495),('Discounted Costs'!BF495)/Value_Output,"")</f>
        <v/>
      </c>
      <c r="BA247" s="77" t="str">
        <f>IF(ISTEXT('Discounted Costs'!$N495&amp;'Discounted Costs'!$O495),('Discounted Costs'!BG495)/Value_Output,"")</f>
        <v/>
      </c>
      <c r="BB247" s="77" t="str">
        <f>IF(ISTEXT('Discounted Costs'!$N495&amp;'Discounted Costs'!$O495),('Discounted Costs'!BH495)/Value_Output,"")</f>
        <v/>
      </c>
      <c r="BC247" s="77" t="str">
        <f>IF(ISTEXT('Discounted Costs'!$N495&amp;'Discounted Costs'!$O495),('Discounted Costs'!BI495)/Value_Output,"")</f>
        <v/>
      </c>
      <c r="BD247" s="77" t="str">
        <f>IF(ISTEXT('Discounted Costs'!$N495&amp;'Discounted Costs'!$O495),('Discounted Costs'!BJ495)/Value_Output,"")</f>
        <v/>
      </c>
      <c r="BE247" s="77" t="str">
        <f>IF(ISTEXT('Discounted Costs'!$N495&amp;'Discounted Costs'!$O495),('Discounted Costs'!BK495)/Value_Output,"")</f>
        <v/>
      </c>
      <c r="BF247" s="77" t="str">
        <f>IF(ISTEXT('Discounted Costs'!$N495&amp;'Discounted Costs'!$O495),('Discounted Costs'!BL495)/Value_Output,"")</f>
        <v/>
      </c>
      <c r="BG247" s="77" t="str">
        <f>IF(ISTEXT('Discounted Costs'!$N495&amp;'Discounted Costs'!$O495),('Discounted Costs'!BM495)/Value_Output,"")</f>
        <v/>
      </c>
      <c r="BH247" s="77" t="str">
        <f>IF(ISTEXT('Discounted Costs'!$N495&amp;'Discounted Costs'!$O495),('Discounted Costs'!BN495)/Value_Output,"")</f>
        <v/>
      </c>
      <c r="BI247" s="77" t="str">
        <f>IF(ISTEXT('Discounted Costs'!$N495&amp;'Discounted Costs'!$O495),('Discounted Costs'!BO495)/Value_Output,"")</f>
        <v/>
      </c>
      <c r="BJ247" s="77" t="str">
        <f>IF(ISTEXT('Discounted Costs'!$N495&amp;'Discounted Costs'!$O495),('Discounted Costs'!BP495)/Value_Output,"")</f>
        <v/>
      </c>
      <c r="BK247" s="77" t="str">
        <f>IF(ISTEXT('Discounted Costs'!$N495&amp;'Discounted Costs'!$O495),('Discounted Costs'!BQ495)/Value_Output,"")</f>
        <v/>
      </c>
      <c r="BL247" s="77" t="str">
        <f>IF(ISTEXT('Discounted Costs'!$N495&amp;'Discounted Costs'!$O495),('Discounted Costs'!BR495)/Value_Output,"")</f>
        <v/>
      </c>
      <c r="BM247" s="77" t="str">
        <f>IF(ISTEXT('Discounted Costs'!$N495&amp;'Discounted Costs'!$O495),('Discounted Costs'!BS495)/Value_Output,"")</f>
        <v/>
      </c>
      <c r="BN247" s="77" t="str">
        <f>IF(ISTEXT('Discounted Costs'!$N495&amp;'Discounted Costs'!$O495),('Discounted Costs'!BT495)/Value_Output,"")</f>
        <v/>
      </c>
      <c r="BO247" s="77" t="str">
        <f>IF(ISTEXT('Discounted Costs'!$N495&amp;'Discounted Costs'!$O495),('Discounted Costs'!BU495)/Value_Output,"")</f>
        <v/>
      </c>
      <c r="BP247" s="77" t="str">
        <f>IF(ISTEXT('Discounted Costs'!$N495&amp;'Discounted Costs'!$O495),('Discounted Costs'!BV495)/Value_Output,"")</f>
        <v/>
      </c>
      <c r="BQ247" s="77" t="str">
        <f>IF(ISTEXT('Discounted Costs'!$N495&amp;'Discounted Costs'!$O495),('Discounted Costs'!BW495)/Value_Output,"")</f>
        <v/>
      </c>
      <c r="BR247" s="77" t="str">
        <f>IF(ISTEXT('Discounted Costs'!$N495&amp;'Discounted Costs'!$O495),('Discounted Costs'!BX495)/Value_Output,"")</f>
        <v/>
      </c>
      <c r="BS247" s="77" t="str">
        <f>IF(ISTEXT('Discounted Costs'!$N495&amp;'Discounted Costs'!$O495),('Discounted Costs'!BY495)/Value_Output,"")</f>
        <v/>
      </c>
      <c r="BT247" s="77" t="str">
        <f>IF(ISTEXT('Discounted Costs'!$N495&amp;'Discounted Costs'!$O495),('Discounted Costs'!BZ495)/Value_Output,"")</f>
        <v/>
      </c>
      <c r="BU247" s="77" t="str">
        <f>IF(ISTEXT('Discounted Costs'!$N495&amp;'Discounted Costs'!$O495),('Discounted Costs'!CA495)/Value_Output,"")</f>
        <v/>
      </c>
      <c r="BV247" s="77" t="str">
        <f>IF(ISTEXT('Discounted Costs'!$N495&amp;'Discounted Costs'!$O495),('Discounted Costs'!CB495)/Value_Output,"")</f>
        <v/>
      </c>
      <c r="BW247" s="77" t="str">
        <f>IF(ISTEXT('Discounted Costs'!$N495&amp;'Discounted Costs'!$O495),('Discounted Costs'!CC495)/Value_Output,"")</f>
        <v/>
      </c>
      <c r="BX247" s="77" t="str">
        <f>IF(ISTEXT('Discounted Costs'!$N495&amp;'Discounted Costs'!$O495),('Discounted Costs'!CD495)/Value_Output,"")</f>
        <v/>
      </c>
      <c r="BY247" s="77" t="str">
        <f>IF(ISTEXT('Discounted Costs'!$N495&amp;'Discounted Costs'!$O495),('Discounted Costs'!CE495)/Value_Output,"")</f>
        <v/>
      </c>
      <c r="BZ247" s="77" t="str">
        <f>IF(ISTEXT('Discounted Costs'!$N495&amp;'Discounted Costs'!$O495),('Discounted Costs'!CF495)/Value_Output,"")</f>
        <v/>
      </c>
      <c r="CA247" s="77" t="str">
        <f>IF(ISTEXT('Discounted Costs'!$N495&amp;'Discounted Costs'!$O495),('Discounted Costs'!CG495)/Value_Output,"")</f>
        <v/>
      </c>
      <c r="CB247" s="77" t="str">
        <f>IF(ISTEXT('Discounted Costs'!$N495&amp;'Discounted Costs'!$O495),('Discounted Costs'!CH495)/Value_Output,"")</f>
        <v/>
      </c>
      <c r="CC247" s="77" t="str">
        <f>IF(ISTEXT('Discounted Costs'!$N495&amp;'Discounted Costs'!$O495),('Discounted Costs'!CI495)/Value_Output,"")</f>
        <v/>
      </c>
      <c r="CD247" s="77" t="str">
        <f>IF(ISTEXT('Discounted Costs'!$N495&amp;'Discounted Costs'!$O495),('Discounted Costs'!CJ495)/Value_Output,"")</f>
        <v/>
      </c>
      <c r="CE247" s="77" t="str">
        <f>IF(ISTEXT('Discounted Costs'!$N495&amp;'Discounted Costs'!$O495),('Discounted Costs'!CK495)/Value_Output,"")</f>
        <v/>
      </c>
      <c r="CF247" s="77" t="str">
        <f>IF(ISTEXT('Discounted Costs'!$N495&amp;'Discounted Costs'!$O495),('Discounted Costs'!CL495)/Value_Output,"")</f>
        <v/>
      </c>
      <c r="CG247" s="77" t="str">
        <f>IF(ISTEXT('Discounted Costs'!$N495&amp;'Discounted Costs'!$O495),('Discounted Costs'!CM495)/Value_Output,"")</f>
        <v/>
      </c>
      <c r="CH247" s="77" t="str">
        <f>IF(ISTEXT('Discounted Costs'!$N495&amp;'Discounted Costs'!$O495),('Discounted Costs'!CN495)/Value_Output,"")</f>
        <v/>
      </c>
      <c r="CI247" s="77" t="str">
        <f>IF(ISTEXT('Discounted Costs'!$N495&amp;'Discounted Costs'!$O495),('Discounted Costs'!CO495)/Value_Output,"")</f>
        <v/>
      </c>
      <c r="CJ247" s="77" t="str">
        <f>IF(ISTEXT('Discounted Costs'!$N495&amp;'Discounted Costs'!$O495),('Discounted Costs'!CP495)/Value_Output,"")</f>
        <v/>
      </c>
      <c r="CM247" s="24"/>
      <c r="CN247" s="24"/>
    </row>
    <row r="248" spans="3:92" x14ac:dyDescent="0.35">
      <c r="C248" s="114"/>
      <c r="D248" s="114"/>
      <c r="E248" s="19" t="str">
        <f>IF(ISTEXT('Discounted Costs'!$N496&amp;'Discounted Costs'!$O496),'Discounted Costs'!$O496,"")</f>
        <v/>
      </c>
      <c r="F248" s="19"/>
      <c r="G248" s="82" t="str">
        <f>IF(ISTEXT('Discounted Costs'!$N496&amp;'Discounted Costs'!$O496),SUM('Discounted Costs'!$P496:$BM496)/Value_Output,"")</f>
        <v/>
      </c>
      <c r="H248" s="82"/>
      <c r="I248" s="87"/>
      <c r="J248" s="81" t="str">
        <f>IF(ISTEXT('Discounted Costs'!$N496&amp;'Discounted Costs'!$O496),('Discounted Costs'!P496)/Value_Output,"")</f>
        <v/>
      </c>
      <c r="K248" s="81" t="str">
        <f>IF(ISTEXT('Discounted Costs'!$N496&amp;'Discounted Costs'!$O496),('Discounted Costs'!Q496)/Value_Output,"")</f>
        <v/>
      </c>
      <c r="L248" s="81" t="str">
        <f>IF(ISTEXT('Discounted Costs'!$N496&amp;'Discounted Costs'!$O496),('Discounted Costs'!R496)/Value_Output,"")</f>
        <v/>
      </c>
      <c r="M248" s="81" t="str">
        <f>IF(ISTEXT('Discounted Costs'!$N496&amp;'Discounted Costs'!$O496),('Discounted Costs'!S496)/Value_Output,"")</f>
        <v/>
      </c>
      <c r="N248" s="81" t="str">
        <f>IF(ISTEXT('Discounted Costs'!$N496&amp;'Discounted Costs'!$O496),('Discounted Costs'!T496)/Value_Output,"")</f>
        <v/>
      </c>
      <c r="O248" s="81" t="str">
        <f>IF(ISTEXT('Discounted Costs'!$N496&amp;'Discounted Costs'!$O496),('Discounted Costs'!U496)/Value_Output,"")</f>
        <v/>
      </c>
      <c r="P248" s="81" t="str">
        <f>IF(ISTEXT('Discounted Costs'!$N496&amp;'Discounted Costs'!$O496),('Discounted Costs'!V496)/Value_Output,"")</f>
        <v/>
      </c>
      <c r="Q248" s="81" t="str">
        <f>IF(ISTEXT('Discounted Costs'!$N496&amp;'Discounted Costs'!$O496),('Discounted Costs'!W496)/Value_Output,"")</f>
        <v/>
      </c>
      <c r="R248" s="81" t="str">
        <f>IF(ISTEXT('Discounted Costs'!$N496&amp;'Discounted Costs'!$O496),('Discounted Costs'!X496)/Value_Output,"")</f>
        <v/>
      </c>
      <c r="S248" s="81" t="str">
        <f>IF(ISTEXT('Discounted Costs'!$N496&amp;'Discounted Costs'!$O496),('Discounted Costs'!Y496)/Value_Output,"")</f>
        <v/>
      </c>
      <c r="T248" s="81" t="str">
        <f>IF(ISTEXT('Discounted Costs'!$N496&amp;'Discounted Costs'!$O496),('Discounted Costs'!Z496)/Value_Output,"")</f>
        <v/>
      </c>
      <c r="U248" s="81" t="str">
        <f>IF(ISTEXT('Discounted Costs'!$N496&amp;'Discounted Costs'!$O496),('Discounted Costs'!AA496)/Value_Output,"")</f>
        <v/>
      </c>
      <c r="V248" s="81" t="str">
        <f>IF(ISTEXT('Discounted Costs'!$N496&amp;'Discounted Costs'!$O496),('Discounted Costs'!AB496)/Value_Output,"")</f>
        <v/>
      </c>
      <c r="W248" s="81" t="str">
        <f>IF(ISTEXT('Discounted Costs'!$N496&amp;'Discounted Costs'!$O496),('Discounted Costs'!AC496)/Value_Output,"")</f>
        <v/>
      </c>
      <c r="X248" s="81" t="str">
        <f>IF(ISTEXT('Discounted Costs'!$N496&amp;'Discounted Costs'!$O496),('Discounted Costs'!AD496)/Value_Output,"")</f>
        <v/>
      </c>
      <c r="Y248" s="81" t="str">
        <f>IF(ISTEXT('Discounted Costs'!$N496&amp;'Discounted Costs'!$O496),('Discounted Costs'!AE496)/Value_Output,"")</f>
        <v/>
      </c>
      <c r="Z248" s="81" t="str">
        <f>IF(ISTEXT('Discounted Costs'!$N496&amp;'Discounted Costs'!$O496),('Discounted Costs'!AF496)/Value_Output,"")</f>
        <v/>
      </c>
      <c r="AA248" s="81" t="str">
        <f>IF(ISTEXT('Discounted Costs'!$N496&amp;'Discounted Costs'!$O496),('Discounted Costs'!AG496)/Value_Output,"")</f>
        <v/>
      </c>
      <c r="AB248" s="81" t="str">
        <f>IF(ISTEXT('Discounted Costs'!$N496&amp;'Discounted Costs'!$O496),('Discounted Costs'!AH496)/Value_Output,"")</f>
        <v/>
      </c>
      <c r="AC248" s="81" t="str">
        <f>IF(ISTEXT('Discounted Costs'!$N496&amp;'Discounted Costs'!$O496),('Discounted Costs'!AI496)/Value_Output,"")</f>
        <v/>
      </c>
      <c r="AD248" s="81" t="str">
        <f>IF(ISTEXT('Discounted Costs'!$N496&amp;'Discounted Costs'!$O496),('Discounted Costs'!AJ496)/Value_Output,"")</f>
        <v/>
      </c>
      <c r="AE248" s="81" t="str">
        <f>IF(ISTEXT('Discounted Costs'!$N496&amp;'Discounted Costs'!$O496),('Discounted Costs'!AK496)/Value_Output,"")</f>
        <v/>
      </c>
      <c r="AF248" s="81" t="str">
        <f>IF(ISTEXT('Discounted Costs'!$N496&amp;'Discounted Costs'!$O496),('Discounted Costs'!AL496)/Value_Output,"")</f>
        <v/>
      </c>
      <c r="AG248" s="81" t="str">
        <f>IF(ISTEXT('Discounted Costs'!$N496&amp;'Discounted Costs'!$O496),('Discounted Costs'!AM496)/Value_Output,"")</f>
        <v/>
      </c>
      <c r="AH248" s="81" t="str">
        <f>IF(ISTEXT('Discounted Costs'!$N496&amp;'Discounted Costs'!$O496),('Discounted Costs'!AN496)/Value_Output,"")</f>
        <v/>
      </c>
      <c r="AI248" s="81" t="str">
        <f>IF(ISTEXT('Discounted Costs'!$N496&amp;'Discounted Costs'!$O496),('Discounted Costs'!AO496)/Value_Output,"")</f>
        <v/>
      </c>
      <c r="AJ248" s="81" t="str">
        <f>IF(ISTEXT('Discounted Costs'!$N496&amp;'Discounted Costs'!$O496),('Discounted Costs'!AP496)/Value_Output,"")</f>
        <v/>
      </c>
      <c r="AK248" s="81" t="str">
        <f>IF(ISTEXT('Discounted Costs'!$N496&amp;'Discounted Costs'!$O496),('Discounted Costs'!AQ496)/Value_Output,"")</f>
        <v/>
      </c>
      <c r="AL248" s="81" t="str">
        <f>IF(ISTEXT('Discounted Costs'!$N496&amp;'Discounted Costs'!$O496),('Discounted Costs'!AR496)/Value_Output,"")</f>
        <v/>
      </c>
      <c r="AM248" s="81" t="str">
        <f>IF(ISTEXT('Discounted Costs'!$N496&amp;'Discounted Costs'!$O496),('Discounted Costs'!AS496)/Value_Output,"")</f>
        <v/>
      </c>
      <c r="AN248" s="81" t="str">
        <f>IF(ISTEXT('Discounted Costs'!$N496&amp;'Discounted Costs'!$O496),('Discounted Costs'!AT496)/Value_Output,"")</f>
        <v/>
      </c>
      <c r="AO248" s="81" t="str">
        <f>IF(ISTEXT('Discounted Costs'!$N496&amp;'Discounted Costs'!$O496),('Discounted Costs'!AU496)/Value_Output,"")</f>
        <v/>
      </c>
      <c r="AP248" s="81" t="str">
        <f>IF(ISTEXT('Discounted Costs'!$N496&amp;'Discounted Costs'!$O496),('Discounted Costs'!AV496)/Value_Output,"")</f>
        <v/>
      </c>
      <c r="AQ248" s="81" t="str">
        <f>IF(ISTEXT('Discounted Costs'!$N496&amp;'Discounted Costs'!$O496),('Discounted Costs'!AW496)/Value_Output,"")</f>
        <v/>
      </c>
      <c r="AR248" s="81" t="str">
        <f>IF(ISTEXT('Discounted Costs'!$N496&amp;'Discounted Costs'!$O496),('Discounted Costs'!AX496)/Value_Output,"")</f>
        <v/>
      </c>
      <c r="AS248" s="81" t="str">
        <f>IF(ISTEXT('Discounted Costs'!$N496&amp;'Discounted Costs'!$O496),('Discounted Costs'!AY496)/Value_Output,"")</f>
        <v/>
      </c>
      <c r="AT248" s="81" t="str">
        <f>IF(ISTEXT('Discounted Costs'!$N496&amp;'Discounted Costs'!$O496),('Discounted Costs'!AZ496)/Value_Output,"")</f>
        <v/>
      </c>
      <c r="AU248" s="81" t="str">
        <f>IF(ISTEXT('Discounted Costs'!$N496&amp;'Discounted Costs'!$O496),('Discounted Costs'!BA496)/Value_Output,"")</f>
        <v/>
      </c>
      <c r="AV248" s="81" t="str">
        <f>IF(ISTEXT('Discounted Costs'!$N496&amp;'Discounted Costs'!$O496),('Discounted Costs'!BB496)/Value_Output,"")</f>
        <v/>
      </c>
      <c r="AW248" s="81" t="str">
        <f>IF(ISTEXT('Discounted Costs'!$N496&amp;'Discounted Costs'!$O496),('Discounted Costs'!BC496)/Value_Output,"")</f>
        <v/>
      </c>
      <c r="AX248" s="81" t="str">
        <f>IF(ISTEXT('Discounted Costs'!$N496&amp;'Discounted Costs'!$O496),('Discounted Costs'!BD496)/Value_Output,"")</f>
        <v/>
      </c>
      <c r="AY248" s="81" t="str">
        <f>IF(ISTEXT('Discounted Costs'!$N496&amp;'Discounted Costs'!$O496),('Discounted Costs'!BE496)/Value_Output,"")</f>
        <v/>
      </c>
      <c r="AZ248" s="77" t="str">
        <f>IF(ISTEXT('Discounted Costs'!$N496&amp;'Discounted Costs'!$O496),('Discounted Costs'!BF496)/Value_Output,"")</f>
        <v/>
      </c>
      <c r="BA248" s="77" t="str">
        <f>IF(ISTEXT('Discounted Costs'!$N496&amp;'Discounted Costs'!$O496),('Discounted Costs'!BG496)/Value_Output,"")</f>
        <v/>
      </c>
      <c r="BB248" s="77" t="str">
        <f>IF(ISTEXT('Discounted Costs'!$N496&amp;'Discounted Costs'!$O496),('Discounted Costs'!BH496)/Value_Output,"")</f>
        <v/>
      </c>
      <c r="BC248" s="77" t="str">
        <f>IF(ISTEXT('Discounted Costs'!$N496&amp;'Discounted Costs'!$O496),('Discounted Costs'!BI496)/Value_Output,"")</f>
        <v/>
      </c>
      <c r="BD248" s="77" t="str">
        <f>IF(ISTEXT('Discounted Costs'!$N496&amp;'Discounted Costs'!$O496),('Discounted Costs'!BJ496)/Value_Output,"")</f>
        <v/>
      </c>
      <c r="BE248" s="77" t="str">
        <f>IF(ISTEXT('Discounted Costs'!$N496&amp;'Discounted Costs'!$O496),('Discounted Costs'!BK496)/Value_Output,"")</f>
        <v/>
      </c>
      <c r="BF248" s="77" t="str">
        <f>IF(ISTEXT('Discounted Costs'!$N496&amp;'Discounted Costs'!$O496),('Discounted Costs'!BL496)/Value_Output,"")</f>
        <v/>
      </c>
      <c r="BG248" s="77" t="str">
        <f>IF(ISTEXT('Discounted Costs'!$N496&amp;'Discounted Costs'!$O496),('Discounted Costs'!BM496)/Value_Output,"")</f>
        <v/>
      </c>
      <c r="BH248" s="77" t="str">
        <f>IF(ISTEXT('Discounted Costs'!$N496&amp;'Discounted Costs'!$O496),('Discounted Costs'!BN496)/Value_Output,"")</f>
        <v/>
      </c>
      <c r="BI248" s="77" t="str">
        <f>IF(ISTEXT('Discounted Costs'!$N496&amp;'Discounted Costs'!$O496),('Discounted Costs'!BO496)/Value_Output,"")</f>
        <v/>
      </c>
      <c r="BJ248" s="77" t="str">
        <f>IF(ISTEXT('Discounted Costs'!$N496&amp;'Discounted Costs'!$O496),('Discounted Costs'!BP496)/Value_Output,"")</f>
        <v/>
      </c>
      <c r="BK248" s="77" t="str">
        <f>IF(ISTEXT('Discounted Costs'!$N496&amp;'Discounted Costs'!$O496),('Discounted Costs'!BQ496)/Value_Output,"")</f>
        <v/>
      </c>
      <c r="BL248" s="77" t="str">
        <f>IF(ISTEXT('Discounted Costs'!$N496&amp;'Discounted Costs'!$O496),('Discounted Costs'!BR496)/Value_Output,"")</f>
        <v/>
      </c>
      <c r="BM248" s="77" t="str">
        <f>IF(ISTEXT('Discounted Costs'!$N496&amp;'Discounted Costs'!$O496),('Discounted Costs'!BS496)/Value_Output,"")</f>
        <v/>
      </c>
      <c r="BN248" s="77" t="str">
        <f>IF(ISTEXT('Discounted Costs'!$N496&amp;'Discounted Costs'!$O496),('Discounted Costs'!BT496)/Value_Output,"")</f>
        <v/>
      </c>
      <c r="BO248" s="77" t="str">
        <f>IF(ISTEXT('Discounted Costs'!$N496&amp;'Discounted Costs'!$O496),('Discounted Costs'!BU496)/Value_Output,"")</f>
        <v/>
      </c>
      <c r="BP248" s="77" t="str">
        <f>IF(ISTEXT('Discounted Costs'!$N496&amp;'Discounted Costs'!$O496),('Discounted Costs'!BV496)/Value_Output,"")</f>
        <v/>
      </c>
      <c r="BQ248" s="77" t="str">
        <f>IF(ISTEXT('Discounted Costs'!$N496&amp;'Discounted Costs'!$O496),('Discounted Costs'!BW496)/Value_Output,"")</f>
        <v/>
      </c>
      <c r="BR248" s="77" t="str">
        <f>IF(ISTEXT('Discounted Costs'!$N496&amp;'Discounted Costs'!$O496),('Discounted Costs'!BX496)/Value_Output,"")</f>
        <v/>
      </c>
      <c r="BS248" s="77" t="str">
        <f>IF(ISTEXT('Discounted Costs'!$N496&amp;'Discounted Costs'!$O496),('Discounted Costs'!BY496)/Value_Output,"")</f>
        <v/>
      </c>
      <c r="BT248" s="77" t="str">
        <f>IF(ISTEXT('Discounted Costs'!$N496&amp;'Discounted Costs'!$O496),('Discounted Costs'!BZ496)/Value_Output,"")</f>
        <v/>
      </c>
      <c r="BU248" s="77" t="str">
        <f>IF(ISTEXT('Discounted Costs'!$N496&amp;'Discounted Costs'!$O496),('Discounted Costs'!CA496)/Value_Output,"")</f>
        <v/>
      </c>
      <c r="BV248" s="77" t="str">
        <f>IF(ISTEXT('Discounted Costs'!$N496&amp;'Discounted Costs'!$O496),('Discounted Costs'!CB496)/Value_Output,"")</f>
        <v/>
      </c>
      <c r="BW248" s="77" t="str">
        <f>IF(ISTEXT('Discounted Costs'!$N496&amp;'Discounted Costs'!$O496),('Discounted Costs'!CC496)/Value_Output,"")</f>
        <v/>
      </c>
      <c r="BX248" s="77" t="str">
        <f>IF(ISTEXT('Discounted Costs'!$N496&amp;'Discounted Costs'!$O496),('Discounted Costs'!CD496)/Value_Output,"")</f>
        <v/>
      </c>
      <c r="BY248" s="77" t="str">
        <f>IF(ISTEXT('Discounted Costs'!$N496&amp;'Discounted Costs'!$O496),('Discounted Costs'!CE496)/Value_Output,"")</f>
        <v/>
      </c>
      <c r="BZ248" s="77" t="str">
        <f>IF(ISTEXT('Discounted Costs'!$N496&amp;'Discounted Costs'!$O496),('Discounted Costs'!CF496)/Value_Output,"")</f>
        <v/>
      </c>
      <c r="CA248" s="77" t="str">
        <f>IF(ISTEXT('Discounted Costs'!$N496&amp;'Discounted Costs'!$O496),('Discounted Costs'!CG496)/Value_Output,"")</f>
        <v/>
      </c>
      <c r="CB248" s="77" t="str">
        <f>IF(ISTEXT('Discounted Costs'!$N496&amp;'Discounted Costs'!$O496),('Discounted Costs'!CH496)/Value_Output,"")</f>
        <v/>
      </c>
      <c r="CC248" s="77" t="str">
        <f>IF(ISTEXT('Discounted Costs'!$N496&amp;'Discounted Costs'!$O496),('Discounted Costs'!CI496)/Value_Output,"")</f>
        <v/>
      </c>
      <c r="CD248" s="77" t="str">
        <f>IF(ISTEXT('Discounted Costs'!$N496&amp;'Discounted Costs'!$O496),('Discounted Costs'!CJ496)/Value_Output,"")</f>
        <v/>
      </c>
      <c r="CE248" s="77" t="str">
        <f>IF(ISTEXT('Discounted Costs'!$N496&amp;'Discounted Costs'!$O496),('Discounted Costs'!CK496)/Value_Output,"")</f>
        <v/>
      </c>
      <c r="CF248" s="77" t="str">
        <f>IF(ISTEXT('Discounted Costs'!$N496&amp;'Discounted Costs'!$O496),('Discounted Costs'!CL496)/Value_Output,"")</f>
        <v/>
      </c>
      <c r="CG248" s="77" t="str">
        <f>IF(ISTEXT('Discounted Costs'!$N496&amp;'Discounted Costs'!$O496),('Discounted Costs'!CM496)/Value_Output,"")</f>
        <v/>
      </c>
      <c r="CH248" s="77" t="str">
        <f>IF(ISTEXT('Discounted Costs'!$N496&amp;'Discounted Costs'!$O496),('Discounted Costs'!CN496)/Value_Output,"")</f>
        <v/>
      </c>
      <c r="CI248" s="77" t="str">
        <f>IF(ISTEXT('Discounted Costs'!$N496&amp;'Discounted Costs'!$O496),('Discounted Costs'!CO496)/Value_Output,"")</f>
        <v/>
      </c>
      <c r="CJ248" s="77" t="str">
        <f>IF(ISTEXT('Discounted Costs'!$N496&amp;'Discounted Costs'!$O496),('Discounted Costs'!CP496)/Value_Output,"")</f>
        <v/>
      </c>
      <c r="CM248" s="24"/>
      <c r="CN248" s="24"/>
    </row>
    <row r="249" spans="3:92" x14ac:dyDescent="0.35">
      <c r="C249" s="114"/>
      <c r="D249" s="114"/>
      <c r="E249" s="19" t="str">
        <f>IF(ISTEXT('Discounted Costs'!$N497&amp;'Discounted Costs'!$O497),'Discounted Costs'!$O497,"")</f>
        <v/>
      </c>
      <c r="F249" s="19"/>
      <c r="G249" s="82" t="str">
        <f>IF(ISTEXT('Discounted Costs'!$N497&amp;'Discounted Costs'!$O497),SUM('Discounted Costs'!$P497:$BM497)/Value_Output,"")</f>
        <v/>
      </c>
      <c r="H249" s="82"/>
      <c r="I249" s="87"/>
      <c r="J249" s="81" t="str">
        <f>IF(ISTEXT('Discounted Costs'!$N497&amp;'Discounted Costs'!$O497),('Discounted Costs'!P497)/Value_Output,"")</f>
        <v/>
      </c>
      <c r="K249" s="81" t="str">
        <f>IF(ISTEXT('Discounted Costs'!$N497&amp;'Discounted Costs'!$O497),('Discounted Costs'!Q497)/Value_Output,"")</f>
        <v/>
      </c>
      <c r="L249" s="81" t="str">
        <f>IF(ISTEXT('Discounted Costs'!$N497&amp;'Discounted Costs'!$O497),('Discounted Costs'!R497)/Value_Output,"")</f>
        <v/>
      </c>
      <c r="M249" s="81" t="str">
        <f>IF(ISTEXT('Discounted Costs'!$N497&amp;'Discounted Costs'!$O497),('Discounted Costs'!S497)/Value_Output,"")</f>
        <v/>
      </c>
      <c r="N249" s="81" t="str">
        <f>IF(ISTEXT('Discounted Costs'!$N497&amp;'Discounted Costs'!$O497),('Discounted Costs'!T497)/Value_Output,"")</f>
        <v/>
      </c>
      <c r="O249" s="81" t="str">
        <f>IF(ISTEXT('Discounted Costs'!$N497&amp;'Discounted Costs'!$O497),('Discounted Costs'!U497)/Value_Output,"")</f>
        <v/>
      </c>
      <c r="P249" s="81" t="str">
        <f>IF(ISTEXT('Discounted Costs'!$N497&amp;'Discounted Costs'!$O497),('Discounted Costs'!V497)/Value_Output,"")</f>
        <v/>
      </c>
      <c r="Q249" s="81" t="str">
        <f>IF(ISTEXT('Discounted Costs'!$N497&amp;'Discounted Costs'!$O497),('Discounted Costs'!W497)/Value_Output,"")</f>
        <v/>
      </c>
      <c r="R249" s="81" t="str">
        <f>IF(ISTEXT('Discounted Costs'!$N497&amp;'Discounted Costs'!$O497),('Discounted Costs'!X497)/Value_Output,"")</f>
        <v/>
      </c>
      <c r="S249" s="81" t="str">
        <f>IF(ISTEXT('Discounted Costs'!$N497&amp;'Discounted Costs'!$O497),('Discounted Costs'!Y497)/Value_Output,"")</f>
        <v/>
      </c>
      <c r="T249" s="81" t="str">
        <f>IF(ISTEXT('Discounted Costs'!$N497&amp;'Discounted Costs'!$O497),('Discounted Costs'!Z497)/Value_Output,"")</f>
        <v/>
      </c>
      <c r="U249" s="81" t="str">
        <f>IF(ISTEXT('Discounted Costs'!$N497&amp;'Discounted Costs'!$O497),('Discounted Costs'!AA497)/Value_Output,"")</f>
        <v/>
      </c>
      <c r="V249" s="81" t="str">
        <f>IF(ISTEXT('Discounted Costs'!$N497&amp;'Discounted Costs'!$O497),('Discounted Costs'!AB497)/Value_Output,"")</f>
        <v/>
      </c>
      <c r="W249" s="81" t="str">
        <f>IF(ISTEXT('Discounted Costs'!$N497&amp;'Discounted Costs'!$O497),('Discounted Costs'!AC497)/Value_Output,"")</f>
        <v/>
      </c>
      <c r="X249" s="81" t="str">
        <f>IF(ISTEXT('Discounted Costs'!$N497&amp;'Discounted Costs'!$O497),('Discounted Costs'!AD497)/Value_Output,"")</f>
        <v/>
      </c>
      <c r="Y249" s="81" t="str">
        <f>IF(ISTEXT('Discounted Costs'!$N497&amp;'Discounted Costs'!$O497),('Discounted Costs'!AE497)/Value_Output,"")</f>
        <v/>
      </c>
      <c r="Z249" s="81" t="str">
        <f>IF(ISTEXT('Discounted Costs'!$N497&amp;'Discounted Costs'!$O497),('Discounted Costs'!AF497)/Value_Output,"")</f>
        <v/>
      </c>
      <c r="AA249" s="81" t="str">
        <f>IF(ISTEXT('Discounted Costs'!$N497&amp;'Discounted Costs'!$O497),('Discounted Costs'!AG497)/Value_Output,"")</f>
        <v/>
      </c>
      <c r="AB249" s="81" t="str">
        <f>IF(ISTEXT('Discounted Costs'!$N497&amp;'Discounted Costs'!$O497),('Discounted Costs'!AH497)/Value_Output,"")</f>
        <v/>
      </c>
      <c r="AC249" s="81" t="str">
        <f>IF(ISTEXT('Discounted Costs'!$N497&amp;'Discounted Costs'!$O497),('Discounted Costs'!AI497)/Value_Output,"")</f>
        <v/>
      </c>
      <c r="AD249" s="81" t="str">
        <f>IF(ISTEXT('Discounted Costs'!$N497&amp;'Discounted Costs'!$O497),('Discounted Costs'!AJ497)/Value_Output,"")</f>
        <v/>
      </c>
      <c r="AE249" s="81" t="str">
        <f>IF(ISTEXT('Discounted Costs'!$N497&amp;'Discounted Costs'!$O497),('Discounted Costs'!AK497)/Value_Output,"")</f>
        <v/>
      </c>
      <c r="AF249" s="81" t="str">
        <f>IF(ISTEXT('Discounted Costs'!$N497&amp;'Discounted Costs'!$O497),('Discounted Costs'!AL497)/Value_Output,"")</f>
        <v/>
      </c>
      <c r="AG249" s="81" t="str">
        <f>IF(ISTEXT('Discounted Costs'!$N497&amp;'Discounted Costs'!$O497),('Discounted Costs'!AM497)/Value_Output,"")</f>
        <v/>
      </c>
      <c r="AH249" s="81" t="str">
        <f>IF(ISTEXT('Discounted Costs'!$N497&amp;'Discounted Costs'!$O497),('Discounted Costs'!AN497)/Value_Output,"")</f>
        <v/>
      </c>
      <c r="AI249" s="81" t="str">
        <f>IF(ISTEXT('Discounted Costs'!$N497&amp;'Discounted Costs'!$O497),('Discounted Costs'!AO497)/Value_Output,"")</f>
        <v/>
      </c>
      <c r="AJ249" s="81" t="str">
        <f>IF(ISTEXT('Discounted Costs'!$N497&amp;'Discounted Costs'!$O497),('Discounted Costs'!AP497)/Value_Output,"")</f>
        <v/>
      </c>
      <c r="AK249" s="81" t="str">
        <f>IF(ISTEXT('Discounted Costs'!$N497&amp;'Discounted Costs'!$O497),('Discounted Costs'!AQ497)/Value_Output,"")</f>
        <v/>
      </c>
      <c r="AL249" s="81" t="str">
        <f>IF(ISTEXT('Discounted Costs'!$N497&amp;'Discounted Costs'!$O497),('Discounted Costs'!AR497)/Value_Output,"")</f>
        <v/>
      </c>
      <c r="AM249" s="81" t="str">
        <f>IF(ISTEXT('Discounted Costs'!$N497&amp;'Discounted Costs'!$O497),('Discounted Costs'!AS497)/Value_Output,"")</f>
        <v/>
      </c>
      <c r="AN249" s="81" t="str">
        <f>IF(ISTEXT('Discounted Costs'!$N497&amp;'Discounted Costs'!$O497),('Discounted Costs'!AT497)/Value_Output,"")</f>
        <v/>
      </c>
      <c r="AO249" s="81" t="str">
        <f>IF(ISTEXT('Discounted Costs'!$N497&amp;'Discounted Costs'!$O497),('Discounted Costs'!AU497)/Value_Output,"")</f>
        <v/>
      </c>
      <c r="AP249" s="81" t="str">
        <f>IF(ISTEXT('Discounted Costs'!$N497&amp;'Discounted Costs'!$O497),('Discounted Costs'!AV497)/Value_Output,"")</f>
        <v/>
      </c>
      <c r="AQ249" s="81" t="str">
        <f>IF(ISTEXT('Discounted Costs'!$N497&amp;'Discounted Costs'!$O497),('Discounted Costs'!AW497)/Value_Output,"")</f>
        <v/>
      </c>
      <c r="AR249" s="81" t="str">
        <f>IF(ISTEXT('Discounted Costs'!$N497&amp;'Discounted Costs'!$O497),('Discounted Costs'!AX497)/Value_Output,"")</f>
        <v/>
      </c>
      <c r="AS249" s="81" t="str">
        <f>IF(ISTEXT('Discounted Costs'!$N497&amp;'Discounted Costs'!$O497),('Discounted Costs'!AY497)/Value_Output,"")</f>
        <v/>
      </c>
      <c r="AT249" s="81" t="str">
        <f>IF(ISTEXT('Discounted Costs'!$N497&amp;'Discounted Costs'!$O497),('Discounted Costs'!AZ497)/Value_Output,"")</f>
        <v/>
      </c>
      <c r="AU249" s="81" t="str">
        <f>IF(ISTEXT('Discounted Costs'!$N497&amp;'Discounted Costs'!$O497),('Discounted Costs'!BA497)/Value_Output,"")</f>
        <v/>
      </c>
      <c r="AV249" s="81" t="str">
        <f>IF(ISTEXT('Discounted Costs'!$N497&amp;'Discounted Costs'!$O497),('Discounted Costs'!BB497)/Value_Output,"")</f>
        <v/>
      </c>
      <c r="AW249" s="81" t="str">
        <f>IF(ISTEXT('Discounted Costs'!$N497&amp;'Discounted Costs'!$O497),('Discounted Costs'!BC497)/Value_Output,"")</f>
        <v/>
      </c>
      <c r="AX249" s="81" t="str">
        <f>IF(ISTEXT('Discounted Costs'!$N497&amp;'Discounted Costs'!$O497),('Discounted Costs'!BD497)/Value_Output,"")</f>
        <v/>
      </c>
      <c r="AY249" s="81" t="str">
        <f>IF(ISTEXT('Discounted Costs'!$N497&amp;'Discounted Costs'!$O497),('Discounted Costs'!BE497)/Value_Output,"")</f>
        <v/>
      </c>
      <c r="AZ249" s="77" t="str">
        <f>IF(ISTEXT('Discounted Costs'!$N497&amp;'Discounted Costs'!$O497),('Discounted Costs'!BF497)/Value_Output,"")</f>
        <v/>
      </c>
      <c r="BA249" s="77" t="str">
        <f>IF(ISTEXT('Discounted Costs'!$N497&amp;'Discounted Costs'!$O497),('Discounted Costs'!BG497)/Value_Output,"")</f>
        <v/>
      </c>
      <c r="BB249" s="77" t="str">
        <f>IF(ISTEXT('Discounted Costs'!$N497&amp;'Discounted Costs'!$O497),('Discounted Costs'!BH497)/Value_Output,"")</f>
        <v/>
      </c>
      <c r="BC249" s="77" t="str">
        <f>IF(ISTEXT('Discounted Costs'!$N497&amp;'Discounted Costs'!$O497),('Discounted Costs'!BI497)/Value_Output,"")</f>
        <v/>
      </c>
      <c r="BD249" s="77" t="str">
        <f>IF(ISTEXT('Discounted Costs'!$N497&amp;'Discounted Costs'!$O497),('Discounted Costs'!BJ497)/Value_Output,"")</f>
        <v/>
      </c>
      <c r="BE249" s="77" t="str">
        <f>IF(ISTEXT('Discounted Costs'!$N497&amp;'Discounted Costs'!$O497),('Discounted Costs'!BK497)/Value_Output,"")</f>
        <v/>
      </c>
      <c r="BF249" s="77" t="str">
        <f>IF(ISTEXT('Discounted Costs'!$N497&amp;'Discounted Costs'!$O497),('Discounted Costs'!BL497)/Value_Output,"")</f>
        <v/>
      </c>
      <c r="BG249" s="77" t="str">
        <f>IF(ISTEXT('Discounted Costs'!$N497&amp;'Discounted Costs'!$O497),('Discounted Costs'!BM497)/Value_Output,"")</f>
        <v/>
      </c>
      <c r="BH249" s="77" t="str">
        <f>IF(ISTEXT('Discounted Costs'!$N497&amp;'Discounted Costs'!$O497),('Discounted Costs'!BN497)/Value_Output,"")</f>
        <v/>
      </c>
      <c r="BI249" s="77" t="str">
        <f>IF(ISTEXT('Discounted Costs'!$N497&amp;'Discounted Costs'!$O497),('Discounted Costs'!BO497)/Value_Output,"")</f>
        <v/>
      </c>
      <c r="BJ249" s="77" t="str">
        <f>IF(ISTEXT('Discounted Costs'!$N497&amp;'Discounted Costs'!$O497),('Discounted Costs'!BP497)/Value_Output,"")</f>
        <v/>
      </c>
      <c r="BK249" s="77" t="str">
        <f>IF(ISTEXT('Discounted Costs'!$N497&amp;'Discounted Costs'!$O497),('Discounted Costs'!BQ497)/Value_Output,"")</f>
        <v/>
      </c>
      <c r="BL249" s="77" t="str">
        <f>IF(ISTEXT('Discounted Costs'!$N497&amp;'Discounted Costs'!$O497),('Discounted Costs'!BR497)/Value_Output,"")</f>
        <v/>
      </c>
      <c r="BM249" s="77" t="str">
        <f>IF(ISTEXT('Discounted Costs'!$N497&amp;'Discounted Costs'!$O497),('Discounted Costs'!BS497)/Value_Output,"")</f>
        <v/>
      </c>
      <c r="BN249" s="77" t="str">
        <f>IF(ISTEXT('Discounted Costs'!$N497&amp;'Discounted Costs'!$O497),('Discounted Costs'!BT497)/Value_Output,"")</f>
        <v/>
      </c>
      <c r="BO249" s="77" t="str">
        <f>IF(ISTEXT('Discounted Costs'!$N497&amp;'Discounted Costs'!$O497),('Discounted Costs'!BU497)/Value_Output,"")</f>
        <v/>
      </c>
      <c r="BP249" s="77" t="str">
        <f>IF(ISTEXT('Discounted Costs'!$N497&amp;'Discounted Costs'!$O497),('Discounted Costs'!BV497)/Value_Output,"")</f>
        <v/>
      </c>
      <c r="BQ249" s="77" t="str">
        <f>IF(ISTEXT('Discounted Costs'!$N497&amp;'Discounted Costs'!$O497),('Discounted Costs'!BW497)/Value_Output,"")</f>
        <v/>
      </c>
      <c r="BR249" s="77" t="str">
        <f>IF(ISTEXT('Discounted Costs'!$N497&amp;'Discounted Costs'!$O497),('Discounted Costs'!BX497)/Value_Output,"")</f>
        <v/>
      </c>
      <c r="BS249" s="77" t="str">
        <f>IF(ISTEXT('Discounted Costs'!$N497&amp;'Discounted Costs'!$O497),('Discounted Costs'!BY497)/Value_Output,"")</f>
        <v/>
      </c>
      <c r="BT249" s="77" t="str">
        <f>IF(ISTEXT('Discounted Costs'!$N497&amp;'Discounted Costs'!$O497),('Discounted Costs'!BZ497)/Value_Output,"")</f>
        <v/>
      </c>
      <c r="BU249" s="77" t="str">
        <f>IF(ISTEXT('Discounted Costs'!$N497&amp;'Discounted Costs'!$O497),('Discounted Costs'!CA497)/Value_Output,"")</f>
        <v/>
      </c>
      <c r="BV249" s="77" t="str">
        <f>IF(ISTEXT('Discounted Costs'!$N497&amp;'Discounted Costs'!$O497),('Discounted Costs'!CB497)/Value_Output,"")</f>
        <v/>
      </c>
      <c r="BW249" s="77" t="str">
        <f>IF(ISTEXT('Discounted Costs'!$N497&amp;'Discounted Costs'!$O497),('Discounted Costs'!CC497)/Value_Output,"")</f>
        <v/>
      </c>
      <c r="BX249" s="77" t="str">
        <f>IF(ISTEXT('Discounted Costs'!$N497&amp;'Discounted Costs'!$O497),('Discounted Costs'!CD497)/Value_Output,"")</f>
        <v/>
      </c>
      <c r="BY249" s="77" t="str">
        <f>IF(ISTEXT('Discounted Costs'!$N497&amp;'Discounted Costs'!$O497),('Discounted Costs'!CE497)/Value_Output,"")</f>
        <v/>
      </c>
      <c r="BZ249" s="77" t="str">
        <f>IF(ISTEXT('Discounted Costs'!$N497&amp;'Discounted Costs'!$O497),('Discounted Costs'!CF497)/Value_Output,"")</f>
        <v/>
      </c>
      <c r="CA249" s="77" t="str">
        <f>IF(ISTEXT('Discounted Costs'!$N497&amp;'Discounted Costs'!$O497),('Discounted Costs'!CG497)/Value_Output,"")</f>
        <v/>
      </c>
      <c r="CB249" s="77" t="str">
        <f>IF(ISTEXT('Discounted Costs'!$N497&amp;'Discounted Costs'!$O497),('Discounted Costs'!CH497)/Value_Output,"")</f>
        <v/>
      </c>
      <c r="CC249" s="77" t="str">
        <f>IF(ISTEXT('Discounted Costs'!$N497&amp;'Discounted Costs'!$O497),('Discounted Costs'!CI497)/Value_Output,"")</f>
        <v/>
      </c>
      <c r="CD249" s="77" t="str">
        <f>IF(ISTEXT('Discounted Costs'!$N497&amp;'Discounted Costs'!$O497),('Discounted Costs'!CJ497)/Value_Output,"")</f>
        <v/>
      </c>
      <c r="CE249" s="77" t="str">
        <f>IF(ISTEXT('Discounted Costs'!$N497&amp;'Discounted Costs'!$O497),('Discounted Costs'!CK497)/Value_Output,"")</f>
        <v/>
      </c>
      <c r="CF249" s="77" t="str">
        <f>IF(ISTEXT('Discounted Costs'!$N497&amp;'Discounted Costs'!$O497),('Discounted Costs'!CL497)/Value_Output,"")</f>
        <v/>
      </c>
      <c r="CG249" s="77" t="str">
        <f>IF(ISTEXT('Discounted Costs'!$N497&amp;'Discounted Costs'!$O497),('Discounted Costs'!CM497)/Value_Output,"")</f>
        <v/>
      </c>
      <c r="CH249" s="77" t="str">
        <f>IF(ISTEXT('Discounted Costs'!$N497&amp;'Discounted Costs'!$O497),('Discounted Costs'!CN497)/Value_Output,"")</f>
        <v/>
      </c>
      <c r="CI249" s="77" t="str">
        <f>IF(ISTEXT('Discounted Costs'!$N497&amp;'Discounted Costs'!$O497),('Discounted Costs'!CO497)/Value_Output,"")</f>
        <v/>
      </c>
      <c r="CJ249" s="77" t="str">
        <f>IF(ISTEXT('Discounted Costs'!$N497&amp;'Discounted Costs'!$O497),('Discounted Costs'!CP497)/Value_Output,"")</f>
        <v/>
      </c>
      <c r="CM249" s="24"/>
      <c r="CN249" s="24"/>
    </row>
    <row r="250" spans="3:92" x14ac:dyDescent="0.35">
      <c r="C250" s="114"/>
      <c r="D250" s="114"/>
      <c r="E250" s="19" t="str">
        <f>IF(ISTEXT('Discounted Costs'!$N498&amp;'Discounted Costs'!$O498),'Discounted Costs'!$O498,"")</f>
        <v/>
      </c>
      <c r="F250" s="19"/>
      <c r="G250" s="82" t="str">
        <f>IF(ISTEXT('Discounted Costs'!$N498&amp;'Discounted Costs'!$O498),SUM('Discounted Costs'!$P498:$BM498)/Value_Output,"")</f>
        <v/>
      </c>
      <c r="H250" s="82"/>
      <c r="I250" s="87"/>
      <c r="J250" s="81" t="str">
        <f>IF(ISTEXT('Discounted Costs'!$N498&amp;'Discounted Costs'!$O498),('Discounted Costs'!P498)/Value_Output,"")</f>
        <v/>
      </c>
      <c r="K250" s="81" t="str">
        <f>IF(ISTEXT('Discounted Costs'!$N498&amp;'Discounted Costs'!$O498),('Discounted Costs'!Q498)/Value_Output,"")</f>
        <v/>
      </c>
      <c r="L250" s="81" t="str">
        <f>IF(ISTEXT('Discounted Costs'!$N498&amp;'Discounted Costs'!$O498),('Discounted Costs'!R498)/Value_Output,"")</f>
        <v/>
      </c>
      <c r="M250" s="81" t="str">
        <f>IF(ISTEXT('Discounted Costs'!$N498&amp;'Discounted Costs'!$O498),('Discounted Costs'!S498)/Value_Output,"")</f>
        <v/>
      </c>
      <c r="N250" s="81" t="str">
        <f>IF(ISTEXT('Discounted Costs'!$N498&amp;'Discounted Costs'!$O498),('Discounted Costs'!T498)/Value_Output,"")</f>
        <v/>
      </c>
      <c r="O250" s="81" t="str">
        <f>IF(ISTEXT('Discounted Costs'!$N498&amp;'Discounted Costs'!$O498),('Discounted Costs'!U498)/Value_Output,"")</f>
        <v/>
      </c>
      <c r="P250" s="81" t="str">
        <f>IF(ISTEXT('Discounted Costs'!$N498&amp;'Discounted Costs'!$O498),('Discounted Costs'!V498)/Value_Output,"")</f>
        <v/>
      </c>
      <c r="Q250" s="81" t="str">
        <f>IF(ISTEXT('Discounted Costs'!$N498&amp;'Discounted Costs'!$O498),('Discounted Costs'!W498)/Value_Output,"")</f>
        <v/>
      </c>
      <c r="R250" s="81" t="str">
        <f>IF(ISTEXT('Discounted Costs'!$N498&amp;'Discounted Costs'!$O498),('Discounted Costs'!X498)/Value_Output,"")</f>
        <v/>
      </c>
      <c r="S250" s="81" t="str">
        <f>IF(ISTEXT('Discounted Costs'!$N498&amp;'Discounted Costs'!$O498),('Discounted Costs'!Y498)/Value_Output,"")</f>
        <v/>
      </c>
      <c r="T250" s="81" t="str">
        <f>IF(ISTEXT('Discounted Costs'!$N498&amp;'Discounted Costs'!$O498),('Discounted Costs'!Z498)/Value_Output,"")</f>
        <v/>
      </c>
      <c r="U250" s="81" t="str">
        <f>IF(ISTEXT('Discounted Costs'!$N498&amp;'Discounted Costs'!$O498),('Discounted Costs'!AA498)/Value_Output,"")</f>
        <v/>
      </c>
      <c r="V250" s="81" t="str">
        <f>IF(ISTEXT('Discounted Costs'!$N498&amp;'Discounted Costs'!$O498),('Discounted Costs'!AB498)/Value_Output,"")</f>
        <v/>
      </c>
      <c r="W250" s="81" t="str">
        <f>IF(ISTEXT('Discounted Costs'!$N498&amp;'Discounted Costs'!$O498),('Discounted Costs'!AC498)/Value_Output,"")</f>
        <v/>
      </c>
      <c r="X250" s="81" t="str">
        <f>IF(ISTEXT('Discounted Costs'!$N498&amp;'Discounted Costs'!$O498),('Discounted Costs'!AD498)/Value_Output,"")</f>
        <v/>
      </c>
      <c r="Y250" s="81" t="str">
        <f>IF(ISTEXT('Discounted Costs'!$N498&amp;'Discounted Costs'!$O498),('Discounted Costs'!AE498)/Value_Output,"")</f>
        <v/>
      </c>
      <c r="Z250" s="81" t="str">
        <f>IF(ISTEXT('Discounted Costs'!$N498&amp;'Discounted Costs'!$O498),('Discounted Costs'!AF498)/Value_Output,"")</f>
        <v/>
      </c>
      <c r="AA250" s="81" t="str">
        <f>IF(ISTEXT('Discounted Costs'!$N498&amp;'Discounted Costs'!$O498),('Discounted Costs'!AG498)/Value_Output,"")</f>
        <v/>
      </c>
      <c r="AB250" s="81" t="str">
        <f>IF(ISTEXT('Discounted Costs'!$N498&amp;'Discounted Costs'!$O498),('Discounted Costs'!AH498)/Value_Output,"")</f>
        <v/>
      </c>
      <c r="AC250" s="81" t="str">
        <f>IF(ISTEXT('Discounted Costs'!$N498&amp;'Discounted Costs'!$O498),('Discounted Costs'!AI498)/Value_Output,"")</f>
        <v/>
      </c>
      <c r="AD250" s="81" t="str">
        <f>IF(ISTEXT('Discounted Costs'!$N498&amp;'Discounted Costs'!$O498),('Discounted Costs'!AJ498)/Value_Output,"")</f>
        <v/>
      </c>
      <c r="AE250" s="81" t="str">
        <f>IF(ISTEXT('Discounted Costs'!$N498&amp;'Discounted Costs'!$O498),('Discounted Costs'!AK498)/Value_Output,"")</f>
        <v/>
      </c>
      <c r="AF250" s="81" t="str">
        <f>IF(ISTEXT('Discounted Costs'!$N498&amp;'Discounted Costs'!$O498),('Discounted Costs'!AL498)/Value_Output,"")</f>
        <v/>
      </c>
      <c r="AG250" s="81" t="str">
        <f>IF(ISTEXT('Discounted Costs'!$N498&amp;'Discounted Costs'!$O498),('Discounted Costs'!AM498)/Value_Output,"")</f>
        <v/>
      </c>
      <c r="AH250" s="81" t="str">
        <f>IF(ISTEXT('Discounted Costs'!$N498&amp;'Discounted Costs'!$O498),('Discounted Costs'!AN498)/Value_Output,"")</f>
        <v/>
      </c>
      <c r="AI250" s="81" t="str">
        <f>IF(ISTEXT('Discounted Costs'!$N498&amp;'Discounted Costs'!$O498),('Discounted Costs'!AO498)/Value_Output,"")</f>
        <v/>
      </c>
      <c r="AJ250" s="81" t="str">
        <f>IF(ISTEXT('Discounted Costs'!$N498&amp;'Discounted Costs'!$O498),('Discounted Costs'!AP498)/Value_Output,"")</f>
        <v/>
      </c>
      <c r="AK250" s="81" t="str">
        <f>IF(ISTEXT('Discounted Costs'!$N498&amp;'Discounted Costs'!$O498),('Discounted Costs'!AQ498)/Value_Output,"")</f>
        <v/>
      </c>
      <c r="AL250" s="81" t="str">
        <f>IF(ISTEXT('Discounted Costs'!$N498&amp;'Discounted Costs'!$O498),('Discounted Costs'!AR498)/Value_Output,"")</f>
        <v/>
      </c>
      <c r="AM250" s="81" t="str">
        <f>IF(ISTEXT('Discounted Costs'!$N498&amp;'Discounted Costs'!$O498),('Discounted Costs'!AS498)/Value_Output,"")</f>
        <v/>
      </c>
      <c r="AN250" s="81" t="str">
        <f>IF(ISTEXT('Discounted Costs'!$N498&amp;'Discounted Costs'!$O498),('Discounted Costs'!AT498)/Value_Output,"")</f>
        <v/>
      </c>
      <c r="AO250" s="81" t="str">
        <f>IF(ISTEXT('Discounted Costs'!$N498&amp;'Discounted Costs'!$O498),('Discounted Costs'!AU498)/Value_Output,"")</f>
        <v/>
      </c>
      <c r="AP250" s="81" t="str">
        <f>IF(ISTEXT('Discounted Costs'!$N498&amp;'Discounted Costs'!$O498),('Discounted Costs'!AV498)/Value_Output,"")</f>
        <v/>
      </c>
      <c r="AQ250" s="81" t="str">
        <f>IF(ISTEXT('Discounted Costs'!$N498&amp;'Discounted Costs'!$O498),('Discounted Costs'!AW498)/Value_Output,"")</f>
        <v/>
      </c>
      <c r="AR250" s="81" t="str">
        <f>IF(ISTEXT('Discounted Costs'!$N498&amp;'Discounted Costs'!$O498),('Discounted Costs'!AX498)/Value_Output,"")</f>
        <v/>
      </c>
      <c r="AS250" s="81" t="str">
        <f>IF(ISTEXT('Discounted Costs'!$N498&amp;'Discounted Costs'!$O498),('Discounted Costs'!AY498)/Value_Output,"")</f>
        <v/>
      </c>
      <c r="AT250" s="81" t="str">
        <f>IF(ISTEXT('Discounted Costs'!$N498&amp;'Discounted Costs'!$O498),('Discounted Costs'!AZ498)/Value_Output,"")</f>
        <v/>
      </c>
      <c r="AU250" s="81" t="str">
        <f>IF(ISTEXT('Discounted Costs'!$N498&amp;'Discounted Costs'!$O498),('Discounted Costs'!BA498)/Value_Output,"")</f>
        <v/>
      </c>
      <c r="AV250" s="81" t="str">
        <f>IF(ISTEXT('Discounted Costs'!$N498&amp;'Discounted Costs'!$O498),('Discounted Costs'!BB498)/Value_Output,"")</f>
        <v/>
      </c>
      <c r="AW250" s="81" t="str">
        <f>IF(ISTEXT('Discounted Costs'!$N498&amp;'Discounted Costs'!$O498),('Discounted Costs'!BC498)/Value_Output,"")</f>
        <v/>
      </c>
      <c r="AX250" s="81" t="str">
        <f>IF(ISTEXT('Discounted Costs'!$N498&amp;'Discounted Costs'!$O498),('Discounted Costs'!BD498)/Value_Output,"")</f>
        <v/>
      </c>
      <c r="AY250" s="81" t="str">
        <f>IF(ISTEXT('Discounted Costs'!$N498&amp;'Discounted Costs'!$O498),('Discounted Costs'!BE498)/Value_Output,"")</f>
        <v/>
      </c>
      <c r="AZ250" s="77" t="str">
        <f>IF(ISTEXT('Discounted Costs'!$N498&amp;'Discounted Costs'!$O498),('Discounted Costs'!BF498)/Value_Output,"")</f>
        <v/>
      </c>
      <c r="BA250" s="77" t="str">
        <f>IF(ISTEXT('Discounted Costs'!$N498&amp;'Discounted Costs'!$O498),('Discounted Costs'!BG498)/Value_Output,"")</f>
        <v/>
      </c>
      <c r="BB250" s="77" t="str">
        <f>IF(ISTEXT('Discounted Costs'!$N498&amp;'Discounted Costs'!$O498),('Discounted Costs'!BH498)/Value_Output,"")</f>
        <v/>
      </c>
      <c r="BC250" s="77" t="str">
        <f>IF(ISTEXT('Discounted Costs'!$N498&amp;'Discounted Costs'!$O498),('Discounted Costs'!BI498)/Value_Output,"")</f>
        <v/>
      </c>
      <c r="BD250" s="77" t="str">
        <f>IF(ISTEXT('Discounted Costs'!$N498&amp;'Discounted Costs'!$O498),('Discounted Costs'!BJ498)/Value_Output,"")</f>
        <v/>
      </c>
      <c r="BE250" s="77" t="str">
        <f>IF(ISTEXT('Discounted Costs'!$N498&amp;'Discounted Costs'!$O498),('Discounted Costs'!BK498)/Value_Output,"")</f>
        <v/>
      </c>
      <c r="BF250" s="77" t="str">
        <f>IF(ISTEXT('Discounted Costs'!$N498&amp;'Discounted Costs'!$O498),('Discounted Costs'!BL498)/Value_Output,"")</f>
        <v/>
      </c>
      <c r="BG250" s="77" t="str">
        <f>IF(ISTEXT('Discounted Costs'!$N498&amp;'Discounted Costs'!$O498),('Discounted Costs'!BM498)/Value_Output,"")</f>
        <v/>
      </c>
      <c r="BH250" s="77" t="str">
        <f>IF(ISTEXT('Discounted Costs'!$N498&amp;'Discounted Costs'!$O498),('Discounted Costs'!BN498)/Value_Output,"")</f>
        <v/>
      </c>
      <c r="BI250" s="77" t="str">
        <f>IF(ISTEXT('Discounted Costs'!$N498&amp;'Discounted Costs'!$O498),('Discounted Costs'!BO498)/Value_Output,"")</f>
        <v/>
      </c>
      <c r="BJ250" s="77" t="str">
        <f>IF(ISTEXT('Discounted Costs'!$N498&amp;'Discounted Costs'!$O498),('Discounted Costs'!BP498)/Value_Output,"")</f>
        <v/>
      </c>
      <c r="BK250" s="77" t="str">
        <f>IF(ISTEXT('Discounted Costs'!$N498&amp;'Discounted Costs'!$O498),('Discounted Costs'!BQ498)/Value_Output,"")</f>
        <v/>
      </c>
      <c r="BL250" s="77" t="str">
        <f>IF(ISTEXT('Discounted Costs'!$N498&amp;'Discounted Costs'!$O498),('Discounted Costs'!BR498)/Value_Output,"")</f>
        <v/>
      </c>
      <c r="BM250" s="77" t="str">
        <f>IF(ISTEXT('Discounted Costs'!$N498&amp;'Discounted Costs'!$O498),('Discounted Costs'!BS498)/Value_Output,"")</f>
        <v/>
      </c>
      <c r="BN250" s="77" t="str">
        <f>IF(ISTEXT('Discounted Costs'!$N498&amp;'Discounted Costs'!$O498),('Discounted Costs'!BT498)/Value_Output,"")</f>
        <v/>
      </c>
      <c r="BO250" s="77" t="str">
        <f>IF(ISTEXT('Discounted Costs'!$N498&amp;'Discounted Costs'!$O498),('Discounted Costs'!BU498)/Value_Output,"")</f>
        <v/>
      </c>
      <c r="BP250" s="77" t="str">
        <f>IF(ISTEXT('Discounted Costs'!$N498&amp;'Discounted Costs'!$O498),('Discounted Costs'!BV498)/Value_Output,"")</f>
        <v/>
      </c>
      <c r="BQ250" s="77" t="str">
        <f>IF(ISTEXT('Discounted Costs'!$N498&amp;'Discounted Costs'!$O498),('Discounted Costs'!BW498)/Value_Output,"")</f>
        <v/>
      </c>
      <c r="BR250" s="77" t="str">
        <f>IF(ISTEXT('Discounted Costs'!$N498&amp;'Discounted Costs'!$O498),('Discounted Costs'!BX498)/Value_Output,"")</f>
        <v/>
      </c>
      <c r="BS250" s="77" t="str">
        <f>IF(ISTEXT('Discounted Costs'!$N498&amp;'Discounted Costs'!$O498),('Discounted Costs'!BY498)/Value_Output,"")</f>
        <v/>
      </c>
      <c r="BT250" s="77" t="str">
        <f>IF(ISTEXT('Discounted Costs'!$N498&amp;'Discounted Costs'!$O498),('Discounted Costs'!BZ498)/Value_Output,"")</f>
        <v/>
      </c>
      <c r="BU250" s="77" t="str">
        <f>IF(ISTEXT('Discounted Costs'!$N498&amp;'Discounted Costs'!$O498),('Discounted Costs'!CA498)/Value_Output,"")</f>
        <v/>
      </c>
      <c r="BV250" s="77" t="str">
        <f>IF(ISTEXT('Discounted Costs'!$N498&amp;'Discounted Costs'!$O498),('Discounted Costs'!CB498)/Value_Output,"")</f>
        <v/>
      </c>
      <c r="BW250" s="77" t="str">
        <f>IF(ISTEXT('Discounted Costs'!$N498&amp;'Discounted Costs'!$O498),('Discounted Costs'!CC498)/Value_Output,"")</f>
        <v/>
      </c>
      <c r="BX250" s="77" t="str">
        <f>IF(ISTEXT('Discounted Costs'!$N498&amp;'Discounted Costs'!$O498),('Discounted Costs'!CD498)/Value_Output,"")</f>
        <v/>
      </c>
      <c r="BY250" s="77" t="str">
        <f>IF(ISTEXT('Discounted Costs'!$N498&amp;'Discounted Costs'!$O498),('Discounted Costs'!CE498)/Value_Output,"")</f>
        <v/>
      </c>
      <c r="BZ250" s="77" t="str">
        <f>IF(ISTEXT('Discounted Costs'!$N498&amp;'Discounted Costs'!$O498),('Discounted Costs'!CF498)/Value_Output,"")</f>
        <v/>
      </c>
      <c r="CA250" s="77" t="str">
        <f>IF(ISTEXT('Discounted Costs'!$N498&amp;'Discounted Costs'!$O498),('Discounted Costs'!CG498)/Value_Output,"")</f>
        <v/>
      </c>
      <c r="CB250" s="77" t="str">
        <f>IF(ISTEXT('Discounted Costs'!$N498&amp;'Discounted Costs'!$O498),('Discounted Costs'!CH498)/Value_Output,"")</f>
        <v/>
      </c>
      <c r="CC250" s="77" t="str">
        <f>IF(ISTEXT('Discounted Costs'!$N498&amp;'Discounted Costs'!$O498),('Discounted Costs'!CI498)/Value_Output,"")</f>
        <v/>
      </c>
      <c r="CD250" s="77" t="str">
        <f>IF(ISTEXT('Discounted Costs'!$N498&amp;'Discounted Costs'!$O498),('Discounted Costs'!CJ498)/Value_Output,"")</f>
        <v/>
      </c>
      <c r="CE250" s="77" t="str">
        <f>IF(ISTEXT('Discounted Costs'!$N498&amp;'Discounted Costs'!$O498),('Discounted Costs'!CK498)/Value_Output,"")</f>
        <v/>
      </c>
      <c r="CF250" s="77" t="str">
        <f>IF(ISTEXT('Discounted Costs'!$N498&amp;'Discounted Costs'!$O498),('Discounted Costs'!CL498)/Value_Output,"")</f>
        <v/>
      </c>
      <c r="CG250" s="77" t="str">
        <f>IF(ISTEXT('Discounted Costs'!$N498&amp;'Discounted Costs'!$O498),('Discounted Costs'!CM498)/Value_Output,"")</f>
        <v/>
      </c>
      <c r="CH250" s="77" t="str">
        <f>IF(ISTEXT('Discounted Costs'!$N498&amp;'Discounted Costs'!$O498),('Discounted Costs'!CN498)/Value_Output,"")</f>
        <v/>
      </c>
      <c r="CI250" s="77" t="str">
        <f>IF(ISTEXT('Discounted Costs'!$N498&amp;'Discounted Costs'!$O498),('Discounted Costs'!CO498)/Value_Output,"")</f>
        <v/>
      </c>
      <c r="CJ250" s="77" t="str">
        <f>IF(ISTEXT('Discounted Costs'!$N498&amp;'Discounted Costs'!$O498),('Discounted Costs'!CP498)/Value_Output,"")</f>
        <v/>
      </c>
      <c r="CM250" s="24"/>
      <c r="CN250" s="24"/>
    </row>
    <row r="251" spans="3:92" x14ac:dyDescent="0.35">
      <c r="C251" s="114"/>
      <c r="D251" s="114"/>
      <c r="E251" s="19" t="str">
        <f>IF(ISTEXT('Discounted Costs'!$N499&amp;'Discounted Costs'!$O499),'Discounted Costs'!$O499,"")</f>
        <v/>
      </c>
      <c r="F251" s="19"/>
      <c r="G251" s="82" t="str">
        <f>IF(ISTEXT('Discounted Costs'!$N499&amp;'Discounted Costs'!$O499),SUM('Discounted Costs'!$P499:$BM499)/Value_Output,"")</f>
        <v/>
      </c>
      <c r="H251" s="82"/>
      <c r="I251" s="88"/>
      <c r="J251" s="81" t="str">
        <f>IF(ISTEXT('Discounted Costs'!$N499&amp;'Discounted Costs'!$O499),('Discounted Costs'!P499)/Value_Output,"")</f>
        <v/>
      </c>
      <c r="K251" s="81" t="str">
        <f>IF(ISTEXT('Discounted Costs'!$N499&amp;'Discounted Costs'!$O499),('Discounted Costs'!Q499)/Value_Output,"")</f>
        <v/>
      </c>
      <c r="L251" s="81" t="str">
        <f>IF(ISTEXT('Discounted Costs'!$N499&amp;'Discounted Costs'!$O499),('Discounted Costs'!R499)/Value_Output,"")</f>
        <v/>
      </c>
      <c r="M251" s="81" t="str">
        <f>IF(ISTEXT('Discounted Costs'!$N499&amp;'Discounted Costs'!$O499),('Discounted Costs'!S499)/Value_Output,"")</f>
        <v/>
      </c>
      <c r="N251" s="81" t="str">
        <f>IF(ISTEXT('Discounted Costs'!$N499&amp;'Discounted Costs'!$O499),('Discounted Costs'!T499)/Value_Output,"")</f>
        <v/>
      </c>
      <c r="O251" s="81" t="str">
        <f>IF(ISTEXT('Discounted Costs'!$N499&amp;'Discounted Costs'!$O499),('Discounted Costs'!U499)/Value_Output,"")</f>
        <v/>
      </c>
      <c r="P251" s="81" t="str">
        <f>IF(ISTEXT('Discounted Costs'!$N499&amp;'Discounted Costs'!$O499),('Discounted Costs'!V499)/Value_Output,"")</f>
        <v/>
      </c>
      <c r="Q251" s="81" t="str">
        <f>IF(ISTEXT('Discounted Costs'!$N499&amp;'Discounted Costs'!$O499),('Discounted Costs'!W499)/Value_Output,"")</f>
        <v/>
      </c>
      <c r="R251" s="81" t="str">
        <f>IF(ISTEXT('Discounted Costs'!$N499&amp;'Discounted Costs'!$O499),('Discounted Costs'!X499)/Value_Output,"")</f>
        <v/>
      </c>
      <c r="S251" s="81" t="str">
        <f>IF(ISTEXT('Discounted Costs'!$N499&amp;'Discounted Costs'!$O499),('Discounted Costs'!Y499)/Value_Output,"")</f>
        <v/>
      </c>
      <c r="T251" s="81" t="str">
        <f>IF(ISTEXT('Discounted Costs'!$N499&amp;'Discounted Costs'!$O499),('Discounted Costs'!Z499)/Value_Output,"")</f>
        <v/>
      </c>
      <c r="U251" s="81" t="str">
        <f>IF(ISTEXT('Discounted Costs'!$N499&amp;'Discounted Costs'!$O499),('Discounted Costs'!AA499)/Value_Output,"")</f>
        <v/>
      </c>
      <c r="V251" s="81" t="str">
        <f>IF(ISTEXT('Discounted Costs'!$N499&amp;'Discounted Costs'!$O499),('Discounted Costs'!AB499)/Value_Output,"")</f>
        <v/>
      </c>
      <c r="W251" s="81" t="str">
        <f>IF(ISTEXT('Discounted Costs'!$N499&amp;'Discounted Costs'!$O499),('Discounted Costs'!AC499)/Value_Output,"")</f>
        <v/>
      </c>
      <c r="X251" s="81" t="str">
        <f>IF(ISTEXT('Discounted Costs'!$N499&amp;'Discounted Costs'!$O499),('Discounted Costs'!AD499)/Value_Output,"")</f>
        <v/>
      </c>
      <c r="Y251" s="81" t="str">
        <f>IF(ISTEXT('Discounted Costs'!$N499&amp;'Discounted Costs'!$O499),('Discounted Costs'!AE499)/Value_Output,"")</f>
        <v/>
      </c>
      <c r="Z251" s="81" t="str">
        <f>IF(ISTEXT('Discounted Costs'!$N499&amp;'Discounted Costs'!$O499),('Discounted Costs'!AF499)/Value_Output,"")</f>
        <v/>
      </c>
      <c r="AA251" s="81" t="str">
        <f>IF(ISTEXT('Discounted Costs'!$N499&amp;'Discounted Costs'!$O499),('Discounted Costs'!AG499)/Value_Output,"")</f>
        <v/>
      </c>
      <c r="AB251" s="81" t="str">
        <f>IF(ISTEXT('Discounted Costs'!$N499&amp;'Discounted Costs'!$O499),('Discounted Costs'!AH499)/Value_Output,"")</f>
        <v/>
      </c>
      <c r="AC251" s="81" t="str">
        <f>IF(ISTEXT('Discounted Costs'!$N499&amp;'Discounted Costs'!$O499),('Discounted Costs'!AI499)/Value_Output,"")</f>
        <v/>
      </c>
      <c r="AD251" s="81" t="str">
        <f>IF(ISTEXT('Discounted Costs'!$N499&amp;'Discounted Costs'!$O499),('Discounted Costs'!AJ499)/Value_Output,"")</f>
        <v/>
      </c>
      <c r="AE251" s="81" t="str">
        <f>IF(ISTEXT('Discounted Costs'!$N499&amp;'Discounted Costs'!$O499),('Discounted Costs'!AK499)/Value_Output,"")</f>
        <v/>
      </c>
      <c r="AF251" s="81" t="str">
        <f>IF(ISTEXT('Discounted Costs'!$N499&amp;'Discounted Costs'!$O499),('Discounted Costs'!AL499)/Value_Output,"")</f>
        <v/>
      </c>
      <c r="AG251" s="81" t="str">
        <f>IF(ISTEXT('Discounted Costs'!$N499&amp;'Discounted Costs'!$O499),('Discounted Costs'!AM499)/Value_Output,"")</f>
        <v/>
      </c>
      <c r="AH251" s="81" t="str">
        <f>IF(ISTEXT('Discounted Costs'!$N499&amp;'Discounted Costs'!$O499),('Discounted Costs'!AN499)/Value_Output,"")</f>
        <v/>
      </c>
      <c r="AI251" s="81" t="str">
        <f>IF(ISTEXT('Discounted Costs'!$N499&amp;'Discounted Costs'!$O499),('Discounted Costs'!AO499)/Value_Output,"")</f>
        <v/>
      </c>
      <c r="AJ251" s="81" t="str">
        <f>IF(ISTEXT('Discounted Costs'!$N499&amp;'Discounted Costs'!$O499),('Discounted Costs'!AP499)/Value_Output,"")</f>
        <v/>
      </c>
      <c r="AK251" s="81" t="str">
        <f>IF(ISTEXT('Discounted Costs'!$N499&amp;'Discounted Costs'!$O499),('Discounted Costs'!AQ499)/Value_Output,"")</f>
        <v/>
      </c>
      <c r="AL251" s="81" t="str">
        <f>IF(ISTEXT('Discounted Costs'!$N499&amp;'Discounted Costs'!$O499),('Discounted Costs'!AR499)/Value_Output,"")</f>
        <v/>
      </c>
      <c r="AM251" s="81" t="str">
        <f>IF(ISTEXT('Discounted Costs'!$N499&amp;'Discounted Costs'!$O499),('Discounted Costs'!AS499)/Value_Output,"")</f>
        <v/>
      </c>
      <c r="AN251" s="81" t="str">
        <f>IF(ISTEXT('Discounted Costs'!$N499&amp;'Discounted Costs'!$O499),('Discounted Costs'!AT499)/Value_Output,"")</f>
        <v/>
      </c>
      <c r="AO251" s="81" t="str">
        <f>IF(ISTEXT('Discounted Costs'!$N499&amp;'Discounted Costs'!$O499),('Discounted Costs'!AU499)/Value_Output,"")</f>
        <v/>
      </c>
      <c r="AP251" s="81" t="str">
        <f>IF(ISTEXT('Discounted Costs'!$N499&amp;'Discounted Costs'!$O499),('Discounted Costs'!AV499)/Value_Output,"")</f>
        <v/>
      </c>
      <c r="AQ251" s="81" t="str">
        <f>IF(ISTEXT('Discounted Costs'!$N499&amp;'Discounted Costs'!$O499),('Discounted Costs'!AW499)/Value_Output,"")</f>
        <v/>
      </c>
      <c r="AR251" s="81" t="str">
        <f>IF(ISTEXT('Discounted Costs'!$N499&amp;'Discounted Costs'!$O499),('Discounted Costs'!AX499)/Value_Output,"")</f>
        <v/>
      </c>
      <c r="AS251" s="81" t="str">
        <f>IF(ISTEXT('Discounted Costs'!$N499&amp;'Discounted Costs'!$O499),('Discounted Costs'!AY499)/Value_Output,"")</f>
        <v/>
      </c>
      <c r="AT251" s="81" t="str">
        <f>IF(ISTEXT('Discounted Costs'!$N499&amp;'Discounted Costs'!$O499),('Discounted Costs'!AZ499)/Value_Output,"")</f>
        <v/>
      </c>
      <c r="AU251" s="81" t="str">
        <f>IF(ISTEXT('Discounted Costs'!$N499&amp;'Discounted Costs'!$O499),('Discounted Costs'!BA499)/Value_Output,"")</f>
        <v/>
      </c>
      <c r="AV251" s="81" t="str">
        <f>IF(ISTEXT('Discounted Costs'!$N499&amp;'Discounted Costs'!$O499),('Discounted Costs'!BB499)/Value_Output,"")</f>
        <v/>
      </c>
      <c r="AW251" s="81" t="str">
        <f>IF(ISTEXT('Discounted Costs'!$N499&amp;'Discounted Costs'!$O499),('Discounted Costs'!BC499)/Value_Output,"")</f>
        <v/>
      </c>
      <c r="AX251" s="81" t="str">
        <f>IF(ISTEXT('Discounted Costs'!$N499&amp;'Discounted Costs'!$O499),('Discounted Costs'!BD499)/Value_Output,"")</f>
        <v/>
      </c>
      <c r="AY251" s="81" t="str">
        <f>IF(ISTEXT('Discounted Costs'!$N499&amp;'Discounted Costs'!$O499),('Discounted Costs'!BE499)/Value_Output,"")</f>
        <v/>
      </c>
      <c r="AZ251" s="77" t="str">
        <f>IF(ISTEXT('Discounted Costs'!$N499&amp;'Discounted Costs'!$O499),('Discounted Costs'!BF499)/Value_Output,"")</f>
        <v/>
      </c>
      <c r="BA251" s="77" t="str">
        <f>IF(ISTEXT('Discounted Costs'!$N499&amp;'Discounted Costs'!$O499),('Discounted Costs'!BG499)/Value_Output,"")</f>
        <v/>
      </c>
      <c r="BB251" s="77" t="str">
        <f>IF(ISTEXT('Discounted Costs'!$N499&amp;'Discounted Costs'!$O499),('Discounted Costs'!BH499)/Value_Output,"")</f>
        <v/>
      </c>
      <c r="BC251" s="77" t="str">
        <f>IF(ISTEXT('Discounted Costs'!$N499&amp;'Discounted Costs'!$O499),('Discounted Costs'!BI499)/Value_Output,"")</f>
        <v/>
      </c>
      <c r="BD251" s="77" t="str">
        <f>IF(ISTEXT('Discounted Costs'!$N499&amp;'Discounted Costs'!$O499),('Discounted Costs'!BJ499)/Value_Output,"")</f>
        <v/>
      </c>
      <c r="BE251" s="77" t="str">
        <f>IF(ISTEXT('Discounted Costs'!$N499&amp;'Discounted Costs'!$O499),('Discounted Costs'!BK499)/Value_Output,"")</f>
        <v/>
      </c>
      <c r="BF251" s="77" t="str">
        <f>IF(ISTEXT('Discounted Costs'!$N499&amp;'Discounted Costs'!$O499),('Discounted Costs'!BL499)/Value_Output,"")</f>
        <v/>
      </c>
      <c r="BG251" s="77" t="str">
        <f>IF(ISTEXT('Discounted Costs'!$N499&amp;'Discounted Costs'!$O499),('Discounted Costs'!BM499)/Value_Output,"")</f>
        <v/>
      </c>
      <c r="BH251" s="77" t="str">
        <f>IF(ISTEXT('Discounted Costs'!$N499&amp;'Discounted Costs'!$O499),('Discounted Costs'!BN499)/Value_Output,"")</f>
        <v/>
      </c>
      <c r="BI251" s="77" t="str">
        <f>IF(ISTEXT('Discounted Costs'!$N499&amp;'Discounted Costs'!$O499),('Discounted Costs'!BO499)/Value_Output,"")</f>
        <v/>
      </c>
      <c r="BJ251" s="77" t="str">
        <f>IF(ISTEXT('Discounted Costs'!$N499&amp;'Discounted Costs'!$O499),('Discounted Costs'!BP499)/Value_Output,"")</f>
        <v/>
      </c>
      <c r="BK251" s="77" t="str">
        <f>IF(ISTEXT('Discounted Costs'!$N499&amp;'Discounted Costs'!$O499),('Discounted Costs'!BQ499)/Value_Output,"")</f>
        <v/>
      </c>
      <c r="BL251" s="77" t="str">
        <f>IF(ISTEXT('Discounted Costs'!$N499&amp;'Discounted Costs'!$O499),('Discounted Costs'!BR499)/Value_Output,"")</f>
        <v/>
      </c>
      <c r="BM251" s="77" t="str">
        <f>IF(ISTEXT('Discounted Costs'!$N499&amp;'Discounted Costs'!$O499),('Discounted Costs'!BS499)/Value_Output,"")</f>
        <v/>
      </c>
      <c r="BN251" s="77" t="str">
        <f>IF(ISTEXT('Discounted Costs'!$N499&amp;'Discounted Costs'!$O499),('Discounted Costs'!BT499)/Value_Output,"")</f>
        <v/>
      </c>
      <c r="BO251" s="77" t="str">
        <f>IF(ISTEXT('Discounted Costs'!$N499&amp;'Discounted Costs'!$O499),('Discounted Costs'!BU499)/Value_Output,"")</f>
        <v/>
      </c>
      <c r="BP251" s="77" t="str">
        <f>IF(ISTEXT('Discounted Costs'!$N499&amp;'Discounted Costs'!$O499),('Discounted Costs'!BV499)/Value_Output,"")</f>
        <v/>
      </c>
      <c r="BQ251" s="77" t="str">
        <f>IF(ISTEXT('Discounted Costs'!$N499&amp;'Discounted Costs'!$O499),('Discounted Costs'!BW499)/Value_Output,"")</f>
        <v/>
      </c>
      <c r="BR251" s="77" t="str">
        <f>IF(ISTEXT('Discounted Costs'!$N499&amp;'Discounted Costs'!$O499),('Discounted Costs'!BX499)/Value_Output,"")</f>
        <v/>
      </c>
      <c r="BS251" s="77" t="str">
        <f>IF(ISTEXT('Discounted Costs'!$N499&amp;'Discounted Costs'!$O499),('Discounted Costs'!BY499)/Value_Output,"")</f>
        <v/>
      </c>
      <c r="BT251" s="77" t="str">
        <f>IF(ISTEXT('Discounted Costs'!$N499&amp;'Discounted Costs'!$O499),('Discounted Costs'!BZ499)/Value_Output,"")</f>
        <v/>
      </c>
      <c r="BU251" s="77" t="str">
        <f>IF(ISTEXT('Discounted Costs'!$N499&amp;'Discounted Costs'!$O499),('Discounted Costs'!CA499)/Value_Output,"")</f>
        <v/>
      </c>
      <c r="BV251" s="77" t="str">
        <f>IF(ISTEXT('Discounted Costs'!$N499&amp;'Discounted Costs'!$O499),('Discounted Costs'!CB499)/Value_Output,"")</f>
        <v/>
      </c>
      <c r="BW251" s="77" t="str">
        <f>IF(ISTEXT('Discounted Costs'!$N499&amp;'Discounted Costs'!$O499),('Discounted Costs'!CC499)/Value_Output,"")</f>
        <v/>
      </c>
      <c r="BX251" s="77" t="str">
        <f>IF(ISTEXT('Discounted Costs'!$N499&amp;'Discounted Costs'!$O499),('Discounted Costs'!CD499)/Value_Output,"")</f>
        <v/>
      </c>
      <c r="BY251" s="77" t="str">
        <f>IF(ISTEXT('Discounted Costs'!$N499&amp;'Discounted Costs'!$O499),('Discounted Costs'!CE499)/Value_Output,"")</f>
        <v/>
      </c>
      <c r="BZ251" s="77" t="str">
        <f>IF(ISTEXT('Discounted Costs'!$N499&amp;'Discounted Costs'!$O499),('Discounted Costs'!CF499)/Value_Output,"")</f>
        <v/>
      </c>
      <c r="CA251" s="77" t="str">
        <f>IF(ISTEXT('Discounted Costs'!$N499&amp;'Discounted Costs'!$O499),('Discounted Costs'!CG499)/Value_Output,"")</f>
        <v/>
      </c>
      <c r="CB251" s="77" t="str">
        <f>IF(ISTEXT('Discounted Costs'!$N499&amp;'Discounted Costs'!$O499),('Discounted Costs'!CH499)/Value_Output,"")</f>
        <v/>
      </c>
      <c r="CC251" s="77" t="str">
        <f>IF(ISTEXT('Discounted Costs'!$N499&amp;'Discounted Costs'!$O499),('Discounted Costs'!CI499)/Value_Output,"")</f>
        <v/>
      </c>
      <c r="CD251" s="77" t="str">
        <f>IF(ISTEXT('Discounted Costs'!$N499&amp;'Discounted Costs'!$O499),('Discounted Costs'!CJ499)/Value_Output,"")</f>
        <v/>
      </c>
      <c r="CE251" s="77" t="str">
        <f>IF(ISTEXT('Discounted Costs'!$N499&amp;'Discounted Costs'!$O499),('Discounted Costs'!CK499)/Value_Output,"")</f>
        <v/>
      </c>
      <c r="CF251" s="77" t="str">
        <f>IF(ISTEXT('Discounted Costs'!$N499&amp;'Discounted Costs'!$O499),('Discounted Costs'!CL499)/Value_Output,"")</f>
        <v/>
      </c>
      <c r="CG251" s="77" t="str">
        <f>IF(ISTEXT('Discounted Costs'!$N499&amp;'Discounted Costs'!$O499),('Discounted Costs'!CM499)/Value_Output,"")</f>
        <v/>
      </c>
      <c r="CH251" s="77" t="str">
        <f>IF(ISTEXT('Discounted Costs'!$N499&amp;'Discounted Costs'!$O499),('Discounted Costs'!CN499)/Value_Output,"")</f>
        <v/>
      </c>
      <c r="CI251" s="77" t="str">
        <f>IF(ISTEXT('Discounted Costs'!$N499&amp;'Discounted Costs'!$O499),('Discounted Costs'!CO499)/Value_Output,"")</f>
        <v/>
      </c>
      <c r="CJ251" s="77" t="str">
        <f>IF(ISTEXT('Discounted Costs'!$N499&amp;'Discounted Costs'!$O499),('Discounted Costs'!CP499)/Value_Output,"")</f>
        <v/>
      </c>
      <c r="CM251" s="24"/>
      <c r="CN251" s="24"/>
    </row>
    <row r="252" spans="3:92" x14ac:dyDescent="0.35">
      <c r="C252" s="114"/>
      <c r="D252" s="114"/>
      <c r="E252" s="19" t="str">
        <f>IF(ISTEXT('Discounted Costs'!$N500&amp;'Discounted Costs'!$O500),'Discounted Costs'!$O500,"")</f>
        <v/>
      </c>
      <c r="F252" s="19"/>
      <c r="G252" s="82" t="str">
        <f>IF(ISTEXT('Discounted Costs'!$N500&amp;'Discounted Costs'!$O500),SUM('Discounted Costs'!$P500:$BM500)/Value_Output,"")</f>
        <v/>
      </c>
      <c r="H252" s="82"/>
      <c r="I252" s="88"/>
      <c r="J252" s="81" t="str">
        <f>IF(ISTEXT('Discounted Costs'!$N500&amp;'Discounted Costs'!$O500),('Discounted Costs'!P500)/Value_Output,"")</f>
        <v/>
      </c>
      <c r="K252" s="81" t="str">
        <f>IF(ISTEXT('Discounted Costs'!$N500&amp;'Discounted Costs'!$O500),('Discounted Costs'!Q500)/Value_Output,"")</f>
        <v/>
      </c>
      <c r="L252" s="81" t="str">
        <f>IF(ISTEXT('Discounted Costs'!$N500&amp;'Discounted Costs'!$O500),('Discounted Costs'!R500)/Value_Output,"")</f>
        <v/>
      </c>
      <c r="M252" s="81" t="str">
        <f>IF(ISTEXT('Discounted Costs'!$N500&amp;'Discounted Costs'!$O500),('Discounted Costs'!S500)/Value_Output,"")</f>
        <v/>
      </c>
      <c r="N252" s="81" t="str">
        <f>IF(ISTEXT('Discounted Costs'!$N500&amp;'Discounted Costs'!$O500),('Discounted Costs'!T500)/Value_Output,"")</f>
        <v/>
      </c>
      <c r="O252" s="81" t="str">
        <f>IF(ISTEXT('Discounted Costs'!$N500&amp;'Discounted Costs'!$O500),('Discounted Costs'!U500)/Value_Output,"")</f>
        <v/>
      </c>
      <c r="P252" s="81" t="str">
        <f>IF(ISTEXT('Discounted Costs'!$N500&amp;'Discounted Costs'!$O500),('Discounted Costs'!V500)/Value_Output,"")</f>
        <v/>
      </c>
      <c r="Q252" s="81" t="str">
        <f>IF(ISTEXT('Discounted Costs'!$N500&amp;'Discounted Costs'!$O500),('Discounted Costs'!W500)/Value_Output,"")</f>
        <v/>
      </c>
      <c r="R252" s="81" t="str">
        <f>IF(ISTEXT('Discounted Costs'!$N500&amp;'Discounted Costs'!$O500),('Discounted Costs'!X500)/Value_Output,"")</f>
        <v/>
      </c>
      <c r="S252" s="81" t="str">
        <f>IF(ISTEXT('Discounted Costs'!$N500&amp;'Discounted Costs'!$O500),('Discounted Costs'!Y500)/Value_Output,"")</f>
        <v/>
      </c>
      <c r="T252" s="81" t="str">
        <f>IF(ISTEXT('Discounted Costs'!$N500&amp;'Discounted Costs'!$O500),('Discounted Costs'!Z500)/Value_Output,"")</f>
        <v/>
      </c>
      <c r="U252" s="81" t="str">
        <f>IF(ISTEXT('Discounted Costs'!$N500&amp;'Discounted Costs'!$O500),('Discounted Costs'!AA500)/Value_Output,"")</f>
        <v/>
      </c>
      <c r="V252" s="81" t="str">
        <f>IF(ISTEXT('Discounted Costs'!$N500&amp;'Discounted Costs'!$O500),('Discounted Costs'!AB500)/Value_Output,"")</f>
        <v/>
      </c>
      <c r="W252" s="81" t="str">
        <f>IF(ISTEXT('Discounted Costs'!$N500&amp;'Discounted Costs'!$O500),('Discounted Costs'!AC500)/Value_Output,"")</f>
        <v/>
      </c>
      <c r="X252" s="81" t="str">
        <f>IF(ISTEXT('Discounted Costs'!$N500&amp;'Discounted Costs'!$O500),('Discounted Costs'!AD500)/Value_Output,"")</f>
        <v/>
      </c>
      <c r="Y252" s="81" t="str">
        <f>IF(ISTEXT('Discounted Costs'!$N500&amp;'Discounted Costs'!$O500),('Discounted Costs'!AE500)/Value_Output,"")</f>
        <v/>
      </c>
      <c r="Z252" s="81" t="str">
        <f>IF(ISTEXT('Discounted Costs'!$N500&amp;'Discounted Costs'!$O500),('Discounted Costs'!AF500)/Value_Output,"")</f>
        <v/>
      </c>
      <c r="AA252" s="81" t="str">
        <f>IF(ISTEXT('Discounted Costs'!$N500&amp;'Discounted Costs'!$O500),('Discounted Costs'!AG500)/Value_Output,"")</f>
        <v/>
      </c>
      <c r="AB252" s="81" t="str">
        <f>IF(ISTEXT('Discounted Costs'!$N500&amp;'Discounted Costs'!$O500),('Discounted Costs'!AH500)/Value_Output,"")</f>
        <v/>
      </c>
      <c r="AC252" s="81" t="str">
        <f>IF(ISTEXT('Discounted Costs'!$N500&amp;'Discounted Costs'!$O500),('Discounted Costs'!AI500)/Value_Output,"")</f>
        <v/>
      </c>
      <c r="AD252" s="81" t="str">
        <f>IF(ISTEXT('Discounted Costs'!$N500&amp;'Discounted Costs'!$O500),('Discounted Costs'!AJ500)/Value_Output,"")</f>
        <v/>
      </c>
      <c r="AE252" s="81" t="str">
        <f>IF(ISTEXT('Discounted Costs'!$N500&amp;'Discounted Costs'!$O500),('Discounted Costs'!AK500)/Value_Output,"")</f>
        <v/>
      </c>
      <c r="AF252" s="81" t="str">
        <f>IF(ISTEXT('Discounted Costs'!$N500&amp;'Discounted Costs'!$O500),('Discounted Costs'!AL500)/Value_Output,"")</f>
        <v/>
      </c>
      <c r="AG252" s="81" t="str">
        <f>IF(ISTEXT('Discounted Costs'!$N500&amp;'Discounted Costs'!$O500),('Discounted Costs'!AM500)/Value_Output,"")</f>
        <v/>
      </c>
      <c r="AH252" s="81" t="str">
        <f>IF(ISTEXT('Discounted Costs'!$N500&amp;'Discounted Costs'!$O500),('Discounted Costs'!AN500)/Value_Output,"")</f>
        <v/>
      </c>
      <c r="AI252" s="81" t="str">
        <f>IF(ISTEXT('Discounted Costs'!$N500&amp;'Discounted Costs'!$O500),('Discounted Costs'!AO500)/Value_Output,"")</f>
        <v/>
      </c>
      <c r="AJ252" s="81" t="str">
        <f>IF(ISTEXT('Discounted Costs'!$N500&amp;'Discounted Costs'!$O500),('Discounted Costs'!AP500)/Value_Output,"")</f>
        <v/>
      </c>
      <c r="AK252" s="81" t="str">
        <f>IF(ISTEXT('Discounted Costs'!$N500&amp;'Discounted Costs'!$O500),('Discounted Costs'!AQ500)/Value_Output,"")</f>
        <v/>
      </c>
      <c r="AL252" s="81" t="str">
        <f>IF(ISTEXT('Discounted Costs'!$N500&amp;'Discounted Costs'!$O500),('Discounted Costs'!AR500)/Value_Output,"")</f>
        <v/>
      </c>
      <c r="AM252" s="81" t="str">
        <f>IF(ISTEXT('Discounted Costs'!$N500&amp;'Discounted Costs'!$O500),('Discounted Costs'!AS500)/Value_Output,"")</f>
        <v/>
      </c>
      <c r="AN252" s="81" t="str">
        <f>IF(ISTEXT('Discounted Costs'!$N500&amp;'Discounted Costs'!$O500),('Discounted Costs'!AT500)/Value_Output,"")</f>
        <v/>
      </c>
      <c r="AO252" s="81" t="str">
        <f>IF(ISTEXT('Discounted Costs'!$N500&amp;'Discounted Costs'!$O500),('Discounted Costs'!AU500)/Value_Output,"")</f>
        <v/>
      </c>
      <c r="AP252" s="81" t="str">
        <f>IF(ISTEXT('Discounted Costs'!$N500&amp;'Discounted Costs'!$O500),('Discounted Costs'!AV500)/Value_Output,"")</f>
        <v/>
      </c>
      <c r="AQ252" s="81" t="str">
        <f>IF(ISTEXT('Discounted Costs'!$N500&amp;'Discounted Costs'!$O500),('Discounted Costs'!AW500)/Value_Output,"")</f>
        <v/>
      </c>
      <c r="AR252" s="81" t="str">
        <f>IF(ISTEXT('Discounted Costs'!$N500&amp;'Discounted Costs'!$O500),('Discounted Costs'!AX500)/Value_Output,"")</f>
        <v/>
      </c>
      <c r="AS252" s="81" t="str">
        <f>IF(ISTEXT('Discounted Costs'!$N500&amp;'Discounted Costs'!$O500),('Discounted Costs'!AY500)/Value_Output,"")</f>
        <v/>
      </c>
      <c r="AT252" s="81" t="str">
        <f>IF(ISTEXT('Discounted Costs'!$N500&amp;'Discounted Costs'!$O500),('Discounted Costs'!AZ500)/Value_Output,"")</f>
        <v/>
      </c>
      <c r="AU252" s="81" t="str">
        <f>IF(ISTEXT('Discounted Costs'!$N500&amp;'Discounted Costs'!$O500),('Discounted Costs'!BA500)/Value_Output,"")</f>
        <v/>
      </c>
      <c r="AV252" s="81" t="str">
        <f>IF(ISTEXT('Discounted Costs'!$N500&amp;'Discounted Costs'!$O500),('Discounted Costs'!BB500)/Value_Output,"")</f>
        <v/>
      </c>
      <c r="AW252" s="81" t="str">
        <f>IF(ISTEXT('Discounted Costs'!$N500&amp;'Discounted Costs'!$O500),('Discounted Costs'!BC500)/Value_Output,"")</f>
        <v/>
      </c>
      <c r="AX252" s="81" t="str">
        <f>IF(ISTEXT('Discounted Costs'!$N500&amp;'Discounted Costs'!$O500),('Discounted Costs'!BD500)/Value_Output,"")</f>
        <v/>
      </c>
      <c r="AY252" s="81" t="str">
        <f>IF(ISTEXT('Discounted Costs'!$N500&amp;'Discounted Costs'!$O500),('Discounted Costs'!BE500)/Value_Output,"")</f>
        <v/>
      </c>
      <c r="AZ252" s="77" t="str">
        <f>IF(ISTEXT('Discounted Costs'!$N500&amp;'Discounted Costs'!$O500),('Discounted Costs'!BF500)/Value_Output,"")</f>
        <v/>
      </c>
      <c r="BA252" s="77" t="str">
        <f>IF(ISTEXT('Discounted Costs'!$N500&amp;'Discounted Costs'!$O500),('Discounted Costs'!BG500)/Value_Output,"")</f>
        <v/>
      </c>
      <c r="BB252" s="77" t="str">
        <f>IF(ISTEXT('Discounted Costs'!$N500&amp;'Discounted Costs'!$O500),('Discounted Costs'!BH500)/Value_Output,"")</f>
        <v/>
      </c>
      <c r="BC252" s="77" t="str">
        <f>IF(ISTEXT('Discounted Costs'!$N500&amp;'Discounted Costs'!$O500),('Discounted Costs'!BI500)/Value_Output,"")</f>
        <v/>
      </c>
      <c r="BD252" s="77" t="str">
        <f>IF(ISTEXT('Discounted Costs'!$N500&amp;'Discounted Costs'!$O500),('Discounted Costs'!BJ500)/Value_Output,"")</f>
        <v/>
      </c>
      <c r="BE252" s="77" t="str">
        <f>IF(ISTEXT('Discounted Costs'!$N500&amp;'Discounted Costs'!$O500),('Discounted Costs'!BK500)/Value_Output,"")</f>
        <v/>
      </c>
      <c r="BF252" s="77" t="str">
        <f>IF(ISTEXT('Discounted Costs'!$N500&amp;'Discounted Costs'!$O500),('Discounted Costs'!BL500)/Value_Output,"")</f>
        <v/>
      </c>
      <c r="BG252" s="77" t="str">
        <f>IF(ISTEXT('Discounted Costs'!$N500&amp;'Discounted Costs'!$O500),('Discounted Costs'!BM500)/Value_Output,"")</f>
        <v/>
      </c>
      <c r="BH252" s="77" t="str">
        <f>IF(ISTEXT('Discounted Costs'!$N500&amp;'Discounted Costs'!$O500),('Discounted Costs'!BN500)/Value_Output,"")</f>
        <v/>
      </c>
      <c r="BI252" s="77" t="str">
        <f>IF(ISTEXT('Discounted Costs'!$N500&amp;'Discounted Costs'!$O500),('Discounted Costs'!BO500)/Value_Output,"")</f>
        <v/>
      </c>
      <c r="BJ252" s="77" t="str">
        <f>IF(ISTEXT('Discounted Costs'!$N500&amp;'Discounted Costs'!$O500),('Discounted Costs'!BP500)/Value_Output,"")</f>
        <v/>
      </c>
      <c r="BK252" s="77" t="str">
        <f>IF(ISTEXT('Discounted Costs'!$N500&amp;'Discounted Costs'!$O500),('Discounted Costs'!BQ500)/Value_Output,"")</f>
        <v/>
      </c>
      <c r="BL252" s="77" t="str">
        <f>IF(ISTEXT('Discounted Costs'!$N500&amp;'Discounted Costs'!$O500),('Discounted Costs'!BR500)/Value_Output,"")</f>
        <v/>
      </c>
      <c r="BM252" s="77" t="str">
        <f>IF(ISTEXT('Discounted Costs'!$N500&amp;'Discounted Costs'!$O500),('Discounted Costs'!BS500)/Value_Output,"")</f>
        <v/>
      </c>
      <c r="BN252" s="77" t="str">
        <f>IF(ISTEXT('Discounted Costs'!$N500&amp;'Discounted Costs'!$O500),('Discounted Costs'!BT500)/Value_Output,"")</f>
        <v/>
      </c>
      <c r="BO252" s="77" t="str">
        <f>IF(ISTEXT('Discounted Costs'!$N500&amp;'Discounted Costs'!$O500),('Discounted Costs'!BU500)/Value_Output,"")</f>
        <v/>
      </c>
      <c r="BP252" s="77" t="str">
        <f>IF(ISTEXT('Discounted Costs'!$N500&amp;'Discounted Costs'!$O500),('Discounted Costs'!BV500)/Value_Output,"")</f>
        <v/>
      </c>
      <c r="BQ252" s="77" t="str">
        <f>IF(ISTEXT('Discounted Costs'!$N500&amp;'Discounted Costs'!$O500),('Discounted Costs'!BW500)/Value_Output,"")</f>
        <v/>
      </c>
      <c r="BR252" s="77" t="str">
        <f>IF(ISTEXT('Discounted Costs'!$N500&amp;'Discounted Costs'!$O500),('Discounted Costs'!BX500)/Value_Output,"")</f>
        <v/>
      </c>
      <c r="BS252" s="77" t="str">
        <f>IF(ISTEXT('Discounted Costs'!$N500&amp;'Discounted Costs'!$O500),('Discounted Costs'!BY500)/Value_Output,"")</f>
        <v/>
      </c>
      <c r="BT252" s="77" t="str">
        <f>IF(ISTEXT('Discounted Costs'!$N500&amp;'Discounted Costs'!$O500),('Discounted Costs'!BZ500)/Value_Output,"")</f>
        <v/>
      </c>
      <c r="BU252" s="77" t="str">
        <f>IF(ISTEXT('Discounted Costs'!$N500&amp;'Discounted Costs'!$O500),('Discounted Costs'!CA500)/Value_Output,"")</f>
        <v/>
      </c>
      <c r="BV252" s="77" t="str">
        <f>IF(ISTEXT('Discounted Costs'!$N500&amp;'Discounted Costs'!$O500),('Discounted Costs'!CB500)/Value_Output,"")</f>
        <v/>
      </c>
      <c r="BW252" s="77" t="str">
        <f>IF(ISTEXT('Discounted Costs'!$N500&amp;'Discounted Costs'!$O500),('Discounted Costs'!CC500)/Value_Output,"")</f>
        <v/>
      </c>
      <c r="BX252" s="77" t="str">
        <f>IF(ISTEXT('Discounted Costs'!$N500&amp;'Discounted Costs'!$O500),('Discounted Costs'!CD500)/Value_Output,"")</f>
        <v/>
      </c>
      <c r="BY252" s="77" t="str">
        <f>IF(ISTEXT('Discounted Costs'!$N500&amp;'Discounted Costs'!$O500),('Discounted Costs'!CE500)/Value_Output,"")</f>
        <v/>
      </c>
      <c r="BZ252" s="77" t="str">
        <f>IF(ISTEXT('Discounted Costs'!$N500&amp;'Discounted Costs'!$O500),('Discounted Costs'!CF500)/Value_Output,"")</f>
        <v/>
      </c>
      <c r="CA252" s="77" t="str">
        <f>IF(ISTEXT('Discounted Costs'!$N500&amp;'Discounted Costs'!$O500),('Discounted Costs'!CG500)/Value_Output,"")</f>
        <v/>
      </c>
      <c r="CB252" s="77" t="str">
        <f>IF(ISTEXT('Discounted Costs'!$N500&amp;'Discounted Costs'!$O500),('Discounted Costs'!CH500)/Value_Output,"")</f>
        <v/>
      </c>
      <c r="CC252" s="77" t="str">
        <f>IF(ISTEXT('Discounted Costs'!$N500&amp;'Discounted Costs'!$O500),('Discounted Costs'!CI500)/Value_Output,"")</f>
        <v/>
      </c>
      <c r="CD252" s="77" t="str">
        <f>IF(ISTEXT('Discounted Costs'!$N500&amp;'Discounted Costs'!$O500),('Discounted Costs'!CJ500)/Value_Output,"")</f>
        <v/>
      </c>
      <c r="CE252" s="77" t="str">
        <f>IF(ISTEXT('Discounted Costs'!$N500&amp;'Discounted Costs'!$O500),('Discounted Costs'!CK500)/Value_Output,"")</f>
        <v/>
      </c>
      <c r="CF252" s="77" t="str">
        <f>IF(ISTEXT('Discounted Costs'!$N500&amp;'Discounted Costs'!$O500),('Discounted Costs'!CL500)/Value_Output,"")</f>
        <v/>
      </c>
      <c r="CG252" s="77" t="str">
        <f>IF(ISTEXT('Discounted Costs'!$N500&amp;'Discounted Costs'!$O500),('Discounted Costs'!CM500)/Value_Output,"")</f>
        <v/>
      </c>
      <c r="CH252" s="77" t="str">
        <f>IF(ISTEXT('Discounted Costs'!$N500&amp;'Discounted Costs'!$O500),('Discounted Costs'!CN500)/Value_Output,"")</f>
        <v/>
      </c>
      <c r="CI252" s="77" t="str">
        <f>IF(ISTEXT('Discounted Costs'!$N500&amp;'Discounted Costs'!$O500),('Discounted Costs'!CO500)/Value_Output,"")</f>
        <v/>
      </c>
      <c r="CJ252" s="77" t="str">
        <f>IF(ISTEXT('Discounted Costs'!$N500&amp;'Discounted Costs'!$O500),('Discounted Costs'!CP500)/Value_Output,"")</f>
        <v/>
      </c>
      <c r="CM252" s="24"/>
      <c r="CN252" s="24"/>
    </row>
    <row r="253" spans="3:92" ht="16" thickBot="1" x14ac:dyDescent="0.4">
      <c r="C253" s="114"/>
      <c r="D253" s="114"/>
      <c r="E253" s="257" t="s">
        <v>147</v>
      </c>
      <c r="F253" s="257"/>
      <c r="G253" s="258"/>
      <c r="H253" s="258"/>
      <c r="I253" s="259"/>
      <c r="J253" s="260">
        <f>SUM(J243:J252)</f>
        <v>0</v>
      </c>
      <c r="K253" s="260">
        <f>SUM(K243:K252)</f>
        <v>0</v>
      </c>
      <c r="L253" s="260">
        <f t="shared" ref="L253" si="859">SUM(L243:L252)</f>
        <v>0</v>
      </c>
      <c r="M253" s="260">
        <f t="shared" ref="M253" si="860">SUM(M243:M252)</f>
        <v>0</v>
      </c>
      <c r="N253" s="260">
        <f t="shared" ref="N253" si="861">SUM(N243:N252)</f>
        <v>0</v>
      </c>
      <c r="O253" s="260">
        <f t="shared" ref="O253" si="862">SUM(O243:O252)</f>
        <v>0</v>
      </c>
      <c r="P253" s="260">
        <f t="shared" ref="P253" si="863">SUM(P243:P252)</f>
        <v>0</v>
      </c>
      <c r="Q253" s="260">
        <f t="shared" ref="Q253" si="864">SUM(Q243:Q252)</f>
        <v>0</v>
      </c>
      <c r="R253" s="260">
        <f t="shared" ref="R253" si="865">SUM(R243:R252)</f>
        <v>0</v>
      </c>
      <c r="S253" s="260">
        <f t="shared" ref="S253" si="866">SUM(S243:S252)</f>
        <v>0</v>
      </c>
      <c r="T253" s="260">
        <f t="shared" ref="T253" si="867">SUM(T243:T252)</f>
        <v>0</v>
      </c>
      <c r="U253" s="260">
        <f t="shared" ref="U253" si="868">SUM(U243:U252)</f>
        <v>0</v>
      </c>
      <c r="V253" s="260">
        <f t="shared" ref="V253" si="869">SUM(V243:V252)</f>
        <v>0</v>
      </c>
      <c r="W253" s="260">
        <f t="shared" ref="W253" si="870">SUM(W243:W252)</f>
        <v>0</v>
      </c>
      <c r="X253" s="260">
        <f t="shared" ref="X253" si="871">SUM(X243:X252)</f>
        <v>0</v>
      </c>
      <c r="Y253" s="260">
        <f t="shared" ref="Y253" si="872">SUM(Y243:Y252)</f>
        <v>0</v>
      </c>
      <c r="Z253" s="260">
        <f t="shared" ref="Z253" si="873">SUM(Z243:Z252)</f>
        <v>0</v>
      </c>
      <c r="AA253" s="260">
        <f t="shared" ref="AA253" si="874">SUM(AA243:AA252)</f>
        <v>0</v>
      </c>
      <c r="AB253" s="260">
        <f t="shared" ref="AB253" si="875">SUM(AB243:AB252)</f>
        <v>0</v>
      </c>
      <c r="AC253" s="260">
        <f t="shared" ref="AC253" si="876">SUM(AC243:AC252)</f>
        <v>0</v>
      </c>
      <c r="AD253" s="260">
        <f t="shared" ref="AD253" si="877">SUM(AD243:AD252)</f>
        <v>0</v>
      </c>
      <c r="AE253" s="260">
        <f t="shared" ref="AE253" si="878">SUM(AE243:AE252)</f>
        <v>0</v>
      </c>
      <c r="AF253" s="260">
        <f t="shared" ref="AF253" si="879">SUM(AF243:AF252)</f>
        <v>0</v>
      </c>
      <c r="AG253" s="260">
        <f t="shared" ref="AG253" si="880">SUM(AG243:AG252)</f>
        <v>0</v>
      </c>
      <c r="AH253" s="260">
        <f t="shared" ref="AH253" si="881">SUM(AH243:AH252)</f>
        <v>0</v>
      </c>
      <c r="AI253" s="260">
        <f t="shared" ref="AI253" si="882">SUM(AI243:AI252)</f>
        <v>0</v>
      </c>
      <c r="AJ253" s="260">
        <f t="shared" ref="AJ253" si="883">SUM(AJ243:AJ252)</f>
        <v>0</v>
      </c>
      <c r="AK253" s="260">
        <f t="shared" ref="AK253" si="884">SUM(AK243:AK252)</f>
        <v>0</v>
      </c>
      <c r="AL253" s="260">
        <f t="shared" ref="AL253" si="885">SUM(AL243:AL252)</f>
        <v>0</v>
      </c>
      <c r="AM253" s="260">
        <f t="shared" ref="AM253" si="886">SUM(AM243:AM252)</f>
        <v>0</v>
      </c>
      <c r="AN253" s="260">
        <f t="shared" ref="AN253" si="887">SUM(AN243:AN252)</f>
        <v>0</v>
      </c>
      <c r="AO253" s="260">
        <f t="shared" ref="AO253" si="888">SUM(AO243:AO252)</f>
        <v>0</v>
      </c>
      <c r="AP253" s="260">
        <f t="shared" ref="AP253" si="889">SUM(AP243:AP252)</f>
        <v>0</v>
      </c>
      <c r="AQ253" s="260">
        <f t="shared" ref="AQ253" si="890">SUM(AQ243:AQ252)</f>
        <v>0</v>
      </c>
      <c r="AR253" s="260">
        <f t="shared" ref="AR253" si="891">SUM(AR243:AR252)</f>
        <v>0</v>
      </c>
      <c r="AS253" s="260">
        <f t="shared" ref="AS253" si="892">SUM(AS243:AS252)</f>
        <v>0</v>
      </c>
      <c r="AT253" s="260">
        <f t="shared" ref="AT253" si="893">SUM(AT243:AT252)</f>
        <v>0</v>
      </c>
      <c r="AU253" s="260">
        <f t="shared" ref="AU253" si="894">SUM(AU243:AU252)</f>
        <v>0</v>
      </c>
      <c r="AV253" s="260">
        <f t="shared" ref="AV253" si="895">SUM(AV243:AV252)</f>
        <v>0</v>
      </c>
      <c r="AW253" s="260">
        <f t="shared" ref="AW253" si="896">SUM(AW243:AW252)</f>
        <v>0</v>
      </c>
      <c r="AX253" s="260">
        <f t="shared" ref="AX253" si="897">SUM(AX243:AX252)</f>
        <v>0</v>
      </c>
      <c r="AY253" s="260">
        <f t="shared" ref="AY253" si="898">SUM(AY243:AY252)</f>
        <v>0</v>
      </c>
      <c r="AZ253" s="260">
        <f t="shared" ref="AZ253" si="899">SUM(AZ243:AZ252)</f>
        <v>0</v>
      </c>
      <c r="BA253" s="260">
        <f t="shared" ref="BA253" si="900">SUM(BA243:BA252)</f>
        <v>0</v>
      </c>
      <c r="BB253" s="260">
        <f t="shared" ref="BB253" si="901">SUM(BB243:BB252)</f>
        <v>0</v>
      </c>
      <c r="BC253" s="260">
        <f t="shared" ref="BC253" si="902">SUM(BC243:BC252)</f>
        <v>0</v>
      </c>
      <c r="BD253" s="260">
        <f t="shared" ref="BD253" si="903">SUM(BD243:BD252)</f>
        <v>0</v>
      </c>
      <c r="BE253" s="260">
        <f t="shared" ref="BE253" si="904">SUM(BE243:BE252)</f>
        <v>0</v>
      </c>
      <c r="BF253" s="260">
        <f t="shared" ref="BF253" si="905">SUM(BF243:BF252)</f>
        <v>0</v>
      </c>
      <c r="BG253" s="260">
        <f t="shared" ref="BG253" si="906">SUM(BG243:BG252)</f>
        <v>0</v>
      </c>
      <c r="BH253" s="260">
        <f t="shared" ref="BH253" si="907">SUM(BH243:BH252)</f>
        <v>0</v>
      </c>
      <c r="BI253" s="260">
        <f t="shared" ref="BI253" si="908">SUM(BI243:BI252)</f>
        <v>0</v>
      </c>
      <c r="BJ253" s="260">
        <f t="shared" ref="BJ253" si="909">SUM(BJ243:BJ252)</f>
        <v>0</v>
      </c>
      <c r="BK253" s="260">
        <f t="shared" ref="BK253" si="910">SUM(BK243:BK252)</f>
        <v>0</v>
      </c>
      <c r="BL253" s="260">
        <f t="shared" ref="BL253" si="911">SUM(BL243:BL252)</f>
        <v>0</v>
      </c>
      <c r="BM253" s="260">
        <f t="shared" ref="BM253" si="912">SUM(BM243:BM252)</f>
        <v>0</v>
      </c>
      <c r="BN253" s="260">
        <f t="shared" ref="BN253" si="913">SUM(BN243:BN252)</f>
        <v>0</v>
      </c>
      <c r="BO253" s="260">
        <f t="shared" ref="BO253" si="914">SUM(BO243:BO252)</f>
        <v>0</v>
      </c>
      <c r="BP253" s="260">
        <f t="shared" ref="BP253" si="915">SUM(BP243:BP252)</f>
        <v>0</v>
      </c>
      <c r="BQ253" s="260">
        <f t="shared" ref="BQ253" si="916">SUM(BQ243:BQ252)</f>
        <v>0</v>
      </c>
      <c r="BR253" s="260">
        <f t="shared" ref="BR253" si="917">SUM(BR243:BR252)</f>
        <v>0</v>
      </c>
      <c r="BS253" s="260">
        <f t="shared" ref="BS253" si="918">SUM(BS243:BS252)</f>
        <v>0</v>
      </c>
      <c r="BT253" s="260">
        <f t="shared" ref="BT253" si="919">SUM(BT243:BT252)</f>
        <v>0</v>
      </c>
      <c r="BU253" s="260">
        <f t="shared" ref="BU253" si="920">SUM(BU243:BU252)</f>
        <v>0</v>
      </c>
      <c r="BV253" s="260">
        <f t="shared" ref="BV253" si="921">SUM(BV243:BV252)</f>
        <v>0</v>
      </c>
      <c r="BW253" s="260">
        <f t="shared" ref="BW253" si="922">SUM(BW243:BW252)</f>
        <v>0</v>
      </c>
      <c r="BX253" s="260">
        <f t="shared" ref="BX253" si="923">SUM(BX243:BX252)</f>
        <v>0</v>
      </c>
      <c r="BY253" s="260">
        <f t="shared" ref="BY253" si="924">SUM(BY243:BY252)</f>
        <v>0</v>
      </c>
      <c r="BZ253" s="260">
        <f t="shared" ref="BZ253" si="925">SUM(BZ243:BZ252)</f>
        <v>0</v>
      </c>
      <c r="CA253" s="260">
        <f t="shared" ref="CA253" si="926">SUM(CA243:CA252)</f>
        <v>0</v>
      </c>
      <c r="CB253" s="260">
        <f t="shared" ref="CB253" si="927">SUM(CB243:CB252)</f>
        <v>0</v>
      </c>
      <c r="CC253" s="260">
        <f t="shared" ref="CC253" si="928">SUM(CC243:CC252)</f>
        <v>0</v>
      </c>
      <c r="CD253" s="260">
        <f t="shared" ref="CD253" si="929">SUM(CD243:CD252)</f>
        <v>0</v>
      </c>
      <c r="CE253" s="260">
        <f t="shared" ref="CE253" si="930">SUM(CE243:CE252)</f>
        <v>0</v>
      </c>
      <c r="CF253" s="260">
        <f t="shared" ref="CF253" si="931">SUM(CF243:CF252)</f>
        <v>0</v>
      </c>
      <c r="CG253" s="260">
        <f t="shared" ref="CG253" si="932">SUM(CG243:CG252)</f>
        <v>0</v>
      </c>
      <c r="CH253" s="260">
        <f t="shared" ref="CH253" si="933">SUM(CH243:CH252)</f>
        <v>0</v>
      </c>
      <c r="CI253" s="260">
        <f t="shared" ref="CI253" si="934">SUM(CI243:CI252)</f>
        <v>0</v>
      </c>
      <c r="CJ253" s="260">
        <f t="shared" ref="CJ253" si="935">SUM(CJ243:CJ252)</f>
        <v>0</v>
      </c>
      <c r="CM253" s="24"/>
      <c r="CN253" s="24"/>
    </row>
    <row r="254" spans="3:92" ht="16" thickTop="1" x14ac:dyDescent="0.35">
      <c r="C254" s="114"/>
      <c r="D254" s="114"/>
      <c r="E254" s="143"/>
      <c r="F254" s="143"/>
      <c r="G254" s="144"/>
      <c r="H254" s="144"/>
      <c r="I254" s="145"/>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M254" s="24"/>
      <c r="CN254" s="24"/>
    </row>
    <row r="255" spans="3:92" x14ac:dyDescent="0.35">
      <c r="C255" s="114"/>
      <c r="D255" s="114"/>
      <c r="E255" s="23"/>
      <c r="F255" s="23"/>
      <c r="G255" s="40"/>
      <c r="H255" s="40"/>
      <c r="I255" s="86"/>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M255" s="24"/>
      <c r="CN255" s="24"/>
    </row>
    <row r="256" spans="3:92" x14ac:dyDescent="0.35">
      <c r="C256" s="114"/>
      <c r="D256" s="114"/>
      <c r="E256" s="139" t="s">
        <v>103</v>
      </c>
      <c r="F256" s="139"/>
      <c r="G256" s="137" t="s">
        <v>123</v>
      </c>
      <c r="H256" s="137"/>
      <c r="I256" s="142" t="s">
        <v>124</v>
      </c>
      <c r="J256" s="142">
        <f>'Primary Inputs'!P$70</f>
        <v>0</v>
      </c>
      <c r="K256" s="142">
        <f>'Primary Inputs'!Q$70</f>
        <v>1</v>
      </c>
      <c r="L256" s="142">
        <f>'Primary Inputs'!R$70</f>
        <v>2</v>
      </c>
      <c r="M256" s="142">
        <f>'Primary Inputs'!S$70</f>
        <v>3</v>
      </c>
      <c r="N256" s="142">
        <f>'Primary Inputs'!T$70</f>
        <v>4</v>
      </c>
      <c r="O256" s="142">
        <f>'Primary Inputs'!U$70</f>
        <v>5</v>
      </c>
      <c r="P256" s="142">
        <f>'Primary Inputs'!V$70</f>
        <v>6</v>
      </c>
      <c r="Q256" s="142">
        <f>'Primary Inputs'!W$70</f>
        <v>7</v>
      </c>
      <c r="R256" s="142">
        <f>'Primary Inputs'!X$70</f>
        <v>8</v>
      </c>
      <c r="S256" s="142">
        <f>'Primary Inputs'!Y$70</f>
        <v>9</v>
      </c>
      <c r="T256" s="142">
        <f>'Primary Inputs'!Z$70</f>
        <v>10</v>
      </c>
      <c r="U256" s="142">
        <f>'Primary Inputs'!AA$70</f>
        <v>11</v>
      </c>
      <c r="V256" s="142">
        <f>'Primary Inputs'!AB$70</f>
        <v>12</v>
      </c>
      <c r="W256" s="142">
        <f>'Primary Inputs'!AC$70</f>
        <v>13</v>
      </c>
      <c r="X256" s="142">
        <f>'Primary Inputs'!AD$70</f>
        <v>14</v>
      </c>
      <c r="Y256" s="142">
        <f>'Primary Inputs'!AE$70</f>
        <v>15</v>
      </c>
      <c r="Z256" s="142">
        <f>'Primary Inputs'!AF$70</f>
        <v>16</v>
      </c>
      <c r="AA256" s="142">
        <f>'Primary Inputs'!AG$70</f>
        <v>17</v>
      </c>
      <c r="AB256" s="142">
        <f>'Primary Inputs'!AH$70</f>
        <v>18</v>
      </c>
      <c r="AC256" s="142">
        <f>'Primary Inputs'!AI$70</f>
        <v>19</v>
      </c>
      <c r="AD256" s="142">
        <f>'Primary Inputs'!AJ$70</f>
        <v>20</v>
      </c>
      <c r="AE256" s="142">
        <f>'Primary Inputs'!AK$70</f>
        <v>21</v>
      </c>
      <c r="AF256" s="142">
        <f>'Primary Inputs'!AL$70</f>
        <v>22</v>
      </c>
      <c r="AG256" s="142">
        <f>'Primary Inputs'!AM$70</f>
        <v>23</v>
      </c>
      <c r="AH256" s="142">
        <f>'Primary Inputs'!AN$70</f>
        <v>24</v>
      </c>
      <c r="AI256" s="142">
        <f>'Primary Inputs'!AO$70</f>
        <v>25</v>
      </c>
      <c r="AJ256" s="142">
        <f>'Primary Inputs'!AP$70</f>
        <v>26</v>
      </c>
      <c r="AK256" s="142">
        <f>'Primary Inputs'!AQ$70</f>
        <v>27</v>
      </c>
      <c r="AL256" s="142">
        <f>'Primary Inputs'!AR$70</f>
        <v>28</v>
      </c>
      <c r="AM256" s="142">
        <f>'Primary Inputs'!AS$70</f>
        <v>29</v>
      </c>
      <c r="AN256" s="142">
        <f>'Primary Inputs'!AT$70</f>
        <v>30</v>
      </c>
      <c r="AO256" s="142">
        <f>'Primary Inputs'!AU$70</f>
        <v>31</v>
      </c>
      <c r="AP256" s="142">
        <f>'Primary Inputs'!AV$70</f>
        <v>32</v>
      </c>
      <c r="AQ256" s="142">
        <f>'Primary Inputs'!AW$70</f>
        <v>33</v>
      </c>
      <c r="AR256" s="142">
        <f>'Primary Inputs'!AX$70</f>
        <v>34</v>
      </c>
      <c r="AS256" s="142">
        <f>'Primary Inputs'!AY$70</f>
        <v>35</v>
      </c>
      <c r="AT256" s="142">
        <f>'Primary Inputs'!AZ$70</f>
        <v>36</v>
      </c>
      <c r="AU256" s="142">
        <f>'Primary Inputs'!BA$70</f>
        <v>37</v>
      </c>
      <c r="AV256" s="142">
        <f>'Primary Inputs'!BB$70</f>
        <v>38</v>
      </c>
      <c r="AW256" s="142">
        <f>'Primary Inputs'!BC$70</f>
        <v>39</v>
      </c>
      <c r="AX256" s="142">
        <f>'Primary Inputs'!BD$70</f>
        <v>40</v>
      </c>
      <c r="AY256" s="142">
        <f>'Primary Inputs'!BE$70</f>
        <v>41</v>
      </c>
      <c r="AZ256" s="137">
        <f>'Primary Inputs'!BF$70</f>
        <v>42</v>
      </c>
      <c r="BA256" s="137">
        <f>'Primary Inputs'!BG$70</f>
        <v>43</v>
      </c>
      <c r="BB256" s="137">
        <f>'Primary Inputs'!BH$70</f>
        <v>44</v>
      </c>
      <c r="BC256" s="137">
        <f>'Primary Inputs'!BI$70</f>
        <v>45</v>
      </c>
      <c r="BD256" s="137">
        <f>'Primary Inputs'!BJ$70</f>
        <v>46</v>
      </c>
      <c r="BE256" s="137">
        <f>'Primary Inputs'!BK$70</f>
        <v>47</v>
      </c>
      <c r="BF256" s="137">
        <f>'Primary Inputs'!BL$70</f>
        <v>48</v>
      </c>
      <c r="BG256" s="137">
        <f>'Primary Inputs'!BM$70</f>
        <v>49</v>
      </c>
      <c r="BH256" s="137">
        <f>'Primary Inputs'!BN$70</f>
        <v>50</v>
      </c>
      <c r="BI256" s="137">
        <f>'Primary Inputs'!BO$70</f>
        <v>51</v>
      </c>
      <c r="BJ256" s="137">
        <f>'Primary Inputs'!BP$70</f>
        <v>52</v>
      </c>
      <c r="BK256" s="137">
        <f>'Primary Inputs'!BQ$70</f>
        <v>53</v>
      </c>
      <c r="BL256" s="137">
        <f>'Primary Inputs'!BR$70</f>
        <v>54</v>
      </c>
      <c r="BM256" s="137">
        <f>'Primary Inputs'!BS$70</f>
        <v>55</v>
      </c>
      <c r="BN256" s="137">
        <f>'Primary Inputs'!BT$70</f>
        <v>56</v>
      </c>
      <c r="BO256" s="137">
        <f>'Primary Inputs'!BU$70</f>
        <v>57</v>
      </c>
      <c r="BP256" s="137">
        <f>'Primary Inputs'!BV$70</f>
        <v>58</v>
      </c>
      <c r="BQ256" s="137">
        <f>'Primary Inputs'!BW$70</f>
        <v>59</v>
      </c>
      <c r="BR256" s="137">
        <f>'Primary Inputs'!BX$70</f>
        <v>60</v>
      </c>
      <c r="BS256" s="137">
        <f>'Primary Inputs'!BY$70</f>
        <v>61</v>
      </c>
      <c r="BT256" s="137">
        <f>'Primary Inputs'!BZ$70</f>
        <v>62</v>
      </c>
      <c r="BU256" s="137">
        <f>'Primary Inputs'!CA$70</f>
        <v>63</v>
      </c>
      <c r="BV256" s="137">
        <f>'Primary Inputs'!CB$70</f>
        <v>64</v>
      </c>
      <c r="BW256" s="137">
        <f>'Primary Inputs'!CC$70</f>
        <v>65</v>
      </c>
      <c r="BX256" s="137">
        <f>'Primary Inputs'!CD$70</f>
        <v>66</v>
      </c>
      <c r="BY256" s="137">
        <f>'Primary Inputs'!CE$70</f>
        <v>67</v>
      </c>
      <c r="BZ256" s="137">
        <f>'Primary Inputs'!CF$70</f>
        <v>68</v>
      </c>
      <c r="CA256" s="137">
        <f>'Primary Inputs'!CG$70</f>
        <v>69</v>
      </c>
      <c r="CB256" s="137">
        <f>'Primary Inputs'!CH$70</f>
        <v>70</v>
      </c>
      <c r="CC256" s="137">
        <f>'Primary Inputs'!CI$70</f>
        <v>71</v>
      </c>
      <c r="CD256" s="137">
        <f>'Primary Inputs'!CJ$70</f>
        <v>72</v>
      </c>
      <c r="CE256" s="137">
        <f>'Primary Inputs'!CK$70</f>
        <v>73</v>
      </c>
      <c r="CF256" s="137">
        <f>'Primary Inputs'!CL$70</f>
        <v>74</v>
      </c>
      <c r="CG256" s="137">
        <f>'Primary Inputs'!CM$70</f>
        <v>75</v>
      </c>
      <c r="CH256" s="137">
        <f>'Primary Inputs'!CN$70</f>
        <v>76</v>
      </c>
      <c r="CI256" s="137">
        <f>'Primary Inputs'!CO$70</f>
        <v>77</v>
      </c>
      <c r="CJ256" s="137">
        <f>'Primary Inputs'!CP$70</f>
        <v>78</v>
      </c>
      <c r="CM256" s="24"/>
      <c r="CN256" s="24"/>
    </row>
    <row r="257" spans="3:92" x14ac:dyDescent="0.35">
      <c r="C257" s="114"/>
      <c r="D257" s="114"/>
      <c r="E257" s="23"/>
      <c r="F257" s="23"/>
      <c r="G257" s="80"/>
      <c r="H257" s="80"/>
      <c r="I257" s="86"/>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80"/>
      <c r="BA257" s="80"/>
      <c r="BB257" s="80"/>
      <c r="BC257" s="80"/>
      <c r="BD257" s="80"/>
      <c r="BE257" s="80"/>
      <c r="BF257" s="80"/>
      <c r="BG257" s="80"/>
      <c r="BH257" s="80"/>
      <c r="BI257" s="80"/>
      <c r="BJ257" s="80"/>
      <c r="BK257" s="80"/>
      <c r="BL257" s="80"/>
      <c r="BM257" s="80"/>
      <c r="BN257" s="80"/>
      <c r="BO257" s="80"/>
      <c r="BP257" s="80"/>
      <c r="BQ257" s="80"/>
      <c r="BR257" s="80"/>
      <c r="BS257" s="80"/>
      <c r="BT257" s="80"/>
      <c r="BU257" s="80"/>
      <c r="BV257" s="80"/>
      <c r="BW257" s="80"/>
      <c r="BX257" s="80"/>
      <c r="BY257" s="80"/>
      <c r="BZ257" s="80"/>
      <c r="CA257" s="80"/>
      <c r="CB257" s="80"/>
      <c r="CC257" s="80"/>
      <c r="CD257" s="80"/>
      <c r="CE257" s="80"/>
      <c r="CF257" s="80"/>
      <c r="CG257" s="80"/>
      <c r="CH257" s="80"/>
      <c r="CI257" s="80"/>
      <c r="CJ257" s="80"/>
      <c r="CM257" s="24"/>
      <c r="CN257" s="24"/>
    </row>
    <row r="258" spans="3:92" x14ac:dyDescent="0.35">
      <c r="C258" s="114"/>
      <c r="D258" s="114"/>
      <c r="E258" s="23" t="str">
        <f>IF(ISTEXT('Discounted Benefits'!$N491&amp;'Discounted Benefits'!$O491),'Discounted Benefits'!$O491,"")</f>
        <v/>
      </c>
      <c r="F258" s="23"/>
      <c r="G258" s="82" t="str">
        <f>IF(ISTEXT('Discounted Benefits'!$N491&amp;'Discounted Benefits'!$O491),SUM('Discounted Benefits'!$P491:$BM491)/Value_Output,"")</f>
        <v/>
      </c>
      <c r="H258" s="82"/>
      <c r="I258" s="87"/>
      <c r="J258" s="81" t="str">
        <f>IF(ISTEXT('Discounted Benefits'!$N491&amp;'Discounted Benefits'!$O491),('Discounted Benefits'!P491)/Value_Output,"")</f>
        <v/>
      </c>
      <c r="K258" s="81" t="str">
        <f>IF(ISTEXT('Discounted Benefits'!$N491&amp;'Discounted Benefits'!$O491),('Discounted Benefits'!Q491)/Value_Output,"")</f>
        <v/>
      </c>
      <c r="L258" s="81" t="str">
        <f>IF(ISTEXT('Discounted Benefits'!$N491&amp;'Discounted Benefits'!$O491),('Discounted Benefits'!R491)/Value_Output,"")</f>
        <v/>
      </c>
      <c r="M258" s="81" t="str">
        <f>IF(ISTEXT('Discounted Benefits'!$N491&amp;'Discounted Benefits'!$O491),('Discounted Benefits'!S491)/Value_Output,"")</f>
        <v/>
      </c>
      <c r="N258" s="81" t="str">
        <f>IF(ISTEXT('Discounted Benefits'!$N491&amp;'Discounted Benefits'!$O491),('Discounted Benefits'!T491)/Value_Output,"")</f>
        <v/>
      </c>
      <c r="O258" s="81" t="str">
        <f>IF(ISTEXT('Discounted Benefits'!$N491&amp;'Discounted Benefits'!$O491),('Discounted Benefits'!U491)/Value_Output,"")</f>
        <v/>
      </c>
      <c r="P258" s="81" t="str">
        <f>IF(ISTEXT('Discounted Benefits'!$N491&amp;'Discounted Benefits'!$O491),('Discounted Benefits'!V491)/Value_Output,"")</f>
        <v/>
      </c>
      <c r="Q258" s="81" t="str">
        <f>IF(ISTEXT('Discounted Benefits'!$N491&amp;'Discounted Benefits'!$O491),('Discounted Benefits'!W491)/Value_Output,"")</f>
        <v/>
      </c>
      <c r="R258" s="81" t="str">
        <f>IF(ISTEXT('Discounted Benefits'!$N491&amp;'Discounted Benefits'!$O491),('Discounted Benefits'!X491)/Value_Output,"")</f>
        <v/>
      </c>
      <c r="S258" s="81" t="str">
        <f>IF(ISTEXT('Discounted Benefits'!$N491&amp;'Discounted Benefits'!$O491),('Discounted Benefits'!Y491)/Value_Output,"")</f>
        <v/>
      </c>
      <c r="T258" s="81" t="str">
        <f>IF(ISTEXT('Discounted Benefits'!$N491&amp;'Discounted Benefits'!$O491),('Discounted Benefits'!Z491)/Value_Output,"")</f>
        <v/>
      </c>
      <c r="U258" s="81" t="str">
        <f>IF(ISTEXT('Discounted Benefits'!$N491&amp;'Discounted Benefits'!$O491),('Discounted Benefits'!AA491)/Value_Output,"")</f>
        <v/>
      </c>
      <c r="V258" s="81" t="str">
        <f>IF(ISTEXT('Discounted Benefits'!$N491&amp;'Discounted Benefits'!$O491),('Discounted Benefits'!AB491)/Value_Output,"")</f>
        <v/>
      </c>
      <c r="W258" s="81" t="str">
        <f>IF(ISTEXT('Discounted Benefits'!$N491&amp;'Discounted Benefits'!$O491),('Discounted Benefits'!AC491)/Value_Output,"")</f>
        <v/>
      </c>
      <c r="X258" s="81" t="str">
        <f>IF(ISTEXT('Discounted Benefits'!$N491&amp;'Discounted Benefits'!$O491),('Discounted Benefits'!AD491)/Value_Output,"")</f>
        <v/>
      </c>
      <c r="Y258" s="81" t="str">
        <f>IF(ISTEXT('Discounted Benefits'!$N491&amp;'Discounted Benefits'!$O491),('Discounted Benefits'!AE491)/Value_Output,"")</f>
        <v/>
      </c>
      <c r="Z258" s="81" t="str">
        <f>IF(ISTEXT('Discounted Benefits'!$N491&amp;'Discounted Benefits'!$O491),('Discounted Benefits'!AF491)/Value_Output,"")</f>
        <v/>
      </c>
      <c r="AA258" s="81" t="str">
        <f>IF(ISTEXT('Discounted Benefits'!$N491&amp;'Discounted Benefits'!$O491),('Discounted Benefits'!AG491)/Value_Output,"")</f>
        <v/>
      </c>
      <c r="AB258" s="81" t="str">
        <f>IF(ISTEXT('Discounted Benefits'!$N491&amp;'Discounted Benefits'!$O491),('Discounted Benefits'!AH491)/Value_Output,"")</f>
        <v/>
      </c>
      <c r="AC258" s="81" t="str">
        <f>IF(ISTEXT('Discounted Benefits'!$N491&amp;'Discounted Benefits'!$O491),('Discounted Benefits'!AI491)/Value_Output,"")</f>
        <v/>
      </c>
      <c r="AD258" s="81" t="str">
        <f>IF(ISTEXT('Discounted Benefits'!$N491&amp;'Discounted Benefits'!$O491),('Discounted Benefits'!AJ491)/Value_Output,"")</f>
        <v/>
      </c>
      <c r="AE258" s="81" t="str">
        <f>IF(ISTEXT('Discounted Benefits'!$N491&amp;'Discounted Benefits'!$O491),('Discounted Benefits'!AK491)/Value_Output,"")</f>
        <v/>
      </c>
      <c r="AF258" s="81" t="str">
        <f>IF(ISTEXT('Discounted Benefits'!$N491&amp;'Discounted Benefits'!$O491),('Discounted Benefits'!AL491)/Value_Output,"")</f>
        <v/>
      </c>
      <c r="AG258" s="81" t="str">
        <f>IF(ISTEXT('Discounted Benefits'!$N491&amp;'Discounted Benefits'!$O491),('Discounted Benefits'!AM491)/Value_Output,"")</f>
        <v/>
      </c>
      <c r="AH258" s="81" t="str">
        <f>IF(ISTEXT('Discounted Benefits'!$N491&amp;'Discounted Benefits'!$O491),('Discounted Benefits'!AN491)/Value_Output,"")</f>
        <v/>
      </c>
      <c r="AI258" s="81" t="str">
        <f>IF(ISTEXT('Discounted Benefits'!$N491&amp;'Discounted Benefits'!$O491),('Discounted Benefits'!AO491)/Value_Output,"")</f>
        <v/>
      </c>
      <c r="AJ258" s="81" t="str">
        <f>IF(ISTEXT('Discounted Benefits'!$N491&amp;'Discounted Benefits'!$O491),('Discounted Benefits'!AP491)/Value_Output,"")</f>
        <v/>
      </c>
      <c r="AK258" s="81" t="str">
        <f>IF(ISTEXT('Discounted Benefits'!$N491&amp;'Discounted Benefits'!$O491),('Discounted Benefits'!AQ491)/Value_Output,"")</f>
        <v/>
      </c>
      <c r="AL258" s="81" t="str">
        <f>IF(ISTEXT('Discounted Benefits'!$N491&amp;'Discounted Benefits'!$O491),('Discounted Benefits'!AR491)/Value_Output,"")</f>
        <v/>
      </c>
      <c r="AM258" s="81" t="str">
        <f>IF(ISTEXT('Discounted Benefits'!$N491&amp;'Discounted Benefits'!$O491),('Discounted Benefits'!AS491)/Value_Output,"")</f>
        <v/>
      </c>
      <c r="AN258" s="81" t="str">
        <f>IF(ISTEXT('Discounted Benefits'!$N491&amp;'Discounted Benefits'!$O491),('Discounted Benefits'!AT491)/Value_Output,"")</f>
        <v/>
      </c>
      <c r="AO258" s="81" t="str">
        <f>IF(ISTEXT('Discounted Benefits'!$N491&amp;'Discounted Benefits'!$O491),('Discounted Benefits'!AU491)/Value_Output,"")</f>
        <v/>
      </c>
      <c r="AP258" s="81" t="str">
        <f>IF(ISTEXT('Discounted Benefits'!$N491&amp;'Discounted Benefits'!$O491),('Discounted Benefits'!AV491)/Value_Output,"")</f>
        <v/>
      </c>
      <c r="AQ258" s="81" t="str">
        <f>IF(ISTEXT('Discounted Benefits'!$N491&amp;'Discounted Benefits'!$O491),('Discounted Benefits'!AW491)/Value_Output,"")</f>
        <v/>
      </c>
      <c r="AR258" s="81" t="str">
        <f>IF(ISTEXT('Discounted Benefits'!$N491&amp;'Discounted Benefits'!$O491),('Discounted Benefits'!AX491)/Value_Output,"")</f>
        <v/>
      </c>
      <c r="AS258" s="81" t="str">
        <f>IF(ISTEXT('Discounted Benefits'!$N491&amp;'Discounted Benefits'!$O491),('Discounted Benefits'!AY491)/Value_Output,"")</f>
        <v/>
      </c>
      <c r="AT258" s="81" t="str">
        <f>IF(ISTEXT('Discounted Benefits'!$N491&amp;'Discounted Benefits'!$O491),('Discounted Benefits'!AZ491)/Value_Output,"")</f>
        <v/>
      </c>
      <c r="AU258" s="81" t="str">
        <f>IF(ISTEXT('Discounted Benefits'!$N491&amp;'Discounted Benefits'!$O491),('Discounted Benefits'!BA491)/Value_Output,"")</f>
        <v/>
      </c>
      <c r="AV258" s="81" t="str">
        <f>IF(ISTEXT('Discounted Benefits'!$N491&amp;'Discounted Benefits'!$O491),('Discounted Benefits'!BB491)/Value_Output,"")</f>
        <v/>
      </c>
      <c r="AW258" s="81" t="str">
        <f>IF(ISTEXT('Discounted Benefits'!$N491&amp;'Discounted Benefits'!$O491),('Discounted Benefits'!BC491)/Value_Output,"")</f>
        <v/>
      </c>
      <c r="AX258" s="81" t="str">
        <f>IF(ISTEXT('Discounted Benefits'!$N491&amp;'Discounted Benefits'!$O491),('Discounted Benefits'!BD491)/Value_Output,"")</f>
        <v/>
      </c>
      <c r="AY258" s="81" t="str">
        <f>IF(ISTEXT('Discounted Benefits'!$N491&amp;'Discounted Benefits'!$O491),('Discounted Benefits'!BE491)/Value_Output,"")</f>
        <v/>
      </c>
      <c r="AZ258" s="77" t="str">
        <f>IF(ISTEXT('Discounted Benefits'!$N491&amp;'Discounted Benefits'!$O491),('Discounted Benefits'!BF491)/Value_Output,"")</f>
        <v/>
      </c>
      <c r="BA258" s="77" t="str">
        <f>IF(ISTEXT('Discounted Benefits'!$N491&amp;'Discounted Benefits'!$O491),('Discounted Benefits'!BG491)/Value_Output,"")</f>
        <v/>
      </c>
      <c r="BB258" s="77" t="str">
        <f>IF(ISTEXT('Discounted Benefits'!$N491&amp;'Discounted Benefits'!$O491),('Discounted Benefits'!BH491)/Value_Output,"")</f>
        <v/>
      </c>
      <c r="BC258" s="77" t="str">
        <f>IF(ISTEXT('Discounted Benefits'!$N491&amp;'Discounted Benefits'!$O491),('Discounted Benefits'!BI491)/Value_Output,"")</f>
        <v/>
      </c>
      <c r="BD258" s="77" t="str">
        <f>IF(ISTEXT('Discounted Benefits'!$N491&amp;'Discounted Benefits'!$O491),('Discounted Benefits'!BJ491)/Value_Output,"")</f>
        <v/>
      </c>
      <c r="BE258" s="77" t="str">
        <f>IF(ISTEXT('Discounted Benefits'!$N491&amp;'Discounted Benefits'!$O491),('Discounted Benefits'!BK491)/Value_Output,"")</f>
        <v/>
      </c>
      <c r="BF258" s="77" t="str">
        <f>IF(ISTEXT('Discounted Benefits'!$N491&amp;'Discounted Benefits'!$O491),('Discounted Benefits'!BL491)/Value_Output,"")</f>
        <v/>
      </c>
      <c r="BG258" s="77" t="str">
        <f>IF(ISTEXT('Discounted Benefits'!$N491&amp;'Discounted Benefits'!$O491),('Discounted Benefits'!BM491)/Value_Output,"")</f>
        <v/>
      </c>
      <c r="BH258" s="77" t="str">
        <f>IF(ISTEXT('Discounted Benefits'!$N491&amp;'Discounted Benefits'!$O491),('Discounted Benefits'!BN491)/Value_Output,"")</f>
        <v/>
      </c>
      <c r="BI258" s="77" t="str">
        <f>IF(ISTEXT('Discounted Benefits'!$N491&amp;'Discounted Benefits'!$O491),('Discounted Benefits'!BO491)/Value_Output,"")</f>
        <v/>
      </c>
      <c r="BJ258" s="77" t="str">
        <f>IF(ISTEXT('Discounted Benefits'!$N491&amp;'Discounted Benefits'!$O491),('Discounted Benefits'!BP491)/Value_Output,"")</f>
        <v/>
      </c>
      <c r="BK258" s="77" t="str">
        <f>IF(ISTEXT('Discounted Benefits'!$N491&amp;'Discounted Benefits'!$O491),('Discounted Benefits'!BQ491)/Value_Output,"")</f>
        <v/>
      </c>
      <c r="BL258" s="77" t="str">
        <f>IF(ISTEXT('Discounted Benefits'!$N491&amp;'Discounted Benefits'!$O491),('Discounted Benefits'!BR491)/Value_Output,"")</f>
        <v/>
      </c>
      <c r="BM258" s="77" t="str">
        <f>IF(ISTEXT('Discounted Benefits'!$N491&amp;'Discounted Benefits'!$O491),('Discounted Benefits'!BS491)/Value_Output,"")</f>
        <v/>
      </c>
      <c r="BN258" s="77" t="str">
        <f>IF(ISTEXT('Discounted Benefits'!$N491&amp;'Discounted Benefits'!$O491),('Discounted Benefits'!BT491)/Value_Output,"")</f>
        <v/>
      </c>
      <c r="BO258" s="77" t="str">
        <f>IF(ISTEXT('Discounted Benefits'!$N491&amp;'Discounted Benefits'!$O491),('Discounted Benefits'!BU491)/Value_Output,"")</f>
        <v/>
      </c>
      <c r="BP258" s="77" t="str">
        <f>IF(ISTEXT('Discounted Benefits'!$N491&amp;'Discounted Benefits'!$O491),('Discounted Benefits'!BV491)/Value_Output,"")</f>
        <v/>
      </c>
      <c r="BQ258" s="77" t="str">
        <f>IF(ISTEXT('Discounted Benefits'!$N491&amp;'Discounted Benefits'!$O491),('Discounted Benefits'!BW491)/Value_Output,"")</f>
        <v/>
      </c>
      <c r="BR258" s="77" t="str">
        <f>IF(ISTEXT('Discounted Benefits'!$N491&amp;'Discounted Benefits'!$O491),('Discounted Benefits'!BX491)/Value_Output,"")</f>
        <v/>
      </c>
      <c r="BS258" s="77" t="str">
        <f>IF(ISTEXT('Discounted Benefits'!$N491&amp;'Discounted Benefits'!$O491),('Discounted Benefits'!BY491)/Value_Output,"")</f>
        <v/>
      </c>
      <c r="BT258" s="77" t="str">
        <f>IF(ISTEXT('Discounted Benefits'!$N491&amp;'Discounted Benefits'!$O491),('Discounted Benefits'!BZ491)/Value_Output,"")</f>
        <v/>
      </c>
      <c r="BU258" s="77" t="str">
        <f>IF(ISTEXT('Discounted Benefits'!$N491&amp;'Discounted Benefits'!$O491),('Discounted Benefits'!CA491)/Value_Output,"")</f>
        <v/>
      </c>
      <c r="BV258" s="77" t="str">
        <f>IF(ISTEXT('Discounted Benefits'!$N491&amp;'Discounted Benefits'!$O491),('Discounted Benefits'!CB491)/Value_Output,"")</f>
        <v/>
      </c>
      <c r="BW258" s="77" t="str">
        <f>IF(ISTEXT('Discounted Benefits'!$N491&amp;'Discounted Benefits'!$O491),('Discounted Benefits'!CC491)/Value_Output,"")</f>
        <v/>
      </c>
      <c r="BX258" s="77" t="str">
        <f>IF(ISTEXT('Discounted Benefits'!$N491&amp;'Discounted Benefits'!$O491),('Discounted Benefits'!CD491)/Value_Output,"")</f>
        <v/>
      </c>
      <c r="BY258" s="77" t="str">
        <f>IF(ISTEXT('Discounted Benefits'!$N491&amp;'Discounted Benefits'!$O491),('Discounted Benefits'!CE491)/Value_Output,"")</f>
        <v/>
      </c>
      <c r="BZ258" s="77" t="str">
        <f>IF(ISTEXT('Discounted Benefits'!$N491&amp;'Discounted Benefits'!$O491),('Discounted Benefits'!CF491)/Value_Output,"")</f>
        <v/>
      </c>
      <c r="CA258" s="77" t="str">
        <f>IF(ISTEXT('Discounted Benefits'!$N491&amp;'Discounted Benefits'!$O491),('Discounted Benefits'!CG491)/Value_Output,"")</f>
        <v/>
      </c>
      <c r="CB258" s="77" t="str">
        <f>IF(ISTEXT('Discounted Benefits'!$N491&amp;'Discounted Benefits'!$O491),('Discounted Benefits'!CH491)/Value_Output,"")</f>
        <v/>
      </c>
      <c r="CC258" s="77" t="str">
        <f>IF(ISTEXT('Discounted Benefits'!$N491&amp;'Discounted Benefits'!$O491),('Discounted Benefits'!CI491)/Value_Output,"")</f>
        <v/>
      </c>
      <c r="CD258" s="77" t="str">
        <f>IF(ISTEXT('Discounted Benefits'!$N491&amp;'Discounted Benefits'!$O491),('Discounted Benefits'!CJ491)/Value_Output,"")</f>
        <v/>
      </c>
      <c r="CE258" s="77" t="str">
        <f>IF(ISTEXT('Discounted Benefits'!$N491&amp;'Discounted Benefits'!$O491),('Discounted Benefits'!CK491)/Value_Output,"")</f>
        <v/>
      </c>
      <c r="CF258" s="77" t="str">
        <f>IF(ISTEXT('Discounted Benefits'!$N491&amp;'Discounted Benefits'!$O491),('Discounted Benefits'!CL491)/Value_Output,"")</f>
        <v/>
      </c>
      <c r="CG258" s="77" t="str">
        <f>IF(ISTEXT('Discounted Benefits'!$N491&amp;'Discounted Benefits'!$O491),('Discounted Benefits'!CM491)/Value_Output,"")</f>
        <v/>
      </c>
      <c r="CH258" s="77" t="str">
        <f>IF(ISTEXT('Discounted Benefits'!$N491&amp;'Discounted Benefits'!$O491),('Discounted Benefits'!CN491)/Value_Output,"")</f>
        <v/>
      </c>
      <c r="CI258" s="77" t="str">
        <f>IF(ISTEXT('Discounted Benefits'!$N491&amp;'Discounted Benefits'!$O491),('Discounted Benefits'!CO491)/Value_Output,"")</f>
        <v/>
      </c>
      <c r="CJ258" s="77" t="str">
        <f>IF(ISTEXT('Discounted Benefits'!$N491&amp;'Discounted Benefits'!$O491),('Discounted Benefits'!CP491)/Value_Output,"")</f>
        <v/>
      </c>
      <c r="CM258" s="24"/>
      <c r="CN258" s="24"/>
    </row>
    <row r="259" spans="3:92" x14ac:dyDescent="0.35">
      <c r="C259" s="114"/>
      <c r="D259" s="114"/>
      <c r="E259" s="23" t="str">
        <f>IF(ISTEXT('Discounted Benefits'!$N492&amp;'Discounted Benefits'!$O492),'Discounted Benefits'!$O492,"")</f>
        <v/>
      </c>
      <c r="F259" s="23"/>
      <c r="G259" s="82" t="str">
        <f>IF(ISTEXT('Discounted Benefits'!$N492&amp;'Discounted Benefits'!$O492),SUM('Discounted Benefits'!$P492:$BM492)/Value_Output,"")</f>
        <v/>
      </c>
      <c r="H259" s="82"/>
      <c r="I259" s="87"/>
      <c r="J259" s="81" t="str">
        <f>IF(ISTEXT('Discounted Benefits'!$N492&amp;'Discounted Benefits'!$O492),('Discounted Benefits'!P492)/Value_Output,"")</f>
        <v/>
      </c>
      <c r="K259" s="81" t="str">
        <f>IF(ISTEXT('Discounted Benefits'!$N492&amp;'Discounted Benefits'!$O492),('Discounted Benefits'!Q492)/Value_Output,"")</f>
        <v/>
      </c>
      <c r="L259" s="81" t="str">
        <f>IF(ISTEXT('Discounted Benefits'!$N492&amp;'Discounted Benefits'!$O492),('Discounted Benefits'!R492)/Value_Output,"")</f>
        <v/>
      </c>
      <c r="M259" s="81" t="str">
        <f>IF(ISTEXT('Discounted Benefits'!$N492&amp;'Discounted Benefits'!$O492),('Discounted Benefits'!S492)/Value_Output,"")</f>
        <v/>
      </c>
      <c r="N259" s="81" t="str">
        <f>IF(ISTEXT('Discounted Benefits'!$N492&amp;'Discounted Benefits'!$O492),('Discounted Benefits'!T492)/Value_Output,"")</f>
        <v/>
      </c>
      <c r="O259" s="81" t="str">
        <f>IF(ISTEXT('Discounted Benefits'!$N492&amp;'Discounted Benefits'!$O492),('Discounted Benefits'!U492)/Value_Output,"")</f>
        <v/>
      </c>
      <c r="P259" s="81" t="str">
        <f>IF(ISTEXT('Discounted Benefits'!$N492&amp;'Discounted Benefits'!$O492),('Discounted Benefits'!V492)/Value_Output,"")</f>
        <v/>
      </c>
      <c r="Q259" s="81" t="str">
        <f>IF(ISTEXT('Discounted Benefits'!$N492&amp;'Discounted Benefits'!$O492),('Discounted Benefits'!W492)/Value_Output,"")</f>
        <v/>
      </c>
      <c r="R259" s="81" t="str">
        <f>IF(ISTEXT('Discounted Benefits'!$N492&amp;'Discounted Benefits'!$O492),('Discounted Benefits'!X492)/Value_Output,"")</f>
        <v/>
      </c>
      <c r="S259" s="81" t="str">
        <f>IF(ISTEXT('Discounted Benefits'!$N492&amp;'Discounted Benefits'!$O492),('Discounted Benefits'!Y492)/Value_Output,"")</f>
        <v/>
      </c>
      <c r="T259" s="81" t="str">
        <f>IF(ISTEXT('Discounted Benefits'!$N492&amp;'Discounted Benefits'!$O492),('Discounted Benefits'!Z492)/Value_Output,"")</f>
        <v/>
      </c>
      <c r="U259" s="81" t="str">
        <f>IF(ISTEXT('Discounted Benefits'!$N492&amp;'Discounted Benefits'!$O492),('Discounted Benefits'!AA492)/Value_Output,"")</f>
        <v/>
      </c>
      <c r="V259" s="81" t="str">
        <f>IF(ISTEXT('Discounted Benefits'!$N492&amp;'Discounted Benefits'!$O492),('Discounted Benefits'!AB492)/Value_Output,"")</f>
        <v/>
      </c>
      <c r="W259" s="81" t="str">
        <f>IF(ISTEXT('Discounted Benefits'!$N492&amp;'Discounted Benefits'!$O492),('Discounted Benefits'!AC492)/Value_Output,"")</f>
        <v/>
      </c>
      <c r="X259" s="81" t="str">
        <f>IF(ISTEXT('Discounted Benefits'!$N492&amp;'Discounted Benefits'!$O492),('Discounted Benefits'!AD492)/Value_Output,"")</f>
        <v/>
      </c>
      <c r="Y259" s="81" t="str">
        <f>IF(ISTEXT('Discounted Benefits'!$N492&amp;'Discounted Benefits'!$O492),('Discounted Benefits'!AE492)/Value_Output,"")</f>
        <v/>
      </c>
      <c r="Z259" s="81" t="str">
        <f>IF(ISTEXT('Discounted Benefits'!$N492&amp;'Discounted Benefits'!$O492),('Discounted Benefits'!AF492)/Value_Output,"")</f>
        <v/>
      </c>
      <c r="AA259" s="81" t="str">
        <f>IF(ISTEXT('Discounted Benefits'!$N492&amp;'Discounted Benefits'!$O492),('Discounted Benefits'!AG492)/Value_Output,"")</f>
        <v/>
      </c>
      <c r="AB259" s="81" t="str">
        <f>IF(ISTEXT('Discounted Benefits'!$N492&amp;'Discounted Benefits'!$O492),('Discounted Benefits'!AH492)/Value_Output,"")</f>
        <v/>
      </c>
      <c r="AC259" s="81" t="str">
        <f>IF(ISTEXT('Discounted Benefits'!$N492&amp;'Discounted Benefits'!$O492),('Discounted Benefits'!AI492)/Value_Output,"")</f>
        <v/>
      </c>
      <c r="AD259" s="81" t="str">
        <f>IF(ISTEXT('Discounted Benefits'!$N492&amp;'Discounted Benefits'!$O492),('Discounted Benefits'!AJ492)/Value_Output,"")</f>
        <v/>
      </c>
      <c r="AE259" s="81" t="str">
        <f>IF(ISTEXT('Discounted Benefits'!$N492&amp;'Discounted Benefits'!$O492),('Discounted Benefits'!AK492)/Value_Output,"")</f>
        <v/>
      </c>
      <c r="AF259" s="81" t="str">
        <f>IF(ISTEXT('Discounted Benefits'!$N492&amp;'Discounted Benefits'!$O492),('Discounted Benefits'!AL492)/Value_Output,"")</f>
        <v/>
      </c>
      <c r="AG259" s="81" t="str">
        <f>IF(ISTEXT('Discounted Benefits'!$N492&amp;'Discounted Benefits'!$O492),('Discounted Benefits'!AM492)/Value_Output,"")</f>
        <v/>
      </c>
      <c r="AH259" s="81" t="str">
        <f>IF(ISTEXT('Discounted Benefits'!$N492&amp;'Discounted Benefits'!$O492),('Discounted Benefits'!AN492)/Value_Output,"")</f>
        <v/>
      </c>
      <c r="AI259" s="81" t="str">
        <f>IF(ISTEXT('Discounted Benefits'!$N492&amp;'Discounted Benefits'!$O492),('Discounted Benefits'!AO492)/Value_Output,"")</f>
        <v/>
      </c>
      <c r="AJ259" s="81" t="str">
        <f>IF(ISTEXT('Discounted Benefits'!$N492&amp;'Discounted Benefits'!$O492),('Discounted Benefits'!AP492)/Value_Output,"")</f>
        <v/>
      </c>
      <c r="AK259" s="81" t="str">
        <f>IF(ISTEXT('Discounted Benefits'!$N492&amp;'Discounted Benefits'!$O492),('Discounted Benefits'!AQ492)/Value_Output,"")</f>
        <v/>
      </c>
      <c r="AL259" s="81" t="str">
        <f>IF(ISTEXT('Discounted Benefits'!$N492&amp;'Discounted Benefits'!$O492),('Discounted Benefits'!AR492)/Value_Output,"")</f>
        <v/>
      </c>
      <c r="AM259" s="81" t="str">
        <f>IF(ISTEXT('Discounted Benefits'!$N492&amp;'Discounted Benefits'!$O492),('Discounted Benefits'!AS492)/Value_Output,"")</f>
        <v/>
      </c>
      <c r="AN259" s="81" t="str">
        <f>IF(ISTEXT('Discounted Benefits'!$N492&amp;'Discounted Benefits'!$O492),('Discounted Benefits'!AT492)/Value_Output,"")</f>
        <v/>
      </c>
      <c r="AO259" s="81" t="str">
        <f>IF(ISTEXT('Discounted Benefits'!$N492&amp;'Discounted Benefits'!$O492),('Discounted Benefits'!AU492)/Value_Output,"")</f>
        <v/>
      </c>
      <c r="AP259" s="81" t="str">
        <f>IF(ISTEXT('Discounted Benefits'!$N492&amp;'Discounted Benefits'!$O492),('Discounted Benefits'!AV492)/Value_Output,"")</f>
        <v/>
      </c>
      <c r="AQ259" s="81" t="str">
        <f>IF(ISTEXT('Discounted Benefits'!$N492&amp;'Discounted Benefits'!$O492),('Discounted Benefits'!AW492)/Value_Output,"")</f>
        <v/>
      </c>
      <c r="AR259" s="81" t="str">
        <f>IF(ISTEXT('Discounted Benefits'!$N492&amp;'Discounted Benefits'!$O492),('Discounted Benefits'!AX492)/Value_Output,"")</f>
        <v/>
      </c>
      <c r="AS259" s="81" t="str">
        <f>IF(ISTEXT('Discounted Benefits'!$N492&amp;'Discounted Benefits'!$O492),('Discounted Benefits'!AY492)/Value_Output,"")</f>
        <v/>
      </c>
      <c r="AT259" s="81" t="str">
        <f>IF(ISTEXT('Discounted Benefits'!$N492&amp;'Discounted Benefits'!$O492),('Discounted Benefits'!AZ492)/Value_Output,"")</f>
        <v/>
      </c>
      <c r="AU259" s="81" t="str">
        <f>IF(ISTEXT('Discounted Benefits'!$N492&amp;'Discounted Benefits'!$O492),('Discounted Benefits'!BA492)/Value_Output,"")</f>
        <v/>
      </c>
      <c r="AV259" s="81" t="str">
        <f>IF(ISTEXT('Discounted Benefits'!$N492&amp;'Discounted Benefits'!$O492),('Discounted Benefits'!BB492)/Value_Output,"")</f>
        <v/>
      </c>
      <c r="AW259" s="81" t="str">
        <f>IF(ISTEXT('Discounted Benefits'!$N492&amp;'Discounted Benefits'!$O492),('Discounted Benefits'!BC492)/Value_Output,"")</f>
        <v/>
      </c>
      <c r="AX259" s="81" t="str">
        <f>IF(ISTEXT('Discounted Benefits'!$N492&amp;'Discounted Benefits'!$O492),('Discounted Benefits'!BD492)/Value_Output,"")</f>
        <v/>
      </c>
      <c r="AY259" s="81" t="str">
        <f>IF(ISTEXT('Discounted Benefits'!$N492&amp;'Discounted Benefits'!$O492),('Discounted Benefits'!BE492)/Value_Output,"")</f>
        <v/>
      </c>
      <c r="AZ259" s="77" t="str">
        <f>IF(ISTEXT('Discounted Benefits'!$N492&amp;'Discounted Benefits'!$O492),('Discounted Benefits'!BF492)/Value_Output,"")</f>
        <v/>
      </c>
      <c r="BA259" s="77" t="str">
        <f>IF(ISTEXT('Discounted Benefits'!$N492&amp;'Discounted Benefits'!$O492),('Discounted Benefits'!BG492)/Value_Output,"")</f>
        <v/>
      </c>
      <c r="BB259" s="77" t="str">
        <f>IF(ISTEXT('Discounted Benefits'!$N492&amp;'Discounted Benefits'!$O492),('Discounted Benefits'!BH492)/Value_Output,"")</f>
        <v/>
      </c>
      <c r="BC259" s="77" t="str">
        <f>IF(ISTEXT('Discounted Benefits'!$N492&amp;'Discounted Benefits'!$O492),('Discounted Benefits'!BI492)/Value_Output,"")</f>
        <v/>
      </c>
      <c r="BD259" s="77" t="str">
        <f>IF(ISTEXT('Discounted Benefits'!$N492&amp;'Discounted Benefits'!$O492),('Discounted Benefits'!BJ492)/Value_Output,"")</f>
        <v/>
      </c>
      <c r="BE259" s="77" t="str">
        <f>IF(ISTEXT('Discounted Benefits'!$N492&amp;'Discounted Benefits'!$O492),('Discounted Benefits'!BK492)/Value_Output,"")</f>
        <v/>
      </c>
      <c r="BF259" s="77" t="str">
        <f>IF(ISTEXT('Discounted Benefits'!$N492&amp;'Discounted Benefits'!$O492),('Discounted Benefits'!BL492)/Value_Output,"")</f>
        <v/>
      </c>
      <c r="BG259" s="77" t="str">
        <f>IF(ISTEXT('Discounted Benefits'!$N492&amp;'Discounted Benefits'!$O492),('Discounted Benefits'!BM492)/Value_Output,"")</f>
        <v/>
      </c>
      <c r="BH259" s="77" t="str">
        <f>IF(ISTEXT('Discounted Benefits'!$N492&amp;'Discounted Benefits'!$O492),('Discounted Benefits'!BN492)/Value_Output,"")</f>
        <v/>
      </c>
      <c r="BI259" s="77" t="str">
        <f>IF(ISTEXT('Discounted Benefits'!$N492&amp;'Discounted Benefits'!$O492),('Discounted Benefits'!BO492)/Value_Output,"")</f>
        <v/>
      </c>
      <c r="BJ259" s="77" t="str">
        <f>IF(ISTEXT('Discounted Benefits'!$N492&amp;'Discounted Benefits'!$O492),('Discounted Benefits'!BP492)/Value_Output,"")</f>
        <v/>
      </c>
      <c r="BK259" s="77" t="str">
        <f>IF(ISTEXT('Discounted Benefits'!$N492&amp;'Discounted Benefits'!$O492),('Discounted Benefits'!BQ492)/Value_Output,"")</f>
        <v/>
      </c>
      <c r="BL259" s="77" t="str">
        <f>IF(ISTEXT('Discounted Benefits'!$N492&amp;'Discounted Benefits'!$O492),('Discounted Benefits'!BR492)/Value_Output,"")</f>
        <v/>
      </c>
      <c r="BM259" s="77" t="str">
        <f>IF(ISTEXT('Discounted Benefits'!$N492&amp;'Discounted Benefits'!$O492),('Discounted Benefits'!BS492)/Value_Output,"")</f>
        <v/>
      </c>
      <c r="BN259" s="77" t="str">
        <f>IF(ISTEXT('Discounted Benefits'!$N492&amp;'Discounted Benefits'!$O492),('Discounted Benefits'!BT492)/Value_Output,"")</f>
        <v/>
      </c>
      <c r="BO259" s="77" t="str">
        <f>IF(ISTEXT('Discounted Benefits'!$N492&amp;'Discounted Benefits'!$O492),('Discounted Benefits'!BU492)/Value_Output,"")</f>
        <v/>
      </c>
      <c r="BP259" s="77" t="str">
        <f>IF(ISTEXT('Discounted Benefits'!$N492&amp;'Discounted Benefits'!$O492),('Discounted Benefits'!BV492)/Value_Output,"")</f>
        <v/>
      </c>
      <c r="BQ259" s="77" t="str">
        <f>IF(ISTEXT('Discounted Benefits'!$N492&amp;'Discounted Benefits'!$O492),('Discounted Benefits'!BW492)/Value_Output,"")</f>
        <v/>
      </c>
      <c r="BR259" s="77" t="str">
        <f>IF(ISTEXT('Discounted Benefits'!$N492&amp;'Discounted Benefits'!$O492),('Discounted Benefits'!BX492)/Value_Output,"")</f>
        <v/>
      </c>
      <c r="BS259" s="77" t="str">
        <f>IF(ISTEXT('Discounted Benefits'!$N492&amp;'Discounted Benefits'!$O492),('Discounted Benefits'!BY492)/Value_Output,"")</f>
        <v/>
      </c>
      <c r="BT259" s="77" t="str">
        <f>IF(ISTEXT('Discounted Benefits'!$N492&amp;'Discounted Benefits'!$O492),('Discounted Benefits'!BZ492)/Value_Output,"")</f>
        <v/>
      </c>
      <c r="BU259" s="77" t="str">
        <f>IF(ISTEXT('Discounted Benefits'!$N492&amp;'Discounted Benefits'!$O492),('Discounted Benefits'!CA492)/Value_Output,"")</f>
        <v/>
      </c>
      <c r="BV259" s="77" t="str">
        <f>IF(ISTEXT('Discounted Benefits'!$N492&amp;'Discounted Benefits'!$O492),('Discounted Benefits'!CB492)/Value_Output,"")</f>
        <v/>
      </c>
      <c r="BW259" s="77" t="str">
        <f>IF(ISTEXT('Discounted Benefits'!$N492&amp;'Discounted Benefits'!$O492),('Discounted Benefits'!CC492)/Value_Output,"")</f>
        <v/>
      </c>
      <c r="BX259" s="77" t="str">
        <f>IF(ISTEXT('Discounted Benefits'!$N492&amp;'Discounted Benefits'!$O492),('Discounted Benefits'!CD492)/Value_Output,"")</f>
        <v/>
      </c>
      <c r="BY259" s="77" t="str">
        <f>IF(ISTEXT('Discounted Benefits'!$N492&amp;'Discounted Benefits'!$O492),('Discounted Benefits'!CE492)/Value_Output,"")</f>
        <v/>
      </c>
      <c r="BZ259" s="77" t="str">
        <f>IF(ISTEXT('Discounted Benefits'!$N492&amp;'Discounted Benefits'!$O492),('Discounted Benefits'!CF492)/Value_Output,"")</f>
        <v/>
      </c>
      <c r="CA259" s="77" t="str">
        <f>IF(ISTEXT('Discounted Benefits'!$N492&amp;'Discounted Benefits'!$O492),('Discounted Benefits'!CG492)/Value_Output,"")</f>
        <v/>
      </c>
      <c r="CB259" s="77" t="str">
        <f>IF(ISTEXT('Discounted Benefits'!$N492&amp;'Discounted Benefits'!$O492),('Discounted Benefits'!CH492)/Value_Output,"")</f>
        <v/>
      </c>
      <c r="CC259" s="77" t="str">
        <f>IF(ISTEXT('Discounted Benefits'!$N492&amp;'Discounted Benefits'!$O492),('Discounted Benefits'!CI492)/Value_Output,"")</f>
        <v/>
      </c>
      <c r="CD259" s="77" t="str">
        <f>IF(ISTEXT('Discounted Benefits'!$N492&amp;'Discounted Benefits'!$O492),('Discounted Benefits'!CJ492)/Value_Output,"")</f>
        <v/>
      </c>
      <c r="CE259" s="77" t="str">
        <f>IF(ISTEXT('Discounted Benefits'!$N492&amp;'Discounted Benefits'!$O492),('Discounted Benefits'!CK492)/Value_Output,"")</f>
        <v/>
      </c>
      <c r="CF259" s="77" t="str">
        <f>IF(ISTEXT('Discounted Benefits'!$N492&amp;'Discounted Benefits'!$O492),('Discounted Benefits'!CL492)/Value_Output,"")</f>
        <v/>
      </c>
      <c r="CG259" s="77" t="str">
        <f>IF(ISTEXT('Discounted Benefits'!$N492&amp;'Discounted Benefits'!$O492),('Discounted Benefits'!CM492)/Value_Output,"")</f>
        <v/>
      </c>
      <c r="CH259" s="77" t="str">
        <f>IF(ISTEXT('Discounted Benefits'!$N492&amp;'Discounted Benefits'!$O492),('Discounted Benefits'!CN492)/Value_Output,"")</f>
        <v/>
      </c>
      <c r="CI259" s="77" t="str">
        <f>IF(ISTEXT('Discounted Benefits'!$N492&amp;'Discounted Benefits'!$O492),('Discounted Benefits'!CO492)/Value_Output,"")</f>
        <v/>
      </c>
      <c r="CJ259" s="77" t="str">
        <f>IF(ISTEXT('Discounted Benefits'!$N492&amp;'Discounted Benefits'!$O492),('Discounted Benefits'!CP492)/Value_Output,"")</f>
        <v/>
      </c>
      <c r="CM259" s="24"/>
      <c r="CN259" s="24"/>
    </row>
    <row r="260" spans="3:92" x14ac:dyDescent="0.35">
      <c r="C260" s="114"/>
      <c r="D260" s="114"/>
      <c r="E260" s="23" t="str">
        <f>IF(ISTEXT('Discounted Benefits'!$N493&amp;'Discounted Benefits'!$O493),'Discounted Benefits'!$O493,"")</f>
        <v/>
      </c>
      <c r="F260" s="23"/>
      <c r="G260" s="82" t="str">
        <f>IF(ISTEXT('Discounted Benefits'!$N493&amp;'Discounted Benefits'!$O493),SUM('Discounted Benefits'!$P493:$BM493)/Value_Output,"")</f>
        <v/>
      </c>
      <c r="H260" s="82"/>
      <c r="I260" s="87"/>
      <c r="J260" s="81" t="str">
        <f>IF(ISTEXT('Discounted Benefits'!$N493&amp;'Discounted Benefits'!$O493),('Discounted Benefits'!P493)/Value_Output,"")</f>
        <v/>
      </c>
      <c r="K260" s="81" t="str">
        <f>IF(ISTEXT('Discounted Benefits'!$N493&amp;'Discounted Benefits'!$O493),('Discounted Benefits'!Q493)/Value_Output,"")</f>
        <v/>
      </c>
      <c r="L260" s="81" t="str">
        <f>IF(ISTEXT('Discounted Benefits'!$N493&amp;'Discounted Benefits'!$O493),('Discounted Benefits'!R493)/Value_Output,"")</f>
        <v/>
      </c>
      <c r="M260" s="81" t="str">
        <f>IF(ISTEXT('Discounted Benefits'!$N493&amp;'Discounted Benefits'!$O493),('Discounted Benefits'!S493)/Value_Output,"")</f>
        <v/>
      </c>
      <c r="N260" s="81" t="str">
        <f>IF(ISTEXT('Discounted Benefits'!$N493&amp;'Discounted Benefits'!$O493),('Discounted Benefits'!T493)/Value_Output,"")</f>
        <v/>
      </c>
      <c r="O260" s="81" t="str">
        <f>IF(ISTEXT('Discounted Benefits'!$N493&amp;'Discounted Benefits'!$O493),('Discounted Benefits'!U493)/Value_Output,"")</f>
        <v/>
      </c>
      <c r="P260" s="81" t="str">
        <f>IF(ISTEXT('Discounted Benefits'!$N493&amp;'Discounted Benefits'!$O493),('Discounted Benefits'!V493)/Value_Output,"")</f>
        <v/>
      </c>
      <c r="Q260" s="81" t="str">
        <f>IF(ISTEXT('Discounted Benefits'!$N493&amp;'Discounted Benefits'!$O493),('Discounted Benefits'!W493)/Value_Output,"")</f>
        <v/>
      </c>
      <c r="R260" s="81" t="str">
        <f>IF(ISTEXT('Discounted Benefits'!$N493&amp;'Discounted Benefits'!$O493),('Discounted Benefits'!X493)/Value_Output,"")</f>
        <v/>
      </c>
      <c r="S260" s="81" t="str">
        <f>IF(ISTEXT('Discounted Benefits'!$N493&amp;'Discounted Benefits'!$O493),('Discounted Benefits'!Y493)/Value_Output,"")</f>
        <v/>
      </c>
      <c r="T260" s="81" t="str">
        <f>IF(ISTEXT('Discounted Benefits'!$N493&amp;'Discounted Benefits'!$O493),('Discounted Benefits'!Z493)/Value_Output,"")</f>
        <v/>
      </c>
      <c r="U260" s="81" t="str">
        <f>IF(ISTEXT('Discounted Benefits'!$N493&amp;'Discounted Benefits'!$O493),('Discounted Benefits'!AA493)/Value_Output,"")</f>
        <v/>
      </c>
      <c r="V260" s="81" t="str">
        <f>IF(ISTEXT('Discounted Benefits'!$N493&amp;'Discounted Benefits'!$O493),('Discounted Benefits'!AB493)/Value_Output,"")</f>
        <v/>
      </c>
      <c r="W260" s="81" t="str">
        <f>IF(ISTEXT('Discounted Benefits'!$N493&amp;'Discounted Benefits'!$O493),('Discounted Benefits'!AC493)/Value_Output,"")</f>
        <v/>
      </c>
      <c r="X260" s="81" t="str">
        <f>IF(ISTEXT('Discounted Benefits'!$N493&amp;'Discounted Benefits'!$O493),('Discounted Benefits'!AD493)/Value_Output,"")</f>
        <v/>
      </c>
      <c r="Y260" s="81" t="str">
        <f>IF(ISTEXT('Discounted Benefits'!$N493&amp;'Discounted Benefits'!$O493),('Discounted Benefits'!AE493)/Value_Output,"")</f>
        <v/>
      </c>
      <c r="Z260" s="81" t="str">
        <f>IF(ISTEXT('Discounted Benefits'!$N493&amp;'Discounted Benefits'!$O493),('Discounted Benefits'!AF493)/Value_Output,"")</f>
        <v/>
      </c>
      <c r="AA260" s="81" t="str">
        <f>IF(ISTEXT('Discounted Benefits'!$N493&amp;'Discounted Benefits'!$O493),('Discounted Benefits'!AG493)/Value_Output,"")</f>
        <v/>
      </c>
      <c r="AB260" s="81" t="str">
        <f>IF(ISTEXT('Discounted Benefits'!$N493&amp;'Discounted Benefits'!$O493),('Discounted Benefits'!AH493)/Value_Output,"")</f>
        <v/>
      </c>
      <c r="AC260" s="81" t="str">
        <f>IF(ISTEXT('Discounted Benefits'!$N493&amp;'Discounted Benefits'!$O493),('Discounted Benefits'!AI493)/Value_Output,"")</f>
        <v/>
      </c>
      <c r="AD260" s="81" t="str">
        <f>IF(ISTEXT('Discounted Benefits'!$N493&amp;'Discounted Benefits'!$O493),('Discounted Benefits'!AJ493)/Value_Output,"")</f>
        <v/>
      </c>
      <c r="AE260" s="81" t="str">
        <f>IF(ISTEXT('Discounted Benefits'!$N493&amp;'Discounted Benefits'!$O493),('Discounted Benefits'!AK493)/Value_Output,"")</f>
        <v/>
      </c>
      <c r="AF260" s="81" t="str">
        <f>IF(ISTEXT('Discounted Benefits'!$N493&amp;'Discounted Benefits'!$O493),('Discounted Benefits'!AL493)/Value_Output,"")</f>
        <v/>
      </c>
      <c r="AG260" s="81" t="str">
        <f>IF(ISTEXT('Discounted Benefits'!$N493&amp;'Discounted Benefits'!$O493),('Discounted Benefits'!AM493)/Value_Output,"")</f>
        <v/>
      </c>
      <c r="AH260" s="81" t="str">
        <f>IF(ISTEXT('Discounted Benefits'!$N493&amp;'Discounted Benefits'!$O493),('Discounted Benefits'!AN493)/Value_Output,"")</f>
        <v/>
      </c>
      <c r="AI260" s="81" t="str">
        <f>IF(ISTEXT('Discounted Benefits'!$N493&amp;'Discounted Benefits'!$O493),('Discounted Benefits'!AO493)/Value_Output,"")</f>
        <v/>
      </c>
      <c r="AJ260" s="81" t="str">
        <f>IF(ISTEXT('Discounted Benefits'!$N493&amp;'Discounted Benefits'!$O493),('Discounted Benefits'!AP493)/Value_Output,"")</f>
        <v/>
      </c>
      <c r="AK260" s="81" t="str">
        <f>IF(ISTEXT('Discounted Benefits'!$N493&amp;'Discounted Benefits'!$O493),('Discounted Benefits'!AQ493)/Value_Output,"")</f>
        <v/>
      </c>
      <c r="AL260" s="81" t="str">
        <f>IF(ISTEXT('Discounted Benefits'!$N493&amp;'Discounted Benefits'!$O493),('Discounted Benefits'!AR493)/Value_Output,"")</f>
        <v/>
      </c>
      <c r="AM260" s="81" t="str">
        <f>IF(ISTEXT('Discounted Benefits'!$N493&amp;'Discounted Benefits'!$O493),('Discounted Benefits'!AS493)/Value_Output,"")</f>
        <v/>
      </c>
      <c r="AN260" s="81" t="str">
        <f>IF(ISTEXT('Discounted Benefits'!$N493&amp;'Discounted Benefits'!$O493),('Discounted Benefits'!AT493)/Value_Output,"")</f>
        <v/>
      </c>
      <c r="AO260" s="81" t="str">
        <f>IF(ISTEXT('Discounted Benefits'!$N493&amp;'Discounted Benefits'!$O493),('Discounted Benefits'!AU493)/Value_Output,"")</f>
        <v/>
      </c>
      <c r="AP260" s="81" t="str">
        <f>IF(ISTEXT('Discounted Benefits'!$N493&amp;'Discounted Benefits'!$O493),('Discounted Benefits'!AV493)/Value_Output,"")</f>
        <v/>
      </c>
      <c r="AQ260" s="81" t="str">
        <f>IF(ISTEXT('Discounted Benefits'!$N493&amp;'Discounted Benefits'!$O493),('Discounted Benefits'!AW493)/Value_Output,"")</f>
        <v/>
      </c>
      <c r="AR260" s="81" t="str">
        <f>IF(ISTEXT('Discounted Benefits'!$N493&amp;'Discounted Benefits'!$O493),('Discounted Benefits'!AX493)/Value_Output,"")</f>
        <v/>
      </c>
      <c r="AS260" s="81" t="str">
        <f>IF(ISTEXT('Discounted Benefits'!$N493&amp;'Discounted Benefits'!$O493),('Discounted Benefits'!AY493)/Value_Output,"")</f>
        <v/>
      </c>
      <c r="AT260" s="81" t="str">
        <f>IF(ISTEXT('Discounted Benefits'!$N493&amp;'Discounted Benefits'!$O493),('Discounted Benefits'!AZ493)/Value_Output,"")</f>
        <v/>
      </c>
      <c r="AU260" s="81" t="str">
        <f>IF(ISTEXT('Discounted Benefits'!$N493&amp;'Discounted Benefits'!$O493),('Discounted Benefits'!BA493)/Value_Output,"")</f>
        <v/>
      </c>
      <c r="AV260" s="81" t="str">
        <f>IF(ISTEXT('Discounted Benefits'!$N493&amp;'Discounted Benefits'!$O493),('Discounted Benefits'!BB493)/Value_Output,"")</f>
        <v/>
      </c>
      <c r="AW260" s="81" t="str">
        <f>IF(ISTEXT('Discounted Benefits'!$N493&amp;'Discounted Benefits'!$O493),('Discounted Benefits'!BC493)/Value_Output,"")</f>
        <v/>
      </c>
      <c r="AX260" s="81" t="str">
        <f>IF(ISTEXT('Discounted Benefits'!$N493&amp;'Discounted Benefits'!$O493),('Discounted Benefits'!BD493)/Value_Output,"")</f>
        <v/>
      </c>
      <c r="AY260" s="81" t="str">
        <f>IF(ISTEXT('Discounted Benefits'!$N493&amp;'Discounted Benefits'!$O493),('Discounted Benefits'!BE493)/Value_Output,"")</f>
        <v/>
      </c>
      <c r="AZ260" s="77" t="str">
        <f>IF(ISTEXT('Discounted Benefits'!$N493&amp;'Discounted Benefits'!$O493),('Discounted Benefits'!BF493)/Value_Output,"")</f>
        <v/>
      </c>
      <c r="BA260" s="77" t="str">
        <f>IF(ISTEXT('Discounted Benefits'!$N493&amp;'Discounted Benefits'!$O493),('Discounted Benefits'!BG493)/Value_Output,"")</f>
        <v/>
      </c>
      <c r="BB260" s="77" t="str">
        <f>IF(ISTEXT('Discounted Benefits'!$N493&amp;'Discounted Benefits'!$O493),('Discounted Benefits'!BH493)/Value_Output,"")</f>
        <v/>
      </c>
      <c r="BC260" s="77" t="str">
        <f>IF(ISTEXT('Discounted Benefits'!$N493&amp;'Discounted Benefits'!$O493),('Discounted Benefits'!BI493)/Value_Output,"")</f>
        <v/>
      </c>
      <c r="BD260" s="77" t="str">
        <f>IF(ISTEXT('Discounted Benefits'!$N493&amp;'Discounted Benefits'!$O493),('Discounted Benefits'!BJ493)/Value_Output,"")</f>
        <v/>
      </c>
      <c r="BE260" s="77" t="str">
        <f>IF(ISTEXT('Discounted Benefits'!$N493&amp;'Discounted Benefits'!$O493),('Discounted Benefits'!BK493)/Value_Output,"")</f>
        <v/>
      </c>
      <c r="BF260" s="77" t="str">
        <f>IF(ISTEXT('Discounted Benefits'!$N493&amp;'Discounted Benefits'!$O493),('Discounted Benefits'!BL493)/Value_Output,"")</f>
        <v/>
      </c>
      <c r="BG260" s="77" t="str">
        <f>IF(ISTEXT('Discounted Benefits'!$N493&amp;'Discounted Benefits'!$O493),('Discounted Benefits'!BM493)/Value_Output,"")</f>
        <v/>
      </c>
      <c r="BH260" s="77" t="str">
        <f>IF(ISTEXT('Discounted Benefits'!$N493&amp;'Discounted Benefits'!$O493),('Discounted Benefits'!BN493)/Value_Output,"")</f>
        <v/>
      </c>
      <c r="BI260" s="77" t="str">
        <f>IF(ISTEXT('Discounted Benefits'!$N493&amp;'Discounted Benefits'!$O493),('Discounted Benefits'!BO493)/Value_Output,"")</f>
        <v/>
      </c>
      <c r="BJ260" s="77" t="str">
        <f>IF(ISTEXT('Discounted Benefits'!$N493&amp;'Discounted Benefits'!$O493),('Discounted Benefits'!BP493)/Value_Output,"")</f>
        <v/>
      </c>
      <c r="BK260" s="77" t="str">
        <f>IF(ISTEXT('Discounted Benefits'!$N493&amp;'Discounted Benefits'!$O493),('Discounted Benefits'!BQ493)/Value_Output,"")</f>
        <v/>
      </c>
      <c r="BL260" s="77" t="str">
        <f>IF(ISTEXT('Discounted Benefits'!$N493&amp;'Discounted Benefits'!$O493),('Discounted Benefits'!BR493)/Value_Output,"")</f>
        <v/>
      </c>
      <c r="BM260" s="77" t="str">
        <f>IF(ISTEXT('Discounted Benefits'!$N493&amp;'Discounted Benefits'!$O493),('Discounted Benefits'!BS493)/Value_Output,"")</f>
        <v/>
      </c>
      <c r="BN260" s="77" t="str">
        <f>IF(ISTEXT('Discounted Benefits'!$N493&amp;'Discounted Benefits'!$O493),('Discounted Benefits'!BT493)/Value_Output,"")</f>
        <v/>
      </c>
      <c r="BO260" s="77" t="str">
        <f>IF(ISTEXT('Discounted Benefits'!$N493&amp;'Discounted Benefits'!$O493),('Discounted Benefits'!BU493)/Value_Output,"")</f>
        <v/>
      </c>
      <c r="BP260" s="77" t="str">
        <f>IF(ISTEXT('Discounted Benefits'!$N493&amp;'Discounted Benefits'!$O493),('Discounted Benefits'!BV493)/Value_Output,"")</f>
        <v/>
      </c>
      <c r="BQ260" s="77" t="str">
        <f>IF(ISTEXT('Discounted Benefits'!$N493&amp;'Discounted Benefits'!$O493),('Discounted Benefits'!BW493)/Value_Output,"")</f>
        <v/>
      </c>
      <c r="BR260" s="77" t="str">
        <f>IF(ISTEXT('Discounted Benefits'!$N493&amp;'Discounted Benefits'!$O493),('Discounted Benefits'!BX493)/Value_Output,"")</f>
        <v/>
      </c>
      <c r="BS260" s="77" t="str">
        <f>IF(ISTEXT('Discounted Benefits'!$N493&amp;'Discounted Benefits'!$O493),('Discounted Benefits'!BY493)/Value_Output,"")</f>
        <v/>
      </c>
      <c r="BT260" s="77" t="str">
        <f>IF(ISTEXT('Discounted Benefits'!$N493&amp;'Discounted Benefits'!$O493),('Discounted Benefits'!BZ493)/Value_Output,"")</f>
        <v/>
      </c>
      <c r="BU260" s="77" t="str">
        <f>IF(ISTEXT('Discounted Benefits'!$N493&amp;'Discounted Benefits'!$O493),('Discounted Benefits'!CA493)/Value_Output,"")</f>
        <v/>
      </c>
      <c r="BV260" s="77" t="str">
        <f>IF(ISTEXT('Discounted Benefits'!$N493&amp;'Discounted Benefits'!$O493),('Discounted Benefits'!CB493)/Value_Output,"")</f>
        <v/>
      </c>
      <c r="BW260" s="77" t="str">
        <f>IF(ISTEXT('Discounted Benefits'!$N493&amp;'Discounted Benefits'!$O493),('Discounted Benefits'!CC493)/Value_Output,"")</f>
        <v/>
      </c>
      <c r="BX260" s="77" t="str">
        <f>IF(ISTEXT('Discounted Benefits'!$N493&amp;'Discounted Benefits'!$O493),('Discounted Benefits'!CD493)/Value_Output,"")</f>
        <v/>
      </c>
      <c r="BY260" s="77" t="str">
        <f>IF(ISTEXT('Discounted Benefits'!$N493&amp;'Discounted Benefits'!$O493),('Discounted Benefits'!CE493)/Value_Output,"")</f>
        <v/>
      </c>
      <c r="BZ260" s="77" t="str">
        <f>IF(ISTEXT('Discounted Benefits'!$N493&amp;'Discounted Benefits'!$O493),('Discounted Benefits'!CF493)/Value_Output,"")</f>
        <v/>
      </c>
      <c r="CA260" s="77" t="str">
        <f>IF(ISTEXT('Discounted Benefits'!$N493&amp;'Discounted Benefits'!$O493),('Discounted Benefits'!CG493)/Value_Output,"")</f>
        <v/>
      </c>
      <c r="CB260" s="77" t="str">
        <f>IF(ISTEXT('Discounted Benefits'!$N493&amp;'Discounted Benefits'!$O493),('Discounted Benefits'!CH493)/Value_Output,"")</f>
        <v/>
      </c>
      <c r="CC260" s="77" t="str">
        <f>IF(ISTEXT('Discounted Benefits'!$N493&amp;'Discounted Benefits'!$O493),('Discounted Benefits'!CI493)/Value_Output,"")</f>
        <v/>
      </c>
      <c r="CD260" s="77" t="str">
        <f>IF(ISTEXT('Discounted Benefits'!$N493&amp;'Discounted Benefits'!$O493),('Discounted Benefits'!CJ493)/Value_Output,"")</f>
        <v/>
      </c>
      <c r="CE260" s="77" t="str">
        <f>IF(ISTEXT('Discounted Benefits'!$N493&amp;'Discounted Benefits'!$O493),('Discounted Benefits'!CK493)/Value_Output,"")</f>
        <v/>
      </c>
      <c r="CF260" s="77" t="str">
        <f>IF(ISTEXT('Discounted Benefits'!$N493&amp;'Discounted Benefits'!$O493),('Discounted Benefits'!CL493)/Value_Output,"")</f>
        <v/>
      </c>
      <c r="CG260" s="77" t="str">
        <f>IF(ISTEXT('Discounted Benefits'!$N493&amp;'Discounted Benefits'!$O493),('Discounted Benefits'!CM493)/Value_Output,"")</f>
        <v/>
      </c>
      <c r="CH260" s="77" t="str">
        <f>IF(ISTEXT('Discounted Benefits'!$N493&amp;'Discounted Benefits'!$O493),('Discounted Benefits'!CN493)/Value_Output,"")</f>
        <v/>
      </c>
      <c r="CI260" s="77" t="str">
        <f>IF(ISTEXT('Discounted Benefits'!$N493&amp;'Discounted Benefits'!$O493),('Discounted Benefits'!CO493)/Value_Output,"")</f>
        <v/>
      </c>
      <c r="CJ260" s="77" t="str">
        <f>IF(ISTEXT('Discounted Benefits'!$N493&amp;'Discounted Benefits'!$O493),('Discounted Benefits'!CP493)/Value_Output,"")</f>
        <v/>
      </c>
      <c r="CM260" s="24"/>
      <c r="CN260" s="24"/>
    </row>
    <row r="261" spans="3:92" x14ac:dyDescent="0.35">
      <c r="C261" s="114"/>
      <c r="D261" s="114"/>
      <c r="E261" s="23" t="str">
        <f>IF(ISTEXT('Discounted Benefits'!$N494&amp;'Discounted Benefits'!$O494),'Discounted Benefits'!$O494,"")</f>
        <v/>
      </c>
      <c r="F261" s="23"/>
      <c r="G261" s="82" t="str">
        <f>IF(ISTEXT('Discounted Benefits'!$N494&amp;'Discounted Benefits'!$O494),SUM('Discounted Benefits'!$P494:$BM494)/Value_Output,"")</f>
        <v/>
      </c>
      <c r="H261" s="82"/>
      <c r="I261" s="87"/>
      <c r="J261" s="81" t="str">
        <f>IF(ISTEXT('Discounted Benefits'!$N494&amp;'Discounted Benefits'!$O494),('Discounted Benefits'!P494)/Value_Output,"")</f>
        <v/>
      </c>
      <c r="K261" s="81" t="str">
        <f>IF(ISTEXT('Discounted Benefits'!$N494&amp;'Discounted Benefits'!$O494),('Discounted Benefits'!Q494)/Value_Output,"")</f>
        <v/>
      </c>
      <c r="L261" s="81" t="str">
        <f>IF(ISTEXT('Discounted Benefits'!$N494&amp;'Discounted Benefits'!$O494),('Discounted Benefits'!R494)/Value_Output,"")</f>
        <v/>
      </c>
      <c r="M261" s="81" t="str">
        <f>IF(ISTEXT('Discounted Benefits'!$N494&amp;'Discounted Benefits'!$O494),('Discounted Benefits'!S494)/Value_Output,"")</f>
        <v/>
      </c>
      <c r="N261" s="81" t="str">
        <f>IF(ISTEXT('Discounted Benefits'!$N494&amp;'Discounted Benefits'!$O494),('Discounted Benefits'!T494)/Value_Output,"")</f>
        <v/>
      </c>
      <c r="O261" s="81" t="str">
        <f>IF(ISTEXT('Discounted Benefits'!$N494&amp;'Discounted Benefits'!$O494),('Discounted Benefits'!U494)/Value_Output,"")</f>
        <v/>
      </c>
      <c r="P261" s="81" t="str">
        <f>IF(ISTEXT('Discounted Benefits'!$N494&amp;'Discounted Benefits'!$O494),('Discounted Benefits'!V494)/Value_Output,"")</f>
        <v/>
      </c>
      <c r="Q261" s="81" t="str">
        <f>IF(ISTEXT('Discounted Benefits'!$N494&amp;'Discounted Benefits'!$O494),('Discounted Benefits'!W494)/Value_Output,"")</f>
        <v/>
      </c>
      <c r="R261" s="81" t="str">
        <f>IF(ISTEXT('Discounted Benefits'!$N494&amp;'Discounted Benefits'!$O494),('Discounted Benefits'!X494)/Value_Output,"")</f>
        <v/>
      </c>
      <c r="S261" s="81" t="str">
        <f>IF(ISTEXT('Discounted Benefits'!$N494&amp;'Discounted Benefits'!$O494),('Discounted Benefits'!Y494)/Value_Output,"")</f>
        <v/>
      </c>
      <c r="T261" s="81" t="str">
        <f>IF(ISTEXT('Discounted Benefits'!$N494&amp;'Discounted Benefits'!$O494),('Discounted Benefits'!Z494)/Value_Output,"")</f>
        <v/>
      </c>
      <c r="U261" s="81" t="str">
        <f>IF(ISTEXT('Discounted Benefits'!$N494&amp;'Discounted Benefits'!$O494),('Discounted Benefits'!AA494)/Value_Output,"")</f>
        <v/>
      </c>
      <c r="V261" s="81" t="str">
        <f>IF(ISTEXT('Discounted Benefits'!$N494&amp;'Discounted Benefits'!$O494),('Discounted Benefits'!AB494)/Value_Output,"")</f>
        <v/>
      </c>
      <c r="W261" s="81" t="str">
        <f>IF(ISTEXT('Discounted Benefits'!$N494&amp;'Discounted Benefits'!$O494),('Discounted Benefits'!AC494)/Value_Output,"")</f>
        <v/>
      </c>
      <c r="X261" s="81" t="str">
        <f>IF(ISTEXT('Discounted Benefits'!$N494&amp;'Discounted Benefits'!$O494),('Discounted Benefits'!AD494)/Value_Output,"")</f>
        <v/>
      </c>
      <c r="Y261" s="81" t="str">
        <f>IF(ISTEXT('Discounted Benefits'!$N494&amp;'Discounted Benefits'!$O494),('Discounted Benefits'!AE494)/Value_Output,"")</f>
        <v/>
      </c>
      <c r="Z261" s="81" t="str">
        <f>IF(ISTEXT('Discounted Benefits'!$N494&amp;'Discounted Benefits'!$O494),('Discounted Benefits'!AF494)/Value_Output,"")</f>
        <v/>
      </c>
      <c r="AA261" s="81" t="str">
        <f>IF(ISTEXT('Discounted Benefits'!$N494&amp;'Discounted Benefits'!$O494),('Discounted Benefits'!AG494)/Value_Output,"")</f>
        <v/>
      </c>
      <c r="AB261" s="81" t="str">
        <f>IF(ISTEXT('Discounted Benefits'!$N494&amp;'Discounted Benefits'!$O494),('Discounted Benefits'!AH494)/Value_Output,"")</f>
        <v/>
      </c>
      <c r="AC261" s="81" t="str">
        <f>IF(ISTEXT('Discounted Benefits'!$N494&amp;'Discounted Benefits'!$O494),('Discounted Benefits'!AI494)/Value_Output,"")</f>
        <v/>
      </c>
      <c r="AD261" s="81" t="str">
        <f>IF(ISTEXT('Discounted Benefits'!$N494&amp;'Discounted Benefits'!$O494),('Discounted Benefits'!AJ494)/Value_Output,"")</f>
        <v/>
      </c>
      <c r="AE261" s="81" t="str">
        <f>IF(ISTEXT('Discounted Benefits'!$N494&amp;'Discounted Benefits'!$O494),('Discounted Benefits'!AK494)/Value_Output,"")</f>
        <v/>
      </c>
      <c r="AF261" s="81" t="str">
        <f>IF(ISTEXT('Discounted Benefits'!$N494&amp;'Discounted Benefits'!$O494),('Discounted Benefits'!AL494)/Value_Output,"")</f>
        <v/>
      </c>
      <c r="AG261" s="81" t="str">
        <f>IF(ISTEXT('Discounted Benefits'!$N494&amp;'Discounted Benefits'!$O494),('Discounted Benefits'!AM494)/Value_Output,"")</f>
        <v/>
      </c>
      <c r="AH261" s="81" t="str">
        <f>IF(ISTEXT('Discounted Benefits'!$N494&amp;'Discounted Benefits'!$O494),('Discounted Benefits'!AN494)/Value_Output,"")</f>
        <v/>
      </c>
      <c r="AI261" s="81" t="str">
        <f>IF(ISTEXT('Discounted Benefits'!$N494&amp;'Discounted Benefits'!$O494),('Discounted Benefits'!AO494)/Value_Output,"")</f>
        <v/>
      </c>
      <c r="AJ261" s="81" t="str">
        <f>IF(ISTEXT('Discounted Benefits'!$N494&amp;'Discounted Benefits'!$O494),('Discounted Benefits'!AP494)/Value_Output,"")</f>
        <v/>
      </c>
      <c r="AK261" s="81" t="str">
        <f>IF(ISTEXT('Discounted Benefits'!$N494&amp;'Discounted Benefits'!$O494),('Discounted Benefits'!AQ494)/Value_Output,"")</f>
        <v/>
      </c>
      <c r="AL261" s="81" t="str">
        <f>IF(ISTEXT('Discounted Benefits'!$N494&amp;'Discounted Benefits'!$O494),('Discounted Benefits'!AR494)/Value_Output,"")</f>
        <v/>
      </c>
      <c r="AM261" s="81" t="str">
        <f>IF(ISTEXT('Discounted Benefits'!$N494&amp;'Discounted Benefits'!$O494),('Discounted Benefits'!AS494)/Value_Output,"")</f>
        <v/>
      </c>
      <c r="AN261" s="81" t="str">
        <f>IF(ISTEXT('Discounted Benefits'!$N494&amp;'Discounted Benefits'!$O494),('Discounted Benefits'!AT494)/Value_Output,"")</f>
        <v/>
      </c>
      <c r="AO261" s="81" t="str">
        <f>IF(ISTEXT('Discounted Benefits'!$N494&amp;'Discounted Benefits'!$O494),('Discounted Benefits'!AU494)/Value_Output,"")</f>
        <v/>
      </c>
      <c r="AP261" s="81" t="str">
        <f>IF(ISTEXT('Discounted Benefits'!$N494&amp;'Discounted Benefits'!$O494),('Discounted Benefits'!AV494)/Value_Output,"")</f>
        <v/>
      </c>
      <c r="AQ261" s="81" t="str">
        <f>IF(ISTEXT('Discounted Benefits'!$N494&amp;'Discounted Benefits'!$O494),('Discounted Benefits'!AW494)/Value_Output,"")</f>
        <v/>
      </c>
      <c r="AR261" s="81" t="str">
        <f>IF(ISTEXT('Discounted Benefits'!$N494&amp;'Discounted Benefits'!$O494),('Discounted Benefits'!AX494)/Value_Output,"")</f>
        <v/>
      </c>
      <c r="AS261" s="81" t="str">
        <f>IF(ISTEXT('Discounted Benefits'!$N494&amp;'Discounted Benefits'!$O494),('Discounted Benefits'!AY494)/Value_Output,"")</f>
        <v/>
      </c>
      <c r="AT261" s="81" t="str">
        <f>IF(ISTEXT('Discounted Benefits'!$N494&amp;'Discounted Benefits'!$O494),('Discounted Benefits'!AZ494)/Value_Output,"")</f>
        <v/>
      </c>
      <c r="AU261" s="81" t="str">
        <f>IF(ISTEXT('Discounted Benefits'!$N494&amp;'Discounted Benefits'!$O494),('Discounted Benefits'!BA494)/Value_Output,"")</f>
        <v/>
      </c>
      <c r="AV261" s="81" t="str">
        <f>IF(ISTEXT('Discounted Benefits'!$N494&amp;'Discounted Benefits'!$O494),('Discounted Benefits'!BB494)/Value_Output,"")</f>
        <v/>
      </c>
      <c r="AW261" s="81" t="str">
        <f>IF(ISTEXT('Discounted Benefits'!$N494&amp;'Discounted Benefits'!$O494),('Discounted Benefits'!BC494)/Value_Output,"")</f>
        <v/>
      </c>
      <c r="AX261" s="81" t="str">
        <f>IF(ISTEXT('Discounted Benefits'!$N494&amp;'Discounted Benefits'!$O494),('Discounted Benefits'!BD494)/Value_Output,"")</f>
        <v/>
      </c>
      <c r="AY261" s="81" t="str">
        <f>IF(ISTEXT('Discounted Benefits'!$N494&amp;'Discounted Benefits'!$O494),('Discounted Benefits'!BE494)/Value_Output,"")</f>
        <v/>
      </c>
      <c r="AZ261" s="77" t="str">
        <f>IF(ISTEXT('Discounted Benefits'!$N494&amp;'Discounted Benefits'!$O494),('Discounted Benefits'!BF494)/Value_Output,"")</f>
        <v/>
      </c>
      <c r="BA261" s="77" t="str">
        <f>IF(ISTEXT('Discounted Benefits'!$N494&amp;'Discounted Benefits'!$O494),('Discounted Benefits'!BG494)/Value_Output,"")</f>
        <v/>
      </c>
      <c r="BB261" s="77" t="str">
        <f>IF(ISTEXT('Discounted Benefits'!$N494&amp;'Discounted Benefits'!$O494),('Discounted Benefits'!BH494)/Value_Output,"")</f>
        <v/>
      </c>
      <c r="BC261" s="77" t="str">
        <f>IF(ISTEXT('Discounted Benefits'!$N494&amp;'Discounted Benefits'!$O494),('Discounted Benefits'!BI494)/Value_Output,"")</f>
        <v/>
      </c>
      <c r="BD261" s="77" t="str">
        <f>IF(ISTEXT('Discounted Benefits'!$N494&amp;'Discounted Benefits'!$O494),('Discounted Benefits'!BJ494)/Value_Output,"")</f>
        <v/>
      </c>
      <c r="BE261" s="77" t="str">
        <f>IF(ISTEXT('Discounted Benefits'!$N494&amp;'Discounted Benefits'!$O494),('Discounted Benefits'!BK494)/Value_Output,"")</f>
        <v/>
      </c>
      <c r="BF261" s="77" t="str">
        <f>IF(ISTEXT('Discounted Benefits'!$N494&amp;'Discounted Benefits'!$O494),('Discounted Benefits'!BL494)/Value_Output,"")</f>
        <v/>
      </c>
      <c r="BG261" s="77" t="str">
        <f>IF(ISTEXT('Discounted Benefits'!$N494&amp;'Discounted Benefits'!$O494),('Discounted Benefits'!BM494)/Value_Output,"")</f>
        <v/>
      </c>
      <c r="BH261" s="77" t="str">
        <f>IF(ISTEXT('Discounted Benefits'!$N494&amp;'Discounted Benefits'!$O494),('Discounted Benefits'!BN494)/Value_Output,"")</f>
        <v/>
      </c>
      <c r="BI261" s="77" t="str">
        <f>IF(ISTEXT('Discounted Benefits'!$N494&amp;'Discounted Benefits'!$O494),('Discounted Benefits'!BO494)/Value_Output,"")</f>
        <v/>
      </c>
      <c r="BJ261" s="77" t="str">
        <f>IF(ISTEXT('Discounted Benefits'!$N494&amp;'Discounted Benefits'!$O494),('Discounted Benefits'!BP494)/Value_Output,"")</f>
        <v/>
      </c>
      <c r="BK261" s="77" t="str">
        <f>IF(ISTEXT('Discounted Benefits'!$N494&amp;'Discounted Benefits'!$O494),('Discounted Benefits'!BQ494)/Value_Output,"")</f>
        <v/>
      </c>
      <c r="BL261" s="77" t="str">
        <f>IF(ISTEXT('Discounted Benefits'!$N494&amp;'Discounted Benefits'!$O494),('Discounted Benefits'!BR494)/Value_Output,"")</f>
        <v/>
      </c>
      <c r="BM261" s="77" t="str">
        <f>IF(ISTEXT('Discounted Benefits'!$N494&amp;'Discounted Benefits'!$O494),('Discounted Benefits'!BS494)/Value_Output,"")</f>
        <v/>
      </c>
      <c r="BN261" s="77" t="str">
        <f>IF(ISTEXT('Discounted Benefits'!$N494&amp;'Discounted Benefits'!$O494),('Discounted Benefits'!BT494)/Value_Output,"")</f>
        <v/>
      </c>
      <c r="BO261" s="77" t="str">
        <f>IF(ISTEXT('Discounted Benefits'!$N494&amp;'Discounted Benefits'!$O494),('Discounted Benefits'!BU494)/Value_Output,"")</f>
        <v/>
      </c>
      <c r="BP261" s="77" t="str">
        <f>IF(ISTEXT('Discounted Benefits'!$N494&amp;'Discounted Benefits'!$O494),('Discounted Benefits'!BV494)/Value_Output,"")</f>
        <v/>
      </c>
      <c r="BQ261" s="77" t="str">
        <f>IF(ISTEXT('Discounted Benefits'!$N494&amp;'Discounted Benefits'!$O494),('Discounted Benefits'!BW494)/Value_Output,"")</f>
        <v/>
      </c>
      <c r="BR261" s="77" t="str">
        <f>IF(ISTEXT('Discounted Benefits'!$N494&amp;'Discounted Benefits'!$O494),('Discounted Benefits'!BX494)/Value_Output,"")</f>
        <v/>
      </c>
      <c r="BS261" s="77" t="str">
        <f>IF(ISTEXT('Discounted Benefits'!$N494&amp;'Discounted Benefits'!$O494),('Discounted Benefits'!BY494)/Value_Output,"")</f>
        <v/>
      </c>
      <c r="BT261" s="77" t="str">
        <f>IF(ISTEXT('Discounted Benefits'!$N494&amp;'Discounted Benefits'!$O494),('Discounted Benefits'!BZ494)/Value_Output,"")</f>
        <v/>
      </c>
      <c r="BU261" s="77" t="str">
        <f>IF(ISTEXT('Discounted Benefits'!$N494&amp;'Discounted Benefits'!$O494),('Discounted Benefits'!CA494)/Value_Output,"")</f>
        <v/>
      </c>
      <c r="BV261" s="77" t="str">
        <f>IF(ISTEXT('Discounted Benefits'!$N494&amp;'Discounted Benefits'!$O494),('Discounted Benefits'!CB494)/Value_Output,"")</f>
        <v/>
      </c>
      <c r="BW261" s="77" t="str">
        <f>IF(ISTEXT('Discounted Benefits'!$N494&amp;'Discounted Benefits'!$O494),('Discounted Benefits'!CC494)/Value_Output,"")</f>
        <v/>
      </c>
      <c r="BX261" s="77" t="str">
        <f>IF(ISTEXT('Discounted Benefits'!$N494&amp;'Discounted Benefits'!$O494),('Discounted Benefits'!CD494)/Value_Output,"")</f>
        <v/>
      </c>
      <c r="BY261" s="77" t="str">
        <f>IF(ISTEXT('Discounted Benefits'!$N494&amp;'Discounted Benefits'!$O494),('Discounted Benefits'!CE494)/Value_Output,"")</f>
        <v/>
      </c>
      <c r="BZ261" s="77" t="str">
        <f>IF(ISTEXT('Discounted Benefits'!$N494&amp;'Discounted Benefits'!$O494),('Discounted Benefits'!CF494)/Value_Output,"")</f>
        <v/>
      </c>
      <c r="CA261" s="77" t="str">
        <f>IF(ISTEXT('Discounted Benefits'!$N494&amp;'Discounted Benefits'!$O494),('Discounted Benefits'!CG494)/Value_Output,"")</f>
        <v/>
      </c>
      <c r="CB261" s="77" t="str">
        <f>IF(ISTEXT('Discounted Benefits'!$N494&amp;'Discounted Benefits'!$O494),('Discounted Benefits'!CH494)/Value_Output,"")</f>
        <v/>
      </c>
      <c r="CC261" s="77" t="str">
        <f>IF(ISTEXT('Discounted Benefits'!$N494&amp;'Discounted Benefits'!$O494),('Discounted Benefits'!CI494)/Value_Output,"")</f>
        <v/>
      </c>
      <c r="CD261" s="77" t="str">
        <f>IF(ISTEXT('Discounted Benefits'!$N494&amp;'Discounted Benefits'!$O494),('Discounted Benefits'!CJ494)/Value_Output,"")</f>
        <v/>
      </c>
      <c r="CE261" s="77" t="str">
        <f>IF(ISTEXT('Discounted Benefits'!$N494&amp;'Discounted Benefits'!$O494),('Discounted Benefits'!CK494)/Value_Output,"")</f>
        <v/>
      </c>
      <c r="CF261" s="77" t="str">
        <f>IF(ISTEXT('Discounted Benefits'!$N494&amp;'Discounted Benefits'!$O494),('Discounted Benefits'!CL494)/Value_Output,"")</f>
        <v/>
      </c>
      <c r="CG261" s="77" t="str">
        <f>IF(ISTEXT('Discounted Benefits'!$N494&amp;'Discounted Benefits'!$O494),('Discounted Benefits'!CM494)/Value_Output,"")</f>
        <v/>
      </c>
      <c r="CH261" s="77" t="str">
        <f>IF(ISTEXT('Discounted Benefits'!$N494&amp;'Discounted Benefits'!$O494),('Discounted Benefits'!CN494)/Value_Output,"")</f>
        <v/>
      </c>
      <c r="CI261" s="77" t="str">
        <f>IF(ISTEXT('Discounted Benefits'!$N494&amp;'Discounted Benefits'!$O494),('Discounted Benefits'!CO494)/Value_Output,"")</f>
        <v/>
      </c>
      <c r="CJ261" s="77" t="str">
        <f>IF(ISTEXT('Discounted Benefits'!$N494&amp;'Discounted Benefits'!$O494),('Discounted Benefits'!CP494)/Value_Output,"")</f>
        <v/>
      </c>
      <c r="CM261" s="24"/>
      <c r="CN261" s="24"/>
    </row>
    <row r="262" spans="3:92" x14ac:dyDescent="0.35">
      <c r="C262" s="114"/>
      <c r="D262" s="114"/>
      <c r="E262" s="23" t="str">
        <f>IF(ISTEXT('Discounted Benefits'!$N495&amp;'Discounted Benefits'!$O495),'Discounted Benefits'!$O495,"")</f>
        <v/>
      </c>
      <c r="F262" s="23"/>
      <c r="G262" s="82" t="str">
        <f>IF(ISTEXT('Discounted Benefits'!$N495&amp;'Discounted Benefits'!$O495),SUM('Discounted Benefits'!$P495:$BM495)/Value_Output,"")</f>
        <v/>
      </c>
      <c r="H262" s="82"/>
      <c r="I262" s="87"/>
      <c r="J262" s="81" t="str">
        <f>IF(ISTEXT('Discounted Benefits'!$N495&amp;'Discounted Benefits'!$O495),('Discounted Benefits'!P495)/Value_Output,"")</f>
        <v/>
      </c>
      <c r="K262" s="81" t="str">
        <f>IF(ISTEXT('Discounted Benefits'!$N495&amp;'Discounted Benefits'!$O495),('Discounted Benefits'!Q495)/Value_Output,"")</f>
        <v/>
      </c>
      <c r="L262" s="81" t="str">
        <f>IF(ISTEXT('Discounted Benefits'!$N495&amp;'Discounted Benefits'!$O495),('Discounted Benefits'!R495)/Value_Output,"")</f>
        <v/>
      </c>
      <c r="M262" s="81" t="str">
        <f>IF(ISTEXT('Discounted Benefits'!$N495&amp;'Discounted Benefits'!$O495),('Discounted Benefits'!S495)/Value_Output,"")</f>
        <v/>
      </c>
      <c r="N262" s="81" t="str">
        <f>IF(ISTEXT('Discounted Benefits'!$N495&amp;'Discounted Benefits'!$O495),('Discounted Benefits'!T495)/Value_Output,"")</f>
        <v/>
      </c>
      <c r="O262" s="81" t="str">
        <f>IF(ISTEXT('Discounted Benefits'!$N495&amp;'Discounted Benefits'!$O495),('Discounted Benefits'!U495)/Value_Output,"")</f>
        <v/>
      </c>
      <c r="P262" s="81" t="str">
        <f>IF(ISTEXT('Discounted Benefits'!$N495&amp;'Discounted Benefits'!$O495),('Discounted Benefits'!V495)/Value_Output,"")</f>
        <v/>
      </c>
      <c r="Q262" s="81" t="str">
        <f>IF(ISTEXT('Discounted Benefits'!$N495&amp;'Discounted Benefits'!$O495),('Discounted Benefits'!W495)/Value_Output,"")</f>
        <v/>
      </c>
      <c r="R262" s="81" t="str">
        <f>IF(ISTEXT('Discounted Benefits'!$N495&amp;'Discounted Benefits'!$O495),('Discounted Benefits'!X495)/Value_Output,"")</f>
        <v/>
      </c>
      <c r="S262" s="81" t="str">
        <f>IF(ISTEXT('Discounted Benefits'!$N495&amp;'Discounted Benefits'!$O495),('Discounted Benefits'!Y495)/Value_Output,"")</f>
        <v/>
      </c>
      <c r="T262" s="81" t="str">
        <f>IF(ISTEXT('Discounted Benefits'!$N495&amp;'Discounted Benefits'!$O495),('Discounted Benefits'!Z495)/Value_Output,"")</f>
        <v/>
      </c>
      <c r="U262" s="81" t="str">
        <f>IF(ISTEXT('Discounted Benefits'!$N495&amp;'Discounted Benefits'!$O495),('Discounted Benefits'!AA495)/Value_Output,"")</f>
        <v/>
      </c>
      <c r="V262" s="81" t="str">
        <f>IF(ISTEXT('Discounted Benefits'!$N495&amp;'Discounted Benefits'!$O495),('Discounted Benefits'!AB495)/Value_Output,"")</f>
        <v/>
      </c>
      <c r="W262" s="81" t="str">
        <f>IF(ISTEXT('Discounted Benefits'!$N495&amp;'Discounted Benefits'!$O495),('Discounted Benefits'!AC495)/Value_Output,"")</f>
        <v/>
      </c>
      <c r="X262" s="81" t="str">
        <f>IF(ISTEXT('Discounted Benefits'!$N495&amp;'Discounted Benefits'!$O495),('Discounted Benefits'!AD495)/Value_Output,"")</f>
        <v/>
      </c>
      <c r="Y262" s="81" t="str">
        <f>IF(ISTEXT('Discounted Benefits'!$N495&amp;'Discounted Benefits'!$O495),('Discounted Benefits'!AE495)/Value_Output,"")</f>
        <v/>
      </c>
      <c r="Z262" s="81" t="str">
        <f>IF(ISTEXT('Discounted Benefits'!$N495&amp;'Discounted Benefits'!$O495),('Discounted Benefits'!AF495)/Value_Output,"")</f>
        <v/>
      </c>
      <c r="AA262" s="81" t="str">
        <f>IF(ISTEXT('Discounted Benefits'!$N495&amp;'Discounted Benefits'!$O495),('Discounted Benefits'!AG495)/Value_Output,"")</f>
        <v/>
      </c>
      <c r="AB262" s="81" t="str">
        <f>IF(ISTEXT('Discounted Benefits'!$N495&amp;'Discounted Benefits'!$O495),('Discounted Benefits'!AH495)/Value_Output,"")</f>
        <v/>
      </c>
      <c r="AC262" s="81" t="str">
        <f>IF(ISTEXT('Discounted Benefits'!$N495&amp;'Discounted Benefits'!$O495),('Discounted Benefits'!AI495)/Value_Output,"")</f>
        <v/>
      </c>
      <c r="AD262" s="81" t="str">
        <f>IF(ISTEXT('Discounted Benefits'!$N495&amp;'Discounted Benefits'!$O495),('Discounted Benefits'!AJ495)/Value_Output,"")</f>
        <v/>
      </c>
      <c r="AE262" s="81" t="str">
        <f>IF(ISTEXT('Discounted Benefits'!$N495&amp;'Discounted Benefits'!$O495),('Discounted Benefits'!AK495)/Value_Output,"")</f>
        <v/>
      </c>
      <c r="AF262" s="81" t="str">
        <f>IF(ISTEXT('Discounted Benefits'!$N495&amp;'Discounted Benefits'!$O495),('Discounted Benefits'!AL495)/Value_Output,"")</f>
        <v/>
      </c>
      <c r="AG262" s="81" t="str">
        <f>IF(ISTEXT('Discounted Benefits'!$N495&amp;'Discounted Benefits'!$O495),('Discounted Benefits'!AM495)/Value_Output,"")</f>
        <v/>
      </c>
      <c r="AH262" s="81" t="str">
        <f>IF(ISTEXT('Discounted Benefits'!$N495&amp;'Discounted Benefits'!$O495),('Discounted Benefits'!AN495)/Value_Output,"")</f>
        <v/>
      </c>
      <c r="AI262" s="81" t="str">
        <f>IF(ISTEXT('Discounted Benefits'!$N495&amp;'Discounted Benefits'!$O495),('Discounted Benefits'!AO495)/Value_Output,"")</f>
        <v/>
      </c>
      <c r="AJ262" s="81" t="str">
        <f>IF(ISTEXT('Discounted Benefits'!$N495&amp;'Discounted Benefits'!$O495),('Discounted Benefits'!AP495)/Value_Output,"")</f>
        <v/>
      </c>
      <c r="AK262" s="81" t="str">
        <f>IF(ISTEXT('Discounted Benefits'!$N495&amp;'Discounted Benefits'!$O495),('Discounted Benefits'!AQ495)/Value_Output,"")</f>
        <v/>
      </c>
      <c r="AL262" s="81" t="str">
        <f>IF(ISTEXT('Discounted Benefits'!$N495&amp;'Discounted Benefits'!$O495),('Discounted Benefits'!AR495)/Value_Output,"")</f>
        <v/>
      </c>
      <c r="AM262" s="81" t="str">
        <f>IF(ISTEXT('Discounted Benefits'!$N495&amp;'Discounted Benefits'!$O495),('Discounted Benefits'!AS495)/Value_Output,"")</f>
        <v/>
      </c>
      <c r="AN262" s="81" t="str">
        <f>IF(ISTEXT('Discounted Benefits'!$N495&amp;'Discounted Benefits'!$O495),('Discounted Benefits'!AT495)/Value_Output,"")</f>
        <v/>
      </c>
      <c r="AO262" s="81" t="str">
        <f>IF(ISTEXT('Discounted Benefits'!$N495&amp;'Discounted Benefits'!$O495),('Discounted Benefits'!AU495)/Value_Output,"")</f>
        <v/>
      </c>
      <c r="AP262" s="81" t="str">
        <f>IF(ISTEXT('Discounted Benefits'!$N495&amp;'Discounted Benefits'!$O495),('Discounted Benefits'!AV495)/Value_Output,"")</f>
        <v/>
      </c>
      <c r="AQ262" s="81" t="str">
        <f>IF(ISTEXT('Discounted Benefits'!$N495&amp;'Discounted Benefits'!$O495),('Discounted Benefits'!AW495)/Value_Output,"")</f>
        <v/>
      </c>
      <c r="AR262" s="81" t="str">
        <f>IF(ISTEXT('Discounted Benefits'!$N495&amp;'Discounted Benefits'!$O495),('Discounted Benefits'!AX495)/Value_Output,"")</f>
        <v/>
      </c>
      <c r="AS262" s="81" t="str">
        <f>IF(ISTEXT('Discounted Benefits'!$N495&amp;'Discounted Benefits'!$O495),('Discounted Benefits'!AY495)/Value_Output,"")</f>
        <v/>
      </c>
      <c r="AT262" s="81" t="str">
        <f>IF(ISTEXT('Discounted Benefits'!$N495&amp;'Discounted Benefits'!$O495),('Discounted Benefits'!AZ495)/Value_Output,"")</f>
        <v/>
      </c>
      <c r="AU262" s="81" t="str">
        <f>IF(ISTEXT('Discounted Benefits'!$N495&amp;'Discounted Benefits'!$O495),('Discounted Benefits'!BA495)/Value_Output,"")</f>
        <v/>
      </c>
      <c r="AV262" s="81" t="str">
        <f>IF(ISTEXT('Discounted Benefits'!$N495&amp;'Discounted Benefits'!$O495),('Discounted Benefits'!BB495)/Value_Output,"")</f>
        <v/>
      </c>
      <c r="AW262" s="81" t="str">
        <f>IF(ISTEXT('Discounted Benefits'!$N495&amp;'Discounted Benefits'!$O495),('Discounted Benefits'!BC495)/Value_Output,"")</f>
        <v/>
      </c>
      <c r="AX262" s="81" t="str">
        <f>IF(ISTEXT('Discounted Benefits'!$N495&amp;'Discounted Benefits'!$O495),('Discounted Benefits'!BD495)/Value_Output,"")</f>
        <v/>
      </c>
      <c r="AY262" s="81" t="str">
        <f>IF(ISTEXT('Discounted Benefits'!$N495&amp;'Discounted Benefits'!$O495),('Discounted Benefits'!BE495)/Value_Output,"")</f>
        <v/>
      </c>
      <c r="AZ262" s="77" t="str">
        <f>IF(ISTEXT('Discounted Benefits'!$N495&amp;'Discounted Benefits'!$O495),('Discounted Benefits'!BF495)/Value_Output,"")</f>
        <v/>
      </c>
      <c r="BA262" s="77" t="str">
        <f>IF(ISTEXT('Discounted Benefits'!$N495&amp;'Discounted Benefits'!$O495),('Discounted Benefits'!BG495)/Value_Output,"")</f>
        <v/>
      </c>
      <c r="BB262" s="77" t="str">
        <f>IF(ISTEXT('Discounted Benefits'!$N495&amp;'Discounted Benefits'!$O495),('Discounted Benefits'!BH495)/Value_Output,"")</f>
        <v/>
      </c>
      <c r="BC262" s="77" t="str">
        <f>IF(ISTEXT('Discounted Benefits'!$N495&amp;'Discounted Benefits'!$O495),('Discounted Benefits'!BI495)/Value_Output,"")</f>
        <v/>
      </c>
      <c r="BD262" s="77" t="str">
        <f>IF(ISTEXT('Discounted Benefits'!$N495&amp;'Discounted Benefits'!$O495),('Discounted Benefits'!BJ495)/Value_Output,"")</f>
        <v/>
      </c>
      <c r="BE262" s="77" t="str">
        <f>IF(ISTEXT('Discounted Benefits'!$N495&amp;'Discounted Benefits'!$O495),('Discounted Benefits'!BK495)/Value_Output,"")</f>
        <v/>
      </c>
      <c r="BF262" s="77" t="str">
        <f>IF(ISTEXT('Discounted Benefits'!$N495&amp;'Discounted Benefits'!$O495),('Discounted Benefits'!BL495)/Value_Output,"")</f>
        <v/>
      </c>
      <c r="BG262" s="77" t="str">
        <f>IF(ISTEXT('Discounted Benefits'!$N495&amp;'Discounted Benefits'!$O495),('Discounted Benefits'!BM495)/Value_Output,"")</f>
        <v/>
      </c>
      <c r="BH262" s="77" t="str">
        <f>IF(ISTEXT('Discounted Benefits'!$N495&amp;'Discounted Benefits'!$O495),('Discounted Benefits'!BN495)/Value_Output,"")</f>
        <v/>
      </c>
      <c r="BI262" s="77" t="str">
        <f>IF(ISTEXT('Discounted Benefits'!$N495&amp;'Discounted Benefits'!$O495),('Discounted Benefits'!BO495)/Value_Output,"")</f>
        <v/>
      </c>
      <c r="BJ262" s="77" t="str">
        <f>IF(ISTEXT('Discounted Benefits'!$N495&amp;'Discounted Benefits'!$O495),('Discounted Benefits'!BP495)/Value_Output,"")</f>
        <v/>
      </c>
      <c r="BK262" s="77" t="str">
        <f>IF(ISTEXT('Discounted Benefits'!$N495&amp;'Discounted Benefits'!$O495),('Discounted Benefits'!BQ495)/Value_Output,"")</f>
        <v/>
      </c>
      <c r="BL262" s="77" t="str">
        <f>IF(ISTEXT('Discounted Benefits'!$N495&amp;'Discounted Benefits'!$O495),('Discounted Benefits'!BR495)/Value_Output,"")</f>
        <v/>
      </c>
      <c r="BM262" s="77" t="str">
        <f>IF(ISTEXT('Discounted Benefits'!$N495&amp;'Discounted Benefits'!$O495),('Discounted Benefits'!BS495)/Value_Output,"")</f>
        <v/>
      </c>
      <c r="BN262" s="77" t="str">
        <f>IF(ISTEXT('Discounted Benefits'!$N495&amp;'Discounted Benefits'!$O495),('Discounted Benefits'!BT495)/Value_Output,"")</f>
        <v/>
      </c>
      <c r="BO262" s="77" t="str">
        <f>IF(ISTEXT('Discounted Benefits'!$N495&amp;'Discounted Benefits'!$O495),('Discounted Benefits'!BU495)/Value_Output,"")</f>
        <v/>
      </c>
      <c r="BP262" s="77" t="str">
        <f>IF(ISTEXT('Discounted Benefits'!$N495&amp;'Discounted Benefits'!$O495),('Discounted Benefits'!BV495)/Value_Output,"")</f>
        <v/>
      </c>
      <c r="BQ262" s="77" t="str">
        <f>IF(ISTEXT('Discounted Benefits'!$N495&amp;'Discounted Benefits'!$O495),('Discounted Benefits'!BW495)/Value_Output,"")</f>
        <v/>
      </c>
      <c r="BR262" s="77" t="str">
        <f>IF(ISTEXT('Discounted Benefits'!$N495&amp;'Discounted Benefits'!$O495),('Discounted Benefits'!BX495)/Value_Output,"")</f>
        <v/>
      </c>
      <c r="BS262" s="77" t="str">
        <f>IF(ISTEXT('Discounted Benefits'!$N495&amp;'Discounted Benefits'!$O495),('Discounted Benefits'!BY495)/Value_Output,"")</f>
        <v/>
      </c>
      <c r="BT262" s="77" t="str">
        <f>IF(ISTEXT('Discounted Benefits'!$N495&amp;'Discounted Benefits'!$O495),('Discounted Benefits'!BZ495)/Value_Output,"")</f>
        <v/>
      </c>
      <c r="BU262" s="77" t="str">
        <f>IF(ISTEXT('Discounted Benefits'!$N495&amp;'Discounted Benefits'!$O495),('Discounted Benefits'!CA495)/Value_Output,"")</f>
        <v/>
      </c>
      <c r="BV262" s="77" t="str">
        <f>IF(ISTEXT('Discounted Benefits'!$N495&amp;'Discounted Benefits'!$O495),('Discounted Benefits'!CB495)/Value_Output,"")</f>
        <v/>
      </c>
      <c r="BW262" s="77" t="str">
        <f>IF(ISTEXT('Discounted Benefits'!$N495&amp;'Discounted Benefits'!$O495),('Discounted Benefits'!CC495)/Value_Output,"")</f>
        <v/>
      </c>
      <c r="BX262" s="77" t="str">
        <f>IF(ISTEXT('Discounted Benefits'!$N495&amp;'Discounted Benefits'!$O495),('Discounted Benefits'!CD495)/Value_Output,"")</f>
        <v/>
      </c>
      <c r="BY262" s="77" t="str">
        <f>IF(ISTEXT('Discounted Benefits'!$N495&amp;'Discounted Benefits'!$O495),('Discounted Benefits'!CE495)/Value_Output,"")</f>
        <v/>
      </c>
      <c r="BZ262" s="77" t="str">
        <f>IF(ISTEXT('Discounted Benefits'!$N495&amp;'Discounted Benefits'!$O495),('Discounted Benefits'!CF495)/Value_Output,"")</f>
        <v/>
      </c>
      <c r="CA262" s="77" t="str">
        <f>IF(ISTEXT('Discounted Benefits'!$N495&amp;'Discounted Benefits'!$O495),('Discounted Benefits'!CG495)/Value_Output,"")</f>
        <v/>
      </c>
      <c r="CB262" s="77" t="str">
        <f>IF(ISTEXT('Discounted Benefits'!$N495&amp;'Discounted Benefits'!$O495),('Discounted Benefits'!CH495)/Value_Output,"")</f>
        <v/>
      </c>
      <c r="CC262" s="77" t="str">
        <f>IF(ISTEXT('Discounted Benefits'!$N495&amp;'Discounted Benefits'!$O495),('Discounted Benefits'!CI495)/Value_Output,"")</f>
        <v/>
      </c>
      <c r="CD262" s="77" t="str">
        <f>IF(ISTEXT('Discounted Benefits'!$N495&amp;'Discounted Benefits'!$O495),('Discounted Benefits'!CJ495)/Value_Output,"")</f>
        <v/>
      </c>
      <c r="CE262" s="77" t="str">
        <f>IF(ISTEXT('Discounted Benefits'!$N495&amp;'Discounted Benefits'!$O495),('Discounted Benefits'!CK495)/Value_Output,"")</f>
        <v/>
      </c>
      <c r="CF262" s="77" t="str">
        <f>IF(ISTEXT('Discounted Benefits'!$N495&amp;'Discounted Benefits'!$O495),('Discounted Benefits'!CL495)/Value_Output,"")</f>
        <v/>
      </c>
      <c r="CG262" s="77" t="str">
        <f>IF(ISTEXT('Discounted Benefits'!$N495&amp;'Discounted Benefits'!$O495),('Discounted Benefits'!CM495)/Value_Output,"")</f>
        <v/>
      </c>
      <c r="CH262" s="77" t="str">
        <f>IF(ISTEXT('Discounted Benefits'!$N495&amp;'Discounted Benefits'!$O495),('Discounted Benefits'!CN495)/Value_Output,"")</f>
        <v/>
      </c>
      <c r="CI262" s="77" t="str">
        <f>IF(ISTEXT('Discounted Benefits'!$N495&amp;'Discounted Benefits'!$O495),('Discounted Benefits'!CO495)/Value_Output,"")</f>
        <v/>
      </c>
      <c r="CJ262" s="77" t="str">
        <f>IF(ISTEXT('Discounted Benefits'!$N495&amp;'Discounted Benefits'!$O495),('Discounted Benefits'!CP495)/Value_Output,"")</f>
        <v/>
      </c>
      <c r="CM262" s="24"/>
      <c r="CN262" s="24"/>
    </row>
    <row r="263" spans="3:92" x14ac:dyDescent="0.35">
      <c r="C263" s="114"/>
      <c r="D263" s="114"/>
      <c r="E263" s="23" t="str">
        <f>IF(ISTEXT('Discounted Benefits'!$N496&amp;'Discounted Benefits'!$O496),'Discounted Benefits'!$O496,"")</f>
        <v/>
      </c>
      <c r="F263" s="23"/>
      <c r="G263" s="82" t="str">
        <f>IF(ISTEXT('Discounted Benefits'!$N496&amp;'Discounted Benefits'!$O496),SUM('Discounted Benefits'!$P496:$BM496)/Value_Output,"")</f>
        <v/>
      </c>
      <c r="H263" s="82"/>
      <c r="I263" s="87"/>
      <c r="J263" s="81" t="str">
        <f>IF(ISTEXT('Discounted Benefits'!$N496&amp;'Discounted Benefits'!$O496),('Discounted Benefits'!P496)/Value_Output,"")</f>
        <v/>
      </c>
      <c r="K263" s="81" t="str">
        <f>IF(ISTEXT('Discounted Benefits'!$N496&amp;'Discounted Benefits'!$O496),('Discounted Benefits'!Q496)/Value_Output,"")</f>
        <v/>
      </c>
      <c r="L263" s="81" t="str">
        <f>IF(ISTEXT('Discounted Benefits'!$N496&amp;'Discounted Benefits'!$O496),('Discounted Benefits'!R496)/Value_Output,"")</f>
        <v/>
      </c>
      <c r="M263" s="81" t="str">
        <f>IF(ISTEXT('Discounted Benefits'!$N496&amp;'Discounted Benefits'!$O496),('Discounted Benefits'!S496)/Value_Output,"")</f>
        <v/>
      </c>
      <c r="N263" s="81" t="str">
        <f>IF(ISTEXT('Discounted Benefits'!$N496&amp;'Discounted Benefits'!$O496),('Discounted Benefits'!T496)/Value_Output,"")</f>
        <v/>
      </c>
      <c r="O263" s="81" t="str">
        <f>IF(ISTEXT('Discounted Benefits'!$N496&amp;'Discounted Benefits'!$O496),('Discounted Benefits'!U496)/Value_Output,"")</f>
        <v/>
      </c>
      <c r="P263" s="81" t="str">
        <f>IF(ISTEXT('Discounted Benefits'!$N496&amp;'Discounted Benefits'!$O496),('Discounted Benefits'!V496)/Value_Output,"")</f>
        <v/>
      </c>
      <c r="Q263" s="81" t="str">
        <f>IF(ISTEXT('Discounted Benefits'!$N496&amp;'Discounted Benefits'!$O496),('Discounted Benefits'!W496)/Value_Output,"")</f>
        <v/>
      </c>
      <c r="R263" s="81" t="str">
        <f>IF(ISTEXT('Discounted Benefits'!$N496&amp;'Discounted Benefits'!$O496),('Discounted Benefits'!X496)/Value_Output,"")</f>
        <v/>
      </c>
      <c r="S263" s="81" t="str">
        <f>IF(ISTEXT('Discounted Benefits'!$N496&amp;'Discounted Benefits'!$O496),('Discounted Benefits'!Y496)/Value_Output,"")</f>
        <v/>
      </c>
      <c r="T263" s="81" t="str">
        <f>IF(ISTEXT('Discounted Benefits'!$N496&amp;'Discounted Benefits'!$O496),('Discounted Benefits'!Z496)/Value_Output,"")</f>
        <v/>
      </c>
      <c r="U263" s="81" t="str">
        <f>IF(ISTEXT('Discounted Benefits'!$N496&amp;'Discounted Benefits'!$O496),('Discounted Benefits'!AA496)/Value_Output,"")</f>
        <v/>
      </c>
      <c r="V263" s="81" t="str">
        <f>IF(ISTEXT('Discounted Benefits'!$N496&amp;'Discounted Benefits'!$O496),('Discounted Benefits'!AB496)/Value_Output,"")</f>
        <v/>
      </c>
      <c r="W263" s="81" t="str">
        <f>IF(ISTEXT('Discounted Benefits'!$N496&amp;'Discounted Benefits'!$O496),('Discounted Benefits'!AC496)/Value_Output,"")</f>
        <v/>
      </c>
      <c r="X263" s="81" t="str">
        <f>IF(ISTEXT('Discounted Benefits'!$N496&amp;'Discounted Benefits'!$O496),('Discounted Benefits'!AD496)/Value_Output,"")</f>
        <v/>
      </c>
      <c r="Y263" s="81" t="str">
        <f>IF(ISTEXT('Discounted Benefits'!$N496&amp;'Discounted Benefits'!$O496),('Discounted Benefits'!AE496)/Value_Output,"")</f>
        <v/>
      </c>
      <c r="Z263" s="81" t="str">
        <f>IF(ISTEXT('Discounted Benefits'!$N496&amp;'Discounted Benefits'!$O496),('Discounted Benefits'!AF496)/Value_Output,"")</f>
        <v/>
      </c>
      <c r="AA263" s="81" t="str">
        <f>IF(ISTEXT('Discounted Benefits'!$N496&amp;'Discounted Benefits'!$O496),('Discounted Benefits'!AG496)/Value_Output,"")</f>
        <v/>
      </c>
      <c r="AB263" s="81" t="str">
        <f>IF(ISTEXT('Discounted Benefits'!$N496&amp;'Discounted Benefits'!$O496),('Discounted Benefits'!AH496)/Value_Output,"")</f>
        <v/>
      </c>
      <c r="AC263" s="81" t="str">
        <f>IF(ISTEXT('Discounted Benefits'!$N496&amp;'Discounted Benefits'!$O496),('Discounted Benefits'!AI496)/Value_Output,"")</f>
        <v/>
      </c>
      <c r="AD263" s="81" t="str">
        <f>IF(ISTEXT('Discounted Benefits'!$N496&amp;'Discounted Benefits'!$O496),('Discounted Benefits'!AJ496)/Value_Output,"")</f>
        <v/>
      </c>
      <c r="AE263" s="81" t="str">
        <f>IF(ISTEXT('Discounted Benefits'!$N496&amp;'Discounted Benefits'!$O496),('Discounted Benefits'!AK496)/Value_Output,"")</f>
        <v/>
      </c>
      <c r="AF263" s="81" t="str">
        <f>IF(ISTEXT('Discounted Benefits'!$N496&amp;'Discounted Benefits'!$O496),('Discounted Benefits'!AL496)/Value_Output,"")</f>
        <v/>
      </c>
      <c r="AG263" s="81" t="str">
        <f>IF(ISTEXT('Discounted Benefits'!$N496&amp;'Discounted Benefits'!$O496),('Discounted Benefits'!AM496)/Value_Output,"")</f>
        <v/>
      </c>
      <c r="AH263" s="81" t="str">
        <f>IF(ISTEXT('Discounted Benefits'!$N496&amp;'Discounted Benefits'!$O496),('Discounted Benefits'!AN496)/Value_Output,"")</f>
        <v/>
      </c>
      <c r="AI263" s="81" t="str">
        <f>IF(ISTEXT('Discounted Benefits'!$N496&amp;'Discounted Benefits'!$O496),('Discounted Benefits'!AO496)/Value_Output,"")</f>
        <v/>
      </c>
      <c r="AJ263" s="81" t="str">
        <f>IF(ISTEXT('Discounted Benefits'!$N496&amp;'Discounted Benefits'!$O496),('Discounted Benefits'!AP496)/Value_Output,"")</f>
        <v/>
      </c>
      <c r="AK263" s="81" t="str">
        <f>IF(ISTEXT('Discounted Benefits'!$N496&amp;'Discounted Benefits'!$O496),('Discounted Benefits'!AQ496)/Value_Output,"")</f>
        <v/>
      </c>
      <c r="AL263" s="81" t="str">
        <f>IF(ISTEXT('Discounted Benefits'!$N496&amp;'Discounted Benefits'!$O496),('Discounted Benefits'!AR496)/Value_Output,"")</f>
        <v/>
      </c>
      <c r="AM263" s="81" t="str">
        <f>IF(ISTEXT('Discounted Benefits'!$N496&amp;'Discounted Benefits'!$O496),('Discounted Benefits'!AS496)/Value_Output,"")</f>
        <v/>
      </c>
      <c r="AN263" s="81" t="str">
        <f>IF(ISTEXT('Discounted Benefits'!$N496&amp;'Discounted Benefits'!$O496),('Discounted Benefits'!AT496)/Value_Output,"")</f>
        <v/>
      </c>
      <c r="AO263" s="81" t="str">
        <f>IF(ISTEXT('Discounted Benefits'!$N496&amp;'Discounted Benefits'!$O496),('Discounted Benefits'!AU496)/Value_Output,"")</f>
        <v/>
      </c>
      <c r="AP263" s="81" t="str">
        <f>IF(ISTEXT('Discounted Benefits'!$N496&amp;'Discounted Benefits'!$O496),('Discounted Benefits'!AV496)/Value_Output,"")</f>
        <v/>
      </c>
      <c r="AQ263" s="81" t="str">
        <f>IF(ISTEXT('Discounted Benefits'!$N496&amp;'Discounted Benefits'!$O496),('Discounted Benefits'!AW496)/Value_Output,"")</f>
        <v/>
      </c>
      <c r="AR263" s="81" t="str">
        <f>IF(ISTEXT('Discounted Benefits'!$N496&amp;'Discounted Benefits'!$O496),('Discounted Benefits'!AX496)/Value_Output,"")</f>
        <v/>
      </c>
      <c r="AS263" s="81" t="str">
        <f>IF(ISTEXT('Discounted Benefits'!$N496&amp;'Discounted Benefits'!$O496),('Discounted Benefits'!AY496)/Value_Output,"")</f>
        <v/>
      </c>
      <c r="AT263" s="81" t="str">
        <f>IF(ISTEXT('Discounted Benefits'!$N496&amp;'Discounted Benefits'!$O496),('Discounted Benefits'!AZ496)/Value_Output,"")</f>
        <v/>
      </c>
      <c r="AU263" s="81" t="str">
        <f>IF(ISTEXT('Discounted Benefits'!$N496&amp;'Discounted Benefits'!$O496),('Discounted Benefits'!BA496)/Value_Output,"")</f>
        <v/>
      </c>
      <c r="AV263" s="81" t="str">
        <f>IF(ISTEXT('Discounted Benefits'!$N496&amp;'Discounted Benefits'!$O496),('Discounted Benefits'!BB496)/Value_Output,"")</f>
        <v/>
      </c>
      <c r="AW263" s="81" t="str">
        <f>IF(ISTEXT('Discounted Benefits'!$N496&amp;'Discounted Benefits'!$O496),('Discounted Benefits'!BC496)/Value_Output,"")</f>
        <v/>
      </c>
      <c r="AX263" s="81" t="str">
        <f>IF(ISTEXT('Discounted Benefits'!$N496&amp;'Discounted Benefits'!$O496),('Discounted Benefits'!BD496)/Value_Output,"")</f>
        <v/>
      </c>
      <c r="AY263" s="81" t="str">
        <f>IF(ISTEXT('Discounted Benefits'!$N496&amp;'Discounted Benefits'!$O496),('Discounted Benefits'!BE496)/Value_Output,"")</f>
        <v/>
      </c>
      <c r="AZ263" s="77" t="str">
        <f>IF(ISTEXT('Discounted Benefits'!$N496&amp;'Discounted Benefits'!$O496),('Discounted Benefits'!BF496)/Value_Output,"")</f>
        <v/>
      </c>
      <c r="BA263" s="77" t="str">
        <f>IF(ISTEXT('Discounted Benefits'!$N496&amp;'Discounted Benefits'!$O496),('Discounted Benefits'!BG496)/Value_Output,"")</f>
        <v/>
      </c>
      <c r="BB263" s="77" t="str">
        <f>IF(ISTEXT('Discounted Benefits'!$N496&amp;'Discounted Benefits'!$O496),('Discounted Benefits'!BH496)/Value_Output,"")</f>
        <v/>
      </c>
      <c r="BC263" s="77" t="str">
        <f>IF(ISTEXT('Discounted Benefits'!$N496&amp;'Discounted Benefits'!$O496),('Discounted Benefits'!BI496)/Value_Output,"")</f>
        <v/>
      </c>
      <c r="BD263" s="77" t="str">
        <f>IF(ISTEXT('Discounted Benefits'!$N496&amp;'Discounted Benefits'!$O496),('Discounted Benefits'!BJ496)/Value_Output,"")</f>
        <v/>
      </c>
      <c r="BE263" s="77" t="str">
        <f>IF(ISTEXT('Discounted Benefits'!$N496&amp;'Discounted Benefits'!$O496),('Discounted Benefits'!BK496)/Value_Output,"")</f>
        <v/>
      </c>
      <c r="BF263" s="77" t="str">
        <f>IF(ISTEXT('Discounted Benefits'!$N496&amp;'Discounted Benefits'!$O496),('Discounted Benefits'!BL496)/Value_Output,"")</f>
        <v/>
      </c>
      <c r="BG263" s="77" t="str">
        <f>IF(ISTEXT('Discounted Benefits'!$N496&amp;'Discounted Benefits'!$O496),('Discounted Benefits'!BM496)/Value_Output,"")</f>
        <v/>
      </c>
      <c r="BH263" s="77" t="str">
        <f>IF(ISTEXT('Discounted Benefits'!$N496&amp;'Discounted Benefits'!$O496),('Discounted Benefits'!BN496)/Value_Output,"")</f>
        <v/>
      </c>
      <c r="BI263" s="77" t="str">
        <f>IF(ISTEXT('Discounted Benefits'!$N496&amp;'Discounted Benefits'!$O496),('Discounted Benefits'!BO496)/Value_Output,"")</f>
        <v/>
      </c>
      <c r="BJ263" s="77" t="str">
        <f>IF(ISTEXT('Discounted Benefits'!$N496&amp;'Discounted Benefits'!$O496),('Discounted Benefits'!BP496)/Value_Output,"")</f>
        <v/>
      </c>
      <c r="BK263" s="77" t="str">
        <f>IF(ISTEXT('Discounted Benefits'!$N496&amp;'Discounted Benefits'!$O496),('Discounted Benefits'!BQ496)/Value_Output,"")</f>
        <v/>
      </c>
      <c r="BL263" s="77" t="str">
        <f>IF(ISTEXT('Discounted Benefits'!$N496&amp;'Discounted Benefits'!$O496),('Discounted Benefits'!BR496)/Value_Output,"")</f>
        <v/>
      </c>
      <c r="BM263" s="77" t="str">
        <f>IF(ISTEXT('Discounted Benefits'!$N496&amp;'Discounted Benefits'!$O496),('Discounted Benefits'!BS496)/Value_Output,"")</f>
        <v/>
      </c>
      <c r="BN263" s="77" t="str">
        <f>IF(ISTEXT('Discounted Benefits'!$N496&amp;'Discounted Benefits'!$O496),('Discounted Benefits'!BT496)/Value_Output,"")</f>
        <v/>
      </c>
      <c r="BO263" s="77" t="str">
        <f>IF(ISTEXT('Discounted Benefits'!$N496&amp;'Discounted Benefits'!$O496),('Discounted Benefits'!BU496)/Value_Output,"")</f>
        <v/>
      </c>
      <c r="BP263" s="77" t="str">
        <f>IF(ISTEXT('Discounted Benefits'!$N496&amp;'Discounted Benefits'!$O496),('Discounted Benefits'!BV496)/Value_Output,"")</f>
        <v/>
      </c>
      <c r="BQ263" s="77" t="str">
        <f>IF(ISTEXT('Discounted Benefits'!$N496&amp;'Discounted Benefits'!$O496),('Discounted Benefits'!BW496)/Value_Output,"")</f>
        <v/>
      </c>
      <c r="BR263" s="77" t="str">
        <f>IF(ISTEXT('Discounted Benefits'!$N496&amp;'Discounted Benefits'!$O496),('Discounted Benefits'!BX496)/Value_Output,"")</f>
        <v/>
      </c>
      <c r="BS263" s="77" t="str">
        <f>IF(ISTEXT('Discounted Benefits'!$N496&amp;'Discounted Benefits'!$O496),('Discounted Benefits'!BY496)/Value_Output,"")</f>
        <v/>
      </c>
      <c r="BT263" s="77" t="str">
        <f>IF(ISTEXT('Discounted Benefits'!$N496&amp;'Discounted Benefits'!$O496),('Discounted Benefits'!BZ496)/Value_Output,"")</f>
        <v/>
      </c>
      <c r="BU263" s="77" t="str">
        <f>IF(ISTEXT('Discounted Benefits'!$N496&amp;'Discounted Benefits'!$O496),('Discounted Benefits'!CA496)/Value_Output,"")</f>
        <v/>
      </c>
      <c r="BV263" s="77" t="str">
        <f>IF(ISTEXT('Discounted Benefits'!$N496&amp;'Discounted Benefits'!$O496),('Discounted Benefits'!CB496)/Value_Output,"")</f>
        <v/>
      </c>
      <c r="BW263" s="77" t="str">
        <f>IF(ISTEXT('Discounted Benefits'!$N496&amp;'Discounted Benefits'!$O496),('Discounted Benefits'!CC496)/Value_Output,"")</f>
        <v/>
      </c>
      <c r="BX263" s="77" t="str">
        <f>IF(ISTEXT('Discounted Benefits'!$N496&amp;'Discounted Benefits'!$O496),('Discounted Benefits'!CD496)/Value_Output,"")</f>
        <v/>
      </c>
      <c r="BY263" s="77" t="str">
        <f>IF(ISTEXT('Discounted Benefits'!$N496&amp;'Discounted Benefits'!$O496),('Discounted Benefits'!CE496)/Value_Output,"")</f>
        <v/>
      </c>
      <c r="BZ263" s="77" t="str">
        <f>IF(ISTEXT('Discounted Benefits'!$N496&amp;'Discounted Benefits'!$O496),('Discounted Benefits'!CF496)/Value_Output,"")</f>
        <v/>
      </c>
      <c r="CA263" s="77" t="str">
        <f>IF(ISTEXT('Discounted Benefits'!$N496&amp;'Discounted Benefits'!$O496),('Discounted Benefits'!CG496)/Value_Output,"")</f>
        <v/>
      </c>
      <c r="CB263" s="77" t="str">
        <f>IF(ISTEXT('Discounted Benefits'!$N496&amp;'Discounted Benefits'!$O496),('Discounted Benefits'!CH496)/Value_Output,"")</f>
        <v/>
      </c>
      <c r="CC263" s="77" t="str">
        <f>IF(ISTEXT('Discounted Benefits'!$N496&amp;'Discounted Benefits'!$O496),('Discounted Benefits'!CI496)/Value_Output,"")</f>
        <v/>
      </c>
      <c r="CD263" s="77" t="str">
        <f>IF(ISTEXT('Discounted Benefits'!$N496&amp;'Discounted Benefits'!$O496),('Discounted Benefits'!CJ496)/Value_Output,"")</f>
        <v/>
      </c>
      <c r="CE263" s="77" t="str">
        <f>IF(ISTEXT('Discounted Benefits'!$N496&amp;'Discounted Benefits'!$O496),('Discounted Benefits'!CK496)/Value_Output,"")</f>
        <v/>
      </c>
      <c r="CF263" s="77" t="str">
        <f>IF(ISTEXT('Discounted Benefits'!$N496&amp;'Discounted Benefits'!$O496),('Discounted Benefits'!CL496)/Value_Output,"")</f>
        <v/>
      </c>
      <c r="CG263" s="77" t="str">
        <f>IF(ISTEXT('Discounted Benefits'!$N496&amp;'Discounted Benefits'!$O496),('Discounted Benefits'!CM496)/Value_Output,"")</f>
        <v/>
      </c>
      <c r="CH263" s="77" t="str">
        <f>IF(ISTEXT('Discounted Benefits'!$N496&amp;'Discounted Benefits'!$O496),('Discounted Benefits'!CN496)/Value_Output,"")</f>
        <v/>
      </c>
      <c r="CI263" s="77" t="str">
        <f>IF(ISTEXT('Discounted Benefits'!$N496&amp;'Discounted Benefits'!$O496),('Discounted Benefits'!CO496)/Value_Output,"")</f>
        <v/>
      </c>
      <c r="CJ263" s="77" t="str">
        <f>IF(ISTEXT('Discounted Benefits'!$N496&amp;'Discounted Benefits'!$O496),('Discounted Benefits'!CP496)/Value_Output,"")</f>
        <v/>
      </c>
      <c r="CM263" s="24"/>
      <c r="CN263" s="24"/>
    </row>
    <row r="264" spans="3:92" x14ac:dyDescent="0.35">
      <c r="C264" s="114"/>
      <c r="D264" s="114"/>
      <c r="E264" s="23" t="str">
        <f>IF(ISTEXT('Discounted Benefits'!$N497&amp;'Discounted Benefits'!$O497),'Discounted Benefits'!$O497,"")</f>
        <v/>
      </c>
      <c r="F264" s="23"/>
      <c r="G264" s="82" t="str">
        <f>IF(ISTEXT('Discounted Benefits'!$N497&amp;'Discounted Benefits'!$O497),SUM('Discounted Benefits'!$P497:$BM497)/Value_Output,"")</f>
        <v/>
      </c>
      <c r="H264" s="82"/>
      <c r="I264" s="87"/>
      <c r="J264" s="81" t="str">
        <f>IF(ISTEXT('Discounted Benefits'!$N497&amp;'Discounted Benefits'!$O497),('Discounted Benefits'!P497)/Value_Output,"")</f>
        <v/>
      </c>
      <c r="K264" s="81" t="str">
        <f>IF(ISTEXT('Discounted Benefits'!$N497&amp;'Discounted Benefits'!$O497),('Discounted Benefits'!Q497)/Value_Output,"")</f>
        <v/>
      </c>
      <c r="L264" s="81" t="str">
        <f>IF(ISTEXT('Discounted Benefits'!$N497&amp;'Discounted Benefits'!$O497),('Discounted Benefits'!R497)/Value_Output,"")</f>
        <v/>
      </c>
      <c r="M264" s="81" t="str">
        <f>IF(ISTEXT('Discounted Benefits'!$N497&amp;'Discounted Benefits'!$O497),('Discounted Benefits'!S497)/Value_Output,"")</f>
        <v/>
      </c>
      <c r="N264" s="81" t="str">
        <f>IF(ISTEXT('Discounted Benefits'!$N497&amp;'Discounted Benefits'!$O497),('Discounted Benefits'!T497)/Value_Output,"")</f>
        <v/>
      </c>
      <c r="O264" s="81" t="str">
        <f>IF(ISTEXT('Discounted Benefits'!$N497&amp;'Discounted Benefits'!$O497),('Discounted Benefits'!U497)/Value_Output,"")</f>
        <v/>
      </c>
      <c r="P264" s="81" t="str">
        <f>IF(ISTEXT('Discounted Benefits'!$N497&amp;'Discounted Benefits'!$O497),('Discounted Benefits'!V497)/Value_Output,"")</f>
        <v/>
      </c>
      <c r="Q264" s="81" t="str">
        <f>IF(ISTEXT('Discounted Benefits'!$N497&amp;'Discounted Benefits'!$O497),('Discounted Benefits'!W497)/Value_Output,"")</f>
        <v/>
      </c>
      <c r="R264" s="81" t="str">
        <f>IF(ISTEXT('Discounted Benefits'!$N497&amp;'Discounted Benefits'!$O497),('Discounted Benefits'!X497)/Value_Output,"")</f>
        <v/>
      </c>
      <c r="S264" s="81" t="str">
        <f>IF(ISTEXT('Discounted Benefits'!$N497&amp;'Discounted Benefits'!$O497),('Discounted Benefits'!Y497)/Value_Output,"")</f>
        <v/>
      </c>
      <c r="T264" s="81" t="str">
        <f>IF(ISTEXT('Discounted Benefits'!$N497&amp;'Discounted Benefits'!$O497),('Discounted Benefits'!Z497)/Value_Output,"")</f>
        <v/>
      </c>
      <c r="U264" s="81" t="str">
        <f>IF(ISTEXT('Discounted Benefits'!$N497&amp;'Discounted Benefits'!$O497),('Discounted Benefits'!AA497)/Value_Output,"")</f>
        <v/>
      </c>
      <c r="V264" s="81" t="str">
        <f>IF(ISTEXT('Discounted Benefits'!$N497&amp;'Discounted Benefits'!$O497),('Discounted Benefits'!AB497)/Value_Output,"")</f>
        <v/>
      </c>
      <c r="W264" s="81" t="str">
        <f>IF(ISTEXT('Discounted Benefits'!$N497&amp;'Discounted Benefits'!$O497),('Discounted Benefits'!AC497)/Value_Output,"")</f>
        <v/>
      </c>
      <c r="X264" s="81" t="str">
        <f>IF(ISTEXT('Discounted Benefits'!$N497&amp;'Discounted Benefits'!$O497),('Discounted Benefits'!AD497)/Value_Output,"")</f>
        <v/>
      </c>
      <c r="Y264" s="81" t="str">
        <f>IF(ISTEXT('Discounted Benefits'!$N497&amp;'Discounted Benefits'!$O497),('Discounted Benefits'!AE497)/Value_Output,"")</f>
        <v/>
      </c>
      <c r="Z264" s="81" t="str">
        <f>IF(ISTEXT('Discounted Benefits'!$N497&amp;'Discounted Benefits'!$O497),('Discounted Benefits'!AF497)/Value_Output,"")</f>
        <v/>
      </c>
      <c r="AA264" s="81" t="str">
        <f>IF(ISTEXT('Discounted Benefits'!$N497&amp;'Discounted Benefits'!$O497),('Discounted Benefits'!AG497)/Value_Output,"")</f>
        <v/>
      </c>
      <c r="AB264" s="81" t="str">
        <f>IF(ISTEXT('Discounted Benefits'!$N497&amp;'Discounted Benefits'!$O497),('Discounted Benefits'!AH497)/Value_Output,"")</f>
        <v/>
      </c>
      <c r="AC264" s="81" t="str">
        <f>IF(ISTEXT('Discounted Benefits'!$N497&amp;'Discounted Benefits'!$O497),('Discounted Benefits'!AI497)/Value_Output,"")</f>
        <v/>
      </c>
      <c r="AD264" s="81" t="str">
        <f>IF(ISTEXT('Discounted Benefits'!$N497&amp;'Discounted Benefits'!$O497),('Discounted Benefits'!AJ497)/Value_Output,"")</f>
        <v/>
      </c>
      <c r="AE264" s="81" t="str">
        <f>IF(ISTEXT('Discounted Benefits'!$N497&amp;'Discounted Benefits'!$O497),('Discounted Benefits'!AK497)/Value_Output,"")</f>
        <v/>
      </c>
      <c r="AF264" s="81" t="str">
        <f>IF(ISTEXT('Discounted Benefits'!$N497&amp;'Discounted Benefits'!$O497),('Discounted Benefits'!AL497)/Value_Output,"")</f>
        <v/>
      </c>
      <c r="AG264" s="81" t="str">
        <f>IF(ISTEXT('Discounted Benefits'!$N497&amp;'Discounted Benefits'!$O497),('Discounted Benefits'!AM497)/Value_Output,"")</f>
        <v/>
      </c>
      <c r="AH264" s="81" t="str">
        <f>IF(ISTEXT('Discounted Benefits'!$N497&amp;'Discounted Benefits'!$O497),('Discounted Benefits'!AN497)/Value_Output,"")</f>
        <v/>
      </c>
      <c r="AI264" s="81" t="str">
        <f>IF(ISTEXT('Discounted Benefits'!$N497&amp;'Discounted Benefits'!$O497),('Discounted Benefits'!AO497)/Value_Output,"")</f>
        <v/>
      </c>
      <c r="AJ264" s="81" t="str">
        <f>IF(ISTEXT('Discounted Benefits'!$N497&amp;'Discounted Benefits'!$O497),('Discounted Benefits'!AP497)/Value_Output,"")</f>
        <v/>
      </c>
      <c r="AK264" s="81" t="str">
        <f>IF(ISTEXT('Discounted Benefits'!$N497&amp;'Discounted Benefits'!$O497),('Discounted Benefits'!AQ497)/Value_Output,"")</f>
        <v/>
      </c>
      <c r="AL264" s="81" t="str">
        <f>IF(ISTEXT('Discounted Benefits'!$N497&amp;'Discounted Benefits'!$O497),('Discounted Benefits'!AR497)/Value_Output,"")</f>
        <v/>
      </c>
      <c r="AM264" s="81" t="str">
        <f>IF(ISTEXT('Discounted Benefits'!$N497&amp;'Discounted Benefits'!$O497),('Discounted Benefits'!AS497)/Value_Output,"")</f>
        <v/>
      </c>
      <c r="AN264" s="81" t="str">
        <f>IF(ISTEXT('Discounted Benefits'!$N497&amp;'Discounted Benefits'!$O497),('Discounted Benefits'!AT497)/Value_Output,"")</f>
        <v/>
      </c>
      <c r="AO264" s="81" t="str">
        <f>IF(ISTEXT('Discounted Benefits'!$N497&amp;'Discounted Benefits'!$O497),('Discounted Benefits'!AU497)/Value_Output,"")</f>
        <v/>
      </c>
      <c r="AP264" s="81" t="str">
        <f>IF(ISTEXT('Discounted Benefits'!$N497&amp;'Discounted Benefits'!$O497),('Discounted Benefits'!AV497)/Value_Output,"")</f>
        <v/>
      </c>
      <c r="AQ264" s="81" t="str">
        <f>IF(ISTEXT('Discounted Benefits'!$N497&amp;'Discounted Benefits'!$O497),('Discounted Benefits'!AW497)/Value_Output,"")</f>
        <v/>
      </c>
      <c r="AR264" s="81" t="str">
        <f>IF(ISTEXT('Discounted Benefits'!$N497&amp;'Discounted Benefits'!$O497),('Discounted Benefits'!AX497)/Value_Output,"")</f>
        <v/>
      </c>
      <c r="AS264" s="81" t="str">
        <f>IF(ISTEXT('Discounted Benefits'!$N497&amp;'Discounted Benefits'!$O497),('Discounted Benefits'!AY497)/Value_Output,"")</f>
        <v/>
      </c>
      <c r="AT264" s="81" t="str">
        <f>IF(ISTEXT('Discounted Benefits'!$N497&amp;'Discounted Benefits'!$O497),('Discounted Benefits'!AZ497)/Value_Output,"")</f>
        <v/>
      </c>
      <c r="AU264" s="81" t="str">
        <f>IF(ISTEXT('Discounted Benefits'!$N497&amp;'Discounted Benefits'!$O497),('Discounted Benefits'!BA497)/Value_Output,"")</f>
        <v/>
      </c>
      <c r="AV264" s="81" t="str">
        <f>IF(ISTEXT('Discounted Benefits'!$N497&amp;'Discounted Benefits'!$O497),('Discounted Benefits'!BB497)/Value_Output,"")</f>
        <v/>
      </c>
      <c r="AW264" s="81" t="str">
        <f>IF(ISTEXT('Discounted Benefits'!$N497&amp;'Discounted Benefits'!$O497),('Discounted Benefits'!BC497)/Value_Output,"")</f>
        <v/>
      </c>
      <c r="AX264" s="81" t="str">
        <f>IF(ISTEXT('Discounted Benefits'!$N497&amp;'Discounted Benefits'!$O497),('Discounted Benefits'!BD497)/Value_Output,"")</f>
        <v/>
      </c>
      <c r="AY264" s="81" t="str">
        <f>IF(ISTEXT('Discounted Benefits'!$N497&amp;'Discounted Benefits'!$O497),('Discounted Benefits'!BE497)/Value_Output,"")</f>
        <v/>
      </c>
      <c r="AZ264" s="77" t="str">
        <f>IF(ISTEXT('Discounted Benefits'!$N497&amp;'Discounted Benefits'!$O497),('Discounted Benefits'!BF497)/Value_Output,"")</f>
        <v/>
      </c>
      <c r="BA264" s="77" t="str">
        <f>IF(ISTEXT('Discounted Benefits'!$N497&amp;'Discounted Benefits'!$O497),('Discounted Benefits'!BG497)/Value_Output,"")</f>
        <v/>
      </c>
      <c r="BB264" s="77" t="str">
        <f>IF(ISTEXT('Discounted Benefits'!$N497&amp;'Discounted Benefits'!$O497),('Discounted Benefits'!BH497)/Value_Output,"")</f>
        <v/>
      </c>
      <c r="BC264" s="77" t="str">
        <f>IF(ISTEXT('Discounted Benefits'!$N497&amp;'Discounted Benefits'!$O497),('Discounted Benefits'!BI497)/Value_Output,"")</f>
        <v/>
      </c>
      <c r="BD264" s="77" t="str">
        <f>IF(ISTEXT('Discounted Benefits'!$N497&amp;'Discounted Benefits'!$O497),('Discounted Benefits'!BJ497)/Value_Output,"")</f>
        <v/>
      </c>
      <c r="BE264" s="77" t="str">
        <f>IF(ISTEXT('Discounted Benefits'!$N497&amp;'Discounted Benefits'!$O497),('Discounted Benefits'!BK497)/Value_Output,"")</f>
        <v/>
      </c>
      <c r="BF264" s="77" t="str">
        <f>IF(ISTEXT('Discounted Benefits'!$N497&amp;'Discounted Benefits'!$O497),('Discounted Benefits'!BL497)/Value_Output,"")</f>
        <v/>
      </c>
      <c r="BG264" s="77" t="str">
        <f>IF(ISTEXT('Discounted Benefits'!$N497&amp;'Discounted Benefits'!$O497),('Discounted Benefits'!BM497)/Value_Output,"")</f>
        <v/>
      </c>
      <c r="BH264" s="77" t="str">
        <f>IF(ISTEXT('Discounted Benefits'!$N497&amp;'Discounted Benefits'!$O497),('Discounted Benefits'!BN497)/Value_Output,"")</f>
        <v/>
      </c>
      <c r="BI264" s="77" t="str">
        <f>IF(ISTEXT('Discounted Benefits'!$N497&amp;'Discounted Benefits'!$O497),('Discounted Benefits'!BO497)/Value_Output,"")</f>
        <v/>
      </c>
      <c r="BJ264" s="77" t="str">
        <f>IF(ISTEXT('Discounted Benefits'!$N497&amp;'Discounted Benefits'!$O497),('Discounted Benefits'!BP497)/Value_Output,"")</f>
        <v/>
      </c>
      <c r="BK264" s="77" t="str">
        <f>IF(ISTEXT('Discounted Benefits'!$N497&amp;'Discounted Benefits'!$O497),('Discounted Benefits'!BQ497)/Value_Output,"")</f>
        <v/>
      </c>
      <c r="BL264" s="77" t="str">
        <f>IF(ISTEXT('Discounted Benefits'!$N497&amp;'Discounted Benefits'!$O497),('Discounted Benefits'!BR497)/Value_Output,"")</f>
        <v/>
      </c>
      <c r="BM264" s="77" t="str">
        <f>IF(ISTEXT('Discounted Benefits'!$N497&amp;'Discounted Benefits'!$O497),('Discounted Benefits'!BS497)/Value_Output,"")</f>
        <v/>
      </c>
      <c r="BN264" s="77" t="str">
        <f>IF(ISTEXT('Discounted Benefits'!$N497&amp;'Discounted Benefits'!$O497),('Discounted Benefits'!BT497)/Value_Output,"")</f>
        <v/>
      </c>
      <c r="BO264" s="77" t="str">
        <f>IF(ISTEXT('Discounted Benefits'!$N497&amp;'Discounted Benefits'!$O497),('Discounted Benefits'!BU497)/Value_Output,"")</f>
        <v/>
      </c>
      <c r="BP264" s="77" t="str">
        <f>IF(ISTEXT('Discounted Benefits'!$N497&amp;'Discounted Benefits'!$O497),('Discounted Benefits'!BV497)/Value_Output,"")</f>
        <v/>
      </c>
      <c r="BQ264" s="77" t="str">
        <f>IF(ISTEXT('Discounted Benefits'!$N497&amp;'Discounted Benefits'!$O497),('Discounted Benefits'!BW497)/Value_Output,"")</f>
        <v/>
      </c>
      <c r="BR264" s="77" t="str">
        <f>IF(ISTEXT('Discounted Benefits'!$N497&amp;'Discounted Benefits'!$O497),('Discounted Benefits'!BX497)/Value_Output,"")</f>
        <v/>
      </c>
      <c r="BS264" s="77" t="str">
        <f>IF(ISTEXT('Discounted Benefits'!$N497&amp;'Discounted Benefits'!$O497),('Discounted Benefits'!BY497)/Value_Output,"")</f>
        <v/>
      </c>
      <c r="BT264" s="77" t="str">
        <f>IF(ISTEXT('Discounted Benefits'!$N497&amp;'Discounted Benefits'!$O497),('Discounted Benefits'!BZ497)/Value_Output,"")</f>
        <v/>
      </c>
      <c r="BU264" s="77" t="str">
        <f>IF(ISTEXT('Discounted Benefits'!$N497&amp;'Discounted Benefits'!$O497),('Discounted Benefits'!CA497)/Value_Output,"")</f>
        <v/>
      </c>
      <c r="BV264" s="77" t="str">
        <f>IF(ISTEXT('Discounted Benefits'!$N497&amp;'Discounted Benefits'!$O497),('Discounted Benefits'!CB497)/Value_Output,"")</f>
        <v/>
      </c>
      <c r="BW264" s="77" t="str">
        <f>IF(ISTEXT('Discounted Benefits'!$N497&amp;'Discounted Benefits'!$O497),('Discounted Benefits'!CC497)/Value_Output,"")</f>
        <v/>
      </c>
      <c r="BX264" s="77" t="str">
        <f>IF(ISTEXT('Discounted Benefits'!$N497&amp;'Discounted Benefits'!$O497),('Discounted Benefits'!CD497)/Value_Output,"")</f>
        <v/>
      </c>
      <c r="BY264" s="77" t="str">
        <f>IF(ISTEXT('Discounted Benefits'!$N497&amp;'Discounted Benefits'!$O497),('Discounted Benefits'!CE497)/Value_Output,"")</f>
        <v/>
      </c>
      <c r="BZ264" s="77" t="str">
        <f>IF(ISTEXT('Discounted Benefits'!$N497&amp;'Discounted Benefits'!$O497),('Discounted Benefits'!CF497)/Value_Output,"")</f>
        <v/>
      </c>
      <c r="CA264" s="77" t="str">
        <f>IF(ISTEXT('Discounted Benefits'!$N497&amp;'Discounted Benefits'!$O497),('Discounted Benefits'!CG497)/Value_Output,"")</f>
        <v/>
      </c>
      <c r="CB264" s="77" t="str">
        <f>IF(ISTEXT('Discounted Benefits'!$N497&amp;'Discounted Benefits'!$O497),('Discounted Benefits'!CH497)/Value_Output,"")</f>
        <v/>
      </c>
      <c r="CC264" s="77" t="str">
        <f>IF(ISTEXT('Discounted Benefits'!$N497&amp;'Discounted Benefits'!$O497),('Discounted Benefits'!CI497)/Value_Output,"")</f>
        <v/>
      </c>
      <c r="CD264" s="77" t="str">
        <f>IF(ISTEXT('Discounted Benefits'!$N497&amp;'Discounted Benefits'!$O497),('Discounted Benefits'!CJ497)/Value_Output,"")</f>
        <v/>
      </c>
      <c r="CE264" s="77" t="str">
        <f>IF(ISTEXT('Discounted Benefits'!$N497&amp;'Discounted Benefits'!$O497),('Discounted Benefits'!CK497)/Value_Output,"")</f>
        <v/>
      </c>
      <c r="CF264" s="77" t="str">
        <f>IF(ISTEXT('Discounted Benefits'!$N497&amp;'Discounted Benefits'!$O497),('Discounted Benefits'!CL497)/Value_Output,"")</f>
        <v/>
      </c>
      <c r="CG264" s="77" t="str">
        <f>IF(ISTEXT('Discounted Benefits'!$N497&amp;'Discounted Benefits'!$O497),('Discounted Benefits'!CM497)/Value_Output,"")</f>
        <v/>
      </c>
      <c r="CH264" s="77" t="str">
        <f>IF(ISTEXT('Discounted Benefits'!$N497&amp;'Discounted Benefits'!$O497),('Discounted Benefits'!CN497)/Value_Output,"")</f>
        <v/>
      </c>
      <c r="CI264" s="77" t="str">
        <f>IF(ISTEXT('Discounted Benefits'!$N497&amp;'Discounted Benefits'!$O497),('Discounted Benefits'!CO497)/Value_Output,"")</f>
        <v/>
      </c>
      <c r="CJ264" s="77" t="str">
        <f>IF(ISTEXT('Discounted Benefits'!$N497&amp;'Discounted Benefits'!$O497),('Discounted Benefits'!CP497)/Value_Output,"")</f>
        <v/>
      </c>
      <c r="CM264" s="24"/>
      <c r="CN264" s="24"/>
    </row>
    <row r="265" spans="3:92" x14ac:dyDescent="0.35">
      <c r="C265" s="114"/>
      <c r="D265" s="114"/>
      <c r="E265" s="23" t="str">
        <f>IF(ISTEXT('Discounted Benefits'!$N498&amp;'Discounted Benefits'!$O498),'Discounted Benefits'!$O498,"")</f>
        <v/>
      </c>
      <c r="F265" s="23"/>
      <c r="G265" s="82" t="str">
        <f>IF(ISTEXT('Discounted Benefits'!$N498&amp;'Discounted Benefits'!$O498),SUM('Discounted Benefits'!$P498:$BM498)/Value_Output,"")</f>
        <v/>
      </c>
      <c r="H265" s="82"/>
      <c r="I265" s="87"/>
      <c r="J265" s="81" t="str">
        <f>IF(ISTEXT('Discounted Benefits'!$N498&amp;'Discounted Benefits'!$O498),('Discounted Benefits'!P498)/Value_Output,"")</f>
        <v/>
      </c>
      <c r="K265" s="81" t="str">
        <f>IF(ISTEXT('Discounted Benefits'!$N498&amp;'Discounted Benefits'!$O498),('Discounted Benefits'!Q498)/Value_Output,"")</f>
        <v/>
      </c>
      <c r="L265" s="81" t="str">
        <f>IF(ISTEXT('Discounted Benefits'!$N498&amp;'Discounted Benefits'!$O498),('Discounted Benefits'!R498)/Value_Output,"")</f>
        <v/>
      </c>
      <c r="M265" s="81" t="str">
        <f>IF(ISTEXT('Discounted Benefits'!$N498&amp;'Discounted Benefits'!$O498),('Discounted Benefits'!S498)/Value_Output,"")</f>
        <v/>
      </c>
      <c r="N265" s="81" t="str">
        <f>IF(ISTEXT('Discounted Benefits'!$N498&amp;'Discounted Benefits'!$O498),('Discounted Benefits'!T498)/Value_Output,"")</f>
        <v/>
      </c>
      <c r="O265" s="81" t="str">
        <f>IF(ISTEXT('Discounted Benefits'!$N498&amp;'Discounted Benefits'!$O498),('Discounted Benefits'!U498)/Value_Output,"")</f>
        <v/>
      </c>
      <c r="P265" s="81" t="str">
        <f>IF(ISTEXT('Discounted Benefits'!$N498&amp;'Discounted Benefits'!$O498),('Discounted Benefits'!V498)/Value_Output,"")</f>
        <v/>
      </c>
      <c r="Q265" s="81" t="str">
        <f>IF(ISTEXT('Discounted Benefits'!$N498&amp;'Discounted Benefits'!$O498),('Discounted Benefits'!W498)/Value_Output,"")</f>
        <v/>
      </c>
      <c r="R265" s="81" t="str">
        <f>IF(ISTEXT('Discounted Benefits'!$N498&amp;'Discounted Benefits'!$O498),('Discounted Benefits'!X498)/Value_Output,"")</f>
        <v/>
      </c>
      <c r="S265" s="81" t="str">
        <f>IF(ISTEXT('Discounted Benefits'!$N498&amp;'Discounted Benefits'!$O498),('Discounted Benefits'!Y498)/Value_Output,"")</f>
        <v/>
      </c>
      <c r="T265" s="81" t="str">
        <f>IF(ISTEXT('Discounted Benefits'!$N498&amp;'Discounted Benefits'!$O498),('Discounted Benefits'!Z498)/Value_Output,"")</f>
        <v/>
      </c>
      <c r="U265" s="81" t="str">
        <f>IF(ISTEXT('Discounted Benefits'!$N498&amp;'Discounted Benefits'!$O498),('Discounted Benefits'!AA498)/Value_Output,"")</f>
        <v/>
      </c>
      <c r="V265" s="81" t="str">
        <f>IF(ISTEXT('Discounted Benefits'!$N498&amp;'Discounted Benefits'!$O498),('Discounted Benefits'!AB498)/Value_Output,"")</f>
        <v/>
      </c>
      <c r="W265" s="81" t="str">
        <f>IF(ISTEXT('Discounted Benefits'!$N498&amp;'Discounted Benefits'!$O498),('Discounted Benefits'!AC498)/Value_Output,"")</f>
        <v/>
      </c>
      <c r="X265" s="81" t="str">
        <f>IF(ISTEXT('Discounted Benefits'!$N498&amp;'Discounted Benefits'!$O498),('Discounted Benefits'!AD498)/Value_Output,"")</f>
        <v/>
      </c>
      <c r="Y265" s="81" t="str">
        <f>IF(ISTEXT('Discounted Benefits'!$N498&amp;'Discounted Benefits'!$O498),('Discounted Benefits'!AE498)/Value_Output,"")</f>
        <v/>
      </c>
      <c r="Z265" s="81" t="str">
        <f>IF(ISTEXT('Discounted Benefits'!$N498&amp;'Discounted Benefits'!$O498),('Discounted Benefits'!AF498)/Value_Output,"")</f>
        <v/>
      </c>
      <c r="AA265" s="81" t="str">
        <f>IF(ISTEXT('Discounted Benefits'!$N498&amp;'Discounted Benefits'!$O498),('Discounted Benefits'!AG498)/Value_Output,"")</f>
        <v/>
      </c>
      <c r="AB265" s="81" t="str">
        <f>IF(ISTEXT('Discounted Benefits'!$N498&amp;'Discounted Benefits'!$O498),('Discounted Benefits'!AH498)/Value_Output,"")</f>
        <v/>
      </c>
      <c r="AC265" s="81" t="str">
        <f>IF(ISTEXT('Discounted Benefits'!$N498&amp;'Discounted Benefits'!$O498),('Discounted Benefits'!AI498)/Value_Output,"")</f>
        <v/>
      </c>
      <c r="AD265" s="81" t="str">
        <f>IF(ISTEXT('Discounted Benefits'!$N498&amp;'Discounted Benefits'!$O498),('Discounted Benefits'!AJ498)/Value_Output,"")</f>
        <v/>
      </c>
      <c r="AE265" s="81" t="str">
        <f>IF(ISTEXT('Discounted Benefits'!$N498&amp;'Discounted Benefits'!$O498),('Discounted Benefits'!AK498)/Value_Output,"")</f>
        <v/>
      </c>
      <c r="AF265" s="81" t="str">
        <f>IF(ISTEXT('Discounted Benefits'!$N498&amp;'Discounted Benefits'!$O498),('Discounted Benefits'!AL498)/Value_Output,"")</f>
        <v/>
      </c>
      <c r="AG265" s="81" t="str">
        <f>IF(ISTEXT('Discounted Benefits'!$N498&amp;'Discounted Benefits'!$O498),('Discounted Benefits'!AM498)/Value_Output,"")</f>
        <v/>
      </c>
      <c r="AH265" s="81" t="str">
        <f>IF(ISTEXT('Discounted Benefits'!$N498&amp;'Discounted Benefits'!$O498),('Discounted Benefits'!AN498)/Value_Output,"")</f>
        <v/>
      </c>
      <c r="AI265" s="81" t="str">
        <f>IF(ISTEXT('Discounted Benefits'!$N498&amp;'Discounted Benefits'!$O498),('Discounted Benefits'!AO498)/Value_Output,"")</f>
        <v/>
      </c>
      <c r="AJ265" s="81" t="str">
        <f>IF(ISTEXT('Discounted Benefits'!$N498&amp;'Discounted Benefits'!$O498),('Discounted Benefits'!AP498)/Value_Output,"")</f>
        <v/>
      </c>
      <c r="AK265" s="81" t="str">
        <f>IF(ISTEXT('Discounted Benefits'!$N498&amp;'Discounted Benefits'!$O498),('Discounted Benefits'!AQ498)/Value_Output,"")</f>
        <v/>
      </c>
      <c r="AL265" s="81" t="str">
        <f>IF(ISTEXT('Discounted Benefits'!$N498&amp;'Discounted Benefits'!$O498),('Discounted Benefits'!AR498)/Value_Output,"")</f>
        <v/>
      </c>
      <c r="AM265" s="81" t="str">
        <f>IF(ISTEXT('Discounted Benefits'!$N498&amp;'Discounted Benefits'!$O498),('Discounted Benefits'!AS498)/Value_Output,"")</f>
        <v/>
      </c>
      <c r="AN265" s="81" t="str">
        <f>IF(ISTEXT('Discounted Benefits'!$N498&amp;'Discounted Benefits'!$O498),('Discounted Benefits'!AT498)/Value_Output,"")</f>
        <v/>
      </c>
      <c r="AO265" s="81" t="str">
        <f>IF(ISTEXT('Discounted Benefits'!$N498&amp;'Discounted Benefits'!$O498),('Discounted Benefits'!AU498)/Value_Output,"")</f>
        <v/>
      </c>
      <c r="AP265" s="81" t="str">
        <f>IF(ISTEXT('Discounted Benefits'!$N498&amp;'Discounted Benefits'!$O498),('Discounted Benefits'!AV498)/Value_Output,"")</f>
        <v/>
      </c>
      <c r="AQ265" s="81" t="str">
        <f>IF(ISTEXT('Discounted Benefits'!$N498&amp;'Discounted Benefits'!$O498),('Discounted Benefits'!AW498)/Value_Output,"")</f>
        <v/>
      </c>
      <c r="AR265" s="81" t="str">
        <f>IF(ISTEXT('Discounted Benefits'!$N498&amp;'Discounted Benefits'!$O498),('Discounted Benefits'!AX498)/Value_Output,"")</f>
        <v/>
      </c>
      <c r="AS265" s="81" t="str">
        <f>IF(ISTEXT('Discounted Benefits'!$N498&amp;'Discounted Benefits'!$O498),('Discounted Benefits'!AY498)/Value_Output,"")</f>
        <v/>
      </c>
      <c r="AT265" s="81" t="str">
        <f>IF(ISTEXT('Discounted Benefits'!$N498&amp;'Discounted Benefits'!$O498),('Discounted Benefits'!AZ498)/Value_Output,"")</f>
        <v/>
      </c>
      <c r="AU265" s="81" t="str">
        <f>IF(ISTEXT('Discounted Benefits'!$N498&amp;'Discounted Benefits'!$O498),('Discounted Benefits'!BA498)/Value_Output,"")</f>
        <v/>
      </c>
      <c r="AV265" s="81" t="str">
        <f>IF(ISTEXT('Discounted Benefits'!$N498&amp;'Discounted Benefits'!$O498),('Discounted Benefits'!BB498)/Value_Output,"")</f>
        <v/>
      </c>
      <c r="AW265" s="81" t="str">
        <f>IF(ISTEXT('Discounted Benefits'!$N498&amp;'Discounted Benefits'!$O498),('Discounted Benefits'!BC498)/Value_Output,"")</f>
        <v/>
      </c>
      <c r="AX265" s="81" t="str">
        <f>IF(ISTEXT('Discounted Benefits'!$N498&amp;'Discounted Benefits'!$O498),('Discounted Benefits'!BD498)/Value_Output,"")</f>
        <v/>
      </c>
      <c r="AY265" s="81" t="str">
        <f>IF(ISTEXT('Discounted Benefits'!$N498&amp;'Discounted Benefits'!$O498),('Discounted Benefits'!BE498)/Value_Output,"")</f>
        <v/>
      </c>
      <c r="AZ265" s="77" t="str">
        <f>IF(ISTEXT('Discounted Benefits'!$N498&amp;'Discounted Benefits'!$O498),('Discounted Benefits'!BF498)/Value_Output,"")</f>
        <v/>
      </c>
      <c r="BA265" s="77" t="str">
        <f>IF(ISTEXT('Discounted Benefits'!$N498&amp;'Discounted Benefits'!$O498),('Discounted Benefits'!BG498)/Value_Output,"")</f>
        <v/>
      </c>
      <c r="BB265" s="77" t="str">
        <f>IF(ISTEXT('Discounted Benefits'!$N498&amp;'Discounted Benefits'!$O498),('Discounted Benefits'!BH498)/Value_Output,"")</f>
        <v/>
      </c>
      <c r="BC265" s="77" t="str">
        <f>IF(ISTEXT('Discounted Benefits'!$N498&amp;'Discounted Benefits'!$O498),('Discounted Benefits'!BI498)/Value_Output,"")</f>
        <v/>
      </c>
      <c r="BD265" s="77" t="str">
        <f>IF(ISTEXT('Discounted Benefits'!$N498&amp;'Discounted Benefits'!$O498),('Discounted Benefits'!BJ498)/Value_Output,"")</f>
        <v/>
      </c>
      <c r="BE265" s="77" t="str">
        <f>IF(ISTEXT('Discounted Benefits'!$N498&amp;'Discounted Benefits'!$O498),('Discounted Benefits'!BK498)/Value_Output,"")</f>
        <v/>
      </c>
      <c r="BF265" s="77" t="str">
        <f>IF(ISTEXT('Discounted Benefits'!$N498&amp;'Discounted Benefits'!$O498),('Discounted Benefits'!BL498)/Value_Output,"")</f>
        <v/>
      </c>
      <c r="BG265" s="77" t="str">
        <f>IF(ISTEXT('Discounted Benefits'!$N498&amp;'Discounted Benefits'!$O498),('Discounted Benefits'!BM498)/Value_Output,"")</f>
        <v/>
      </c>
      <c r="BH265" s="77" t="str">
        <f>IF(ISTEXT('Discounted Benefits'!$N498&amp;'Discounted Benefits'!$O498),('Discounted Benefits'!BN498)/Value_Output,"")</f>
        <v/>
      </c>
      <c r="BI265" s="77" t="str">
        <f>IF(ISTEXT('Discounted Benefits'!$N498&amp;'Discounted Benefits'!$O498),('Discounted Benefits'!BO498)/Value_Output,"")</f>
        <v/>
      </c>
      <c r="BJ265" s="77" t="str">
        <f>IF(ISTEXT('Discounted Benefits'!$N498&amp;'Discounted Benefits'!$O498),('Discounted Benefits'!BP498)/Value_Output,"")</f>
        <v/>
      </c>
      <c r="BK265" s="77" t="str">
        <f>IF(ISTEXT('Discounted Benefits'!$N498&amp;'Discounted Benefits'!$O498),('Discounted Benefits'!BQ498)/Value_Output,"")</f>
        <v/>
      </c>
      <c r="BL265" s="77" t="str">
        <f>IF(ISTEXT('Discounted Benefits'!$N498&amp;'Discounted Benefits'!$O498),('Discounted Benefits'!BR498)/Value_Output,"")</f>
        <v/>
      </c>
      <c r="BM265" s="77" t="str">
        <f>IF(ISTEXT('Discounted Benefits'!$N498&amp;'Discounted Benefits'!$O498),('Discounted Benefits'!BS498)/Value_Output,"")</f>
        <v/>
      </c>
      <c r="BN265" s="77" t="str">
        <f>IF(ISTEXT('Discounted Benefits'!$N498&amp;'Discounted Benefits'!$O498),('Discounted Benefits'!BT498)/Value_Output,"")</f>
        <v/>
      </c>
      <c r="BO265" s="77" t="str">
        <f>IF(ISTEXT('Discounted Benefits'!$N498&amp;'Discounted Benefits'!$O498),('Discounted Benefits'!BU498)/Value_Output,"")</f>
        <v/>
      </c>
      <c r="BP265" s="77" t="str">
        <f>IF(ISTEXT('Discounted Benefits'!$N498&amp;'Discounted Benefits'!$O498),('Discounted Benefits'!BV498)/Value_Output,"")</f>
        <v/>
      </c>
      <c r="BQ265" s="77" t="str">
        <f>IF(ISTEXT('Discounted Benefits'!$N498&amp;'Discounted Benefits'!$O498),('Discounted Benefits'!BW498)/Value_Output,"")</f>
        <v/>
      </c>
      <c r="BR265" s="77" t="str">
        <f>IF(ISTEXT('Discounted Benefits'!$N498&amp;'Discounted Benefits'!$O498),('Discounted Benefits'!BX498)/Value_Output,"")</f>
        <v/>
      </c>
      <c r="BS265" s="77" t="str">
        <f>IF(ISTEXT('Discounted Benefits'!$N498&amp;'Discounted Benefits'!$O498),('Discounted Benefits'!BY498)/Value_Output,"")</f>
        <v/>
      </c>
      <c r="BT265" s="77" t="str">
        <f>IF(ISTEXT('Discounted Benefits'!$N498&amp;'Discounted Benefits'!$O498),('Discounted Benefits'!BZ498)/Value_Output,"")</f>
        <v/>
      </c>
      <c r="BU265" s="77" t="str">
        <f>IF(ISTEXT('Discounted Benefits'!$N498&amp;'Discounted Benefits'!$O498),('Discounted Benefits'!CA498)/Value_Output,"")</f>
        <v/>
      </c>
      <c r="BV265" s="77" t="str">
        <f>IF(ISTEXT('Discounted Benefits'!$N498&amp;'Discounted Benefits'!$O498),('Discounted Benefits'!CB498)/Value_Output,"")</f>
        <v/>
      </c>
      <c r="BW265" s="77" t="str">
        <f>IF(ISTEXT('Discounted Benefits'!$N498&amp;'Discounted Benefits'!$O498),('Discounted Benefits'!CC498)/Value_Output,"")</f>
        <v/>
      </c>
      <c r="BX265" s="77" t="str">
        <f>IF(ISTEXT('Discounted Benefits'!$N498&amp;'Discounted Benefits'!$O498),('Discounted Benefits'!CD498)/Value_Output,"")</f>
        <v/>
      </c>
      <c r="BY265" s="77" t="str">
        <f>IF(ISTEXT('Discounted Benefits'!$N498&amp;'Discounted Benefits'!$O498),('Discounted Benefits'!CE498)/Value_Output,"")</f>
        <v/>
      </c>
      <c r="BZ265" s="77" t="str">
        <f>IF(ISTEXT('Discounted Benefits'!$N498&amp;'Discounted Benefits'!$O498),('Discounted Benefits'!CF498)/Value_Output,"")</f>
        <v/>
      </c>
      <c r="CA265" s="77" t="str">
        <f>IF(ISTEXT('Discounted Benefits'!$N498&amp;'Discounted Benefits'!$O498),('Discounted Benefits'!CG498)/Value_Output,"")</f>
        <v/>
      </c>
      <c r="CB265" s="77" t="str">
        <f>IF(ISTEXT('Discounted Benefits'!$N498&amp;'Discounted Benefits'!$O498),('Discounted Benefits'!CH498)/Value_Output,"")</f>
        <v/>
      </c>
      <c r="CC265" s="77" t="str">
        <f>IF(ISTEXT('Discounted Benefits'!$N498&amp;'Discounted Benefits'!$O498),('Discounted Benefits'!CI498)/Value_Output,"")</f>
        <v/>
      </c>
      <c r="CD265" s="77" t="str">
        <f>IF(ISTEXT('Discounted Benefits'!$N498&amp;'Discounted Benefits'!$O498),('Discounted Benefits'!CJ498)/Value_Output,"")</f>
        <v/>
      </c>
      <c r="CE265" s="77" t="str">
        <f>IF(ISTEXT('Discounted Benefits'!$N498&amp;'Discounted Benefits'!$O498),('Discounted Benefits'!CK498)/Value_Output,"")</f>
        <v/>
      </c>
      <c r="CF265" s="77" t="str">
        <f>IF(ISTEXT('Discounted Benefits'!$N498&amp;'Discounted Benefits'!$O498),('Discounted Benefits'!CL498)/Value_Output,"")</f>
        <v/>
      </c>
      <c r="CG265" s="77" t="str">
        <f>IF(ISTEXT('Discounted Benefits'!$N498&amp;'Discounted Benefits'!$O498),('Discounted Benefits'!CM498)/Value_Output,"")</f>
        <v/>
      </c>
      <c r="CH265" s="77" t="str">
        <f>IF(ISTEXT('Discounted Benefits'!$N498&amp;'Discounted Benefits'!$O498),('Discounted Benefits'!CN498)/Value_Output,"")</f>
        <v/>
      </c>
      <c r="CI265" s="77" t="str">
        <f>IF(ISTEXT('Discounted Benefits'!$N498&amp;'Discounted Benefits'!$O498),('Discounted Benefits'!CO498)/Value_Output,"")</f>
        <v/>
      </c>
      <c r="CJ265" s="77" t="str">
        <f>IF(ISTEXT('Discounted Benefits'!$N498&amp;'Discounted Benefits'!$O498),('Discounted Benefits'!CP498)/Value_Output,"")</f>
        <v/>
      </c>
      <c r="CM265" s="24"/>
      <c r="CN265" s="24"/>
    </row>
    <row r="266" spans="3:92" x14ac:dyDescent="0.35">
      <c r="C266" s="114"/>
      <c r="D266" s="114"/>
      <c r="E266" s="23" t="str">
        <f>IF(ISTEXT('Discounted Benefits'!$N499&amp;'Discounted Benefits'!$O499),'Discounted Benefits'!$O499,"")</f>
        <v/>
      </c>
      <c r="F266" s="23"/>
      <c r="G266" s="82" t="str">
        <f>IF(ISTEXT('Discounted Benefits'!$N499&amp;'Discounted Benefits'!$O499),SUM('Discounted Benefits'!$P499:$BM499)/Value_Output,"")</f>
        <v/>
      </c>
      <c r="H266" s="82"/>
      <c r="I266" s="88"/>
      <c r="J266" s="81" t="str">
        <f>IF(ISTEXT('Discounted Benefits'!$N499&amp;'Discounted Benefits'!$O499),('Discounted Benefits'!P499)/Value_Output,"")</f>
        <v/>
      </c>
      <c r="K266" s="81" t="str">
        <f>IF(ISTEXT('Discounted Benefits'!$N499&amp;'Discounted Benefits'!$O499),('Discounted Benefits'!Q499)/Value_Output,"")</f>
        <v/>
      </c>
      <c r="L266" s="81" t="str">
        <f>IF(ISTEXT('Discounted Benefits'!$N499&amp;'Discounted Benefits'!$O499),('Discounted Benefits'!R499)/Value_Output,"")</f>
        <v/>
      </c>
      <c r="M266" s="81" t="str">
        <f>IF(ISTEXT('Discounted Benefits'!$N499&amp;'Discounted Benefits'!$O499),('Discounted Benefits'!S499)/Value_Output,"")</f>
        <v/>
      </c>
      <c r="N266" s="81" t="str">
        <f>IF(ISTEXT('Discounted Benefits'!$N499&amp;'Discounted Benefits'!$O499),('Discounted Benefits'!T499)/Value_Output,"")</f>
        <v/>
      </c>
      <c r="O266" s="81" t="str">
        <f>IF(ISTEXT('Discounted Benefits'!$N499&amp;'Discounted Benefits'!$O499),('Discounted Benefits'!U499)/Value_Output,"")</f>
        <v/>
      </c>
      <c r="P266" s="81" t="str">
        <f>IF(ISTEXT('Discounted Benefits'!$N499&amp;'Discounted Benefits'!$O499),('Discounted Benefits'!V499)/Value_Output,"")</f>
        <v/>
      </c>
      <c r="Q266" s="81" t="str">
        <f>IF(ISTEXT('Discounted Benefits'!$N499&amp;'Discounted Benefits'!$O499),('Discounted Benefits'!W499)/Value_Output,"")</f>
        <v/>
      </c>
      <c r="R266" s="81" t="str">
        <f>IF(ISTEXT('Discounted Benefits'!$N499&amp;'Discounted Benefits'!$O499),('Discounted Benefits'!X499)/Value_Output,"")</f>
        <v/>
      </c>
      <c r="S266" s="81" t="str">
        <f>IF(ISTEXT('Discounted Benefits'!$N499&amp;'Discounted Benefits'!$O499),('Discounted Benefits'!Y499)/Value_Output,"")</f>
        <v/>
      </c>
      <c r="T266" s="81" t="str">
        <f>IF(ISTEXT('Discounted Benefits'!$N499&amp;'Discounted Benefits'!$O499),('Discounted Benefits'!Z499)/Value_Output,"")</f>
        <v/>
      </c>
      <c r="U266" s="81" t="str">
        <f>IF(ISTEXT('Discounted Benefits'!$N499&amp;'Discounted Benefits'!$O499),('Discounted Benefits'!AA499)/Value_Output,"")</f>
        <v/>
      </c>
      <c r="V266" s="81" t="str">
        <f>IF(ISTEXT('Discounted Benefits'!$N499&amp;'Discounted Benefits'!$O499),('Discounted Benefits'!AB499)/Value_Output,"")</f>
        <v/>
      </c>
      <c r="W266" s="81" t="str">
        <f>IF(ISTEXT('Discounted Benefits'!$N499&amp;'Discounted Benefits'!$O499),('Discounted Benefits'!AC499)/Value_Output,"")</f>
        <v/>
      </c>
      <c r="X266" s="81" t="str">
        <f>IF(ISTEXT('Discounted Benefits'!$N499&amp;'Discounted Benefits'!$O499),('Discounted Benefits'!AD499)/Value_Output,"")</f>
        <v/>
      </c>
      <c r="Y266" s="81" t="str">
        <f>IF(ISTEXT('Discounted Benefits'!$N499&amp;'Discounted Benefits'!$O499),('Discounted Benefits'!AE499)/Value_Output,"")</f>
        <v/>
      </c>
      <c r="Z266" s="81" t="str">
        <f>IF(ISTEXT('Discounted Benefits'!$N499&amp;'Discounted Benefits'!$O499),('Discounted Benefits'!AF499)/Value_Output,"")</f>
        <v/>
      </c>
      <c r="AA266" s="81" t="str">
        <f>IF(ISTEXT('Discounted Benefits'!$N499&amp;'Discounted Benefits'!$O499),('Discounted Benefits'!AG499)/Value_Output,"")</f>
        <v/>
      </c>
      <c r="AB266" s="81" t="str">
        <f>IF(ISTEXT('Discounted Benefits'!$N499&amp;'Discounted Benefits'!$O499),('Discounted Benefits'!AH499)/Value_Output,"")</f>
        <v/>
      </c>
      <c r="AC266" s="81" t="str">
        <f>IF(ISTEXT('Discounted Benefits'!$N499&amp;'Discounted Benefits'!$O499),('Discounted Benefits'!AI499)/Value_Output,"")</f>
        <v/>
      </c>
      <c r="AD266" s="81" t="str">
        <f>IF(ISTEXT('Discounted Benefits'!$N499&amp;'Discounted Benefits'!$O499),('Discounted Benefits'!AJ499)/Value_Output,"")</f>
        <v/>
      </c>
      <c r="AE266" s="81" t="str">
        <f>IF(ISTEXT('Discounted Benefits'!$N499&amp;'Discounted Benefits'!$O499),('Discounted Benefits'!AK499)/Value_Output,"")</f>
        <v/>
      </c>
      <c r="AF266" s="81" t="str">
        <f>IF(ISTEXT('Discounted Benefits'!$N499&amp;'Discounted Benefits'!$O499),('Discounted Benefits'!AL499)/Value_Output,"")</f>
        <v/>
      </c>
      <c r="AG266" s="81" t="str">
        <f>IF(ISTEXT('Discounted Benefits'!$N499&amp;'Discounted Benefits'!$O499),('Discounted Benefits'!AM499)/Value_Output,"")</f>
        <v/>
      </c>
      <c r="AH266" s="81" t="str">
        <f>IF(ISTEXT('Discounted Benefits'!$N499&amp;'Discounted Benefits'!$O499),('Discounted Benefits'!AN499)/Value_Output,"")</f>
        <v/>
      </c>
      <c r="AI266" s="81" t="str">
        <f>IF(ISTEXT('Discounted Benefits'!$N499&amp;'Discounted Benefits'!$O499),('Discounted Benefits'!AO499)/Value_Output,"")</f>
        <v/>
      </c>
      <c r="AJ266" s="81" t="str">
        <f>IF(ISTEXT('Discounted Benefits'!$N499&amp;'Discounted Benefits'!$O499),('Discounted Benefits'!AP499)/Value_Output,"")</f>
        <v/>
      </c>
      <c r="AK266" s="81" t="str">
        <f>IF(ISTEXT('Discounted Benefits'!$N499&amp;'Discounted Benefits'!$O499),('Discounted Benefits'!AQ499)/Value_Output,"")</f>
        <v/>
      </c>
      <c r="AL266" s="81" t="str">
        <f>IF(ISTEXT('Discounted Benefits'!$N499&amp;'Discounted Benefits'!$O499),('Discounted Benefits'!AR499)/Value_Output,"")</f>
        <v/>
      </c>
      <c r="AM266" s="81" t="str">
        <f>IF(ISTEXT('Discounted Benefits'!$N499&amp;'Discounted Benefits'!$O499),('Discounted Benefits'!AS499)/Value_Output,"")</f>
        <v/>
      </c>
      <c r="AN266" s="81" t="str">
        <f>IF(ISTEXT('Discounted Benefits'!$N499&amp;'Discounted Benefits'!$O499),('Discounted Benefits'!AT499)/Value_Output,"")</f>
        <v/>
      </c>
      <c r="AO266" s="81" t="str">
        <f>IF(ISTEXT('Discounted Benefits'!$N499&amp;'Discounted Benefits'!$O499),('Discounted Benefits'!AU499)/Value_Output,"")</f>
        <v/>
      </c>
      <c r="AP266" s="81" t="str">
        <f>IF(ISTEXT('Discounted Benefits'!$N499&amp;'Discounted Benefits'!$O499),('Discounted Benefits'!AV499)/Value_Output,"")</f>
        <v/>
      </c>
      <c r="AQ266" s="81" t="str">
        <f>IF(ISTEXT('Discounted Benefits'!$N499&amp;'Discounted Benefits'!$O499),('Discounted Benefits'!AW499)/Value_Output,"")</f>
        <v/>
      </c>
      <c r="AR266" s="81" t="str">
        <f>IF(ISTEXT('Discounted Benefits'!$N499&amp;'Discounted Benefits'!$O499),('Discounted Benefits'!AX499)/Value_Output,"")</f>
        <v/>
      </c>
      <c r="AS266" s="81" t="str">
        <f>IF(ISTEXT('Discounted Benefits'!$N499&amp;'Discounted Benefits'!$O499),('Discounted Benefits'!AY499)/Value_Output,"")</f>
        <v/>
      </c>
      <c r="AT266" s="81" t="str">
        <f>IF(ISTEXT('Discounted Benefits'!$N499&amp;'Discounted Benefits'!$O499),('Discounted Benefits'!AZ499)/Value_Output,"")</f>
        <v/>
      </c>
      <c r="AU266" s="81" t="str">
        <f>IF(ISTEXT('Discounted Benefits'!$N499&amp;'Discounted Benefits'!$O499),('Discounted Benefits'!BA499)/Value_Output,"")</f>
        <v/>
      </c>
      <c r="AV266" s="81" t="str">
        <f>IF(ISTEXT('Discounted Benefits'!$N499&amp;'Discounted Benefits'!$O499),('Discounted Benefits'!BB499)/Value_Output,"")</f>
        <v/>
      </c>
      <c r="AW266" s="81" t="str">
        <f>IF(ISTEXT('Discounted Benefits'!$N499&amp;'Discounted Benefits'!$O499),('Discounted Benefits'!BC499)/Value_Output,"")</f>
        <v/>
      </c>
      <c r="AX266" s="81" t="str">
        <f>IF(ISTEXT('Discounted Benefits'!$N499&amp;'Discounted Benefits'!$O499),('Discounted Benefits'!BD499)/Value_Output,"")</f>
        <v/>
      </c>
      <c r="AY266" s="81" t="str">
        <f>IF(ISTEXT('Discounted Benefits'!$N499&amp;'Discounted Benefits'!$O499),('Discounted Benefits'!BE499)/Value_Output,"")</f>
        <v/>
      </c>
      <c r="AZ266" s="77" t="str">
        <f>IF(ISTEXT('Discounted Benefits'!$N499&amp;'Discounted Benefits'!$O499),('Discounted Benefits'!BF499)/Value_Output,"")</f>
        <v/>
      </c>
      <c r="BA266" s="77" t="str">
        <f>IF(ISTEXT('Discounted Benefits'!$N499&amp;'Discounted Benefits'!$O499),('Discounted Benefits'!BG499)/Value_Output,"")</f>
        <v/>
      </c>
      <c r="BB266" s="77" t="str">
        <f>IF(ISTEXT('Discounted Benefits'!$N499&amp;'Discounted Benefits'!$O499),('Discounted Benefits'!BH499)/Value_Output,"")</f>
        <v/>
      </c>
      <c r="BC266" s="77" t="str">
        <f>IF(ISTEXT('Discounted Benefits'!$N499&amp;'Discounted Benefits'!$O499),('Discounted Benefits'!BI499)/Value_Output,"")</f>
        <v/>
      </c>
      <c r="BD266" s="77" t="str">
        <f>IF(ISTEXT('Discounted Benefits'!$N499&amp;'Discounted Benefits'!$O499),('Discounted Benefits'!BJ499)/Value_Output,"")</f>
        <v/>
      </c>
      <c r="BE266" s="77" t="str">
        <f>IF(ISTEXT('Discounted Benefits'!$N499&amp;'Discounted Benefits'!$O499),('Discounted Benefits'!BK499)/Value_Output,"")</f>
        <v/>
      </c>
      <c r="BF266" s="77" t="str">
        <f>IF(ISTEXT('Discounted Benefits'!$N499&amp;'Discounted Benefits'!$O499),('Discounted Benefits'!BL499)/Value_Output,"")</f>
        <v/>
      </c>
      <c r="BG266" s="77" t="str">
        <f>IF(ISTEXT('Discounted Benefits'!$N499&amp;'Discounted Benefits'!$O499),('Discounted Benefits'!BM499)/Value_Output,"")</f>
        <v/>
      </c>
      <c r="BH266" s="77" t="str">
        <f>IF(ISTEXT('Discounted Benefits'!$N499&amp;'Discounted Benefits'!$O499),('Discounted Benefits'!BN499)/Value_Output,"")</f>
        <v/>
      </c>
      <c r="BI266" s="77" t="str">
        <f>IF(ISTEXT('Discounted Benefits'!$N499&amp;'Discounted Benefits'!$O499),('Discounted Benefits'!BO499)/Value_Output,"")</f>
        <v/>
      </c>
      <c r="BJ266" s="77" t="str">
        <f>IF(ISTEXT('Discounted Benefits'!$N499&amp;'Discounted Benefits'!$O499),('Discounted Benefits'!BP499)/Value_Output,"")</f>
        <v/>
      </c>
      <c r="BK266" s="77" t="str">
        <f>IF(ISTEXT('Discounted Benefits'!$N499&amp;'Discounted Benefits'!$O499),('Discounted Benefits'!BQ499)/Value_Output,"")</f>
        <v/>
      </c>
      <c r="BL266" s="77" t="str">
        <f>IF(ISTEXT('Discounted Benefits'!$N499&amp;'Discounted Benefits'!$O499),('Discounted Benefits'!BR499)/Value_Output,"")</f>
        <v/>
      </c>
      <c r="BM266" s="77" t="str">
        <f>IF(ISTEXT('Discounted Benefits'!$N499&amp;'Discounted Benefits'!$O499),('Discounted Benefits'!BS499)/Value_Output,"")</f>
        <v/>
      </c>
      <c r="BN266" s="77" t="str">
        <f>IF(ISTEXT('Discounted Benefits'!$N499&amp;'Discounted Benefits'!$O499),('Discounted Benefits'!BT499)/Value_Output,"")</f>
        <v/>
      </c>
      <c r="BO266" s="77" t="str">
        <f>IF(ISTEXT('Discounted Benefits'!$N499&amp;'Discounted Benefits'!$O499),('Discounted Benefits'!BU499)/Value_Output,"")</f>
        <v/>
      </c>
      <c r="BP266" s="77" t="str">
        <f>IF(ISTEXT('Discounted Benefits'!$N499&amp;'Discounted Benefits'!$O499),('Discounted Benefits'!BV499)/Value_Output,"")</f>
        <v/>
      </c>
      <c r="BQ266" s="77" t="str">
        <f>IF(ISTEXT('Discounted Benefits'!$N499&amp;'Discounted Benefits'!$O499),('Discounted Benefits'!BW499)/Value_Output,"")</f>
        <v/>
      </c>
      <c r="BR266" s="77" t="str">
        <f>IF(ISTEXT('Discounted Benefits'!$N499&amp;'Discounted Benefits'!$O499),('Discounted Benefits'!BX499)/Value_Output,"")</f>
        <v/>
      </c>
      <c r="BS266" s="77" t="str">
        <f>IF(ISTEXT('Discounted Benefits'!$N499&amp;'Discounted Benefits'!$O499),('Discounted Benefits'!BY499)/Value_Output,"")</f>
        <v/>
      </c>
      <c r="BT266" s="77" t="str">
        <f>IF(ISTEXT('Discounted Benefits'!$N499&amp;'Discounted Benefits'!$O499),('Discounted Benefits'!BZ499)/Value_Output,"")</f>
        <v/>
      </c>
      <c r="BU266" s="77" t="str">
        <f>IF(ISTEXT('Discounted Benefits'!$N499&amp;'Discounted Benefits'!$O499),('Discounted Benefits'!CA499)/Value_Output,"")</f>
        <v/>
      </c>
      <c r="BV266" s="77" t="str">
        <f>IF(ISTEXT('Discounted Benefits'!$N499&amp;'Discounted Benefits'!$O499),('Discounted Benefits'!CB499)/Value_Output,"")</f>
        <v/>
      </c>
      <c r="BW266" s="77" t="str">
        <f>IF(ISTEXT('Discounted Benefits'!$N499&amp;'Discounted Benefits'!$O499),('Discounted Benefits'!CC499)/Value_Output,"")</f>
        <v/>
      </c>
      <c r="BX266" s="77" t="str">
        <f>IF(ISTEXT('Discounted Benefits'!$N499&amp;'Discounted Benefits'!$O499),('Discounted Benefits'!CD499)/Value_Output,"")</f>
        <v/>
      </c>
      <c r="BY266" s="77" t="str">
        <f>IF(ISTEXT('Discounted Benefits'!$N499&amp;'Discounted Benefits'!$O499),('Discounted Benefits'!CE499)/Value_Output,"")</f>
        <v/>
      </c>
      <c r="BZ266" s="77" t="str">
        <f>IF(ISTEXT('Discounted Benefits'!$N499&amp;'Discounted Benefits'!$O499),('Discounted Benefits'!CF499)/Value_Output,"")</f>
        <v/>
      </c>
      <c r="CA266" s="77" t="str">
        <f>IF(ISTEXT('Discounted Benefits'!$N499&amp;'Discounted Benefits'!$O499),('Discounted Benefits'!CG499)/Value_Output,"")</f>
        <v/>
      </c>
      <c r="CB266" s="77" t="str">
        <f>IF(ISTEXT('Discounted Benefits'!$N499&amp;'Discounted Benefits'!$O499),('Discounted Benefits'!CH499)/Value_Output,"")</f>
        <v/>
      </c>
      <c r="CC266" s="77" t="str">
        <f>IF(ISTEXT('Discounted Benefits'!$N499&amp;'Discounted Benefits'!$O499),('Discounted Benefits'!CI499)/Value_Output,"")</f>
        <v/>
      </c>
      <c r="CD266" s="77" t="str">
        <f>IF(ISTEXT('Discounted Benefits'!$N499&amp;'Discounted Benefits'!$O499),('Discounted Benefits'!CJ499)/Value_Output,"")</f>
        <v/>
      </c>
      <c r="CE266" s="77" t="str">
        <f>IF(ISTEXT('Discounted Benefits'!$N499&amp;'Discounted Benefits'!$O499),('Discounted Benefits'!CK499)/Value_Output,"")</f>
        <v/>
      </c>
      <c r="CF266" s="77" t="str">
        <f>IF(ISTEXT('Discounted Benefits'!$N499&amp;'Discounted Benefits'!$O499),('Discounted Benefits'!CL499)/Value_Output,"")</f>
        <v/>
      </c>
      <c r="CG266" s="77" t="str">
        <f>IF(ISTEXT('Discounted Benefits'!$N499&amp;'Discounted Benefits'!$O499),('Discounted Benefits'!CM499)/Value_Output,"")</f>
        <v/>
      </c>
      <c r="CH266" s="77" t="str">
        <f>IF(ISTEXT('Discounted Benefits'!$N499&amp;'Discounted Benefits'!$O499),('Discounted Benefits'!CN499)/Value_Output,"")</f>
        <v/>
      </c>
      <c r="CI266" s="77" t="str">
        <f>IF(ISTEXT('Discounted Benefits'!$N499&amp;'Discounted Benefits'!$O499),('Discounted Benefits'!CO499)/Value_Output,"")</f>
        <v/>
      </c>
      <c r="CJ266" s="77" t="str">
        <f>IF(ISTEXT('Discounted Benefits'!$N499&amp;'Discounted Benefits'!$O499),('Discounted Benefits'!CP499)/Value_Output,"")</f>
        <v/>
      </c>
      <c r="CM266" s="24"/>
      <c r="CN266" s="24"/>
    </row>
    <row r="267" spans="3:92" x14ac:dyDescent="0.35">
      <c r="C267" s="114"/>
      <c r="D267" s="114"/>
      <c r="E267" s="23" t="str">
        <f>IF(ISTEXT('Discounted Benefits'!$N500&amp;'Discounted Benefits'!$O500),'Discounted Benefits'!$O500,"")</f>
        <v/>
      </c>
      <c r="F267" s="23"/>
      <c r="G267" s="82" t="str">
        <f>IF(ISTEXT('Discounted Benefits'!$N500&amp;'Discounted Benefits'!$O500),SUM('Discounted Benefits'!$P500:$BM500)/Value_Output,"")</f>
        <v/>
      </c>
      <c r="H267" s="82"/>
      <c r="I267" s="88"/>
      <c r="J267" s="81" t="str">
        <f>IF(ISTEXT('Discounted Benefits'!$N500&amp;'Discounted Benefits'!$O500),('Discounted Benefits'!P500)/Value_Output,"")</f>
        <v/>
      </c>
      <c r="K267" s="81" t="str">
        <f>IF(ISTEXT('Discounted Benefits'!$N500&amp;'Discounted Benefits'!$O500),('Discounted Benefits'!Q500)/Value_Output,"")</f>
        <v/>
      </c>
      <c r="L267" s="81" t="str">
        <f>IF(ISTEXT('Discounted Benefits'!$N500&amp;'Discounted Benefits'!$O500),('Discounted Benefits'!R500)/Value_Output,"")</f>
        <v/>
      </c>
      <c r="M267" s="81" t="str">
        <f>IF(ISTEXT('Discounted Benefits'!$N500&amp;'Discounted Benefits'!$O500),('Discounted Benefits'!S500)/Value_Output,"")</f>
        <v/>
      </c>
      <c r="N267" s="81" t="str">
        <f>IF(ISTEXT('Discounted Benefits'!$N500&amp;'Discounted Benefits'!$O500),('Discounted Benefits'!T500)/Value_Output,"")</f>
        <v/>
      </c>
      <c r="O267" s="81" t="str">
        <f>IF(ISTEXT('Discounted Benefits'!$N500&amp;'Discounted Benefits'!$O500),('Discounted Benefits'!U500)/Value_Output,"")</f>
        <v/>
      </c>
      <c r="P267" s="81" t="str">
        <f>IF(ISTEXT('Discounted Benefits'!$N500&amp;'Discounted Benefits'!$O500),('Discounted Benefits'!V500)/Value_Output,"")</f>
        <v/>
      </c>
      <c r="Q267" s="81" t="str">
        <f>IF(ISTEXT('Discounted Benefits'!$N500&amp;'Discounted Benefits'!$O500),('Discounted Benefits'!W500)/Value_Output,"")</f>
        <v/>
      </c>
      <c r="R267" s="81" t="str">
        <f>IF(ISTEXT('Discounted Benefits'!$N500&amp;'Discounted Benefits'!$O500),('Discounted Benefits'!X500)/Value_Output,"")</f>
        <v/>
      </c>
      <c r="S267" s="81" t="str">
        <f>IF(ISTEXT('Discounted Benefits'!$N500&amp;'Discounted Benefits'!$O500),('Discounted Benefits'!Y500)/Value_Output,"")</f>
        <v/>
      </c>
      <c r="T267" s="81" t="str">
        <f>IF(ISTEXT('Discounted Benefits'!$N500&amp;'Discounted Benefits'!$O500),('Discounted Benefits'!Z500)/Value_Output,"")</f>
        <v/>
      </c>
      <c r="U267" s="81" t="str">
        <f>IF(ISTEXT('Discounted Benefits'!$N500&amp;'Discounted Benefits'!$O500),('Discounted Benefits'!AA500)/Value_Output,"")</f>
        <v/>
      </c>
      <c r="V267" s="81" t="str">
        <f>IF(ISTEXT('Discounted Benefits'!$N500&amp;'Discounted Benefits'!$O500),('Discounted Benefits'!AB500)/Value_Output,"")</f>
        <v/>
      </c>
      <c r="W267" s="81" t="str">
        <f>IF(ISTEXT('Discounted Benefits'!$N500&amp;'Discounted Benefits'!$O500),('Discounted Benefits'!AC500)/Value_Output,"")</f>
        <v/>
      </c>
      <c r="X267" s="81" t="str">
        <f>IF(ISTEXT('Discounted Benefits'!$N500&amp;'Discounted Benefits'!$O500),('Discounted Benefits'!AD500)/Value_Output,"")</f>
        <v/>
      </c>
      <c r="Y267" s="81" t="str">
        <f>IF(ISTEXT('Discounted Benefits'!$N500&amp;'Discounted Benefits'!$O500),('Discounted Benefits'!AE500)/Value_Output,"")</f>
        <v/>
      </c>
      <c r="Z267" s="81" t="str">
        <f>IF(ISTEXT('Discounted Benefits'!$N500&amp;'Discounted Benefits'!$O500),('Discounted Benefits'!AF500)/Value_Output,"")</f>
        <v/>
      </c>
      <c r="AA267" s="81" t="str">
        <f>IF(ISTEXT('Discounted Benefits'!$N500&amp;'Discounted Benefits'!$O500),('Discounted Benefits'!AG500)/Value_Output,"")</f>
        <v/>
      </c>
      <c r="AB267" s="81" t="str">
        <f>IF(ISTEXT('Discounted Benefits'!$N500&amp;'Discounted Benefits'!$O500),('Discounted Benefits'!AH500)/Value_Output,"")</f>
        <v/>
      </c>
      <c r="AC267" s="81" t="str">
        <f>IF(ISTEXT('Discounted Benefits'!$N500&amp;'Discounted Benefits'!$O500),('Discounted Benefits'!AI500)/Value_Output,"")</f>
        <v/>
      </c>
      <c r="AD267" s="81" t="str">
        <f>IF(ISTEXT('Discounted Benefits'!$N500&amp;'Discounted Benefits'!$O500),('Discounted Benefits'!AJ500)/Value_Output,"")</f>
        <v/>
      </c>
      <c r="AE267" s="81" t="str">
        <f>IF(ISTEXT('Discounted Benefits'!$N500&amp;'Discounted Benefits'!$O500),('Discounted Benefits'!AK500)/Value_Output,"")</f>
        <v/>
      </c>
      <c r="AF267" s="81" t="str">
        <f>IF(ISTEXT('Discounted Benefits'!$N500&amp;'Discounted Benefits'!$O500),('Discounted Benefits'!AL500)/Value_Output,"")</f>
        <v/>
      </c>
      <c r="AG267" s="81" t="str">
        <f>IF(ISTEXT('Discounted Benefits'!$N500&amp;'Discounted Benefits'!$O500),('Discounted Benefits'!AM500)/Value_Output,"")</f>
        <v/>
      </c>
      <c r="AH267" s="81" t="str">
        <f>IF(ISTEXT('Discounted Benefits'!$N500&amp;'Discounted Benefits'!$O500),('Discounted Benefits'!AN500)/Value_Output,"")</f>
        <v/>
      </c>
      <c r="AI267" s="81" t="str">
        <f>IF(ISTEXT('Discounted Benefits'!$N500&amp;'Discounted Benefits'!$O500),('Discounted Benefits'!AO500)/Value_Output,"")</f>
        <v/>
      </c>
      <c r="AJ267" s="81" t="str">
        <f>IF(ISTEXT('Discounted Benefits'!$N500&amp;'Discounted Benefits'!$O500),('Discounted Benefits'!AP500)/Value_Output,"")</f>
        <v/>
      </c>
      <c r="AK267" s="81" t="str">
        <f>IF(ISTEXT('Discounted Benefits'!$N500&amp;'Discounted Benefits'!$O500),('Discounted Benefits'!AQ500)/Value_Output,"")</f>
        <v/>
      </c>
      <c r="AL267" s="81" t="str">
        <f>IF(ISTEXT('Discounted Benefits'!$N500&amp;'Discounted Benefits'!$O500),('Discounted Benefits'!AR500)/Value_Output,"")</f>
        <v/>
      </c>
      <c r="AM267" s="81" t="str">
        <f>IF(ISTEXT('Discounted Benefits'!$N500&amp;'Discounted Benefits'!$O500),('Discounted Benefits'!AS500)/Value_Output,"")</f>
        <v/>
      </c>
      <c r="AN267" s="81" t="str">
        <f>IF(ISTEXT('Discounted Benefits'!$N500&amp;'Discounted Benefits'!$O500),('Discounted Benefits'!AT500)/Value_Output,"")</f>
        <v/>
      </c>
      <c r="AO267" s="81" t="str">
        <f>IF(ISTEXT('Discounted Benefits'!$N500&amp;'Discounted Benefits'!$O500),('Discounted Benefits'!AU500)/Value_Output,"")</f>
        <v/>
      </c>
      <c r="AP267" s="81" t="str">
        <f>IF(ISTEXT('Discounted Benefits'!$N500&amp;'Discounted Benefits'!$O500),('Discounted Benefits'!AV500)/Value_Output,"")</f>
        <v/>
      </c>
      <c r="AQ267" s="81" t="str">
        <f>IF(ISTEXT('Discounted Benefits'!$N500&amp;'Discounted Benefits'!$O500),('Discounted Benefits'!AW500)/Value_Output,"")</f>
        <v/>
      </c>
      <c r="AR267" s="81" t="str">
        <f>IF(ISTEXT('Discounted Benefits'!$N500&amp;'Discounted Benefits'!$O500),('Discounted Benefits'!AX500)/Value_Output,"")</f>
        <v/>
      </c>
      <c r="AS267" s="81" t="str">
        <f>IF(ISTEXT('Discounted Benefits'!$N500&amp;'Discounted Benefits'!$O500),('Discounted Benefits'!AY500)/Value_Output,"")</f>
        <v/>
      </c>
      <c r="AT267" s="81" t="str">
        <f>IF(ISTEXT('Discounted Benefits'!$N500&amp;'Discounted Benefits'!$O500),('Discounted Benefits'!AZ500)/Value_Output,"")</f>
        <v/>
      </c>
      <c r="AU267" s="81" t="str">
        <f>IF(ISTEXT('Discounted Benefits'!$N500&amp;'Discounted Benefits'!$O500),('Discounted Benefits'!BA500)/Value_Output,"")</f>
        <v/>
      </c>
      <c r="AV267" s="81" t="str">
        <f>IF(ISTEXT('Discounted Benefits'!$N500&amp;'Discounted Benefits'!$O500),('Discounted Benefits'!BB500)/Value_Output,"")</f>
        <v/>
      </c>
      <c r="AW267" s="81" t="str">
        <f>IF(ISTEXT('Discounted Benefits'!$N500&amp;'Discounted Benefits'!$O500),('Discounted Benefits'!BC500)/Value_Output,"")</f>
        <v/>
      </c>
      <c r="AX267" s="81" t="str">
        <f>IF(ISTEXT('Discounted Benefits'!$N500&amp;'Discounted Benefits'!$O500),('Discounted Benefits'!BD500)/Value_Output,"")</f>
        <v/>
      </c>
      <c r="AY267" s="81" t="str">
        <f>IF(ISTEXT('Discounted Benefits'!$N500&amp;'Discounted Benefits'!$O500),('Discounted Benefits'!BE500)/Value_Output,"")</f>
        <v/>
      </c>
      <c r="AZ267" s="77" t="str">
        <f>IF(ISTEXT('Discounted Benefits'!$N500&amp;'Discounted Benefits'!$O500),('Discounted Benefits'!BF500)/Value_Output,"")</f>
        <v/>
      </c>
      <c r="BA267" s="77" t="str">
        <f>IF(ISTEXT('Discounted Benefits'!$N500&amp;'Discounted Benefits'!$O500),('Discounted Benefits'!BG500)/Value_Output,"")</f>
        <v/>
      </c>
      <c r="BB267" s="77" t="str">
        <f>IF(ISTEXT('Discounted Benefits'!$N500&amp;'Discounted Benefits'!$O500),('Discounted Benefits'!BH500)/Value_Output,"")</f>
        <v/>
      </c>
      <c r="BC267" s="77" t="str">
        <f>IF(ISTEXT('Discounted Benefits'!$N500&amp;'Discounted Benefits'!$O500),('Discounted Benefits'!BI500)/Value_Output,"")</f>
        <v/>
      </c>
      <c r="BD267" s="77" t="str">
        <f>IF(ISTEXT('Discounted Benefits'!$N500&amp;'Discounted Benefits'!$O500),('Discounted Benefits'!BJ500)/Value_Output,"")</f>
        <v/>
      </c>
      <c r="BE267" s="77" t="str">
        <f>IF(ISTEXT('Discounted Benefits'!$N500&amp;'Discounted Benefits'!$O500),('Discounted Benefits'!BK500)/Value_Output,"")</f>
        <v/>
      </c>
      <c r="BF267" s="77" t="str">
        <f>IF(ISTEXT('Discounted Benefits'!$N500&amp;'Discounted Benefits'!$O500),('Discounted Benefits'!BL500)/Value_Output,"")</f>
        <v/>
      </c>
      <c r="BG267" s="77" t="str">
        <f>IF(ISTEXT('Discounted Benefits'!$N500&amp;'Discounted Benefits'!$O500),('Discounted Benefits'!BM500)/Value_Output,"")</f>
        <v/>
      </c>
      <c r="BH267" s="77" t="str">
        <f>IF(ISTEXT('Discounted Benefits'!$N500&amp;'Discounted Benefits'!$O500),('Discounted Benefits'!BN500)/Value_Output,"")</f>
        <v/>
      </c>
      <c r="BI267" s="77" t="str">
        <f>IF(ISTEXT('Discounted Benefits'!$N500&amp;'Discounted Benefits'!$O500),('Discounted Benefits'!BO500)/Value_Output,"")</f>
        <v/>
      </c>
      <c r="BJ267" s="77" t="str">
        <f>IF(ISTEXT('Discounted Benefits'!$N500&amp;'Discounted Benefits'!$O500),('Discounted Benefits'!BP500)/Value_Output,"")</f>
        <v/>
      </c>
      <c r="BK267" s="77" t="str">
        <f>IF(ISTEXT('Discounted Benefits'!$N500&amp;'Discounted Benefits'!$O500),('Discounted Benefits'!BQ500)/Value_Output,"")</f>
        <v/>
      </c>
      <c r="BL267" s="77" t="str">
        <f>IF(ISTEXT('Discounted Benefits'!$N500&amp;'Discounted Benefits'!$O500),('Discounted Benefits'!BR500)/Value_Output,"")</f>
        <v/>
      </c>
      <c r="BM267" s="77" t="str">
        <f>IF(ISTEXT('Discounted Benefits'!$N500&amp;'Discounted Benefits'!$O500),('Discounted Benefits'!BS500)/Value_Output,"")</f>
        <v/>
      </c>
      <c r="BN267" s="77" t="str">
        <f>IF(ISTEXT('Discounted Benefits'!$N500&amp;'Discounted Benefits'!$O500),('Discounted Benefits'!BT500)/Value_Output,"")</f>
        <v/>
      </c>
      <c r="BO267" s="77" t="str">
        <f>IF(ISTEXT('Discounted Benefits'!$N500&amp;'Discounted Benefits'!$O500),('Discounted Benefits'!BU500)/Value_Output,"")</f>
        <v/>
      </c>
      <c r="BP267" s="77" t="str">
        <f>IF(ISTEXT('Discounted Benefits'!$N500&amp;'Discounted Benefits'!$O500),('Discounted Benefits'!BV500)/Value_Output,"")</f>
        <v/>
      </c>
      <c r="BQ267" s="77" t="str">
        <f>IF(ISTEXT('Discounted Benefits'!$N500&amp;'Discounted Benefits'!$O500),('Discounted Benefits'!BW500)/Value_Output,"")</f>
        <v/>
      </c>
      <c r="BR267" s="77" t="str">
        <f>IF(ISTEXT('Discounted Benefits'!$N500&amp;'Discounted Benefits'!$O500),('Discounted Benefits'!BX500)/Value_Output,"")</f>
        <v/>
      </c>
      <c r="BS267" s="77" t="str">
        <f>IF(ISTEXT('Discounted Benefits'!$N500&amp;'Discounted Benefits'!$O500),('Discounted Benefits'!BY500)/Value_Output,"")</f>
        <v/>
      </c>
      <c r="BT267" s="77" t="str">
        <f>IF(ISTEXT('Discounted Benefits'!$N500&amp;'Discounted Benefits'!$O500),('Discounted Benefits'!BZ500)/Value_Output,"")</f>
        <v/>
      </c>
      <c r="BU267" s="77" t="str">
        <f>IF(ISTEXT('Discounted Benefits'!$N500&amp;'Discounted Benefits'!$O500),('Discounted Benefits'!CA500)/Value_Output,"")</f>
        <v/>
      </c>
      <c r="BV267" s="77" t="str">
        <f>IF(ISTEXT('Discounted Benefits'!$N500&amp;'Discounted Benefits'!$O500),('Discounted Benefits'!CB500)/Value_Output,"")</f>
        <v/>
      </c>
      <c r="BW267" s="77" t="str">
        <f>IF(ISTEXT('Discounted Benefits'!$N500&amp;'Discounted Benefits'!$O500),('Discounted Benefits'!CC500)/Value_Output,"")</f>
        <v/>
      </c>
      <c r="BX267" s="77" t="str">
        <f>IF(ISTEXT('Discounted Benefits'!$N500&amp;'Discounted Benefits'!$O500),('Discounted Benefits'!CD500)/Value_Output,"")</f>
        <v/>
      </c>
      <c r="BY267" s="77" t="str">
        <f>IF(ISTEXT('Discounted Benefits'!$N500&amp;'Discounted Benefits'!$O500),('Discounted Benefits'!CE500)/Value_Output,"")</f>
        <v/>
      </c>
      <c r="BZ267" s="77" t="str">
        <f>IF(ISTEXT('Discounted Benefits'!$N500&amp;'Discounted Benefits'!$O500),('Discounted Benefits'!CF500)/Value_Output,"")</f>
        <v/>
      </c>
      <c r="CA267" s="77" t="str">
        <f>IF(ISTEXT('Discounted Benefits'!$N500&amp;'Discounted Benefits'!$O500),('Discounted Benefits'!CG500)/Value_Output,"")</f>
        <v/>
      </c>
      <c r="CB267" s="77" t="str">
        <f>IF(ISTEXT('Discounted Benefits'!$N500&amp;'Discounted Benefits'!$O500),('Discounted Benefits'!CH500)/Value_Output,"")</f>
        <v/>
      </c>
      <c r="CC267" s="77" t="str">
        <f>IF(ISTEXT('Discounted Benefits'!$N500&amp;'Discounted Benefits'!$O500),('Discounted Benefits'!CI500)/Value_Output,"")</f>
        <v/>
      </c>
      <c r="CD267" s="77" t="str">
        <f>IF(ISTEXT('Discounted Benefits'!$N500&amp;'Discounted Benefits'!$O500),('Discounted Benefits'!CJ500)/Value_Output,"")</f>
        <v/>
      </c>
      <c r="CE267" s="77" t="str">
        <f>IF(ISTEXT('Discounted Benefits'!$N500&amp;'Discounted Benefits'!$O500),('Discounted Benefits'!CK500)/Value_Output,"")</f>
        <v/>
      </c>
      <c r="CF267" s="77" t="str">
        <f>IF(ISTEXT('Discounted Benefits'!$N500&amp;'Discounted Benefits'!$O500),('Discounted Benefits'!CL500)/Value_Output,"")</f>
        <v/>
      </c>
      <c r="CG267" s="77" t="str">
        <f>IF(ISTEXT('Discounted Benefits'!$N500&amp;'Discounted Benefits'!$O500),('Discounted Benefits'!CM500)/Value_Output,"")</f>
        <v/>
      </c>
      <c r="CH267" s="77" t="str">
        <f>IF(ISTEXT('Discounted Benefits'!$N500&amp;'Discounted Benefits'!$O500),('Discounted Benefits'!CN500)/Value_Output,"")</f>
        <v/>
      </c>
      <c r="CI267" s="77" t="str">
        <f>IF(ISTEXT('Discounted Benefits'!$N500&amp;'Discounted Benefits'!$O500),('Discounted Benefits'!CO500)/Value_Output,"")</f>
        <v/>
      </c>
      <c r="CJ267" s="77" t="str">
        <f>IF(ISTEXT('Discounted Benefits'!$N500&amp;'Discounted Benefits'!$O500),('Discounted Benefits'!CP500)/Value_Output,"")</f>
        <v/>
      </c>
      <c r="CM267" s="24"/>
      <c r="CN267" s="24"/>
    </row>
    <row r="268" spans="3:92" ht="16" thickBot="1" x14ac:dyDescent="0.4">
      <c r="C268" s="114"/>
      <c r="D268" s="114"/>
      <c r="E268" s="257" t="s">
        <v>155</v>
      </c>
      <c r="F268" s="257"/>
      <c r="G268" s="258"/>
      <c r="H268" s="258"/>
      <c r="I268" s="259"/>
      <c r="J268" s="260">
        <f>SUM(J258:J267)</f>
        <v>0</v>
      </c>
      <c r="K268" s="260">
        <f t="shared" ref="K268" si="936">SUM(K258:K267)</f>
        <v>0</v>
      </c>
      <c r="L268" s="260">
        <f t="shared" ref="L268" si="937">SUM(L258:L267)</f>
        <v>0</v>
      </c>
      <c r="M268" s="260">
        <f t="shared" ref="M268" si="938">SUM(M258:M267)</f>
        <v>0</v>
      </c>
      <c r="N268" s="260">
        <f t="shared" ref="N268" si="939">SUM(N258:N267)</f>
        <v>0</v>
      </c>
      <c r="O268" s="260">
        <f t="shared" ref="O268" si="940">SUM(O258:O267)</f>
        <v>0</v>
      </c>
      <c r="P268" s="260">
        <f t="shared" ref="P268" si="941">SUM(P258:P267)</f>
        <v>0</v>
      </c>
      <c r="Q268" s="260">
        <f t="shared" ref="Q268" si="942">SUM(Q258:Q267)</f>
        <v>0</v>
      </c>
      <c r="R268" s="260">
        <f t="shared" ref="R268" si="943">SUM(R258:R267)</f>
        <v>0</v>
      </c>
      <c r="S268" s="260">
        <f t="shared" ref="S268" si="944">SUM(S258:S267)</f>
        <v>0</v>
      </c>
      <c r="T268" s="260">
        <f t="shared" ref="T268" si="945">SUM(T258:T267)</f>
        <v>0</v>
      </c>
      <c r="U268" s="260">
        <f t="shared" ref="U268" si="946">SUM(U258:U267)</f>
        <v>0</v>
      </c>
      <c r="V268" s="260">
        <f t="shared" ref="V268" si="947">SUM(V258:V267)</f>
        <v>0</v>
      </c>
      <c r="W268" s="260">
        <f t="shared" ref="W268" si="948">SUM(W258:W267)</f>
        <v>0</v>
      </c>
      <c r="X268" s="260">
        <f t="shared" ref="X268" si="949">SUM(X258:X267)</f>
        <v>0</v>
      </c>
      <c r="Y268" s="260">
        <f t="shared" ref="Y268" si="950">SUM(Y258:Y267)</f>
        <v>0</v>
      </c>
      <c r="Z268" s="260">
        <f t="shared" ref="Z268" si="951">SUM(Z258:Z267)</f>
        <v>0</v>
      </c>
      <c r="AA268" s="260">
        <f t="shared" ref="AA268" si="952">SUM(AA258:AA267)</f>
        <v>0</v>
      </c>
      <c r="AB268" s="260">
        <f t="shared" ref="AB268" si="953">SUM(AB258:AB267)</f>
        <v>0</v>
      </c>
      <c r="AC268" s="260">
        <f t="shared" ref="AC268" si="954">SUM(AC258:AC267)</f>
        <v>0</v>
      </c>
      <c r="AD268" s="260">
        <f t="shared" ref="AD268" si="955">SUM(AD258:AD267)</f>
        <v>0</v>
      </c>
      <c r="AE268" s="260">
        <f t="shared" ref="AE268" si="956">SUM(AE258:AE267)</f>
        <v>0</v>
      </c>
      <c r="AF268" s="260">
        <f t="shared" ref="AF268" si="957">SUM(AF258:AF267)</f>
        <v>0</v>
      </c>
      <c r="AG268" s="260">
        <f t="shared" ref="AG268" si="958">SUM(AG258:AG267)</f>
        <v>0</v>
      </c>
      <c r="AH268" s="260">
        <f t="shared" ref="AH268" si="959">SUM(AH258:AH267)</f>
        <v>0</v>
      </c>
      <c r="AI268" s="260">
        <f t="shared" ref="AI268" si="960">SUM(AI258:AI267)</f>
        <v>0</v>
      </c>
      <c r="AJ268" s="260">
        <f t="shared" ref="AJ268" si="961">SUM(AJ258:AJ267)</f>
        <v>0</v>
      </c>
      <c r="AK268" s="260">
        <f t="shared" ref="AK268" si="962">SUM(AK258:AK267)</f>
        <v>0</v>
      </c>
      <c r="AL268" s="260">
        <f t="shared" ref="AL268" si="963">SUM(AL258:AL267)</f>
        <v>0</v>
      </c>
      <c r="AM268" s="260">
        <f t="shared" ref="AM268" si="964">SUM(AM258:AM267)</f>
        <v>0</v>
      </c>
      <c r="AN268" s="260">
        <f t="shared" ref="AN268" si="965">SUM(AN258:AN267)</f>
        <v>0</v>
      </c>
      <c r="AO268" s="260">
        <f t="shared" ref="AO268" si="966">SUM(AO258:AO267)</f>
        <v>0</v>
      </c>
      <c r="AP268" s="260">
        <f t="shared" ref="AP268" si="967">SUM(AP258:AP267)</f>
        <v>0</v>
      </c>
      <c r="AQ268" s="260">
        <f t="shared" ref="AQ268" si="968">SUM(AQ258:AQ267)</f>
        <v>0</v>
      </c>
      <c r="AR268" s="260">
        <f t="shared" ref="AR268" si="969">SUM(AR258:AR267)</f>
        <v>0</v>
      </c>
      <c r="AS268" s="260">
        <f t="shared" ref="AS268" si="970">SUM(AS258:AS267)</f>
        <v>0</v>
      </c>
      <c r="AT268" s="260">
        <f t="shared" ref="AT268" si="971">SUM(AT258:AT267)</f>
        <v>0</v>
      </c>
      <c r="AU268" s="260">
        <f t="shared" ref="AU268" si="972">SUM(AU258:AU267)</f>
        <v>0</v>
      </c>
      <c r="AV268" s="260">
        <f t="shared" ref="AV268" si="973">SUM(AV258:AV267)</f>
        <v>0</v>
      </c>
      <c r="AW268" s="260">
        <f t="shared" ref="AW268" si="974">SUM(AW258:AW267)</f>
        <v>0</v>
      </c>
      <c r="AX268" s="260">
        <f t="shared" ref="AX268" si="975">SUM(AX258:AX267)</f>
        <v>0</v>
      </c>
      <c r="AY268" s="260">
        <f t="shared" ref="AY268" si="976">SUM(AY258:AY267)</f>
        <v>0</v>
      </c>
      <c r="AZ268" s="260">
        <f t="shared" ref="AZ268" si="977">SUM(AZ258:AZ267)</f>
        <v>0</v>
      </c>
      <c r="BA268" s="260">
        <f t="shared" ref="BA268" si="978">SUM(BA258:BA267)</f>
        <v>0</v>
      </c>
      <c r="BB268" s="260">
        <f t="shared" ref="BB268" si="979">SUM(BB258:BB267)</f>
        <v>0</v>
      </c>
      <c r="BC268" s="260">
        <f t="shared" ref="BC268" si="980">SUM(BC258:BC267)</f>
        <v>0</v>
      </c>
      <c r="BD268" s="260">
        <f t="shared" ref="BD268" si="981">SUM(BD258:BD267)</f>
        <v>0</v>
      </c>
      <c r="BE268" s="260">
        <f t="shared" ref="BE268" si="982">SUM(BE258:BE267)</f>
        <v>0</v>
      </c>
      <c r="BF268" s="260">
        <f t="shared" ref="BF268" si="983">SUM(BF258:BF267)</f>
        <v>0</v>
      </c>
      <c r="BG268" s="260">
        <f t="shared" ref="BG268" si="984">SUM(BG258:BG267)</f>
        <v>0</v>
      </c>
      <c r="BH268" s="260">
        <f t="shared" ref="BH268" si="985">SUM(BH258:BH267)</f>
        <v>0</v>
      </c>
      <c r="BI268" s="260">
        <f t="shared" ref="BI268" si="986">SUM(BI258:BI267)</f>
        <v>0</v>
      </c>
      <c r="BJ268" s="260">
        <f t="shared" ref="BJ268" si="987">SUM(BJ258:BJ267)</f>
        <v>0</v>
      </c>
      <c r="BK268" s="260">
        <f t="shared" ref="BK268" si="988">SUM(BK258:BK267)</f>
        <v>0</v>
      </c>
      <c r="BL268" s="260">
        <f t="shared" ref="BL268" si="989">SUM(BL258:BL267)</f>
        <v>0</v>
      </c>
      <c r="BM268" s="260">
        <f t="shared" ref="BM268" si="990">SUM(BM258:BM267)</f>
        <v>0</v>
      </c>
      <c r="BN268" s="260">
        <f t="shared" ref="BN268" si="991">SUM(BN258:BN267)</f>
        <v>0</v>
      </c>
      <c r="BO268" s="260">
        <f t="shared" ref="BO268" si="992">SUM(BO258:BO267)</f>
        <v>0</v>
      </c>
      <c r="BP268" s="260">
        <f t="shared" ref="BP268" si="993">SUM(BP258:BP267)</f>
        <v>0</v>
      </c>
      <c r="BQ268" s="260">
        <f t="shared" ref="BQ268" si="994">SUM(BQ258:BQ267)</f>
        <v>0</v>
      </c>
      <c r="BR268" s="260">
        <f t="shared" ref="BR268" si="995">SUM(BR258:BR267)</f>
        <v>0</v>
      </c>
      <c r="BS268" s="260">
        <f t="shared" ref="BS268" si="996">SUM(BS258:BS267)</f>
        <v>0</v>
      </c>
      <c r="BT268" s="260">
        <f t="shared" ref="BT268" si="997">SUM(BT258:BT267)</f>
        <v>0</v>
      </c>
      <c r="BU268" s="260">
        <f t="shared" ref="BU268" si="998">SUM(BU258:BU267)</f>
        <v>0</v>
      </c>
      <c r="BV268" s="260">
        <f t="shared" ref="BV268" si="999">SUM(BV258:BV267)</f>
        <v>0</v>
      </c>
      <c r="BW268" s="260">
        <f t="shared" ref="BW268" si="1000">SUM(BW258:BW267)</f>
        <v>0</v>
      </c>
      <c r="BX268" s="260">
        <f t="shared" ref="BX268" si="1001">SUM(BX258:BX267)</f>
        <v>0</v>
      </c>
      <c r="BY268" s="260">
        <f t="shared" ref="BY268" si="1002">SUM(BY258:BY267)</f>
        <v>0</v>
      </c>
      <c r="BZ268" s="260">
        <f t="shared" ref="BZ268" si="1003">SUM(BZ258:BZ267)</f>
        <v>0</v>
      </c>
      <c r="CA268" s="260">
        <f t="shared" ref="CA268" si="1004">SUM(CA258:CA267)</f>
        <v>0</v>
      </c>
      <c r="CB268" s="260">
        <f t="shared" ref="CB268" si="1005">SUM(CB258:CB267)</f>
        <v>0</v>
      </c>
      <c r="CC268" s="260">
        <f t="shared" ref="CC268" si="1006">SUM(CC258:CC267)</f>
        <v>0</v>
      </c>
      <c r="CD268" s="260">
        <f t="shared" ref="CD268" si="1007">SUM(CD258:CD267)</f>
        <v>0</v>
      </c>
      <c r="CE268" s="260">
        <f t="shared" ref="CE268" si="1008">SUM(CE258:CE267)</f>
        <v>0</v>
      </c>
      <c r="CF268" s="260">
        <f t="shared" ref="CF268" si="1009">SUM(CF258:CF267)</f>
        <v>0</v>
      </c>
      <c r="CG268" s="260">
        <f t="shared" ref="CG268" si="1010">SUM(CG258:CG267)</f>
        <v>0</v>
      </c>
      <c r="CH268" s="260">
        <f t="shared" ref="CH268" si="1011">SUM(CH258:CH267)</f>
        <v>0</v>
      </c>
      <c r="CI268" s="260">
        <f t="shared" ref="CI268" si="1012">SUM(CI258:CI267)</f>
        <v>0</v>
      </c>
      <c r="CJ268" s="260">
        <f t="shared" ref="CJ268" si="1013">SUM(CJ258:CJ267)</f>
        <v>0</v>
      </c>
      <c r="CM268" s="24"/>
      <c r="CN268" s="24"/>
    </row>
    <row r="269" spans="3:92" ht="16" thickTop="1" x14ac:dyDescent="0.35">
      <c r="C269" s="114"/>
      <c r="D269" s="114"/>
      <c r="E269" s="261"/>
      <c r="F269" s="261"/>
      <c r="G269" s="262"/>
      <c r="H269" s="262"/>
      <c r="I269" s="263"/>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264"/>
      <c r="BD269" s="264"/>
      <c r="BE269" s="264"/>
      <c r="BF269" s="264"/>
      <c r="BG269" s="264"/>
      <c r="BH269" s="264"/>
      <c r="BI269" s="264"/>
      <c r="BJ269" s="264"/>
      <c r="BK269" s="264"/>
      <c r="BL269" s="264"/>
      <c r="BM269" s="264"/>
      <c r="BN269" s="264"/>
      <c r="BO269" s="264"/>
      <c r="BP269" s="264"/>
      <c r="BQ269" s="264"/>
      <c r="BR269" s="264"/>
      <c r="BS269" s="264"/>
      <c r="BT269" s="264"/>
      <c r="BU269" s="264"/>
      <c r="BV269" s="264"/>
      <c r="BW269" s="264"/>
      <c r="BX269" s="264"/>
      <c r="BY269" s="264"/>
      <c r="BZ269" s="264"/>
      <c r="CA269" s="264"/>
      <c r="CB269" s="264"/>
      <c r="CC269" s="264"/>
      <c r="CD269" s="264"/>
      <c r="CE269" s="264"/>
      <c r="CF269" s="264"/>
      <c r="CG269" s="264"/>
      <c r="CH269" s="264"/>
      <c r="CI269" s="264"/>
      <c r="CJ269" s="264"/>
      <c r="CM269" s="24"/>
      <c r="CN269" s="24"/>
    </row>
    <row r="270" spans="3:92" x14ac:dyDescent="0.35">
      <c r="C270" s="114"/>
      <c r="D270" s="114"/>
      <c r="E270" s="114"/>
      <c r="F270" s="114"/>
      <c r="G270" s="140"/>
      <c r="H270" s="140"/>
      <c r="I270" s="141"/>
      <c r="J270" s="140"/>
      <c r="K270" s="140"/>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M270" s="24"/>
      <c r="CN270" s="24"/>
    </row>
    <row r="271" spans="3:92" x14ac:dyDescent="0.35">
      <c r="C271" s="114"/>
      <c r="D271" s="114"/>
      <c r="E271" s="114"/>
      <c r="F271" s="114"/>
      <c r="G271" s="140"/>
      <c r="H271" s="140"/>
      <c r="I271" s="141"/>
      <c r="J271" s="140"/>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M271" s="24"/>
      <c r="CN271" s="24"/>
    </row>
    <row r="272" spans="3:92" x14ac:dyDescent="0.35">
      <c r="C272" s="114"/>
      <c r="D272" s="114"/>
      <c r="E272" s="133" t="str" cm="1">
        <f t="array" ref="E272">("Option 8 Results "&amp;INDEX(Lists!$C$23:$C$27,MATCH('Primary Inputs'!$D$31,Lists!$B$23:$B$27,0)*1,))</f>
        <v>Option 8 Results ($)</v>
      </c>
      <c r="F272" s="114"/>
      <c r="G272" s="140"/>
      <c r="H272" s="140"/>
      <c r="I272" s="141"/>
      <c r="J272" s="140"/>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M272" s="24"/>
      <c r="CN272" s="24"/>
    </row>
    <row r="273" spans="3:92" x14ac:dyDescent="0.35">
      <c r="C273" s="114"/>
      <c r="D273" s="114"/>
      <c r="E273" s="23"/>
      <c r="F273" s="23"/>
      <c r="G273" s="40"/>
      <c r="H273" s="40"/>
      <c r="I273" s="86"/>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M273" s="24"/>
      <c r="CN273" s="24"/>
    </row>
    <row r="274" spans="3:92" x14ac:dyDescent="0.35">
      <c r="C274" s="114"/>
      <c r="D274" s="114"/>
      <c r="E274" s="139" t="s">
        <v>67</v>
      </c>
      <c r="F274" s="139"/>
      <c r="G274" s="137" t="s">
        <v>123</v>
      </c>
      <c r="H274" s="137"/>
      <c r="I274" s="142" t="s">
        <v>124</v>
      </c>
      <c r="J274" s="142">
        <f>'Primary Inputs'!P$70</f>
        <v>0</v>
      </c>
      <c r="K274" s="142">
        <f>'Primary Inputs'!Q$70</f>
        <v>1</v>
      </c>
      <c r="L274" s="142">
        <f>'Primary Inputs'!R$70</f>
        <v>2</v>
      </c>
      <c r="M274" s="142">
        <f>'Primary Inputs'!S$70</f>
        <v>3</v>
      </c>
      <c r="N274" s="142">
        <f>'Primary Inputs'!T$70</f>
        <v>4</v>
      </c>
      <c r="O274" s="142">
        <f>'Primary Inputs'!U$70</f>
        <v>5</v>
      </c>
      <c r="P274" s="142">
        <f>'Primary Inputs'!V$70</f>
        <v>6</v>
      </c>
      <c r="Q274" s="142">
        <f>'Primary Inputs'!W$70</f>
        <v>7</v>
      </c>
      <c r="R274" s="142">
        <f>'Primary Inputs'!X$70</f>
        <v>8</v>
      </c>
      <c r="S274" s="142">
        <f>'Primary Inputs'!Y$70</f>
        <v>9</v>
      </c>
      <c r="T274" s="142">
        <f>'Primary Inputs'!Z$70</f>
        <v>10</v>
      </c>
      <c r="U274" s="142">
        <f>'Primary Inputs'!AA$70</f>
        <v>11</v>
      </c>
      <c r="V274" s="142">
        <f>'Primary Inputs'!AB$70</f>
        <v>12</v>
      </c>
      <c r="W274" s="142">
        <f>'Primary Inputs'!AC$70</f>
        <v>13</v>
      </c>
      <c r="X274" s="142">
        <f>'Primary Inputs'!AD$70</f>
        <v>14</v>
      </c>
      <c r="Y274" s="142">
        <f>'Primary Inputs'!AE$70</f>
        <v>15</v>
      </c>
      <c r="Z274" s="142">
        <f>'Primary Inputs'!AF$70</f>
        <v>16</v>
      </c>
      <c r="AA274" s="142">
        <f>'Primary Inputs'!AG$70</f>
        <v>17</v>
      </c>
      <c r="AB274" s="142">
        <f>'Primary Inputs'!AH$70</f>
        <v>18</v>
      </c>
      <c r="AC274" s="142">
        <f>'Primary Inputs'!AI$70</f>
        <v>19</v>
      </c>
      <c r="AD274" s="142">
        <f>'Primary Inputs'!AJ$70</f>
        <v>20</v>
      </c>
      <c r="AE274" s="142">
        <f>'Primary Inputs'!AK$70</f>
        <v>21</v>
      </c>
      <c r="AF274" s="142">
        <f>'Primary Inputs'!AL$70</f>
        <v>22</v>
      </c>
      <c r="AG274" s="142">
        <f>'Primary Inputs'!AM$70</f>
        <v>23</v>
      </c>
      <c r="AH274" s="142">
        <f>'Primary Inputs'!AN$70</f>
        <v>24</v>
      </c>
      <c r="AI274" s="142">
        <f>'Primary Inputs'!AO$70</f>
        <v>25</v>
      </c>
      <c r="AJ274" s="142">
        <f>'Primary Inputs'!AP$70</f>
        <v>26</v>
      </c>
      <c r="AK274" s="142">
        <f>'Primary Inputs'!AQ$70</f>
        <v>27</v>
      </c>
      <c r="AL274" s="142">
        <f>'Primary Inputs'!AR$70</f>
        <v>28</v>
      </c>
      <c r="AM274" s="142">
        <f>'Primary Inputs'!AS$70</f>
        <v>29</v>
      </c>
      <c r="AN274" s="142">
        <f>'Primary Inputs'!AT$70</f>
        <v>30</v>
      </c>
      <c r="AO274" s="142">
        <f>'Primary Inputs'!AU$70</f>
        <v>31</v>
      </c>
      <c r="AP274" s="142">
        <f>'Primary Inputs'!AV$70</f>
        <v>32</v>
      </c>
      <c r="AQ274" s="142">
        <f>'Primary Inputs'!AW$70</f>
        <v>33</v>
      </c>
      <c r="AR274" s="142">
        <f>'Primary Inputs'!AX$70</f>
        <v>34</v>
      </c>
      <c r="AS274" s="142">
        <f>'Primary Inputs'!AY$70</f>
        <v>35</v>
      </c>
      <c r="AT274" s="142">
        <f>'Primary Inputs'!AZ$70</f>
        <v>36</v>
      </c>
      <c r="AU274" s="142">
        <f>'Primary Inputs'!BA$70</f>
        <v>37</v>
      </c>
      <c r="AV274" s="142">
        <f>'Primary Inputs'!BB$70</f>
        <v>38</v>
      </c>
      <c r="AW274" s="142">
        <f>'Primary Inputs'!BC$70</f>
        <v>39</v>
      </c>
      <c r="AX274" s="142">
        <f>'Primary Inputs'!BD$70</f>
        <v>40</v>
      </c>
      <c r="AY274" s="142">
        <f>'Primary Inputs'!BE$70</f>
        <v>41</v>
      </c>
      <c r="AZ274" s="137">
        <f>'Primary Inputs'!BF$70</f>
        <v>42</v>
      </c>
      <c r="BA274" s="137">
        <f>'Primary Inputs'!BG$70</f>
        <v>43</v>
      </c>
      <c r="BB274" s="137">
        <f>'Primary Inputs'!BH$70</f>
        <v>44</v>
      </c>
      <c r="BC274" s="137">
        <f>'Primary Inputs'!BI$70</f>
        <v>45</v>
      </c>
      <c r="BD274" s="137">
        <f>'Primary Inputs'!BJ$70</f>
        <v>46</v>
      </c>
      <c r="BE274" s="137">
        <f>'Primary Inputs'!BK$70</f>
        <v>47</v>
      </c>
      <c r="BF274" s="137">
        <f>'Primary Inputs'!BL$70</f>
        <v>48</v>
      </c>
      <c r="BG274" s="137">
        <f>'Primary Inputs'!BM$70</f>
        <v>49</v>
      </c>
      <c r="BH274" s="137">
        <f>'Primary Inputs'!BN$70</f>
        <v>50</v>
      </c>
      <c r="BI274" s="137">
        <f>'Primary Inputs'!BO$70</f>
        <v>51</v>
      </c>
      <c r="BJ274" s="137">
        <f>'Primary Inputs'!BP$70</f>
        <v>52</v>
      </c>
      <c r="BK274" s="137">
        <f>'Primary Inputs'!BQ$70</f>
        <v>53</v>
      </c>
      <c r="BL274" s="137">
        <f>'Primary Inputs'!BR$70</f>
        <v>54</v>
      </c>
      <c r="BM274" s="137">
        <f>'Primary Inputs'!BS$70</f>
        <v>55</v>
      </c>
      <c r="BN274" s="137">
        <f>'Primary Inputs'!BT$70</f>
        <v>56</v>
      </c>
      <c r="BO274" s="137">
        <f>'Primary Inputs'!BU$70</f>
        <v>57</v>
      </c>
      <c r="BP274" s="137">
        <f>'Primary Inputs'!BV$70</f>
        <v>58</v>
      </c>
      <c r="BQ274" s="137">
        <f>'Primary Inputs'!BW$70</f>
        <v>59</v>
      </c>
      <c r="BR274" s="137">
        <f>'Primary Inputs'!BX$70</f>
        <v>60</v>
      </c>
      <c r="BS274" s="137">
        <f>'Primary Inputs'!BY$70</f>
        <v>61</v>
      </c>
      <c r="BT274" s="137">
        <f>'Primary Inputs'!BZ$70</f>
        <v>62</v>
      </c>
      <c r="BU274" s="137">
        <f>'Primary Inputs'!CA$70</f>
        <v>63</v>
      </c>
      <c r="BV274" s="137">
        <f>'Primary Inputs'!CB$70</f>
        <v>64</v>
      </c>
      <c r="BW274" s="137">
        <f>'Primary Inputs'!CC$70</f>
        <v>65</v>
      </c>
      <c r="BX274" s="137">
        <f>'Primary Inputs'!CD$70</f>
        <v>66</v>
      </c>
      <c r="BY274" s="137">
        <f>'Primary Inputs'!CE$70</f>
        <v>67</v>
      </c>
      <c r="BZ274" s="137">
        <f>'Primary Inputs'!CF$70</f>
        <v>68</v>
      </c>
      <c r="CA274" s="137">
        <f>'Primary Inputs'!CG$70</f>
        <v>69</v>
      </c>
      <c r="CB274" s="137">
        <f>'Primary Inputs'!CH$70</f>
        <v>70</v>
      </c>
      <c r="CC274" s="137">
        <f>'Primary Inputs'!CI$70</f>
        <v>71</v>
      </c>
      <c r="CD274" s="137">
        <f>'Primary Inputs'!CJ$70</f>
        <v>72</v>
      </c>
      <c r="CE274" s="137">
        <f>'Primary Inputs'!CK$70</f>
        <v>73</v>
      </c>
      <c r="CF274" s="137">
        <f>'Primary Inputs'!CL$70</f>
        <v>74</v>
      </c>
      <c r="CG274" s="137">
        <f>'Primary Inputs'!CM$70</f>
        <v>75</v>
      </c>
      <c r="CH274" s="137">
        <f>'Primary Inputs'!CN$70</f>
        <v>76</v>
      </c>
      <c r="CI274" s="137">
        <f>'Primary Inputs'!CO$70</f>
        <v>77</v>
      </c>
      <c r="CJ274" s="137">
        <f>'Primary Inputs'!CP$70</f>
        <v>78</v>
      </c>
      <c r="CM274" s="24"/>
      <c r="CN274" s="24"/>
    </row>
    <row r="275" spans="3:92" x14ac:dyDescent="0.35">
      <c r="C275" s="114"/>
      <c r="D275" s="114"/>
      <c r="E275" s="23"/>
      <c r="F275" s="23"/>
      <c r="G275" s="80"/>
      <c r="H275" s="80"/>
      <c r="I275" s="86"/>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80"/>
      <c r="BA275" s="80"/>
      <c r="BB275" s="80"/>
      <c r="BC275" s="80"/>
      <c r="BD275" s="80"/>
      <c r="BE275" s="80"/>
      <c r="BF275" s="80"/>
      <c r="BG275" s="80"/>
      <c r="BH275" s="80"/>
      <c r="BI275" s="80"/>
      <c r="BJ275" s="80"/>
      <c r="BK275" s="80"/>
      <c r="BL275" s="80"/>
      <c r="BM275" s="80"/>
      <c r="BN275" s="80"/>
      <c r="BO275" s="80"/>
      <c r="BP275" s="80"/>
      <c r="BQ275" s="80"/>
      <c r="BR275" s="80"/>
      <c r="BS275" s="80"/>
      <c r="BT275" s="80"/>
      <c r="BU275" s="80"/>
      <c r="BV275" s="80"/>
      <c r="BW275" s="80"/>
      <c r="BX275" s="80"/>
      <c r="BY275" s="80"/>
      <c r="BZ275" s="80"/>
      <c r="CA275" s="80"/>
      <c r="CB275" s="80"/>
      <c r="CC275" s="80"/>
      <c r="CD275" s="80"/>
      <c r="CE275" s="80"/>
      <c r="CF275" s="80"/>
      <c r="CG275" s="80"/>
      <c r="CH275" s="80"/>
      <c r="CI275" s="80"/>
      <c r="CJ275" s="80"/>
      <c r="CM275" s="24"/>
      <c r="CN275" s="24"/>
    </row>
    <row r="276" spans="3:92" x14ac:dyDescent="0.35">
      <c r="C276" s="114"/>
      <c r="D276" s="114"/>
      <c r="E276" s="19" t="str">
        <f>IF(ISTEXT('Discounted Costs'!$N504&amp;'Discounted Costs'!$O504),'Discounted Costs'!$O504,"")</f>
        <v/>
      </c>
      <c r="F276" s="19"/>
      <c r="G276" s="82" t="str">
        <f>IF(ISTEXT('Discounted Costs'!$N504&amp;'Discounted Costs'!$O504),SUM('Discounted Costs'!$P504:$BM504)/Value_Output,"")</f>
        <v/>
      </c>
      <c r="H276" s="82"/>
      <c r="I276" s="87"/>
      <c r="J276" s="81" t="str">
        <f>IF(ISTEXT('Discounted Costs'!$N504&amp;'Discounted Costs'!$O504),('Discounted Costs'!P504)/Value_Output,"")</f>
        <v/>
      </c>
      <c r="K276" s="81" t="str">
        <f>IF(ISTEXT('Discounted Costs'!$N504&amp;'Discounted Costs'!$O504),('Discounted Costs'!Q504)/Value_Output,"")</f>
        <v/>
      </c>
      <c r="L276" s="81" t="str">
        <f>IF(ISTEXT('Discounted Costs'!$N504&amp;'Discounted Costs'!$O504),('Discounted Costs'!R504)/Value_Output,"")</f>
        <v/>
      </c>
      <c r="M276" s="81" t="str">
        <f>IF(ISTEXT('Discounted Costs'!$N504&amp;'Discounted Costs'!$O504),('Discounted Costs'!S504)/Value_Output,"")</f>
        <v/>
      </c>
      <c r="N276" s="81" t="str">
        <f>IF(ISTEXT('Discounted Costs'!$N504&amp;'Discounted Costs'!$O504),('Discounted Costs'!T504)/Value_Output,"")</f>
        <v/>
      </c>
      <c r="O276" s="81" t="str">
        <f>IF(ISTEXT('Discounted Costs'!$N504&amp;'Discounted Costs'!$O504),('Discounted Costs'!U504)/Value_Output,"")</f>
        <v/>
      </c>
      <c r="P276" s="81" t="str">
        <f>IF(ISTEXT('Discounted Costs'!$N504&amp;'Discounted Costs'!$O504),('Discounted Costs'!V504)/Value_Output,"")</f>
        <v/>
      </c>
      <c r="Q276" s="81" t="str">
        <f>IF(ISTEXT('Discounted Costs'!$N504&amp;'Discounted Costs'!$O504),('Discounted Costs'!W504)/Value_Output,"")</f>
        <v/>
      </c>
      <c r="R276" s="81" t="str">
        <f>IF(ISTEXT('Discounted Costs'!$N504&amp;'Discounted Costs'!$O504),('Discounted Costs'!X504)/Value_Output,"")</f>
        <v/>
      </c>
      <c r="S276" s="81" t="str">
        <f>IF(ISTEXT('Discounted Costs'!$N504&amp;'Discounted Costs'!$O504),('Discounted Costs'!Y504)/Value_Output,"")</f>
        <v/>
      </c>
      <c r="T276" s="81" t="str">
        <f>IF(ISTEXT('Discounted Costs'!$N504&amp;'Discounted Costs'!$O504),('Discounted Costs'!Z504)/Value_Output,"")</f>
        <v/>
      </c>
      <c r="U276" s="81" t="str">
        <f>IF(ISTEXT('Discounted Costs'!$N504&amp;'Discounted Costs'!$O504),('Discounted Costs'!AA504)/Value_Output,"")</f>
        <v/>
      </c>
      <c r="V276" s="81" t="str">
        <f>IF(ISTEXT('Discounted Costs'!$N504&amp;'Discounted Costs'!$O504),('Discounted Costs'!AB504)/Value_Output,"")</f>
        <v/>
      </c>
      <c r="W276" s="81" t="str">
        <f>IF(ISTEXT('Discounted Costs'!$N504&amp;'Discounted Costs'!$O504),('Discounted Costs'!AC504)/Value_Output,"")</f>
        <v/>
      </c>
      <c r="X276" s="81" t="str">
        <f>IF(ISTEXT('Discounted Costs'!$N504&amp;'Discounted Costs'!$O504),('Discounted Costs'!AD504)/Value_Output,"")</f>
        <v/>
      </c>
      <c r="Y276" s="81" t="str">
        <f>IF(ISTEXT('Discounted Costs'!$N504&amp;'Discounted Costs'!$O504),('Discounted Costs'!AE504)/Value_Output,"")</f>
        <v/>
      </c>
      <c r="Z276" s="81" t="str">
        <f>IF(ISTEXT('Discounted Costs'!$N504&amp;'Discounted Costs'!$O504),('Discounted Costs'!AF504)/Value_Output,"")</f>
        <v/>
      </c>
      <c r="AA276" s="81" t="str">
        <f>IF(ISTEXT('Discounted Costs'!$N504&amp;'Discounted Costs'!$O504),('Discounted Costs'!AG504)/Value_Output,"")</f>
        <v/>
      </c>
      <c r="AB276" s="81" t="str">
        <f>IF(ISTEXT('Discounted Costs'!$N504&amp;'Discounted Costs'!$O504),('Discounted Costs'!AH504)/Value_Output,"")</f>
        <v/>
      </c>
      <c r="AC276" s="81" t="str">
        <f>IF(ISTEXT('Discounted Costs'!$N504&amp;'Discounted Costs'!$O504),('Discounted Costs'!AI504)/Value_Output,"")</f>
        <v/>
      </c>
      <c r="AD276" s="81" t="str">
        <f>IF(ISTEXT('Discounted Costs'!$N504&amp;'Discounted Costs'!$O504),('Discounted Costs'!AJ504)/Value_Output,"")</f>
        <v/>
      </c>
      <c r="AE276" s="81" t="str">
        <f>IF(ISTEXT('Discounted Costs'!$N504&amp;'Discounted Costs'!$O504),('Discounted Costs'!AK504)/Value_Output,"")</f>
        <v/>
      </c>
      <c r="AF276" s="81" t="str">
        <f>IF(ISTEXT('Discounted Costs'!$N504&amp;'Discounted Costs'!$O504),('Discounted Costs'!AL504)/Value_Output,"")</f>
        <v/>
      </c>
      <c r="AG276" s="81" t="str">
        <f>IF(ISTEXT('Discounted Costs'!$N504&amp;'Discounted Costs'!$O504),('Discounted Costs'!AM504)/Value_Output,"")</f>
        <v/>
      </c>
      <c r="AH276" s="81" t="str">
        <f>IF(ISTEXT('Discounted Costs'!$N504&amp;'Discounted Costs'!$O504),('Discounted Costs'!AN504)/Value_Output,"")</f>
        <v/>
      </c>
      <c r="AI276" s="81" t="str">
        <f>IF(ISTEXT('Discounted Costs'!$N504&amp;'Discounted Costs'!$O504),('Discounted Costs'!AO504)/Value_Output,"")</f>
        <v/>
      </c>
      <c r="AJ276" s="81" t="str">
        <f>IF(ISTEXT('Discounted Costs'!$N504&amp;'Discounted Costs'!$O504),('Discounted Costs'!AP504)/Value_Output,"")</f>
        <v/>
      </c>
      <c r="AK276" s="81" t="str">
        <f>IF(ISTEXT('Discounted Costs'!$N504&amp;'Discounted Costs'!$O504),('Discounted Costs'!AQ504)/Value_Output,"")</f>
        <v/>
      </c>
      <c r="AL276" s="81" t="str">
        <f>IF(ISTEXT('Discounted Costs'!$N504&amp;'Discounted Costs'!$O504),('Discounted Costs'!AR504)/Value_Output,"")</f>
        <v/>
      </c>
      <c r="AM276" s="81" t="str">
        <f>IF(ISTEXT('Discounted Costs'!$N504&amp;'Discounted Costs'!$O504),('Discounted Costs'!AS504)/Value_Output,"")</f>
        <v/>
      </c>
      <c r="AN276" s="81" t="str">
        <f>IF(ISTEXT('Discounted Costs'!$N504&amp;'Discounted Costs'!$O504),('Discounted Costs'!AT504)/Value_Output,"")</f>
        <v/>
      </c>
      <c r="AO276" s="81" t="str">
        <f>IF(ISTEXT('Discounted Costs'!$N504&amp;'Discounted Costs'!$O504),('Discounted Costs'!AU504)/Value_Output,"")</f>
        <v/>
      </c>
      <c r="AP276" s="81" t="str">
        <f>IF(ISTEXT('Discounted Costs'!$N504&amp;'Discounted Costs'!$O504),('Discounted Costs'!AV504)/Value_Output,"")</f>
        <v/>
      </c>
      <c r="AQ276" s="81" t="str">
        <f>IF(ISTEXT('Discounted Costs'!$N504&amp;'Discounted Costs'!$O504),('Discounted Costs'!AW504)/Value_Output,"")</f>
        <v/>
      </c>
      <c r="AR276" s="81" t="str">
        <f>IF(ISTEXT('Discounted Costs'!$N504&amp;'Discounted Costs'!$O504),('Discounted Costs'!AX504)/Value_Output,"")</f>
        <v/>
      </c>
      <c r="AS276" s="81" t="str">
        <f>IF(ISTEXT('Discounted Costs'!$N504&amp;'Discounted Costs'!$O504),('Discounted Costs'!AY504)/Value_Output,"")</f>
        <v/>
      </c>
      <c r="AT276" s="81" t="str">
        <f>IF(ISTEXT('Discounted Costs'!$N504&amp;'Discounted Costs'!$O504),('Discounted Costs'!AZ504)/Value_Output,"")</f>
        <v/>
      </c>
      <c r="AU276" s="81" t="str">
        <f>IF(ISTEXT('Discounted Costs'!$N504&amp;'Discounted Costs'!$O504),('Discounted Costs'!BA504)/Value_Output,"")</f>
        <v/>
      </c>
      <c r="AV276" s="81" t="str">
        <f>IF(ISTEXT('Discounted Costs'!$N504&amp;'Discounted Costs'!$O504),('Discounted Costs'!BB504)/Value_Output,"")</f>
        <v/>
      </c>
      <c r="AW276" s="81" t="str">
        <f>IF(ISTEXT('Discounted Costs'!$N504&amp;'Discounted Costs'!$O504),('Discounted Costs'!BC504)/Value_Output,"")</f>
        <v/>
      </c>
      <c r="AX276" s="81" t="str">
        <f>IF(ISTEXT('Discounted Costs'!$N504&amp;'Discounted Costs'!$O504),('Discounted Costs'!BD504)/Value_Output,"")</f>
        <v/>
      </c>
      <c r="AY276" s="81" t="str">
        <f>IF(ISTEXT('Discounted Costs'!$N504&amp;'Discounted Costs'!$O504),('Discounted Costs'!BE504)/Value_Output,"")</f>
        <v/>
      </c>
      <c r="AZ276" s="77" t="str">
        <f>IF(ISTEXT('Discounted Costs'!$N504&amp;'Discounted Costs'!$O504),('Discounted Costs'!BF504)/Value_Output,"")</f>
        <v/>
      </c>
      <c r="BA276" s="77" t="str">
        <f>IF(ISTEXT('Discounted Costs'!$N504&amp;'Discounted Costs'!$O504),('Discounted Costs'!BG504)/Value_Output,"")</f>
        <v/>
      </c>
      <c r="BB276" s="77" t="str">
        <f>IF(ISTEXT('Discounted Costs'!$N504&amp;'Discounted Costs'!$O504),('Discounted Costs'!BH504)/Value_Output,"")</f>
        <v/>
      </c>
      <c r="BC276" s="77" t="str">
        <f>IF(ISTEXT('Discounted Costs'!$N504&amp;'Discounted Costs'!$O504),('Discounted Costs'!BI504)/Value_Output,"")</f>
        <v/>
      </c>
      <c r="BD276" s="77" t="str">
        <f>IF(ISTEXT('Discounted Costs'!$N504&amp;'Discounted Costs'!$O504),('Discounted Costs'!BJ504)/Value_Output,"")</f>
        <v/>
      </c>
      <c r="BE276" s="77" t="str">
        <f>IF(ISTEXT('Discounted Costs'!$N504&amp;'Discounted Costs'!$O504),('Discounted Costs'!BK504)/Value_Output,"")</f>
        <v/>
      </c>
      <c r="BF276" s="77" t="str">
        <f>IF(ISTEXT('Discounted Costs'!$N504&amp;'Discounted Costs'!$O504),('Discounted Costs'!BL504)/Value_Output,"")</f>
        <v/>
      </c>
      <c r="BG276" s="77" t="str">
        <f>IF(ISTEXT('Discounted Costs'!$N504&amp;'Discounted Costs'!$O504),('Discounted Costs'!BM504)/Value_Output,"")</f>
        <v/>
      </c>
      <c r="BH276" s="77" t="str">
        <f>IF(ISTEXT('Discounted Costs'!$N504&amp;'Discounted Costs'!$O504),('Discounted Costs'!BN504)/Value_Output,"")</f>
        <v/>
      </c>
      <c r="BI276" s="77" t="str">
        <f>IF(ISTEXT('Discounted Costs'!$N504&amp;'Discounted Costs'!$O504),('Discounted Costs'!BO504)/Value_Output,"")</f>
        <v/>
      </c>
      <c r="BJ276" s="77" t="str">
        <f>IF(ISTEXT('Discounted Costs'!$N504&amp;'Discounted Costs'!$O504),('Discounted Costs'!BP504)/Value_Output,"")</f>
        <v/>
      </c>
      <c r="BK276" s="77" t="str">
        <f>IF(ISTEXT('Discounted Costs'!$N504&amp;'Discounted Costs'!$O504),('Discounted Costs'!BQ504)/Value_Output,"")</f>
        <v/>
      </c>
      <c r="BL276" s="77" t="str">
        <f>IF(ISTEXT('Discounted Costs'!$N504&amp;'Discounted Costs'!$O504),('Discounted Costs'!BR504)/Value_Output,"")</f>
        <v/>
      </c>
      <c r="BM276" s="77" t="str">
        <f>IF(ISTEXT('Discounted Costs'!$N504&amp;'Discounted Costs'!$O504),('Discounted Costs'!BS504)/Value_Output,"")</f>
        <v/>
      </c>
      <c r="BN276" s="77" t="str">
        <f>IF(ISTEXT('Discounted Costs'!$N504&amp;'Discounted Costs'!$O504),('Discounted Costs'!BT504)/Value_Output,"")</f>
        <v/>
      </c>
      <c r="BO276" s="77" t="str">
        <f>IF(ISTEXT('Discounted Costs'!$N504&amp;'Discounted Costs'!$O504),('Discounted Costs'!BU504)/Value_Output,"")</f>
        <v/>
      </c>
      <c r="BP276" s="77" t="str">
        <f>IF(ISTEXT('Discounted Costs'!$N504&amp;'Discounted Costs'!$O504),('Discounted Costs'!BV504)/Value_Output,"")</f>
        <v/>
      </c>
      <c r="BQ276" s="77" t="str">
        <f>IF(ISTEXT('Discounted Costs'!$N504&amp;'Discounted Costs'!$O504),('Discounted Costs'!BW504)/Value_Output,"")</f>
        <v/>
      </c>
      <c r="BR276" s="77" t="str">
        <f>IF(ISTEXT('Discounted Costs'!$N504&amp;'Discounted Costs'!$O504),('Discounted Costs'!BX504)/Value_Output,"")</f>
        <v/>
      </c>
      <c r="BS276" s="77" t="str">
        <f>IF(ISTEXT('Discounted Costs'!$N504&amp;'Discounted Costs'!$O504),('Discounted Costs'!BY504)/Value_Output,"")</f>
        <v/>
      </c>
      <c r="BT276" s="77" t="str">
        <f>IF(ISTEXT('Discounted Costs'!$N504&amp;'Discounted Costs'!$O504),('Discounted Costs'!BZ504)/Value_Output,"")</f>
        <v/>
      </c>
      <c r="BU276" s="77" t="str">
        <f>IF(ISTEXT('Discounted Costs'!$N504&amp;'Discounted Costs'!$O504),('Discounted Costs'!CA504)/Value_Output,"")</f>
        <v/>
      </c>
      <c r="BV276" s="77" t="str">
        <f>IF(ISTEXT('Discounted Costs'!$N504&amp;'Discounted Costs'!$O504),('Discounted Costs'!CB504)/Value_Output,"")</f>
        <v/>
      </c>
      <c r="BW276" s="77" t="str">
        <f>IF(ISTEXT('Discounted Costs'!$N504&amp;'Discounted Costs'!$O504),('Discounted Costs'!CC504)/Value_Output,"")</f>
        <v/>
      </c>
      <c r="BX276" s="77" t="str">
        <f>IF(ISTEXT('Discounted Costs'!$N504&amp;'Discounted Costs'!$O504),('Discounted Costs'!CD504)/Value_Output,"")</f>
        <v/>
      </c>
      <c r="BY276" s="77" t="str">
        <f>IF(ISTEXT('Discounted Costs'!$N504&amp;'Discounted Costs'!$O504),('Discounted Costs'!CE504)/Value_Output,"")</f>
        <v/>
      </c>
      <c r="BZ276" s="77" t="str">
        <f>IF(ISTEXT('Discounted Costs'!$N504&amp;'Discounted Costs'!$O504),('Discounted Costs'!CF504)/Value_Output,"")</f>
        <v/>
      </c>
      <c r="CA276" s="77" t="str">
        <f>IF(ISTEXT('Discounted Costs'!$N504&amp;'Discounted Costs'!$O504),('Discounted Costs'!CG504)/Value_Output,"")</f>
        <v/>
      </c>
      <c r="CB276" s="77" t="str">
        <f>IF(ISTEXT('Discounted Costs'!$N504&amp;'Discounted Costs'!$O504),('Discounted Costs'!CH504)/Value_Output,"")</f>
        <v/>
      </c>
      <c r="CC276" s="77" t="str">
        <f>IF(ISTEXT('Discounted Costs'!$N504&amp;'Discounted Costs'!$O504),('Discounted Costs'!CI504)/Value_Output,"")</f>
        <v/>
      </c>
      <c r="CD276" s="77" t="str">
        <f>IF(ISTEXT('Discounted Costs'!$N504&amp;'Discounted Costs'!$O504),('Discounted Costs'!CJ504)/Value_Output,"")</f>
        <v/>
      </c>
      <c r="CE276" s="77" t="str">
        <f>IF(ISTEXT('Discounted Costs'!$N504&amp;'Discounted Costs'!$O504),('Discounted Costs'!CK504)/Value_Output,"")</f>
        <v/>
      </c>
      <c r="CF276" s="77" t="str">
        <f>IF(ISTEXT('Discounted Costs'!$N504&amp;'Discounted Costs'!$O504),('Discounted Costs'!CL504)/Value_Output,"")</f>
        <v/>
      </c>
      <c r="CG276" s="77" t="str">
        <f>IF(ISTEXT('Discounted Costs'!$N504&amp;'Discounted Costs'!$O504),('Discounted Costs'!CM504)/Value_Output,"")</f>
        <v/>
      </c>
      <c r="CH276" s="77" t="str">
        <f>IF(ISTEXT('Discounted Costs'!$N504&amp;'Discounted Costs'!$O504),('Discounted Costs'!CN504)/Value_Output,"")</f>
        <v/>
      </c>
      <c r="CI276" s="77" t="str">
        <f>IF(ISTEXT('Discounted Costs'!$N504&amp;'Discounted Costs'!$O504),('Discounted Costs'!CO504)/Value_Output,"")</f>
        <v/>
      </c>
      <c r="CJ276" s="77" t="str">
        <f>IF(ISTEXT('Discounted Costs'!$N504&amp;'Discounted Costs'!$O504),('Discounted Costs'!CP504)/Value_Output,"")</f>
        <v/>
      </c>
      <c r="CM276" s="24"/>
      <c r="CN276" s="24"/>
    </row>
    <row r="277" spans="3:92" x14ac:dyDescent="0.35">
      <c r="C277" s="114"/>
      <c r="D277" s="114"/>
      <c r="E277" s="19" t="str">
        <f>IF(ISTEXT('Discounted Costs'!$N505&amp;'Discounted Costs'!$O505),'Discounted Costs'!$O505,"")</f>
        <v/>
      </c>
      <c r="F277" s="19"/>
      <c r="G277" s="82" t="str">
        <f>IF(ISTEXT('Discounted Costs'!$N505&amp;'Discounted Costs'!$O505),SUM('Discounted Costs'!$P505:$BM505)/Value_Output,"")</f>
        <v/>
      </c>
      <c r="H277" s="82"/>
      <c r="I277" s="87"/>
      <c r="J277" s="81" t="str">
        <f>IF(ISTEXT('Discounted Costs'!$N505&amp;'Discounted Costs'!$O505),('Discounted Costs'!P505)/Value_Output,"")</f>
        <v/>
      </c>
      <c r="K277" s="81" t="str">
        <f>IF(ISTEXT('Discounted Costs'!$N505&amp;'Discounted Costs'!$O505),('Discounted Costs'!Q505)/Value_Output,"")</f>
        <v/>
      </c>
      <c r="L277" s="81" t="str">
        <f>IF(ISTEXT('Discounted Costs'!$N505&amp;'Discounted Costs'!$O505),('Discounted Costs'!R505)/Value_Output,"")</f>
        <v/>
      </c>
      <c r="M277" s="81" t="str">
        <f>IF(ISTEXT('Discounted Costs'!$N505&amp;'Discounted Costs'!$O505),('Discounted Costs'!S505)/Value_Output,"")</f>
        <v/>
      </c>
      <c r="N277" s="81" t="str">
        <f>IF(ISTEXT('Discounted Costs'!$N505&amp;'Discounted Costs'!$O505),('Discounted Costs'!T505)/Value_Output,"")</f>
        <v/>
      </c>
      <c r="O277" s="81" t="str">
        <f>IF(ISTEXT('Discounted Costs'!$N505&amp;'Discounted Costs'!$O505),('Discounted Costs'!U505)/Value_Output,"")</f>
        <v/>
      </c>
      <c r="P277" s="81" t="str">
        <f>IF(ISTEXT('Discounted Costs'!$N505&amp;'Discounted Costs'!$O505),('Discounted Costs'!V505)/Value_Output,"")</f>
        <v/>
      </c>
      <c r="Q277" s="81" t="str">
        <f>IF(ISTEXT('Discounted Costs'!$N505&amp;'Discounted Costs'!$O505),('Discounted Costs'!W505)/Value_Output,"")</f>
        <v/>
      </c>
      <c r="R277" s="81" t="str">
        <f>IF(ISTEXT('Discounted Costs'!$N505&amp;'Discounted Costs'!$O505),('Discounted Costs'!X505)/Value_Output,"")</f>
        <v/>
      </c>
      <c r="S277" s="81" t="str">
        <f>IF(ISTEXT('Discounted Costs'!$N505&amp;'Discounted Costs'!$O505),('Discounted Costs'!Y505)/Value_Output,"")</f>
        <v/>
      </c>
      <c r="T277" s="81" t="str">
        <f>IF(ISTEXT('Discounted Costs'!$N505&amp;'Discounted Costs'!$O505),('Discounted Costs'!Z505)/Value_Output,"")</f>
        <v/>
      </c>
      <c r="U277" s="81" t="str">
        <f>IF(ISTEXT('Discounted Costs'!$N505&amp;'Discounted Costs'!$O505),('Discounted Costs'!AA505)/Value_Output,"")</f>
        <v/>
      </c>
      <c r="V277" s="81" t="str">
        <f>IF(ISTEXT('Discounted Costs'!$N505&amp;'Discounted Costs'!$O505),('Discounted Costs'!AB505)/Value_Output,"")</f>
        <v/>
      </c>
      <c r="W277" s="81" t="str">
        <f>IF(ISTEXT('Discounted Costs'!$N505&amp;'Discounted Costs'!$O505),('Discounted Costs'!AC505)/Value_Output,"")</f>
        <v/>
      </c>
      <c r="X277" s="81" t="str">
        <f>IF(ISTEXT('Discounted Costs'!$N505&amp;'Discounted Costs'!$O505),('Discounted Costs'!AD505)/Value_Output,"")</f>
        <v/>
      </c>
      <c r="Y277" s="81" t="str">
        <f>IF(ISTEXT('Discounted Costs'!$N505&amp;'Discounted Costs'!$O505),('Discounted Costs'!AE505)/Value_Output,"")</f>
        <v/>
      </c>
      <c r="Z277" s="81" t="str">
        <f>IF(ISTEXT('Discounted Costs'!$N505&amp;'Discounted Costs'!$O505),('Discounted Costs'!AF505)/Value_Output,"")</f>
        <v/>
      </c>
      <c r="AA277" s="81" t="str">
        <f>IF(ISTEXT('Discounted Costs'!$N505&amp;'Discounted Costs'!$O505),('Discounted Costs'!AG505)/Value_Output,"")</f>
        <v/>
      </c>
      <c r="AB277" s="81" t="str">
        <f>IF(ISTEXT('Discounted Costs'!$N505&amp;'Discounted Costs'!$O505),('Discounted Costs'!AH505)/Value_Output,"")</f>
        <v/>
      </c>
      <c r="AC277" s="81" t="str">
        <f>IF(ISTEXT('Discounted Costs'!$N505&amp;'Discounted Costs'!$O505),('Discounted Costs'!AI505)/Value_Output,"")</f>
        <v/>
      </c>
      <c r="AD277" s="81" t="str">
        <f>IF(ISTEXT('Discounted Costs'!$N505&amp;'Discounted Costs'!$O505),('Discounted Costs'!AJ505)/Value_Output,"")</f>
        <v/>
      </c>
      <c r="AE277" s="81" t="str">
        <f>IF(ISTEXT('Discounted Costs'!$N505&amp;'Discounted Costs'!$O505),('Discounted Costs'!AK505)/Value_Output,"")</f>
        <v/>
      </c>
      <c r="AF277" s="81" t="str">
        <f>IF(ISTEXT('Discounted Costs'!$N505&amp;'Discounted Costs'!$O505),('Discounted Costs'!AL505)/Value_Output,"")</f>
        <v/>
      </c>
      <c r="AG277" s="81" t="str">
        <f>IF(ISTEXT('Discounted Costs'!$N505&amp;'Discounted Costs'!$O505),('Discounted Costs'!AM505)/Value_Output,"")</f>
        <v/>
      </c>
      <c r="AH277" s="81" t="str">
        <f>IF(ISTEXT('Discounted Costs'!$N505&amp;'Discounted Costs'!$O505),('Discounted Costs'!AN505)/Value_Output,"")</f>
        <v/>
      </c>
      <c r="AI277" s="81" t="str">
        <f>IF(ISTEXT('Discounted Costs'!$N505&amp;'Discounted Costs'!$O505),('Discounted Costs'!AO505)/Value_Output,"")</f>
        <v/>
      </c>
      <c r="AJ277" s="81" t="str">
        <f>IF(ISTEXT('Discounted Costs'!$N505&amp;'Discounted Costs'!$O505),('Discounted Costs'!AP505)/Value_Output,"")</f>
        <v/>
      </c>
      <c r="AK277" s="81" t="str">
        <f>IF(ISTEXT('Discounted Costs'!$N505&amp;'Discounted Costs'!$O505),('Discounted Costs'!AQ505)/Value_Output,"")</f>
        <v/>
      </c>
      <c r="AL277" s="81" t="str">
        <f>IF(ISTEXT('Discounted Costs'!$N505&amp;'Discounted Costs'!$O505),('Discounted Costs'!AR505)/Value_Output,"")</f>
        <v/>
      </c>
      <c r="AM277" s="81" t="str">
        <f>IF(ISTEXT('Discounted Costs'!$N505&amp;'Discounted Costs'!$O505),('Discounted Costs'!AS505)/Value_Output,"")</f>
        <v/>
      </c>
      <c r="AN277" s="81" t="str">
        <f>IF(ISTEXT('Discounted Costs'!$N505&amp;'Discounted Costs'!$O505),('Discounted Costs'!AT505)/Value_Output,"")</f>
        <v/>
      </c>
      <c r="AO277" s="81" t="str">
        <f>IF(ISTEXT('Discounted Costs'!$N505&amp;'Discounted Costs'!$O505),('Discounted Costs'!AU505)/Value_Output,"")</f>
        <v/>
      </c>
      <c r="AP277" s="81" t="str">
        <f>IF(ISTEXT('Discounted Costs'!$N505&amp;'Discounted Costs'!$O505),('Discounted Costs'!AV505)/Value_Output,"")</f>
        <v/>
      </c>
      <c r="AQ277" s="81" t="str">
        <f>IF(ISTEXT('Discounted Costs'!$N505&amp;'Discounted Costs'!$O505),('Discounted Costs'!AW505)/Value_Output,"")</f>
        <v/>
      </c>
      <c r="AR277" s="81" t="str">
        <f>IF(ISTEXT('Discounted Costs'!$N505&amp;'Discounted Costs'!$O505),('Discounted Costs'!AX505)/Value_Output,"")</f>
        <v/>
      </c>
      <c r="AS277" s="81" t="str">
        <f>IF(ISTEXT('Discounted Costs'!$N505&amp;'Discounted Costs'!$O505),('Discounted Costs'!AY505)/Value_Output,"")</f>
        <v/>
      </c>
      <c r="AT277" s="81" t="str">
        <f>IF(ISTEXT('Discounted Costs'!$N505&amp;'Discounted Costs'!$O505),('Discounted Costs'!AZ505)/Value_Output,"")</f>
        <v/>
      </c>
      <c r="AU277" s="81" t="str">
        <f>IF(ISTEXT('Discounted Costs'!$N505&amp;'Discounted Costs'!$O505),('Discounted Costs'!BA505)/Value_Output,"")</f>
        <v/>
      </c>
      <c r="AV277" s="81" t="str">
        <f>IF(ISTEXT('Discounted Costs'!$N505&amp;'Discounted Costs'!$O505),('Discounted Costs'!BB505)/Value_Output,"")</f>
        <v/>
      </c>
      <c r="AW277" s="81" t="str">
        <f>IF(ISTEXT('Discounted Costs'!$N505&amp;'Discounted Costs'!$O505),('Discounted Costs'!BC505)/Value_Output,"")</f>
        <v/>
      </c>
      <c r="AX277" s="81" t="str">
        <f>IF(ISTEXT('Discounted Costs'!$N505&amp;'Discounted Costs'!$O505),('Discounted Costs'!BD505)/Value_Output,"")</f>
        <v/>
      </c>
      <c r="AY277" s="81" t="str">
        <f>IF(ISTEXT('Discounted Costs'!$N505&amp;'Discounted Costs'!$O505),('Discounted Costs'!BE505)/Value_Output,"")</f>
        <v/>
      </c>
      <c r="AZ277" s="77" t="str">
        <f>IF(ISTEXT('Discounted Costs'!$N505&amp;'Discounted Costs'!$O505),('Discounted Costs'!BF505)/Value_Output,"")</f>
        <v/>
      </c>
      <c r="BA277" s="77" t="str">
        <f>IF(ISTEXT('Discounted Costs'!$N505&amp;'Discounted Costs'!$O505),('Discounted Costs'!BG505)/Value_Output,"")</f>
        <v/>
      </c>
      <c r="BB277" s="77" t="str">
        <f>IF(ISTEXT('Discounted Costs'!$N505&amp;'Discounted Costs'!$O505),('Discounted Costs'!BH505)/Value_Output,"")</f>
        <v/>
      </c>
      <c r="BC277" s="77" t="str">
        <f>IF(ISTEXT('Discounted Costs'!$N505&amp;'Discounted Costs'!$O505),('Discounted Costs'!BI505)/Value_Output,"")</f>
        <v/>
      </c>
      <c r="BD277" s="77" t="str">
        <f>IF(ISTEXT('Discounted Costs'!$N505&amp;'Discounted Costs'!$O505),('Discounted Costs'!BJ505)/Value_Output,"")</f>
        <v/>
      </c>
      <c r="BE277" s="77" t="str">
        <f>IF(ISTEXT('Discounted Costs'!$N505&amp;'Discounted Costs'!$O505),('Discounted Costs'!BK505)/Value_Output,"")</f>
        <v/>
      </c>
      <c r="BF277" s="77" t="str">
        <f>IF(ISTEXT('Discounted Costs'!$N505&amp;'Discounted Costs'!$O505),('Discounted Costs'!BL505)/Value_Output,"")</f>
        <v/>
      </c>
      <c r="BG277" s="77" t="str">
        <f>IF(ISTEXT('Discounted Costs'!$N505&amp;'Discounted Costs'!$O505),('Discounted Costs'!BM505)/Value_Output,"")</f>
        <v/>
      </c>
      <c r="BH277" s="77" t="str">
        <f>IF(ISTEXT('Discounted Costs'!$N505&amp;'Discounted Costs'!$O505),('Discounted Costs'!BN505)/Value_Output,"")</f>
        <v/>
      </c>
      <c r="BI277" s="77" t="str">
        <f>IF(ISTEXT('Discounted Costs'!$N505&amp;'Discounted Costs'!$O505),('Discounted Costs'!BO505)/Value_Output,"")</f>
        <v/>
      </c>
      <c r="BJ277" s="77" t="str">
        <f>IF(ISTEXT('Discounted Costs'!$N505&amp;'Discounted Costs'!$O505),('Discounted Costs'!BP505)/Value_Output,"")</f>
        <v/>
      </c>
      <c r="BK277" s="77" t="str">
        <f>IF(ISTEXT('Discounted Costs'!$N505&amp;'Discounted Costs'!$O505),('Discounted Costs'!BQ505)/Value_Output,"")</f>
        <v/>
      </c>
      <c r="BL277" s="77" t="str">
        <f>IF(ISTEXT('Discounted Costs'!$N505&amp;'Discounted Costs'!$O505),('Discounted Costs'!BR505)/Value_Output,"")</f>
        <v/>
      </c>
      <c r="BM277" s="77" t="str">
        <f>IF(ISTEXT('Discounted Costs'!$N505&amp;'Discounted Costs'!$O505),('Discounted Costs'!BS505)/Value_Output,"")</f>
        <v/>
      </c>
      <c r="BN277" s="77" t="str">
        <f>IF(ISTEXT('Discounted Costs'!$N505&amp;'Discounted Costs'!$O505),('Discounted Costs'!BT505)/Value_Output,"")</f>
        <v/>
      </c>
      <c r="BO277" s="77" t="str">
        <f>IF(ISTEXT('Discounted Costs'!$N505&amp;'Discounted Costs'!$O505),('Discounted Costs'!BU505)/Value_Output,"")</f>
        <v/>
      </c>
      <c r="BP277" s="77" t="str">
        <f>IF(ISTEXT('Discounted Costs'!$N505&amp;'Discounted Costs'!$O505),('Discounted Costs'!BV505)/Value_Output,"")</f>
        <v/>
      </c>
      <c r="BQ277" s="77" t="str">
        <f>IF(ISTEXT('Discounted Costs'!$N505&amp;'Discounted Costs'!$O505),('Discounted Costs'!BW505)/Value_Output,"")</f>
        <v/>
      </c>
      <c r="BR277" s="77" t="str">
        <f>IF(ISTEXT('Discounted Costs'!$N505&amp;'Discounted Costs'!$O505),('Discounted Costs'!BX505)/Value_Output,"")</f>
        <v/>
      </c>
      <c r="BS277" s="77" t="str">
        <f>IF(ISTEXT('Discounted Costs'!$N505&amp;'Discounted Costs'!$O505),('Discounted Costs'!BY505)/Value_Output,"")</f>
        <v/>
      </c>
      <c r="BT277" s="77" t="str">
        <f>IF(ISTEXT('Discounted Costs'!$N505&amp;'Discounted Costs'!$O505),('Discounted Costs'!BZ505)/Value_Output,"")</f>
        <v/>
      </c>
      <c r="BU277" s="77" t="str">
        <f>IF(ISTEXT('Discounted Costs'!$N505&amp;'Discounted Costs'!$O505),('Discounted Costs'!CA505)/Value_Output,"")</f>
        <v/>
      </c>
      <c r="BV277" s="77" t="str">
        <f>IF(ISTEXT('Discounted Costs'!$N505&amp;'Discounted Costs'!$O505),('Discounted Costs'!CB505)/Value_Output,"")</f>
        <v/>
      </c>
      <c r="BW277" s="77" t="str">
        <f>IF(ISTEXT('Discounted Costs'!$N505&amp;'Discounted Costs'!$O505),('Discounted Costs'!CC505)/Value_Output,"")</f>
        <v/>
      </c>
      <c r="BX277" s="77" t="str">
        <f>IF(ISTEXT('Discounted Costs'!$N505&amp;'Discounted Costs'!$O505),('Discounted Costs'!CD505)/Value_Output,"")</f>
        <v/>
      </c>
      <c r="BY277" s="77" t="str">
        <f>IF(ISTEXT('Discounted Costs'!$N505&amp;'Discounted Costs'!$O505),('Discounted Costs'!CE505)/Value_Output,"")</f>
        <v/>
      </c>
      <c r="BZ277" s="77" t="str">
        <f>IF(ISTEXT('Discounted Costs'!$N505&amp;'Discounted Costs'!$O505),('Discounted Costs'!CF505)/Value_Output,"")</f>
        <v/>
      </c>
      <c r="CA277" s="77" t="str">
        <f>IF(ISTEXT('Discounted Costs'!$N505&amp;'Discounted Costs'!$O505),('Discounted Costs'!CG505)/Value_Output,"")</f>
        <v/>
      </c>
      <c r="CB277" s="77" t="str">
        <f>IF(ISTEXT('Discounted Costs'!$N505&amp;'Discounted Costs'!$O505),('Discounted Costs'!CH505)/Value_Output,"")</f>
        <v/>
      </c>
      <c r="CC277" s="77" t="str">
        <f>IF(ISTEXT('Discounted Costs'!$N505&amp;'Discounted Costs'!$O505),('Discounted Costs'!CI505)/Value_Output,"")</f>
        <v/>
      </c>
      <c r="CD277" s="77" t="str">
        <f>IF(ISTEXT('Discounted Costs'!$N505&amp;'Discounted Costs'!$O505),('Discounted Costs'!CJ505)/Value_Output,"")</f>
        <v/>
      </c>
      <c r="CE277" s="77" t="str">
        <f>IF(ISTEXT('Discounted Costs'!$N505&amp;'Discounted Costs'!$O505),('Discounted Costs'!CK505)/Value_Output,"")</f>
        <v/>
      </c>
      <c r="CF277" s="77" t="str">
        <f>IF(ISTEXT('Discounted Costs'!$N505&amp;'Discounted Costs'!$O505),('Discounted Costs'!CL505)/Value_Output,"")</f>
        <v/>
      </c>
      <c r="CG277" s="77" t="str">
        <f>IF(ISTEXT('Discounted Costs'!$N505&amp;'Discounted Costs'!$O505),('Discounted Costs'!CM505)/Value_Output,"")</f>
        <v/>
      </c>
      <c r="CH277" s="77" t="str">
        <f>IF(ISTEXT('Discounted Costs'!$N505&amp;'Discounted Costs'!$O505),('Discounted Costs'!CN505)/Value_Output,"")</f>
        <v/>
      </c>
      <c r="CI277" s="77" t="str">
        <f>IF(ISTEXT('Discounted Costs'!$N505&amp;'Discounted Costs'!$O505),('Discounted Costs'!CO505)/Value_Output,"")</f>
        <v/>
      </c>
      <c r="CJ277" s="77" t="str">
        <f>IF(ISTEXT('Discounted Costs'!$N505&amp;'Discounted Costs'!$O505),('Discounted Costs'!CP505)/Value_Output,"")</f>
        <v/>
      </c>
      <c r="CM277" s="24"/>
      <c r="CN277" s="24"/>
    </row>
    <row r="278" spans="3:92" x14ac:dyDescent="0.35">
      <c r="C278" s="114"/>
      <c r="D278" s="114"/>
      <c r="E278" s="19" t="str">
        <f>IF(ISTEXT('Discounted Costs'!$N506&amp;'Discounted Costs'!$O506),'Discounted Costs'!$O506,"")</f>
        <v/>
      </c>
      <c r="F278" s="19"/>
      <c r="G278" s="82" t="str">
        <f>IF(ISTEXT('Discounted Costs'!$N506&amp;'Discounted Costs'!$O506),SUM('Discounted Costs'!$P506:$BM506)/Value_Output,"")</f>
        <v/>
      </c>
      <c r="H278" s="82"/>
      <c r="I278" s="87"/>
      <c r="J278" s="81" t="str">
        <f>IF(ISTEXT('Discounted Costs'!$N506&amp;'Discounted Costs'!$O506),('Discounted Costs'!P506)/Value_Output,"")</f>
        <v/>
      </c>
      <c r="K278" s="81" t="str">
        <f>IF(ISTEXT('Discounted Costs'!$N506&amp;'Discounted Costs'!$O506),('Discounted Costs'!Q506)/Value_Output,"")</f>
        <v/>
      </c>
      <c r="L278" s="81" t="str">
        <f>IF(ISTEXT('Discounted Costs'!$N506&amp;'Discounted Costs'!$O506),('Discounted Costs'!R506)/Value_Output,"")</f>
        <v/>
      </c>
      <c r="M278" s="81" t="str">
        <f>IF(ISTEXT('Discounted Costs'!$N506&amp;'Discounted Costs'!$O506),('Discounted Costs'!S506)/Value_Output,"")</f>
        <v/>
      </c>
      <c r="N278" s="81" t="str">
        <f>IF(ISTEXT('Discounted Costs'!$N506&amp;'Discounted Costs'!$O506),('Discounted Costs'!T506)/Value_Output,"")</f>
        <v/>
      </c>
      <c r="O278" s="81" t="str">
        <f>IF(ISTEXT('Discounted Costs'!$N506&amp;'Discounted Costs'!$O506),('Discounted Costs'!U506)/Value_Output,"")</f>
        <v/>
      </c>
      <c r="P278" s="81" t="str">
        <f>IF(ISTEXT('Discounted Costs'!$N506&amp;'Discounted Costs'!$O506),('Discounted Costs'!V506)/Value_Output,"")</f>
        <v/>
      </c>
      <c r="Q278" s="81" t="str">
        <f>IF(ISTEXT('Discounted Costs'!$N506&amp;'Discounted Costs'!$O506),('Discounted Costs'!W506)/Value_Output,"")</f>
        <v/>
      </c>
      <c r="R278" s="81" t="str">
        <f>IF(ISTEXT('Discounted Costs'!$N506&amp;'Discounted Costs'!$O506),('Discounted Costs'!X506)/Value_Output,"")</f>
        <v/>
      </c>
      <c r="S278" s="81" t="str">
        <f>IF(ISTEXT('Discounted Costs'!$N506&amp;'Discounted Costs'!$O506),('Discounted Costs'!Y506)/Value_Output,"")</f>
        <v/>
      </c>
      <c r="T278" s="81" t="str">
        <f>IF(ISTEXT('Discounted Costs'!$N506&amp;'Discounted Costs'!$O506),('Discounted Costs'!Z506)/Value_Output,"")</f>
        <v/>
      </c>
      <c r="U278" s="81" t="str">
        <f>IF(ISTEXT('Discounted Costs'!$N506&amp;'Discounted Costs'!$O506),('Discounted Costs'!AA506)/Value_Output,"")</f>
        <v/>
      </c>
      <c r="V278" s="81" t="str">
        <f>IF(ISTEXT('Discounted Costs'!$N506&amp;'Discounted Costs'!$O506),('Discounted Costs'!AB506)/Value_Output,"")</f>
        <v/>
      </c>
      <c r="W278" s="81" t="str">
        <f>IF(ISTEXT('Discounted Costs'!$N506&amp;'Discounted Costs'!$O506),('Discounted Costs'!AC506)/Value_Output,"")</f>
        <v/>
      </c>
      <c r="X278" s="81" t="str">
        <f>IF(ISTEXT('Discounted Costs'!$N506&amp;'Discounted Costs'!$O506),('Discounted Costs'!AD506)/Value_Output,"")</f>
        <v/>
      </c>
      <c r="Y278" s="81" t="str">
        <f>IF(ISTEXT('Discounted Costs'!$N506&amp;'Discounted Costs'!$O506),('Discounted Costs'!AE506)/Value_Output,"")</f>
        <v/>
      </c>
      <c r="Z278" s="81" t="str">
        <f>IF(ISTEXT('Discounted Costs'!$N506&amp;'Discounted Costs'!$O506),('Discounted Costs'!AF506)/Value_Output,"")</f>
        <v/>
      </c>
      <c r="AA278" s="81" t="str">
        <f>IF(ISTEXT('Discounted Costs'!$N506&amp;'Discounted Costs'!$O506),('Discounted Costs'!AG506)/Value_Output,"")</f>
        <v/>
      </c>
      <c r="AB278" s="81" t="str">
        <f>IF(ISTEXT('Discounted Costs'!$N506&amp;'Discounted Costs'!$O506),('Discounted Costs'!AH506)/Value_Output,"")</f>
        <v/>
      </c>
      <c r="AC278" s="81" t="str">
        <f>IF(ISTEXT('Discounted Costs'!$N506&amp;'Discounted Costs'!$O506),('Discounted Costs'!AI506)/Value_Output,"")</f>
        <v/>
      </c>
      <c r="AD278" s="81" t="str">
        <f>IF(ISTEXT('Discounted Costs'!$N506&amp;'Discounted Costs'!$O506),('Discounted Costs'!AJ506)/Value_Output,"")</f>
        <v/>
      </c>
      <c r="AE278" s="81" t="str">
        <f>IF(ISTEXT('Discounted Costs'!$N506&amp;'Discounted Costs'!$O506),('Discounted Costs'!AK506)/Value_Output,"")</f>
        <v/>
      </c>
      <c r="AF278" s="81" t="str">
        <f>IF(ISTEXT('Discounted Costs'!$N506&amp;'Discounted Costs'!$O506),('Discounted Costs'!AL506)/Value_Output,"")</f>
        <v/>
      </c>
      <c r="AG278" s="81" t="str">
        <f>IF(ISTEXT('Discounted Costs'!$N506&amp;'Discounted Costs'!$O506),('Discounted Costs'!AM506)/Value_Output,"")</f>
        <v/>
      </c>
      <c r="AH278" s="81" t="str">
        <f>IF(ISTEXT('Discounted Costs'!$N506&amp;'Discounted Costs'!$O506),('Discounted Costs'!AN506)/Value_Output,"")</f>
        <v/>
      </c>
      <c r="AI278" s="81" t="str">
        <f>IF(ISTEXT('Discounted Costs'!$N506&amp;'Discounted Costs'!$O506),('Discounted Costs'!AO506)/Value_Output,"")</f>
        <v/>
      </c>
      <c r="AJ278" s="81" t="str">
        <f>IF(ISTEXT('Discounted Costs'!$N506&amp;'Discounted Costs'!$O506),('Discounted Costs'!AP506)/Value_Output,"")</f>
        <v/>
      </c>
      <c r="AK278" s="81" t="str">
        <f>IF(ISTEXT('Discounted Costs'!$N506&amp;'Discounted Costs'!$O506),('Discounted Costs'!AQ506)/Value_Output,"")</f>
        <v/>
      </c>
      <c r="AL278" s="81" t="str">
        <f>IF(ISTEXT('Discounted Costs'!$N506&amp;'Discounted Costs'!$O506),('Discounted Costs'!AR506)/Value_Output,"")</f>
        <v/>
      </c>
      <c r="AM278" s="81" t="str">
        <f>IF(ISTEXT('Discounted Costs'!$N506&amp;'Discounted Costs'!$O506),('Discounted Costs'!AS506)/Value_Output,"")</f>
        <v/>
      </c>
      <c r="AN278" s="81" t="str">
        <f>IF(ISTEXT('Discounted Costs'!$N506&amp;'Discounted Costs'!$O506),('Discounted Costs'!AT506)/Value_Output,"")</f>
        <v/>
      </c>
      <c r="AO278" s="81" t="str">
        <f>IF(ISTEXT('Discounted Costs'!$N506&amp;'Discounted Costs'!$O506),('Discounted Costs'!AU506)/Value_Output,"")</f>
        <v/>
      </c>
      <c r="AP278" s="81" t="str">
        <f>IF(ISTEXT('Discounted Costs'!$N506&amp;'Discounted Costs'!$O506),('Discounted Costs'!AV506)/Value_Output,"")</f>
        <v/>
      </c>
      <c r="AQ278" s="81" t="str">
        <f>IF(ISTEXT('Discounted Costs'!$N506&amp;'Discounted Costs'!$O506),('Discounted Costs'!AW506)/Value_Output,"")</f>
        <v/>
      </c>
      <c r="AR278" s="81" t="str">
        <f>IF(ISTEXT('Discounted Costs'!$N506&amp;'Discounted Costs'!$O506),('Discounted Costs'!AX506)/Value_Output,"")</f>
        <v/>
      </c>
      <c r="AS278" s="81" t="str">
        <f>IF(ISTEXT('Discounted Costs'!$N506&amp;'Discounted Costs'!$O506),('Discounted Costs'!AY506)/Value_Output,"")</f>
        <v/>
      </c>
      <c r="AT278" s="81" t="str">
        <f>IF(ISTEXT('Discounted Costs'!$N506&amp;'Discounted Costs'!$O506),('Discounted Costs'!AZ506)/Value_Output,"")</f>
        <v/>
      </c>
      <c r="AU278" s="81" t="str">
        <f>IF(ISTEXT('Discounted Costs'!$N506&amp;'Discounted Costs'!$O506),('Discounted Costs'!BA506)/Value_Output,"")</f>
        <v/>
      </c>
      <c r="AV278" s="81" t="str">
        <f>IF(ISTEXT('Discounted Costs'!$N506&amp;'Discounted Costs'!$O506),('Discounted Costs'!BB506)/Value_Output,"")</f>
        <v/>
      </c>
      <c r="AW278" s="81" t="str">
        <f>IF(ISTEXT('Discounted Costs'!$N506&amp;'Discounted Costs'!$O506),('Discounted Costs'!BC506)/Value_Output,"")</f>
        <v/>
      </c>
      <c r="AX278" s="81" t="str">
        <f>IF(ISTEXT('Discounted Costs'!$N506&amp;'Discounted Costs'!$O506),('Discounted Costs'!BD506)/Value_Output,"")</f>
        <v/>
      </c>
      <c r="AY278" s="81" t="str">
        <f>IF(ISTEXT('Discounted Costs'!$N506&amp;'Discounted Costs'!$O506),('Discounted Costs'!BE506)/Value_Output,"")</f>
        <v/>
      </c>
      <c r="AZ278" s="77" t="str">
        <f>IF(ISTEXT('Discounted Costs'!$N506&amp;'Discounted Costs'!$O506),('Discounted Costs'!BF506)/Value_Output,"")</f>
        <v/>
      </c>
      <c r="BA278" s="77" t="str">
        <f>IF(ISTEXT('Discounted Costs'!$N506&amp;'Discounted Costs'!$O506),('Discounted Costs'!BG506)/Value_Output,"")</f>
        <v/>
      </c>
      <c r="BB278" s="77" t="str">
        <f>IF(ISTEXT('Discounted Costs'!$N506&amp;'Discounted Costs'!$O506),('Discounted Costs'!BH506)/Value_Output,"")</f>
        <v/>
      </c>
      <c r="BC278" s="77" t="str">
        <f>IF(ISTEXT('Discounted Costs'!$N506&amp;'Discounted Costs'!$O506),('Discounted Costs'!BI506)/Value_Output,"")</f>
        <v/>
      </c>
      <c r="BD278" s="77" t="str">
        <f>IF(ISTEXT('Discounted Costs'!$N506&amp;'Discounted Costs'!$O506),('Discounted Costs'!BJ506)/Value_Output,"")</f>
        <v/>
      </c>
      <c r="BE278" s="77" t="str">
        <f>IF(ISTEXT('Discounted Costs'!$N506&amp;'Discounted Costs'!$O506),('Discounted Costs'!BK506)/Value_Output,"")</f>
        <v/>
      </c>
      <c r="BF278" s="77" t="str">
        <f>IF(ISTEXT('Discounted Costs'!$N506&amp;'Discounted Costs'!$O506),('Discounted Costs'!BL506)/Value_Output,"")</f>
        <v/>
      </c>
      <c r="BG278" s="77" t="str">
        <f>IF(ISTEXT('Discounted Costs'!$N506&amp;'Discounted Costs'!$O506),('Discounted Costs'!BM506)/Value_Output,"")</f>
        <v/>
      </c>
      <c r="BH278" s="77" t="str">
        <f>IF(ISTEXT('Discounted Costs'!$N506&amp;'Discounted Costs'!$O506),('Discounted Costs'!BN506)/Value_Output,"")</f>
        <v/>
      </c>
      <c r="BI278" s="77" t="str">
        <f>IF(ISTEXT('Discounted Costs'!$N506&amp;'Discounted Costs'!$O506),('Discounted Costs'!BO506)/Value_Output,"")</f>
        <v/>
      </c>
      <c r="BJ278" s="77" t="str">
        <f>IF(ISTEXT('Discounted Costs'!$N506&amp;'Discounted Costs'!$O506),('Discounted Costs'!BP506)/Value_Output,"")</f>
        <v/>
      </c>
      <c r="BK278" s="77" t="str">
        <f>IF(ISTEXT('Discounted Costs'!$N506&amp;'Discounted Costs'!$O506),('Discounted Costs'!BQ506)/Value_Output,"")</f>
        <v/>
      </c>
      <c r="BL278" s="77" t="str">
        <f>IF(ISTEXT('Discounted Costs'!$N506&amp;'Discounted Costs'!$O506),('Discounted Costs'!BR506)/Value_Output,"")</f>
        <v/>
      </c>
      <c r="BM278" s="77" t="str">
        <f>IF(ISTEXT('Discounted Costs'!$N506&amp;'Discounted Costs'!$O506),('Discounted Costs'!BS506)/Value_Output,"")</f>
        <v/>
      </c>
      <c r="BN278" s="77" t="str">
        <f>IF(ISTEXT('Discounted Costs'!$N506&amp;'Discounted Costs'!$O506),('Discounted Costs'!BT506)/Value_Output,"")</f>
        <v/>
      </c>
      <c r="BO278" s="77" t="str">
        <f>IF(ISTEXT('Discounted Costs'!$N506&amp;'Discounted Costs'!$O506),('Discounted Costs'!BU506)/Value_Output,"")</f>
        <v/>
      </c>
      <c r="BP278" s="77" t="str">
        <f>IF(ISTEXT('Discounted Costs'!$N506&amp;'Discounted Costs'!$O506),('Discounted Costs'!BV506)/Value_Output,"")</f>
        <v/>
      </c>
      <c r="BQ278" s="77" t="str">
        <f>IF(ISTEXT('Discounted Costs'!$N506&amp;'Discounted Costs'!$O506),('Discounted Costs'!BW506)/Value_Output,"")</f>
        <v/>
      </c>
      <c r="BR278" s="77" t="str">
        <f>IF(ISTEXT('Discounted Costs'!$N506&amp;'Discounted Costs'!$O506),('Discounted Costs'!BX506)/Value_Output,"")</f>
        <v/>
      </c>
      <c r="BS278" s="77" t="str">
        <f>IF(ISTEXT('Discounted Costs'!$N506&amp;'Discounted Costs'!$O506),('Discounted Costs'!BY506)/Value_Output,"")</f>
        <v/>
      </c>
      <c r="BT278" s="77" t="str">
        <f>IF(ISTEXT('Discounted Costs'!$N506&amp;'Discounted Costs'!$O506),('Discounted Costs'!BZ506)/Value_Output,"")</f>
        <v/>
      </c>
      <c r="BU278" s="77" t="str">
        <f>IF(ISTEXT('Discounted Costs'!$N506&amp;'Discounted Costs'!$O506),('Discounted Costs'!CA506)/Value_Output,"")</f>
        <v/>
      </c>
      <c r="BV278" s="77" t="str">
        <f>IF(ISTEXT('Discounted Costs'!$N506&amp;'Discounted Costs'!$O506),('Discounted Costs'!CB506)/Value_Output,"")</f>
        <v/>
      </c>
      <c r="BW278" s="77" t="str">
        <f>IF(ISTEXT('Discounted Costs'!$N506&amp;'Discounted Costs'!$O506),('Discounted Costs'!CC506)/Value_Output,"")</f>
        <v/>
      </c>
      <c r="BX278" s="77" t="str">
        <f>IF(ISTEXT('Discounted Costs'!$N506&amp;'Discounted Costs'!$O506),('Discounted Costs'!CD506)/Value_Output,"")</f>
        <v/>
      </c>
      <c r="BY278" s="77" t="str">
        <f>IF(ISTEXT('Discounted Costs'!$N506&amp;'Discounted Costs'!$O506),('Discounted Costs'!CE506)/Value_Output,"")</f>
        <v/>
      </c>
      <c r="BZ278" s="77" t="str">
        <f>IF(ISTEXT('Discounted Costs'!$N506&amp;'Discounted Costs'!$O506),('Discounted Costs'!CF506)/Value_Output,"")</f>
        <v/>
      </c>
      <c r="CA278" s="77" t="str">
        <f>IF(ISTEXT('Discounted Costs'!$N506&amp;'Discounted Costs'!$O506),('Discounted Costs'!CG506)/Value_Output,"")</f>
        <v/>
      </c>
      <c r="CB278" s="77" t="str">
        <f>IF(ISTEXT('Discounted Costs'!$N506&amp;'Discounted Costs'!$O506),('Discounted Costs'!CH506)/Value_Output,"")</f>
        <v/>
      </c>
      <c r="CC278" s="77" t="str">
        <f>IF(ISTEXT('Discounted Costs'!$N506&amp;'Discounted Costs'!$O506),('Discounted Costs'!CI506)/Value_Output,"")</f>
        <v/>
      </c>
      <c r="CD278" s="77" t="str">
        <f>IF(ISTEXT('Discounted Costs'!$N506&amp;'Discounted Costs'!$O506),('Discounted Costs'!CJ506)/Value_Output,"")</f>
        <v/>
      </c>
      <c r="CE278" s="77" t="str">
        <f>IF(ISTEXT('Discounted Costs'!$N506&amp;'Discounted Costs'!$O506),('Discounted Costs'!CK506)/Value_Output,"")</f>
        <v/>
      </c>
      <c r="CF278" s="77" t="str">
        <f>IF(ISTEXT('Discounted Costs'!$N506&amp;'Discounted Costs'!$O506),('Discounted Costs'!CL506)/Value_Output,"")</f>
        <v/>
      </c>
      <c r="CG278" s="77" t="str">
        <f>IF(ISTEXT('Discounted Costs'!$N506&amp;'Discounted Costs'!$O506),('Discounted Costs'!CM506)/Value_Output,"")</f>
        <v/>
      </c>
      <c r="CH278" s="77" t="str">
        <f>IF(ISTEXT('Discounted Costs'!$N506&amp;'Discounted Costs'!$O506),('Discounted Costs'!CN506)/Value_Output,"")</f>
        <v/>
      </c>
      <c r="CI278" s="77" t="str">
        <f>IF(ISTEXT('Discounted Costs'!$N506&amp;'Discounted Costs'!$O506),('Discounted Costs'!CO506)/Value_Output,"")</f>
        <v/>
      </c>
      <c r="CJ278" s="77" t="str">
        <f>IF(ISTEXT('Discounted Costs'!$N506&amp;'Discounted Costs'!$O506),('Discounted Costs'!CP506)/Value_Output,"")</f>
        <v/>
      </c>
      <c r="CM278" s="24"/>
      <c r="CN278" s="24"/>
    </row>
    <row r="279" spans="3:92" x14ac:dyDescent="0.35">
      <c r="C279" s="114"/>
      <c r="D279" s="114"/>
      <c r="E279" s="19" t="str">
        <f>IF(ISTEXT('Discounted Costs'!$N507&amp;'Discounted Costs'!$O507),'Discounted Costs'!$O507,"")</f>
        <v/>
      </c>
      <c r="F279" s="19"/>
      <c r="G279" s="82" t="str">
        <f>IF(ISTEXT('Discounted Costs'!$N507&amp;'Discounted Costs'!$O507),SUM('Discounted Costs'!$P507:$BM507)/Value_Output,"")</f>
        <v/>
      </c>
      <c r="H279" s="82"/>
      <c r="I279" s="87"/>
      <c r="J279" s="81" t="str">
        <f>IF(ISTEXT('Discounted Costs'!$N507&amp;'Discounted Costs'!$O507),('Discounted Costs'!P507)/Value_Output,"")</f>
        <v/>
      </c>
      <c r="K279" s="81" t="str">
        <f>IF(ISTEXT('Discounted Costs'!$N507&amp;'Discounted Costs'!$O507),('Discounted Costs'!Q507)/Value_Output,"")</f>
        <v/>
      </c>
      <c r="L279" s="81" t="str">
        <f>IF(ISTEXT('Discounted Costs'!$N507&amp;'Discounted Costs'!$O507),('Discounted Costs'!R507)/Value_Output,"")</f>
        <v/>
      </c>
      <c r="M279" s="81" t="str">
        <f>IF(ISTEXT('Discounted Costs'!$N507&amp;'Discounted Costs'!$O507),('Discounted Costs'!S507)/Value_Output,"")</f>
        <v/>
      </c>
      <c r="N279" s="81" t="str">
        <f>IF(ISTEXT('Discounted Costs'!$N507&amp;'Discounted Costs'!$O507),('Discounted Costs'!T507)/Value_Output,"")</f>
        <v/>
      </c>
      <c r="O279" s="81" t="str">
        <f>IF(ISTEXT('Discounted Costs'!$N507&amp;'Discounted Costs'!$O507),('Discounted Costs'!U507)/Value_Output,"")</f>
        <v/>
      </c>
      <c r="P279" s="81" t="str">
        <f>IF(ISTEXT('Discounted Costs'!$N507&amp;'Discounted Costs'!$O507),('Discounted Costs'!V507)/Value_Output,"")</f>
        <v/>
      </c>
      <c r="Q279" s="81" t="str">
        <f>IF(ISTEXT('Discounted Costs'!$N507&amp;'Discounted Costs'!$O507),('Discounted Costs'!W507)/Value_Output,"")</f>
        <v/>
      </c>
      <c r="R279" s="81" t="str">
        <f>IF(ISTEXT('Discounted Costs'!$N507&amp;'Discounted Costs'!$O507),('Discounted Costs'!X507)/Value_Output,"")</f>
        <v/>
      </c>
      <c r="S279" s="81" t="str">
        <f>IF(ISTEXT('Discounted Costs'!$N507&amp;'Discounted Costs'!$O507),('Discounted Costs'!Y507)/Value_Output,"")</f>
        <v/>
      </c>
      <c r="T279" s="81" t="str">
        <f>IF(ISTEXT('Discounted Costs'!$N507&amp;'Discounted Costs'!$O507),('Discounted Costs'!Z507)/Value_Output,"")</f>
        <v/>
      </c>
      <c r="U279" s="81" t="str">
        <f>IF(ISTEXT('Discounted Costs'!$N507&amp;'Discounted Costs'!$O507),('Discounted Costs'!AA507)/Value_Output,"")</f>
        <v/>
      </c>
      <c r="V279" s="81" t="str">
        <f>IF(ISTEXT('Discounted Costs'!$N507&amp;'Discounted Costs'!$O507),('Discounted Costs'!AB507)/Value_Output,"")</f>
        <v/>
      </c>
      <c r="W279" s="81" t="str">
        <f>IF(ISTEXT('Discounted Costs'!$N507&amp;'Discounted Costs'!$O507),('Discounted Costs'!AC507)/Value_Output,"")</f>
        <v/>
      </c>
      <c r="X279" s="81" t="str">
        <f>IF(ISTEXT('Discounted Costs'!$N507&amp;'Discounted Costs'!$O507),('Discounted Costs'!AD507)/Value_Output,"")</f>
        <v/>
      </c>
      <c r="Y279" s="81" t="str">
        <f>IF(ISTEXT('Discounted Costs'!$N507&amp;'Discounted Costs'!$O507),('Discounted Costs'!AE507)/Value_Output,"")</f>
        <v/>
      </c>
      <c r="Z279" s="81" t="str">
        <f>IF(ISTEXT('Discounted Costs'!$N507&amp;'Discounted Costs'!$O507),('Discounted Costs'!AF507)/Value_Output,"")</f>
        <v/>
      </c>
      <c r="AA279" s="81" t="str">
        <f>IF(ISTEXT('Discounted Costs'!$N507&amp;'Discounted Costs'!$O507),('Discounted Costs'!AG507)/Value_Output,"")</f>
        <v/>
      </c>
      <c r="AB279" s="81" t="str">
        <f>IF(ISTEXT('Discounted Costs'!$N507&amp;'Discounted Costs'!$O507),('Discounted Costs'!AH507)/Value_Output,"")</f>
        <v/>
      </c>
      <c r="AC279" s="81" t="str">
        <f>IF(ISTEXT('Discounted Costs'!$N507&amp;'Discounted Costs'!$O507),('Discounted Costs'!AI507)/Value_Output,"")</f>
        <v/>
      </c>
      <c r="AD279" s="81" t="str">
        <f>IF(ISTEXT('Discounted Costs'!$N507&amp;'Discounted Costs'!$O507),('Discounted Costs'!AJ507)/Value_Output,"")</f>
        <v/>
      </c>
      <c r="AE279" s="81" t="str">
        <f>IF(ISTEXT('Discounted Costs'!$N507&amp;'Discounted Costs'!$O507),('Discounted Costs'!AK507)/Value_Output,"")</f>
        <v/>
      </c>
      <c r="AF279" s="81" t="str">
        <f>IF(ISTEXT('Discounted Costs'!$N507&amp;'Discounted Costs'!$O507),('Discounted Costs'!AL507)/Value_Output,"")</f>
        <v/>
      </c>
      <c r="AG279" s="81" t="str">
        <f>IF(ISTEXT('Discounted Costs'!$N507&amp;'Discounted Costs'!$O507),('Discounted Costs'!AM507)/Value_Output,"")</f>
        <v/>
      </c>
      <c r="AH279" s="81" t="str">
        <f>IF(ISTEXT('Discounted Costs'!$N507&amp;'Discounted Costs'!$O507),('Discounted Costs'!AN507)/Value_Output,"")</f>
        <v/>
      </c>
      <c r="AI279" s="81" t="str">
        <f>IF(ISTEXT('Discounted Costs'!$N507&amp;'Discounted Costs'!$O507),('Discounted Costs'!AO507)/Value_Output,"")</f>
        <v/>
      </c>
      <c r="AJ279" s="81" t="str">
        <f>IF(ISTEXT('Discounted Costs'!$N507&amp;'Discounted Costs'!$O507),('Discounted Costs'!AP507)/Value_Output,"")</f>
        <v/>
      </c>
      <c r="AK279" s="81" t="str">
        <f>IF(ISTEXT('Discounted Costs'!$N507&amp;'Discounted Costs'!$O507),('Discounted Costs'!AQ507)/Value_Output,"")</f>
        <v/>
      </c>
      <c r="AL279" s="81" t="str">
        <f>IF(ISTEXT('Discounted Costs'!$N507&amp;'Discounted Costs'!$O507),('Discounted Costs'!AR507)/Value_Output,"")</f>
        <v/>
      </c>
      <c r="AM279" s="81" t="str">
        <f>IF(ISTEXT('Discounted Costs'!$N507&amp;'Discounted Costs'!$O507),('Discounted Costs'!AS507)/Value_Output,"")</f>
        <v/>
      </c>
      <c r="AN279" s="81" t="str">
        <f>IF(ISTEXT('Discounted Costs'!$N507&amp;'Discounted Costs'!$O507),('Discounted Costs'!AT507)/Value_Output,"")</f>
        <v/>
      </c>
      <c r="AO279" s="81" t="str">
        <f>IF(ISTEXT('Discounted Costs'!$N507&amp;'Discounted Costs'!$O507),('Discounted Costs'!AU507)/Value_Output,"")</f>
        <v/>
      </c>
      <c r="AP279" s="81" t="str">
        <f>IF(ISTEXT('Discounted Costs'!$N507&amp;'Discounted Costs'!$O507),('Discounted Costs'!AV507)/Value_Output,"")</f>
        <v/>
      </c>
      <c r="AQ279" s="81" t="str">
        <f>IF(ISTEXT('Discounted Costs'!$N507&amp;'Discounted Costs'!$O507),('Discounted Costs'!AW507)/Value_Output,"")</f>
        <v/>
      </c>
      <c r="AR279" s="81" t="str">
        <f>IF(ISTEXT('Discounted Costs'!$N507&amp;'Discounted Costs'!$O507),('Discounted Costs'!AX507)/Value_Output,"")</f>
        <v/>
      </c>
      <c r="AS279" s="81" t="str">
        <f>IF(ISTEXT('Discounted Costs'!$N507&amp;'Discounted Costs'!$O507),('Discounted Costs'!AY507)/Value_Output,"")</f>
        <v/>
      </c>
      <c r="AT279" s="81" t="str">
        <f>IF(ISTEXT('Discounted Costs'!$N507&amp;'Discounted Costs'!$O507),('Discounted Costs'!AZ507)/Value_Output,"")</f>
        <v/>
      </c>
      <c r="AU279" s="81" t="str">
        <f>IF(ISTEXT('Discounted Costs'!$N507&amp;'Discounted Costs'!$O507),('Discounted Costs'!BA507)/Value_Output,"")</f>
        <v/>
      </c>
      <c r="AV279" s="81" t="str">
        <f>IF(ISTEXT('Discounted Costs'!$N507&amp;'Discounted Costs'!$O507),('Discounted Costs'!BB507)/Value_Output,"")</f>
        <v/>
      </c>
      <c r="AW279" s="81" t="str">
        <f>IF(ISTEXT('Discounted Costs'!$N507&amp;'Discounted Costs'!$O507),('Discounted Costs'!BC507)/Value_Output,"")</f>
        <v/>
      </c>
      <c r="AX279" s="81" t="str">
        <f>IF(ISTEXT('Discounted Costs'!$N507&amp;'Discounted Costs'!$O507),('Discounted Costs'!BD507)/Value_Output,"")</f>
        <v/>
      </c>
      <c r="AY279" s="81" t="str">
        <f>IF(ISTEXT('Discounted Costs'!$N507&amp;'Discounted Costs'!$O507),('Discounted Costs'!BE507)/Value_Output,"")</f>
        <v/>
      </c>
      <c r="AZ279" s="77" t="str">
        <f>IF(ISTEXT('Discounted Costs'!$N507&amp;'Discounted Costs'!$O507),('Discounted Costs'!BF507)/Value_Output,"")</f>
        <v/>
      </c>
      <c r="BA279" s="77" t="str">
        <f>IF(ISTEXT('Discounted Costs'!$N507&amp;'Discounted Costs'!$O507),('Discounted Costs'!BG507)/Value_Output,"")</f>
        <v/>
      </c>
      <c r="BB279" s="77" t="str">
        <f>IF(ISTEXT('Discounted Costs'!$N507&amp;'Discounted Costs'!$O507),('Discounted Costs'!BH507)/Value_Output,"")</f>
        <v/>
      </c>
      <c r="BC279" s="77" t="str">
        <f>IF(ISTEXT('Discounted Costs'!$N507&amp;'Discounted Costs'!$O507),('Discounted Costs'!BI507)/Value_Output,"")</f>
        <v/>
      </c>
      <c r="BD279" s="77" t="str">
        <f>IF(ISTEXT('Discounted Costs'!$N507&amp;'Discounted Costs'!$O507),('Discounted Costs'!BJ507)/Value_Output,"")</f>
        <v/>
      </c>
      <c r="BE279" s="77" t="str">
        <f>IF(ISTEXT('Discounted Costs'!$N507&amp;'Discounted Costs'!$O507),('Discounted Costs'!BK507)/Value_Output,"")</f>
        <v/>
      </c>
      <c r="BF279" s="77" t="str">
        <f>IF(ISTEXT('Discounted Costs'!$N507&amp;'Discounted Costs'!$O507),('Discounted Costs'!BL507)/Value_Output,"")</f>
        <v/>
      </c>
      <c r="BG279" s="77" t="str">
        <f>IF(ISTEXT('Discounted Costs'!$N507&amp;'Discounted Costs'!$O507),('Discounted Costs'!BM507)/Value_Output,"")</f>
        <v/>
      </c>
      <c r="BH279" s="77" t="str">
        <f>IF(ISTEXT('Discounted Costs'!$N507&amp;'Discounted Costs'!$O507),('Discounted Costs'!BN507)/Value_Output,"")</f>
        <v/>
      </c>
      <c r="BI279" s="77" t="str">
        <f>IF(ISTEXT('Discounted Costs'!$N507&amp;'Discounted Costs'!$O507),('Discounted Costs'!BO507)/Value_Output,"")</f>
        <v/>
      </c>
      <c r="BJ279" s="77" t="str">
        <f>IF(ISTEXT('Discounted Costs'!$N507&amp;'Discounted Costs'!$O507),('Discounted Costs'!BP507)/Value_Output,"")</f>
        <v/>
      </c>
      <c r="BK279" s="77" t="str">
        <f>IF(ISTEXT('Discounted Costs'!$N507&amp;'Discounted Costs'!$O507),('Discounted Costs'!BQ507)/Value_Output,"")</f>
        <v/>
      </c>
      <c r="BL279" s="77" t="str">
        <f>IF(ISTEXT('Discounted Costs'!$N507&amp;'Discounted Costs'!$O507),('Discounted Costs'!BR507)/Value_Output,"")</f>
        <v/>
      </c>
      <c r="BM279" s="77" t="str">
        <f>IF(ISTEXT('Discounted Costs'!$N507&amp;'Discounted Costs'!$O507),('Discounted Costs'!BS507)/Value_Output,"")</f>
        <v/>
      </c>
      <c r="BN279" s="77" t="str">
        <f>IF(ISTEXT('Discounted Costs'!$N507&amp;'Discounted Costs'!$O507),('Discounted Costs'!BT507)/Value_Output,"")</f>
        <v/>
      </c>
      <c r="BO279" s="77" t="str">
        <f>IF(ISTEXT('Discounted Costs'!$N507&amp;'Discounted Costs'!$O507),('Discounted Costs'!BU507)/Value_Output,"")</f>
        <v/>
      </c>
      <c r="BP279" s="77" t="str">
        <f>IF(ISTEXT('Discounted Costs'!$N507&amp;'Discounted Costs'!$O507),('Discounted Costs'!BV507)/Value_Output,"")</f>
        <v/>
      </c>
      <c r="BQ279" s="77" t="str">
        <f>IF(ISTEXT('Discounted Costs'!$N507&amp;'Discounted Costs'!$O507),('Discounted Costs'!BW507)/Value_Output,"")</f>
        <v/>
      </c>
      <c r="BR279" s="77" t="str">
        <f>IF(ISTEXT('Discounted Costs'!$N507&amp;'Discounted Costs'!$O507),('Discounted Costs'!BX507)/Value_Output,"")</f>
        <v/>
      </c>
      <c r="BS279" s="77" t="str">
        <f>IF(ISTEXT('Discounted Costs'!$N507&amp;'Discounted Costs'!$O507),('Discounted Costs'!BY507)/Value_Output,"")</f>
        <v/>
      </c>
      <c r="BT279" s="77" t="str">
        <f>IF(ISTEXT('Discounted Costs'!$N507&amp;'Discounted Costs'!$O507),('Discounted Costs'!BZ507)/Value_Output,"")</f>
        <v/>
      </c>
      <c r="BU279" s="77" t="str">
        <f>IF(ISTEXT('Discounted Costs'!$N507&amp;'Discounted Costs'!$O507),('Discounted Costs'!CA507)/Value_Output,"")</f>
        <v/>
      </c>
      <c r="BV279" s="77" t="str">
        <f>IF(ISTEXT('Discounted Costs'!$N507&amp;'Discounted Costs'!$O507),('Discounted Costs'!CB507)/Value_Output,"")</f>
        <v/>
      </c>
      <c r="BW279" s="77" t="str">
        <f>IF(ISTEXT('Discounted Costs'!$N507&amp;'Discounted Costs'!$O507),('Discounted Costs'!CC507)/Value_Output,"")</f>
        <v/>
      </c>
      <c r="BX279" s="77" t="str">
        <f>IF(ISTEXT('Discounted Costs'!$N507&amp;'Discounted Costs'!$O507),('Discounted Costs'!CD507)/Value_Output,"")</f>
        <v/>
      </c>
      <c r="BY279" s="77" t="str">
        <f>IF(ISTEXT('Discounted Costs'!$N507&amp;'Discounted Costs'!$O507),('Discounted Costs'!CE507)/Value_Output,"")</f>
        <v/>
      </c>
      <c r="BZ279" s="77" t="str">
        <f>IF(ISTEXT('Discounted Costs'!$N507&amp;'Discounted Costs'!$O507),('Discounted Costs'!CF507)/Value_Output,"")</f>
        <v/>
      </c>
      <c r="CA279" s="77" t="str">
        <f>IF(ISTEXT('Discounted Costs'!$N507&amp;'Discounted Costs'!$O507),('Discounted Costs'!CG507)/Value_Output,"")</f>
        <v/>
      </c>
      <c r="CB279" s="77" t="str">
        <f>IF(ISTEXT('Discounted Costs'!$N507&amp;'Discounted Costs'!$O507),('Discounted Costs'!CH507)/Value_Output,"")</f>
        <v/>
      </c>
      <c r="CC279" s="77" t="str">
        <f>IF(ISTEXT('Discounted Costs'!$N507&amp;'Discounted Costs'!$O507),('Discounted Costs'!CI507)/Value_Output,"")</f>
        <v/>
      </c>
      <c r="CD279" s="77" t="str">
        <f>IF(ISTEXT('Discounted Costs'!$N507&amp;'Discounted Costs'!$O507),('Discounted Costs'!CJ507)/Value_Output,"")</f>
        <v/>
      </c>
      <c r="CE279" s="77" t="str">
        <f>IF(ISTEXT('Discounted Costs'!$N507&amp;'Discounted Costs'!$O507),('Discounted Costs'!CK507)/Value_Output,"")</f>
        <v/>
      </c>
      <c r="CF279" s="77" t="str">
        <f>IF(ISTEXT('Discounted Costs'!$N507&amp;'Discounted Costs'!$O507),('Discounted Costs'!CL507)/Value_Output,"")</f>
        <v/>
      </c>
      <c r="CG279" s="77" t="str">
        <f>IF(ISTEXT('Discounted Costs'!$N507&amp;'Discounted Costs'!$O507),('Discounted Costs'!CM507)/Value_Output,"")</f>
        <v/>
      </c>
      <c r="CH279" s="77" t="str">
        <f>IF(ISTEXT('Discounted Costs'!$N507&amp;'Discounted Costs'!$O507),('Discounted Costs'!CN507)/Value_Output,"")</f>
        <v/>
      </c>
      <c r="CI279" s="77" t="str">
        <f>IF(ISTEXT('Discounted Costs'!$N507&amp;'Discounted Costs'!$O507),('Discounted Costs'!CO507)/Value_Output,"")</f>
        <v/>
      </c>
      <c r="CJ279" s="77" t="str">
        <f>IF(ISTEXT('Discounted Costs'!$N507&amp;'Discounted Costs'!$O507),('Discounted Costs'!CP507)/Value_Output,"")</f>
        <v/>
      </c>
      <c r="CM279" s="24"/>
      <c r="CN279" s="24"/>
    </row>
    <row r="280" spans="3:92" x14ac:dyDescent="0.35">
      <c r="C280" s="114"/>
      <c r="D280" s="114"/>
      <c r="E280" s="19" t="str">
        <f>IF(ISTEXT('Discounted Costs'!$N508&amp;'Discounted Costs'!$O508),'Discounted Costs'!$O508,"")</f>
        <v/>
      </c>
      <c r="F280" s="19"/>
      <c r="G280" s="82" t="str">
        <f>IF(ISTEXT('Discounted Costs'!$N508&amp;'Discounted Costs'!$O508),SUM('Discounted Costs'!$P508:$BM508)/Value_Output,"")</f>
        <v/>
      </c>
      <c r="H280" s="82"/>
      <c r="I280" s="87"/>
      <c r="J280" s="81" t="str">
        <f>IF(ISTEXT('Discounted Costs'!$N508&amp;'Discounted Costs'!$O508),('Discounted Costs'!P508)/Value_Output,"")</f>
        <v/>
      </c>
      <c r="K280" s="81" t="str">
        <f>IF(ISTEXT('Discounted Costs'!$N508&amp;'Discounted Costs'!$O508),('Discounted Costs'!Q508)/Value_Output,"")</f>
        <v/>
      </c>
      <c r="L280" s="81" t="str">
        <f>IF(ISTEXT('Discounted Costs'!$N508&amp;'Discounted Costs'!$O508),('Discounted Costs'!R508)/Value_Output,"")</f>
        <v/>
      </c>
      <c r="M280" s="81" t="str">
        <f>IF(ISTEXT('Discounted Costs'!$N508&amp;'Discounted Costs'!$O508),('Discounted Costs'!S508)/Value_Output,"")</f>
        <v/>
      </c>
      <c r="N280" s="81" t="str">
        <f>IF(ISTEXT('Discounted Costs'!$N508&amp;'Discounted Costs'!$O508),('Discounted Costs'!T508)/Value_Output,"")</f>
        <v/>
      </c>
      <c r="O280" s="81" t="str">
        <f>IF(ISTEXT('Discounted Costs'!$N508&amp;'Discounted Costs'!$O508),('Discounted Costs'!U508)/Value_Output,"")</f>
        <v/>
      </c>
      <c r="P280" s="81" t="str">
        <f>IF(ISTEXT('Discounted Costs'!$N508&amp;'Discounted Costs'!$O508),('Discounted Costs'!V508)/Value_Output,"")</f>
        <v/>
      </c>
      <c r="Q280" s="81" t="str">
        <f>IF(ISTEXT('Discounted Costs'!$N508&amp;'Discounted Costs'!$O508),('Discounted Costs'!W508)/Value_Output,"")</f>
        <v/>
      </c>
      <c r="R280" s="81" t="str">
        <f>IF(ISTEXT('Discounted Costs'!$N508&amp;'Discounted Costs'!$O508),('Discounted Costs'!X508)/Value_Output,"")</f>
        <v/>
      </c>
      <c r="S280" s="81" t="str">
        <f>IF(ISTEXT('Discounted Costs'!$N508&amp;'Discounted Costs'!$O508),('Discounted Costs'!Y508)/Value_Output,"")</f>
        <v/>
      </c>
      <c r="T280" s="81" t="str">
        <f>IF(ISTEXT('Discounted Costs'!$N508&amp;'Discounted Costs'!$O508),('Discounted Costs'!Z508)/Value_Output,"")</f>
        <v/>
      </c>
      <c r="U280" s="81" t="str">
        <f>IF(ISTEXT('Discounted Costs'!$N508&amp;'Discounted Costs'!$O508),('Discounted Costs'!AA508)/Value_Output,"")</f>
        <v/>
      </c>
      <c r="V280" s="81" t="str">
        <f>IF(ISTEXT('Discounted Costs'!$N508&amp;'Discounted Costs'!$O508),('Discounted Costs'!AB508)/Value_Output,"")</f>
        <v/>
      </c>
      <c r="W280" s="81" t="str">
        <f>IF(ISTEXT('Discounted Costs'!$N508&amp;'Discounted Costs'!$O508),('Discounted Costs'!AC508)/Value_Output,"")</f>
        <v/>
      </c>
      <c r="X280" s="81" t="str">
        <f>IF(ISTEXT('Discounted Costs'!$N508&amp;'Discounted Costs'!$O508),('Discounted Costs'!AD508)/Value_Output,"")</f>
        <v/>
      </c>
      <c r="Y280" s="81" t="str">
        <f>IF(ISTEXT('Discounted Costs'!$N508&amp;'Discounted Costs'!$O508),('Discounted Costs'!AE508)/Value_Output,"")</f>
        <v/>
      </c>
      <c r="Z280" s="81" t="str">
        <f>IF(ISTEXT('Discounted Costs'!$N508&amp;'Discounted Costs'!$O508),('Discounted Costs'!AF508)/Value_Output,"")</f>
        <v/>
      </c>
      <c r="AA280" s="81" t="str">
        <f>IF(ISTEXT('Discounted Costs'!$N508&amp;'Discounted Costs'!$O508),('Discounted Costs'!AG508)/Value_Output,"")</f>
        <v/>
      </c>
      <c r="AB280" s="81" t="str">
        <f>IF(ISTEXT('Discounted Costs'!$N508&amp;'Discounted Costs'!$O508),('Discounted Costs'!AH508)/Value_Output,"")</f>
        <v/>
      </c>
      <c r="AC280" s="81" t="str">
        <f>IF(ISTEXT('Discounted Costs'!$N508&amp;'Discounted Costs'!$O508),('Discounted Costs'!AI508)/Value_Output,"")</f>
        <v/>
      </c>
      <c r="AD280" s="81" t="str">
        <f>IF(ISTEXT('Discounted Costs'!$N508&amp;'Discounted Costs'!$O508),('Discounted Costs'!AJ508)/Value_Output,"")</f>
        <v/>
      </c>
      <c r="AE280" s="81" t="str">
        <f>IF(ISTEXT('Discounted Costs'!$N508&amp;'Discounted Costs'!$O508),('Discounted Costs'!AK508)/Value_Output,"")</f>
        <v/>
      </c>
      <c r="AF280" s="81" t="str">
        <f>IF(ISTEXT('Discounted Costs'!$N508&amp;'Discounted Costs'!$O508),('Discounted Costs'!AL508)/Value_Output,"")</f>
        <v/>
      </c>
      <c r="AG280" s="81" t="str">
        <f>IF(ISTEXT('Discounted Costs'!$N508&amp;'Discounted Costs'!$O508),('Discounted Costs'!AM508)/Value_Output,"")</f>
        <v/>
      </c>
      <c r="AH280" s="81" t="str">
        <f>IF(ISTEXT('Discounted Costs'!$N508&amp;'Discounted Costs'!$O508),('Discounted Costs'!AN508)/Value_Output,"")</f>
        <v/>
      </c>
      <c r="AI280" s="81" t="str">
        <f>IF(ISTEXT('Discounted Costs'!$N508&amp;'Discounted Costs'!$O508),('Discounted Costs'!AO508)/Value_Output,"")</f>
        <v/>
      </c>
      <c r="AJ280" s="81" t="str">
        <f>IF(ISTEXT('Discounted Costs'!$N508&amp;'Discounted Costs'!$O508),('Discounted Costs'!AP508)/Value_Output,"")</f>
        <v/>
      </c>
      <c r="AK280" s="81" t="str">
        <f>IF(ISTEXT('Discounted Costs'!$N508&amp;'Discounted Costs'!$O508),('Discounted Costs'!AQ508)/Value_Output,"")</f>
        <v/>
      </c>
      <c r="AL280" s="81" t="str">
        <f>IF(ISTEXT('Discounted Costs'!$N508&amp;'Discounted Costs'!$O508),('Discounted Costs'!AR508)/Value_Output,"")</f>
        <v/>
      </c>
      <c r="AM280" s="81" t="str">
        <f>IF(ISTEXT('Discounted Costs'!$N508&amp;'Discounted Costs'!$O508),('Discounted Costs'!AS508)/Value_Output,"")</f>
        <v/>
      </c>
      <c r="AN280" s="81" t="str">
        <f>IF(ISTEXT('Discounted Costs'!$N508&amp;'Discounted Costs'!$O508),('Discounted Costs'!AT508)/Value_Output,"")</f>
        <v/>
      </c>
      <c r="AO280" s="81" t="str">
        <f>IF(ISTEXT('Discounted Costs'!$N508&amp;'Discounted Costs'!$O508),('Discounted Costs'!AU508)/Value_Output,"")</f>
        <v/>
      </c>
      <c r="AP280" s="81" t="str">
        <f>IF(ISTEXT('Discounted Costs'!$N508&amp;'Discounted Costs'!$O508),('Discounted Costs'!AV508)/Value_Output,"")</f>
        <v/>
      </c>
      <c r="AQ280" s="81" t="str">
        <f>IF(ISTEXT('Discounted Costs'!$N508&amp;'Discounted Costs'!$O508),('Discounted Costs'!AW508)/Value_Output,"")</f>
        <v/>
      </c>
      <c r="AR280" s="81" t="str">
        <f>IF(ISTEXT('Discounted Costs'!$N508&amp;'Discounted Costs'!$O508),('Discounted Costs'!AX508)/Value_Output,"")</f>
        <v/>
      </c>
      <c r="AS280" s="81" t="str">
        <f>IF(ISTEXT('Discounted Costs'!$N508&amp;'Discounted Costs'!$O508),('Discounted Costs'!AY508)/Value_Output,"")</f>
        <v/>
      </c>
      <c r="AT280" s="81" t="str">
        <f>IF(ISTEXT('Discounted Costs'!$N508&amp;'Discounted Costs'!$O508),('Discounted Costs'!AZ508)/Value_Output,"")</f>
        <v/>
      </c>
      <c r="AU280" s="81" t="str">
        <f>IF(ISTEXT('Discounted Costs'!$N508&amp;'Discounted Costs'!$O508),('Discounted Costs'!BA508)/Value_Output,"")</f>
        <v/>
      </c>
      <c r="AV280" s="81" t="str">
        <f>IF(ISTEXT('Discounted Costs'!$N508&amp;'Discounted Costs'!$O508),('Discounted Costs'!BB508)/Value_Output,"")</f>
        <v/>
      </c>
      <c r="AW280" s="81" t="str">
        <f>IF(ISTEXT('Discounted Costs'!$N508&amp;'Discounted Costs'!$O508),('Discounted Costs'!BC508)/Value_Output,"")</f>
        <v/>
      </c>
      <c r="AX280" s="81" t="str">
        <f>IF(ISTEXT('Discounted Costs'!$N508&amp;'Discounted Costs'!$O508),('Discounted Costs'!BD508)/Value_Output,"")</f>
        <v/>
      </c>
      <c r="AY280" s="81" t="str">
        <f>IF(ISTEXT('Discounted Costs'!$N508&amp;'Discounted Costs'!$O508),('Discounted Costs'!BE508)/Value_Output,"")</f>
        <v/>
      </c>
      <c r="AZ280" s="77" t="str">
        <f>IF(ISTEXT('Discounted Costs'!$N508&amp;'Discounted Costs'!$O508),('Discounted Costs'!BF508)/Value_Output,"")</f>
        <v/>
      </c>
      <c r="BA280" s="77" t="str">
        <f>IF(ISTEXT('Discounted Costs'!$N508&amp;'Discounted Costs'!$O508),('Discounted Costs'!BG508)/Value_Output,"")</f>
        <v/>
      </c>
      <c r="BB280" s="77" t="str">
        <f>IF(ISTEXT('Discounted Costs'!$N508&amp;'Discounted Costs'!$O508),('Discounted Costs'!BH508)/Value_Output,"")</f>
        <v/>
      </c>
      <c r="BC280" s="77" t="str">
        <f>IF(ISTEXT('Discounted Costs'!$N508&amp;'Discounted Costs'!$O508),('Discounted Costs'!BI508)/Value_Output,"")</f>
        <v/>
      </c>
      <c r="BD280" s="77" t="str">
        <f>IF(ISTEXT('Discounted Costs'!$N508&amp;'Discounted Costs'!$O508),('Discounted Costs'!BJ508)/Value_Output,"")</f>
        <v/>
      </c>
      <c r="BE280" s="77" t="str">
        <f>IF(ISTEXT('Discounted Costs'!$N508&amp;'Discounted Costs'!$O508),('Discounted Costs'!BK508)/Value_Output,"")</f>
        <v/>
      </c>
      <c r="BF280" s="77" t="str">
        <f>IF(ISTEXT('Discounted Costs'!$N508&amp;'Discounted Costs'!$O508),('Discounted Costs'!BL508)/Value_Output,"")</f>
        <v/>
      </c>
      <c r="BG280" s="77" t="str">
        <f>IF(ISTEXT('Discounted Costs'!$N508&amp;'Discounted Costs'!$O508),('Discounted Costs'!BM508)/Value_Output,"")</f>
        <v/>
      </c>
      <c r="BH280" s="77" t="str">
        <f>IF(ISTEXT('Discounted Costs'!$N508&amp;'Discounted Costs'!$O508),('Discounted Costs'!BN508)/Value_Output,"")</f>
        <v/>
      </c>
      <c r="BI280" s="77" t="str">
        <f>IF(ISTEXT('Discounted Costs'!$N508&amp;'Discounted Costs'!$O508),('Discounted Costs'!BO508)/Value_Output,"")</f>
        <v/>
      </c>
      <c r="BJ280" s="77" t="str">
        <f>IF(ISTEXT('Discounted Costs'!$N508&amp;'Discounted Costs'!$O508),('Discounted Costs'!BP508)/Value_Output,"")</f>
        <v/>
      </c>
      <c r="BK280" s="77" t="str">
        <f>IF(ISTEXT('Discounted Costs'!$N508&amp;'Discounted Costs'!$O508),('Discounted Costs'!BQ508)/Value_Output,"")</f>
        <v/>
      </c>
      <c r="BL280" s="77" t="str">
        <f>IF(ISTEXT('Discounted Costs'!$N508&amp;'Discounted Costs'!$O508),('Discounted Costs'!BR508)/Value_Output,"")</f>
        <v/>
      </c>
      <c r="BM280" s="77" t="str">
        <f>IF(ISTEXT('Discounted Costs'!$N508&amp;'Discounted Costs'!$O508),('Discounted Costs'!BS508)/Value_Output,"")</f>
        <v/>
      </c>
      <c r="BN280" s="77" t="str">
        <f>IF(ISTEXT('Discounted Costs'!$N508&amp;'Discounted Costs'!$O508),('Discounted Costs'!BT508)/Value_Output,"")</f>
        <v/>
      </c>
      <c r="BO280" s="77" t="str">
        <f>IF(ISTEXT('Discounted Costs'!$N508&amp;'Discounted Costs'!$O508),('Discounted Costs'!BU508)/Value_Output,"")</f>
        <v/>
      </c>
      <c r="BP280" s="77" t="str">
        <f>IF(ISTEXT('Discounted Costs'!$N508&amp;'Discounted Costs'!$O508),('Discounted Costs'!BV508)/Value_Output,"")</f>
        <v/>
      </c>
      <c r="BQ280" s="77" t="str">
        <f>IF(ISTEXT('Discounted Costs'!$N508&amp;'Discounted Costs'!$O508),('Discounted Costs'!BW508)/Value_Output,"")</f>
        <v/>
      </c>
      <c r="BR280" s="77" t="str">
        <f>IF(ISTEXT('Discounted Costs'!$N508&amp;'Discounted Costs'!$O508),('Discounted Costs'!BX508)/Value_Output,"")</f>
        <v/>
      </c>
      <c r="BS280" s="77" t="str">
        <f>IF(ISTEXT('Discounted Costs'!$N508&amp;'Discounted Costs'!$O508),('Discounted Costs'!BY508)/Value_Output,"")</f>
        <v/>
      </c>
      <c r="BT280" s="77" t="str">
        <f>IF(ISTEXT('Discounted Costs'!$N508&amp;'Discounted Costs'!$O508),('Discounted Costs'!BZ508)/Value_Output,"")</f>
        <v/>
      </c>
      <c r="BU280" s="77" t="str">
        <f>IF(ISTEXT('Discounted Costs'!$N508&amp;'Discounted Costs'!$O508),('Discounted Costs'!CA508)/Value_Output,"")</f>
        <v/>
      </c>
      <c r="BV280" s="77" t="str">
        <f>IF(ISTEXT('Discounted Costs'!$N508&amp;'Discounted Costs'!$O508),('Discounted Costs'!CB508)/Value_Output,"")</f>
        <v/>
      </c>
      <c r="BW280" s="77" t="str">
        <f>IF(ISTEXT('Discounted Costs'!$N508&amp;'Discounted Costs'!$O508),('Discounted Costs'!CC508)/Value_Output,"")</f>
        <v/>
      </c>
      <c r="BX280" s="77" t="str">
        <f>IF(ISTEXT('Discounted Costs'!$N508&amp;'Discounted Costs'!$O508),('Discounted Costs'!CD508)/Value_Output,"")</f>
        <v/>
      </c>
      <c r="BY280" s="77" t="str">
        <f>IF(ISTEXT('Discounted Costs'!$N508&amp;'Discounted Costs'!$O508),('Discounted Costs'!CE508)/Value_Output,"")</f>
        <v/>
      </c>
      <c r="BZ280" s="77" t="str">
        <f>IF(ISTEXT('Discounted Costs'!$N508&amp;'Discounted Costs'!$O508),('Discounted Costs'!CF508)/Value_Output,"")</f>
        <v/>
      </c>
      <c r="CA280" s="77" t="str">
        <f>IF(ISTEXT('Discounted Costs'!$N508&amp;'Discounted Costs'!$O508),('Discounted Costs'!CG508)/Value_Output,"")</f>
        <v/>
      </c>
      <c r="CB280" s="77" t="str">
        <f>IF(ISTEXT('Discounted Costs'!$N508&amp;'Discounted Costs'!$O508),('Discounted Costs'!CH508)/Value_Output,"")</f>
        <v/>
      </c>
      <c r="CC280" s="77" t="str">
        <f>IF(ISTEXT('Discounted Costs'!$N508&amp;'Discounted Costs'!$O508),('Discounted Costs'!CI508)/Value_Output,"")</f>
        <v/>
      </c>
      <c r="CD280" s="77" t="str">
        <f>IF(ISTEXT('Discounted Costs'!$N508&amp;'Discounted Costs'!$O508),('Discounted Costs'!CJ508)/Value_Output,"")</f>
        <v/>
      </c>
      <c r="CE280" s="77" t="str">
        <f>IF(ISTEXT('Discounted Costs'!$N508&amp;'Discounted Costs'!$O508),('Discounted Costs'!CK508)/Value_Output,"")</f>
        <v/>
      </c>
      <c r="CF280" s="77" t="str">
        <f>IF(ISTEXT('Discounted Costs'!$N508&amp;'Discounted Costs'!$O508),('Discounted Costs'!CL508)/Value_Output,"")</f>
        <v/>
      </c>
      <c r="CG280" s="77" t="str">
        <f>IF(ISTEXT('Discounted Costs'!$N508&amp;'Discounted Costs'!$O508),('Discounted Costs'!CM508)/Value_Output,"")</f>
        <v/>
      </c>
      <c r="CH280" s="77" t="str">
        <f>IF(ISTEXT('Discounted Costs'!$N508&amp;'Discounted Costs'!$O508),('Discounted Costs'!CN508)/Value_Output,"")</f>
        <v/>
      </c>
      <c r="CI280" s="77" t="str">
        <f>IF(ISTEXT('Discounted Costs'!$N508&amp;'Discounted Costs'!$O508),('Discounted Costs'!CO508)/Value_Output,"")</f>
        <v/>
      </c>
      <c r="CJ280" s="77" t="str">
        <f>IF(ISTEXT('Discounted Costs'!$N508&amp;'Discounted Costs'!$O508),('Discounted Costs'!CP508)/Value_Output,"")</f>
        <v/>
      </c>
      <c r="CM280" s="24"/>
      <c r="CN280" s="24"/>
    </row>
    <row r="281" spans="3:92" x14ac:dyDescent="0.35">
      <c r="C281" s="114"/>
      <c r="D281" s="114"/>
      <c r="E281" s="19" t="str">
        <f>IF(ISTEXT('Discounted Costs'!$N509&amp;'Discounted Costs'!$O509),'Discounted Costs'!$O509,"")</f>
        <v/>
      </c>
      <c r="F281" s="19"/>
      <c r="G281" s="82" t="str">
        <f>IF(ISTEXT('Discounted Costs'!$N509&amp;'Discounted Costs'!$O509),SUM('Discounted Costs'!$P509:$BM509)/Value_Output,"")</f>
        <v/>
      </c>
      <c r="H281" s="82"/>
      <c r="I281" s="87"/>
      <c r="J281" s="81" t="str">
        <f>IF(ISTEXT('Discounted Costs'!$N509&amp;'Discounted Costs'!$O509),('Discounted Costs'!P509)/Value_Output,"")</f>
        <v/>
      </c>
      <c r="K281" s="81" t="str">
        <f>IF(ISTEXT('Discounted Costs'!$N509&amp;'Discounted Costs'!$O509),('Discounted Costs'!Q509)/Value_Output,"")</f>
        <v/>
      </c>
      <c r="L281" s="81" t="str">
        <f>IF(ISTEXT('Discounted Costs'!$N509&amp;'Discounted Costs'!$O509),('Discounted Costs'!R509)/Value_Output,"")</f>
        <v/>
      </c>
      <c r="M281" s="81" t="str">
        <f>IF(ISTEXT('Discounted Costs'!$N509&amp;'Discounted Costs'!$O509),('Discounted Costs'!S509)/Value_Output,"")</f>
        <v/>
      </c>
      <c r="N281" s="81" t="str">
        <f>IF(ISTEXT('Discounted Costs'!$N509&amp;'Discounted Costs'!$O509),('Discounted Costs'!T509)/Value_Output,"")</f>
        <v/>
      </c>
      <c r="O281" s="81" t="str">
        <f>IF(ISTEXT('Discounted Costs'!$N509&amp;'Discounted Costs'!$O509),('Discounted Costs'!U509)/Value_Output,"")</f>
        <v/>
      </c>
      <c r="P281" s="81" t="str">
        <f>IF(ISTEXT('Discounted Costs'!$N509&amp;'Discounted Costs'!$O509),('Discounted Costs'!V509)/Value_Output,"")</f>
        <v/>
      </c>
      <c r="Q281" s="81" t="str">
        <f>IF(ISTEXT('Discounted Costs'!$N509&amp;'Discounted Costs'!$O509),('Discounted Costs'!W509)/Value_Output,"")</f>
        <v/>
      </c>
      <c r="R281" s="81" t="str">
        <f>IF(ISTEXT('Discounted Costs'!$N509&amp;'Discounted Costs'!$O509),('Discounted Costs'!X509)/Value_Output,"")</f>
        <v/>
      </c>
      <c r="S281" s="81" t="str">
        <f>IF(ISTEXT('Discounted Costs'!$N509&amp;'Discounted Costs'!$O509),('Discounted Costs'!Y509)/Value_Output,"")</f>
        <v/>
      </c>
      <c r="T281" s="81" t="str">
        <f>IF(ISTEXT('Discounted Costs'!$N509&amp;'Discounted Costs'!$O509),('Discounted Costs'!Z509)/Value_Output,"")</f>
        <v/>
      </c>
      <c r="U281" s="81" t="str">
        <f>IF(ISTEXT('Discounted Costs'!$N509&amp;'Discounted Costs'!$O509),('Discounted Costs'!AA509)/Value_Output,"")</f>
        <v/>
      </c>
      <c r="V281" s="81" t="str">
        <f>IF(ISTEXT('Discounted Costs'!$N509&amp;'Discounted Costs'!$O509),('Discounted Costs'!AB509)/Value_Output,"")</f>
        <v/>
      </c>
      <c r="W281" s="81" t="str">
        <f>IF(ISTEXT('Discounted Costs'!$N509&amp;'Discounted Costs'!$O509),('Discounted Costs'!AC509)/Value_Output,"")</f>
        <v/>
      </c>
      <c r="X281" s="81" t="str">
        <f>IF(ISTEXT('Discounted Costs'!$N509&amp;'Discounted Costs'!$O509),('Discounted Costs'!AD509)/Value_Output,"")</f>
        <v/>
      </c>
      <c r="Y281" s="81" t="str">
        <f>IF(ISTEXT('Discounted Costs'!$N509&amp;'Discounted Costs'!$O509),('Discounted Costs'!AE509)/Value_Output,"")</f>
        <v/>
      </c>
      <c r="Z281" s="81" t="str">
        <f>IF(ISTEXT('Discounted Costs'!$N509&amp;'Discounted Costs'!$O509),('Discounted Costs'!AF509)/Value_Output,"")</f>
        <v/>
      </c>
      <c r="AA281" s="81" t="str">
        <f>IF(ISTEXT('Discounted Costs'!$N509&amp;'Discounted Costs'!$O509),('Discounted Costs'!AG509)/Value_Output,"")</f>
        <v/>
      </c>
      <c r="AB281" s="81" t="str">
        <f>IF(ISTEXT('Discounted Costs'!$N509&amp;'Discounted Costs'!$O509),('Discounted Costs'!AH509)/Value_Output,"")</f>
        <v/>
      </c>
      <c r="AC281" s="81" t="str">
        <f>IF(ISTEXT('Discounted Costs'!$N509&amp;'Discounted Costs'!$O509),('Discounted Costs'!AI509)/Value_Output,"")</f>
        <v/>
      </c>
      <c r="AD281" s="81" t="str">
        <f>IF(ISTEXT('Discounted Costs'!$N509&amp;'Discounted Costs'!$O509),('Discounted Costs'!AJ509)/Value_Output,"")</f>
        <v/>
      </c>
      <c r="AE281" s="81" t="str">
        <f>IF(ISTEXT('Discounted Costs'!$N509&amp;'Discounted Costs'!$O509),('Discounted Costs'!AK509)/Value_Output,"")</f>
        <v/>
      </c>
      <c r="AF281" s="81" t="str">
        <f>IF(ISTEXT('Discounted Costs'!$N509&amp;'Discounted Costs'!$O509),('Discounted Costs'!AL509)/Value_Output,"")</f>
        <v/>
      </c>
      <c r="AG281" s="81" t="str">
        <f>IF(ISTEXT('Discounted Costs'!$N509&amp;'Discounted Costs'!$O509),('Discounted Costs'!AM509)/Value_Output,"")</f>
        <v/>
      </c>
      <c r="AH281" s="81" t="str">
        <f>IF(ISTEXT('Discounted Costs'!$N509&amp;'Discounted Costs'!$O509),('Discounted Costs'!AN509)/Value_Output,"")</f>
        <v/>
      </c>
      <c r="AI281" s="81" t="str">
        <f>IF(ISTEXT('Discounted Costs'!$N509&amp;'Discounted Costs'!$O509),('Discounted Costs'!AO509)/Value_Output,"")</f>
        <v/>
      </c>
      <c r="AJ281" s="81" t="str">
        <f>IF(ISTEXT('Discounted Costs'!$N509&amp;'Discounted Costs'!$O509),('Discounted Costs'!AP509)/Value_Output,"")</f>
        <v/>
      </c>
      <c r="AK281" s="81" t="str">
        <f>IF(ISTEXT('Discounted Costs'!$N509&amp;'Discounted Costs'!$O509),('Discounted Costs'!AQ509)/Value_Output,"")</f>
        <v/>
      </c>
      <c r="AL281" s="81" t="str">
        <f>IF(ISTEXT('Discounted Costs'!$N509&amp;'Discounted Costs'!$O509),('Discounted Costs'!AR509)/Value_Output,"")</f>
        <v/>
      </c>
      <c r="AM281" s="81" t="str">
        <f>IF(ISTEXT('Discounted Costs'!$N509&amp;'Discounted Costs'!$O509),('Discounted Costs'!AS509)/Value_Output,"")</f>
        <v/>
      </c>
      <c r="AN281" s="81" t="str">
        <f>IF(ISTEXT('Discounted Costs'!$N509&amp;'Discounted Costs'!$O509),('Discounted Costs'!AT509)/Value_Output,"")</f>
        <v/>
      </c>
      <c r="AO281" s="81" t="str">
        <f>IF(ISTEXT('Discounted Costs'!$N509&amp;'Discounted Costs'!$O509),('Discounted Costs'!AU509)/Value_Output,"")</f>
        <v/>
      </c>
      <c r="AP281" s="81" t="str">
        <f>IF(ISTEXT('Discounted Costs'!$N509&amp;'Discounted Costs'!$O509),('Discounted Costs'!AV509)/Value_Output,"")</f>
        <v/>
      </c>
      <c r="AQ281" s="81" t="str">
        <f>IF(ISTEXT('Discounted Costs'!$N509&amp;'Discounted Costs'!$O509),('Discounted Costs'!AW509)/Value_Output,"")</f>
        <v/>
      </c>
      <c r="AR281" s="81" t="str">
        <f>IF(ISTEXT('Discounted Costs'!$N509&amp;'Discounted Costs'!$O509),('Discounted Costs'!AX509)/Value_Output,"")</f>
        <v/>
      </c>
      <c r="AS281" s="81" t="str">
        <f>IF(ISTEXT('Discounted Costs'!$N509&amp;'Discounted Costs'!$O509),('Discounted Costs'!AY509)/Value_Output,"")</f>
        <v/>
      </c>
      <c r="AT281" s="81" t="str">
        <f>IF(ISTEXT('Discounted Costs'!$N509&amp;'Discounted Costs'!$O509),('Discounted Costs'!AZ509)/Value_Output,"")</f>
        <v/>
      </c>
      <c r="AU281" s="81" t="str">
        <f>IF(ISTEXT('Discounted Costs'!$N509&amp;'Discounted Costs'!$O509),('Discounted Costs'!BA509)/Value_Output,"")</f>
        <v/>
      </c>
      <c r="AV281" s="81" t="str">
        <f>IF(ISTEXT('Discounted Costs'!$N509&amp;'Discounted Costs'!$O509),('Discounted Costs'!BB509)/Value_Output,"")</f>
        <v/>
      </c>
      <c r="AW281" s="81" t="str">
        <f>IF(ISTEXT('Discounted Costs'!$N509&amp;'Discounted Costs'!$O509),('Discounted Costs'!BC509)/Value_Output,"")</f>
        <v/>
      </c>
      <c r="AX281" s="81" t="str">
        <f>IF(ISTEXT('Discounted Costs'!$N509&amp;'Discounted Costs'!$O509),('Discounted Costs'!BD509)/Value_Output,"")</f>
        <v/>
      </c>
      <c r="AY281" s="81" t="str">
        <f>IF(ISTEXT('Discounted Costs'!$N509&amp;'Discounted Costs'!$O509),('Discounted Costs'!BE509)/Value_Output,"")</f>
        <v/>
      </c>
      <c r="AZ281" s="77" t="str">
        <f>IF(ISTEXT('Discounted Costs'!$N509&amp;'Discounted Costs'!$O509),('Discounted Costs'!BF509)/Value_Output,"")</f>
        <v/>
      </c>
      <c r="BA281" s="77" t="str">
        <f>IF(ISTEXT('Discounted Costs'!$N509&amp;'Discounted Costs'!$O509),('Discounted Costs'!BG509)/Value_Output,"")</f>
        <v/>
      </c>
      <c r="BB281" s="77" t="str">
        <f>IF(ISTEXT('Discounted Costs'!$N509&amp;'Discounted Costs'!$O509),('Discounted Costs'!BH509)/Value_Output,"")</f>
        <v/>
      </c>
      <c r="BC281" s="77" t="str">
        <f>IF(ISTEXT('Discounted Costs'!$N509&amp;'Discounted Costs'!$O509),('Discounted Costs'!BI509)/Value_Output,"")</f>
        <v/>
      </c>
      <c r="BD281" s="77" t="str">
        <f>IF(ISTEXT('Discounted Costs'!$N509&amp;'Discounted Costs'!$O509),('Discounted Costs'!BJ509)/Value_Output,"")</f>
        <v/>
      </c>
      <c r="BE281" s="77" t="str">
        <f>IF(ISTEXT('Discounted Costs'!$N509&amp;'Discounted Costs'!$O509),('Discounted Costs'!BK509)/Value_Output,"")</f>
        <v/>
      </c>
      <c r="BF281" s="77" t="str">
        <f>IF(ISTEXT('Discounted Costs'!$N509&amp;'Discounted Costs'!$O509),('Discounted Costs'!BL509)/Value_Output,"")</f>
        <v/>
      </c>
      <c r="BG281" s="77" t="str">
        <f>IF(ISTEXT('Discounted Costs'!$N509&amp;'Discounted Costs'!$O509),('Discounted Costs'!BM509)/Value_Output,"")</f>
        <v/>
      </c>
      <c r="BH281" s="77" t="str">
        <f>IF(ISTEXT('Discounted Costs'!$N509&amp;'Discounted Costs'!$O509),('Discounted Costs'!BN509)/Value_Output,"")</f>
        <v/>
      </c>
      <c r="BI281" s="77" t="str">
        <f>IF(ISTEXT('Discounted Costs'!$N509&amp;'Discounted Costs'!$O509),('Discounted Costs'!BO509)/Value_Output,"")</f>
        <v/>
      </c>
      <c r="BJ281" s="77" t="str">
        <f>IF(ISTEXT('Discounted Costs'!$N509&amp;'Discounted Costs'!$O509),('Discounted Costs'!BP509)/Value_Output,"")</f>
        <v/>
      </c>
      <c r="BK281" s="77" t="str">
        <f>IF(ISTEXT('Discounted Costs'!$N509&amp;'Discounted Costs'!$O509),('Discounted Costs'!BQ509)/Value_Output,"")</f>
        <v/>
      </c>
      <c r="BL281" s="77" t="str">
        <f>IF(ISTEXT('Discounted Costs'!$N509&amp;'Discounted Costs'!$O509),('Discounted Costs'!BR509)/Value_Output,"")</f>
        <v/>
      </c>
      <c r="BM281" s="77" t="str">
        <f>IF(ISTEXT('Discounted Costs'!$N509&amp;'Discounted Costs'!$O509),('Discounted Costs'!BS509)/Value_Output,"")</f>
        <v/>
      </c>
      <c r="BN281" s="77" t="str">
        <f>IF(ISTEXT('Discounted Costs'!$N509&amp;'Discounted Costs'!$O509),('Discounted Costs'!BT509)/Value_Output,"")</f>
        <v/>
      </c>
      <c r="BO281" s="77" t="str">
        <f>IF(ISTEXT('Discounted Costs'!$N509&amp;'Discounted Costs'!$O509),('Discounted Costs'!BU509)/Value_Output,"")</f>
        <v/>
      </c>
      <c r="BP281" s="77" t="str">
        <f>IF(ISTEXT('Discounted Costs'!$N509&amp;'Discounted Costs'!$O509),('Discounted Costs'!BV509)/Value_Output,"")</f>
        <v/>
      </c>
      <c r="BQ281" s="77" t="str">
        <f>IF(ISTEXT('Discounted Costs'!$N509&amp;'Discounted Costs'!$O509),('Discounted Costs'!BW509)/Value_Output,"")</f>
        <v/>
      </c>
      <c r="BR281" s="77" t="str">
        <f>IF(ISTEXT('Discounted Costs'!$N509&amp;'Discounted Costs'!$O509),('Discounted Costs'!BX509)/Value_Output,"")</f>
        <v/>
      </c>
      <c r="BS281" s="77" t="str">
        <f>IF(ISTEXT('Discounted Costs'!$N509&amp;'Discounted Costs'!$O509),('Discounted Costs'!BY509)/Value_Output,"")</f>
        <v/>
      </c>
      <c r="BT281" s="77" t="str">
        <f>IF(ISTEXT('Discounted Costs'!$N509&amp;'Discounted Costs'!$O509),('Discounted Costs'!BZ509)/Value_Output,"")</f>
        <v/>
      </c>
      <c r="BU281" s="77" t="str">
        <f>IF(ISTEXT('Discounted Costs'!$N509&amp;'Discounted Costs'!$O509),('Discounted Costs'!CA509)/Value_Output,"")</f>
        <v/>
      </c>
      <c r="BV281" s="77" t="str">
        <f>IF(ISTEXT('Discounted Costs'!$N509&amp;'Discounted Costs'!$O509),('Discounted Costs'!CB509)/Value_Output,"")</f>
        <v/>
      </c>
      <c r="BW281" s="77" t="str">
        <f>IF(ISTEXT('Discounted Costs'!$N509&amp;'Discounted Costs'!$O509),('Discounted Costs'!CC509)/Value_Output,"")</f>
        <v/>
      </c>
      <c r="BX281" s="77" t="str">
        <f>IF(ISTEXT('Discounted Costs'!$N509&amp;'Discounted Costs'!$O509),('Discounted Costs'!CD509)/Value_Output,"")</f>
        <v/>
      </c>
      <c r="BY281" s="77" t="str">
        <f>IF(ISTEXT('Discounted Costs'!$N509&amp;'Discounted Costs'!$O509),('Discounted Costs'!CE509)/Value_Output,"")</f>
        <v/>
      </c>
      <c r="BZ281" s="77" t="str">
        <f>IF(ISTEXT('Discounted Costs'!$N509&amp;'Discounted Costs'!$O509),('Discounted Costs'!CF509)/Value_Output,"")</f>
        <v/>
      </c>
      <c r="CA281" s="77" t="str">
        <f>IF(ISTEXT('Discounted Costs'!$N509&amp;'Discounted Costs'!$O509),('Discounted Costs'!CG509)/Value_Output,"")</f>
        <v/>
      </c>
      <c r="CB281" s="77" t="str">
        <f>IF(ISTEXT('Discounted Costs'!$N509&amp;'Discounted Costs'!$O509),('Discounted Costs'!CH509)/Value_Output,"")</f>
        <v/>
      </c>
      <c r="CC281" s="77" t="str">
        <f>IF(ISTEXT('Discounted Costs'!$N509&amp;'Discounted Costs'!$O509),('Discounted Costs'!CI509)/Value_Output,"")</f>
        <v/>
      </c>
      <c r="CD281" s="77" t="str">
        <f>IF(ISTEXT('Discounted Costs'!$N509&amp;'Discounted Costs'!$O509),('Discounted Costs'!CJ509)/Value_Output,"")</f>
        <v/>
      </c>
      <c r="CE281" s="77" t="str">
        <f>IF(ISTEXT('Discounted Costs'!$N509&amp;'Discounted Costs'!$O509),('Discounted Costs'!CK509)/Value_Output,"")</f>
        <v/>
      </c>
      <c r="CF281" s="77" t="str">
        <f>IF(ISTEXT('Discounted Costs'!$N509&amp;'Discounted Costs'!$O509),('Discounted Costs'!CL509)/Value_Output,"")</f>
        <v/>
      </c>
      <c r="CG281" s="77" t="str">
        <f>IF(ISTEXT('Discounted Costs'!$N509&amp;'Discounted Costs'!$O509),('Discounted Costs'!CM509)/Value_Output,"")</f>
        <v/>
      </c>
      <c r="CH281" s="77" t="str">
        <f>IF(ISTEXT('Discounted Costs'!$N509&amp;'Discounted Costs'!$O509),('Discounted Costs'!CN509)/Value_Output,"")</f>
        <v/>
      </c>
      <c r="CI281" s="77" t="str">
        <f>IF(ISTEXT('Discounted Costs'!$N509&amp;'Discounted Costs'!$O509),('Discounted Costs'!CO509)/Value_Output,"")</f>
        <v/>
      </c>
      <c r="CJ281" s="77" t="str">
        <f>IF(ISTEXT('Discounted Costs'!$N509&amp;'Discounted Costs'!$O509),('Discounted Costs'!CP509)/Value_Output,"")</f>
        <v/>
      </c>
      <c r="CM281" s="24"/>
      <c r="CN281" s="24"/>
    </row>
    <row r="282" spans="3:92" x14ac:dyDescent="0.35">
      <c r="C282" s="114"/>
      <c r="D282" s="114"/>
      <c r="E282" s="19" t="str">
        <f>IF(ISTEXT('Discounted Costs'!$N510&amp;'Discounted Costs'!$O510),'Discounted Costs'!$O510,"")</f>
        <v/>
      </c>
      <c r="F282" s="19"/>
      <c r="G282" s="82" t="str">
        <f>IF(ISTEXT('Discounted Costs'!$N510&amp;'Discounted Costs'!$O510),SUM('Discounted Costs'!$P510:$BM510)/Value_Output,"")</f>
        <v/>
      </c>
      <c r="H282" s="82"/>
      <c r="I282" s="87"/>
      <c r="J282" s="81" t="str">
        <f>IF(ISTEXT('Discounted Costs'!$N510&amp;'Discounted Costs'!$O510),('Discounted Costs'!P510)/Value_Output,"")</f>
        <v/>
      </c>
      <c r="K282" s="81" t="str">
        <f>IF(ISTEXT('Discounted Costs'!$N510&amp;'Discounted Costs'!$O510),('Discounted Costs'!Q510)/Value_Output,"")</f>
        <v/>
      </c>
      <c r="L282" s="81" t="str">
        <f>IF(ISTEXT('Discounted Costs'!$N510&amp;'Discounted Costs'!$O510),('Discounted Costs'!R510)/Value_Output,"")</f>
        <v/>
      </c>
      <c r="M282" s="81" t="str">
        <f>IF(ISTEXT('Discounted Costs'!$N510&amp;'Discounted Costs'!$O510),('Discounted Costs'!S510)/Value_Output,"")</f>
        <v/>
      </c>
      <c r="N282" s="81" t="str">
        <f>IF(ISTEXT('Discounted Costs'!$N510&amp;'Discounted Costs'!$O510),('Discounted Costs'!T510)/Value_Output,"")</f>
        <v/>
      </c>
      <c r="O282" s="81" t="str">
        <f>IF(ISTEXT('Discounted Costs'!$N510&amp;'Discounted Costs'!$O510),('Discounted Costs'!U510)/Value_Output,"")</f>
        <v/>
      </c>
      <c r="P282" s="81" t="str">
        <f>IF(ISTEXT('Discounted Costs'!$N510&amp;'Discounted Costs'!$O510),('Discounted Costs'!V510)/Value_Output,"")</f>
        <v/>
      </c>
      <c r="Q282" s="81" t="str">
        <f>IF(ISTEXT('Discounted Costs'!$N510&amp;'Discounted Costs'!$O510),('Discounted Costs'!W510)/Value_Output,"")</f>
        <v/>
      </c>
      <c r="R282" s="81" t="str">
        <f>IF(ISTEXT('Discounted Costs'!$N510&amp;'Discounted Costs'!$O510),('Discounted Costs'!X510)/Value_Output,"")</f>
        <v/>
      </c>
      <c r="S282" s="81" t="str">
        <f>IF(ISTEXT('Discounted Costs'!$N510&amp;'Discounted Costs'!$O510),('Discounted Costs'!Y510)/Value_Output,"")</f>
        <v/>
      </c>
      <c r="T282" s="81" t="str">
        <f>IF(ISTEXT('Discounted Costs'!$N510&amp;'Discounted Costs'!$O510),('Discounted Costs'!Z510)/Value_Output,"")</f>
        <v/>
      </c>
      <c r="U282" s="81" t="str">
        <f>IF(ISTEXT('Discounted Costs'!$N510&amp;'Discounted Costs'!$O510),('Discounted Costs'!AA510)/Value_Output,"")</f>
        <v/>
      </c>
      <c r="V282" s="81" t="str">
        <f>IF(ISTEXT('Discounted Costs'!$N510&amp;'Discounted Costs'!$O510),('Discounted Costs'!AB510)/Value_Output,"")</f>
        <v/>
      </c>
      <c r="W282" s="81" t="str">
        <f>IF(ISTEXT('Discounted Costs'!$N510&amp;'Discounted Costs'!$O510),('Discounted Costs'!AC510)/Value_Output,"")</f>
        <v/>
      </c>
      <c r="X282" s="81" t="str">
        <f>IF(ISTEXT('Discounted Costs'!$N510&amp;'Discounted Costs'!$O510),('Discounted Costs'!AD510)/Value_Output,"")</f>
        <v/>
      </c>
      <c r="Y282" s="81" t="str">
        <f>IF(ISTEXT('Discounted Costs'!$N510&amp;'Discounted Costs'!$O510),('Discounted Costs'!AE510)/Value_Output,"")</f>
        <v/>
      </c>
      <c r="Z282" s="81" t="str">
        <f>IF(ISTEXT('Discounted Costs'!$N510&amp;'Discounted Costs'!$O510),('Discounted Costs'!AF510)/Value_Output,"")</f>
        <v/>
      </c>
      <c r="AA282" s="81" t="str">
        <f>IF(ISTEXT('Discounted Costs'!$N510&amp;'Discounted Costs'!$O510),('Discounted Costs'!AG510)/Value_Output,"")</f>
        <v/>
      </c>
      <c r="AB282" s="81" t="str">
        <f>IF(ISTEXT('Discounted Costs'!$N510&amp;'Discounted Costs'!$O510),('Discounted Costs'!AH510)/Value_Output,"")</f>
        <v/>
      </c>
      <c r="AC282" s="81" t="str">
        <f>IF(ISTEXT('Discounted Costs'!$N510&amp;'Discounted Costs'!$O510),('Discounted Costs'!AI510)/Value_Output,"")</f>
        <v/>
      </c>
      <c r="AD282" s="81" t="str">
        <f>IF(ISTEXT('Discounted Costs'!$N510&amp;'Discounted Costs'!$O510),('Discounted Costs'!AJ510)/Value_Output,"")</f>
        <v/>
      </c>
      <c r="AE282" s="81" t="str">
        <f>IF(ISTEXT('Discounted Costs'!$N510&amp;'Discounted Costs'!$O510),('Discounted Costs'!AK510)/Value_Output,"")</f>
        <v/>
      </c>
      <c r="AF282" s="81" t="str">
        <f>IF(ISTEXT('Discounted Costs'!$N510&amp;'Discounted Costs'!$O510),('Discounted Costs'!AL510)/Value_Output,"")</f>
        <v/>
      </c>
      <c r="AG282" s="81" t="str">
        <f>IF(ISTEXT('Discounted Costs'!$N510&amp;'Discounted Costs'!$O510),('Discounted Costs'!AM510)/Value_Output,"")</f>
        <v/>
      </c>
      <c r="AH282" s="81" t="str">
        <f>IF(ISTEXT('Discounted Costs'!$N510&amp;'Discounted Costs'!$O510),('Discounted Costs'!AN510)/Value_Output,"")</f>
        <v/>
      </c>
      <c r="AI282" s="81" t="str">
        <f>IF(ISTEXT('Discounted Costs'!$N510&amp;'Discounted Costs'!$O510),('Discounted Costs'!AO510)/Value_Output,"")</f>
        <v/>
      </c>
      <c r="AJ282" s="81" t="str">
        <f>IF(ISTEXT('Discounted Costs'!$N510&amp;'Discounted Costs'!$O510),('Discounted Costs'!AP510)/Value_Output,"")</f>
        <v/>
      </c>
      <c r="AK282" s="81" t="str">
        <f>IF(ISTEXT('Discounted Costs'!$N510&amp;'Discounted Costs'!$O510),('Discounted Costs'!AQ510)/Value_Output,"")</f>
        <v/>
      </c>
      <c r="AL282" s="81" t="str">
        <f>IF(ISTEXT('Discounted Costs'!$N510&amp;'Discounted Costs'!$O510),('Discounted Costs'!AR510)/Value_Output,"")</f>
        <v/>
      </c>
      <c r="AM282" s="81" t="str">
        <f>IF(ISTEXT('Discounted Costs'!$N510&amp;'Discounted Costs'!$O510),('Discounted Costs'!AS510)/Value_Output,"")</f>
        <v/>
      </c>
      <c r="AN282" s="81" t="str">
        <f>IF(ISTEXT('Discounted Costs'!$N510&amp;'Discounted Costs'!$O510),('Discounted Costs'!AT510)/Value_Output,"")</f>
        <v/>
      </c>
      <c r="AO282" s="81" t="str">
        <f>IF(ISTEXT('Discounted Costs'!$N510&amp;'Discounted Costs'!$O510),('Discounted Costs'!AU510)/Value_Output,"")</f>
        <v/>
      </c>
      <c r="AP282" s="81" t="str">
        <f>IF(ISTEXT('Discounted Costs'!$N510&amp;'Discounted Costs'!$O510),('Discounted Costs'!AV510)/Value_Output,"")</f>
        <v/>
      </c>
      <c r="AQ282" s="81" t="str">
        <f>IF(ISTEXT('Discounted Costs'!$N510&amp;'Discounted Costs'!$O510),('Discounted Costs'!AW510)/Value_Output,"")</f>
        <v/>
      </c>
      <c r="AR282" s="81" t="str">
        <f>IF(ISTEXT('Discounted Costs'!$N510&amp;'Discounted Costs'!$O510),('Discounted Costs'!AX510)/Value_Output,"")</f>
        <v/>
      </c>
      <c r="AS282" s="81" t="str">
        <f>IF(ISTEXT('Discounted Costs'!$N510&amp;'Discounted Costs'!$O510),('Discounted Costs'!AY510)/Value_Output,"")</f>
        <v/>
      </c>
      <c r="AT282" s="81" t="str">
        <f>IF(ISTEXT('Discounted Costs'!$N510&amp;'Discounted Costs'!$O510),('Discounted Costs'!AZ510)/Value_Output,"")</f>
        <v/>
      </c>
      <c r="AU282" s="81" t="str">
        <f>IF(ISTEXT('Discounted Costs'!$N510&amp;'Discounted Costs'!$O510),('Discounted Costs'!BA510)/Value_Output,"")</f>
        <v/>
      </c>
      <c r="AV282" s="81" t="str">
        <f>IF(ISTEXT('Discounted Costs'!$N510&amp;'Discounted Costs'!$O510),('Discounted Costs'!BB510)/Value_Output,"")</f>
        <v/>
      </c>
      <c r="AW282" s="81" t="str">
        <f>IF(ISTEXT('Discounted Costs'!$N510&amp;'Discounted Costs'!$O510),('Discounted Costs'!BC510)/Value_Output,"")</f>
        <v/>
      </c>
      <c r="AX282" s="81" t="str">
        <f>IF(ISTEXT('Discounted Costs'!$N510&amp;'Discounted Costs'!$O510),('Discounted Costs'!BD510)/Value_Output,"")</f>
        <v/>
      </c>
      <c r="AY282" s="81" t="str">
        <f>IF(ISTEXT('Discounted Costs'!$N510&amp;'Discounted Costs'!$O510),('Discounted Costs'!BE510)/Value_Output,"")</f>
        <v/>
      </c>
      <c r="AZ282" s="77" t="str">
        <f>IF(ISTEXT('Discounted Costs'!$N510&amp;'Discounted Costs'!$O510),('Discounted Costs'!BF510)/Value_Output,"")</f>
        <v/>
      </c>
      <c r="BA282" s="77" t="str">
        <f>IF(ISTEXT('Discounted Costs'!$N510&amp;'Discounted Costs'!$O510),('Discounted Costs'!BG510)/Value_Output,"")</f>
        <v/>
      </c>
      <c r="BB282" s="77" t="str">
        <f>IF(ISTEXT('Discounted Costs'!$N510&amp;'Discounted Costs'!$O510),('Discounted Costs'!BH510)/Value_Output,"")</f>
        <v/>
      </c>
      <c r="BC282" s="77" t="str">
        <f>IF(ISTEXT('Discounted Costs'!$N510&amp;'Discounted Costs'!$O510),('Discounted Costs'!BI510)/Value_Output,"")</f>
        <v/>
      </c>
      <c r="BD282" s="77" t="str">
        <f>IF(ISTEXT('Discounted Costs'!$N510&amp;'Discounted Costs'!$O510),('Discounted Costs'!BJ510)/Value_Output,"")</f>
        <v/>
      </c>
      <c r="BE282" s="77" t="str">
        <f>IF(ISTEXT('Discounted Costs'!$N510&amp;'Discounted Costs'!$O510),('Discounted Costs'!BK510)/Value_Output,"")</f>
        <v/>
      </c>
      <c r="BF282" s="77" t="str">
        <f>IF(ISTEXT('Discounted Costs'!$N510&amp;'Discounted Costs'!$O510),('Discounted Costs'!BL510)/Value_Output,"")</f>
        <v/>
      </c>
      <c r="BG282" s="77" t="str">
        <f>IF(ISTEXT('Discounted Costs'!$N510&amp;'Discounted Costs'!$O510),('Discounted Costs'!BM510)/Value_Output,"")</f>
        <v/>
      </c>
      <c r="BH282" s="77" t="str">
        <f>IF(ISTEXT('Discounted Costs'!$N510&amp;'Discounted Costs'!$O510),('Discounted Costs'!BN510)/Value_Output,"")</f>
        <v/>
      </c>
      <c r="BI282" s="77" t="str">
        <f>IF(ISTEXT('Discounted Costs'!$N510&amp;'Discounted Costs'!$O510),('Discounted Costs'!BO510)/Value_Output,"")</f>
        <v/>
      </c>
      <c r="BJ282" s="77" t="str">
        <f>IF(ISTEXT('Discounted Costs'!$N510&amp;'Discounted Costs'!$O510),('Discounted Costs'!BP510)/Value_Output,"")</f>
        <v/>
      </c>
      <c r="BK282" s="77" t="str">
        <f>IF(ISTEXT('Discounted Costs'!$N510&amp;'Discounted Costs'!$O510),('Discounted Costs'!BQ510)/Value_Output,"")</f>
        <v/>
      </c>
      <c r="BL282" s="77" t="str">
        <f>IF(ISTEXT('Discounted Costs'!$N510&amp;'Discounted Costs'!$O510),('Discounted Costs'!BR510)/Value_Output,"")</f>
        <v/>
      </c>
      <c r="BM282" s="77" t="str">
        <f>IF(ISTEXT('Discounted Costs'!$N510&amp;'Discounted Costs'!$O510),('Discounted Costs'!BS510)/Value_Output,"")</f>
        <v/>
      </c>
      <c r="BN282" s="77" t="str">
        <f>IF(ISTEXT('Discounted Costs'!$N510&amp;'Discounted Costs'!$O510),('Discounted Costs'!BT510)/Value_Output,"")</f>
        <v/>
      </c>
      <c r="BO282" s="77" t="str">
        <f>IF(ISTEXT('Discounted Costs'!$N510&amp;'Discounted Costs'!$O510),('Discounted Costs'!BU510)/Value_Output,"")</f>
        <v/>
      </c>
      <c r="BP282" s="77" t="str">
        <f>IF(ISTEXT('Discounted Costs'!$N510&amp;'Discounted Costs'!$O510),('Discounted Costs'!BV510)/Value_Output,"")</f>
        <v/>
      </c>
      <c r="BQ282" s="77" t="str">
        <f>IF(ISTEXT('Discounted Costs'!$N510&amp;'Discounted Costs'!$O510),('Discounted Costs'!BW510)/Value_Output,"")</f>
        <v/>
      </c>
      <c r="BR282" s="77" t="str">
        <f>IF(ISTEXT('Discounted Costs'!$N510&amp;'Discounted Costs'!$O510),('Discounted Costs'!BX510)/Value_Output,"")</f>
        <v/>
      </c>
      <c r="BS282" s="77" t="str">
        <f>IF(ISTEXT('Discounted Costs'!$N510&amp;'Discounted Costs'!$O510),('Discounted Costs'!BY510)/Value_Output,"")</f>
        <v/>
      </c>
      <c r="BT282" s="77" t="str">
        <f>IF(ISTEXT('Discounted Costs'!$N510&amp;'Discounted Costs'!$O510),('Discounted Costs'!BZ510)/Value_Output,"")</f>
        <v/>
      </c>
      <c r="BU282" s="77" t="str">
        <f>IF(ISTEXT('Discounted Costs'!$N510&amp;'Discounted Costs'!$O510),('Discounted Costs'!CA510)/Value_Output,"")</f>
        <v/>
      </c>
      <c r="BV282" s="77" t="str">
        <f>IF(ISTEXT('Discounted Costs'!$N510&amp;'Discounted Costs'!$O510),('Discounted Costs'!CB510)/Value_Output,"")</f>
        <v/>
      </c>
      <c r="BW282" s="77" t="str">
        <f>IF(ISTEXT('Discounted Costs'!$N510&amp;'Discounted Costs'!$O510),('Discounted Costs'!CC510)/Value_Output,"")</f>
        <v/>
      </c>
      <c r="BX282" s="77" t="str">
        <f>IF(ISTEXT('Discounted Costs'!$N510&amp;'Discounted Costs'!$O510),('Discounted Costs'!CD510)/Value_Output,"")</f>
        <v/>
      </c>
      <c r="BY282" s="77" t="str">
        <f>IF(ISTEXT('Discounted Costs'!$N510&amp;'Discounted Costs'!$O510),('Discounted Costs'!CE510)/Value_Output,"")</f>
        <v/>
      </c>
      <c r="BZ282" s="77" t="str">
        <f>IF(ISTEXT('Discounted Costs'!$N510&amp;'Discounted Costs'!$O510),('Discounted Costs'!CF510)/Value_Output,"")</f>
        <v/>
      </c>
      <c r="CA282" s="77" t="str">
        <f>IF(ISTEXT('Discounted Costs'!$N510&amp;'Discounted Costs'!$O510),('Discounted Costs'!CG510)/Value_Output,"")</f>
        <v/>
      </c>
      <c r="CB282" s="77" t="str">
        <f>IF(ISTEXT('Discounted Costs'!$N510&amp;'Discounted Costs'!$O510),('Discounted Costs'!CH510)/Value_Output,"")</f>
        <v/>
      </c>
      <c r="CC282" s="77" t="str">
        <f>IF(ISTEXT('Discounted Costs'!$N510&amp;'Discounted Costs'!$O510),('Discounted Costs'!CI510)/Value_Output,"")</f>
        <v/>
      </c>
      <c r="CD282" s="77" t="str">
        <f>IF(ISTEXT('Discounted Costs'!$N510&amp;'Discounted Costs'!$O510),('Discounted Costs'!CJ510)/Value_Output,"")</f>
        <v/>
      </c>
      <c r="CE282" s="77" t="str">
        <f>IF(ISTEXT('Discounted Costs'!$N510&amp;'Discounted Costs'!$O510),('Discounted Costs'!CK510)/Value_Output,"")</f>
        <v/>
      </c>
      <c r="CF282" s="77" t="str">
        <f>IF(ISTEXT('Discounted Costs'!$N510&amp;'Discounted Costs'!$O510),('Discounted Costs'!CL510)/Value_Output,"")</f>
        <v/>
      </c>
      <c r="CG282" s="77" t="str">
        <f>IF(ISTEXT('Discounted Costs'!$N510&amp;'Discounted Costs'!$O510),('Discounted Costs'!CM510)/Value_Output,"")</f>
        <v/>
      </c>
      <c r="CH282" s="77" t="str">
        <f>IF(ISTEXT('Discounted Costs'!$N510&amp;'Discounted Costs'!$O510),('Discounted Costs'!CN510)/Value_Output,"")</f>
        <v/>
      </c>
      <c r="CI282" s="77" t="str">
        <f>IF(ISTEXT('Discounted Costs'!$N510&amp;'Discounted Costs'!$O510),('Discounted Costs'!CO510)/Value_Output,"")</f>
        <v/>
      </c>
      <c r="CJ282" s="77" t="str">
        <f>IF(ISTEXT('Discounted Costs'!$N510&amp;'Discounted Costs'!$O510),('Discounted Costs'!CP510)/Value_Output,"")</f>
        <v/>
      </c>
      <c r="CM282" s="24"/>
      <c r="CN282" s="24"/>
    </row>
    <row r="283" spans="3:92" x14ac:dyDescent="0.35">
      <c r="C283" s="114"/>
      <c r="D283" s="114"/>
      <c r="E283" s="19" t="str">
        <f>IF(ISTEXT('Discounted Costs'!$N511&amp;'Discounted Costs'!$O511),'Discounted Costs'!$O511,"")</f>
        <v/>
      </c>
      <c r="F283" s="19"/>
      <c r="G283" s="82" t="str">
        <f>IF(ISTEXT('Discounted Costs'!$N511&amp;'Discounted Costs'!$O511),SUM('Discounted Costs'!$P511:$BM511)/Value_Output,"")</f>
        <v/>
      </c>
      <c r="H283" s="82"/>
      <c r="I283" s="87"/>
      <c r="J283" s="81" t="str">
        <f>IF(ISTEXT('Discounted Costs'!$N511&amp;'Discounted Costs'!$O511),('Discounted Costs'!P511)/Value_Output,"")</f>
        <v/>
      </c>
      <c r="K283" s="81" t="str">
        <f>IF(ISTEXT('Discounted Costs'!$N511&amp;'Discounted Costs'!$O511),('Discounted Costs'!Q511)/Value_Output,"")</f>
        <v/>
      </c>
      <c r="L283" s="81" t="str">
        <f>IF(ISTEXT('Discounted Costs'!$N511&amp;'Discounted Costs'!$O511),('Discounted Costs'!R511)/Value_Output,"")</f>
        <v/>
      </c>
      <c r="M283" s="81" t="str">
        <f>IF(ISTEXT('Discounted Costs'!$N511&amp;'Discounted Costs'!$O511),('Discounted Costs'!S511)/Value_Output,"")</f>
        <v/>
      </c>
      <c r="N283" s="81" t="str">
        <f>IF(ISTEXT('Discounted Costs'!$N511&amp;'Discounted Costs'!$O511),('Discounted Costs'!T511)/Value_Output,"")</f>
        <v/>
      </c>
      <c r="O283" s="81" t="str">
        <f>IF(ISTEXT('Discounted Costs'!$N511&amp;'Discounted Costs'!$O511),('Discounted Costs'!U511)/Value_Output,"")</f>
        <v/>
      </c>
      <c r="P283" s="81" t="str">
        <f>IF(ISTEXT('Discounted Costs'!$N511&amp;'Discounted Costs'!$O511),('Discounted Costs'!V511)/Value_Output,"")</f>
        <v/>
      </c>
      <c r="Q283" s="81" t="str">
        <f>IF(ISTEXT('Discounted Costs'!$N511&amp;'Discounted Costs'!$O511),('Discounted Costs'!W511)/Value_Output,"")</f>
        <v/>
      </c>
      <c r="R283" s="81" t="str">
        <f>IF(ISTEXT('Discounted Costs'!$N511&amp;'Discounted Costs'!$O511),('Discounted Costs'!X511)/Value_Output,"")</f>
        <v/>
      </c>
      <c r="S283" s="81" t="str">
        <f>IF(ISTEXT('Discounted Costs'!$N511&amp;'Discounted Costs'!$O511),('Discounted Costs'!Y511)/Value_Output,"")</f>
        <v/>
      </c>
      <c r="T283" s="81" t="str">
        <f>IF(ISTEXT('Discounted Costs'!$N511&amp;'Discounted Costs'!$O511),('Discounted Costs'!Z511)/Value_Output,"")</f>
        <v/>
      </c>
      <c r="U283" s="81" t="str">
        <f>IF(ISTEXT('Discounted Costs'!$N511&amp;'Discounted Costs'!$O511),('Discounted Costs'!AA511)/Value_Output,"")</f>
        <v/>
      </c>
      <c r="V283" s="81" t="str">
        <f>IF(ISTEXT('Discounted Costs'!$N511&amp;'Discounted Costs'!$O511),('Discounted Costs'!AB511)/Value_Output,"")</f>
        <v/>
      </c>
      <c r="W283" s="81" t="str">
        <f>IF(ISTEXT('Discounted Costs'!$N511&amp;'Discounted Costs'!$O511),('Discounted Costs'!AC511)/Value_Output,"")</f>
        <v/>
      </c>
      <c r="X283" s="81" t="str">
        <f>IF(ISTEXT('Discounted Costs'!$N511&amp;'Discounted Costs'!$O511),('Discounted Costs'!AD511)/Value_Output,"")</f>
        <v/>
      </c>
      <c r="Y283" s="81" t="str">
        <f>IF(ISTEXT('Discounted Costs'!$N511&amp;'Discounted Costs'!$O511),('Discounted Costs'!AE511)/Value_Output,"")</f>
        <v/>
      </c>
      <c r="Z283" s="81" t="str">
        <f>IF(ISTEXT('Discounted Costs'!$N511&amp;'Discounted Costs'!$O511),('Discounted Costs'!AF511)/Value_Output,"")</f>
        <v/>
      </c>
      <c r="AA283" s="81" t="str">
        <f>IF(ISTEXT('Discounted Costs'!$N511&amp;'Discounted Costs'!$O511),('Discounted Costs'!AG511)/Value_Output,"")</f>
        <v/>
      </c>
      <c r="AB283" s="81" t="str">
        <f>IF(ISTEXT('Discounted Costs'!$N511&amp;'Discounted Costs'!$O511),('Discounted Costs'!AH511)/Value_Output,"")</f>
        <v/>
      </c>
      <c r="AC283" s="81" t="str">
        <f>IF(ISTEXT('Discounted Costs'!$N511&amp;'Discounted Costs'!$O511),('Discounted Costs'!AI511)/Value_Output,"")</f>
        <v/>
      </c>
      <c r="AD283" s="81" t="str">
        <f>IF(ISTEXT('Discounted Costs'!$N511&amp;'Discounted Costs'!$O511),('Discounted Costs'!AJ511)/Value_Output,"")</f>
        <v/>
      </c>
      <c r="AE283" s="81" t="str">
        <f>IF(ISTEXT('Discounted Costs'!$N511&amp;'Discounted Costs'!$O511),('Discounted Costs'!AK511)/Value_Output,"")</f>
        <v/>
      </c>
      <c r="AF283" s="81" t="str">
        <f>IF(ISTEXT('Discounted Costs'!$N511&amp;'Discounted Costs'!$O511),('Discounted Costs'!AL511)/Value_Output,"")</f>
        <v/>
      </c>
      <c r="AG283" s="81" t="str">
        <f>IF(ISTEXT('Discounted Costs'!$N511&amp;'Discounted Costs'!$O511),('Discounted Costs'!AM511)/Value_Output,"")</f>
        <v/>
      </c>
      <c r="AH283" s="81" t="str">
        <f>IF(ISTEXT('Discounted Costs'!$N511&amp;'Discounted Costs'!$O511),('Discounted Costs'!AN511)/Value_Output,"")</f>
        <v/>
      </c>
      <c r="AI283" s="81" t="str">
        <f>IF(ISTEXT('Discounted Costs'!$N511&amp;'Discounted Costs'!$O511),('Discounted Costs'!AO511)/Value_Output,"")</f>
        <v/>
      </c>
      <c r="AJ283" s="81" t="str">
        <f>IF(ISTEXT('Discounted Costs'!$N511&amp;'Discounted Costs'!$O511),('Discounted Costs'!AP511)/Value_Output,"")</f>
        <v/>
      </c>
      <c r="AK283" s="81" t="str">
        <f>IF(ISTEXT('Discounted Costs'!$N511&amp;'Discounted Costs'!$O511),('Discounted Costs'!AQ511)/Value_Output,"")</f>
        <v/>
      </c>
      <c r="AL283" s="81" t="str">
        <f>IF(ISTEXT('Discounted Costs'!$N511&amp;'Discounted Costs'!$O511),('Discounted Costs'!AR511)/Value_Output,"")</f>
        <v/>
      </c>
      <c r="AM283" s="81" t="str">
        <f>IF(ISTEXT('Discounted Costs'!$N511&amp;'Discounted Costs'!$O511),('Discounted Costs'!AS511)/Value_Output,"")</f>
        <v/>
      </c>
      <c r="AN283" s="81" t="str">
        <f>IF(ISTEXT('Discounted Costs'!$N511&amp;'Discounted Costs'!$O511),('Discounted Costs'!AT511)/Value_Output,"")</f>
        <v/>
      </c>
      <c r="AO283" s="81" t="str">
        <f>IF(ISTEXT('Discounted Costs'!$N511&amp;'Discounted Costs'!$O511),('Discounted Costs'!AU511)/Value_Output,"")</f>
        <v/>
      </c>
      <c r="AP283" s="81" t="str">
        <f>IF(ISTEXT('Discounted Costs'!$N511&amp;'Discounted Costs'!$O511),('Discounted Costs'!AV511)/Value_Output,"")</f>
        <v/>
      </c>
      <c r="AQ283" s="81" t="str">
        <f>IF(ISTEXT('Discounted Costs'!$N511&amp;'Discounted Costs'!$O511),('Discounted Costs'!AW511)/Value_Output,"")</f>
        <v/>
      </c>
      <c r="AR283" s="81" t="str">
        <f>IF(ISTEXT('Discounted Costs'!$N511&amp;'Discounted Costs'!$O511),('Discounted Costs'!AX511)/Value_Output,"")</f>
        <v/>
      </c>
      <c r="AS283" s="81" t="str">
        <f>IF(ISTEXT('Discounted Costs'!$N511&amp;'Discounted Costs'!$O511),('Discounted Costs'!AY511)/Value_Output,"")</f>
        <v/>
      </c>
      <c r="AT283" s="81" t="str">
        <f>IF(ISTEXT('Discounted Costs'!$N511&amp;'Discounted Costs'!$O511),('Discounted Costs'!AZ511)/Value_Output,"")</f>
        <v/>
      </c>
      <c r="AU283" s="81" t="str">
        <f>IF(ISTEXT('Discounted Costs'!$N511&amp;'Discounted Costs'!$O511),('Discounted Costs'!BA511)/Value_Output,"")</f>
        <v/>
      </c>
      <c r="AV283" s="81" t="str">
        <f>IF(ISTEXT('Discounted Costs'!$N511&amp;'Discounted Costs'!$O511),('Discounted Costs'!BB511)/Value_Output,"")</f>
        <v/>
      </c>
      <c r="AW283" s="81" t="str">
        <f>IF(ISTEXT('Discounted Costs'!$N511&amp;'Discounted Costs'!$O511),('Discounted Costs'!BC511)/Value_Output,"")</f>
        <v/>
      </c>
      <c r="AX283" s="81" t="str">
        <f>IF(ISTEXT('Discounted Costs'!$N511&amp;'Discounted Costs'!$O511),('Discounted Costs'!BD511)/Value_Output,"")</f>
        <v/>
      </c>
      <c r="AY283" s="81" t="str">
        <f>IF(ISTEXT('Discounted Costs'!$N511&amp;'Discounted Costs'!$O511),('Discounted Costs'!BE511)/Value_Output,"")</f>
        <v/>
      </c>
      <c r="AZ283" s="77" t="str">
        <f>IF(ISTEXT('Discounted Costs'!$N511&amp;'Discounted Costs'!$O511),('Discounted Costs'!BF511)/Value_Output,"")</f>
        <v/>
      </c>
      <c r="BA283" s="77" t="str">
        <f>IF(ISTEXT('Discounted Costs'!$N511&amp;'Discounted Costs'!$O511),('Discounted Costs'!BG511)/Value_Output,"")</f>
        <v/>
      </c>
      <c r="BB283" s="77" t="str">
        <f>IF(ISTEXT('Discounted Costs'!$N511&amp;'Discounted Costs'!$O511),('Discounted Costs'!BH511)/Value_Output,"")</f>
        <v/>
      </c>
      <c r="BC283" s="77" t="str">
        <f>IF(ISTEXT('Discounted Costs'!$N511&amp;'Discounted Costs'!$O511),('Discounted Costs'!BI511)/Value_Output,"")</f>
        <v/>
      </c>
      <c r="BD283" s="77" t="str">
        <f>IF(ISTEXT('Discounted Costs'!$N511&amp;'Discounted Costs'!$O511),('Discounted Costs'!BJ511)/Value_Output,"")</f>
        <v/>
      </c>
      <c r="BE283" s="77" t="str">
        <f>IF(ISTEXT('Discounted Costs'!$N511&amp;'Discounted Costs'!$O511),('Discounted Costs'!BK511)/Value_Output,"")</f>
        <v/>
      </c>
      <c r="BF283" s="77" t="str">
        <f>IF(ISTEXT('Discounted Costs'!$N511&amp;'Discounted Costs'!$O511),('Discounted Costs'!BL511)/Value_Output,"")</f>
        <v/>
      </c>
      <c r="BG283" s="77" t="str">
        <f>IF(ISTEXT('Discounted Costs'!$N511&amp;'Discounted Costs'!$O511),('Discounted Costs'!BM511)/Value_Output,"")</f>
        <v/>
      </c>
      <c r="BH283" s="77" t="str">
        <f>IF(ISTEXT('Discounted Costs'!$N511&amp;'Discounted Costs'!$O511),('Discounted Costs'!BN511)/Value_Output,"")</f>
        <v/>
      </c>
      <c r="BI283" s="77" t="str">
        <f>IF(ISTEXT('Discounted Costs'!$N511&amp;'Discounted Costs'!$O511),('Discounted Costs'!BO511)/Value_Output,"")</f>
        <v/>
      </c>
      <c r="BJ283" s="77" t="str">
        <f>IF(ISTEXT('Discounted Costs'!$N511&amp;'Discounted Costs'!$O511),('Discounted Costs'!BP511)/Value_Output,"")</f>
        <v/>
      </c>
      <c r="BK283" s="77" t="str">
        <f>IF(ISTEXT('Discounted Costs'!$N511&amp;'Discounted Costs'!$O511),('Discounted Costs'!BQ511)/Value_Output,"")</f>
        <v/>
      </c>
      <c r="BL283" s="77" t="str">
        <f>IF(ISTEXT('Discounted Costs'!$N511&amp;'Discounted Costs'!$O511),('Discounted Costs'!BR511)/Value_Output,"")</f>
        <v/>
      </c>
      <c r="BM283" s="77" t="str">
        <f>IF(ISTEXT('Discounted Costs'!$N511&amp;'Discounted Costs'!$O511),('Discounted Costs'!BS511)/Value_Output,"")</f>
        <v/>
      </c>
      <c r="BN283" s="77" t="str">
        <f>IF(ISTEXT('Discounted Costs'!$N511&amp;'Discounted Costs'!$O511),('Discounted Costs'!BT511)/Value_Output,"")</f>
        <v/>
      </c>
      <c r="BO283" s="77" t="str">
        <f>IF(ISTEXT('Discounted Costs'!$N511&amp;'Discounted Costs'!$O511),('Discounted Costs'!BU511)/Value_Output,"")</f>
        <v/>
      </c>
      <c r="BP283" s="77" t="str">
        <f>IF(ISTEXT('Discounted Costs'!$N511&amp;'Discounted Costs'!$O511),('Discounted Costs'!BV511)/Value_Output,"")</f>
        <v/>
      </c>
      <c r="BQ283" s="77" t="str">
        <f>IF(ISTEXT('Discounted Costs'!$N511&amp;'Discounted Costs'!$O511),('Discounted Costs'!BW511)/Value_Output,"")</f>
        <v/>
      </c>
      <c r="BR283" s="77" t="str">
        <f>IF(ISTEXT('Discounted Costs'!$N511&amp;'Discounted Costs'!$O511),('Discounted Costs'!BX511)/Value_Output,"")</f>
        <v/>
      </c>
      <c r="BS283" s="77" t="str">
        <f>IF(ISTEXT('Discounted Costs'!$N511&amp;'Discounted Costs'!$O511),('Discounted Costs'!BY511)/Value_Output,"")</f>
        <v/>
      </c>
      <c r="BT283" s="77" t="str">
        <f>IF(ISTEXT('Discounted Costs'!$N511&amp;'Discounted Costs'!$O511),('Discounted Costs'!BZ511)/Value_Output,"")</f>
        <v/>
      </c>
      <c r="BU283" s="77" t="str">
        <f>IF(ISTEXT('Discounted Costs'!$N511&amp;'Discounted Costs'!$O511),('Discounted Costs'!CA511)/Value_Output,"")</f>
        <v/>
      </c>
      <c r="BV283" s="77" t="str">
        <f>IF(ISTEXT('Discounted Costs'!$N511&amp;'Discounted Costs'!$O511),('Discounted Costs'!CB511)/Value_Output,"")</f>
        <v/>
      </c>
      <c r="BW283" s="77" t="str">
        <f>IF(ISTEXT('Discounted Costs'!$N511&amp;'Discounted Costs'!$O511),('Discounted Costs'!CC511)/Value_Output,"")</f>
        <v/>
      </c>
      <c r="BX283" s="77" t="str">
        <f>IF(ISTEXT('Discounted Costs'!$N511&amp;'Discounted Costs'!$O511),('Discounted Costs'!CD511)/Value_Output,"")</f>
        <v/>
      </c>
      <c r="BY283" s="77" t="str">
        <f>IF(ISTEXT('Discounted Costs'!$N511&amp;'Discounted Costs'!$O511),('Discounted Costs'!CE511)/Value_Output,"")</f>
        <v/>
      </c>
      <c r="BZ283" s="77" t="str">
        <f>IF(ISTEXT('Discounted Costs'!$N511&amp;'Discounted Costs'!$O511),('Discounted Costs'!CF511)/Value_Output,"")</f>
        <v/>
      </c>
      <c r="CA283" s="77" t="str">
        <f>IF(ISTEXT('Discounted Costs'!$N511&amp;'Discounted Costs'!$O511),('Discounted Costs'!CG511)/Value_Output,"")</f>
        <v/>
      </c>
      <c r="CB283" s="77" t="str">
        <f>IF(ISTEXT('Discounted Costs'!$N511&amp;'Discounted Costs'!$O511),('Discounted Costs'!CH511)/Value_Output,"")</f>
        <v/>
      </c>
      <c r="CC283" s="77" t="str">
        <f>IF(ISTEXT('Discounted Costs'!$N511&amp;'Discounted Costs'!$O511),('Discounted Costs'!CI511)/Value_Output,"")</f>
        <v/>
      </c>
      <c r="CD283" s="77" t="str">
        <f>IF(ISTEXT('Discounted Costs'!$N511&amp;'Discounted Costs'!$O511),('Discounted Costs'!CJ511)/Value_Output,"")</f>
        <v/>
      </c>
      <c r="CE283" s="77" t="str">
        <f>IF(ISTEXT('Discounted Costs'!$N511&amp;'Discounted Costs'!$O511),('Discounted Costs'!CK511)/Value_Output,"")</f>
        <v/>
      </c>
      <c r="CF283" s="77" t="str">
        <f>IF(ISTEXT('Discounted Costs'!$N511&amp;'Discounted Costs'!$O511),('Discounted Costs'!CL511)/Value_Output,"")</f>
        <v/>
      </c>
      <c r="CG283" s="77" t="str">
        <f>IF(ISTEXT('Discounted Costs'!$N511&amp;'Discounted Costs'!$O511),('Discounted Costs'!CM511)/Value_Output,"")</f>
        <v/>
      </c>
      <c r="CH283" s="77" t="str">
        <f>IF(ISTEXT('Discounted Costs'!$N511&amp;'Discounted Costs'!$O511),('Discounted Costs'!CN511)/Value_Output,"")</f>
        <v/>
      </c>
      <c r="CI283" s="77" t="str">
        <f>IF(ISTEXT('Discounted Costs'!$N511&amp;'Discounted Costs'!$O511),('Discounted Costs'!CO511)/Value_Output,"")</f>
        <v/>
      </c>
      <c r="CJ283" s="77" t="str">
        <f>IF(ISTEXT('Discounted Costs'!$N511&amp;'Discounted Costs'!$O511),('Discounted Costs'!CP511)/Value_Output,"")</f>
        <v/>
      </c>
      <c r="CM283" s="24"/>
      <c r="CN283" s="24"/>
    </row>
    <row r="284" spans="3:92" x14ac:dyDescent="0.35">
      <c r="C284" s="114"/>
      <c r="D284" s="114"/>
      <c r="E284" s="19" t="str">
        <f>IF(ISTEXT('Discounted Costs'!$N512&amp;'Discounted Costs'!$O512),'Discounted Costs'!$O512,"")</f>
        <v/>
      </c>
      <c r="F284" s="19"/>
      <c r="G284" s="82" t="str">
        <f>IF(ISTEXT('Discounted Costs'!$N512&amp;'Discounted Costs'!$O512),SUM('Discounted Costs'!$P512:$BM512)/Value_Output,"")</f>
        <v/>
      </c>
      <c r="H284" s="82"/>
      <c r="I284" s="88"/>
      <c r="J284" s="81" t="str">
        <f>IF(ISTEXT('Discounted Costs'!$N512&amp;'Discounted Costs'!$O512),('Discounted Costs'!P512)/Value_Output,"")</f>
        <v/>
      </c>
      <c r="K284" s="81" t="str">
        <f>IF(ISTEXT('Discounted Costs'!$N512&amp;'Discounted Costs'!$O512),('Discounted Costs'!Q512)/Value_Output,"")</f>
        <v/>
      </c>
      <c r="L284" s="81" t="str">
        <f>IF(ISTEXT('Discounted Costs'!$N512&amp;'Discounted Costs'!$O512),('Discounted Costs'!R512)/Value_Output,"")</f>
        <v/>
      </c>
      <c r="M284" s="81" t="str">
        <f>IF(ISTEXT('Discounted Costs'!$N512&amp;'Discounted Costs'!$O512),('Discounted Costs'!S512)/Value_Output,"")</f>
        <v/>
      </c>
      <c r="N284" s="81" t="str">
        <f>IF(ISTEXT('Discounted Costs'!$N512&amp;'Discounted Costs'!$O512),('Discounted Costs'!T512)/Value_Output,"")</f>
        <v/>
      </c>
      <c r="O284" s="81" t="str">
        <f>IF(ISTEXT('Discounted Costs'!$N512&amp;'Discounted Costs'!$O512),('Discounted Costs'!U512)/Value_Output,"")</f>
        <v/>
      </c>
      <c r="P284" s="81" t="str">
        <f>IF(ISTEXT('Discounted Costs'!$N512&amp;'Discounted Costs'!$O512),('Discounted Costs'!V512)/Value_Output,"")</f>
        <v/>
      </c>
      <c r="Q284" s="81" t="str">
        <f>IF(ISTEXT('Discounted Costs'!$N512&amp;'Discounted Costs'!$O512),('Discounted Costs'!W512)/Value_Output,"")</f>
        <v/>
      </c>
      <c r="R284" s="81" t="str">
        <f>IF(ISTEXT('Discounted Costs'!$N512&amp;'Discounted Costs'!$O512),('Discounted Costs'!X512)/Value_Output,"")</f>
        <v/>
      </c>
      <c r="S284" s="81" t="str">
        <f>IF(ISTEXT('Discounted Costs'!$N512&amp;'Discounted Costs'!$O512),('Discounted Costs'!Y512)/Value_Output,"")</f>
        <v/>
      </c>
      <c r="T284" s="81" t="str">
        <f>IF(ISTEXT('Discounted Costs'!$N512&amp;'Discounted Costs'!$O512),('Discounted Costs'!Z512)/Value_Output,"")</f>
        <v/>
      </c>
      <c r="U284" s="81" t="str">
        <f>IF(ISTEXT('Discounted Costs'!$N512&amp;'Discounted Costs'!$O512),('Discounted Costs'!AA512)/Value_Output,"")</f>
        <v/>
      </c>
      <c r="V284" s="81" t="str">
        <f>IF(ISTEXT('Discounted Costs'!$N512&amp;'Discounted Costs'!$O512),('Discounted Costs'!AB512)/Value_Output,"")</f>
        <v/>
      </c>
      <c r="W284" s="81" t="str">
        <f>IF(ISTEXT('Discounted Costs'!$N512&amp;'Discounted Costs'!$O512),('Discounted Costs'!AC512)/Value_Output,"")</f>
        <v/>
      </c>
      <c r="X284" s="81" t="str">
        <f>IF(ISTEXT('Discounted Costs'!$N512&amp;'Discounted Costs'!$O512),('Discounted Costs'!AD512)/Value_Output,"")</f>
        <v/>
      </c>
      <c r="Y284" s="81" t="str">
        <f>IF(ISTEXT('Discounted Costs'!$N512&amp;'Discounted Costs'!$O512),('Discounted Costs'!AE512)/Value_Output,"")</f>
        <v/>
      </c>
      <c r="Z284" s="81" t="str">
        <f>IF(ISTEXT('Discounted Costs'!$N512&amp;'Discounted Costs'!$O512),('Discounted Costs'!AF512)/Value_Output,"")</f>
        <v/>
      </c>
      <c r="AA284" s="81" t="str">
        <f>IF(ISTEXT('Discounted Costs'!$N512&amp;'Discounted Costs'!$O512),('Discounted Costs'!AG512)/Value_Output,"")</f>
        <v/>
      </c>
      <c r="AB284" s="81" t="str">
        <f>IF(ISTEXT('Discounted Costs'!$N512&amp;'Discounted Costs'!$O512),('Discounted Costs'!AH512)/Value_Output,"")</f>
        <v/>
      </c>
      <c r="AC284" s="81" t="str">
        <f>IF(ISTEXT('Discounted Costs'!$N512&amp;'Discounted Costs'!$O512),('Discounted Costs'!AI512)/Value_Output,"")</f>
        <v/>
      </c>
      <c r="AD284" s="81" t="str">
        <f>IF(ISTEXT('Discounted Costs'!$N512&amp;'Discounted Costs'!$O512),('Discounted Costs'!AJ512)/Value_Output,"")</f>
        <v/>
      </c>
      <c r="AE284" s="81" t="str">
        <f>IF(ISTEXT('Discounted Costs'!$N512&amp;'Discounted Costs'!$O512),('Discounted Costs'!AK512)/Value_Output,"")</f>
        <v/>
      </c>
      <c r="AF284" s="81" t="str">
        <f>IF(ISTEXT('Discounted Costs'!$N512&amp;'Discounted Costs'!$O512),('Discounted Costs'!AL512)/Value_Output,"")</f>
        <v/>
      </c>
      <c r="AG284" s="81" t="str">
        <f>IF(ISTEXT('Discounted Costs'!$N512&amp;'Discounted Costs'!$O512),('Discounted Costs'!AM512)/Value_Output,"")</f>
        <v/>
      </c>
      <c r="AH284" s="81" t="str">
        <f>IF(ISTEXT('Discounted Costs'!$N512&amp;'Discounted Costs'!$O512),('Discounted Costs'!AN512)/Value_Output,"")</f>
        <v/>
      </c>
      <c r="AI284" s="81" t="str">
        <f>IF(ISTEXT('Discounted Costs'!$N512&amp;'Discounted Costs'!$O512),('Discounted Costs'!AO512)/Value_Output,"")</f>
        <v/>
      </c>
      <c r="AJ284" s="81" t="str">
        <f>IF(ISTEXT('Discounted Costs'!$N512&amp;'Discounted Costs'!$O512),('Discounted Costs'!AP512)/Value_Output,"")</f>
        <v/>
      </c>
      <c r="AK284" s="81" t="str">
        <f>IF(ISTEXT('Discounted Costs'!$N512&amp;'Discounted Costs'!$O512),('Discounted Costs'!AQ512)/Value_Output,"")</f>
        <v/>
      </c>
      <c r="AL284" s="81" t="str">
        <f>IF(ISTEXT('Discounted Costs'!$N512&amp;'Discounted Costs'!$O512),('Discounted Costs'!AR512)/Value_Output,"")</f>
        <v/>
      </c>
      <c r="AM284" s="81" t="str">
        <f>IF(ISTEXT('Discounted Costs'!$N512&amp;'Discounted Costs'!$O512),('Discounted Costs'!AS512)/Value_Output,"")</f>
        <v/>
      </c>
      <c r="AN284" s="81" t="str">
        <f>IF(ISTEXT('Discounted Costs'!$N512&amp;'Discounted Costs'!$O512),('Discounted Costs'!AT512)/Value_Output,"")</f>
        <v/>
      </c>
      <c r="AO284" s="81" t="str">
        <f>IF(ISTEXT('Discounted Costs'!$N512&amp;'Discounted Costs'!$O512),('Discounted Costs'!AU512)/Value_Output,"")</f>
        <v/>
      </c>
      <c r="AP284" s="81" t="str">
        <f>IF(ISTEXT('Discounted Costs'!$N512&amp;'Discounted Costs'!$O512),('Discounted Costs'!AV512)/Value_Output,"")</f>
        <v/>
      </c>
      <c r="AQ284" s="81" t="str">
        <f>IF(ISTEXT('Discounted Costs'!$N512&amp;'Discounted Costs'!$O512),('Discounted Costs'!AW512)/Value_Output,"")</f>
        <v/>
      </c>
      <c r="AR284" s="81" t="str">
        <f>IF(ISTEXT('Discounted Costs'!$N512&amp;'Discounted Costs'!$O512),('Discounted Costs'!AX512)/Value_Output,"")</f>
        <v/>
      </c>
      <c r="AS284" s="81" t="str">
        <f>IF(ISTEXT('Discounted Costs'!$N512&amp;'Discounted Costs'!$O512),('Discounted Costs'!AY512)/Value_Output,"")</f>
        <v/>
      </c>
      <c r="AT284" s="81" t="str">
        <f>IF(ISTEXT('Discounted Costs'!$N512&amp;'Discounted Costs'!$O512),('Discounted Costs'!AZ512)/Value_Output,"")</f>
        <v/>
      </c>
      <c r="AU284" s="81" t="str">
        <f>IF(ISTEXT('Discounted Costs'!$N512&amp;'Discounted Costs'!$O512),('Discounted Costs'!BA512)/Value_Output,"")</f>
        <v/>
      </c>
      <c r="AV284" s="81" t="str">
        <f>IF(ISTEXT('Discounted Costs'!$N512&amp;'Discounted Costs'!$O512),('Discounted Costs'!BB512)/Value_Output,"")</f>
        <v/>
      </c>
      <c r="AW284" s="81" t="str">
        <f>IF(ISTEXT('Discounted Costs'!$N512&amp;'Discounted Costs'!$O512),('Discounted Costs'!BC512)/Value_Output,"")</f>
        <v/>
      </c>
      <c r="AX284" s="81" t="str">
        <f>IF(ISTEXT('Discounted Costs'!$N512&amp;'Discounted Costs'!$O512),('Discounted Costs'!BD512)/Value_Output,"")</f>
        <v/>
      </c>
      <c r="AY284" s="81" t="str">
        <f>IF(ISTEXT('Discounted Costs'!$N512&amp;'Discounted Costs'!$O512),('Discounted Costs'!BE512)/Value_Output,"")</f>
        <v/>
      </c>
      <c r="AZ284" s="77" t="str">
        <f>IF(ISTEXT('Discounted Costs'!$N512&amp;'Discounted Costs'!$O512),('Discounted Costs'!BF512)/Value_Output,"")</f>
        <v/>
      </c>
      <c r="BA284" s="77" t="str">
        <f>IF(ISTEXT('Discounted Costs'!$N512&amp;'Discounted Costs'!$O512),('Discounted Costs'!BG512)/Value_Output,"")</f>
        <v/>
      </c>
      <c r="BB284" s="77" t="str">
        <f>IF(ISTEXT('Discounted Costs'!$N512&amp;'Discounted Costs'!$O512),('Discounted Costs'!BH512)/Value_Output,"")</f>
        <v/>
      </c>
      <c r="BC284" s="77" t="str">
        <f>IF(ISTEXT('Discounted Costs'!$N512&amp;'Discounted Costs'!$O512),('Discounted Costs'!BI512)/Value_Output,"")</f>
        <v/>
      </c>
      <c r="BD284" s="77" t="str">
        <f>IF(ISTEXT('Discounted Costs'!$N512&amp;'Discounted Costs'!$O512),('Discounted Costs'!BJ512)/Value_Output,"")</f>
        <v/>
      </c>
      <c r="BE284" s="77" t="str">
        <f>IF(ISTEXT('Discounted Costs'!$N512&amp;'Discounted Costs'!$O512),('Discounted Costs'!BK512)/Value_Output,"")</f>
        <v/>
      </c>
      <c r="BF284" s="77" t="str">
        <f>IF(ISTEXT('Discounted Costs'!$N512&amp;'Discounted Costs'!$O512),('Discounted Costs'!BL512)/Value_Output,"")</f>
        <v/>
      </c>
      <c r="BG284" s="77" t="str">
        <f>IF(ISTEXT('Discounted Costs'!$N512&amp;'Discounted Costs'!$O512),('Discounted Costs'!BM512)/Value_Output,"")</f>
        <v/>
      </c>
      <c r="BH284" s="77" t="str">
        <f>IF(ISTEXT('Discounted Costs'!$N512&amp;'Discounted Costs'!$O512),('Discounted Costs'!BN512)/Value_Output,"")</f>
        <v/>
      </c>
      <c r="BI284" s="77" t="str">
        <f>IF(ISTEXT('Discounted Costs'!$N512&amp;'Discounted Costs'!$O512),('Discounted Costs'!BO512)/Value_Output,"")</f>
        <v/>
      </c>
      <c r="BJ284" s="77" t="str">
        <f>IF(ISTEXT('Discounted Costs'!$N512&amp;'Discounted Costs'!$O512),('Discounted Costs'!BP512)/Value_Output,"")</f>
        <v/>
      </c>
      <c r="BK284" s="77" t="str">
        <f>IF(ISTEXT('Discounted Costs'!$N512&amp;'Discounted Costs'!$O512),('Discounted Costs'!BQ512)/Value_Output,"")</f>
        <v/>
      </c>
      <c r="BL284" s="77" t="str">
        <f>IF(ISTEXT('Discounted Costs'!$N512&amp;'Discounted Costs'!$O512),('Discounted Costs'!BR512)/Value_Output,"")</f>
        <v/>
      </c>
      <c r="BM284" s="77" t="str">
        <f>IF(ISTEXT('Discounted Costs'!$N512&amp;'Discounted Costs'!$O512),('Discounted Costs'!BS512)/Value_Output,"")</f>
        <v/>
      </c>
      <c r="BN284" s="77" t="str">
        <f>IF(ISTEXT('Discounted Costs'!$N512&amp;'Discounted Costs'!$O512),('Discounted Costs'!BT512)/Value_Output,"")</f>
        <v/>
      </c>
      <c r="BO284" s="77" t="str">
        <f>IF(ISTEXT('Discounted Costs'!$N512&amp;'Discounted Costs'!$O512),('Discounted Costs'!BU512)/Value_Output,"")</f>
        <v/>
      </c>
      <c r="BP284" s="77" t="str">
        <f>IF(ISTEXT('Discounted Costs'!$N512&amp;'Discounted Costs'!$O512),('Discounted Costs'!BV512)/Value_Output,"")</f>
        <v/>
      </c>
      <c r="BQ284" s="77" t="str">
        <f>IF(ISTEXT('Discounted Costs'!$N512&amp;'Discounted Costs'!$O512),('Discounted Costs'!BW512)/Value_Output,"")</f>
        <v/>
      </c>
      <c r="BR284" s="77" t="str">
        <f>IF(ISTEXT('Discounted Costs'!$N512&amp;'Discounted Costs'!$O512),('Discounted Costs'!BX512)/Value_Output,"")</f>
        <v/>
      </c>
      <c r="BS284" s="77" t="str">
        <f>IF(ISTEXT('Discounted Costs'!$N512&amp;'Discounted Costs'!$O512),('Discounted Costs'!BY512)/Value_Output,"")</f>
        <v/>
      </c>
      <c r="BT284" s="77" t="str">
        <f>IF(ISTEXT('Discounted Costs'!$N512&amp;'Discounted Costs'!$O512),('Discounted Costs'!BZ512)/Value_Output,"")</f>
        <v/>
      </c>
      <c r="BU284" s="77" t="str">
        <f>IF(ISTEXT('Discounted Costs'!$N512&amp;'Discounted Costs'!$O512),('Discounted Costs'!CA512)/Value_Output,"")</f>
        <v/>
      </c>
      <c r="BV284" s="77" t="str">
        <f>IF(ISTEXT('Discounted Costs'!$N512&amp;'Discounted Costs'!$O512),('Discounted Costs'!CB512)/Value_Output,"")</f>
        <v/>
      </c>
      <c r="BW284" s="77" t="str">
        <f>IF(ISTEXT('Discounted Costs'!$N512&amp;'Discounted Costs'!$O512),('Discounted Costs'!CC512)/Value_Output,"")</f>
        <v/>
      </c>
      <c r="BX284" s="77" t="str">
        <f>IF(ISTEXT('Discounted Costs'!$N512&amp;'Discounted Costs'!$O512),('Discounted Costs'!CD512)/Value_Output,"")</f>
        <v/>
      </c>
      <c r="BY284" s="77" t="str">
        <f>IF(ISTEXT('Discounted Costs'!$N512&amp;'Discounted Costs'!$O512),('Discounted Costs'!CE512)/Value_Output,"")</f>
        <v/>
      </c>
      <c r="BZ284" s="77" t="str">
        <f>IF(ISTEXT('Discounted Costs'!$N512&amp;'Discounted Costs'!$O512),('Discounted Costs'!CF512)/Value_Output,"")</f>
        <v/>
      </c>
      <c r="CA284" s="77" t="str">
        <f>IF(ISTEXT('Discounted Costs'!$N512&amp;'Discounted Costs'!$O512),('Discounted Costs'!CG512)/Value_Output,"")</f>
        <v/>
      </c>
      <c r="CB284" s="77" t="str">
        <f>IF(ISTEXT('Discounted Costs'!$N512&amp;'Discounted Costs'!$O512),('Discounted Costs'!CH512)/Value_Output,"")</f>
        <v/>
      </c>
      <c r="CC284" s="77" t="str">
        <f>IF(ISTEXT('Discounted Costs'!$N512&amp;'Discounted Costs'!$O512),('Discounted Costs'!CI512)/Value_Output,"")</f>
        <v/>
      </c>
      <c r="CD284" s="77" t="str">
        <f>IF(ISTEXT('Discounted Costs'!$N512&amp;'Discounted Costs'!$O512),('Discounted Costs'!CJ512)/Value_Output,"")</f>
        <v/>
      </c>
      <c r="CE284" s="77" t="str">
        <f>IF(ISTEXT('Discounted Costs'!$N512&amp;'Discounted Costs'!$O512),('Discounted Costs'!CK512)/Value_Output,"")</f>
        <v/>
      </c>
      <c r="CF284" s="77" t="str">
        <f>IF(ISTEXT('Discounted Costs'!$N512&amp;'Discounted Costs'!$O512),('Discounted Costs'!CL512)/Value_Output,"")</f>
        <v/>
      </c>
      <c r="CG284" s="77" t="str">
        <f>IF(ISTEXT('Discounted Costs'!$N512&amp;'Discounted Costs'!$O512),('Discounted Costs'!CM512)/Value_Output,"")</f>
        <v/>
      </c>
      <c r="CH284" s="77" t="str">
        <f>IF(ISTEXT('Discounted Costs'!$N512&amp;'Discounted Costs'!$O512),('Discounted Costs'!CN512)/Value_Output,"")</f>
        <v/>
      </c>
      <c r="CI284" s="77" t="str">
        <f>IF(ISTEXT('Discounted Costs'!$N512&amp;'Discounted Costs'!$O512),('Discounted Costs'!CO512)/Value_Output,"")</f>
        <v/>
      </c>
      <c r="CJ284" s="77" t="str">
        <f>IF(ISTEXT('Discounted Costs'!$N512&amp;'Discounted Costs'!$O512),('Discounted Costs'!CP512)/Value_Output,"")</f>
        <v/>
      </c>
      <c r="CM284" s="24"/>
      <c r="CN284" s="24"/>
    </row>
    <row r="285" spans="3:92" x14ac:dyDescent="0.35">
      <c r="C285" s="114"/>
      <c r="D285" s="114"/>
      <c r="E285" s="19" t="str">
        <f>IF(ISTEXT('Discounted Costs'!$N513&amp;'Discounted Costs'!$O513),'Discounted Costs'!$O513,"")</f>
        <v/>
      </c>
      <c r="F285" s="19"/>
      <c r="G285" s="82" t="str">
        <f>IF(ISTEXT('Discounted Costs'!$N513&amp;'Discounted Costs'!$O513),SUM('Discounted Costs'!$P513:$BM513)/Value_Output,"")</f>
        <v/>
      </c>
      <c r="H285" s="82"/>
      <c r="I285" s="88"/>
      <c r="J285" s="81" t="str">
        <f>IF(ISTEXT('Discounted Costs'!$N513&amp;'Discounted Costs'!$O513),('Discounted Costs'!P513)/Value_Output,"")</f>
        <v/>
      </c>
      <c r="K285" s="81" t="str">
        <f>IF(ISTEXT('Discounted Costs'!$N513&amp;'Discounted Costs'!$O513),('Discounted Costs'!Q513)/Value_Output,"")</f>
        <v/>
      </c>
      <c r="L285" s="81" t="str">
        <f>IF(ISTEXT('Discounted Costs'!$N513&amp;'Discounted Costs'!$O513),('Discounted Costs'!R513)/Value_Output,"")</f>
        <v/>
      </c>
      <c r="M285" s="81" t="str">
        <f>IF(ISTEXT('Discounted Costs'!$N513&amp;'Discounted Costs'!$O513),('Discounted Costs'!S513)/Value_Output,"")</f>
        <v/>
      </c>
      <c r="N285" s="81" t="str">
        <f>IF(ISTEXT('Discounted Costs'!$N513&amp;'Discounted Costs'!$O513),('Discounted Costs'!T513)/Value_Output,"")</f>
        <v/>
      </c>
      <c r="O285" s="81" t="str">
        <f>IF(ISTEXT('Discounted Costs'!$N513&amp;'Discounted Costs'!$O513),('Discounted Costs'!U513)/Value_Output,"")</f>
        <v/>
      </c>
      <c r="P285" s="81" t="str">
        <f>IF(ISTEXT('Discounted Costs'!$N513&amp;'Discounted Costs'!$O513),('Discounted Costs'!V513)/Value_Output,"")</f>
        <v/>
      </c>
      <c r="Q285" s="81" t="str">
        <f>IF(ISTEXT('Discounted Costs'!$N513&amp;'Discounted Costs'!$O513),('Discounted Costs'!W513)/Value_Output,"")</f>
        <v/>
      </c>
      <c r="R285" s="81" t="str">
        <f>IF(ISTEXT('Discounted Costs'!$N513&amp;'Discounted Costs'!$O513),('Discounted Costs'!X513)/Value_Output,"")</f>
        <v/>
      </c>
      <c r="S285" s="81" t="str">
        <f>IF(ISTEXT('Discounted Costs'!$N513&amp;'Discounted Costs'!$O513),('Discounted Costs'!Y513)/Value_Output,"")</f>
        <v/>
      </c>
      <c r="T285" s="81" t="str">
        <f>IF(ISTEXT('Discounted Costs'!$N513&amp;'Discounted Costs'!$O513),('Discounted Costs'!Z513)/Value_Output,"")</f>
        <v/>
      </c>
      <c r="U285" s="81" t="str">
        <f>IF(ISTEXT('Discounted Costs'!$N513&amp;'Discounted Costs'!$O513),('Discounted Costs'!AA513)/Value_Output,"")</f>
        <v/>
      </c>
      <c r="V285" s="81" t="str">
        <f>IF(ISTEXT('Discounted Costs'!$N513&amp;'Discounted Costs'!$O513),('Discounted Costs'!AB513)/Value_Output,"")</f>
        <v/>
      </c>
      <c r="W285" s="81" t="str">
        <f>IF(ISTEXT('Discounted Costs'!$N513&amp;'Discounted Costs'!$O513),('Discounted Costs'!AC513)/Value_Output,"")</f>
        <v/>
      </c>
      <c r="X285" s="81" t="str">
        <f>IF(ISTEXT('Discounted Costs'!$N513&amp;'Discounted Costs'!$O513),('Discounted Costs'!AD513)/Value_Output,"")</f>
        <v/>
      </c>
      <c r="Y285" s="81" t="str">
        <f>IF(ISTEXT('Discounted Costs'!$N513&amp;'Discounted Costs'!$O513),('Discounted Costs'!AE513)/Value_Output,"")</f>
        <v/>
      </c>
      <c r="Z285" s="81" t="str">
        <f>IF(ISTEXT('Discounted Costs'!$N513&amp;'Discounted Costs'!$O513),('Discounted Costs'!AF513)/Value_Output,"")</f>
        <v/>
      </c>
      <c r="AA285" s="81" t="str">
        <f>IF(ISTEXT('Discounted Costs'!$N513&amp;'Discounted Costs'!$O513),('Discounted Costs'!AG513)/Value_Output,"")</f>
        <v/>
      </c>
      <c r="AB285" s="81" t="str">
        <f>IF(ISTEXT('Discounted Costs'!$N513&amp;'Discounted Costs'!$O513),('Discounted Costs'!AH513)/Value_Output,"")</f>
        <v/>
      </c>
      <c r="AC285" s="81" t="str">
        <f>IF(ISTEXT('Discounted Costs'!$N513&amp;'Discounted Costs'!$O513),('Discounted Costs'!AI513)/Value_Output,"")</f>
        <v/>
      </c>
      <c r="AD285" s="81" t="str">
        <f>IF(ISTEXT('Discounted Costs'!$N513&amp;'Discounted Costs'!$O513),('Discounted Costs'!AJ513)/Value_Output,"")</f>
        <v/>
      </c>
      <c r="AE285" s="81" t="str">
        <f>IF(ISTEXT('Discounted Costs'!$N513&amp;'Discounted Costs'!$O513),('Discounted Costs'!AK513)/Value_Output,"")</f>
        <v/>
      </c>
      <c r="AF285" s="81" t="str">
        <f>IF(ISTEXT('Discounted Costs'!$N513&amp;'Discounted Costs'!$O513),('Discounted Costs'!AL513)/Value_Output,"")</f>
        <v/>
      </c>
      <c r="AG285" s="81" t="str">
        <f>IF(ISTEXT('Discounted Costs'!$N513&amp;'Discounted Costs'!$O513),('Discounted Costs'!AM513)/Value_Output,"")</f>
        <v/>
      </c>
      <c r="AH285" s="81" t="str">
        <f>IF(ISTEXT('Discounted Costs'!$N513&amp;'Discounted Costs'!$O513),('Discounted Costs'!AN513)/Value_Output,"")</f>
        <v/>
      </c>
      <c r="AI285" s="81" t="str">
        <f>IF(ISTEXT('Discounted Costs'!$N513&amp;'Discounted Costs'!$O513),('Discounted Costs'!AO513)/Value_Output,"")</f>
        <v/>
      </c>
      <c r="AJ285" s="81" t="str">
        <f>IF(ISTEXT('Discounted Costs'!$N513&amp;'Discounted Costs'!$O513),('Discounted Costs'!AP513)/Value_Output,"")</f>
        <v/>
      </c>
      <c r="AK285" s="81" t="str">
        <f>IF(ISTEXT('Discounted Costs'!$N513&amp;'Discounted Costs'!$O513),('Discounted Costs'!AQ513)/Value_Output,"")</f>
        <v/>
      </c>
      <c r="AL285" s="81" t="str">
        <f>IF(ISTEXT('Discounted Costs'!$N513&amp;'Discounted Costs'!$O513),('Discounted Costs'!AR513)/Value_Output,"")</f>
        <v/>
      </c>
      <c r="AM285" s="81" t="str">
        <f>IF(ISTEXT('Discounted Costs'!$N513&amp;'Discounted Costs'!$O513),('Discounted Costs'!AS513)/Value_Output,"")</f>
        <v/>
      </c>
      <c r="AN285" s="81" t="str">
        <f>IF(ISTEXT('Discounted Costs'!$N513&amp;'Discounted Costs'!$O513),('Discounted Costs'!AT513)/Value_Output,"")</f>
        <v/>
      </c>
      <c r="AO285" s="81" t="str">
        <f>IF(ISTEXT('Discounted Costs'!$N513&amp;'Discounted Costs'!$O513),('Discounted Costs'!AU513)/Value_Output,"")</f>
        <v/>
      </c>
      <c r="AP285" s="81" t="str">
        <f>IF(ISTEXT('Discounted Costs'!$N513&amp;'Discounted Costs'!$O513),('Discounted Costs'!AV513)/Value_Output,"")</f>
        <v/>
      </c>
      <c r="AQ285" s="81" t="str">
        <f>IF(ISTEXT('Discounted Costs'!$N513&amp;'Discounted Costs'!$O513),('Discounted Costs'!AW513)/Value_Output,"")</f>
        <v/>
      </c>
      <c r="AR285" s="81" t="str">
        <f>IF(ISTEXT('Discounted Costs'!$N513&amp;'Discounted Costs'!$O513),('Discounted Costs'!AX513)/Value_Output,"")</f>
        <v/>
      </c>
      <c r="AS285" s="81" t="str">
        <f>IF(ISTEXT('Discounted Costs'!$N513&amp;'Discounted Costs'!$O513),('Discounted Costs'!AY513)/Value_Output,"")</f>
        <v/>
      </c>
      <c r="AT285" s="81" t="str">
        <f>IF(ISTEXT('Discounted Costs'!$N513&amp;'Discounted Costs'!$O513),('Discounted Costs'!AZ513)/Value_Output,"")</f>
        <v/>
      </c>
      <c r="AU285" s="81" t="str">
        <f>IF(ISTEXT('Discounted Costs'!$N513&amp;'Discounted Costs'!$O513),('Discounted Costs'!BA513)/Value_Output,"")</f>
        <v/>
      </c>
      <c r="AV285" s="81" t="str">
        <f>IF(ISTEXT('Discounted Costs'!$N513&amp;'Discounted Costs'!$O513),('Discounted Costs'!BB513)/Value_Output,"")</f>
        <v/>
      </c>
      <c r="AW285" s="81" t="str">
        <f>IF(ISTEXT('Discounted Costs'!$N513&amp;'Discounted Costs'!$O513),('Discounted Costs'!BC513)/Value_Output,"")</f>
        <v/>
      </c>
      <c r="AX285" s="81" t="str">
        <f>IF(ISTEXT('Discounted Costs'!$N513&amp;'Discounted Costs'!$O513),('Discounted Costs'!BD513)/Value_Output,"")</f>
        <v/>
      </c>
      <c r="AY285" s="81" t="str">
        <f>IF(ISTEXT('Discounted Costs'!$N513&amp;'Discounted Costs'!$O513),('Discounted Costs'!BE513)/Value_Output,"")</f>
        <v/>
      </c>
      <c r="AZ285" s="77" t="str">
        <f>IF(ISTEXT('Discounted Costs'!$N513&amp;'Discounted Costs'!$O513),('Discounted Costs'!BF513)/Value_Output,"")</f>
        <v/>
      </c>
      <c r="BA285" s="77" t="str">
        <f>IF(ISTEXT('Discounted Costs'!$N513&amp;'Discounted Costs'!$O513),('Discounted Costs'!BG513)/Value_Output,"")</f>
        <v/>
      </c>
      <c r="BB285" s="77" t="str">
        <f>IF(ISTEXT('Discounted Costs'!$N513&amp;'Discounted Costs'!$O513),('Discounted Costs'!BH513)/Value_Output,"")</f>
        <v/>
      </c>
      <c r="BC285" s="77" t="str">
        <f>IF(ISTEXT('Discounted Costs'!$N513&amp;'Discounted Costs'!$O513),('Discounted Costs'!BI513)/Value_Output,"")</f>
        <v/>
      </c>
      <c r="BD285" s="77" t="str">
        <f>IF(ISTEXT('Discounted Costs'!$N513&amp;'Discounted Costs'!$O513),('Discounted Costs'!BJ513)/Value_Output,"")</f>
        <v/>
      </c>
      <c r="BE285" s="77" t="str">
        <f>IF(ISTEXT('Discounted Costs'!$N513&amp;'Discounted Costs'!$O513),('Discounted Costs'!BK513)/Value_Output,"")</f>
        <v/>
      </c>
      <c r="BF285" s="77" t="str">
        <f>IF(ISTEXT('Discounted Costs'!$N513&amp;'Discounted Costs'!$O513),('Discounted Costs'!BL513)/Value_Output,"")</f>
        <v/>
      </c>
      <c r="BG285" s="77" t="str">
        <f>IF(ISTEXT('Discounted Costs'!$N513&amp;'Discounted Costs'!$O513),('Discounted Costs'!BM513)/Value_Output,"")</f>
        <v/>
      </c>
      <c r="BH285" s="77" t="str">
        <f>IF(ISTEXT('Discounted Costs'!$N513&amp;'Discounted Costs'!$O513),('Discounted Costs'!BN513)/Value_Output,"")</f>
        <v/>
      </c>
      <c r="BI285" s="77" t="str">
        <f>IF(ISTEXT('Discounted Costs'!$N513&amp;'Discounted Costs'!$O513),('Discounted Costs'!BO513)/Value_Output,"")</f>
        <v/>
      </c>
      <c r="BJ285" s="77" t="str">
        <f>IF(ISTEXT('Discounted Costs'!$N513&amp;'Discounted Costs'!$O513),('Discounted Costs'!BP513)/Value_Output,"")</f>
        <v/>
      </c>
      <c r="BK285" s="77" t="str">
        <f>IF(ISTEXT('Discounted Costs'!$N513&amp;'Discounted Costs'!$O513),('Discounted Costs'!BQ513)/Value_Output,"")</f>
        <v/>
      </c>
      <c r="BL285" s="77" t="str">
        <f>IF(ISTEXT('Discounted Costs'!$N513&amp;'Discounted Costs'!$O513),('Discounted Costs'!BR513)/Value_Output,"")</f>
        <v/>
      </c>
      <c r="BM285" s="77" t="str">
        <f>IF(ISTEXT('Discounted Costs'!$N513&amp;'Discounted Costs'!$O513),('Discounted Costs'!BS513)/Value_Output,"")</f>
        <v/>
      </c>
      <c r="BN285" s="77" t="str">
        <f>IF(ISTEXT('Discounted Costs'!$N513&amp;'Discounted Costs'!$O513),('Discounted Costs'!BT513)/Value_Output,"")</f>
        <v/>
      </c>
      <c r="BO285" s="77" t="str">
        <f>IF(ISTEXT('Discounted Costs'!$N513&amp;'Discounted Costs'!$O513),('Discounted Costs'!BU513)/Value_Output,"")</f>
        <v/>
      </c>
      <c r="BP285" s="77" t="str">
        <f>IF(ISTEXT('Discounted Costs'!$N513&amp;'Discounted Costs'!$O513),('Discounted Costs'!BV513)/Value_Output,"")</f>
        <v/>
      </c>
      <c r="BQ285" s="77" t="str">
        <f>IF(ISTEXT('Discounted Costs'!$N513&amp;'Discounted Costs'!$O513),('Discounted Costs'!BW513)/Value_Output,"")</f>
        <v/>
      </c>
      <c r="BR285" s="77" t="str">
        <f>IF(ISTEXT('Discounted Costs'!$N513&amp;'Discounted Costs'!$O513),('Discounted Costs'!BX513)/Value_Output,"")</f>
        <v/>
      </c>
      <c r="BS285" s="77" t="str">
        <f>IF(ISTEXT('Discounted Costs'!$N513&amp;'Discounted Costs'!$O513),('Discounted Costs'!BY513)/Value_Output,"")</f>
        <v/>
      </c>
      <c r="BT285" s="77" t="str">
        <f>IF(ISTEXT('Discounted Costs'!$N513&amp;'Discounted Costs'!$O513),('Discounted Costs'!BZ513)/Value_Output,"")</f>
        <v/>
      </c>
      <c r="BU285" s="77" t="str">
        <f>IF(ISTEXT('Discounted Costs'!$N513&amp;'Discounted Costs'!$O513),('Discounted Costs'!CA513)/Value_Output,"")</f>
        <v/>
      </c>
      <c r="BV285" s="77" t="str">
        <f>IF(ISTEXT('Discounted Costs'!$N513&amp;'Discounted Costs'!$O513),('Discounted Costs'!CB513)/Value_Output,"")</f>
        <v/>
      </c>
      <c r="BW285" s="77" t="str">
        <f>IF(ISTEXT('Discounted Costs'!$N513&amp;'Discounted Costs'!$O513),('Discounted Costs'!CC513)/Value_Output,"")</f>
        <v/>
      </c>
      <c r="BX285" s="77" t="str">
        <f>IF(ISTEXT('Discounted Costs'!$N513&amp;'Discounted Costs'!$O513),('Discounted Costs'!CD513)/Value_Output,"")</f>
        <v/>
      </c>
      <c r="BY285" s="77" t="str">
        <f>IF(ISTEXT('Discounted Costs'!$N513&amp;'Discounted Costs'!$O513),('Discounted Costs'!CE513)/Value_Output,"")</f>
        <v/>
      </c>
      <c r="BZ285" s="77" t="str">
        <f>IF(ISTEXT('Discounted Costs'!$N513&amp;'Discounted Costs'!$O513),('Discounted Costs'!CF513)/Value_Output,"")</f>
        <v/>
      </c>
      <c r="CA285" s="77" t="str">
        <f>IF(ISTEXT('Discounted Costs'!$N513&amp;'Discounted Costs'!$O513),('Discounted Costs'!CG513)/Value_Output,"")</f>
        <v/>
      </c>
      <c r="CB285" s="77" t="str">
        <f>IF(ISTEXT('Discounted Costs'!$N513&amp;'Discounted Costs'!$O513),('Discounted Costs'!CH513)/Value_Output,"")</f>
        <v/>
      </c>
      <c r="CC285" s="77" t="str">
        <f>IF(ISTEXT('Discounted Costs'!$N513&amp;'Discounted Costs'!$O513),('Discounted Costs'!CI513)/Value_Output,"")</f>
        <v/>
      </c>
      <c r="CD285" s="77" t="str">
        <f>IF(ISTEXT('Discounted Costs'!$N513&amp;'Discounted Costs'!$O513),('Discounted Costs'!CJ513)/Value_Output,"")</f>
        <v/>
      </c>
      <c r="CE285" s="77" t="str">
        <f>IF(ISTEXT('Discounted Costs'!$N513&amp;'Discounted Costs'!$O513),('Discounted Costs'!CK513)/Value_Output,"")</f>
        <v/>
      </c>
      <c r="CF285" s="77" t="str">
        <f>IF(ISTEXT('Discounted Costs'!$N513&amp;'Discounted Costs'!$O513),('Discounted Costs'!CL513)/Value_Output,"")</f>
        <v/>
      </c>
      <c r="CG285" s="77" t="str">
        <f>IF(ISTEXT('Discounted Costs'!$N513&amp;'Discounted Costs'!$O513),('Discounted Costs'!CM513)/Value_Output,"")</f>
        <v/>
      </c>
      <c r="CH285" s="77" t="str">
        <f>IF(ISTEXT('Discounted Costs'!$N513&amp;'Discounted Costs'!$O513),('Discounted Costs'!CN513)/Value_Output,"")</f>
        <v/>
      </c>
      <c r="CI285" s="77" t="str">
        <f>IF(ISTEXT('Discounted Costs'!$N513&amp;'Discounted Costs'!$O513),('Discounted Costs'!CO513)/Value_Output,"")</f>
        <v/>
      </c>
      <c r="CJ285" s="77" t="str">
        <f>IF(ISTEXT('Discounted Costs'!$N513&amp;'Discounted Costs'!$O513),('Discounted Costs'!CP513)/Value_Output,"")</f>
        <v/>
      </c>
      <c r="CM285" s="24"/>
      <c r="CN285" s="24"/>
    </row>
    <row r="286" spans="3:92" ht="16" thickBot="1" x14ac:dyDescent="0.4">
      <c r="C286" s="114"/>
      <c r="D286" s="114"/>
      <c r="E286" s="257" t="s">
        <v>147</v>
      </c>
      <c r="F286" s="257"/>
      <c r="G286" s="258"/>
      <c r="H286" s="258"/>
      <c r="I286" s="259"/>
      <c r="J286" s="260">
        <f>SUM(J276:J285)</f>
        <v>0</v>
      </c>
      <c r="K286" s="260">
        <f>SUM(K276:K285)</f>
        <v>0</v>
      </c>
      <c r="L286" s="260">
        <f t="shared" ref="L286" si="1014">SUM(L276:L285)</f>
        <v>0</v>
      </c>
      <c r="M286" s="260">
        <f t="shared" ref="M286" si="1015">SUM(M276:M285)</f>
        <v>0</v>
      </c>
      <c r="N286" s="260">
        <f t="shared" ref="N286" si="1016">SUM(N276:N285)</f>
        <v>0</v>
      </c>
      <c r="O286" s="260">
        <f t="shared" ref="O286" si="1017">SUM(O276:O285)</f>
        <v>0</v>
      </c>
      <c r="P286" s="260">
        <f t="shared" ref="P286" si="1018">SUM(P276:P285)</f>
        <v>0</v>
      </c>
      <c r="Q286" s="260">
        <f t="shared" ref="Q286" si="1019">SUM(Q276:Q285)</f>
        <v>0</v>
      </c>
      <c r="R286" s="260">
        <f t="shared" ref="R286" si="1020">SUM(R276:R285)</f>
        <v>0</v>
      </c>
      <c r="S286" s="260">
        <f t="shared" ref="S286" si="1021">SUM(S276:S285)</f>
        <v>0</v>
      </c>
      <c r="T286" s="260">
        <f t="shared" ref="T286" si="1022">SUM(T276:T285)</f>
        <v>0</v>
      </c>
      <c r="U286" s="260">
        <f t="shared" ref="U286" si="1023">SUM(U276:U285)</f>
        <v>0</v>
      </c>
      <c r="V286" s="260">
        <f t="shared" ref="V286" si="1024">SUM(V276:V285)</f>
        <v>0</v>
      </c>
      <c r="W286" s="260">
        <f t="shared" ref="W286" si="1025">SUM(W276:W285)</f>
        <v>0</v>
      </c>
      <c r="X286" s="260">
        <f t="shared" ref="X286" si="1026">SUM(X276:X285)</f>
        <v>0</v>
      </c>
      <c r="Y286" s="260">
        <f t="shared" ref="Y286" si="1027">SUM(Y276:Y285)</f>
        <v>0</v>
      </c>
      <c r="Z286" s="260">
        <f t="shared" ref="Z286" si="1028">SUM(Z276:Z285)</f>
        <v>0</v>
      </c>
      <c r="AA286" s="260">
        <f t="shared" ref="AA286" si="1029">SUM(AA276:AA285)</f>
        <v>0</v>
      </c>
      <c r="AB286" s="260">
        <f t="shared" ref="AB286" si="1030">SUM(AB276:AB285)</f>
        <v>0</v>
      </c>
      <c r="AC286" s="260">
        <f t="shared" ref="AC286" si="1031">SUM(AC276:AC285)</f>
        <v>0</v>
      </c>
      <c r="AD286" s="260">
        <f t="shared" ref="AD286" si="1032">SUM(AD276:AD285)</f>
        <v>0</v>
      </c>
      <c r="AE286" s="260">
        <f t="shared" ref="AE286" si="1033">SUM(AE276:AE285)</f>
        <v>0</v>
      </c>
      <c r="AF286" s="260">
        <f t="shared" ref="AF286" si="1034">SUM(AF276:AF285)</f>
        <v>0</v>
      </c>
      <c r="AG286" s="260">
        <f t="shared" ref="AG286" si="1035">SUM(AG276:AG285)</f>
        <v>0</v>
      </c>
      <c r="AH286" s="260">
        <f t="shared" ref="AH286" si="1036">SUM(AH276:AH285)</f>
        <v>0</v>
      </c>
      <c r="AI286" s="260">
        <f t="shared" ref="AI286" si="1037">SUM(AI276:AI285)</f>
        <v>0</v>
      </c>
      <c r="AJ286" s="260">
        <f t="shared" ref="AJ286" si="1038">SUM(AJ276:AJ285)</f>
        <v>0</v>
      </c>
      <c r="AK286" s="260">
        <f t="shared" ref="AK286" si="1039">SUM(AK276:AK285)</f>
        <v>0</v>
      </c>
      <c r="AL286" s="260">
        <f t="shared" ref="AL286" si="1040">SUM(AL276:AL285)</f>
        <v>0</v>
      </c>
      <c r="AM286" s="260">
        <f t="shared" ref="AM286" si="1041">SUM(AM276:AM285)</f>
        <v>0</v>
      </c>
      <c r="AN286" s="260">
        <f t="shared" ref="AN286" si="1042">SUM(AN276:AN285)</f>
        <v>0</v>
      </c>
      <c r="AO286" s="260">
        <f t="shared" ref="AO286" si="1043">SUM(AO276:AO285)</f>
        <v>0</v>
      </c>
      <c r="AP286" s="260">
        <f t="shared" ref="AP286" si="1044">SUM(AP276:AP285)</f>
        <v>0</v>
      </c>
      <c r="AQ286" s="260">
        <f t="shared" ref="AQ286" si="1045">SUM(AQ276:AQ285)</f>
        <v>0</v>
      </c>
      <c r="AR286" s="260">
        <f t="shared" ref="AR286" si="1046">SUM(AR276:AR285)</f>
        <v>0</v>
      </c>
      <c r="AS286" s="260">
        <f t="shared" ref="AS286" si="1047">SUM(AS276:AS285)</f>
        <v>0</v>
      </c>
      <c r="AT286" s="260">
        <f t="shared" ref="AT286" si="1048">SUM(AT276:AT285)</f>
        <v>0</v>
      </c>
      <c r="AU286" s="260">
        <f t="shared" ref="AU286" si="1049">SUM(AU276:AU285)</f>
        <v>0</v>
      </c>
      <c r="AV286" s="260">
        <f t="shared" ref="AV286" si="1050">SUM(AV276:AV285)</f>
        <v>0</v>
      </c>
      <c r="AW286" s="260">
        <f t="shared" ref="AW286" si="1051">SUM(AW276:AW285)</f>
        <v>0</v>
      </c>
      <c r="AX286" s="260">
        <f t="shared" ref="AX286" si="1052">SUM(AX276:AX285)</f>
        <v>0</v>
      </c>
      <c r="AY286" s="260">
        <f t="shared" ref="AY286" si="1053">SUM(AY276:AY285)</f>
        <v>0</v>
      </c>
      <c r="AZ286" s="260">
        <f t="shared" ref="AZ286" si="1054">SUM(AZ276:AZ285)</f>
        <v>0</v>
      </c>
      <c r="BA286" s="260">
        <f t="shared" ref="BA286" si="1055">SUM(BA276:BA285)</f>
        <v>0</v>
      </c>
      <c r="BB286" s="260">
        <f t="shared" ref="BB286" si="1056">SUM(BB276:BB285)</f>
        <v>0</v>
      </c>
      <c r="BC286" s="260">
        <f t="shared" ref="BC286" si="1057">SUM(BC276:BC285)</f>
        <v>0</v>
      </c>
      <c r="BD286" s="260">
        <f t="shared" ref="BD286" si="1058">SUM(BD276:BD285)</f>
        <v>0</v>
      </c>
      <c r="BE286" s="260">
        <f t="shared" ref="BE286" si="1059">SUM(BE276:BE285)</f>
        <v>0</v>
      </c>
      <c r="BF286" s="260">
        <f t="shared" ref="BF286" si="1060">SUM(BF276:BF285)</f>
        <v>0</v>
      </c>
      <c r="BG286" s="260">
        <f t="shared" ref="BG286" si="1061">SUM(BG276:BG285)</f>
        <v>0</v>
      </c>
      <c r="BH286" s="260">
        <f t="shared" ref="BH286" si="1062">SUM(BH276:BH285)</f>
        <v>0</v>
      </c>
      <c r="BI286" s="260">
        <f t="shared" ref="BI286" si="1063">SUM(BI276:BI285)</f>
        <v>0</v>
      </c>
      <c r="BJ286" s="260">
        <f t="shared" ref="BJ286" si="1064">SUM(BJ276:BJ285)</f>
        <v>0</v>
      </c>
      <c r="BK286" s="260">
        <f t="shared" ref="BK286" si="1065">SUM(BK276:BK285)</f>
        <v>0</v>
      </c>
      <c r="BL286" s="260">
        <f t="shared" ref="BL286" si="1066">SUM(BL276:BL285)</f>
        <v>0</v>
      </c>
      <c r="BM286" s="260">
        <f t="shared" ref="BM286" si="1067">SUM(BM276:BM285)</f>
        <v>0</v>
      </c>
      <c r="BN286" s="260">
        <f t="shared" ref="BN286" si="1068">SUM(BN276:BN285)</f>
        <v>0</v>
      </c>
      <c r="BO286" s="260">
        <f t="shared" ref="BO286" si="1069">SUM(BO276:BO285)</f>
        <v>0</v>
      </c>
      <c r="BP286" s="260">
        <f t="shared" ref="BP286" si="1070">SUM(BP276:BP285)</f>
        <v>0</v>
      </c>
      <c r="BQ286" s="260">
        <f t="shared" ref="BQ286" si="1071">SUM(BQ276:BQ285)</f>
        <v>0</v>
      </c>
      <c r="BR286" s="260">
        <f t="shared" ref="BR286" si="1072">SUM(BR276:BR285)</f>
        <v>0</v>
      </c>
      <c r="BS286" s="260">
        <f t="shared" ref="BS286" si="1073">SUM(BS276:BS285)</f>
        <v>0</v>
      </c>
      <c r="BT286" s="260">
        <f t="shared" ref="BT286" si="1074">SUM(BT276:BT285)</f>
        <v>0</v>
      </c>
      <c r="BU286" s="260">
        <f t="shared" ref="BU286" si="1075">SUM(BU276:BU285)</f>
        <v>0</v>
      </c>
      <c r="BV286" s="260">
        <f t="shared" ref="BV286" si="1076">SUM(BV276:BV285)</f>
        <v>0</v>
      </c>
      <c r="BW286" s="260">
        <f t="shared" ref="BW286" si="1077">SUM(BW276:BW285)</f>
        <v>0</v>
      </c>
      <c r="BX286" s="260">
        <f t="shared" ref="BX286" si="1078">SUM(BX276:BX285)</f>
        <v>0</v>
      </c>
      <c r="BY286" s="260">
        <f t="shared" ref="BY286" si="1079">SUM(BY276:BY285)</f>
        <v>0</v>
      </c>
      <c r="BZ286" s="260">
        <f t="shared" ref="BZ286" si="1080">SUM(BZ276:BZ285)</f>
        <v>0</v>
      </c>
      <c r="CA286" s="260">
        <f t="shared" ref="CA286" si="1081">SUM(CA276:CA285)</f>
        <v>0</v>
      </c>
      <c r="CB286" s="260">
        <f t="shared" ref="CB286" si="1082">SUM(CB276:CB285)</f>
        <v>0</v>
      </c>
      <c r="CC286" s="260">
        <f t="shared" ref="CC286" si="1083">SUM(CC276:CC285)</f>
        <v>0</v>
      </c>
      <c r="CD286" s="260">
        <f t="shared" ref="CD286" si="1084">SUM(CD276:CD285)</f>
        <v>0</v>
      </c>
      <c r="CE286" s="260">
        <f t="shared" ref="CE286" si="1085">SUM(CE276:CE285)</f>
        <v>0</v>
      </c>
      <c r="CF286" s="260">
        <f t="shared" ref="CF286" si="1086">SUM(CF276:CF285)</f>
        <v>0</v>
      </c>
      <c r="CG286" s="260">
        <f t="shared" ref="CG286" si="1087">SUM(CG276:CG285)</f>
        <v>0</v>
      </c>
      <c r="CH286" s="260">
        <f t="shared" ref="CH286" si="1088">SUM(CH276:CH285)</f>
        <v>0</v>
      </c>
      <c r="CI286" s="260">
        <f t="shared" ref="CI286" si="1089">SUM(CI276:CI285)</f>
        <v>0</v>
      </c>
      <c r="CJ286" s="260">
        <f t="shared" ref="CJ286" si="1090">SUM(CJ276:CJ285)</f>
        <v>0</v>
      </c>
      <c r="CM286" s="24"/>
      <c r="CN286" s="24"/>
    </row>
    <row r="287" spans="3:92" ht="16" thickTop="1" x14ac:dyDescent="0.35">
      <c r="C287" s="114"/>
      <c r="D287" s="114"/>
      <c r="E287" s="143"/>
      <c r="F287" s="143"/>
      <c r="G287" s="144"/>
      <c r="H287" s="144"/>
      <c r="I287" s="145"/>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M287" s="24"/>
      <c r="CN287" s="24"/>
    </row>
    <row r="288" spans="3:92" x14ac:dyDescent="0.35">
      <c r="C288" s="114"/>
      <c r="D288" s="114"/>
      <c r="E288" s="23"/>
      <c r="F288" s="23"/>
      <c r="G288" s="40"/>
      <c r="H288" s="40"/>
      <c r="I288" s="86"/>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M288" s="24"/>
      <c r="CN288" s="24"/>
    </row>
    <row r="289" spans="3:92" x14ac:dyDescent="0.35">
      <c r="C289" s="114"/>
      <c r="D289" s="114"/>
      <c r="E289" s="139" t="s">
        <v>103</v>
      </c>
      <c r="F289" s="139"/>
      <c r="G289" s="137" t="s">
        <v>123</v>
      </c>
      <c r="H289" s="137"/>
      <c r="I289" s="142" t="s">
        <v>124</v>
      </c>
      <c r="J289" s="142">
        <f>'Primary Inputs'!P$70</f>
        <v>0</v>
      </c>
      <c r="K289" s="142">
        <f>'Primary Inputs'!Q$70</f>
        <v>1</v>
      </c>
      <c r="L289" s="142">
        <f>'Primary Inputs'!R$70</f>
        <v>2</v>
      </c>
      <c r="M289" s="142">
        <f>'Primary Inputs'!S$70</f>
        <v>3</v>
      </c>
      <c r="N289" s="142">
        <f>'Primary Inputs'!T$70</f>
        <v>4</v>
      </c>
      <c r="O289" s="142">
        <f>'Primary Inputs'!U$70</f>
        <v>5</v>
      </c>
      <c r="P289" s="142">
        <f>'Primary Inputs'!V$70</f>
        <v>6</v>
      </c>
      <c r="Q289" s="142">
        <f>'Primary Inputs'!W$70</f>
        <v>7</v>
      </c>
      <c r="R289" s="142">
        <f>'Primary Inputs'!X$70</f>
        <v>8</v>
      </c>
      <c r="S289" s="142">
        <f>'Primary Inputs'!Y$70</f>
        <v>9</v>
      </c>
      <c r="T289" s="142">
        <f>'Primary Inputs'!Z$70</f>
        <v>10</v>
      </c>
      <c r="U289" s="142">
        <f>'Primary Inputs'!AA$70</f>
        <v>11</v>
      </c>
      <c r="V289" s="142">
        <f>'Primary Inputs'!AB$70</f>
        <v>12</v>
      </c>
      <c r="W289" s="142">
        <f>'Primary Inputs'!AC$70</f>
        <v>13</v>
      </c>
      <c r="X289" s="142">
        <f>'Primary Inputs'!AD$70</f>
        <v>14</v>
      </c>
      <c r="Y289" s="142">
        <f>'Primary Inputs'!AE$70</f>
        <v>15</v>
      </c>
      <c r="Z289" s="142">
        <f>'Primary Inputs'!AF$70</f>
        <v>16</v>
      </c>
      <c r="AA289" s="142">
        <f>'Primary Inputs'!AG$70</f>
        <v>17</v>
      </c>
      <c r="AB289" s="142">
        <f>'Primary Inputs'!AH$70</f>
        <v>18</v>
      </c>
      <c r="AC289" s="142">
        <f>'Primary Inputs'!AI$70</f>
        <v>19</v>
      </c>
      <c r="AD289" s="142">
        <f>'Primary Inputs'!AJ$70</f>
        <v>20</v>
      </c>
      <c r="AE289" s="142">
        <f>'Primary Inputs'!AK$70</f>
        <v>21</v>
      </c>
      <c r="AF289" s="142">
        <f>'Primary Inputs'!AL$70</f>
        <v>22</v>
      </c>
      <c r="AG289" s="142">
        <f>'Primary Inputs'!AM$70</f>
        <v>23</v>
      </c>
      <c r="AH289" s="142">
        <f>'Primary Inputs'!AN$70</f>
        <v>24</v>
      </c>
      <c r="AI289" s="142">
        <f>'Primary Inputs'!AO$70</f>
        <v>25</v>
      </c>
      <c r="AJ289" s="142">
        <f>'Primary Inputs'!AP$70</f>
        <v>26</v>
      </c>
      <c r="AK289" s="142">
        <f>'Primary Inputs'!AQ$70</f>
        <v>27</v>
      </c>
      <c r="AL289" s="142">
        <f>'Primary Inputs'!AR$70</f>
        <v>28</v>
      </c>
      <c r="AM289" s="142">
        <f>'Primary Inputs'!AS$70</f>
        <v>29</v>
      </c>
      <c r="AN289" s="142">
        <f>'Primary Inputs'!AT$70</f>
        <v>30</v>
      </c>
      <c r="AO289" s="142">
        <f>'Primary Inputs'!AU$70</f>
        <v>31</v>
      </c>
      <c r="AP289" s="142">
        <f>'Primary Inputs'!AV$70</f>
        <v>32</v>
      </c>
      <c r="AQ289" s="142">
        <f>'Primary Inputs'!AW$70</f>
        <v>33</v>
      </c>
      <c r="AR289" s="142">
        <f>'Primary Inputs'!AX$70</f>
        <v>34</v>
      </c>
      <c r="AS289" s="142">
        <f>'Primary Inputs'!AY$70</f>
        <v>35</v>
      </c>
      <c r="AT289" s="142">
        <f>'Primary Inputs'!AZ$70</f>
        <v>36</v>
      </c>
      <c r="AU289" s="142">
        <f>'Primary Inputs'!BA$70</f>
        <v>37</v>
      </c>
      <c r="AV289" s="142">
        <f>'Primary Inputs'!BB$70</f>
        <v>38</v>
      </c>
      <c r="AW289" s="142">
        <f>'Primary Inputs'!BC$70</f>
        <v>39</v>
      </c>
      <c r="AX289" s="142">
        <f>'Primary Inputs'!BD$70</f>
        <v>40</v>
      </c>
      <c r="AY289" s="142">
        <f>'Primary Inputs'!BE$70</f>
        <v>41</v>
      </c>
      <c r="AZ289" s="137">
        <f>'Primary Inputs'!BF$70</f>
        <v>42</v>
      </c>
      <c r="BA289" s="137">
        <f>'Primary Inputs'!BG$70</f>
        <v>43</v>
      </c>
      <c r="BB289" s="137">
        <f>'Primary Inputs'!BH$70</f>
        <v>44</v>
      </c>
      <c r="BC289" s="137">
        <f>'Primary Inputs'!BI$70</f>
        <v>45</v>
      </c>
      <c r="BD289" s="137">
        <f>'Primary Inputs'!BJ$70</f>
        <v>46</v>
      </c>
      <c r="BE289" s="137">
        <f>'Primary Inputs'!BK$70</f>
        <v>47</v>
      </c>
      <c r="BF289" s="137">
        <f>'Primary Inputs'!BL$70</f>
        <v>48</v>
      </c>
      <c r="BG289" s="137">
        <f>'Primary Inputs'!BM$70</f>
        <v>49</v>
      </c>
      <c r="BH289" s="137">
        <f>'Primary Inputs'!BN$70</f>
        <v>50</v>
      </c>
      <c r="BI289" s="137">
        <f>'Primary Inputs'!BO$70</f>
        <v>51</v>
      </c>
      <c r="BJ289" s="137">
        <f>'Primary Inputs'!BP$70</f>
        <v>52</v>
      </c>
      <c r="BK289" s="137">
        <f>'Primary Inputs'!BQ$70</f>
        <v>53</v>
      </c>
      <c r="BL289" s="137">
        <f>'Primary Inputs'!BR$70</f>
        <v>54</v>
      </c>
      <c r="BM289" s="137">
        <f>'Primary Inputs'!BS$70</f>
        <v>55</v>
      </c>
      <c r="BN289" s="137">
        <f>'Primary Inputs'!BT$70</f>
        <v>56</v>
      </c>
      <c r="BO289" s="137">
        <f>'Primary Inputs'!BU$70</f>
        <v>57</v>
      </c>
      <c r="BP289" s="137">
        <f>'Primary Inputs'!BV$70</f>
        <v>58</v>
      </c>
      <c r="BQ289" s="137">
        <f>'Primary Inputs'!BW$70</f>
        <v>59</v>
      </c>
      <c r="BR289" s="137">
        <f>'Primary Inputs'!BX$70</f>
        <v>60</v>
      </c>
      <c r="BS289" s="137">
        <f>'Primary Inputs'!BY$70</f>
        <v>61</v>
      </c>
      <c r="BT289" s="137">
        <f>'Primary Inputs'!BZ$70</f>
        <v>62</v>
      </c>
      <c r="BU289" s="137">
        <f>'Primary Inputs'!CA$70</f>
        <v>63</v>
      </c>
      <c r="BV289" s="137">
        <f>'Primary Inputs'!CB$70</f>
        <v>64</v>
      </c>
      <c r="BW289" s="137">
        <f>'Primary Inputs'!CC$70</f>
        <v>65</v>
      </c>
      <c r="BX289" s="137">
        <f>'Primary Inputs'!CD$70</f>
        <v>66</v>
      </c>
      <c r="BY289" s="137">
        <f>'Primary Inputs'!CE$70</f>
        <v>67</v>
      </c>
      <c r="BZ289" s="137">
        <f>'Primary Inputs'!CF$70</f>
        <v>68</v>
      </c>
      <c r="CA289" s="137">
        <f>'Primary Inputs'!CG$70</f>
        <v>69</v>
      </c>
      <c r="CB289" s="137">
        <f>'Primary Inputs'!CH$70</f>
        <v>70</v>
      </c>
      <c r="CC289" s="137">
        <f>'Primary Inputs'!CI$70</f>
        <v>71</v>
      </c>
      <c r="CD289" s="137">
        <f>'Primary Inputs'!CJ$70</f>
        <v>72</v>
      </c>
      <c r="CE289" s="137">
        <f>'Primary Inputs'!CK$70</f>
        <v>73</v>
      </c>
      <c r="CF289" s="137">
        <f>'Primary Inputs'!CL$70</f>
        <v>74</v>
      </c>
      <c r="CG289" s="137">
        <f>'Primary Inputs'!CM$70</f>
        <v>75</v>
      </c>
      <c r="CH289" s="137">
        <f>'Primary Inputs'!CN$70</f>
        <v>76</v>
      </c>
      <c r="CI289" s="137">
        <f>'Primary Inputs'!CO$70</f>
        <v>77</v>
      </c>
      <c r="CJ289" s="137">
        <f>'Primary Inputs'!CP$70</f>
        <v>78</v>
      </c>
      <c r="CM289" s="24"/>
      <c r="CN289" s="24"/>
    </row>
    <row r="290" spans="3:92" x14ac:dyDescent="0.35">
      <c r="C290" s="114"/>
      <c r="D290" s="114"/>
      <c r="E290" s="23"/>
      <c r="F290" s="23"/>
      <c r="G290" s="80"/>
      <c r="H290" s="80"/>
      <c r="I290" s="86"/>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80"/>
      <c r="BA290" s="80"/>
      <c r="BB290" s="80"/>
      <c r="BC290" s="80"/>
      <c r="BD290" s="80"/>
      <c r="BE290" s="80"/>
      <c r="BF290" s="80"/>
      <c r="BG290" s="80"/>
      <c r="BH290" s="80"/>
      <c r="BI290" s="80"/>
      <c r="BJ290" s="80"/>
      <c r="BK290" s="80"/>
      <c r="BL290" s="80"/>
      <c r="BM290" s="80"/>
      <c r="BN290" s="80"/>
      <c r="BO290" s="80"/>
      <c r="BP290" s="80"/>
      <c r="BQ290" s="80"/>
      <c r="BR290" s="80"/>
      <c r="BS290" s="80"/>
      <c r="BT290" s="80"/>
      <c r="BU290" s="80"/>
      <c r="BV290" s="80"/>
      <c r="BW290" s="80"/>
      <c r="BX290" s="80"/>
      <c r="BY290" s="80"/>
      <c r="BZ290" s="80"/>
      <c r="CA290" s="80"/>
      <c r="CB290" s="80"/>
      <c r="CC290" s="80"/>
      <c r="CD290" s="80"/>
      <c r="CE290" s="80"/>
      <c r="CF290" s="80"/>
      <c r="CG290" s="80"/>
      <c r="CH290" s="80"/>
      <c r="CI290" s="80"/>
      <c r="CJ290" s="80"/>
      <c r="CM290" s="24"/>
      <c r="CN290" s="24"/>
    </row>
    <row r="291" spans="3:92" x14ac:dyDescent="0.35">
      <c r="C291" s="114"/>
      <c r="D291" s="114"/>
      <c r="E291" s="23" t="str">
        <f>IF(ISTEXT('Discounted Benefits'!$N504&amp;'Discounted Benefits'!$O504),'Discounted Benefits'!$O504,"")</f>
        <v/>
      </c>
      <c r="F291" s="23"/>
      <c r="G291" s="82" t="str">
        <f>IF(ISTEXT('Discounted Benefits'!$N504&amp;'Discounted Benefits'!$O504),SUM('Discounted Benefits'!$P504:$BM504)/Value_Output,"")</f>
        <v/>
      </c>
      <c r="H291" s="82"/>
      <c r="I291" s="87"/>
      <c r="J291" s="81" t="str">
        <f>IF(ISTEXT('Discounted Benefits'!$N504&amp;'Discounted Benefits'!$O504),('Discounted Benefits'!P504)/Value_Output,"")</f>
        <v/>
      </c>
      <c r="K291" s="81" t="str">
        <f>IF(ISTEXT('Discounted Benefits'!$N504&amp;'Discounted Benefits'!$O504),('Discounted Benefits'!Q504)/Value_Output,"")</f>
        <v/>
      </c>
      <c r="L291" s="81" t="str">
        <f>IF(ISTEXT('Discounted Benefits'!$N504&amp;'Discounted Benefits'!$O504),('Discounted Benefits'!R504)/Value_Output,"")</f>
        <v/>
      </c>
      <c r="M291" s="81" t="str">
        <f>IF(ISTEXT('Discounted Benefits'!$N504&amp;'Discounted Benefits'!$O504),('Discounted Benefits'!S504)/Value_Output,"")</f>
        <v/>
      </c>
      <c r="N291" s="81" t="str">
        <f>IF(ISTEXT('Discounted Benefits'!$N504&amp;'Discounted Benefits'!$O504),('Discounted Benefits'!T504)/Value_Output,"")</f>
        <v/>
      </c>
      <c r="O291" s="81" t="str">
        <f>IF(ISTEXT('Discounted Benefits'!$N504&amp;'Discounted Benefits'!$O504),('Discounted Benefits'!U504)/Value_Output,"")</f>
        <v/>
      </c>
      <c r="P291" s="81" t="str">
        <f>IF(ISTEXT('Discounted Benefits'!$N504&amp;'Discounted Benefits'!$O504),('Discounted Benefits'!V504)/Value_Output,"")</f>
        <v/>
      </c>
      <c r="Q291" s="81" t="str">
        <f>IF(ISTEXT('Discounted Benefits'!$N504&amp;'Discounted Benefits'!$O504),('Discounted Benefits'!W504)/Value_Output,"")</f>
        <v/>
      </c>
      <c r="R291" s="81" t="str">
        <f>IF(ISTEXT('Discounted Benefits'!$N504&amp;'Discounted Benefits'!$O504),('Discounted Benefits'!X504)/Value_Output,"")</f>
        <v/>
      </c>
      <c r="S291" s="81" t="str">
        <f>IF(ISTEXT('Discounted Benefits'!$N504&amp;'Discounted Benefits'!$O504),('Discounted Benefits'!Y504)/Value_Output,"")</f>
        <v/>
      </c>
      <c r="T291" s="81" t="str">
        <f>IF(ISTEXT('Discounted Benefits'!$N504&amp;'Discounted Benefits'!$O504),('Discounted Benefits'!Z504)/Value_Output,"")</f>
        <v/>
      </c>
      <c r="U291" s="81" t="str">
        <f>IF(ISTEXT('Discounted Benefits'!$N504&amp;'Discounted Benefits'!$O504),('Discounted Benefits'!AA504)/Value_Output,"")</f>
        <v/>
      </c>
      <c r="V291" s="81" t="str">
        <f>IF(ISTEXT('Discounted Benefits'!$N504&amp;'Discounted Benefits'!$O504),('Discounted Benefits'!AB504)/Value_Output,"")</f>
        <v/>
      </c>
      <c r="W291" s="81" t="str">
        <f>IF(ISTEXT('Discounted Benefits'!$N504&amp;'Discounted Benefits'!$O504),('Discounted Benefits'!AC504)/Value_Output,"")</f>
        <v/>
      </c>
      <c r="X291" s="81" t="str">
        <f>IF(ISTEXT('Discounted Benefits'!$N504&amp;'Discounted Benefits'!$O504),('Discounted Benefits'!AD504)/Value_Output,"")</f>
        <v/>
      </c>
      <c r="Y291" s="81" t="str">
        <f>IF(ISTEXT('Discounted Benefits'!$N504&amp;'Discounted Benefits'!$O504),('Discounted Benefits'!AE504)/Value_Output,"")</f>
        <v/>
      </c>
      <c r="Z291" s="81" t="str">
        <f>IF(ISTEXT('Discounted Benefits'!$N504&amp;'Discounted Benefits'!$O504),('Discounted Benefits'!AF504)/Value_Output,"")</f>
        <v/>
      </c>
      <c r="AA291" s="81" t="str">
        <f>IF(ISTEXT('Discounted Benefits'!$N504&amp;'Discounted Benefits'!$O504),('Discounted Benefits'!AG504)/Value_Output,"")</f>
        <v/>
      </c>
      <c r="AB291" s="81" t="str">
        <f>IF(ISTEXT('Discounted Benefits'!$N504&amp;'Discounted Benefits'!$O504),('Discounted Benefits'!AH504)/Value_Output,"")</f>
        <v/>
      </c>
      <c r="AC291" s="81" t="str">
        <f>IF(ISTEXT('Discounted Benefits'!$N504&amp;'Discounted Benefits'!$O504),('Discounted Benefits'!AI504)/Value_Output,"")</f>
        <v/>
      </c>
      <c r="AD291" s="81" t="str">
        <f>IF(ISTEXT('Discounted Benefits'!$N504&amp;'Discounted Benefits'!$O504),('Discounted Benefits'!AJ504)/Value_Output,"")</f>
        <v/>
      </c>
      <c r="AE291" s="81" t="str">
        <f>IF(ISTEXT('Discounted Benefits'!$N504&amp;'Discounted Benefits'!$O504),('Discounted Benefits'!AK504)/Value_Output,"")</f>
        <v/>
      </c>
      <c r="AF291" s="81" t="str">
        <f>IF(ISTEXT('Discounted Benefits'!$N504&amp;'Discounted Benefits'!$O504),('Discounted Benefits'!AL504)/Value_Output,"")</f>
        <v/>
      </c>
      <c r="AG291" s="81" t="str">
        <f>IF(ISTEXT('Discounted Benefits'!$N504&amp;'Discounted Benefits'!$O504),('Discounted Benefits'!AM504)/Value_Output,"")</f>
        <v/>
      </c>
      <c r="AH291" s="81" t="str">
        <f>IF(ISTEXT('Discounted Benefits'!$N504&amp;'Discounted Benefits'!$O504),('Discounted Benefits'!AN504)/Value_Output,"")</f>
        <v/>
      </c>
      <c r="AI291" s="81" t="str">
        <f>IF(ISTEXT('Discounted Benefits'!$N504&amp;'Discounted Benefits'!$O504),('Discounted Benefits'!AO504)/Value_Output,"")</f>
        <v/>
      </c>
      <c r="AJ291" s="81" t="str">
        <f>IF(ISTEXT('Discounted Benefits'!$N504&amp;'Discounted Benefits'!$O504),('Discounted Benefits'!AP504)/Value_Output,"")</f>
        <v/>
      </c>
      <c r="AK291" s="81" t="str">
        <f>IF(ISTEXT('Discounted Benefits'!$N504&amp;'Discounted Benefits'!$O504),('Discounted Benefits'!AQ504)/Value_Output,"")</f>
        <v/>
      </c>
      <c r="AL291" s="81" t="str">
        <f>IF(ISTEXT('Discounted Benefits'!$N504&amp;'Discounted Benefits'!$O504),('Discounted Benefits'!AR504)/Value_Output,"")</f>
        <v/>
      </c>
      <c r="AM291" s="81" t="str">
        <f>IF(ISTEXT('Discounted Benefits'!$N504&amp;'Discounted Benefits'!$O504),('Discounted Benefits'!AS504)/Value_Output,"")</f>
        <v/>
      </c>
      <c r="AN291" s="81" t="str">
        <f>IF(ISTEXT('Discounted Benefits'!$N504&amp;'Discounted Benefits'!$O504),('Discounted Benefits'!AT504)/Value_Output,"")</f>
        <v/>
      </c>
      <c r="AO291" s="81" t="str">
        <f>IF(ISTEXT('Discounted Benefits'!$N504&amp;'Discounted Benefits'!$O504),('Discounted Benefits'!AU504)/Value_Output,"")</f>
        <v/>
      </c>
      <c r="AP291" s="81" t="str">
        <f>IF(ISTEXT('Discounted Benefits'!$N504&amp;'Discounted Benefits'!$O504),('Discounted Benefits'!AV504)/Value_Output,"")</f>
        <v/>
      </c>
      <c r="AQ291" s="81" t="str">
        <f>IF(ISTEXT('Discounted Benefits'!$N504&amp;'Discounted Benefits'!$O504),('Discounted Benefits'!AW504)/Value_Output,"")</f>
        <v/>
      </c>
      <c r="AR291" s="81" t="str">
        <f>IF(ISTEXT('Discounted Benefits'!$N504&amp;'Discounted Benefits'!$O504),('Discounted Benefits'!AX504)/Value_Output,"")</f>
        <v/>
      </c>
      <c r="AS291" s="81" t="str">
        <f>IF(ISTEXT('Discounted Benefits'!$N504&amp;'Discounted Benefits'!$O504),('Discounted Benefits'!AY504)/Value_Output,"")</f>
        <v/>
      </c>
      <c r="AT291" s="81" t="str">
        <f>IF(ISTEXT('Discounted Benefits'!$N504&amp;'Discounted Benefits'!$O504),('Discounted Benefits'!AZ504)/Value_Output,"")</f>
        <v/>
      </c>
      <c r="AU291" s="81" t="str">
        <f>IF(ISTEXT('Discounted Benefits'!$N504&amp;'Discounted Benefits'!$O504),('Discounted Benefits'!BA504)/Value_Output,"")</f>
        <v/>
      </c>
      <c r="AV291" s="81" t="str">
        <f>IF(ISTEXT('Discounted Benefits'!$N504&amp;'Discounted Benefits'!$O504),('Discounted Benefits'!BB504)/Value_Output,"")</f>
        <v/>
      </c>
      <c r="AW291" s="81" t="str">
        <f>IF(ISTEXT('Discounted Benefits'!$N504&amp;'Discounted Benefits'!$O504),('Discounted Benefits'!BC504)/Value_Output,"")</f>
        <v/>
      </c>
      <c r="AX291" s="81" t="str">
        <f>IF(ISTEXT('Discounted Benefits'!$N504&amp;'Discounted Benefits'!$O504),('Discounted Benefits'!BD504)/Value_Output,"")</f>
        <v/>
      </c>
      <c r="AY291" s="81" t="str">
        <f>IF(ISTEXT('Discounted Benefits'!$N504&amp;'Discounted Benefits'!$O504),('Discounted Benefits'!BE504)/Value_Output,"")</f>
        <v/>
      </c>
      <c r="AZ291" s="77" t="str">
        <f>IF(ISTEXT('Discounted Benefits'!$N504&amp;'Discounted Benefits'!$O504),('Discounted Benefits'!BF504)/Value_Output,"")</f>
        <v/>
      </c>
      <c r="BA291" s="77" t="str">
        <f>IF(ISTEXT('Discounted Benefits'!$N504&amp;'Discounted Benefits'!$O504),('Discounted Benefits'!BG504)/Value_Output,"")</f>
        <v/>
      </c>
      <c r="BB291" s="77" t="str">
        <f>IF(ISTEXT('Discounted Benefits'!$N504&amp;'Discounted Benefits'!$O504),('Discounted Benefits'!BH504)/Value_Output,"")</f>
        <v/>
      </c>
      <c r="BC291" s="77" t="str">
        <f>IF(ISTEXT('Discounted Benefits'!$N504&amp;'Discounted Benefits'!$O504),('Discounted Benefits'!BI504)/Value_Output,"")</f>
        <v/>
      </c>
      <c r="BD291" s="77" t="str">
        <f>IF(ISTEXT('Discounted Benefits'!$N504&amp;'Discounted Benefits'!$O504),('Discounted Benefits'!BJ504)/Value_Output,"")</f>
        <v/>
      </c>
      <c r="BE291" s="77" t="str">
        <f>IF(ISTEXT('Discounted Benefits'!$N504&amp;'Discounted Benefits'!$O504),('Discounted Benefits'!BK504)/Value_Output,"")</f>
        <v/>
      </c>
      <c r="BF291" s="77" t="str">
        <f>IF(ISTEXT('Discounted Benefits'!$N504&amp;'Discounted Benefits'!$O504),('Discounted Benefits'!BL504)/Value_Output,"")</f>
        <v/>
      </c>
      <c r="BG291" s="77" t="str">
        <f>IF(ISTEXT('Discounted Benefits'!$N504&amp;'Discounted Benefits'!$O504),('Discounted Benefits'!BM504)/Value_Output,"")</f>
        <v/>
      </c>
      <c r="BH291" s="77" t="str">
        <f>IF(ISTEXT('Discounted Benefits'!$N504&amp;'Discounted Benefits'!$O504),('Discounted Benefits'!BN504)/Value_Output,"")</f>
        <v/>
      </c>
      <c r="BI291" s="77" t="str">
        <f>IF(ISTEXT('Discounted Benefits'!$N504&amp;'Discounted Benefits'!$O504),('Discounted Benefits'!BO504)/Value_Output,"")</f>
        <v/>
      </c>
      <c r="BJ291" s="77" t="str">
        <f>IF(ISTEXT('Discounted Benefits'!$N504&amp;'Discounted Benefits'!$O504),('Discounted Benefits'!BP504)/Value_Output,"")</f>
        <v/>
      </c>
      <c r="BK291" s="77" t="str">
        <f>IF(ISTEXT('Discounted Benefits'!$N504&amp;'Discounted Benefits'!$O504),('Discounted Benefits'!BQ504)/Value_Output,"")</f>
        <v/>
      </c>
      <c r="BL291" s="77" t="str">
        <f>IF(ISTEXT('Discounted Benefits'!$N504&amp;'Discounted Benefits'!$O504),('Discounted Benefits'!BR504)/Value_Output,"")</f>
        <v/>
      </c>
      <c r="BM291" s="77" t="str">
        <f>IF(ISTEXT('Discounted Benefits'!$N504&amp;'Discounted Benefits'!$O504),('Discounted Benefits'!BS504)/Value_Output,"")</f>
        <v/>
      </c>
      <c r="BN291" s="77" t="str">
        <f>IF(ISTEXT('Discounted Benefits'!$N504&amp;'Discounted Benefits'!$O504),('Discounted Benefits'!BT504)/Value_Output,"")</f>
        <v/>
      </c>
      <c r="BO291" s="77" t="str">
        <f>IF(ISTEXT('Discounted Benefits'!$N504&amp;'Discounted Benefits'!$O504),('Discounted Benefits'!BU504)/Value_Output,"")</f>
        <v/>
      </c>
      <c r="BP291" s="77" t="str">
        <f>IF(ISTEXT('Discounted Benefits'!$N504&amp;'Discounted Benefits'!$O504),('Discounted Benefits'!BV504)/Value_Output,"")</f>
        <v/>
      </c>
      <c r="BQ291" s="77" t="str">
        <f>IF(ISTEXT('Discounted Benefits'!$N504&amp;'Discounted Benefits'!$O504),('Discounted Benefits'!BW504)/Value_Output,"")</f>
        <v/>
      </c>
      <c r="BR291" s="77" t="str">
        <f>IF(ISTEXT('Discounted Benefits'!$N504&amp;'Discounted Benefits'!$O504),('Discounted Benefits'!BX504)/Value_Output,"")</f>
        <v/>
      </c>
      <c r="BS291" s="77" t="str">
        <f>IF(ISTEXT('Discounted Benefits'!$N504&amp;'Discounted Benefits'!$O504),('Discounted Benefits'!BY504)/Value_Output,"")</f>
        <v/>
      </c>
      <c r="BT291" s="77" t="str">
        <f>IF(ISTEXT('Discounted Benefits'!$N504&amp;'Discounted Benefits'!$O504),('Discounted Benefits'!BZ504)/Value_Output,"")</f>
        <v/>
      </c>
      <c r="BU291" s="77" t="str">
        <f>IF(ISTEXT('Discounted Benefits'!$N504&amp;'Discounted Benefits'!$O504),('Discounted Benefits'!CA504)/Value_Output,"")</f>
        <v/>
      </c>
      <c r="BV291" s="77" t="str">
        <f>IF(ISTEXT('Discounted Benefits'!$N504&amp;'Discounted Benefits'!$O504),('Discounted Benefits'!CB504)/Value_Output,"")</f>
        <v/>
      </c>
      <c r="BW291" s="77" t="str">
        <f>IF(ISTEXT('Discounted Benefits'!$N504&amp;'Discounted Benefits'!$O504),('Discounted Benefits'!CC504)/Value_Output,"")</f>
        <v/>
      </c>
      <c r="BX291" s="77" t="str">
        <f>IF(ISTEXT('Discounted Benefits'!$N504&amp;'Discounted Benefits'!$O504),('Discounted Benefits'!CD504)/Value_Output,"")</f>
        <v/>
      </c>
      <c r="BY291" s="77" t="str">
        <f>IF(ISTEXT('Discounted Benefits'!$N504&amp;'Discounted Benefits'!$O504),('Discounted Benefits'!CE504)/Value_Output,"")</f>
        <v/>
      </c>
      <c r="BZ291" s="77" t="str">
        <f>IF(ISTEXT('Discounted Benefits'!$N504&amp;'Discounted Benefits'!$O504),('Discounted Benefits'!CF504)/Value_Output,"")</f>
        <v/>
      </c>
      <c r="CA291" s="77" t="str">
        <f>IF(ISTEXT('Discounted Benefits'!$N504&amp;'Discounted Benefits'!$O504),('Discounted Benefits'!CG504)/Value_Output,"")</f>
        <v/>
      </c>
      <c r="CB291" s="77" t="str">
        <f>IF(ISTEXT('Discounted Benefits'!$N504&amp;'Discounted Benefits'!$O504),('Discounted Benefits'!CH504)/Value_Output,"")</f>
        <v/>
      </c>
      <c r="CC291" s="77" t="str">
        <f>IF(ISTEXT('Discounted Benefits'!$N504&amp;'Discounted Benefits'!$O504),('Discounted Benefits'!CI504)/Value_Output,"")</f>
        <v/>
      </c>
      <c r="CD291" s="77" t="str">
        <f>IF(ISTEXT('Discounted Benefits'!$N504&amp;'Discounted Benefits'!$O504),('Discounted Benefits'!CJ504)/Value_Output,"")</f>
        <v/>
      </c>
      <c r="CE291" s="77" t="str">
        <f>IF(ISTEXT('Discounted Benefits'!$N504&amp;'Discounted Benefits'!$O504),('Discounted Benefits'!CK504)/Value_Output,"")</f>
        <v/>
      </c>
      <c r="CF291" s="77" t="str">
        <f>IF(ISTEXT('Discounted Benefits'!$N504&amp;'Discounted Benefits'!$O504),('Discounted Benefits'!CL504)/Value_Output,"")</f>
        <v/>
      </c>
      <c r="CG291" s="77" t="str">
        <f>IF(ISTEXT('Discounted Benefits'!$N504&amp;'Discounted Benefits'!$O504),('Discounted Benefits'!CM504)/Value_Output,"")</f>
        <v/>
      </c>
      <c r="CH291" s="77" t="str">
        <f>IF(ISTEXT('Discounted Benefits'!$N504&amp;'Discounted Benefits'!$O504),('Discounted Benefits'!CN504)/Value_Output,"")</f>
        <v/>
      </c>
      <c r="CI291" s="77" t="str">
        <f>IF(ISTEXT('Discounted Benefits'!$N504&amp;'Discounted Benefits'!$O504),('Discounted Benefits'!CO504)/Value_Output,"")</f>
        <v/>
      </c>
      <c r="CJ291" s="77" t="str">
        <f>IF(ISTEXT('Discounted Benefits'!$N504&amp;'Discounted Benefits'!$O504),('Discounted Benefits'!CP504)/Value_Output,"")</f>
        <v/>
      </c>
      <c r="CM291" s="24"/>
      <c r="CN291" s="24"/>
    </row>
    <row r="292" spans="3:92" x14ac:dyDescent="0.35">
      <c r="C292" s="114"/>
      <c r="D292" s="114"/>
      <c r="E292" s="23" t="str">
        <f>IF(ISTEXT('Discounted Benefits'!$N505&amp;'Discounted Benefits'!$O505),'Discounted Benefits'!$O505,"")</f>
        <v/>
      </c>
      <c r="F292" s="23"/>
      <c r="G292" s="82" t="str">
        <f>IF(ISTEXT('Discounted Benefits'!$N505&amp;'Discounted Benefits'!$O505),SUM('Discounted Benefits'!$P505:$BM505)/Value_Output,"")</f>
        <v/>
      </c>
      <c r="H292" s="82"/>
      <c r="I292" s="87"/>
      <c r="J292" s="81" t="str">
        <f>IF(ISTEXT('Discounted Benefits'!$N505&amp;'Discounted Benefits'!$O505),('Discounted Benefits'!P505)/Value_Output,"")</f>
        <v/>
      </c>
      <c r="K292" s="81" t="str">
        <f>IF(ISTEXT('Discounted Benefits'!$N505&amp;'Discounted Benefits'!$O505),('Discounted Benefits'!Q505)/Value_Output,"")</f>
        <v/>
      </c>
      <c r="L292" s="81" t="str">
        <f>IF(ISTEXT('Discounted Benefits'!$N505&amp;'Discounted Benefits'!$O505),('Discounted Benefits'!R505)/Value_Output,"")</f>
        <v/>
      </c>
      <c r="M292" s="81" t="str">
        <f>IF(ISTEXT('Discounted Benefits'!$N505&amp;'Discounted Benefits'!$O505),('Discounted Benefits'!S505)/Value_Output,"")</f>
        <v/>
      </c>
      <c r="N292" s="81" t="str">
        <f>IF(ISTEXT('Discounted Benefits'!$N505&amp;'Discounted Benefits'!$O505),('Discounted Benefits'!T505)/Value_Output,"")</f>
        <v/>
      </c>
      <c r="O292" s="81" t="str">
        <f>IF(ISTEXT('Discounted Benefits'!$N505&amp;'Discounted Benefits'!$O505),('Discounted Benefits'!U505)/Value_Output,"")</f>
        <v/>
      </c>
      <c r="P292" s="81" t="str">
        <f>IF(ISTEXT('Discounted Benefits'!$N505&amp;'Discounted Benefits'!$O505),('Discounted Benefits'!V505)/Value_Output,"")</f>
        <v/>
      </c>
      <c r="Q292" s="81" t="str">
        <f>IF(ISTEXT('Discounted Benefits'!$N505&amp;'Discounted Benefits'!$O505),('Discounted Benefits'!W505)/Value_Output,"")</f>
        <v/>
      </c>
      <c r="R292" s="81" t="str">
        <f>IF(ISTEXT('Discounted Benefits'!$N505&amp;'Discounted Benefits'!$O505),('Discounted Benefits'!X505)/Value_Output,"")</f>
        <v/>
      </c>
      <c r="S292" s="81" t="str">
        <f>IF(ISTEXT('Discounted Benefits'!$N505&amp;'Discounted Benefits'!$O505),('Discounted Benefits'!Y505)/Value_Output,"")</f>
        <v/>
      </c>
      <c r="T292" s="81" t="str">
        <f>IF(ISTEXT('Discounted Benefits'!$N505&amp;'Discounted Benefits'!$O505),('Discounted Benefits'!Z505)/Value_Output,"")</f>
        <v/>
      </c>
      <c r="U292" s="81" t="str">
        <f>IF(ISTEXT('Discounted Benefits'!$N505&amp;'Discounted Benefits'!$O505),('Discounted Benefits'!AA505)/Value_Output,"")</f>
        <v/>
      </c>
      <c r="V292" s="81" t="str">
        <f>IF(ISTEXT('Discounted Benefits'!$N505&amp;'Discounted Benefits'!$O505),('Discounted Benefits'!AB505)/Value_Output,"")</f>
        <v/>
      </c>
      <c r="W292" s="81" t="str">
        <f>IF(ISTEXT('Discounted Benefits'!$N505&amp;'Discounted Benefits'!$O505),('Discounted Benefits'!AC505)/Value_Output,"")</f>
        <v/>
      </c>
      <c r="X292" s="81" t="str">
        <f>IF(ISTEXT('Discounted Benefits'!$N505&amp;'Discounted Benefits'!$O505),('Discounted Benefits'!AD505)/Value_Output,"")</f>
        <v/>
      </c>
      <c r="Y292" s="81" t="str">
        <f>IF(ISTEXT('Discounted Benefits'!$N505&amp;'Discounted Benefits'!$O505),('Discounted Benefits'!AE505)/Value_Output,"")</f>
        <v/>
      </c>
      <c r="Z292" s="81" t="str">
        <f>IF(ISTEXT('Discounted Benefits'!$N505&amp;'Discounted Benefits'!$O505),('Discounted Benefits'!AF505)/Value_Output,"")</f>
        <v/>
      </c>
      <c r="AA292" s="81" t="str">
        <f>IF(ISTEXT('Discounted Benefits'!$N505&amp;'Discounted Benefits'!$O505),('Discounted Benefits'!AG505)/Value_Output,"")</f>
        <v/>
      </c>
      <c r="AB292" s="81" t="str">
        <f>IF(ISTEXT('Discounted Benefits'!$N505&amp;'Discounted Benefits'!$O505),('Discounted Benefits'!AH505)/Value_Output,"")</f>
        <v/>
      </c>
      <c r="AC292" s="81" t="str">
        <f>IF(ISTEXT('Discounted Benefits'!$N505&amp;'Discounted Benefits'!$O505),('Discounted Benefits'!AI505)/Value_Output,"")</f>
        <v/>
      </c>
      <c r="AD292" s="81" t="str">
        <f>IF(ISTEXT('Discounted Benefits'!$N505&amp;'Discounted Benefits'!$O505),('Discounted Benefits'!AJ505)/Value_Output,"")</f>
        <v/>
      </c>
      <c r="AE292" s="81" t="str">
        <f>IF(ISTEXT('Discounted Benefits'!$N505&amp;'Discounted Benefits'!$O505),('Discounted Benefits'!AK505)/Value_Output,"")</f>
        <v/>
      </c>
      <c r="AF292" s="81" t="str">
        <f>IF(ISTEXT('Discounted Benefits'!$N505&amp;'Discounted Benefits'!$O505),('Discounted Benefits'!AL505)/Value_Output,"")</f>
        <v/>
      </c>
      <c r="AG292" s="81" t="str">
        <f>IF(ISTEXT('Discounted Benefits'!$N505&amp;'Discounted Benefits'!$O505),('Discounted Benefits'!AM505)/Value_Output,"")</f>
        <v/>
      </c>
      <c r="AH292" s="81" t="str">
        <f>IF(ISTEXT('Discounted Benefits'!$N505&amp;'Discounted Benefits'!$O505),('Discounted Benefits'!AN505)/Value_Output,"")</f>
        <v/>
      </c>
      <c r="AI292" s="81" t="str">
        <f>IF(ISTEXT('Discounted Benefits'!$N505&amp;'Discounted Benefits'!$O505),('Discounted Benefits'!AO505)/Value_Output,"")</f>
        <v/>
      </c>
      <c r="AJ292" s="81" t="str">
        <f>IF(ISTEXT('Discounted Benefits'!$N505&amp;'Discounted Benefits'!$O505),('Discounted Benefits'!AP505)/Value_Output,"")</f>
        <v/>
      </c>
      <c r="AK292" s="81" t="str">
        <f>IF(ISTEXT('Discounted Benefits'!$N505&amp;'Discounted Benefits'!$O505),('Discounted Benefits'!AQ505)/Value_Output,"")</f>
        <v/>
      </c>
      <c r="AL292" s="81" t="str">
        <f>IF(ISTEXT('Discounted Benefits'!$N505&amp;'Discounted Benefits'!$O505),('Discounted Benefits'!AR505)/Value_Output,"")</f>
        <v/>
      </c>
      <c r="AM292" s="81" t="str">
        <f>IF(ISTEXT('Discounted Benefits'!$N505&amp;'Discounted Benefits'!$O505),('Discounted Benefits'!AS505)/Value_Output,"")</f>
        <v/>
      </c>
      <c r="AN292" s="81" t="str">
        <f>IF(ISTEXT('Discounted Benefits'!$N505&amp;'Discounted Benefits'!$O505),('Discounted Benefits'!AT505)/Value_Output,"")</f>
        <v/>
      </c>
      <c r="AO292" s="81" t="str">
        <f>IF(ISTEXT('Discounted Benefits'!$N505&amp;'Discounted Benefits'!$O505),('Discounted Benefits'!AU505)/Value_Output,"")</f>
        <v/>
      </c>
      <c r="AP292" s="81" t="str">
        <f>IF(ISTEXT('Discounted Benefits'!$N505&amp;'Discounted Benefits'!$O505),('Discounted Benefits'!AV505)/Value_Output,"")</f>
        <v/>
      </c>
      <c r="AQ292" s="81" t="str">
        <f>IF(ISTEXT('Discounted Benefits'!$N505&amp;'Discounted Benefits'!$O505),('Discounted Benefits'!AW505)/Value_Output,"")</f>
        <v/>
      </c>
      <c r="AR292" s="81" t="str">
        <f>IF(ISTEXT('Discounted Benefits'!$N505&amp;'Discounted Benefits'!$O505),('Discounted Benefits'!AX505)/Value_Output,"")</f>
        <v/>
      </c>
      <c r="AS292" s="81" t="str">
        <f>IF(ISTEXT('Discounted Benefits'!$N505&amp;'Discounted Benefits'!$O505),('Discounted Benefits'!AY505)/Value_Output,"")</f>
        <v/>
      </c>
      <c r="AT292" s="81" t="str">
        <f>IF(ISTEXT('Discounted Benefits'!$N505&amp;'Discounted Benefits'!$O505),('Discounted Benefits'!AZ505)/Value_Output,"")</f>
        <v/>
      </c>
      <c r="AU292" s="81" t="str">
        <f>IF(ISTEXT('Discounted Benefits'!$N505&amp;'Discounted Benefits'!$O505),('Discounted Benefits'!BA505)/Value_Output,"")</f>
        <v/>
      </c>
      <c r="AV292" s="81" t="str">
        <f>IF(ISTEXT('Discounted Benefits'!$N505&amp;'Discounted Benefits'!$O505),('Discounted Benefits'!BB505)/Value_Output,"")</f>
        <v/>
      </c>
      <c r="AW292" s="81" t="str">
        <f>IF(ISTEXT('Discounted Benefits'!$N505&amp;'Discounted Benefits'!$O505),('Discounted Benefits'!BC505)/Value_Output,"")</f>
        <v/>
      </c>
      <c r="AX292" s="81" t="str">
        <f>IF(ISTEXT('Discounted Benefits'!$N505&amp;'Discounted Benefits'!$O505),('Discounted Benefits'!BD505)/Value_Output,"")</f>
        <v/>
      </c>
      <c r="AY292" s="81" t="str">
        <f>IF(ISTEXT('Discounted Benefits'!$N505&amp;'Discounted Benefits'!$O505),('Discounted Benefits'!BE505)/Value_Output,"")</f>
        <v/>
      </c>
      <c r="AZ292" s="77" t="str">
        <f>IF(ISTEXT('Discounted Benefits'!$N505&amp;'Discounted Benefits'!$O505),('Discounted Benefits'!BF505)/Value_Output,"")</f>
        <v/>
      </c>
      <c r="BA292" s="77" t="str">
        <f>IF(ISTEXT('Discounted Benefits'!$N505&amp;'Discounted Benefits'!$O505),('Discounted Benefits'!BG505)/Value_Output,"")</f>
        <v/>
      </c>
      <c r="BB292" s="77" t="str">
        <f>IF(ISTEXT('Discounted Benefits'!$N505&amp;'Discounted Benefits'!$O505),('Discounted Benefits'!BH505)/Value_Output,"")</f>
        <v/>
      </c>
      <c r="BC292" s="77" t="str">
        <f>IF(ISTEXT('Discounted Benefits'!$N505&amp;'Discounted Benefits'!$O505),('Discounted Benefits'!BI505)/Value_Output,"")</f>
        <v/>
      </c>
      <c r="BD292" s="77" t="str">
        <f>IF(ISTEXT('Discounted Benefits'!$N505&amp;'Discounted Benefits'!$O505),('Discounted Benefits'!BJ505)/Value_Output,"")</f>
        <v/>
      </c>
      <c r="BE292" s="77" t="str">
        <f>IF(ISTEXT('Discounted Benefits'!$N505&amp;'Discounted Benefits'!$O505),('Discounted Benefits'!BK505)/Value_Output,"")</f>
        <v/>
      </c>
      <c r="BF292" s="77" t="str">
        <f>IF(ISTEXT('Discounted Benefits'!$N505&amp;'Discounted Benefits'!$O505),('Discounted Benefits'!BL505)/Value_Output,"")</f>
        <v/>
      </c>
      <c r="BG292" s="77" t="str">
        <f>IF(ISTEXT('Discounted Benefits'!$N505&amp;'Discounted Benefits'!$O505),('Discounted Benefits'!BM505)/Value_Output,"")</f>
        <v/>
      </c>
      <c r="BH292" s="77" t="str">
        <f>IF(ISTEXT('Discounted Benefits'!$N505&amp;'Discounted Benefits'!$O505),('Discounted Benefits'!BN505)/Value_Output,"")</f>
        <v/>
      </c>
      <c r="BI292" s="77" t="str">
        <f>IF(ISTEXT('Discounted Benefits'!$N505&amp;'Discounted Benefits'!$O505),('Discounted Benefits'!BO505)/Value_Output,"")</f>
        <v/>
      </c>
      <c r="BJ292" s="77" t="str">
        <f>IF(ISTEXT('Discounted Benefits'!$N505&amp;'Discounted Benefits'!$O505),('Discounted Benefits'!BP505)/Value_Output,"")</f>
        <v/>
      </c>
      <c r="BK292" s="77" t="str">
        <f>IF(ISTEXT('Discounted Benefits'!$N505&amp;'Discounted Benefits'!$O505),('Discounted Benefits'!BQ505)/Value_Output,"")</f>
        <v/>
      </c>
      <c r="BL292" s="77" t="str">
        <f>IF(ISTEXT('Discounted Benefits'!$N505&amp;'Discounted Benefits'!$O505),('Discounted Benefits'!BR505)/Value_Output,"")</f>
        <v/>
      </c>
      <c r="BM292" s="77" t="str">
        <f>IF(ISTEXT('Discounted Benefits'!$N505&amp;'Discounted Benefits'!$O505),('Discounted Benefits'!BS505)/Value_Output,"")</f>
        <v/>
      </c>
      <c r="BN292" s="77" t="str">
        <f>IF(ISTEXT('Discounted Benefits'!$N505&amp;'Discounted Benefits'!$O505),('Discounted Benefits'!BT505)/Value_Output,"")</f>
        <v/>
      </c>
      <c r="BO292" s="77" t="str">
        <f>IF(ISTEXT('Discounted Benefits'!$N505&amp;'Discounted Benefits'!$O505),('Discounted Benefits'!BU505)/Value_Output,"")</f>
        <v/>
      </c>
      <c r="BP292" s="77" t="str">
        <f>IF(ISTEXT('Discounted Benefits'!$N505&amp;'Discounted Benefits'!$O505),('Discounted Benefits'!BV505)/Value_Output,"")</f>
        <v/>
      </c>
      <c r="BQ292" s="77" t="str">
        <f>IF(ISTEXT('Discounted Benefits'!$N505&amp;'Discounted Benefits'!$O505),('Discounted Benefits'!BW505)/Value_Output,"")</f>
        <v/>
      </c>
      <c r="BR292" s="77" t="str">
        <f>IF(ISTEXT('Discounted Benefits'!$N505&amp;'Discounted Benefits'!$O505),('Discounted Benefits'!BX505)/Value_Output,"")</f>
        <v/>
      </c>
      <c r="BS292" s="77" t="str">
        <f>IF(ISTEXT('Discounted Benefits'!$N505&amp;'Discounted Benefits'!$O505),('Discounted Benefits'!BY505)/Value_Output,"")</f>
        <v/>
      </c>
      <c r="BT292" s="77" t="str">
        <f>IF(ISTEXT('Discounted Benefits'!$N505&amp;'Discounted Benefits'!$O505),('Discounted Benefits'!BZ505)/Value_Output,"")</f>
        <v/>
      </c>
      <c r="BU292" s="77" t="str">
        <f>IF(ISTEXT('Discounted Benefits'!$N505&amp;'Discounted Benefits'!$O505),('Discounted Benefits'!CA505)/Value_Output,"")</f>
        <v/>
      </c>
      <c r="BV292" s="77" t="str">
        <f>IF(ISTEXT('Discounted Benefits'!$N505&amp;'Discounted Benefits'!$O505),('Discounted Benefits'!CB505)/Value_Output,"")</f>
        <v/>
      </c>
      <c r="BW292" s="77" t="str">
        <f>IF(ISTEXT('Discounted Benefits'!$N505&amp;'Discounted Benefits'!$O505),('Discounted Benefits'!CC505)/Value_Output,"")</f>
        <v/>
      </c>
      <c r="BX292" s="77" t="str">
        <f>IF(ISTEXT('Discounted Benefits'!$N505&amp;'Discounted Benefits'!$O505),('Discounted Benefits'!CD505)/Value_Output,"")</f>
        <v/>
      </c>
      <c r="BY292" s="77" t="str">
        <f>IF(ISTEXT('Discounted Benefits'!$N505&amp;'Discounted Benefits'!$O505),('Discounted Benefits'!CE505)/Value_Output,"")</f>
        <v/>
      </c>
      <c r="BZ292" s="77" t="str">
        <f>IF(ISTEXT('Discounted Benefits'!$N505&amp;'Discounted Benefits'!$O505),('Discounted Benefits'!CF505)/Value_Output,"")</f>
        <v/>
      </c>
      <c r="CA292" s="77" t="str">
        <f>IF(ISTEXT('Discounted Benefits'!$N505&amp;'Discounted Benefits'!$O505),('Discounted Benefits'!CG505)/Value_Output,"")</f>
        <v/>
      </c>
      <c r="CB292" s="77" t="str">
        <f>IF(ISTEXT('Discounted Benefits'!$N505&amp;'Discounted Benefits'!$O505),('Discounted Benefits'!CH505)/Value_Output,"")</f>
        <v/>
      </c>
      <c r="CC292" s="77" t="str">
        <f>IF(ISTEXT('Discounted Benefits'!$N505&amp;'Discounted Benefits'!$O505),('Discounted Benefits'!CI505)/Value_Output,"")</f>
        <v/>
      </c>
      <c r="CD292" s="77" t="str">
        <f>IF(ISTEXT('Discounted Benefits'!$N505&amp;'Discounted Benefits'!$O505),('Discounted Benefits'!CJ505)/Value_Output,"")</f>
        <v/>
      </c>
      <c r="CE292" s="77" t="str">
        <f>IF(ISTEXT('Discounted Benefits'!$N505&amp;'Discounted Benefits'!$O505),('Discounted Benefits'!CK505)/Value_Output,"")</f>
        <v/>
      </c>
      <c r="CF292" s="77" t="str">
        <f>IF(ISTEXT('Discounted Benefits'!$N505&amp;'Discounted Benefits'!$O505),('Discounted Benefits'!CL505)/Value_Output,"")</f>
        <v/>
      </c>
      <c r="CG292" s="77" t="str">
        <f>IF(ISTEXT('Discounted Benefits'!$N505&amp;'Discounted Benefits'!$O505),('Discounted Benefits'!CM505)/Value_Output,"")</f>
        <v/>
      </c>
      <c r="CH292" s="77" t="str">
        <f>IF(ISTEXT('Discounted Benefits'!$N505&amp;'Discounted Benefits'!$O505),('Discounted Benefits'!CN505)/Value_Output,"")</f>
        <v/>
      </c>
      <c r="CI292" s="77" t="str">
        <f>IF(ISTEXT('Discounted Benefits'!$N505&amp;'Discounted Benefits'!$O505),('Discounted Benefits'!CO505)/Value_Output,"")</f>
        <v/>
      </c>
      <c r="CJ292" s="77" t="str">
        <f>IF(ISTEXT('Discounted Benefits'!$N505&amp;'Discounted Benefits'!$O505),('Discounted Benefits'!CP505)/Value_Output,"")</f>
        <v/>
      </c>
      <c r="CM292" s="24"/>
      <c r="CN292" s="24"/>
    </row>
    <row r="293" spans="3:92" x14ac:dyDescent="0.35">
      <c r="C293" s="114"/>
      <c r="D293" s="114"/>
      <c r="E293" s="23" t="str">
        <f>IF(ISTEXT('Discounted Benefits'!$N506&amp;'Discounted Benefits'!$O506),'Discounted Benefits'!$O506,"")</f>
        <v/>
      </c>
      <c r="F293" s="23"/>
      <c r="G293" s="82" t="str">
        <f>IF(ISTEXT('Discounted Benefits'!$N506&amp;'Discounted Benefits'!$O506),SUM('Discounted Benefits'!$P506:$BM506)/Value_Output,"")</f>
        <v/>
      </c>
      <c r="H293" s="82"/>
      <c r="I293" s="87"/>
      <c r="J293" s="81" t="str">
        <f>IF(ISTEXT('Discounted Benefits'!$N506&amp;'Discounted Benefits'!$O506),('Discounted Benefits'!P506)/Value_Output,"")</f>
        <v/>
      </c>
      <c r="K293" s="81" t="str">
        <f>IF(ISTEXT('Discounted Benefits'!$N506&amp;'Discounted Benefits'!$O506),('Discounted Benefits'!Q506)/Value_Output,"")</f>
        <v/>
      </c>
      <c r="L293" s="81" t="str">
        <f>IF(ISTEXT('Discounted Benefits'!$N506&amp;'Discounted Benefits'!$O506),('Discounted Benefits'!R506)/Value_Output,"")</f>
        <v/>
      </c>
      <c r="M293" s="81" t="str">
        <f>IF(ISTEXT('Discounted Benefits'!$N506&amp;'Discounted Benefits'!$O506),('Discounted Benefits'!S506)/Value_Output,"")</f>
        <v/>
      </c>
      <c r="N293" s="81" t="str">
        <f>IF(ISTEXT('Discounted Benefits'!$N506&amp;'Discounted Benefits'!$O506),('Discounted Benefits'!T506)/Value_Output,"")</f>
        <v/>
      </c>
      <c r="O293" s="81" t="str">
        <f>IF(ISTEXT('Discounted Benefits'!$N506&amp;'Discounted Benefits'!$O506),('Discounted Benefits'!U506)/Value_Output,"")</f>
        <v/>
      </c>
      <c r="P293" s="81" t="str">
        <f>IF(ISTEXT('Discounted Benefits'!$N506&amp;'Discounted Benefits'!$O506),('Discounted Benefits'!V506)/Value_Output,"")</f>
        <v/>
      </c>
      <c r="Q293" s="81" t="str">
        <f>IF(ISTEXT('Discounted Benefits'!$N506&amp;'Discounted Benefits'!$O506),('Discounted Benefits'!W506)/Value_Output,"")</f>
        <v/>
      </c>
      <c r="R293" s="81" t="str">
        <f>IF(ISTEXT('Discounted Benefits'!$N506&amp;'Discounted Benefits'!$O506),('Discounted Benefits'!X506)/Value_Output,"")</f>
        <v/>
      </c>
      <c r="S293" s="81" t="str">
        <f>IF(ISTEXT('Discounted Benefits'!$N506&amp;'Discounted Benefits'!$O506),('Discounted Benefits'!Y506)/Value_Output,"")</f>
        <v/>
      </c>
      <c r="T293" s="81" t="str">
        <f>IF(ISTEXT('Discounted Benefits'!$N506&amp;'Discounted Benefits'!$O506),('Discounted Benefits'!Z506)/Value_Output,"")</f>
        <v/>
      </c>
      <c r="U293" s="81" t="str">
        <f>IF(ISTEXT('Discounted Benefits'!$N506&amp;'Discounted Benefits'!$O506),('Discounted Benefits'!AA506)/Value_Output,"")</f>
        <v/>
      </c>
      <c r="V293" s="81" t="str">
        <f>IF(ISTEXT('Discounted Benefits'!$N506&amp;'Discounted Benefits'!$O506),('Discounted Benefits'!AB506)/Value_Output,"")</f>
        <v/>
      </c>
      <c r="W293" s="81" t="str">
        <f>IF(ISTEXT('Discounted Benefits'!$N506&amp;'Discounted Benefits'!$O506),('Discounted Benefits'!AC506)/Value_Output,"")</f>
        <v/>
      </c>
      <c r="X293" s="81" t="str">
        <f>IF(ISTEXT('Discounted Benefits'!$N506&amp;'Discounted Benefits'!$O506),('Discounted Benefits'!AD506)/Value_Output,"")</f>
        <v/>
      </c>
      <c r="Y293" s="81" t="str">
        <f>IF(ISTEXT('Discounted Benefits'!$N506&amp;'Discounted Benefits'!$O506),('Discounted Benefits'!AE506)/Value_Output,"")</f>
        <v/>
      </c>
      <c r="Z293" s="81" t="str">
        <f>IF(ISTEXT('Discounted Benefits'!$N506&amp;'Discounted Benefits'!$O506),('Discounted Benefits'!AF506)/Value_Output,"")</f>
        <v/>
      </c>
      <c r="AA293" s="81" t="str">
        <f>IF(ISTEXT('Discounted Benefits'!$N506&amp;'Discounted Benefits'!$O506),('Discounted Benefits'!AG506)/Value_Output,"")</f>
        <v/>
      </c>
      <c r="AB293" s="81" t="str">
        <f>IF(ISTEXT('Discounted Benefits'!$N506&amp;'Discounted Benefits'!$O506),('Discounted Benefits'!AH506)/Value_Output,"")</f>
        <v/>
      </c>
      <c r="AC293" s="81" t="str">
        <f>IF(ISTEXT('Discounted Benefits'!$N506&amp;'Discounted Benefits'!$O506),('Discounted Benefits'!AI506)/Value_Output,"")</f>
        <v/>
      </c>
      <c r="AD293" s="81" t="str">
        <f>IF(ISTEXT('Discounted Benefits'!$N506&amp;'Discounted Benefits'!$O506),('Discounted Benefits'!AJ506)/Value_Output,"")</f>
        <v/>
      </c>
      <c r="AE293" s="81" t="str">
        <f>IF(ISTEXT('Discounted Benefits'!$N506&amp;'Discounted Benefits'!$O506),('Discounted Benefits'!AK506)/Value_Output,"")</f>
        <v/>
      </c>
      <c r="AF293" s="81" t="str">
        <f>IF(ISTEXT('Discounted Benefits'!$N506&amp;'Discounted Benefits'!$O506),('Discounted Benefits'!AL506)/Value_Output,"")</f>
        <v/>
      </c>
      <c r="AG293" s="81" t="str">
        <f>IF(ISTEXT('Discounted Benefits'!$N506&amp;'Discounted Benefits'!$O506),('Discounted Benefits'!AM506)/Value_Output,"")</f>
        <v/>
      </c>
      <c r="AH293" s="81" t="str">
        <f>IF(ISTEXT('Discounted Benefits'!$N506&amp;'Discounted Benefits'!$O506),('Discounted Benefits'!AN506)/Value_Output,"")</f>
        <v/>
      </c>
      <c r="AI293" s="81" t="str">
        <f>IF(ISTEXT('Discounted Benefits'!$N506&amp;'Discounted Benefits'!$O506),('Discounted Benefits'!AO506)/Value_Output,"")</f>
        <v/>
      </c>
      <c r="AJ293" s="81" t="str">
        <f>IF(ISTEXT('Discounted Benefits'!$N506&amp;'Discounted Benefits'!$O506),('Discounted Benefits'!AP506)/Value_Output,"")</f>
        <v/>
      </c>
      <c r="AK293" s="81" t="str">
        <f>IF(ISTEXT('Discounted Benefits'!$N506&amp;'Discounted Benefits'!$O506),('Discounted Benefits'!AQ506)/Value_Output,"")</f>
        <v/>
      </c>
      <c r="AL293" s="81" t="str">
        <f>IF(ISTEXT('Discounted Benefits'!$N506&amp;'Discounted Benefits'!$O506),('Discounted Benefits'!AR506)/Value_Output,"")</f>
        <v/>
      </c>
      <c r="AM293" s="81" t="str">
        <f>IF(ISTEXT('Discounted Benefits'!$N506&amp;'Discounted Benefits'!$O506),('Discounted Benefits'!AS506)/Value_Output,"")</f>
        <v/>
      </c>
      <c r="AN293" s="81" t="str">
        <f>IF(ISTEXT('Discounted Benefits'!$N506&amp;'Discounted Benefits'!$O506),('Discounted Benefits'!AT506)/Value_Output,"")</f>
        <v/>
      </c>
      <c r="AO293" s="81" t="str">
        <f>IF(ISTEXT('Discounted Benefits'!$N506&amp;'Discounted Benefits'!$O506),('Discounted Benefits'!AU506)/Value_Output,"")</f>
        <v/>
      </c>
      <c r="AP293" s="81" t="str">
        <f>IF(ISTEXT('Discounted Benefits'!$N506&amp;'Discounted Benefits'!$O506),('Discounted Benefits'!AV506)/Value_Output,"")</f>
        <v/>
      </c>
      <c r="AQ293" s="81" t="str">
        <f>IF(ISTEXT('Discounted Benefits'!$N506&amp;'Discounted Benefits'!$O506),('Discounted Benefits'!AW506)/Value_Output,"")</f>
        <v/>
      </c>
      <c r="AR293" s="81" t="str">
        <f>IF(ISTEXT('Discounted Benefits'!$N506&amp;'Discounted Benefits'!$O506),('Discounted Benefits'!AX506)/Value_Output,"")</f>
        <v/>
      </c>
      <c r="AS293" s="81" t="str">
        <f>IF(ISTEXT('Discounted Benefits'!$N506&amp;'Discounted Benefits'!$O506),('Discounted Benefits'!AY506)/Value_Output,"")</f>
        <v/>
      </c>
      <c r="AT293" s="81" t="str">
        <f>IF(ISTEXT('Discounted Benefits'!$N506&amp;'Discounted Benefits'!$O506),('Discounted Benefits'!AZ506)/Value_Output,"")</f>
        <v/>
      </c>
      <c r="AU293" s="81" t="str">
        <f>IF(ISTEXT('Discounted Benefits'!$N506&amp;'Discounted Benefits'!$O506),('Discounted Benefits'!BA506)/Value_Output,"")</f>
        <v/>
      </c>
      <c r="AV293" s="81" t="str">
        <f>IF(ISTEXT('Discounted Benefits'!$N506&amp;'Discounted Benefits'!$O506),('Discounted Benefits'!BB506)/Value_Output,"")</f>
        <v/>
      </c>
      <c r="AW293" s="81" t="str">
        <f>IF(ISTEXT('Discounted Benefits'!$N506&amp;'Discounted Benefits'!$O506),('Discounted Benefits'!BC506)/Value_Output,"")</f>
        <v/>
      </c>
      <c r="AX293" s="81" t="str">
        <f>IF(ISTEXT('Discounted Benefits'!$N506&amp;'Discounted Benefits'!$O506),('Discounted Benefits'!BD506)/Value_Output,"")</f>
        <v/>
      </c>
      <c r="AY293" s="81" t="str">
        <f>IF(ISTEXT('Discounted Benefits'!$N506&amp;'Discounted Benefits'!$O506),('Discounted Benefits'!BE506)/Value_Output,"")</f>
        <v/>
      </c>
      <c r="AZ293" s="77" t="str">
        <f>IF(ISTEXT('Discounted Benefits'!$N506&amp;'Discounted Benefits'!$O506),('Discounted Benefits'!BF506)/Value_Output,"")</f>
        <v/>
      </c>
      <c r="BA293" s="77" t="str">
        <f>IF(ISTEXT('Discounted Benefits'!$N506&amp;'Discounted Benefits'!$O506),('Discounted Benefits'!BG506)/Value_Output,"")</f>
        <v/>
      </c>
      <c r="BB293" s="77" t="str">
        <f>IF(ISTEXT('Discounted Benefits'!$N506&amp;'Discounted Benefits'!$O506),('Discounted Benefits'!BH506)/Value_Output,"")</f>
        <v/>
      </c>
      <c r="BC293" s="77" t="str">
        <f>IF(ISTEXT('Discounted Benefits'!$N506&amp;'Discounted Benefits'!$O506),('Discounted Benefits'!BI506)/Value_Output,"")</f>
        <v/>
      </c>
      <c r="BD293" s="77" t="str">
        <f>IF(ISTEXT('Discounted Benefits'!$N506&amp;'Discounted Benefits'!$O506),('Discounted Benefits'!BJ506)/Value_Output,"")</f>
        <v/>
      </c>
      <c r="BE293" s="77" t="str">
        <f>IF(ISTEXT('Discounted Benefits'!$N506&amp;'Discounted Benefits'!$O506),('Discounted Benefits'!BK506)/Value_Output,"")</f>
        <v/>
      </c>
      <c r="BF293" s="77" t="str">
        <f>IF(ISTEXT('Discounted Benefits'!$N506&amp;'Discounted Benefits'!$O506),('Discounted Benefits'!BL506)/Value_Output,"")</f>
        <v/>
      </c>
      <c r="BG293" s="77" t="str">
        <f>IF(ISTEXT('Discounted Benefits'!$N506&amp;'Discounted Benefits'!$O506),('Discounted Benefits'!BM506)/Value_Output,"")</f>
        <v/>
      </c>
      <c r="BH293" s="77" t="str">
        <f>IF(ISTEXT('Discounted Benefits'!$N506&amp;'Discounted Benefits'!$O506),('Discounted Benefits'!BN506)/Value_Output,"")</f>
        <v/>
      </c>
      <c r="BI293" s="77" t="str">
        <f>IF(ISTEXT('Discounted Benefits'!$N506&amp;'Discounted Benefits'!$O506),('Discounted Benefits'!BO506)/Value_Output,"")</f>
        <v/>
      </c>
      <c r="BJ293" s="77" t="str">
        <f>IF(ISTEXT('Discounted Benefits'!$N506&amp;'Discounted Benefits'!$O506),('Discounted Benefits'!BP506)/Value_Output,"")</f>
        <v/>
      </c>
      <c r="BK293" s="77" t="str">
        <f>IF(ISTEXT('Discounted Benefits'!$N506&amp;'Discounted Benefits'!$O506),('Discounted Benefits'!BQ506)/Value_Output,"")</f>
        <v/>
      </c>
      <c r="BL293" s="77" t="str">
        <f>IF(ISTEXT('Discounted Benefits'!$N506&amp;'Discounted Benefits'!$O506),('Discounted Benefits'!BR506)/Value_Output,"")</f>
        <v/>
      </c>
      <c r="BM293" s="77" t="str">
        <f>IF(ISTEXT('Discounted Benefits'!$N506&amp;'Discounted Benefits'!$O506),('Discounted Benefits'!BS506)/Value_Output,"")</f>
        <v/>
      </c>
      <c r="BN293" s="77" t="str">
        <f>IF(ISTEXT('Discounted Benefits'!$N506&amp;'Discounted Benefits'!$O506),('Discounted Benefits'!BT506)/Value_Output,"")</f>
        <v/>
      </c>
      <c r="BO293" s="77" t="str">
        <f>IF(ISTEXT('Discounted Benefits'!$N506&amp;'Discounted Benefits'!$O506),('Discounted Benefits'!BU506)/Value_Output,"")</f>
        <v/>
      </c>
      <c r="BP293" s="77" t="str">
        <f>IF(ISTEXT('Discounted Benefits'!$N506&amp;'Discounted Benefits'!$O506),('Discounted Benefits'!BV506)/Value_Output,"")</f>
        <v/>
      </c>
      <c r="BQ293" s="77" t="str">
        <f>IF(ISTEXT('Discounted Benefits'!$N506&amp;'Discounted Benefits'!$O506),('Discounted Benefits'!BW506)/Value_Output,"")</f>
        <v/>
      </c>
      <c r="BR293" s="77" t="str">
        <f>IF(ISTEXT('Discounted Benefits'!$N506&amp;'Discounted Benefits'!$O506),('Discounted Benefits'!BX506)/Value_Output,"")</f>
        <v/>
      </c>
      <c r="BS293" s="77" t="str">
        <f>IF(ISTEXT('Discounted Benefits'!$N506&amp;'Discounted Benefits'!$O506),('Discounted Benefits'!BY506)/Value_Output,"")</f>
        <v/>
      </c>
      <c r="BT293" s="77" t="str">
        <f>IF(ISTEXT('Discounted Benefits'!$N506&amp;'Discounted Benefits'!$O506),('Discounted Benefits'!BZ506)/Value_Output,"")</f>
        <v/>
      </c>
      <c r="BU293" s="77" t="str">
        <f>IF(ISTEXT('Discounted Benefits'!$N506&amp;'Discounted Benefits'!$O506),('Discounted Benefits'!CA506)/Value_Output,"")</f>
        <v/>
      </c>
      <c r="BV293" s="77" t="str">
        <f>IF(ISTEXT('Discounted Benefits'!$N506&amp;'Discounted Benefits'!$O506),('Discounted Benefits'!CB506)/Value_Output,"")</f>
        <v/>
      </c>
      <c r="BW293" s="77" t="str">
        <f>IF(ISTEXT('Discounted Benefits'!$N506&amp;'Discounted Benefits'!$O506),('Discounted Benefits'!CC506)/Value_Output,"")</f>
        <v/>
      </c>
      <c r="BX293" s="77" t="str">
        <f>IF(ISTEXT('Discounted Benefits'!$N506&amp;'Discounted Benefits'!$O506),('Discounted Benefits'!CD506)/Value_Output,"")</f>
        <v/>
      </c>
      <c r="BY293" s="77" t="str">
        <f>IF(ISTEXT('Discounted Benefits'!$N506&amp;'Discounted Benefits'!$O506),('Discounted Benefits'!CE506)/Value_Output,"")</f>
        <v/>
      </c>
      <c r="BZ293" s="77" t="str">
        <f>IF(ISTEXT('Discounted Benefits'!$N506&amp;'Discounted Benefits'!$O506),('Discounted Benefits'!CF506)/Value_Output,"")</f>
        <v/>
      </c>
      <c r="CA293" s="77" t="str">
        <f>IF(ISTEXT('Discounted Benefits'!$N506&amp;'Discounted Benefits'!$O506),('Discounted Benefits'!CG506)/Value_Output,"")</f>
        <v/>
      </c>
      <c r="CB293" s="77" t="str">
        <f>IF(ISTEXT('Discounted Benefits'!$N506&amp;'Discounted Benefits'!$O506),('Discounted Benefits'!CH506)/Value_Output,"")</f>
        <v/>
      </c>
      <c r="CC293" s="77" t="str">
        <f>IF(ISTEXT('Discounted Benefits'!$N506&amp;'Discounted Benefits'!$O506),('Discounted Benefits'!CI506)/Value_Output,"")</f>
        <v/>
      </c>
      <c r="CD293" s="77" t="str">
        <f>IF(ISTEXT('Discounted Benefits'!$N506&amp;'Discounted Benefits'!$O506),('Discounted Benefits'!CJ506)/Value_Output,"")</f>
        <v/>
      </c>
      <c r="CE293" s="77" t="str">
        <f>IF(ISTEXT('Discounted Benefits'!$N506&amp;'Discounted Benefits'!$O506),('Discounted Benefits'!CK506)/Value_Output,"")</f>
        <v/>
      </c>
      <c r="CF293" s="77" t="str">
        <f>IF(ISTEXT('Discounted Benefits'!$N506&amp;'Discounted Benefits'!$O506),('Discounted Benefits'!CL506)/Value_Output,"")</f>
        <v/>
      </c>
      <c r="CG293" s="77" t="str">
        <f>IF(ISTEXT('Discounted Benefits'!$N506&amp;'Discounted Benefits'!$O506),('Discounted Benefits'!CM506)/Value_Output,"")</f>
        <v/>
      </c>
      <c r="CH293" s="77" t="str">
        <f>IF(ISTEXT('Discounted Benefits'!$N506&amp;'Discounted Benefits'!$O506),('Discounted Benefits'!CN506)/Value_Output,"")</f>
        <v/>
      </c>
      <c r="CI293" s="77" t="str">
        <f>IF(ISTEXT('Discounted Benefits'!$N506&amp;'Discounted Benefits'!$O506),('Discounted Benefits'!CO506)/Value_Output,"")</f>
        <v/>
      </c>
      <c r="CJ293" s="77" t="str">
        <f>IF(ISTEXT('Discounted Benefits'!$N506&amp;'Discounted Benefits'!$O506),('Discounted Benefits'!CP506)/Value_Output,"")</f>
        <v/>
      </c>
      <c r="CM293" s="24"/>
      <c r="CN293" s="24"/>
    </row>
    <row r="294" spans="3:92" x14ac:dyDescent="0.35">
      <c r="C294" s="114"/>
      <c r="D294" s="114"/>
      <c r="E294" s="23" t="str">
        <f>IF(ISTEXT('Discounted Benefits'!$N507&amp;'Discounted Benefits'!$O507),'Discounted Benefits'!$O507,"")</f>
        <v/>
      </c>
      <c r="F294" s="23"/>
      <c r="G294" s="82" t="str">
        <f>IF(ISTEXT('Discounted Benefits'!$N507&amp;'Discounted Benefits'!$O507),SUM('Discounted Benefits'!$P507:$BM507)/Value_Output,"")</f>
        <v/>
      </c>
      <c r="H294" s="82"/>
      <c r="I294" s="87"/>
      <c r="J294" s="81" t="str">
        <f>IF(ISTEXT('Discounted Benefits'!$N507&amp;'Discounted Benefits'!$O507),('Discounted Benefits'!P507)/Value_Output,"")</f>
        <v/>
      </c>
      <c r="K294" s="81" t="str">
        <f>IF(ISTEXT('Discounted Benefits'!$N507&amp;'Discounted Benefits'!$O507),('Discounted Benefits'!Q507)/Value_Output,"")</f>
        <v/>
      </c>
      <c r="L294" s="81" t="str">
        <f>IF(ISTEXT('Discounted Benefits'!$N507&amp;'Discounted Benefits'!$O507),('Discounted Benefits'!R507)/Value_Output,"")</f>
        <v/>
      </c>
      <c r="M294" s="81" t="str">
        <f>IF(ISTEXT('Discounted Benefits'!$N507&amp;'Discounted Benefits'!$O507),('Discounted Benefits'!S507)/Value_Output,"")</f>
        <v/>
      </c>
      <c r="N294" s="81" t="str">
        <f>IF(ISTEXT('Discounted Benefits'!$N507&amp;'Discounted Benefits'!$O507),('Discounted Benefits'!T507)/Value_Output,"")</f>
        <v/>
      </c>
      <c r="O294" s="81" t="str">
        <f>IF(ISTEXT('Discounted Benefits'!$N507&amp;'Discounted Benefits'!$O507),('Discounted Benefits'!U507)/Value_Output,"")</f>
        <v/>
      </c>
      <c r="P294" s="81" t="str">
        <f>IF(ISTEXT('Discounted Benefits'!$N507&amp;'Discounted Benefits'!$O507),('Discounted Benefits'!V507)/Value_Output,"")</f>
        <v/>
      </c>
      <c r="Q294" s="81" t="str">
        <f>IF(ISTEXT('Discounted Benefits'!$N507&amp;'Discounted Benefits'!$O507),('Discounted Benefits'!W507)/Value_Output,"")</f>
        <v/>
      </c>
      <c r="R294" s="81" t="str">
        <f>IF(ISTEXT('Discounted Benefits'!$N507&amp;'Discounted Benefits'!$O507),('Discounted Benefits'!X507)/Value_Output,"")</f>
        <v/>
      </c>
      <c r="S294" s="81" t="str">
        <f>IF(ISTEXT('Discounted Benefits'!$N507&amp;'Discounted Benefits'!$O507),('Discounted Benefits'!Y507)/Value_Output,"")</f>
        <v/>
      </c>
      <c r="T294" s="81" t="str">
        <f>IF(ISTEXT('Discounted Benefits'!$N507&amp;'Discounted Benefits'!$O507),('Discounted Benefits'!Z507)/Value_Output,"")</f>
        <v/>
      </c>
      <c r="U294" s="81" t="str">
        <f>IF(ISTEXT('Discounted Benefits'!$N507&amp;'Discounted Benefits'!$O507),('Discounted Benefits'!AA507)/Value_Output,"")</f>
        <v/>
      </c>
      <c r="V294" s="81" t="str">
        <f>IF(ISTEXT('Discounted Benefits'!$N507&amp;'Discounted Benefits'!$O507),('Discounted Benefits'!AB507)/Value_Output,"")</f>
        <v/>
      </c>
      <c r="W294" s="81" t="str">
        <f>IF(ISTEXT('Discounted Benefits'!$N507&amp;'Discounted Benefits'!$O507),('Discounted Benefits'!AC507)/Value_Output,"")</f>
        <v/>
      </c>
      <c r="X294" s="81" t="str">
        <f>IF(ISTEXT('Discounted Benefits'!$N507&amp;'Discounted Benefits'!$O507),('Discounted Benefits'!AD507)/Value_Output,"")</f>
        <v/>
      </c>
      <c r="Y294" s="81" t="str">
        <f>IF(ISTEXT('Discounted Benefits'!$N507&amp;'Discounted Benefits'!$O507),('Discounted Benefits'!AE507)/Value_Output,"")</f>
        <v/>
      </c>
      <c r="Z294" s="81" t="str">
        <f>IF(ISTEXT('Discounted Benefits'!$N507&amp;'Discounted Benefits'!$O507),('Discounted Benefits'!AF507)/Value_Output,"")</f>
        <v/>
      </c>
      <c r="AA294" s="81" t="str">
        <f>IF(ISTEXT('Discounted Benefits'!$N507&amp;'Discounted Benefits'!$O507),('Discounted Benefits'!AG507)/Value_Output,"")</f>
        <v/>
      </c>
      <c r="AB294" s="81" t="str">
        <f>IF(ISTEXT('Discounted Benefits'!$N507&amp;'Discounted Benefits'!$O507),('Discounted Benefits'!AH507)/Value_Output,"")</f>
        <v/>
      </c>
      <c r="AC294" s="81" t="str">
        <f>IF(ISTEXT('Discounted Benefits'!$N507&amp;'Discounted Benefits'!$O507),('Discounted Benefits'!AI507)/Value_Output,"")</f>
        <v/>
      </c>
      <c r="AD294" s="81" t="str">
        <f>IF(ISTEXT('Discounted Benefits'!$N507&amp;'Discounted Benefits'!$O507),('Discounted Benefits'!AJ507)/Value_Output,"")</f>
        <v/>
      </c>
      <c r="AE294" s="81" t="str">
        <f>IF(ISTEXT('Discounted Benefits'!$N507&amp;'Discounted Benefits'!$O507),('Discounted Benefits'!AK507)/Value_Output,"")</f>
        <v/>
      </c>
      <c r="AF294" s="81" t="str">
        <f>IF(ISTEXT('Discounted Benefits'!$N507&amp;'Discounted Benefits'!$O507),('Discounted Benefits'!AL507)/Value_Output,"")</f>
        <v/>
      </c>
      <c r="AG294" s="81" t="str">
        <f>IF(ISTEXT('Discounted Benefits'!$N507&amp;'Discounted Benefits'!$O507),('Discounted Benefits'!AM507)/Value_Output,"")</f>
        <v/>
      </c>
      <c r="AH294" s="81" t="str">
        <f>IF(ISTEXT('Discounted Benefits'!$N507&amp;'Discounted Benefits'!$O507),('Discounted Benefits'!AN507)/Value_Output,"")</f>
        <v/>
      </c>
      <c r="AI294" s="81" t="str">
        <f>IF(ISTEXT('Discounted Benefits'!$N507&amp;'Discounted Benefits'!$O507),('Discounted Benefits'!AO507)/Value_Output,"")</f>
        <v/>
      </c>
      <c r="AJ294" s="81" t="str">
        <f>IF(ISTEXT('Discounted Benefits'!$N507&amp;'Discounted Benefits'!$O507),('Discounted Benefits'!AP507)/Value_Output,"")</f>
        <v/>
      </c>
      <c r="AK294" s="81" t="str">
        <f>IF(ISTEXT('Discounted Benefits'!$N507&amp;'Discounted Benefits'!$O507),('Discounted Benefits'!AQ507)/Value_Output,"")</f>
        <v/>
      </c>
      <c r="AL294" s="81" t="str">
        <f>IF(ISTEXT('Discounted Benefits'!$N507&amp;'Discounted Benefits'!$O507),('Discounted Benefits'!AR507)/Value_Output,"")</f>
        <v/>
      </c>
      <c r="AM294" s="81" t="str">
        <f>IF(ISTEXT('Discounted Benefits'!$N507&amp;'Discounted Benefits'!$O507),('Discounted Benefits'!AS507)/Value_Output,"")</f>
        <v/>
      </c>
      <c r="AN294" s="81" t="str">
        <f>IF(ISTEXT('Discounted Benefits'!$N507&amp;'Discounted Benefits'!$O507),('Discounted Benefits'!AT507)/Value_Output,"")</f>
        <v/>
      </c>
      <c r="AO294" s="81" t="str">
        <f>IF(ISTEXT('Discounted Benefits'!$N507&amp;'Discounted Benefits'!$O507),('Discounted Benefits'!AU507)/Value_Output,"")</f>
        <v/>
      </c>
      <c r="AP294" s="81" t="str">
        <f>IF(ISTEXT('Discounted Benefits'!$N507&amp;'Discounted Benefits'!$O507),('Discounted Benefits'!AV507)/Value_Output,"")</f>
        <v/>
      </c>
      <c r="AQ294" s="81" t="str">
        <f>IF(ISTEXT('Discounted Benefits'!$N507&amp;'Discounted Benefits'!$O507),('Discounted Benefits'!AW507)/Value_Output,"")</f>
        <v/>
      </c>
      <c r="AR294" s="81" t="str">
        <f>IF(ISTEXT('Discounted Benefits'!$N507&amp;'Discounted Benefits'!$O507),('Discounted Benefits'!AX507)/Value_Output,"")</f>
        <v/>
      </c>
      <c r="AS294" s="81" t="str">
        <f>IF(ISTEXT('Discounted Benefits'!$N507&amp;'Discounted Benefits'!$O507),('Discounted Benefits'!AY507)/Value_Output,"")</f>
        <v/>
      </c>
      <c r="AT294" s="81" t="str">
        <f>IF(ISTEXT('Discounted Benefits'!$N507&amp;'Discounted Benefits'!$O507),('Discounted Benefits'!AZ507)/Value_Output,"")</f>
        <v/>
      </c>
      <c r="AU294" s="81" t="str">
        <f>IF(ISTEXT('Discounted Benefits'!$N507&amp;'Discounted Benefits'!$O507),('Discounted Benefits'!BA507)/Value_Output,"")</f>
        <v/>
      </c>
      <c r="AV294" s="81" t="str">
        <f>IF(ISTEXT('Discounted Benefits'!$N507&amp;'Discounted Benefits'!$O507),('Discounted Benefits'!BB507)/Value_Output,"")</f>
        <v/>
      </c>
      <c r="AW294" s="81" t="str">
        <f>IF(ISTEXT('Discounted Benefits'!$N507&amp;'Discounted Benefits'!$O507),('Discounted Benefits'!BC507)/Value_Output,"")</f>
        <v/>
      </c>
      <c r="AX294" s="81" t="str">
        <f>IF(ISTEXT('Discounted Benefits'!$N507&amp;'Discounted Benefits'!$O507),('Discounted Benefits'!BD507)/Value_Output,"")</f>
        <v/>
      </c>
      <c r="AY294" s="81" t="str">
        <f>IF(ISTEXT('Discounted Benefits'!$N507&amp;'Discounted Benefits'!$O507),('Discounted Benefits'!BE507)/Value_Output,"")</f>
        <v/>
      </c>
      <c r="AZ294" s="77" t="str">
        <f>IF(ISTEXT('Discounted Benefits'!$N507&amp;'Discounted Benefits'!$O507),('Discounted Benefits'!BF507)/Value_Output,"")</f>
        <v/>
      </c>
      <c r="BA294" s="77" t="str">
        <f>IF(ISTEXT('Discounted Benefits'!$N507&amp;'Discounted Benefits'!$O507),('Discounted Benefits'!BG507)/Value_Output,"")</f>
        <v/>
      </c>
      <c r="BB294" s="77" t="str">
        <f>IF(ISTEXT('Discounted Benefits'!$N507&amp;'Discounted Benefits'!$O507),('Discounted Benefits'!BH507)/Value_Output,"")</f>
        <v/>
      </c>
      <c r="BC294" s="77" t="str">
        <f>IF(ISTEXT('Discounted Benefits'!$N507&amp;'Discounted Benefits'!$O507),('Discounted Benefits'!BI507)/Value_Output,"")</f>
        <v/>
      </c>
      <c r="BD294" s="77" t="str">
        <f>IF(ISTEXT('Discounted Benefits'!$N507&amp;'Discounted Benefits'!$O507),('Discounted Benefits'!BJ507)/Value_Output,"")</f>
        <v/>
      </c>
      <c r="BE294" s="77" t="str">
        <f>IF(ISTEXT('Discounted Benefits'!$N507&amp;'Discounted Benefits'!$O507),('Discounted Benefits'!BK507)/Value_Output,"")</f>
        <v/>
      </c>
      <c r="BF294" s="77" t="str">
        <f>IF(ISTEXT('Discounted Benefits'!$N507&amp;'Discounted Benefits'!$O507),('Discounted Benefits'!BL507)/Value_Output,"")</f>
        <v/>
      </c>
      <c r="BG294" s="77" t="str">
        <f>IF(ISTEXT('Discounted Benefits'!$N507&amp;'Discounted Benefits'!$O507),('Discounted Benefits'!BM507)/Value_Output,"")</f>
        <v/>
      </c>
      <c r="BH294" s="77" t="str">
        <f>IF(ISTEXT('Discounted Benefits'!$N507&amp;'Discounted Benefits'!$O507),('Discounted Benefits'!BN507)/Value_Output,"")</f>
        <v/>
      </c>
      <c r="BI294" s="77" t="str">
        <f>IF(ISTEXT('Discounted Benefits'!$N507&amp;'Discounted Benefits'!$O507),('Discounted Benefits'!BO507)/Value_Output,"")</f>
        <v/>
      </c>
      <c r="BJ294" s="77" t="str">
        <f>IF(ISTEXT('Discounted Benefits'!$N507&amp;'Discounted Benefits'!$O507),('Discounted Benefits'!BP507)/Value_Output,"")</f>
        <v/>
      </c>
      <c r="BK294" s="77" t="str">
        <f>IF(ISTEXT('Discounted Benefits'!$N507&amp;'Discounted Benefits'!$O507),('Discounted Benefits'!BQ507)/Value_Output,"")</f>
        <v/>
      </c>
      <c r="BL294" s="77" t="str">
        <f>IF(ISTEXT('Discounted Benefits'!$N507&amp;'Discounted Benefits'!$O507),('Discounted Benefits'!BR507)/Value_Output,"")</f>
        <v/>
      </c>
      <c r="BM294" s="77" t="str">
        <f>IF(ISTEXT('Discounted Benefits'!$N507&amp;'Discounted Benefits'!$O507),('Discounted Benefits'!BS507)/Value_Output,"")</f>
        <v/>
      </c>
      <c r="BN294" s="77" t="str">
        <f>IF(ISTEXT('Discounted Benefits'!$N507&amp;'Discounted Benefits'!$O507),('Discounted Benefits'!BT507)/Value_Output,"")</f>
        <v/>
      </c>
      <c r="BO294" s="77" t="str">
        <f>IF(ISTEXT('Discounted Benefits'!$N507&amp;'Discounted Benefits'!$O507),('Discounted Benefits'!BU507)/Value_Output,"")</f>
        <v/>
      </c>
      <c r="BP294" s="77" t="str">
        <f>IF(ISTEXT('Discounted Benefits'!$N507&amp;'Discounted Benefits'!$O507),('Discounted Benefits'!BV507)/Value_Output,"")</f>
        <v/>
      </c>
      <c r="BQ294" s="77" t="str">
        <f>IF(ISTEXT('Discounted Benefits'!$N507&amp;'Discounted Benefits'!$O507),('Discounted Benefits'!BW507)/Value_Output,"")</f>
        <v/>
      </c>
      <c r="BR294" s="77" t="str">
        <f>IF(ISTEXT('Discounted Benefits'!$N507&amp;'Discounted Benefits'!$O507),('Discounted Benefits'!BX507)/Value_Output,"")</f>
        <v/>
      </c>
      <c r="BS294" s="77" t="str">
        <f>IF(ISTEXT('Discounted Benefits'!$N507&amp;'Discounted Benefits'!$O507),('Discounted Benefits'!BY507)/Value_Output,"")</f>
        <v/>
      </c>
      <c r="BT294" s="77" t="str">
        <f>IF(ISTEXT('Discounted Benefits'!$N507&amp;'Discounted Benefits'!$O507),('Discounted Benefits'!BZ507)/Value_Output,"")</f>
        <v/>
      </c>
      <c r="BU294" s="77" t="str">
        <f>IF(ISTEXT('Discounted Benefits'!$N507&amp;'Discounted Benefits'!$O507),('Discounted Benefits'!CA507)/Value_Output,"")</f>
        <v/>
      </c>
      <c r="BV294" s="77" t="str">
        <f>IF(ISTEXT('Discounted Benefits'!$N507&amp;'Discounted Benefits'!$O507),('Discounted Benefits'!CB507)/Value_Output,"")</f>
        <v/>
      </c>
      <c r="BW294" s="77" t="str">
        <f>IF(ISTEXT('Discounted Benefits'!$N507&amp;'Discounted Benefits'!$O507),('Discounted Benefits'!CC507)/Value_Output,"")</f>
        <v/>
      </c>
      <c r="BX294" s="77" t="str">
        <f>IF(ISTEXT('Discounted Benefits'!$N507&amp;'Discounted Benefits'!$O507),('Discounted Benefits'!CD507)/Value_Output,"")</f>
        <v/>
      </c>
      <c r="BY294" s="77" t="str">
        <f>IF(ISTEXT('Discounted Benefits'!$N507&amp;'Discounted Benefits'!$O507),('Discounted Benefits'!CE507)/Value_Output,"")</f>
        <v/>
      </c>
      <c r="BZ294" s="77" t="str">
        <f>IF(ISTEXT('Discounted Benefits'!$N507&amp;'Discounted Benefits'!$O507),('Discounted Benefits'!CF507)/Value_Output,"")</f>
        <v/>
      </c>
      <c r="CA294" s="77" t="str">
        <f>IF(ISTEXT('Discounted Benefits'!$N507&amp;'Discounted Benefits'!$O507),('Discounted Benefits'!CG507)/Value_Output,"")</f>
        <v/>
      </c>
      <c r="CB294" s="77" t="str">
        <f>IF(ISTEXT('Discounted Benefits'!$N507&amp;'Discounted Benefits'!$O507),('Discounted Benefits'!CH507)/Value_Output,"")</f>
        <v/>
      </c>
      <c r="CC294" s="77" t="str">
        <f>IF(ISTEXT('Discounted Benefits'!$N507&amp;'Discounted Benefits'!$O507),('Discounted Benefits'!CI507)/Value_Output,"")</f>
        <v/>
      </c>
      <c r="CD294" s="77" t="str">
        <f>IF(ISTEXT('Discounted Benefits'!$N507&amp;'Discounted Benefits'!$O507),('Discounted Benefits'!CJ507)/Value_Output,"")</f>
        <v/>
      </c>
      <c r="CE294" s="77" t="str">
        <f>IF(ISTEXT('Discounted Benefits'!$N507&amp;'Discounted Benefits'!$O507),('Discounted Benefits'!CK507)/Value_Output,"")</f>
        <v/>
      </c>
      <c r="CF294" s="77" t="str">
        <f>IF(ISTEXT('Discounted Benefits'!$N507&amp;'Discounted Benefits'!$O507),('Discounted Benefits'!CL507)/Value_Output,"")</f>
        <v/>
      </c>
      <c r="CG294" s="77" t="str">
        <f>IF(ISTEXT('Discounted Benefits'!$N507&amp;'Discounted Benefits'!$O507),('Discounted Benefits'!CM507)/Value_Output,"")</f>
        <v/>
      </c>
      <c r="CH294" s="77" t="str">
        <f>IF(ISTEXT('Discounted Benefits'!$N507&amp;'Discounted Benefits'!$O507),('Discounted Benefits'!CN507)/Value_Output,"")</f>
        <v/>
      </c>
      <c r="CI294" s="77" t="str">
        <f>IF(ISTEXT('Discounted Benefits'!$N507&amp;'Discounted Benefits'!$O507),('Discounted Benefits'!CO507)/Value_Output,"")</f>
        <v/>
      </c>
      <c r="CJ294" s="77" t="str">
        <f>IF(ISTEXT('Discounted Benefits'!$N507&amp;'Discounted Benefits'!$O507),('Discounted Benefits'!CP507)/Value_Output,"")</f>
        <v/>
      </c>
      <c r="CM294" s="24"/>
      <c r="CN294" s="24"/>
    </row>
    <row r="295" spans="3:92" x14ac:dyDescent="0.35">
      <c r="C295" s="114"/>
      <c r="D295" s="114"/>
      <c r="E295" s="23" t="str">
        <f>IF(ISTEXT('Discounted Benefits'!$N508&amp;'Discounted Benefits'!$O508),'Discounted Benefits'!$O508,"")</f>
        <v/>
      </c>
      <c r="F295" s="23"/>
      <c r="G295" s="82" t="str">
        <f>IF(ISTEXT('Discounted Benefits'!$N508&amp;'Discounted Benefits'!$O508),SUM('Discounted Benefits'!$P508:$BM508)/Value_Output,"")</f>
        <v/>
      </c>
      <c r="H295" s="82"/>
      <c r="I295" s="87"/>
      <c r="J295" s="81" t="str">
        <f>IF(ISTEXT('Discounted Benefits'!$N508&amp;'Discounted Benefits'!$O508),('Discounted Benefits'!P508)/Value_Output,"")</f>
        <v/>
      </c>
      <c r="K295" s="81" t="str">
        <f>IF(ISTEXT('Discounted Benefits'!$N508&amp;'Discounted Benefits'!$O508),('Discounted Benefits'!Q508)/Value_Output,"")</f>
        <v/>
      </c>
      <c r="L295" s="81" t="str">
        <f>IF(ISTEXT('Discounted Benefits'!$N508&amp;'Discounted Benefits'!$O508),('Discounted Benefits'!R508)/Value_Output,"")</f>
        <v/>
      </c>
      <c r="M295" s="81" t="str">
        <f>IF(ISTEXT('Discounted Benefits'!$N508&amp;'Discounted Benefits'!$O508),('Discounted Benefits'!S508)/Value_Output,"")</f>
        <v/>
      </c>
      <c r="N295" s="81" t="str">
        <f>IF(ISTEXT('Discounted Benefits'!$N508&amp;'Discounted Benefits'!$O508),('Discounted Benefits'!T508)/Value_Output,"")</f>
        <v/>
      </c>
      <c r="O295" s="81" t="str">
        <f>IF(ISTEXT('Discounted Benefits'!$N508&amp;'Discounted Benefits'!$O508),('Discounted Benefits'!U508)/Value_Output,"")</f>
        <v/>
      </c>
      <c r="P295" s="81" t="str">
        <f>IF(ISTEXT('Discounted Benefits'!$N508&amp;'Discounted Benefits'!$O508),('Discounted Benefits'!V508)/Value_Output,"")</f>
        <v/>
      </c>
      <c r="Q295" s="81" t="str">
        <f>IF(ISTEXT('Discounted Benefits'!$N508&amp;'Discounted Benefits'!$O508),('Discounted Benefits'!W508)/Value_Output,"")</f>
        <v/>
      </c>
      <c r="R295" s="81" t="str">
        <f>IF(ISTEXT('Discounted Benefits'!$N508&amp;'Discounted Benefits'!$O508),('Discounted Benefits'!X508)/Value_Output,"")</f>
        <v/>
      </c>
      <c r="S295" s="81" t="str">
        <f>IF(ISTEXT('Discounted Benefits'!$N508&amp;'Discounted Benefits'!$O508),('Discounted Benefits'!Y508)/Value_Output,"")</f>
        <v/>
      </c>
      <c r="T295" s="81" t="str">
        <f>IF(ISTEXT('Discounted Benefits'!$N508&amp;'Discounted Benefits'!$O508),('Discounted Benefits'!Z508)/Value_Output,"")</f>
        <v/>
      </c>
      <c r="U295" s="81" t="str">
        <f>IF(ISTEXT('Discounted Benefits'!$N508&amp;'Discounted Benefits'!$O508),('Discounted Benefits'!AA508)/Value_Output,"")</f>
        <v/>
      </c>
      <c r="V295" s="81" t="str">
        <f>IF(ISTEXT('Discounted Benefits'!$N508&amp;'Discounted Benefits'!$O508),('Discounted Benefits'!AB508)/Value_Output,"")</f>
        <v/>
      </c>
      <c r="W295" s="81" t="str">
        <f>IF(ISTEXT('Discounted Benefits'!$N508&amp;'Discounted Benefits'!$O508),('Discounted Benefits'!AC508)/Value_Output,"")</f>
        <v/>
      </c>
      <c r="X295" s="81" t="str">
        <f>IF(ISTEXT('Discounted Benefits'!$N508&amp;'Discounted Benefits'!$O508),('Discounted Benefits'!AD508)/Value_Output,"")</f>
        <v/>
      </c>
      <c r="Y295" s="81" t="str">
        <f>IF(ISTEXT('Discounted Benefits'!$N508&amp;'Discounted Benefits'!$O508),('Discounted Benefits'!AE508)/Value_Output,"")</f>
        <v/>
      </c>
      <c r="Z295" s="81" t="str">
        <f>IF(ISTEXT('Discounted Benefits'!$N508&amp;'Discounted Benefits'!$O508),('Discounted Benefits'!AF508)/Value_Output,"")</f>
        <v/>
      </c>
      <c r="AA295" s="81" t="str">
        <f>IF(ISTEXT('Discounted Benefits'!$N508&amp;'Discounted Benefits'!$O508),('Discounted Benefits'!AG508)/Value_Output,"")</f>
        <v/>
      </c>
      <c r="AB295" s="81" t="str">
        <f>IF(ISTEXT('Discounted Benefits'!$N508&amp;'Discounted Benefits'!$O508),('Discounted Benefits'!AH508)/Value_Output,"")</f>
        <v/>
      </c>
      <c r="AC295" s="81" t="str">
        <f>IF(ISTEXT('Discounted Benefits'!$N508&amp;'Discounted Benefits'!$O508),('Discounted Benefits'!AI508)/Value_Output,"")</f>
        <v/>
      </c>
      <c r="AD295" s="81" t="str">
        <f>IF(ISTEXT('Discounted Benefits'!$N508&amp;'Discounted Benefits'!$O508),('Discounted Benefits'!AJ508)/Value_Output,"")</f>
        <v/>
      </c>
      <c r="AE295" s="81" t="str">
        <f>IF(ISTEXT('Discounted Benefits'!$N508&amp;'Discounted Benefits'!$O508),('Discounted Benefits'!AK508)/Value_Output,"")</f>
        <v/>
      </c>
      <c r="AF295" s="81" t="str">
        <f>IF(ISTEXT('Discounted Benefits'!$N508&amp;'Discounted Benefits'!$O508),('Discounted Benefits'!AL508)/Value_Output,"")</f>
        <v/>
      </c>
      <c r="AG295" s="81" t="str">
        <f>IF(ISTEXT('Discounted Benefits'!$N508&amp;'Discounted Benefits'!$O508),('Discounted Benefits'!AM508)/Value_Output,"")</f>
        <v/>
      </c>
      <c r="AH295" s="81" t="str">
        <f>IF(ISTEXT('Discounted Benefits'!$N508&amp;'Discounted Benefits'!$O508),('Discounted Benefits'!AN508)/Value_Output,"")</f>
        <v/>
      </c>
      <c r="AI295" s="81" t="str">
        <f>IF(ISTEXT('Discounted Benefits'!$N508&amp;'Discounted Benefits'!$O508),('Discounted Benefits'!AO508)/Value_Output,"")</f>
        <v/>
      </c>
      <c r="AJ295" s="81" t="str">
        <f>IF(ISTEXT('Discounted Benefits'!$N508&amp;'Discounted Benefits'!$O508),('Discounted Benefits'!AP508)/Value_Output,"")</f>
        <v/>
      </c>
      <c r="AK295" s="81" t="str">
        <f>IF(ISTEXT('Discounted Benefits'!$N508&amp;'Discounted Benefits'!$O508),('Discounted Benefits'!AQ508)/Value_Output,"")</f>
        <v/>
      </c>
      <c r="AL295" s="81" t="str">
        <f>IF(ISTEXT('Discounted Benefits'!$N508&amp;'Discounted Benefits'!$O508),('Discounted Benefits'!AR508)/Value_Output,"")</f>
        <v/>
      </c>
      <c r="AM295" s="81" t="str">
        <f>IF(ISTEXT('Discounted Benefits'!$N508&amp;'Discounted Benefits'!$O508),('Discounted Benefits'!AS508)/Value_Output,"")</f>
        <v/>
      </c>
      <c r="AN295" s="81" t="str">
        <f>IF(ISTEXT('Discounted Benefits'!$N508&amp;'Discounted Benefits'!$O508),('Discounted Benefits'!AT508)/Value_Output,"")</f>
        <v/>
      </c>
      <c r="AO295" s="81" t="str">
        <f>IF(ISTEXT('Discounted Benefits'!$N508&amp;'Discounted Benefits'!$O508),('Discounted Benefits'!AU508)/Value_Output,"")</f>
        <v/>
      </c>
      <c r="AP295" s="81" t="str">
        <f>IF(ISTEXT('Discounted Benefits'!$N508&amp;'Discounted Benefits'!$O508),('Discounted Benefits'!AV508)/Value_Output,"")</f>
        <v/>
      </c>
      <c r="AQ295" s="81" t="str">
        <f>IF(ISTEXT('Discounted Benefits'!$N508&amp;'Discounted Benefits'!$O508),('Discounted Benefits'!AW508)/Value_Output,"")</f>
        <v/>
      </c>
      <c r="AR295" s="81" t="str">
        <f>IF(ISTEXT('Discounted Benefits'!$N508&amp;'Discounted Benefits'!$O508),('Discounted Benefits'!AX508)/Value_Output,"")</f>
        <v/>
      </c>
      <c r="AS295" s="81" t="str">
        <f>IF(ISTEXT('Discounted Benefits'!$N508&amp;'Discounted Benefits'!$O508),('Discounted Benefits'!AY508)/Value_Output,"")</f>
        <v/>
      </c>
      <c r="AT295" s="81" t="str">
        <f>IF(ISTEXT('Discounted Benefits'!$N508&amp;'Discounted Benefits'!$O508),('Discounted Benefits'!AZ508)/Value_Output,"")</f>
        <v/>
      </c>
      <c r="AU295" s="81" t="str">
        <f>IF(ISTEXT('Discounted Benefits'!$N508&amp;'Discounted Benefits'!$O508),('Discounted Benefits'!BA508)/Value_Output,"")</f>
        <v/>
      </c>
      <c r="AV295" s="81" t="str">
        <f>IF(ISTEXT('Discounted Benefits'!$N508&amp;'Discounted Benefits'!$O508),('Discounted Benefits'!BB508)/Value_Output,"")</f>
        <v/>
      </c>
      <c r="AW295" s="81" t="str">
        <f>IF(ISTEXT('Discounted Benefits'!$N508&amp;'Discounted Benefits'!$O508),('Discounted Benefits'!BC508)/Value_Output,"")</f>
        <v/>
      </c>
      <c r="AX295" s="81" t="str">
        <f>IF(ISTEXT('Discounted Benefits'!$N508&amp;'Discounted Benefits'!$O508),('Discounted Benefits'!BD508)/Value_Output,"")</f>
        <v/>
      </c>
      <c r="AY295" s="81" t="str">
        <f>IF(ISTEXT('Discounted Benefits'!$N508&amp;'Discounted Benefits'!$O508),('Discounted Benefits'!BE508)/Value_Output,"")</f>
        <v/>
      </c>
      <c r="AZ295" s="77" t="str">
        <f>IF(ISTEXT('Discounted Benefits'!$N508&amp;'Discounted Benefits'!$O508),('Discounted Benefits'!BF508)/Value_Output,"")</f>
        <v/>
      </c>
      <c r="BA295" s="77" t="str">
        <f>IF(ISTEXT('Discounted Benefits'!$N508&amp;'Discounted Benefits'!$O508),('Discounted Benefits'!BG508)/Value_Output,"")</f>
        <v/>
      </c>
      <c r="BB295" s="77" t="str">
        <f>IF(ISTEXT('Discounted Benefits'!$N508&amp;'Discounted Benefits'!$O508),('Discounted Benefits'!BH508)/Value_Output,"")</f>
        <v/>
      </c>
      <c r="BC295" s="77" t="str">
        <f>IF(ISTEXT('Discounted Benefits'!$N508&amp;'Discounted Benefits'!$O508),('Discounted Benefits'!BI508)/Value_Output,"")</f>
        <v/>
      </c>
      <c r="BD295" s="77" t="str">
        <f>IF(ISTEXT('Discounted Benefits'!$N508&amp;'Discounted Benefits'!$O508),('Discounted Benefits'!BJ508)/Value_Output,"")</f>
        <v/>
      </c>
      <c r="BE295" s="77" t="str">
        <f>IF(ISTEXT('Discounted Benefits'!$N508&amp;'Discounted Benefits'!$O508),('Discounted Benefits'!BK508)/Value_Output,"")</f>
        <v/>
      </c>
      <c r="BF295" s="77" t="str">
        <f>IF(ISTEXT('Discounted Benefits'!$N508&amp;'Discounted Benefits'!$O508),('Discounted Benefits'!BL508)/Value_Output,"")</f>
        <v/>
      </c>
      <c r="BG295" s="77" t="str">
        <f>IF(ISTEXT('Discounted Benefits'!$N508&amp;'Discounted Benefits'!$O508),('Discounted Benefits'!BM508)/Value_Output,"")</f>
        <v/>
      </c>
      <c r="BH295" s="77" t="str">
        <f>IF(ISTEXT('Discounted Benefits'!$N508&amp;'Discounted Benefits'!$O508),('Discounted Benefits'!BN508)/Value_Output,"")</f>
        <v/>
      </c>
      <c r="BI295" s="77" t="str">
        <f>IF(ISTEXT('Discounted Benefits'!$N508&amp;'Discounted Benefits'!$O508),('Discounted Benefits'!BO508)/Value_Output,"")</f>
        <v/>
      </c>
      <c r="BJ295" s="77" t="str">
        <f>IF(ISTEXT('Discounted Benefits'!$N508&amp;'Discounted Benefits'!$O508),('Discounted Benefits'!BP508)/Value_Output,"")</f>
        <v/>
      </c>
      <c r="BK295" s="77" t="str">
        <f>IF(ISTEXT('Discounted Benefits'!$N508&amp;'Discounted Benefits'!$O508),('Discounted Benefits'!BQ508)/Value_Output,"")</f>
        <v/>
      </c>
      <c r="BL295" s="77" t="str">
        <f>IF(ISTEXT('Discounted Benefits'!$N508&amp;'Discounted Benefits'!$O508),('Discounted Benefits'!BR508)/Value_Output,"")</f>
        <v/>
      </c>
      <c r="BM295" s="77" t="str">
        <f>IF(ISTEXT('Discounted Benefits'!$N508&amp;'Discounted Benefits'!$O508),('Discounted Benefits'!BS508)/Value_Output,"")</f>
        <v/>
      </c>
      <c r="BN295" s="77" t="str">
        <f>IF(ISTEXT('Discounted Benefits'!$N508&amp;'Discounted Benefits'!$O508),('Discounted Benefits'!BT508)/Value_Output,"")</f>
        <v/>
      </c>
      <c r="BO295" s="77" t="str">
        <f>IF(ISTEXT('Discounted Benefits'!$N508&amp;'Discounted Benefits'!$O508),('Discounted Benefits'!BU508)/Value_Output,"")</f>
        <v/>
      </c>
      <c r="BP295" s="77" t="str">
        <f>IF(ISTEXT('Discounted Benefits'!$N508&amp;'Discounted Benefits'!$O508),('Discounted Benefits'!BV508)/Value_Output,"")</f>
        <v/>
      </c>
      <c r="BQ295" s="77" t="str">
        <f>IF(ISTEXT('Discounted Benefits'!$N508&amp;'Discounted Benefits'!$O508),('Discounted Benefits'!BW508)/Value_Output,"")</f>
        <v/>
      </c>
      <c r="BR295" s="77" t="str">
        <f>IF(ISTEXT('Discounted Benefits'!$N508&amp;'Discounted Benefits'!$O508),('Discounted Benefits'!BX508)/Value_Output,"")</f>
        <v/>
      </c>
      <c r="BS295" s="77" t="str">
        <f>IF(ISTEXT('Discounted Benefits'!$N508&amp;'Discounted Benefits'!$O508),('Discounted Benefits'!BY508)/Value_Output,"")</f>
        <v/>
      </c>
      <c r="BT295" s="77" t="str">
        <f>IF(ISTEXT('Discounted Benefits'!$N508&amp;'Discounted Benefits'!$O508),('Discounted Benefits'!BZ508)/Value_Output,"")</f>
        <v/>
      </c>
      <c r="BU295" s="77" t="str">
        <f>IF(ISTEXT('Discounted Benefits'!$N508&amp;'Discounted Benefits'!$O508),('Discounted Benefits'!CA508)/Value_Output,"")</f>
        <v/>
      </c>
      <c r="BV295" s="77" t="str">
        <f>IF(ISTEXT('Discounted Benefits'!$N508&amp;'Discounted Benefits'!$O508),('Discounted Benefits'!CB508)/Value_Output,"")</f>
        <v/>
      </c>
      <c r="BW295" s="77" t="str">
        <f>IF(ISTEXT('Discounted Benefits'!$N508&amp;'Discounted Benefits'!$O508),('Discounted Benefits'!CC508)/Value_Output,"")</f>
        <v/>
      </c>
      <c r="BX295" s="77" t="str">
        <f>IF(ISTEXT('Discounted Benefits'!$N508&amp;'Discounted Benefits'!$O508),('Discounted Benefits'!CD508)/Value_Output,"")</f>
        <v/>
      </c>
      <c r="BY295" s="77" t="str">
        <f>IF(ISTEXT('Discounted Benefits'!$N508&amp;'Discounted Benefits'!$O508),('Discounted Benefits'!CE508)/Value_Output,"")</f>
        <v/>
      </c>
      <c r="BZ295" s="77" t="str">
        <f>IF(ISTEXT('Discounted Benefits'!$N508&amp;'Discounted Benefits'!$O508),('Discounted Benefits'!CF508)/Value_Output,"")</f>
        <v/>
      </c>
      <c r="CA295" s="77" t="str">
        <f>IF(ISTEXT('Discounted Benefits'!$N508&amp;'Discounted Benefits'!$O508),('Discounted Benefits'!CG508)/Value_Output,"")</f>
        <v/>
      </c>
      <c r="CB295" s="77" t="str">
        <f>IF(ISTEXT('Discounted Benefits'!$N508&amp;'Discounted Benefits'!$O508),('Discounted Benefits'!CH508)/Value_Output,"")</f>
        <v/>
      </c>
      <c r="CC295" s="77" t="str">
        <f>IF(ISTEXT('Discounted Benefits'!$N508&amp;'Discounted Benefits'!$O508),('Discounted Benefits'!CI508)/Value_Output,"")</f>
        <v/>
      </c>
      <c r="CD295" s="77" t="str">
        <f>IF(ISTEXT('Discounted Benefits'!$N508&amp;'Discounted Benefits'!$O508),('Discounted Benefits'!CJ508)/Value_Output,"")</f>
        <v/>
      </c>
      <c r="CE295" s="77" t="str">
        <f>IF(ISTEXT('Discounted Benefits'!$N508&amp;'Discounted Benefits'!$O508),('Discounted Benefits'!CK508)/Value_Output,"")</f>
        <v/>
      </c>
      <c r="CF295" s="77" t="str">
        <f>IF(ISTEXT('Discounted Benefits'!$N508&amp;'Discounted Benefits'!$O508),('Discounted Benefits'!CL508)/Value_Output,"")</f>
        <v/>
      </c>
      <c r="CG295" s="77" t="str">
        <f>IF(ISTEXT('Discounted Benefits'!$N508&amp;'Discounted Benefits'!$O508),('Discounted Benefits'!CM508)/Value_Output,"")</f>
        <v/>
      </c>
      <c r="CH295" s="77" t="str">
        <f>IF(ISTEXT('Discounted Benefits'!$N508&amp;'Discounted Benefits'!$O508),('Discounted Benefits'!CN508)/Value_Output,"")</f>
        <v/>
      </c>
      <c r="CI295" s="77" t="str">
        <f>IF(ISTEXT('Discounted Benefits'!$N508&amp;'Discounted Benefits'!$O508),('Discounted Benefits'!CO508)/Value_Output,"")</f>
        <v/>
      </c>
      <c r="CJ295" s="77" t="str">
        <f>IF(ISTEXT('Discounted Benefits'!$N508&amp;'Discounted Benefits'!$O508),('Discounted Benefits'!CP508)/Value_Output,"")</f>
        <v/>
      </c>
      <c r="CM295" s="24"/>
      <c r="CN295" s="24"/>
    </row>
    <row r="296" spans="3:92" x14ac:dyDescent="0.35">
      <c r="C296" s="114"/>
      <c r="D296" s="114"/>
      <c r="E296" s="23" t="str">
        <f>IF(ISTEXT('Discounted Benefits'!$N509&amp;'Discounted Benefits'!$O509),'Discounted Benefits'!$O509,"")</f>
        <v/>
      </c>
      <c r="F296" s="23"/>
      <c r="G296" s="82" t="str">
        <f>IF(ISTEXT('Discounted Benefits'!$N509&amp;'Discounted Benefits'!$O509),SUM('Discounted Benefits'!$P509:$BM509)/Value_Output,"")</f>
        <v/>
      </c>
      <c r="H296" s="82"/>
      <c r="I296" s="87"/>
      <c r="J296" s="81" t="str">
        <f>IF(ISTEXT('Discounted Benefits'!$N509&amp;'Discounted Benefits'!$O509),('Discounted Benefits'!P509)/Value_Output,"")</f>
        <v/>
      </c>
      <c r="K296" s="81" t="str">
        <f>IF(ISTEXT('Discounted Benefits'!$N509&amp;'Discounted Benefits'!$O509),('Discounted Benefits'!Q509)/Value_Output,"")</f>
        <v/>
      </c>
      <c r="L296" s="81" t="str">
        <f>IF(ISTEXT('Discounted Benefits'!$N509&amp;'Discounted Benefits'!$O509),('Discounted Benefits'!R509)/Value_Output,"")</f>
        <v/>
      </c>
      <c r="M296" s="81" t="str">
        <f>IF(ISTEXT('Discounted Benefits'!$N509&amp;'Discounted Benefits'!$O509),('Discounted Benefits'!S509)/Value_Output,"")</f>
        <v/>
      </c>
      <c r="N296" s="81" t="str">
        <f>IF(ISTEXT('Discounted Benefits'!$N509&amp;'Discounted Benefits'!$O509),('Discounted Benefits'!T509)/Value_Output,"")</f>
        <v/>
      </c>
      <c r="O296" s="81" t="str">
        <f>IF(ISTEXT('Discounted Benefits'!$N509&amp;'Discounted Benefits'!$O509),('Discounted Benefits'!U509)/Value_Output,"")</f>
        <v/>
      </c>
      <c r="P296" s="81" t="str">
        <f>IF(ISTEXT('Discounted Benefits'!$N509&amp;'Discounted Benefits'!$O509),('Discounted Benefits'!V509)/Value_Output,"")</f>
        <v/>
      </c>
      <c r="Q296" s="81" t="str">
        <f>IF(ISTEXT('Discounted Benefits'!$N509&amp;'Discounted Benefits'!$O509),('Discounted Benefits'!W509)/Value_Output,"")</f>
        <v/>
      </c>
      <c r="R296" s="81" t="str">
        <f>IF(ISTEXT('Discounted Benefits'!$N509&amp;'Discounted Benefits'!$O509),('Discounted Benefits'!X509)/Value_Output,"")</f>
        <v/>
      </c>
      <c r="S296" s="81" t="str">
        <f>IF(ISTEXT('Discounted Benefits'!$N509&amp;'Discounted Benefits'!$O509),('Discounted Benefits'!Y509)/Value_Output,"")</f>
        <v/>
      </c>
      <c r="T296" s="81" t="str">
        <f>IF(ISTEXT('Discounted Benefits'!$N509&amp;'Discounted Benefits'!$O509),('Discounted Benefits'!Z509)/Value_Output,"")</f>
        <v/>
      </c>
      <c r="U296" s="81" t="str">
        <f>IF(ISTEXT('Discounted Benefits'!$N509&amp;'Discounted Benefits'!$O509),('Discounted Benefits'!AA509)/Value_Output,"")</f>
        <v/>
      </c>
      <c r="V296" s="81" t="str">
        <f>IF(ISTEXT('Discounted Benefits'!$N509&amp;'Discounted Benefits'!$O509),('Discounted Benefits'!AB509)/Value_Output,"")</f>
        <v/>
      </c>
      <c r="W296" s="81" t="str">
        <f>IF(ISTEXT('Discounted Benefits'!$N509&amp;'Discounted Benefits'!$O509),('Discounted Benefits'!AC509)/Value_Output,"")</f>
        <v/>
      </c>
      <c r="X296" s="81" t="str">
        <f>IF(ISTEXT('Discounted Benefits'!$N509&amp;'Discounted Benefits'!$O509),('Discounted Benefits'!AD509)/Value_Output,"")</f>
        <v/>
      </c>
      <c r="Y296" s="81" t="str">
        <f>IF(ISTEXT('Discounted Benefits'!$N509&amp;'Discounted Benefits'!$O509),('Discounted Benefits'!AE509)/Value_Output,"")</f>
        <v/>
      </c>
      <c r="Z296" s="81" t="str">
        <f>IF(ISTEXT('Discounted Benefits'!$N509&amp;'Discounted Benefits'!$O509),('Discounted Benefits'!AF509)/Value_Output,"")</f>
        <v/>
      </c>
      <c r="AA296" s="81" t="str">
        <f>IF(ISTEXT('Discounted Benefits'!$N509&amp;'Discounted Benefits'!$O509),('Discounted Benefits'!AG509)/Value_Output,"")</f>
        <v/>
      </c>
      <c r="AB296" s="81" t="str">
        <f>IF(ISTEXT('Discounted Benefits'!$N509&amp;'Discounted Benefits'!$O509),('Discounted Benefits'!AH509)/Value_Output,"")</f>
        <v/>
      </c>
      <c r="AC296" s="81" t="str">
        <f>IF(ISTEXT('Discounted Benefits'!$N509&amp;'Discounted Benefits'!$O509),('Discounted Benefits'!AI509)/Value_Output,"")</f>
        <v/>
      </c>
      <c r="AD296" s="81" t="str">
        <f>IF(ISTEXT('Discounted Benefits'!$N509&amp;'Discounted Benefits'!$O509),('Discounted Benefits'!AJ509)/Value_Output,"")</f>
        <v/>
      </c>
      <c r="AE296" s="81" t="str">
        <f>IF(ISTEXT('Discounted Benefits'!$N509&amp;'Discounted Benefits'!$O509),('Discounted Benefits'!AK509)/Value_Output,"")</f>
        <v/>
      </c>
      <c r="AF296" s="81" t="str">
        <f>IF(ISTEXT('Discounted Benefits'!$N509&amp;'Discounted Benefits'!$O509),('Discounted Benefits'!AL509)/Value_Output,"")</f>
        <v/>
      </c>
      <c r="AG296" s="81" t="str">
        <f>IF(ISTEXT('Discounted Benefits'!$N509&amp;'Discounted Benefits'!$O509),('Discounted Benefits'!AM509)/Value_Output,"")</f>
        <v/>
      </c>
      <c r="AH296" s="81" t="str">
        <f>IF(ISTEXT('Discounted Benefits'!$N509&amp;'Discounted Benefits'!$O509),('Discounted Benefits'!AN509)/Value_Output,"")</f>
        <v/>
      </c>
      <c r="AI296" s="81" t="str">
        <f>IF(ISTEXT('Discounted Benefits'!$N509&amp;'Discounted Benefits'!$O509),('Discounted Benefits'!AO509)/Value_Output,"")</f>
        <v/>
      </c>
      <c r="AJ296" s="81" t="str">
        <f>IF(ISTEXT('Discounted Benefits'!$N509&amp;'Discounted Benefits'!$O509),('Discounted Benefits'!AP509)/Value_Output,"")</f>
        <v/>
      </c>
      <c r="AK296" s="81" t="str">
        <f>IF(ISTEXT('Discounted Benefits'!$N509&amp;'Discounted Benefits'!$O509),('Discounted Benefits'!AQ509)/Value_Output,"")</f>
        <v/>
      </c>
      <c r="AL296" s="81" t="str">
        <f>IF(ISTEXT('Discounted Benefits'!$N509&amp;'Discounted Benefits'!$O509),('Discounted Benefits'!AR509)/Value_Output,"")</f>
        <v/>
      </c>
      <c r="AM296" s="81" t="str">
        <f>IF(ISTEXT('Discounted Benefits'!$N509&amp;'Discounted Benefits'!$O509),('Discounted Benefits'!AS509)/Value_Output,"")</f>
        <v/>
      </c>
      <c r="AN296" s="81" t="str">
        <f>IF(ISTEXT('Discounted Benefits'!$N509&amp;'Discounted Benefits'!$O509),('Discounted Benefits'!AT509)/Value_Output,"")</f>
        <v/>
      </c>
      <c r="AO296" s="81" t="str">
        <f>IF(ISTEXT('Discounted Benefits'!$N509&amp;'Discounted Benefits'!$O509),('Discounted Benefits'!AU509)/Value_Output,"")</f>
        <v/>
      </c>
      <c r="AP296" s="81" t="str">
        <f>IF(ISTEXT('Discounted Benefits'!$N509&amp;'Discounted Benefits'!$O509),('Discounted Benefits'!AV509)/Value_Output,"")</f>
        <v/>
      </c>
      <c r="AQ296" s="81" t="str">
        <f>IF(ISTEXT('Discounted Benefits'!$N509&amp;'Discounted Benefits'!$O509),('Discounted Benefits'!AW509)/Value_Output,"")</f>
        <v/>
      </c>
      <c r="AR296" s="81" t="str">
        <f>IF(ISTEXT('Discounted Benefits'!$N509&amp;'Discounted Benefits'!$O509),('Discounted Benefits'!AX509)/Value_Output,"")</f>
        <v/>
      </c>
      <c r="AS296" s="81" t="str">
        <f>IF(ISTEXT('Discounted Benefits'!$N509&amp;'Discounted Benefits'!$O509),('Discounted Benefits'!AY509)/Value_Output,"")</f>
        <v/>
      </c>
      <c r="AT296" s="81" t="str">
        <f>IF(ISTEXT('Discounted Benefits'!$N509&amp;'Discounted Benefits'!$O509),('Discounted Benefits'!AZ509)/Value_Output,"")</f>
        <v/>
      </c>
      <c r="AU296" s="81" t="str">
        <f>IF(ISTEXT('Discounted Benefits'!$N509&amp;'Discounted Benefits'!$O509),('Discounted Benefits'!BA509)/Value_Output,"")</f>
        <v/>
      </c>
      <c r="AV296" s="81" t="str">
        <f>IF(ISTEXT('Discounted Benefits'!$N509&amp;'Discounted Benefits'!$O509),('Discounted Benefits'!BB509)/Value_Output,"")</f>
        <v/>
      </c>
      <c r="AW296" s="81" t="str">
        <f>IF(ISTEXT('Discounted Benefits'!$N509&amp;'Discounted Benefits'!$O509),('Discounted Benefits'!BC509)/Value_Output,"")</f>
        <v/>
      </c>
      <c r="AX296" s="81" t="str">
        <f>IF(ISTEXT('Discounted Benefits'!$N509&amp;'Discounted Benefits'!$O509),('Discounted Benefits'!BD509)/Value_Output,"")</f>
        <v/>
      </c>
      <c r="AY296" s="81" t="str">
        <f>IF(ISTEXT('Discounted Benefits'!$N509&amp;'Discounted Benefits'!$O509),('Discounted Benefits'!BE509)/Value_Output,"")</f>
        <v/>
      </c>
      <c r="AZ296" s="77" t="str">
        <f>IF(ISTEXT('Discounted Benefits'!$N509&amp;'Discounted Benefits'!$O509),('Discounted Benefits'!BF509)/Value_Output,"")</f>
        <v/>
      </c>
      <c r="BA296" s="77" t="str">
        <f>IF(ISTEXT('Discounted Benefits'!$N509&amp;'Discounted Benefits'!$O509),('Discounted Benefits'!BG509)/Value_Output,"")</f>
        <v/>
      </c>
      <c r="BB296" s="77" t="str">
        <f>IF(ISTEXT('Discounted Benefits'!$N509&amp;'Discounted Benefits'!$O509),('Discounted Benefits'!BH509)/Value_Output,"")</f>
        <v/>
      </c>
      <c r="BC296" s="77" t="str">
        <f>IF(ISTEXT('Discounted Benefits'!$N509&amp;'Discounted Benefits'!$O509),('Discounted Benefits'!BI509)/Value_Output,"")</f>
        <v/>
      </c>
      <c r="BD296" s="77" t="str">
        <f>IF(ISTEXT('Discounted Benefits'!$N509&amp;'Discounted Benefits'!$O509),('Discounted Benefits'!BJ509)/Value_Output,"")</f>
        <v/>
      </c>
      <c r="BE296" s="77" t="str">
        <f>IF(ISTEXT('Discounted Benefits'!$N509&amp;'Discounted Benefits'!$O509),('Discounted Benefits'!BK509)/Value_Output,"")</f>
        <v/>
      </c>
      <c r="BF296" s="77" t="str">
        <f>IF(ISTEXT('Discounted Benefits'!$N509&amp;'Discounted Benefits'!$O509),('Discounted Benefits'!BL509)/Value_Output,"")</f>
        <v/>
      </c>
      <c r="BG296" s="77" t="str">
        <f>IF(ISTEXT('Discounted Benefits'!$N509&amp;'Discounted Benefits'!$O509),('Discounted Benefits'!BM509)/Value_Output,"")</f>
        <v/>
      </c>
      <c r="BH296" s="77" t="str">
        <f>IF(ISTEXT('Discounted Benefits'!$N509&amp;'Discounted Benefits'!$O509),('Discounted Benefits'!BN509)/Value_Output,"")</f>
        <v/>
      </c>
      <c r="BI296" s="77" t="str">
        <f>IF(ISTEXT('Discounted Benefits'!$N509&amp;'Discounted Benefits'!$O509),('Discounted Benefits'!BO509)/Value_Output,"")</f>
        <v/>
      </c>
      <c r="BJ296" s="77" t="str">
        <f>IF(ISTEXT('Discounted Benefits'!$N509&amp;'Discounted Benefits'!$O509),('Discounted Benefits'!BP509)/Value_Output,"")</f>
        <v/>
      </c>
      <c r="BK296" s="77" t="str">
        <f>IF(ISTEXT('Discounted Benefits'!$N509&amp;'Discounted Benefits'!$O509),('Discounted Benefits'!BQ509)/Value_Output,"")</f>
        <v/>
      </c>
      <c r="BL296" s="77" t="str">
        <f>IF(ISTEXT('Discounted Benefits'!$N509&amp;'Discounted Benefits'!$O509),('Discounted Benefits'!BR509)/Value_Output,"")</f>
        <v/>
      </c>
      <c r="BM296" s="77" t="str">
        <f>IF(ISTEXT('Discounted Benefits'!$N509&amp;'Discounted Benefits'!$O509),('Discounted Benefits'!BS509)/Value_Output,"")</f>
        <v/>
      </c>
      <c r="BN296" s="77" t="str">
        <f>IF(ISTEXT('Discounted Benefits'!$N509&amp;'Discounted Benefits'!$O509),('Discounted Benefits'!BT509)/Value_Output,"")</f>
        <v/>
      </c>
      <c r="BO296" s="77" t="str">
        <f>IF(ISTEXT('Discounted Benefits'!$N509&amp;'Discounted Benefits'!$O509),('Discounted Benefits'!BU509)/Value_Output,"")</f>
        <v/>
      </c>
      <c r="BP296" s="77" t="str">
        <f>IF(ISTEXT('Discounted Benefits'!$N509&amp;'Discounted Benefits'!$O509),('Discounted Benefits'!BV509)/Value_Output,"")</f>
        <v/>
      </c>
      <c r="BQ296" s="77" t="str">
        <f>IF(ISTEXT('Discounted Benefits'!$N509&amp;'Discounted Benefits'!$O509),('Discounted Benefits'!BW509)/Value_Output,"")</f>
        <v/>
      </c>
      <c r="BR296" s="77" t="str">
        <f>IF(ISTEXT('Discounted Benefits'!$N509&amp;'Discounted Benefits'!$O509),('Discounted Benefits'!BX509)/Value_Output,"")</f>
        <v/>
      </c>
      <c r="BS296" s="77" t="str">
        <f>IF(ISTEXT('Discounted Benefits'!$N509&amp;'Discounted Benefits'!$O509),('Discounted Benefits'!BY509)/Value_Output,"")</f>
        <v/>
      </c>
      <c r="BT296" s="77" t="str">
        <f>IF(ISTEXT('Discounted Benefits'!$N509&amp;'Discounted Benefits'!$O509),('Discounted Benefits'!BZ509)/Value_Output,"")</f>
        <v/>
      </c>
      <c r="BU296" s="77" t="str">
        <f>IF(ISTEXT('Discounted Benefits'!$N509&amp;'Discounted Benefits'!$O509),('Discounted Benefits'!CA509)/Value_Output,"")</f>
        <v/>
      </c>
      <c r="BV296" s="77" t="str">
        <f>IF(ISTEXT('Discounted Benefits'!$N509&amp;'Discounted Benefits'!$O509),('Discounted Benefits'!CB509)/Value_Output,"")</f>
        <v/>
      </c>
      <c r="BW296" s="77" t="str">
        <f>IF(ISTEXT('Discounted Benefits'!$N509&amp;'Discounted Benefits'!$O509),('Discounted Benefits'!CC509)/Value_Output,"")</f>
        <v/>
      </c>
      <c r="BX296" s="77" t="str">
        <f>IF(ISTEXT('Discounted Benefits'!$N509&amp;'Discounted Benefits'!$O509),('Discounted Benefits'!CD509)/Value_Output,"")</f>
        <v/>
      </c>
      <c r="BY296" s="77" t="str">
        <f>IF(ISTEXT('Discounted Benefits'!$N509&amp;'Discounted Benefits'!$O509),('Discounted Benefits'!CE509)/Value_Output,"")</f>
        <v/>
      </c>
      <c r="BZ296" s="77" t="str">
        <f>IF(ISTEXT('Discounted Benefits'!$N509&amp;'Discounted Benefits'!$O509),('Discounted Benefits'!CF509)/Value_Output,"")</f>
        <v/>
      </c>
      <c r="CA296" s="77" t="str">
        <f>IF(ISTEXT('Discounted Benefits'!$N509&amp;'Discounted Benefits'!$O509),('Discounted Benefits'!CG509)/Value_Output,"")</f>
        <v/>
      </c>
      <c r="CB296" s="77" t="str">
        <f>IF(ISTEXT('Discounted Benefits'!$N509&amp;'Discounted Benefits'!$O509),('Discounted Benefits'!CH509)/Value_Output,"")</f>
        <v/>
      </c>
      <c r="CC296" s="77" t="str">
        <f>IF(ISTEXT('Discounted Benefits'!$N509&amp;'Discounted Benefits'!$O509),('Discounted Benefits'!CI509)/Value_Output,"")</f>
        <v/>
      </c>
      <c r="CD296" s="77" t="str">
        <f>IF(ISTEXT('Discounted Benefits'!$N509&amp;'Discounted Benefits'!$O509),('Discounted Benefits'!CJ509)/Value_Output,"")</f>
        <v/>
      </c>
      <c r="CE296" s="77" t="str">
        <f>IF(ISTEXT('Discounted Benefits'!$N509&amp;'Discounted Benefits'!$O509),('Discounted Benefits'!CK509)/Value_Output,"")</f>
        <v/>
      </c>
      <c r="CF296" s="77" t="str">
        <f>IF(ISTEXT('Discounted Benefits'!$N509&amp;'Discounted Benefits'!$O509),('Discounted Benefits'!CL509)/Value_Output,"")</f>
        <v/>
      </c>
      <c r="CG296" s="77" t="str">
        <f>IF(ISTEXT('Discounted Benefits'!$N509&amp;'Discounted Benefits'!$O509),('Discounted Benefits'!CM509)/Value_Output,"")</f>
        <v/>
      </c>
      <c r="CH296" s="77" t="str">
        <f>IF(ISTEXT('Discounted Benefits'!$N509&amp;'Discounted Benefits'!$O509),('Discounted Benefits'!CN509)/Value_Output,"")</f>
        <v/>
      </c>
      <c r="CI296" s="77" t="str">
        <f>IF(ISTEXT('Discounted Benefits'!$N509&amp;'Discounted Benefits'!$O509),('Discounted Benefits'!CO509)/Value_Output,"")</f>
        <v/>
      </c>
      <c r="CJ296" s="77" t="str">
        <f>IF(ISTEXT('Discounted Benefits'!$N509&amp;'Discounted Benefits'!$O509),('Discounted Benefits'!CP509)/Value_Output,"")</f>
        <v/>
      </c>
      <c r="CM296" s="24"/>
      <c r="CN296" s="24"/>
    </row>
    <row r="297" spans="3:92" x14ac:dyDescent="0.35">
      <c r="C297" s="114"/>
      <c r="D297" s="114"/>
      <c r="E297" s="23" t="str">
        <f>IF(ISTEXT('Discounted Benefits'!$N510&amp;'Discounted Benefits'!$O510),'Discounted Benefits'!$O510,"")</f>
        <v/>
      </c>
      <c r="F297" s="23"/>
      <c r="G297" s="82" t="str">
        <f>IF(ISTEXT('Discounted Benefits'!$N510&amp;'Discounted Benefits'!$O510),SUM('Discounted Benefits'!$P510:$BM510)/Value_Output,"")</f>
        <v/>
      </c>
      <c r="H297" s="82"/>
      <c r="I297" s="87"/>
      <c r="J297" s="81" t="str">
        <f>IF(ISTEXT('Discounted Benefits'!$N510&amp;'Discounted Benefits'!$O510),('Discounted Benefits'!P510)/Value_Output,"")</f>
        <v/>
      </c>
      <c r="K297" s="81" t="str">
        <f>IF(ISTEXT('Discounted Benefits'!$N510&amp;'Discounted Benefits'!$O510),('Discounted Benefits'!Q510)/Value_Output,"")</f>
        <v/>
      </c>
      <c r="L297" s="81" t="str">
        <f>IF(ISTEXT('Discounted Benefits'!$N510&amp;'Discounted Benefits'!$O510),('Discounted Benefits'!R510)/Value_Output,"")</f>
        <v/>
      </c>
      <c r="M297" s="81" t="str">
        <f>IF(ISTEXT('Discounted Benefits'!$N510&amp;'Discounted Benefits'!$O510),('Discounted Benefits'!S510)/Value_Output,"")</f>
        <v/>
      </c>
      <c r="N297" s="81" t="str">
        <f>IF(ISTEXT('Discounted Benefits'!$N510&amp;'Discounted Benefits'!$O510),('Discounted Benefits'!T510)/Value_Output,"")</f>
        <v/>
      </c>
      <c r="O297" s="81" t="str">
        <f>IF(ISTEXT('Discounted Benefits'!$N510&amp;'Discounted Benefits'!$O510),('Discounted Benefits'!U510)/Value_Output,"")</f>
        <v/>
      </c>
      <c r="P297" s="81" t="str">
        <f>IF(ISTEXT('Discounted Benefits'!$N510&amp;'Discounted Benefits'!$O510),('Discounted Benefits'!V510)/Value_Output,"")</f>
        <v/>
      </c>
      <c r="Q297" s="81" t="str">
        <f>IF(ISTEXT('Discounted Benefits'!$N510&amp;'Discounted Benefits'!$O510),('Discounted Benefits'!W510)/Value_Output,"")</f>
        <v/>
      </c>
      <c r="R297" s="81" t="str">
        <f>IF(ISTEXT('Discounted Benefits'!$N510&amp;'Discounted Benefits'!$O510),('Discounted Benefits'!X510)/Value_Output,"")</f>
        <v/>
      </c>
      <c r="S297" s="81" t="str">
        <f>IF(ISTEXT('Discounted Benefits'!$N510&amp;'Discounted Benefits'!$O510),('Discounted Benefits'!Y510)/Value_Output,"")</f>
        <v/>
      </c>
      <c r="T297" s="81" t="str">
        <f>IF(ISTEXT('Discounted Benefits'!$N510&amp;'Discounted Benefits'!$O510),('Discounted Benefits'!Z510)/Value_Output,"")</f>
        <v/>
      </c>
      <c r="U297" s="81" t="str">
        <f>IF(ISTEXT('Discounted Benefits'!$N510&amp;'Discounted Benefits'!$O510),('Discounted Benefits'!AA510)/Value_Output,"")</f>
        <v/>
      </c>
      <c r="V297" s="81" t="str">
        <f>IF(ISTEXT('Discounted Benefits'!$N510&amp;'Discounted Benefits'!$O510),('Discounted Benefits'!AB510)/Value_Output,"")</f>
        <v/>
      </c>
      <c r="W297" s="81" t="str">
        <f>IF(ISTEXT('Discounted Benefits'!$N510&amp;'Discounted Benefits'!$O510),('Discounted Benefits'!AC510)/Value_Output,"")</f>
        <v/>
      </c>
      <c r="X297" s="81" t="str">
        <f>IF(ISTEXT('Discounted Benefits'!$N510&amp;'Discounted Benefits'!$O510),('Discounted Benefits'!AD510)/Value_Output,"")</f>
        <v/>
      </c>
      <c r="Y297" s="81" t="str">
        <f>IF(ISTEXT('Discounted Benefits'!$N510&amp;'Discounted Benefits'!$O510),('Discounted Benefits'!AE510)/Value_Output,"")</f>
        <v/>
      </c>
      <c r="Z297" s="81" t="str">
        <f>IF(ISTEXT('Discounted Benefits'!$N510&amp;'Discounted Benefits'!$O510),('Discounted Benefits'!AF510)/Value_Output,"")</f>
        <v/>
      </c>
      <c r="AA297" s="81" t="str">
        <f>IF(ISTEXT('Discounted Benefits'!$N510&amp;'Discounted Benefits'!$O510),('Discounted Benefits'!AG510)/Value_Output,"")</f>
        <v/>
      </c>
      <c r="AB297" s="81" t="str">
        <f>IF(ISTEXT('Discounted Benefits'!$N510&amp;'Discounted Benefits'!$O510),('Discounted Benefits'!AH510)/Value_Output,"")</f>
        <v/>
      </c>
      <c r="AC297" s="81" t="str">
        <f>IF(ISTEXT('Discounted Benefits'!$N510&amp;'Discounted Benefits'!$O510),('Discounted Benefits'!AI510)/Value_Output,"")</f>
        <v/>
      </c>
      <c r="AD297" s="81" t="str">
        <f>IF(ISTEXT('Discounted Benefits'!$N510&amp;'Discounted Benefits'!$O510),('Discounted Benefits'!AJ510)/Value_Output,"")</f>
        <v/>
      </c>
      <c r="AE297" s="81" t="str">
        <f>IF(ISTEXT('Discounted Benefits'!$N510&amp;'Discounted Benefits'!$O510),('Discounted Benefits'!AK510)/Value_Output,"")</f>
        <v/>
      </c>
      <c r="AF297" s="81" t="str">
        <f>IF(ISTEXT('Discounted Benefits'!$N510&amp;'Discounted Benefits'!$O510),('Discounted Benefits'!AL510)/Value_Output,"")</f>
        <v/>
      </c>
      <c r="AG297" s="81" t="str">
        <f>IF(ISTEXT('Discounted Benefits'!$N510&amp;'Discounted Benefits'!$O510),('Discounted Benefits'!AM510)/Value_Output,"")</f>
        <v/>
      </c>
      <c r="AH297" s="81" t="str">
        <f>IF(ISTEXT('Discounted Benefits'!$N510&amp;'Discounted Benefits'!$O510),('Discounted Benefits'!AN510)/Value_Output,"")</f>
        <v/>
      </c>
      <c r="AI297" s="81" t="str">
        <f>IF(ISTEXT('Discounted Benefits'!$N510&amp;'Discounted Benefits'!$O510),('Discounted Benefits'!AO510)/Value_Output,"")</f>
        <v/>
      </c>
      <c r="AJ297" s="81" t="str">
        <f>IF(ISTEXT('Discounted Benefits'!$N510&amp;'Discounted Benefits'!$O510),('Discounted Benefits'!AP510)/Value_Output,"")</f>
        <v/>
      </c>
      <c r="AK297" s="81" t="str">
        <f>IF(ISTEXT('Discounted Benefits'!$N510&amp;'Discounted Benefits'!$O510),('Discounted Benefits'!AQ510)/Value_Output,"")</f>
        <v/>
      </c>
      <c r="AL297" s="81" t="str">
        <f>IF(ISTEXT('Discounted Benefits'!$N510&amp;'Discounted Benefits'!$O510),('Discounted Benefits'!AR510)/Value_Output,"")</f>
        <v/>
      </c>
      <c r="AM297" s="81" t="str">
        <f>IF(ISTEXT('Discounted Benefits'!$N510&amp;'Discounted Benefits'!$O510),('Discounted Benefits'!AS510)/Value_Output,"")</f>
        <v/>
      </c>
      <c r="AN297" s="81" t="str">
        <f>IF(ISTEXT('Discounted Benefits'!$N510&amp;'Discounted Benefits'!$O510),('Discounted Benefits'!AT510)/Value_Output,"")</f>
        <v/>
      </c>
      <c r="AO297" s="81" t="str">
        <f>IF(ISTEXT('Discounted Benefits'!$N510&amp;'Discounted Benefits'!$O510),('Discounted Benefits'!AU510)/Value_Output,"")</f>
        <v/>
      </c>
      <c r="AP297" s="81" t="str">
        <f>IF(ISTEXT('Discounted Benefits'!$N510&amp;'Discounted Benefits'!$O510),('Discounted Benefits'!AV510)/Value_Output,"")</f>
        <v/>
      </c>
      <c r="AQ297" s="81" t="str">
        <f>IF(ISTEXT('Discounted Benefits'!$N510&amp;'Discounted Benefits'!$O510),('Discounted Benefits'!AW510)/Value_Output,"")</f>
        <v/>
      </c>
      <c r="AR297" s="81" t="str">
        <f>IF(ISTEXT('Discounted Benefits'!$N510&amp;'Discounted Benefits'!$O510),('Discounted Benefits'!AX510)/Value_Output,"")</f>
        <v/>
      </c>
      <c r="AS297" s="81" t="str">
        <f>IF(ISTEXT('Discounted Benefits'!$N510&amp;'Discounted Benefits'!$O510),('Discounted Benefits'!AY510)/Value_Output,"")</f>
        <v/>
      </c>
      <c r="AT297" s="81" t="str">
        <f>IF(ISTEXT('Discounted Benefits'!$N510&amp;'Discounted Benefits'!$O510),('Discounted Benefits'!AZ510)/Value_Output,"")</f>
        <v/>
      </c>
      <c r="AU297" s="81" t="str">
        <f>IF(ISTEXT('Discounted Benefits'!$N510&amp;'Discounted Benefits'!$O510),('Discounted Benefits'!BA510)/Value_Output,"")</f>
        <v/>
      </c>
      <c r="AV297" s="81" t="str">
        <f>IF(ISTEXT('Discounted Benefits'!$N510&amp;'Discounted Benefits'!$O510),('Discounted Benefits'!BB510)/Value_Output,"")</f>
        <v/>
      </c>
      <c r="AW297" s="81" t="str">
        <f>IF(ISTEXT('Discounted Benefits'!$N510&amp;'Discounted Benefits'!$O510),('Discounted Benefits'!BC510)/Value_Output,"")</f>
        <v/>
      </c>
      <c r="AX297" s="81" t="str">
        <f>IF(ISTEXT('Discounted Benefits'!$N510&amp;'Discounted Benefits'!$O510),('Discounted Benefits'!BD510)/Value_Output,"")</f>
        <v/>
      </c>
      <c r="AY297" s="81" t="str">
        <f>IF(ISTEXT('Discounted Benefits'!$N510&amp;'Discounted Benefits'!$O510),('Discounted Benefits'!BE510)/Value_Output,"")</f>
        <v/>
      </c>
      <c r="AZ297" s="77" t="str">
        <f>IF(ISTEXT('Discounted Benefits'!$N510&amp;'Discounted Benefits'!$O510),('Discounted Benefits'!BF510)/Value_Output,"")</f>
        <v/>
      </c>
      <c r="BA297" s="77" t="str">
        <f>IF(ISTEXT('Discounted Benefits'!$N510&amp;'Discounted Benefits'!$O510),('Discounted Benefits'!BG510)/Value_Output,"")</f>
        <v/>
      </c>
      <c r="BB297" s="77" t="str">
        <f>IF(ISTEXT('Discounted Benefits'!$N510&amp;'Discounted Benefits'!$O510),('Discounted Benefits'!BH510)/Value_Output,"")</f>
        <v/>
      </c>
      <c r="BC297" s="77" t="str">
        <f>IF(ISTEXT('Discounted Benefits'!$N510&amp;'Discounted Benefits'!$O510),('Discounted Benefits'!BI510)/Value_Output,"")</f>
        <v/>
      </c>
      <c r="BD297" s="77" t="str">
        <f>IF(ISTEXT('Discounted Benefits'!$N510&amp;'Discounted Benefits'!$O510),('Discounted Benefits'!BJ510)/Value_Output,"")</f>
        <v/>
      </c>
      <c r="BE297" s="77" t="str">
        <f>IF(ISTEXT('Discounted Benefits'!$N510&amp;'Discounted Benefits'!$O510),('Discounted Benefits'!BK510)/Value_Output,"")</f>
        <v/>
      </c>
      <c r="BF297" s="77" t="str">
        <f>IF(ISTEXT('Discounted Benefits'!$N510&amp;'Discounted Benefits'!$O510),('Discounted Benefits'!BL510)/Value_Output,"")</f>
        <v/>
      </c>
      <c r="BG297" s="77" t="str">
        <f>IF(ISTEXT('Discounted Benefits'!$N510&amp;'Discounted Benefits'!$O510),('Discounted Benefits'!BM510)/Value_Output,"")</f>
        <v/>
      </c>
      <c r="BH297" s="77" t="str">
        <f>IF(ISTEXT('Discounted Benefits'!$N510&amp;'Discounted Benefits'!$O510),('Discounted Benefits'!BN510)/Value_Output,"")</f>
        <v/>
      </c>
      <c r="BI297" s="77" t="str">
        <f>IF(ISTEXT('Discounted Benefits'!$N510&amp;'Discounted Benefits'!$O510),('Discounted Benefits'!BO510)/Value_Output,"")</f>
        <v/>
      </c>
      <c r="BJ297" s="77" t="str">
        <f>IF(ISTEXT('Discounted Benefits'!$N510&amp;'Discounted Benefits'!$O510),('Discounted Benefits'!BP510)/Value_Output,"")</f>
        <v/>
      </c>
      <c r="BK297" s="77" t="str">
        <f>IF(ISTEXT('Discounted Benefits'!$N510&amp;'Discounted Benefits'!$O510),('Discounted Benefits'!BQ510)/Value_Output,"")</f>
        <v/>
      </c>
      <c r="BL297" s="77" t="str">
        <f>IF(ISTEXT('Discounted Benefits'!$N510&amp;'Discounted Benefits'!$O510),('Discounted Benefits'!BR510)/Value_Output,"")</f>
        <v/>
      </c>
      <c r="BM297" s="77" t="str">
        <f>IF(ISTEXT('Discounted Benefits'!$N510&amp;'Discounted Benefits'!$O510),('Discounted Benefits'!BS510)/Value_Output,"")</f>
        <v/>
      </c>
      <c r="BN297" s="77" t="str">
        <f>IF(ISTEXT('Discounted Benefits'!$N510&amp;'Discounted Benefits'!$O510),('Discounted Benefits'!BT510)/Value_Output,"")</f>
        <v/>
      </c>
      <c r="BO297" s="77" t="str">
        <f>IF(ISTEXT('Discounted Benefits'!$N510&amp;'Discounted Benefits'!$O510),('Discounted Benefits'!BU510)/Value_Output,"")</f>
        <v/>
      </c>
      <c r="BP297" s="77" t="str">
        <f>IF(ISTEXT('Discounted Benefits'!$N510&amp;'Discounted Benefits'!$O510),('Discounted Benefits'!BV510)/Value_Output,"")</f>
        <v/>
      </c>
      <c r="BQ297" s="77" t="str">
        <f>IF(ISTEXT('Discounted Benefits'!$N510&amp;'Discounted Benefits'!$O510),('Discounted Benefits'!BW510)/Value_Output,"")</f>
        <v/>
      </c>
      <c r="BR297" s="77" t="str">
        <f>IF(ISTEXT('Discounted Benefits'!$N510&amp;'Discounted Benefits'!$O510),('Discounted Benefits'!BX510)/Value_Output,"")</f>
        <v/>
      </c>
      <c r="BS297" s="77" t="str">
        <f>IF(ISTEXT('Discounted Benefits'!$N510&amp;'Discounted Benefits'!$O510),('Discounted Benefits'!BY510)/Value_Output,"")</f>
        <v/>
      </c>
      <c r="BT297" s="77" t="str">
        <f>IF(ISTEXT('Discounted Benefits'!$N510&amp;'Discounted Benefits'!$O510),('Discounted Benefits'!BZ510)/Value_Output,"")</f>
        <v/>
      </c>
      <c r="BU297" s="77" t="str">
        <f>IF(ISTEXT('Discounted Benefits'!$N510&amp;'Discounted Benefits'!$O510),('Discounted Benefits'!CA510)/Value_Output,"")</f>
        <v/>
      </c>
      <c r="BV297" s="77" t="str">
        <f>IF(ISTEXT('Discounted Benefits'!$N510&amp;'Discounted Benefits'!$O510),('Discounted Benefits'!CB510)/Value_Output,"")</f>
        <v/>
      </c>
      <c r="BW297" s="77" t="str">
        <f>IF(ISTEXT('Discounted Benefits'!$N510&amp;'Discounted Benefits'!$O510),('Discounted Benefits'!CC510)/Value_Output,"")</f>
        <v/>
      </c>
      <c r="BX297" s="77" t="str">
        <f>IF(ISTEXT('Discounted Benefits'!$N510&amp;'Discounted Benefits'!$O510),('Discounted Benefits'!CD510)/Value_Output,"")</f>
        <v/>
      </c>
      <c r="BY297" s="77" t="str">
        <f>IF(ISTEXT('Discounted Benefits'!$N510&amp;'Discounted Benefits'!$O510),('Discounted Benefits'!CE510)/Value_Output,"")</f>
        <v/>
      </c>
      <c r="BZ297" s="77" t="str">
        <f>IF(ISTEXT('Discounted Benefits'!$N510&amp;'Discounted Benefits'!$O510),('Discounted Benefits'!CF510)/Value_Output,"")</f>
        <v/>
      </c>
      <c r="CA297" s="77" t="str">
        <f>IF(ISTEXT('Discounted Benefits'!$N510&amp;'Discounted Benefits'!$O510),('Discounted Benefits'!CG510)/Value_Output,"")</f>
        <v/>
      </c>
      <c r="CB297" s="77" t="str">
        <f>IF(ISTEXT('Discounted Benefits'!$N510&amp;'Discounted Benefits'!$O510),('Discounted Benefits'!CH510)/Value_Output,"")</f>
        <v/>
      </c>
      <c r="CC297" s="77" t="str">
        <f>IF(ISTEXT('Discounted Benefits'!$N510&amp;'Discounted Benefits'!$O510),('Discounted Benefits'!CI510)/Value_Output,"")</f>
        <v/>
      </c>
      <c r="CD297" s="77" t="str">
        <f>IF(ISTEXT('Discounted Benefits'!$N510&amp;'Discounted Benefits'!$O510),('Discounted Benefits'!CJ510)/Value_Output,"")</f>
        <v/>
      </c>
      <c r="CE297" s="77" t="str">
        <f>IF(ISTEXT('Discounted Benefits'!$N510&amp;'Discounted Benefits'!$O510),('Discounted Benefits'!CK510)/Value_Output,"")</f>
        <v/>
      </c>
      <c r="CF297" s="77" t="str">
        <f>IF(ISTEXT('Discounted Benefits'!$N510&amp;'Discounted Benefits'!$O510),('Discounted Benefits'!CL510)/Value_Output,"")</f>
        <v/>
      </c>
      <c r="CG297" s="77" t="str">
        <f>IF(ISTEXT('Discounted Benefits'!$N510&amp;'Discounted Benefits'!$O510),('Discounted Benefits'!CM510)/Value_Output,"")</f>
        <v/>
      </c>
      <c r="CH297" s="77" t="str">
        <f>IF(ISTEXT('Discounted Benefits'!$N510&amp;'Discounted Benefits'!$O510),('Discounted Benefits'!CN510)/Value_Output,"")</f>
        <v/>
      </c>
      <c r="CI297" s="77" t="str">
        <f>IF(ISTEXT('Discounted Benefits'!$N510&amp;'Discounted Benefits'!$O510),('Discounted Benefits'!CO510)/Value_Output,"")</f>
        <v/>
      </c>
      <c r="CJ297" s="77" t="str">
        <f>IF(ISTEXT('Discounted Benefits'!$N510&amp;'Discounted Benefits'!$O510),('Discounted Benefits'!CP510)/Value_Output,"")</f>
        <v/>
      </c>
      <c r="CM297" s="24"/>
      <c r="CN297" s="24"/>
    </row>
    <row r="298" spans="3:92" x14ac:dyDescent="0.35">
      <c r="C298" s="114"/>
      <c r="D298" s="114"/>
      <c r="E298" s="23" t="str">
        <f>IF(ISTEXT('Discounted Benefits'!$N511&amp;'Discounted Benefits'!$O511),'Discounted Benefits'!$O511,"")</f>
        <v/>
      </c>
      <c r="F298" s="23"/>
      <c r="G298" s="82" t="str">
        <f>IF(ISTEXT('Discounted Benefits'!$N511&amp;'Discounted Benefits'!$O511),SUM('Discounted Benefits'!$P511:$BM511)/Value_Output,"")</f>
        <v/>
      </c>
      <c r="H298" s="82"/>
      <c r="I298" s="87"/>
      <c r="J298" s="81" t="str">
        <f>IF(ISTEXT('Discounted Benefits'!$N511&amp;'Discounted Benefits'!$O511),('Discounted Benefits'!P511)/Value_Output,"")</f>
        <v/>
      </c>
      <c r="K298" s="81" t="str">
        <f>IF(ISTEXT('Discounted Benefits'!$N511&amp;'Discounted Benefits'!$O511),('Discounted Benefits'!Q511)/Value_Output,"")</f>
        <v/>
      </c>
      <c r="L298" s="81" t="str">
        <f>IF(ISTEXT('Discounted Benefits'!$N511&amp;'Discounted Benefits'!$O511),('Discounted Benefits'!R511)/Value_Output,"")</f>
        <v/>
      </c>
      <c r="M298" s="81" t="str">
        <f>IF(ISTEXT('Discounted Benefits'!$N511&amp;'Discounted Benefits'!$O511),('Discounted Benefits'!S511)/Value_Output,"")</f>
        <v/>
      </c>
      <c r="N298" s="81" t="str">
        <f>IF(ISTEXT('Discounted Benefits'!$N511&amp;'Discounted Benefits'!$O511),('Discounted Benefits'!T511)/Value_Output,"")</f>
        <v/>
      </c>
      <c r="O298" s="81" t="str">
        <f>IF(ISTEXT('Discounted Benefits'!$N511&amp;'Discounted Benefits'!$O511),('Discounted Benefits'!U511)/Value_Output,"")</f>
        <v/>
      </c>
      <c r="P298" s="81" t="str">
        <f>IF(ISTEXT('Discounted Benefits'!$N511&amp;'Discounted Benefits'!$O511),('Discounted Benefits'!V511)/Value_Output,"")</f>
        <v/>
      </c>
      <c r="Q298" s="81" t="str">
        <f>IF(ISTEXT('Discounted Benefits'!$N511&amp;'Discounted Benefits'!$O511),('Discounted Benefits'!W511)/Value_Output,"")</f>
        <v/>
      </c>
      <c r="R298" s="81" t="str">
        <f>IF(ISTEXT('Discounted Benefits'!$N511&amp;'Discounted Benefits'!$O511),('Discounted Benefits'!X511)/Value_Output,"")</f>
        <v/>
      </c>
      <c r="S298" s="81" t="str">
        <f>IF(ISTEXT('Discounted Benefits'!$N511&amp;'Discounted Benefits'!$O511),('Discounted Benefits'!Y511)/Value_Output,"")</f>
        <v/>
      </c>
      <c r="T298" s="81" t="str">
        <f>IF(ISTEXT('Discounted Benefits'!$N511&amp;'Discounted Benefits'!$O511),('Discounted Benefits'!Z511)/Value_Output,"")</f>
        <v/>
      </c>
      <c r="U298" s="81" t="str">
        <f>IF(ISTEXT('Discounted Benefits'!$N511&amp;'Discounted Benefits'!$O511),('Discounted Benefits'!AA511)/Value_Output,"")</f>
        <v/>
      </c>
      <c r="V298" s="81" t="str">
        <f>IF(ISTEXT('Discounted Benefits'!$N511&amp;'Discounted Benefits'!$O511),('Discounted Benefits'!AB511)/Value_Output,"")</f>
        <v/>
      </c>
      <c r="W298" s="81" t="str">
        <f>IF(ISTEXT('Discounted Benefits'!$N511&amp;'Discounted Benefits'!$O511),('Discounted Benefits'!AC511)/Value_Output,"")</f>
        <v/>
      </c>
      <c r="X298" s="81" t="str">
        <f>IF(ISTEXT('Discounted Benefits'!$N511&amp;'Discounted Benefits'!$O511),('Discounted Benefits'!AD511)/Value_Output,"")</f>
        <v/>
      </c>
      <c r="Y298" s="81" t="str">
        <f>IF(ISTEXT('Discounted Benefits'!$N511&amp;'Discounted Benefits'!$O511),('Discounted Benefits'!AE511)/Value_Output,"")</f>
        <v/>
      </c>
      <c r="Z298" s="81" t="str">
        <f>IF(ISTEXT('Discounted Benefits'!$N511&amp;'Discounted Benefits'!$O511),('Discounted Benefits'!AF511)/Value_Output,"")</f>
        <v/>
      </c>
      <c r="AA298" s="81" t="str">
        <f>IF(ISTEXT('Discounted Benefits'!$N511&amp;'Discounted Benefits'!$O511),('Discounted Benefits'!AG511)/Value_Output,"")</f>
        <v/>
      </c>
      <c r="AB298" s="81" t="str">
        <f>IF(ISTEXT('Discounted Benefits'!$N511&amp;'Discounted Benefits'!$O511),('Discounted Benefits'!AH511)/Value_Output,"")</f>
        <v/>
      </c>
      <c r="AC298" s="81" t="str">
        <f>IF(ISTEXT('Discounted Benefits'!$N511&amp;'Discounted Benefits'!$O511),('Discounted Benefits'!AI511)/Value_Output,"")</f>
        <v/>
      </c>
      <c r="AD298" s="81" t="str">
        <f>IF(ISTEXT('Discounted Benefits'!$N511&amp;'Discounted Benefits'!$O511),('Discounted Benefits'!AJ511)/Value_Output,"")</f>
        <v/>
      </c>
      <c r="AE298" s="81" t="str">
        <f>IF(ISTEXT('Discounted Benefits'!$N511&amp;'Discounted Benefits'!$O511),('Discounted Benefits'!AK511)/Value_Output,"")</f>
        <v/>
      </c>
      <c r="AF298" s="81" t="str">
        <f>IF(ISTEXT('Discounted Benefits'!$N511&amp;'Discounted Benefits'!$O511),('Discounted Benefits'!AL511)/Value_Output,"")</f>
        <v/>
      </c>
      <c r="AG298" s="81" t="str">
        <f>IF(ISTEXT('Discounted Benefits'!$N511&amp;'Discounted Benefits'!$O511),('Discounted Benefits'!AM511)/Value_Output,"")</f>
        <v/>
      </c>
      <c r="AH298" s="81" t="str">
        <f>IF(ISTEXT('Discounted Benefits'!$N511&amp;'Discounted Benefits'!$O511),('Discounted Benefits'!AN511)/Value_Output,"")</f>
        <v/>
      </c>
      <c r="AI298" s="81" t="str">
        <f>IF(ISTEXT('Discounted Benefits'!$N511&amp;'Discounted Benefits'!$O511),('Discounted Benefits'!AO511)/Value_Output,"")</f>
        <v/>
      </c>
      <c r="AJ298" s="81" t="str">
        <f>IF(ISTEXT('Discounted Benefits'!$N511&amp;'Discounted Benefits'!$O511),('Discounted Benefits'!AP511)/Value_Output,"")</f>
        <v/>
      </c>
      <c r="AK298" s="81" t="str">
        <f>IF(ISTEXT('Discounted Benefits'!$N511&amp;'Discounted Benefits'!$O511),('Discounted Benefits'!AQ511)/Value_Output,"")</f>
        <v/>
      </c>
      <c r="AL298" s="81" t="str">
        <f>IF(ISTEXT('Discounted Benefits'!$N511&amp;'Discounted Benefits'!$O511),('Discounted Benefits'!AR511)/Value_Output,"")</f>
        <v/>
      </c>
      <c r="AM298" s="81" t="str">
        <f>IF(ISTEXT('Discounted Benefits'!$N511&amp;'Discounted Benefits'!$O511),('Discounted Benefits'!AS511)/Value_Output,"")</f>
        <v/>
      </c>
      <c r="AN298" s="81" t="str">
        <f>IF(ISTEXT('Discounted Benefits'!$N511&amp;'Discounted Benefits'!$O511),('Discounted Benefits'!AT511)/Value_Output,"")</f>
        <v/>
      </c>
      <c r="AO298" s="81" t="str">
        <f>IF(ISTEXT('Discounted Benefits'!$N511&amp;'Discounted Benefits'!$O511),('Discounted Benefits'!AU511)/Value_Output,"")</f>
        <v/>
      </c>
      <c r="AP298" s="81" t="str">
        <f>IF(ISTEXT('Discounted Benefits'!$N511&amp;'Discounted Benefits'!$O511),('Discounted Benefits'!AV511)/Value_Output,"")</f>
        <v/>
      </c>
      <c r="AQ298" s="81" t="str">
        <f>IF(ISTEXT('Discounted Benefits'!$N511&amp;'Discounted Benefits'!$O511),('Discounted Benefits'!AW511)/Value_Output,"")</f>
        <v/>
      </c>
      <c r="AR298" s="81" t="str">
        <f>IF(ISTEXT('Discounted Benefits'!$N511&amp;'Discounted Benefits'!$O511),('Discounted Benefits'!AX511)/Value_Output,"")</f>
        <v/>
      </c>
      <c r="AS298" s="81" t="str">
        <f>IF(ISTEXT('Discounted Benefits'!$N511&amp;'Discounted Benefits'!$O511),('Discounted Benefits'!AY511)/Value_Output,"")</f>
        <v/>
      </c>
      <c r="AT298" s="81" t="str">
        <f>IF(ISTEXT('Discounted Benefits'!$N511&amp;'Discounted Benefits'!$O511),('Discounted Benefits'!AZ511)/Value_Output,"")</f>
        <v/>
      </c>
      <c r="AU298" s="81" t="str">
        <f>IF(ISTEXT('Discounted Benefits'!$N511&amp;'Discounted Benefits'!$O511),('Discounted Benefits'!BA511)/Value_Output,"")</f>
        <v/>
      </c>
      <c r="AV298" s="81" t="str">
        <f>IF(ISTEXT('Discounted Benefits'!$N511&amp;'Discounted Benefits'!$O511),('Discounted Benefits'!BB511)/Value_Output,"")</f>
        <v/>
      </c>
      <c r="AW298" s="81" t="str">
        <f>IF(ISTEXT('Discounted Benefits'!$N511&amp;'Discounted Benefits'!$O511),('Discounted Benefits'!BC511)/Value_Output,"")</f>
        <v/>
      </c>
      <c r="AX298" s="81" t="str">
        <f>IF(ISTEXT('Discounted Benefits'!$N511&amp;'Discounted Benefits'!$O511),('Discounted Benefits'!BD511)/Value_Output,"")</f>
        <v/>
      </c>
      <c r="AY298" s="81" t="str">
        <f>IF(ISTEXT('Discounted Benefits'!$N511&amp;'Discounted Benefits'!$O511),('Discounted Benefits'!BE511)/Value_Output,"")</f>
        <v/>
      </c>
      <c r="AZ298" s="77" t="str">
        <f>IF(ISTEXT('Discounted Benefits'!$N511&amp;'Discounted Benefits'!$O511),('Discounted Benefits'!BF511)/Value_Output,"")</f>
        <v/>
      </c>
      <c r="BA298" s="77" t="str">
        <f>IF(ISTEXT('Discounted Benefits'!$N511&amp;'Discounted Benefits'!$O511),('Discounted Benefits'!BG511)/Value_Output,"")</f>
        <v/>
      </c>
      <c r="BB298" s="77" t="str">
        <f>IF(ISTEXT('Discounted Benefits'!$N511&amp;'Discounted Benefits'!$O511),('Discounted Benefits'!BH511)/Value_Output,"")</f>
        <v/>
      </c>
      <c r="BC298" s="77" t="str">
        <f>IF(ISTEXT('Discounted Benefits'!$N511&amp;'Discounted Benefits'!$O511),('Discounted Benefits'!BI511)/Value_Output,"")</f>
        <v/>
      </c>
      <c r="BD298" s="77" t="str">
        <f>IF(ISTEXT('Discounted Benefits'!$N511&amp;'Discounted Benefits'!$O511),('Discounted Benefits'!BJ511)/Value_Output,"")</f>
        <v/>
      </c>
      <c r="BE298" s="77" t="str">
        <f>IF(ISTEXT('Discounted Benefits'!$N511&amp;'Discounted Benefits'!$O511),('Discounted Benefits'!BK511)/Value_Output,"")</f>
        <v/>
      </c>
      <c r="BF298" s="77" t="str">
        <f>IF(ISTEXT('Discounted Benefits'!$N511&amp;'Discounted Benefits'!$O511),('Discounted Benefits'!BL511)/Value_Output,"")</f>
        <v/>
      </c>
      <c r="BG298" s="77" t="str">
        <f>IF(ISTEXT('Discounted Benefits'!$N511&amp;'Discounted Benefits'!$O511),('Discounted Benefits'!BM511)/Value_Output,"")</f>
        <v/>
      </c>
      <c r="BH298" s="77" t="str">
        <f>IF(ISTEXT('Discounted Benefits'!$N511&amp;'Discounted Benefits'!$O511),('Discounted Benefits'!BN511)/Value_Output,"")</f>
        <v/>
      </c>
      <c r="BI298" s="77" t="str">
        <f>IF(ISTEXT('Discounted Benefits'!$N511&amp;'Discounted Benefits'!$O511),('Discounted Benefits'!BO511)/Value_Output,"")</f>
        <v/>
      </c>
      <c r="BJ298" s="77" t="str">
        <f>IF(ISTEXT('Discounted Benefits'!$N511&amp;'Discounted Benefits'!$O511),('Discounted Benefits'!BP511)/Value_Output,"")</f>
        <v/>
      </c>
      <c r="BK298" s="77" t="str">
        <f>IF(ISTEXT('Discounted Benefits'!$N511&amp;'Discounted Benefits'!$O511),('Discounted Benefits'!BQ511)/Value_Output,"")</f>
        <v/>
      </c>
      <c r="BL298" s="77" t="str">
        <f>IF(ISTEXT('Discounted Benefits'!$N511&amp;'Discounted Benefits'!$O511),('Discounted Benefits'!BR511)/Value_Output,"")</f>
        <v/>
      </c>
      <c r="BM298" s="77" t="str">
        <f>IF(ISTEXT('Discounted Benefits'!$N511&amp;'Discounted Benefits'!$O511),('Discounted Benefits'!BS511)/Value_Output,"")</f>
        <v/>
      </c>
      <c r="BN298" s="77" t="str">
        <f>IF(ISTEXT('Discounted Benefits'!$N511&amp;'Discounted Benefits'!$O511),('Discounted Benefits'!BT511)/Value_Output,"")</f>
        <v/>
      </c>
      <c r="BO298" s="77" t="str">
        <f>IF(ISTEXT('Discounted Benefits'!$N511&amp;'Discounted Benefits'!$O511),('Discounted Benefits'!BU511)/Value_Output,"")</f>
        <v/>
      </c>
      <c r="BP298" s="77" t="str">
        <f>IF(ISTEXT('Discounted Benefits'!$N511&amp;'Discounted Benefits'!$O511),('Discounted Benefits'!BV511)/Value_Output,"")</f>
        <v/>
      </c>
      <c r="BQ298" s="77" t="str">
        <f>IF(ISTEXT('Discounted Benefits'!$N511&amp;'Discounted Benefits'!$O511),('Discounted Benefits'!BW511)/Value_Output,"")</f>
        <v/>
      </c>
      <c r="BR298" s="77" t="str">
        <f>IF(ISTEXT('Discounted Benefits'!$N511&amp;'Discounted Benefits'!$O511),('Discounted Benefits'!BX511)/Value_Output,"")</f>
        <v/>
      </c>
      <c r="BS298" s="77" t="str">
        <f>IF(ISTEXT('Discounted Benefits'!$N511&amp;'Discounted Benefits'!$O511),('Discounted Benefits'!BY511)/Value_Output,"")</f>
        <v/>
      </c>
      <c r="BT298" s="77" t="str">
        <f>IF(ISTEXT('Discounted Benefits'!$N511&amp;'Discounted Benefits'!$O511),('Discounted Benefits'!BZ511)/Value_Output,"")</f>
        <v/>
      </c>
      <c r="BU298" s="77" t="str">
        <f>IF(ISTEXT('Discounted Benefits'!$N511&amp;'Discounted Benefits'!$O511),('Discounted Benefits'!CA511)/Value_Output,"")</f>
        <v/>
      </c>
      <c r="BV298" s="77" t="str">
        <f>IF(ISTEXT('Discounted Benefits'!$N511&amp;'Discounted Benefits'!$O511),('Discounted Benefits'!CB511)/Value_Output,"")</f>
        <v/>
      </c>
      <c r="BW298" s="77" t="str">
        <f>IF(ISTEXT('Discounted Benefits'!$N511&amp;'Discounted Benefits'!$O511),('Discounted Benefits'!CC511)/Value_Output,"")</f>
        <v/>
      </c>
      <c r="BX298" s="77" t="str">
        <f>IF(ISTEXT('Discounted Benefits'!$N511&amp;'Discounted Benefits'!$O511),('Discounted Benefits'!CD511)/Value_Output,"")</f>
        <v/>
      </c>
      <c r="BY298" s="77" t="str">
        <f>IF(ISTEXT('Discounted Benefits'!$N511&amp;'Discounted Benefits'!$O511),('Discounted Benefits'!CE511)/Value_Output,"")</f>
        <v/>
      </c>
      <c r="BZ298" s="77" t="str">
        <f>IF(ISTEXT('Discounted Benefits'!$N511&amp;'Discounted Benefits'!$O511),('Discounted Benefits'!CF511)/Value_Output,"")</f>
        <v/>
      </c>
      <c r="CA298" s="77" t="str">
        <f>IF(ISTEXT('Discounted Benefits'!$N511&amp;'Discounted Benefits'!$O511),('Discounted Benefits'!CG511)/Value_Output,"")</f>
        <v/>
      </c>
      <c r="CB298" s="77" t="str">
        <f>IF(ISTEXT('Discounted Benefits'!$N511&amp;'Discounted Benefits'!$O511),('Discounted Benefits'!CH511)/Value_Output,"")</f>
        <v/>
      </c>
      <c r="CC298" s="77" t="str">
        <f>IF(ISTEXT('Discounted Benefits'!$N511&amp;'Discounted Benefits'!$O511),('Discounted Benefits'!CI511)/Value_Output,"")</f>
        <v/>
      </c>
      <c r="CD298" s="77" t="str">
        <f>IF(ISTEXT('Discounted Benefits'!$N511&amp;'Discounted Benefits'!$O511),('Discounted Benefits'!CJ511)/Value_Output,"")</f>
        <v/>
      </c>
      <c r="CE298" s="77" t="str">
        <f>IF(ISTEXT('Discounted Benefits'!$N511&amp;'Discounted Benefits'!$O511),('Discounted Benefits'!CK511)/Value_Output,"")</f>
        <v/>
      </c>
      <c r="CF298" s="77" t="str">
        <f>IF(ISTEXT('Discounted Benefits'!$N511&amp;'Discounted Benefits'!$O511),('Discounted Benefits'!CL511)/Value_Output,"")</f>
        <v/>
      </c>
      <c r="CG298" s="77" t="str">
        <f>IF(ISTEXT('Discounted Benefits'!$N511&amp;'Discounted Benefits'!$O511),('Discounted Benefits'!CM511)/Value_Output,"")</f>
        <v/>
      </c>
      <c r="CH298" s="77" t="str">
        <f>IF(ISTEXT('Discounted Benefits'!$N511&amp;'Discounted Benefits'!$O511),('Discounted Benefits'!CN511)/Value_Output,"")</f>
        <v/>
      </c>
      <c r="CI298" s="77" t="str">
        <f>IF(ISTEXT('Discounted Benefits'!$N511&amp;'Discounted Benefits'!$O511),('Discounted Benefits'!CO511)/Value_Output,"")</f>
        <v/>
      </c>
      <c r="CJ298" s="77" t="str">
        <f>IF(ISTEXT('Discounted Benefits'!$N511&amp;'Discounted Benefits'!$O511),('Discounted Benefits'!CP511)/Value_Output,"")</f>
        <v/>
      </c>
      <c r="CM298" s="24"/>
      <c r="CN298" s="24"/>
    </row>
    <row r="299" spans="3:92" x14ac:dyDescent="0.35">
      <c r="C299" s="114"/>
      <c r="D299" s="114"/>
      <c r="E299" s="23" t="str">
        <f>IF(ISTEXT('Discounted Benefits'!$N512&amp;'Discounted Benefits'!$O512),'Discounted Benefits'!$O512,"")</f>
        <v/>
      </c>
      <c r="F299" s="23"/>
      <c r="G299" s="82" t="str">
        <f>IF(ISTEXT('Discounted Benefits'!$N512&amp;'Discounted Benefits'!$O512),SUM('Discounted Benefits'!$P512:$BM512)/Value_Output,"")</f>
        <v/>
      </c>
      <c r="H299" s="82"/>
      <c r="I299" s="88"/>
      <c r="J299" s="81" t="str">
        <f>IF(ISTEXT('Discounted Benefits'!$N512&amp;'Discounted Benefits'!$O512),('Discounted Benefits'!P512)/Value_Output,"")</f>
        <v/>
      </c>
      <c r="K299" s="81" t="str">
        <f>IF(ISTEXT('Discounted Benefits'!$N512&amp;'Discounted Benefits'!$O512),('Discounted Benefits'!Q512)/Value_Output,"")</f>
        <v/>
      </c>
      <c r="L299" s="81" t="str">
        <f>IF(ISTEXT('Discounted Benefits'!$N512&amp;'Discounted Benefits'!$O512),('Discounted Benefits'!R512)/Value_Output,"")</f>
        <v/>
      </c>
      <c r="M299" s="81" t="str">
        <f>IF(ISTEXT('Discounted Benefits'!$N512&amp;'Discounted Benefits'!$O512),('Discounted Benefits'!S512)/Value_Output,"")</f>
        <v/>
      </c>
      <c r="N299" s="81" t="str">
        <f>IF(ISTEXT('Discounted Benefits'!$N512&amp;'Discounted Benefits'!$O512),('Discounted Benefits'!T512)/Value_Output,"")</f>
        <v/>
      </c>
      <c r="O299" s="81" t="str">
        <f>IF(ISTEXT('Discounted Benefits'!$N512&amp;'Discounted Benefits'!$O512),('Discounted Benefits'!U512)/Value_Output,"")</f>
        <v/>
      </c>
      <c r="P299" s="81" t="str">
        <f>IF(ISTEXT('Discounted Benefits'!$N512&amp;'Discounted Benefits'!$O512),('Discounted Benefits'!V512)/Value_Output,"")</f>
        <v/>
      </c>
      <c r="Q299" s="81" t="str">
        <f>IF(ISTEXT('Discounted Benefits'!$N512&amp;'Discounted Benefits'!$O512),('Discounted Benefits'!W512)/Value_Output,"")</f>
        <v/>
      </c>
      <c r="R299" s="81" t="str">
        <f>IF(ISTEXT('Discounted Benefits'!$N512&amp;'Discounted Benefits'!$O512),('Discounted Benefits'!X512)/Value_Output,"")</f>
        <v/>
      </c>
      <c r="S299" s="81" t="str">
        <f>IF(ISTEXT('Discounted Benefits'!$N512&amp;'Discounted Benefits'!$O512),('Discounted Benefits'!Y512)/Value_Output,"")</f>
        <v/>
      </c>
      <c r="T299" s="81" t="str">
        <f>IF(ISTEXT('Discounted Benefits'!$N512&amp;'Discounted Benefits'!$O512),('Discounted Benefits'!Z512)/Value_Output,"")</f>
        <v/>
      </c>
      <c r="U299" s="81" t="str">
        <f>IF(ISTEXT('Discounted Benefits'!$N512&amp;'Discounted Benefits'!$O512),('Discounted Benefits'!AA512)/Value_Output,"")</f>
        <v/>
      </c>
      <c r="V299" s="81" t="str">
        <f>IF(ISTEXT('Discounted Benefits'!$N512&amp;'Discounted Benefits'!$O512),('Discounted Benefits'!AB512)/Value_Output,"")</f>
        <v/>
      </c>
      <c r="W299" s="81" t="str">
        <f>IF(ISTEXT('Discounted Benefits'!$N512&amp;'Discounted Benefits'!$O512),('Discounted Benefits'!AC512)/Value_Output,"")</f>
        <v/>
      </c>
      <c r="X299" s="81" t="str">
        <f>IF(ISTEXT('Discounted Benefits'!$N512&amp;'Discounted Benefits'!$O512),('Discounted Benefits'!AD512)/Value_Output,"")</f>
        <v/>
      </c>
      <c r="Y299" s="81" t="str">
        <f>IF(ISTEXT('Discounted Benefits'!$N512&amp;'Discounted Benefits'!$O512),('Discounted Benefits'!AE512)/Value_Output,"")</f>
        <v/>
      </c>
      <c r="Z299" s="81" t="str">
        <f>IF(ISTEXT('Discounted Benefits'!$N512&amp;'Discounted Benefits'!$O512),('Discounted Benefits'!AF512)/Value_Output,"")</f>
        <v/>
      </c>
      <c r="AA299" s="81" t="str">
        <f>IF(ISTEXT('Discounted Benefits'!$N512&amp;'Discounted Benefits'!$O512),('Discounted Benefits'!AG512)/Value_Output,"")</f>
        <v/>
      </c>
      <c r="AB299" s="81" t="str">
        <f>IF(ISTEXT('Discounted Benefits'!$N512&amp;'Discounted Benefits'!$O512),('Discounted Benefits'!AH512)/Value_Output,"")</f>
        <v/>
      </c>
      <c r="AC299" s="81" t="str">
        <f>IF(ISTEXT('Discounted Benefits'!$N512&amp;'Discounted Benefits'!$O512),('Discounted Benefits'!AI512)/Value_Output,"")</f>
        <v/>
      </c>
      <c r="AD299" s="81" t="str">
        <f>IF(ISTEXT('Discounted Benefits'!$N512&amp;'Discounted Benefits'!$O512),('Discounted Benefits'!AJ512)/Value_Output,"")</f>
        <v/>
      </c>
      <c r="AE299" s="81" t="str">
        <f>IF(ISTEXT('Discounted Benefits'!$N512&amp;'Discounted Benefits'!$O512),('Discounted Benefits'!AK512)/Value_Output,"")</f>
        <v/>
      </c>
      <c r="AF299" s="81" t="str">
        <f>IF(ISTEXT('Discounted Benefits'!$N512&amp;'Discounted Benefits'!$O512),('Discounted Benefits'!AL512)/Value_Output,"")</f>
        <v/>
      </c>
      <c r="AG299" s="81" t="str">
        <f>IF(ISTEXT('Discounted Benefits'!$N512&amp;'Discounted Benefits'!$O512),('Discounted Benefits'!AM512)/Value_Output,"")</f>
        <v/>
      </c>
      <c r="AH299" s="81" t="str">
        <f>IF(ISTEXT('Discounted Benefits'!$N512&amp;'Discounted Benefits'!$O512),('Discounted Benefits'!AN512)/Value_Output,"")</f>
        <v/>
      </c>
      <c r="AI299" s="81" t="str">
        <f>IF(ISTEXT('Discounted Benefits'!$N512&amp;'Discounted Benefits'!$O512),('Discounted Benefits'!AO512)/Value_Output,"")</f>
        <v/>
      </c>
      <c r="AJ299" s="81" t="str">
        <f>IF(ISTEXT('Discounted Benefits'!$N512&amp;'Discounted Benefits'!$O512),('Discounted Benefits'!AP512)/Value_Output,"")</f>
        <v/>
      </c>
      <c r="AK299" s="81" t="str">
        <f>IF(ISTEXT('Discounted Benefits'!$N512&amp;'Discounted Benefits'!$O512),('Discounted Benefits'!AQ512)/Value_Output,"")</f>
        <v/>
      </c>
      <c r="AL299" s="81" t="str">
        <f>IF(ISTEXT('Discounted Benefits'!$N512&amp;'Discounted Benefits'!$O512),('Discounted Benefits'!AR512)/Value_Output,"")</f>
        <v/>
      </c>
      <c r="AM299" s="81" t="str">
        <f>IF(ISTEXT('Discounted Benefits'!$N512&amp;'Discounted Benefits'!$O512),('Discounted Benefits'!AS512)/Value_Output,"")</f>
        <v/>
      </c>
      <c r="AN299" s="81" t="str">
        <f>IF(ISTEXT('Discounted Benefits'!$N512&amp;'Discounted Benefits'!$O512),('Discounted Benefits'!AT512)/Value_Output,"")</f>
        <v/>
      </c>
      <c r="AO299" s="81" t="str">
        <f>IF(ISTEXT('Discounted Benefits'!$N512&amp;'Discounted Benefits'!$O512),('Discounted Benefits'!AU512)/Value_Output,"")</f>
        <v/>
      </c>
      <c r="AP299" s="81" t="str">
        <f>IF(ISTEXT('Discounted Benefits'!$N512&amp;'Discounted Benefits'!$O512),('Discounted Benefits'!AV512)/Value_Output,"")</f>
        <v/>
      </c>
      <c r="AQ299" s="81" t="str">
        <f>IF(ISTEXT('Discounted Benefits'!$N512&amp;'Discounted Benefits'!$O512),('Discounted Benefits'!AW512)/Value_Output,"")</f>
        <v/>
      </c>
      <c r="AR299" s="81" t="str">
        <f>IF(ISTEXT('Discounted Benefits'!$N512&amp;'Discounted Benefits'!$O512),('Discounted Benefits'!AX512)/Value_Output,"")</f>
        <v/>
      </c>
      <c r="AS299" s="81" t="str">
        <f>IF(ISTEXT('Discounted Benefits'!$N512&amp;'Discounted Benefits'!$O512),('Discounted Benefits'!AY512)/Value_Output,"")</f>
        <v/>
      </c>
      <c r="AT299" s="81" t="str">
        <f>IF(ISTEXT('Discounted Benefits'!$N512&amp;'Discounted Benefits'!$O512),('Discounted Benefits'!AZ512)/Value_Output,"")</f>
        <v/>
      </c>
      <c r="AU299" s="81" t="str">
        <f>IF(ISTEXT('Discounted Benefits'!$N512&amp;'Discounted Benefits'!$O512),('Discounted Benefits'!BA512)/Value_Output,"")</f>
        <v/>
      </c>
      <c r="AV299" s="81" t="str">
        <f>IF(ISTEXT('Discounted Benefits'!$N512&amp;'Discounted Benefits'!$O512),('Discounted Benefits'!BB512)/Value_Output,"")</f>
        <v/>
      </c>
      <c r="AW299" s="81" t="str">
        <f>IF(ISTEXT('Discounted Benefits'!$N512&amp;'Discounted Benefits'!$O512),('Discounted Benefits'!BC512)/Value_Output,"")</f>
        <v/>
      </c>
      <c r="AX299" s="81" t="str">
        <f>IF(ISTEXT('Discounted Benefits'!$N512&amp;'Discounted Benefits'!$O512),('Discounted Benefits'!BD512)/Value_Output,"")</f>
        <v/>
      </c>
      <c r="AY299" s="81" t="str">
        <f>IF(ISTEXT('Discounted Benefits'!$N512&amp;'Discounted Benefits'!$O512),('Discounted Benefits'!BE512)/Value_Output,"")</f>
        <v/>
      </c>
      <c r="AZ299" s="77" t="str">
        <f>IF(ISTEXT('Discounted Benefits'!$N512&amp;'Discounted Benefits'!$O512),('Discounted Benefits'!BF512)/Value_Output,"")</f>
        <v/>
      </c>
      <c r="BA299" s="77" t="str">
        <f>IF(ISTEXT('Discounted Benefits'!$N512&amp;'Discounted Benefits'!$O512),('Discounted Benefits'!BG512)/Value_Output,"")</f>
        <v/>
      </c>
      <c r="BB299" s="77" t="str">
        <f>IF(ISTEXT('Discounted Benefits'!$N512&amp;'Discounted Benefits'!$O512),('Discounted Benefits'!BH512)/Value_Output,"")</f>
        <v/>
      </c>
      <c r="BC299" s="77" t="str">
        <f>IF(ISTEXT('Discounted Benefits'!$N512&amp;'Discounted Benefits'!$O512),('Discounted Benefits'!BI512)/Value_Output,"")</f>
        <v/>
      </c>
      <c r="BD299" s="77" t="str">
        <f>IF(ISTEXT('Discounted Benefits'!$N512&amp;'Discounted Benefits'!$O512),('Discounted Benefits'!BJ512)/Value_Output,"")</f>
        <v/>
      </c>
      <c r="BE299" s="77" t="str">
        <f>IF(ISTEXT('Discounted Benefits'!$N512&amp;'Discounted Benefits'!$O512),('Discounted Benefits'!BK512)/Value_Output,"")</f>
        <v/>
      </c>
      <c r="BF299" s="77" t="str">
        <f>IF(ISTEXT('Discounted Benefits'!$N512&amp;'Discounted Benefits'!$O512),('Discounted Benefits'!BL512)/Value_Output,"")</f>
        <v/>
      </c>
      <c r="BG299" s="77" t="str">
        <f>IF(ISTEXT('Discounted Benefits'!$N512&amp;'Discounted Benefits'!$O512),('Discounted Benefits'!BM512)/Value_Output,"")</f>
        <v/>
      </c>
      <c r="BH299" s="77" t="str">
        <f>IF(ISTEXT('Discounted Benefits'!$N512&amp;'Discounted Benefits'!$O512),('Discounted Benefits'!BN512)/Value_Output,"")</f>
        <v/>
      </c>
      <c r="BI299" s="77" t="str">
        <f>IF(ISTEXT('Discounted Benefits'!$N512&amp;'Discounted Benefits'!$O512),('Discounted Benefits'!BO512)/Value_Output,"")</f>
        <v/>
      </c>
      <c r="BJ299" s="77" t="str">
        <f>IF(ISTEXT('Discounted Benefits'!$N512&amp;'Discounted Benefits'!$O512),('Discounted Benefits'!BP512)/Value_Output,"")</f>
        <v/>
      </c>
      <c r="BK299" s="77" t="str">
        <f>IF(ISTEXT('Discounted Benefits'!$N512&amp;'Discounted Benefits'!$O512),('Discounted Benefits'!BQ512)/Value_Output,"")</f>
        <v/>
      </c>
      <c r="BL299" s="77" t="str">
        <f>IF(ISTEXT('Discounted Benefits'!$N512&amp;'Discounted Benefits'!$O512),('Discounted Benefits'!BR512)/Value_Output,"")</f>
        <v/>
      </c>
      <c r="BM299" s="77" t="str">
        <f>IF(ISTEXT('Discounted Benefits'!$N512&amp;'Discounted Benefits'!$O512),('Discounted Benefits'!BS512)/Value_Output,"")</f>
        <v/>
      </c>
      <c r="BN299" s="77" t="str">
        <f>IF(ISTEXT('Discounted Benefits'!$N512&amp;'Discounted Benefits'!$O512),('Discounted Benefits'!BT512)/Value_Output,"")</f>
        <v/>
      </c>
      <c r="BO299" s="77" t="str">
        <f>IF(ISTEXT('Discounted Benefits'!$N512&amp;'Discounted Benefits'!$O512),('Discounted Benefits'!BU512)/Value_Output,"")</f>
        <v/>
      </c>
      <c r="BP299" s="77" t="str">
        <f>IF(ISTEXT('Discounted Benefits'!$N512&amp;'Discounted Benefits'!$O512),('Discounted Benefits'!BV512)/Value_Output,"")</f>
        <v/>
      </c>
      <c r="BQ299" s="77" t="str">
        <f>IF(ISTEXT('Discounted Benefits'!$N512&amp;'Discounted Benefits'!$O512),('Discounted Benefits'!BW512)/Value_Output,"")</f>
        <v/>
      </c>
      <c r="BR299" s="77" t="str">
        <f>IF(ISTEXT('Discounted Benefits'!$N512&amp;'Discounted Benefits'!$O512),('Discounted Benefits'!BX512)/Value_Output,"")</f>
        <v/>
      </c>
      <c r="BS299" s="77" t="str">
        <f>IF(ISTEXT('Discounted Benefits'!$N512&amp;'Discounted Benefits'!$O512),('Discounted Benefits'!BY512)/Value_Output,"")</f>
        <v/>
      </c>
      <c r="BT299" s="77" t="str">
        <f>IF(ISTEXT('Discounted Benefits'!$N512&amp;'Discounted Benefits'!$O512),('Discounted Benefits'!BZ512)/Value_Output,"")</f>
        <v/>
      </c>
      <c r="BU299" s="77" t="str">
        <f>IF(ISTEXT('Discounted Benefits'!$N512&amp;'Discounted Benefits'!$O512),('Discounted Benefits'!CA512)/Value_Output,"")</f>
        <v/>
      </c>
      <c r="BV299" s="77" t="str">
        <f>IF(ISTEXT('Discounted Benefits'!$N512&amp;'Discounted Benefits'!$O512),('Discounted Benefits'!CB512)/Value_Output,"")</f>
        <v/>
      </c>
      <c r="BW299" s="77" t="str">
        <f>IF(ISTEXT('Discounted Benefits'!$N512&amp;'Discounted Benefits'!$O512),('Discounted Benefits'!CC512)/Value_Output,"")</f>
        <v/>
      </c>
      <c r="BX299" s="77" t="str">
        <f>IF(ISTEXT('Discounted Benefits'!$N512&amp;'Discounted Benefits'!$O512),('Discounted Benefits'!CD512)/Value_Output,"")</f>
        <v/>
      </c>
      <c r="BY299" s="77" t="str">
        <f>IF(ISTEXT('Discounted Benefits'!$N512&amp;'Discounted Benefits'!$O512),('Discounted Benefits'!CE512)/Value_Output,"")</f>
        <v/>
      </c>
      <c r="BZ299" s="77" t="str">
        <f>IF(ISTEXT('Discounted Benefits'!$N512&amp;'Discounted Benefits'!$O512),('Discounted Benefits'!CF512)/Value_Output,"")</f>
        <v/>
      </c>
      <c r="CA299" s="77" t="str">
        <f>IF(ISTEXT('Discounted Benefits'!$N512&amp;'Discounted Benefits'!$O512),('Discounted Benefits'!CG512)/Value_Output,"")</f>
        <v/>
      </c>
      <c r="CB299" s="77" t="str">
        <f>IF(ISTEXT('Discounted Benefits'!$N512&amp;'Discounted Benefits'!$O512),('Discounted Benefits'!CH512)/Value_Output,"")</f>
        <v/>
      </c>
      <c r="CC299" s="77" t="str">
        <f>IF(ISTEXT('Discounted Benefits'!$N512&amp;'Discounted Benefits'!$O512),('Discounted Benefits'!CI512)/Value_Output,"")</f>
        <v/>
      </c>
      <c r="CD299" s="77" t="str">
        <f>IF(ISTEXT('Discounted Benefits'!$N512&amp;'Discounted Benefits'!$O512),('Discounted Benefits'!CJ512)/Value_Output,"")</f>
        <v/>
      </c>
      <c r="CE299" s="77" t="str">
        <f>IF(ISTEXT('Discounted Benefits'!$N512&amp;'Discounted Benefits'!$O512),('Discounted Benefits'!CK512)/Value_Output,"")</f>
        <v/>
      </c>
      <c r="CF299" s="77" t="str">
        <f>IF(ISTEXT('Discounted Benefits'!$N512&amp;'Discounted Benefits'!$O512),('Discounted Benefits'!CL512)/Value_Output,"")</f>
        <v/>
      </c>
      <c r="CG299" s="77" t="str">
        <f>IF(ISTEXT('Discounted Benefits'!$N512&amp;'Discounted Benefits'!$O512),('Discounted Benefits'!CM512)/Value_Output,"")</f>
        <v/>
      </c>
      <c r="CH299" s="77" t="str">
        <f>IF(ISTEXT('Discounted Benefits'!$N512&amp;'Discounted Benefits'!$O512),('Discounted Benefits'!CN512)/Value_Output,"")</f>
        <v/>
      </c>
      <c r="CI299" s="77" t="str">
        <f>IF(ISTEXT('Discounted Benefits'!$N512&amp;'Discounted Benefits'!$O512),('Discounted Benefits'!CO512)/Value_Output,"")</f>
        <v/>
      </c>
      <c r="CJ299" s="77" t="str">
        <f>IF(ISTEXT('Discounted Benefits'!$N512&amp;'Discounted Benefits'!$O512),('Discounted Benefits'!CP512)/Value_Output,"")</f>
        <v/>
      </c>
      <c r="CM299" s="24"/>
      <c r="CN299" s="24"/>
    </row>
    <row r="300" spans="3:92" x14ac:dyDescent="0.35">
      <c r="C300" s="114"/>
      <c r="D300" s="114"/>
      <c r="E300" s="23" t="str">
        <f>IF(ISTEXT('Discounted Benefits'!$N513&amp;'Discounted Benefits'!$O513),'Discounted Benefits'!$O513,"")</f>
        <v/>
      </c>
      <c r="F300" s="23"/>
      <c r="G300" s="82" t="str">
        <f>IF(ISTEXT('Discounted Benefits'!$N513&amp;'Discounted Benefits'!$O513),SUM('Discounted Benefits'!$P513:$BM513)/Value_Output,"")</f>
        <v/>
      </c>
      <c r="H300" s="82"/>
      <c r="I300" s="88"/>
      <c r="J300" s="81" t="str">
        <f>IF(ISTEXT('Discounted Benefits'!$N513&amp;'Discounted Benefits'!$O513),('Discounted Benefits'!P513)/Value_Output,"")</f>
        <v/>
      </c>
      <c r="K300" s="81" t="str">
        <f>IF(ISTEXT('Discounted Benefits'!$N513&amp;'Discounted Benefits'!$O513),('Discounted Benefits'!Q513)/Value_Output,"")</f>
        <v/>
      </c>
      <c r="L300" s="81" t="str">
        <f>IF(ISTEXT('Discounted Benefits'!$N513&amp;'Discounted Benefits'!$O513),('Discounted Benefits'!R513)/Value_Output,"")</f>
        <v/>
      </c>
      <c r="M300" s="81" t="str">
        <f>IF(ISTEXT('Discounted Benefits'!$N513&amp;'Discounted Benefits'!$O513),('Discounted Benefits'!S513)/Value_Output,"")</f>
        <v/>
      </c>
      <c r="N300" s="81" t="str">
        <f>IF(ISTEXT('Discounted Benefits'!$N513&amp;'Discounted Benefits'!$O513),('Discounted Benefits'!T513)/Value_Output,"")</f>
        <v/>
      </c>
      <c r="O300" s="81" t="str">
        <f>IF(ISTEXT('Discounted Benefits'!$N513&amp;'Discounted Benefits'!$O513),('Discounted Benefits'!U513)/Value_Output,"")</f>
        <v/>
      </c>
      <c r="P300" s="81" t="str">
        <f>IF(ISTEXT('Discounted Benefits'!$N513&amp;'Discounted Benefits'!$O513),('Discounted Benefits'!V513)/Value_Output,"")</f>
        <v/>
      </c>
      <c r="Q300" s="81" t="str">
        <f>IF(ISTEXT('Discounted Benefits'!$N513&amp;'Discounted Benefits'!$O513),('Discounted Benefits'!W513)/Value_Output,"")</f>
        <v/>
      </c>
      <c r="R300" s="81" t="str">
        <f>IF(ISTEXT('Discounted Benefits'!$N513&amp;'Discounted Benefits'!$O513),('Discounted Benefits'!X513)/Value_Output,"")</f>
        <v/>
      </c>
      <c r="S300" s="81" t="str">
        <f>IF(ISTEXT('Discounted Benefits'!$N513&amp;'Discounted Benefits'!$O513),('Discounted Benefits'!Y513)/Value_Output,"")</f>
        <v/>
      </c>
      <c r="T300" s="81" t="str">
        <f>IF(ISTEXT('Discounted Benefits'!$N513&amp;'Discounted Benefits'!$O513),('Discounted Benefits'!Z513)/Value_Output,"")</f>
        <v/>
      </c>
      <c r="U300" s="81" t="str">
        <f>IF(ISTEXT('Discounted Benefits'!$N513&amp;'Discounted Benefits'!$O513),('Discounted Benefits'!AA513)/Value_Output,"")</f>
        <v/>
      </c>
      <c r="V300" s="81" t="str">
        <f>IF(ISTEXT('Discounted Benefits'!$N513&amp;'Discounted Benefits'!$O513),('Discounted Benefits'!AB513)/Value_Output,"")</f>
        <v/>
      </c>
      <c r="W300" s="81" t="str">
        <f>IF(ISTEXT('Discounted Benefits'!$N513&amp;'Discounted Benefits'!$O513),('Discounted Benefits'!AC513)/Value_Output,"")</f>
        <v/>
      </c>
      <c r="X300" s="81" t="str">
        <f>IF(ISTEXT('Discounted Benefits'!$N513&amp;'Discounted Benefits'!$O513),('Discounted Benefits'!AD513)/Value_Output,"")</f>
        <v/>
      </c>
      <c r="Y300" s="81" t="str">
        <f>IF(ISTEXT('Discounted Benefits'!$N513&amp;'Discounted Benefits'!$O513),('Discounted Benefits'!AE513)/Value_Output,"")</f>
        <v/>
      </c>
      <c r="Z300" s="81" t="str">
        <f>IF(ISTEXT('Discounted Benefits'!$N513&amp;'Discounted Benefits'!$O513),('Discounted Benefits'!AF513)/Value_Output,"")</f>
        <v/>
      </c>
      <c r="AA300" s="81" t="str">
        <f>IF(ISTEXT('Discounted Benefits'!$N513&amp;'Discounted Benefits'!$O513),('Discounted Benefits'!AG513)/Value_Output,"")</f>
        <v/>
      </c>
      <c r="AB300" s="81" t="str">
        <f>IF(ISTEXT('Discounted Benefits'!$N513&amp;'Discounted Benefits'!$O513),('Discounted Benefits'!AH513)/Value_Output,"")</f>
        <v/>
      </c>
      <c r="AC300" s="81" t="str">
        <f>IF(ISTEXT('Discounted Benefits'!$N513&amp;'Discounted Benefits'!$O513),('Discounted Benefits'!AI513)/Value_Output,"")</f>
        <v/>
      </c>
      <c r="AD300" s="81" t="str">
        <f>IF(ISTEXT('Discounted Benefits'!$N513&amp;'Discounted Benefits'!$O513),('Discounted Benefits'!AJ513)/Value_Output,"")</f>
        <v/>
      </c>
      <c r="AE300" s="81" t="str">
        <f>IF(ISTEXT('Discounted Benefits'!$N513&amp;'Discounted Benefits'!$O513),('Discounted Benefits'!AK513)/Value_Output,"")</f>
        <v/>
      </c>
      <c r="AF300" s="81" t="str">
        <f>IF(ISTEXT('Discounted Benefits'!$N513&amp;'Discounted Benefits'!$O513),('Discounted Benefits'!AL513)/Value_Output,"")</f>
        <v/>
      </c>
      <c r="AG300" s="81" t="str">
        <f>IF(ISTEXT('Discounted Benefits'!$N513&amp;'Discounted Benefits'!$O513),('Discounted Benefits'!AM513)/Value_Output,"")</f>
        <v/>
      </c>
      <c r="AH300" s="81" t="str">
        <f>IF(ISTEXT('Discounted Benefits'!$N513&amp;'Discounted Benefits'!$O513),('Discounted Benefits'!AN513)/Value_Output,"")</f>
        <v/>
      </c>
      <c r="AI300" s="81" t="str">
        <f>IF(ISTEXT('Discounted Benefits'!$N513&amp;'Discounted Benefits'!$O513),('Discounted Benefits'!AO513)/Value_Output,"")</f>
        <v/>
      </c>
      <c r="AJ300" s="81" t="str">
        <f>IF(ISTEXT('Discounted Benefits'!$N513&amp;'Discounted Benefits'!$O513),('Discounted Benefits'!AP513)/Value_Output,"")</f>
        <v/>
      </c>
      <c r="AK300" s="81" t="str">
        <f>IF(ISTEXT('Discounted Benefits'!$N513&amp;'Discounted Benefits'!$O513),('Discounted Benefits'!AQ513)/Value_Output,"")</f>
        <v/>
      </c>
      <c r="AL300" s="81" t="str">
        <f>IF(ISTEXT('Discounted Benefits'!$N513&amp;'Discounted Benefits'!$O513),('Discounted Benefits'!AR513)/Value_Output,"")</f>
        <v/>
      </c>
      <c r="AM300" s="81" t="str">
        <f>IF(ISTEXT('Discounted Benefits'!$N513&amp;'Discounted Benefits'!$O513),('Discounted Benefits'!AS513)/Value_Output,"")</f>
        <v/>
      </c>
      <c r="AN300" s="81" t="str">
        <f>IF(ISTEXT('Discounted Benefits'!$N513&amp;'Discounted Benefits'!$O513),('Discounted Benefits'!AT513)/Value_Output,"")</f>
        <v/>
      </c>
      <c r="AO300" s="81" t="str">
        <f>IF(ISTEXT('Discounted Benefits'!$N513&amp;'Discounted Benefits'!$O513),('Discounted Benefits'!AU513)/Value_Output,"")</f>
        <v/>
      </c>
      <c r="AP300" s="81" t="str">
        <f>IF(ISTEXT('Discounted Benefits'!$N513&amp;'Discounted Benefits'!$O513),('Discounted Benefits'!AV513)/Value_Output,"")</f>
        <v/>
      </c>
      <c r="AQ300" s="81" t="str">
        <f>IF(ISTEXT('Discounted Benefits'!$N513&amp;'Discounted Benefits'!$O513),('Discounted Benefits'!AW513)/Value_Output,"")</f>
        <v/>
      </c>
      <c r="AR300" s="81" t="str">
        <f>IF(ISTEXT('Discounted Benefits'!$N513&amp;'Discounted Benefits'!$O513),('Discounted Benefits'!AX513)/Value_Output,"")</f>
        <v/>
      </c>
      <c r="AS300" s="81" t="str">
        <f>IF(ISTEXT('Discounted Benefits'!$N513&amp;'Discounted Benefits'!$O513),('Discounted Benefits'!AY513)/Value_Output,"")</f>
        <v/>
      </c>
      <c r="AT300" s="81" t="str">
        <f>IF(ISTEXT('Discounted Benefits'!$N513&amp;'Discounted Benefits'!$O513),('Discounted Benefits'!AZ513)/Value_Output,"")</f>
        <v/>
      </c>
      <c r="AU300" s="81" t="str">
        <f>IF(ISTEXT('Discounted Benefits'!$N513&amp;'Discounted Benefits'!$O513),('Discounted Benefits'!BA513)/Value_Output,"")</f>
        <v/>
      </c>
      <c r="AV300" s="81" t="str">
        <f>IF(ISTEXT('Discounted Benefits'!$N513&amp;'Discounted Benefits'!$O513),('Discounted Benefits'!BB513)/Value_Output,"")</f>
        <v/>
      </c>
      <c r="AW300" s="81" t="str">
        <f>IF(ISTEXT('Discounted Benefits'!$N513&amp;'Discounted Benefits'!$O513),('Discounted Benefits'!BC513)/Value_Output,"")</f>
        <v/>
      </c>
      <c r="AX300" s="81" t="str">
        <f>IF(ISTEXT('Discounted Benefits'!$N513&amp;'Discounted Benefits'!$O513),('Discounted Benefits'!BD513)/Value_Output,"")</f>
        <v/>
      </c>
      <c r="AY300" s="81" t="str">
        <f>IF(ISTEXT('Discounted Benefits'!$N513&amp;'Discounted Benefits'!$O513),('Discounted Benefits'!BE513)/Value_Output,"")</f>
        <v/>
      </c>
      <c r="AZ300" s="77" t="str">
        <f>IF(ISTEXT('Discounted Benefits'!$N513&amp;'Discounted Benefits'!$O513),('Discounted Benefits'!BF513)/Value_Output,"")</f>
        <v/>
      </c>
      <c r="BA300" s="77" t="str">
        <f>IF(ISTEXT('Discounted Benefits'!$N513&amp;'Discounted Benefits'!$O513),('Discounted Benefits'!BG513)/Value_Output,"")</f>
        <v/>
      </c>
      <c r="BB300" s="77" t="str">
        <f>IF(ISTEXT('Discounted Benefits'!$N513&amp;'Discounted Benefits'!$O513),('Discounted Benefits'!BH513)/Value_Output,"")</f>
        <v/>
      </c>
      <c r="BC300" s="77" t="str">
        <f>IF(ISTEXT('Discounted Benefits'!$N513&amp;'Discounted Benefits'!$O513),('Discounted Benefits'!BI513)/Value_Output,"")</f>
        <v/>
      </c>
      <c r="BD300" s="77" t="str">
        <f>IF(ISTEXT('Discounted Benefits'!$N513&amp;'Discounted Benefits'!$O513),('Discounted Benefits'!BJ513)/Value_Output,"")</f>
        <v/>
      </c>
      <c r="BE300" s="77" t="str">
        <f>IF(ISTEXT('Discounted Benefits'!$N513&amp;'Discounted Benefits'!$O513),('Discounted Benefits'!BK513)/Value_Output,"")</f>
        <v/>
      </c>
      <c r="BF300" s="77" t="str">
        <f>IF(ISTEXT('Discounted Benefits'!$N513&amp;'Discounted Benefits'!$O513),('Discounted Benefits'!BL513)/Value_Output,"")</f>
        <v/>
      </c>
      <c r="BG300" s="77" t="str">
        <f>IF(ISTEXT('Discounted Benefits'!$N513&amp;'Discounted Benefits'!$O513),('Discounted Benefits'!BM513)/Value_Output,"")</f>
        <v/>
      </c>
      <c r="BH300" s="77" t="str">
        <f>IF(ISTEXT('Discounted Benefits'!$N513&amp;'Discounted Benefits'!$O513),('Discounted Benefits'!BN513)/Value_Output,"")</f>
        <v/>
      </c>
      <c r="BI300" s="77" t="str">
        <f>IF(ISTEXT('Discounted Benefits'!$N513&amp;'Discounted Benefits'!$O513),('Discounted Benefits'!BO513)/Value_Output,"")</f>
        <v/>
      </c>
      <c r="BJ300" s="77" t="str">
        <f>IF(ISTEXT('Discounted Benefits'!$N513&amp;'Discounted Benefits'!$O513),('Discounted Benefits'!BP513)/Value_Output,"")</f>
        <v/>
      </c>
      <c r="BK300" s="77" t="str">
        <f>IF(ISTEXT('Discounted Benefits'!$N513&amp;'Discounted Benefits'!$O513),('Discounted Benefits'!BQ513)/Value_Output,"")</f>
        <v/>
      </c>
      <c r="BL300" s="77" t="str">
        <f>IF(ISTEXT('Discounted Benefits'!$N513&amp;'Discounted Benefits'!$O513),('Discounted Benefits'!BR513)/Value_Output,"")</f>
        <v/>
      </c>
      <c r="BM300" s="77" t="str">
        <f>IF(ISTEXT('Discounted Benefits'!$N513&amp;'Discounted Benefits'!$O513),('Discounted Benefits'!BS513)/Value_Output,"")</f>
        <v/>
      </c>
      <c r="BN300" s="77" t="str">
        <f>IF(ISTEXT('Discounted Benefits'!$N513&amp;'Discounted Benefits'!$O513),('Discounted Benefits'!BT513)/Value_Output,"")</f>
        <v/>
      </c>
      <c r="BO300" s="77" t="str">
        <f>IF(ISTEXT('Discounted Benefits'!$N513&amp;'Discounted Benefits'!$O513),('Discounted Benefits'!BU513)/Value_Output,"")</f>
        <v/>
      </c>
      <c r="BP300" s="77" t="str">
        <f>IF(ISTEXT('Discounted Benefits'!$N513&amp;'Discounted Benefits'!$O513),('Discounted Benefits'!BV513)/Value_Output,"")</f>
        <v/>
      </c>
      <c r="BQ300" s="77" t="str">
        <f>IF(ISTEXT('Discounted Benefits'!$N513&amp;'Discounted Benefits'!$O513),('Discounted Benefits'!BW513)/Value_Output,"")</f>
        <v/>
      </c>
      <c r="BR300" s="77" t="str">
        <f>IF(ISTEXT('Discounted Benefits'!$N513&amp;'Discounted Benefits'!$O513),('Discounted Benefits'!BX513)/Value_Output,"")</f>
        <v/>
      </c>
      <c r="BS300" s="77" t="str">
        <f>IF(ISTEXT('Discounted Benefits'!$N513&amp;'Discounted Benefits'!$O513),('Discounted Benefits'!BY513)/Value_Output,"")</f>
        <v/>
      </c>
      <c r="BT300" s="77" t="str">
        <f>IF(ISTEXT('Discounted Benefits'!$N513&amp;'Discounted Benefits'!$O513),('Discounted Benefits'!BZ513)/Value_Output,"")</f>
        <v/>
      </c>
      <c r="BU300" s="77" t="str">
        <f>IF(ISTEXT('Discounted Benefits'!$N513&amp;'Discounted Benefits'!$O513),('Discounted Benefits'!CA513)/Value_Output,"")</f>
        <v/>
      </c>
      <c r="BV300" s="77" t="str">
        <f>IF(ISTEXT('Discounted Benefits'!$N513&amp;'Discounted Benefits'!$O513),('Discounted Benefits'!CB513)/Value_Output,"")</f>
        <v/>
      </c>
      <c r="BW300" s="77" t="str">
        <f>IF(ISTEXT('Discounted Benefits'!$N513&amp;'Discounted Benefits'!$O513),('Discounted Benefits'!CC513)/Value_Output,"")</f>
        <v/>
      </c>
      <c r="BX300" s="77" t="str">
        <f>IF(ISTEXT('Discounted Benefits'!$N513&amp;'Discounted Benefits'!$O513),('Discounted Benefits'!CD513)/Value_Output,"")</f>
        <v/>
      </c>
      <c r="BY300" s="77" t="str">
        <f>IF(ISTEXT('Discounted Benefits'!$N513&amp;'Discounted Benefits'!$O513),('Discounted Benefits'!CE513)/Value_Output,"")</f>
        <v/>
      </c>
      <c r="BZ300" s="77" t="str">
        <f>IF(ISTEXT('Discounted Benefits'!$N513&amp;'Discounted Benefits'!$O513),('Discounted Benefits'!CF513)/Value_Output,"")</f>
        <v/>
      </c>
      <c r="CA300" s="77" t="str">
        <f>IF(ISTEXT('Discounted Benefits'!$N513&amp;'Discounted Benefits'!$O513),('Discounted Benefits'!CG513)/Value_Output,"")</f>
        <v/>
      </c>
      <c r="CB300" s="77" t="str">
        <f>IF(ISTEXT('Discounted Benefits'!$N513&amp;'Discounted Benefits'!$O513),('Discounted Benefits'!CH513)/Value_Output,"")</f>
        <v/>
      </c>
      <c r="CC300" s="77" t="str">
        <f>IF(ISTEXT('Discounted Benefits'!$N513&amp;'Discounted Benefits'!$O513),('Discounted Benefits'!CI513)/Value_Output,"")</f>
        <v/>
      </c>
      <c r="CD300" s="77" t="str">
        <f>IF(ISTEXT('Discounted Benefits'!$N513&amp;'Discounted Benefits'!$O513),('Discounted Benefits'!CJ513)/Value_Output,"")</f>
        <v/>
      </c>
      <c r="CE300" s="77" t="str">
        <f>IF(ISTEXT('Discounted Benefits'!$N513&amp;'Discounted Benefits'!$O513),('Discounted Benefits'!CK513)/Value_Output,"")</f>
        <v/>
      </c>
      <c r="CF300" s="77" t="str">
        <f>IF(ISTEXT('Discounted Benefits'!$N513&amp;'Discounted Benefits'!$O513),('Discounted Benefits'!CL513)/Value_Output,"")</f>
        <v/>
      </c>
      <c r="CG300" s="77" t="str">
        <f>IF(ISTEXT('Discounted Benefits'!$N513&amp;'Discounted Benefits'!$O513),('Discounted Benefits'!CM513)/Value_Output,"")</f>
        <v/>
      </c>
      <c r="CH300" s="77" t="str">
        <f>IF(ISTEXT('Discounted Benefits'!$N513&amp;'Discounted Benefits'!$O513),('Discounted Benefits'!CN513)/Value_Output,"")</f>
        <v/>
      </c>
      <c r="CI300" s="77" t="str">
        <f>IF(ISTEXT('Discounted Benefits'!$N513&amp;'Discounted Benefits'!$O513),('Discounted Benefits'!CO513)/Value_Output,"")</f>
        <v/>
      </c>
      <c r="CJ300" s="77" t="str">
        <f>IF(ISTEXT('Discounted Benefits'!$N513&amp;'Discounted Benefits'!$O513),('Discounted Benefits'!CP513)/Value_Output,"")</f>
        <v/>
      </c>
      <c r="CM300" s="24"/>
      <c r="CN300" s="24"/>
    </row>
    <row r="301" spans="3:92" ht="16" thickBot="1" x14ac:dyDescent="0.4">
      <c r="C301" s="114"/>
      <c r="D301" s="114"/>
      <c r="E301" s="257" t="s">
        <v>155</v>
      </c>
      <c r="F301" s="257"/>
      <c r="G301" s="258"/>
      <c r="H301" s="258"/>
      <c r="I301" s="259"/>
      <c r="J301" s="260">
        <f>SUM(J291:J300)</f>
        <v>0</v>
      </c>
      <c r="K301" s="260">
        <f t="shared" ref="K301" si="1091">SUM(K291:K300)</f>
        <v>0</v>
      </c>
      <c r="L301" s="260">
        <f t="shared" ref="L301" si="1092">SUM(L291:L300)</f>
        <v>0</v>
      </c>
      <c r="M301" s="260">
        <f t="shared" ref="M301" si="1093">SUM(M291:M300)</f>
        <v>0</v>
      </c>
      <c r="N301" s="260">
        <f t="shared" ref="N301" si="1094">SUM(N291:N300)</f>
        <v>0</v>
      </c>
      <c r="O301" s="260">
        <f t="shared" ref="O301" si="1095">SUM(O291:O300)</f>
        <v>0</v>
      </c>
      <c r="P301" s="260">
        <f t="shared" ref="P301" si="1096">SUM(P291:P300)</f>
        <v>0</v>
      </c>
      <c r="Q301" s="260">
        <f t="shared" ref="Q301" si="1097">SUM(Q291:Q300)</f>
        <v>0</v>
      </c>
      <c r="R301" s="260">
        <f t="shared" ref="R301" si="1098">SUM(R291:R300)</f>
        <v>0</v>
      </c>
      <c r="S301" s="260">
        <f t="shared" ref="S301" si="1099">SUM(S291:S300)</f>
        <v>0</v>
      </c>
      <c r="T301" s="260">
        <f t="shared" ref="T301" si="1100">SUM(T291:T300)</f>
        <v>0</v>
      </c>
      <c r="U301" s="260">
        <f t="shared" ref="U301" si="1101">SUM(U291:U300)</f>
        <v>0</v>
      </c>
      <c r="V301" s="260">
        <f t="shared" ref="V301" si="1102">SUM(V291:V300)</f>
        <v>0</v>
      </c>
      <c r="W301" s="260">
        <f t="shared" ref="W301" si="1103">SUM(W291:W300)</f>
        <v>0</v>
      </c>
      <c r="X301" s="260">
        <f t="shared" ref="X301" si="1104">SUM(X291:X300)</f>
        <v>0</v>
      </c>
      <c r="Y301" s="260">
        <f t="shared" ref="Y301" si="1105">SUM(Y291:Y300)</f>
        <v>0</v>
      </c>
      <c r="Z301" s="260">
        <f t="shared" ref="Z301" si="1106">SUM(Z291:Z300)</f>
        <v>0</v>
      </c>
      <c r="AA301" s="260">
        <f t="shared" ref="AA301" si="1107">SUM(AA291:AA300)</f>
        <v>0</v>
      </c>
      <c r="AB301" s="260">
        <f t="shared" ref="AB301" si="1108">SUM(AB291:AB300)</f>
        <v>0</v>
      </c>
      <c r="AC301" s="260">
        <f t="shared" ref="AC301" si="1109">SUM(AC291:AC300)</f>
        <v>0</v>
      </c>
      <c r="AD301" s="260">
        <f t="shared" ref="AD301" si="1110">SUM(AD291:AD300)</f>
        <v>0</v>
      </c>
      <c r="AE301" s="260">
        <f t="shared" ref="AE301" si="1111">SUM(AE291:AE300)</f>
        <v>0</v>
      </c>
      <c r="AF301" s="260">
        <f t="shared" ref="AF301" si="1112">SUM(AF291:AF300)</f>
        <v>0</v>
      </c>
      <c r="AG301" s="260">
        <f t="shared" ref="AG301" si="1113">SUM(AG291:AG300)</f>
        <v>0</v>
      </c>
      <c r="AH301" s="260">
        <f t="shared" ref="AH301" si="1114">SUM(AH291:AH300)</f>
        <v>0</v>
      </c>
      <c r="AI301" s="260">
        <f t="shared" ref="AI301" si="1115">SUM(AI291:AI300)</f>
        <v>0</v>
      </c>
      <c r="AJ301" s="260">
        <f t="shared" ref="AJ301" si="1116">SUM(AJ291:AJ300)</f>
        <v>0</v>
      </c>
      <c r="AK301" s="260">
        <f t="shared" ref="AK301" si="1117">SUM(AK291:AK300)</f>
        <v>0</v>
      </c>
      <c r="AL301" s="260">
        <f t="shared" ref="AL301" si="1118">SUM(AL291:AL300)</f>
        <v>0</v>
      </c>
      <c r="AM301" s="260">
        <f t="shared" ref="AM301" si="1119">SUM(AM291:AM300)</f>
        <v>0</v>
      </c>
      <c r="AN301" s="260">
        <f t="shared" ref="AN301" si="1120">SUM(AN291:AN300)</f>
        <v>0</v>
      </c>
      <c r="AO301" s="260">
        <f t="shared" ref="AO301" si="1121">SUM(AO291:AO300)</f>
        <v>0</v>
      </c>
      <c r="AP301" s="260">
        <f t="shared" ref="AP301" si="1122">SUM(AP291:AP300)</f>
        <v>0</v>
      </c>
      <c r="AQ301" s="260">
        <f t="shared" ref="AQ301" si="1123">SUM(AQ291:AQ300)</f>
        <v>0</v>
      </c>
      <c r="AR301" s="260">
        <f t="shared" ref="AR301" si="1124">SUM(AR291:AR300)</f>
        <v>0</v>
      </c>
      <c r="AS301" s="260">
        <f t="shared" ref="AS301" si="1125">SUM(AS291:AS300)</f>
        <v>0</v>
      </c>
      <c r="AT301" s="260">
        <f t="shared" ref="AT301" si="1126">SUM(AT291:AT300)</f>
        <v>0</v>
      </c>
      <c r="AU301" s="260">
        <f t="shared" ref="AU301" si="1127">SUM(AU291:AU300)</f>
        <v>0</v>
      </c>
      <c r="AV301" s="260">
        <f t="shared" ref="AV301" si="1128">SUM(AV291:AV300)</f>
        <v>0</v>
      </c>
      <c r="AW301" s="260">
        <f t="shared" ref="AW301" si="1129">SUM(AW291:AW300)</f>
        <v>0</v>
      </c>
      <c r="AX301" s="260">
        <f t="shared" ref="AX301" si="1130">SUM(AX291:AX300)</f>
        <v>0</v>
      </c>
      <c r="AY301" s="260">
        <f t="shared" ref="AY301" si="1131">SUM(AY291:AY300)</f>
        <v>0</v>
      </c>
      <c r="AZ301" s="260">
        <f t="shared" ref="AZ301" si="1132">SUM(AZ291:AZ300)</f>
        <v>0</v>
      </c>
      <c r="BA301" s="260">
        <f t="shared" ref="BA301" si="1133">SUM(BA291:BA300)</f>
        <v>0</v>
      </c>
      <c r="BB301" s="260">
        <f t="shared" ref="BB301" si="1134">SUM(BB291:BB300)</f>
        <v>0</v>
      </c>
      <c r="BC301" s="260">
        <f t="shared" ref="BC301" si="1135">SUM(BC291:BC300)</f>
        <v>0</v>
      </c>
      <c r="BD301" s="260">
        <f t="shared" ref="BD301" si="1136">SUM(BD291:BD300)</f>
        <v>0</v>
      </c>
      <c r="BE301" s="260">
        <f t="shared" ref="BE301" si="1137">SUM(BE291:BE300)</f>
        <v>0</v>
      </c>
      <c r="BF301" s="260">
        <f t="shared" ref="BF301" si="1138">SUM(BF291:BF300)</f>
        <v>0</v>
      </c>
      <c r="BG301" s="260">
        <f t="shared" ref="BG301" si="1139">SUM(BG291:BG300)</f>
        <v>0</v>
      </c>
      <c r="BH301" s="260">
        <f t="shared" ref="BH301" si="1140">SUM(BH291:BH300)</f>
        <v>0</v>
      </c>
      <c r="BI301" s="260">
        <f t="shared" ref="BI301" si="1141">SUM(BI291:BI300)</f>
        <v>0</v>
      </c>
      <c r="BJ301" s="260">
        <f t="shared" ref="BJ301" si="1142">SUM(BJ291:BJ300)</f>
        <v>0</v>
      </c>
      <c r="BK301" s="260">
        <f t="shared" ref="BK301" si="1143">SUM(BK291:BK300)</f>
        <v>0</v>
      </c>
      <c r="BL301" s="260">
        <f t="shared" ref="BL301" si="1144">SUM(BL291:BL300)</f>
        <v>0</v>
      </c>
      <c r="BM301" s="260">
        <f t="shared" ref="BM301" si="1145">SUM(BM291:BM300)</f>
        <v>0</v>
      </c>
      <c r="BN301" s="260">
        <f t="shared" ref="BN301" si="1146">SUM(BN291:BN300)</f>
        <v>0</v>
      </c>
      <c r="BO301" s="260">
        <f t="shared" ref="BO301" si="1147">SUM(BO291:BO300)</f>
        <v>0</v>
      </c>
      <c r="BP301" s="260">
        <f t="shared" ref="BP301" si="1148">SUM(BP291:BP300)</f>
        <v>0</v>
      </c>
      <c r="BQ301" s="260">
        <f t="shared" ref="BQ301" si="1149">SUM(BQ291:BQ300)</f>
        <v>0</v>
      </c>
      <c r="BR301" s="260">
        <f t="shared" ref="BR301" si="1150">SUM(BR291:BR300)</f>
        <v>0</v>
      </c>
      <c r="BS301" s="260">
        <f t="shared" ref="BS301" si="1151">SUM(BS291:BS300)</f>
        <v>0</v>
      </c>
      <c r="BT301" s="260">
        <f t="shared" ref="BT301" si="1152">SUM(BT291:BT300)</f>
        <v>0</v>
      </c>
      <c r="BU301" s="260">
        <f t="shared" ref="BU301" si="1153">SUM(BU291:BU300)</f>
        <v>0</v>
      </c>
      <c r="BV301" s="260">
        <f t="shared" ref="BV301" si="1154">SUM(BV291:BV300)</f>
        <v>0</v>
      </c>
      <c r="BW301" s="260">
        <f t="shared" ref="BW301" si="1155">SUM(BW291:BW300)</f>
        <v>0</v>
      </c>
      <c r="BX301" s="260">
        <f t="shared" ref="BX301" si="1156">SUM(BX291:BX300)</f>
        <v>0</v>
      </c>
      <c r="BY301" s="260">
        <f t="shared" ref="BY301" si="1157">SUM(BY291:BY300)</f>
        <v>0</v>
      </c>
      <c r="BZ301" s="260">
        <f t="shared" ref="BZ301" si="1158">SUM(BZ291:BZ300)</f>
        <v>0</v>
      </c>
      <c r="CA301" s="260">
        <f t="shared" ref="CA301" si="1159">SUM(CA291:CA300)</f>
        <v>0</v>
      </c>
      <c r="CB301" s="260">
        <f t="shared" ref="CB301" si="1160">SUM(CB291:CB300)</f>
        <v>0</v>
      </c>
      <c r="CC301" s="260">
        <f t="shared" ref="CC301" si="1161">SUM(CC291:CC300)</f>
        <v>0</v>
      </c>
      <c r="CD301" s="260">
        <f t="shared" ref="CD301" si="1162">SUM(CD291:CD300)</f>
        <v>0</v>
      </c>
      <c r="CE301" s="260">
        <f t="shared" ref="CE301" si="1163">SUM(CE291:CE300)</f>
        <v>0</v>
      </c>
      <c r="CF301" s="260">
        <f t="shared" ref="CF301" si="1164">SUM(CF291:CF300)</f>
        <v>0</v>
      </c>
      <c r="CG301" s="260">
        <f t="shared" ref="CG301" si="1165">SUM(CG291:CG300)</f>
        <v>0</v>
      </c>
      <c r="CH301" s="260">
        <f t="shared" ref="CH301" si="1166">SUM(CH291:CH300)</f>
        <v>0</v>
      </c>
      <c r="CI301" s="260">
        <f t="shared" ref="CI301" si="1167">SUM(CI291:CI300)</f>
        <v>0</v>
      </c>
      <c r="CJ301" s="260">
        <f t="shared" ref="CJ301" si="1168">SUM(CJ291:CJ300)</f>
        <v>0</v>
      </c>
      <c r="CM301" s="24"/>
      <c r="CN301" s="24"/>
    </row>
    <row r="302" spans="3:92" ht="16" thickTop="1" x14ac:dyDescent="0.35">
      <c r="C302" s="114"/>
      <c r="D302" s="114"/>
      <c r="E302" s="261"/>
      <c r="F302" s="261"/>
      <c r="G302" s="262"/>
      <c r="H302" s="262"/>
      <c r="I302" s="263"/>
      <c r="J302" s="264"/>
      <c r="K302" s="264"/>
      <c r="L302" s="264"/>
      <c r="M302" s="264"/>
      <c r="N302" s="264"/>
      <c r="O302" s="264"/>
      <c r="P302" s="264"/>
      <c r="Q302" s="264"/>
      <c r="R302" s="264"/>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S302" s="264"/>
      <c r="AT302" s="264"/>
      <c r="AU302" s="264"/>
      <c r="AV302" s="264"/>
      <c r="AW302" s="264"/>
      <c r="AX302" s="264"/>
      <c r="AY302" s="264"/>
      <c r="AZ302" s="264"/>
      <c r="BA302" s="264"/>
      <c r="BB302" s="264"/>
      <c r="BC302" s="264"/>
      <c r="BD302" s="264"/>
      <c r="BE302" s="264"/>
      <c r="BF302" s="264"/>
      <c r="BG302" s="264"/>
      <c r="BH302" s="264"/>
      <c r="BI302" s="264"/>
      <c r="BJ302" s="264"/>
      <c r="BK302" s="264"/>
      <c r="BL302" s="264"/>
      <c r="BM302" s="264"/>
      <c r="BN302" s="264"/>
      <c r="BO302" s="264"/>
      <c r="BP302" s="264"/>
      <c r="BQ302" s="264"/>
      <c r="BR302" s="264"/>
      <c r="BS302" s="264"/>
      <c r="BT302" s="264"/>
      <c r="BU302" s="264"/>
      <c r="BV302" s="264"/>
      <c r="BW302" s="264"/>
      <c r="BX302" s="264"/>
      <c r="BY302" s="264"/>
      <c r="BZ302" s="264"/>
      <c r="CA302" s="264"/>
      <c r="CB302" s="264"/>
      <c r="CC302" s="264"/>
      <c r="CD302" s="264"/>
      <c r="CE302" s="264"/>
      <c r="CF302" s="264"/>
      <c r="CG302" s="264"/>
      <c r="CH302" s="264"/>
      <c r="CI302" s="264"/>
      <c r="CJ302" s="264"/>
      <c r="CM302" s="24"/>
      <c r="CN302" s="24"/>
    </row>
    <row r="303" spans="3:92" x14ac:dyDescent="0.35">
      <c r="C303" s="114"/>
      <c r="D303" s="114"/>
      <c r="E303" s="114"/>
      <c r="F303" s="114"/>
      <c r="G303" s="140"/>
      <c r="H303" s="140"/>
      <c r="I303" s="141"/>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M303" s="24"/>
      <c r="CN303" s="24"/>
    </row>
    <row r="304" spans="3:92" x14ac:dyDescent="0.35">
      <c r="C304" s="114"/>
      <c r="D304" s="114"/>
      <c r="E304" s="114"/>
      <c r="F304" s="114"/>
      <c r="G304" s="140"/>
      <c r="H304" s="140"/>
      <c r="I304" s="141"/>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M304" s="24"/>
      <c r="CN304" s="24"/>
    </row>
    <row r="305" spans="3:92" x14ac:dyDescent="0.35">
      <c r="C305" s="114"/>
      <c r="D305" s="114"/>
      <c r="E305" s="133" t="str" cm="1">
        <f t="array" ref="E305">("Option 9 Results "&amp;INDEX(Lists!$C$23:$C$27,MATCH('Primary Inputs'!$D$31,Lists!$B$23:$B$27,0)*1,))</f>
        <v>Option 9 Results ($)</v>
      </c>
      <c r="F305" s="114"/>
      <c r="G305" s="140"/>
      <c r="H305" s="140"/>
      <c r="I305" s="141"/>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M305" s="24"/>
      <c r="CN305" s="24"/>
    </row>
    <row r="306" spans="3:92" x14ac:dyDescent="0.35">
      <c r="C306" s="114"/>
      <c r="D306" s="114"/>
      <c r="E306" s="23"/>
      <c r="F306" s="23"/>
      <c r="G306" s="40"/>
      <c r="H306" s="40"/>
      <c r="I306" s="86"/>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M306" s="24"/>
      <c r="CN306" s="24"/>
    </row>
    <row r="307" spans="3:92" x14ac:dyDescent="0.35">
      <c r="C307" s="114"/>
      <c r="D307" s="114"/>
      <c r="E307" s="139" t="s">
        <v>67</v>
      </c>
      <c r="F307" s="139"/>
      <c r="G307" s="137" t="s">
        <v>123</v>
      </c>
      <c r="H307" s="137"/>
      <c r="I307" s="142" t="s">
        <v>124</v>
      </c>
      <c r="J307" s="142">
        <f>'Primary Inputs'!P$70</f>
        <v>0</v>
      </c>
      <c r="K307" s="142">
        <f>'Primary Inputs'!Q$70</f>
        <v>1</v>
      </c>
      <c r="L307" s="142">
        <f>'Primary Inputs'!R$70</f>
        <v>2</v>
      </c>
      <c r="M307" s="142">
        <f>'Primary Inputs'!S$70</f>
        <v>3</v>
      </c>
      <c r="N307" s="142">
        <f>'Primary Inputs'!T$70</f>
        <v>4</v>
      </c>
      <c r="O307" s="142">
        <f>'Primary Inputs'!U$70</f>
        <v>5</v>
      </c>
      <c r="P307" s="142">
        <f>'Primary Inputs'!V$70</f>
        <v>6</v>
      </c>
      <c r="Q307" s="142">
        <f>'Primary Inputs'!W$70</f>
        <v>7</v>
      </c>
      <c r="R307" s="142">
        <f>'Primary Inputs'!X$70</f>
        <v>8</v>
      </c>
      <c r="S307" s="142">
        <f>'Primary Inputs'!Y$70</f>
        <v>9</v>
      </c>
      <c r="T307" s="142">
        <f>'Primary Inputs'!Z$70</f>
        <v>10</v>
      </c>
      <c r="U307" s="142">
        <f>'Primary Inputs'!AA$70</f>
        <v>11</v>
      </c>
      <c r="V307" s="142">
        <f>'Primary Inputs'!AB$70</f>
        <v>12</v>
      </c>
      <c r="W307" s="142">
        <f>'Primary Inputs'!AC$70</f>
        <v>13</v>
      </c>
      <c r="X307" s="142">
        <f>'Primary Inputs'!AD$70</f>
        <v>14</v>
      </c>
      <c r="Y307" s="142">
        <f>'Primary Inputs'!AE$70</f>
        <v>15</v>
      </c>
      <c r="Z307" s="142">
        <f>'Primary Inputs'!AF$70</f>
        <v>16</v>
      </c>
      <c r="AA307" s="142">
        <f>'Primary Inputs'!AG$70</f>
        <v>17</v>
      </c>
      <c r="AB307" s="142">
        <f>'Primary Inputs'!AH$70</f>
        <v>18</v>
      </c>
      <c r="AC307" s="142">
        <f>'Primary Inputs'!AI$70</f>
        <v>19</v>
      </c>
      <c r="AD307" s="142">
        <f>'Primary Inputs'!AJ$70</f>
        <v>20</v>
      </c>
      <c r="AE307" s="142">
        <f>'Primary Inputs'!AK$70</f>
        <v>21</v>
      </c>
      <c r="AF307" s="142">
        <f>'Primary Inputs'!AL$70</f>
        <v>22</v>
      </c>
      <c r="AG307" s="142">
        <f>'Primary Inputs'!AM$70</f>
        <v>23</v>
      </c>
      <c r="AH307" s="142">
        <f>'Primary Inputs'!AN$70</f>
        <v>24</v>
      </c>
      <c r="AI307" s="142">
        <f>'Primary Inputs'!AO$70</f>
        <v>25</v>
      </c>
      <c r="AJ307" s="142">
        <f>'Primary Inputs'!AP$70</f>
        <v>26</v>
      </c>
      <c r="AK307" s="142">
        <f>'Primary Inputs'!AQ$70</f>
        <v>27</v>
      </c>
      <c r="AL307" s="142">
        <f>'Primary Inputs'!AR$70</f>
        <v>28</v>
      </c>
      <c r="AM307" s="142">
        <f>'Primary Inputs'!AS$70</f>
        <v>29</v>
      </c>
      <c r="AN307" s="142">
        <f>'Primary Inputs'!AT$70</f>
        <v>30</v>
      </c>
      <c r="AO307" s="142">
        <f>'Primary Inputs'!AU$70</f>
        <v>31</v>
      </c>
      <c r="AP307" s="142">
        <f>'Primary Inputs'!AV$70</f>
        <v>32</v>
      </c>
      <c r="AQ307" s="142">
        <f>'Primary Inputs'!AW$70</f>
        <v>33</v>
      </c>
      <c r="AR307" s="142">
        <f>'Primary Inputs'!AX$70</f>
        <v>34</v>
      </c>
      <c r="AS307" s="142">
        <f>'Primary Inputs'!AY$70</f>
        <v>35</v>
      </c>
      <c r="AT307" s="142">
        <f>'Primary Inputs'!AZ$70</f>
        <v>36</v>
      </c>
      <c r="AU307" s="142">
        <f>'Primary Inputs'!BA$70</f>
        <v>37</v>
      </c>
      <c r="AV307" s="142">
        <f>'Primary Inputs'!BB$70</f>
        <v>38</v>
      </c>
      <c r="AW307" s="142">
        <f>'Primary Inputs'!BC$70</f>
        <v>39</v>
      </c>
      <c r="AX307" s="142">
        <f>'Primary Inputs'!BD$70</f>
        <v>40</v>
      </c>
      <c r="AY307" s="142">
        <f>'Primary Inputs'!BE$70</f>
        <v>41</v>
      </c>
      <c r="AZ307" s="137">
        <f>'Primary Inputs'!BF$70</f>
        <v>42</v>
      </c>
      <c r="BA307" s="137">
        <f>'Primary Inputs'!BG$70</f>
        <v>43</v>
      </c>
      <c r="BB307" s="137">
        <f>'Primary Inputs'!BH$70</f>
        <v>44</v>
      </c>
      <c r="BC307" s="137">
        <f>'Primary Inputs'!BI$70</f>
        <v>45</v>
      </c>
      <c r="BD307" s="137">
        <f>'Primary Inputs'!BJ$70</f>
        <v>46</v>
      </c>
      <c r="BE307" s="137">
        <f>'Primary Inputs'!BK$70</f>
        <v>47</v>
      </c>
      <c r="BF307" s="137">
        <f>'Primary Inputs'!BL$70</f>
        <v>48</v>
      </c>
      <c r="BG307" s="137">
        <f>'Primary Inputs'!BM$70</f>
        <v>49</v>
      </c>
      <c r="BH307" s="137">
        <f>'Primary Inputs'!BN$70</f>
        <v>50</v>
      </c>
      <c r="BI307" s="137">
        <f>'Primary Inputs'!BO$70</f>
        <v>51</v>
      </c>
      <c r="BJ307" s="137">
        <f>'Primary Inputs'!BP$70</f>
        <v>52</v>
      </c>
      <c r="BK307" s="137">
        <f>'Primary Inputs'!BQ$70</f>
        <v>53</v>
      </c>
      <c r="BL307" s="137">
        <f>'Primary Inputs'!BR$70</f>
        <v>54</v>
      </c>
      <c r="BM307" s="137">
        <f>'Primary Inputs'!BS$70</f>
        <v>55</v>
      </c>
      <c r="BN307" s="137">
        <f>'Primary Inputs'!BT$70</f>
        <v>56</v>
      </c>
      <c r="BO307" s="137">
        <f>'Primary Inputs'!BU$70</f>
        <v>57</v>
      </c>
      <c r="BP307" s="137">
        <f>'Primary Inputs'!BV$70</f>
        <v>58</v>
      </c>
      <c r="BQ307" s="137">
        <f>'Primary Inputs'!BW$70</f>
        <v>59</v>
      </c>
      <c r="BR307" s="137">
        <f>'Primary Inputs'!BX$70</f>
        <v>60</v>
      </c>
      <c r="BS307" s="137">
        <f>'Primary Inputs'!BY$70</f>
        <v>61</v>
      </c>
      <c r="BT307" s="137">
        <f>'Primary Inputs'!BZ$70</f>
        <v>62</v>
      </c>
      <c r="BU307" s="137">
        <f>'Primary Inputs'!CA$70</f>
        <v>63</v>
      </c>
      <c r="BV307" s="137">
        <f>'Primary Inputs'!CB$70</f>
        <v>64</v>
      </c>
      <c r="BW307" s="137">
        <f>'Primary Inputs'!CC$70</f>
        <v>65</v>
      </c>
      <c r="BX307" s="137">
        <f>'Primary Inputs'!CD$70</f>
        <v>66</v>
      </c>
      <c r="BY307" s="137">
        <f>'Primary Inputs'!CE$70</f>
        <v>67</v>
      </c>
      <c r="BZ307" s="137">
        <f>'Primary Inputs'!CF$70</f>
        <v>68</v>
      </c>
      <c r="CA307" s="137">
        <f>'Primary Inputs'!CG$70</f>
        <v>69</v>
      </c>
      <c r="CB307" s="137">
        <f>'Primary Inputs'!CH$70</f>
        <v>70</v>
      </c>
      <c r="CC307" s="137">
        <f>'Primary Inputs'!CI$70</f>
        <v>71</v>
      </c>
      <c r="CD307" s="137">
        <f>'Primary Inputs'!CJ$70</f>
        <v>72</v>
      </c>
      <c r="CE307" s="137">
        <f>'Primary Inputs'!CK$70</f>
        <v>73</v>
      </c>
      <c r="CF307" s="137">
        <f>'Primary Inputs'!CL$70</f>
        <v>74</v>
      </c>
      <c r="CG307" s="137">
        <f>'Primary Inputs'!CM$70</f>
        <v>75</v>
      </c>
      <c r="CH307" s="137">
        <f>'Primary Inputs'!CN$70</f>
        <v>76</v>
      </c>
      <c r="CI307" s="137">
        <f>'Primary Inputs'!CO$70</f>
        <v>77</v>
      </c>
      <c r="CJ307" s="137">
        <f>'Primary Inputs'!CP$70</f>
        <v>78</v>
      </c>
      <c r="CM307" s="24"/>
      <c r="CN307" s="24"/>
    </row>
    <row r="308" spans="3:92" x14ac:dyDescent="0.35">
      <c r="C308" s="114"/>
      <c r="D308" s="114"/>
      <c r="E308" s="23"/>
      <c r="F308" s="23"/>
      <c r="G308" s="80"/>
      <c r="H308" s="80"/>
      <c r="I308" s="86"/>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c r="CA308" s="80"/>
      <c r="CB308" s="80"/>
      <c r="CC308" s="80"/>
      <c r="CD308" s="80"/>
      <c r="CE308" s="80"/>
      <c r="CF308" s="80"/>
      <c r="CG308" s="80"/>
      <c r="CH308" s="80"/>
      <c r="CI308" s="80"/>
      <c r="CJ308" s="80"/>
      <c r="CM308" s="24"/>
      <c r="CN308" s="24"/>
    </row>
    <row r="309" spans="3:92" x14ac:dyDescent="0.35">
      <c r="C309" s="114"/>
      <c r="D309" s="114"/>
      <c r="E309" s="19" t="str">
        <f>IF(ISTEXT('Discounted Costs'!$N517&amp;'Discounted Costs'!$O517),'Discounted Costs'!$O517,"")</f>
        <v/>
      </c>
      <c r="F309" s="19"/>
      <c r="G309" s="82" t="str">
        <f>IF(ISTEXT('Discounted Costs'!$N517&amp;'Discounted Costs'!$O517),SUM('Discounted Costs'!$P517:$BM517)/Value_Output,"")</f>
        <v/>
      </c>
      <c r="H309" s="82"/>
      <c r="I309" s="87"/>
      <c r="J309" s="81" t="str">
        <f>IF(ISTEXT('Discounted Costs'!$N517&amp;'Discounted Costs'!$O517),('Discounted Costs'!P517)/Value_Output,"")</f>
        <v/>
      </c>
      <c r="K309" s="81" t="str">
        <f>IF(ISTEXT('Discounted Costs'!$N517&amp;'Discounted Costs'!$O517),('Discounted Costs'!Q517)/Value_Output,"")</f>
        <v/>
      </c>
      <c r="L309" s="81" t="str">
        <f>IF(ISTEXT('Discounted Costs'!$N517&amp;'Discounted Costs'!$O517),('Discounted Costs'!R517)/Value_Output,"")</f>
        <v/>
      </c>
      <c r="M309" s="81" t="str">
        <f>IF(ISTEXT('Discounted Costs'!$N517&amp;'Discounted Costs'!$O517),('Discounted Costs'!S517)/Value_Output,"")</f>
        <v/>
      </c>
      <c r="N309" s="81" t="str">
        <f>IF(ISTEXT('Discounted Costs'!$N517&amp;'Discounted Costs'!$O517),('Discounted Costs'!T517)/Value_Output,"")</f>
        <v/>
      </c>
      <c r="O309" s="81" t="str">
        <f>IF(ISTEXT('Discounted Costs'!$N517&amp;'Discounted Costs'!$O517),('Discounted Costs'!U517)/Value_Output,"")</f>
        <v/>
      </c>
      <c r="P309" s="81" t="str">
        <f>IF(ISTEXT('Discounted Costs'!$N517&amp;'Discounted Costs'!$O517),('Discounted Costs'!V517)/Value_Output,"")</f>
        <v/>
      </c>
      <c r="Q309" s="81" t="str">
        <f>IF(ISTEXT('Discounted Costs'!$N517&amp;'Discounted Costs'!$O517),('Discounted Costs'!W517)/Value_Output,"")</f>
        <v/>
      </c>
      <c r="R309" s="81" t="str">
        <f>IF(ISTEXT('Discounted Costs'!$N517&amp;'Discounted Costs'!$O517),('Discounted Costs'!X517)/Value_Output,"")</f>
        <v/>
      </c>
      <c r="S309" s="81" t="str">
        <f>IF(ISTEXT('Discounted Costs'!$N517&amp;'Discounted Costs'!$O517),('Discounted Costs'!Y517)/Value_Output,"")</f>
        <v/>
      </c>
      <c r="T309" s="81" t="str">
        <f>IF(ISTEXT('Discounted Costs'!$N517&amp;'Discounted Costs'!$O517),('Discounted Costs'!Z517)/Value_Output,"")</f>
        <v/>
      </c>
      <c r="U309" s="81" t="str">
        <f>IF(ISTEXT('Discounted Costs'!$N517&amp;'Discounted Costs'!$O517),('Discounted Costs'!AA517)/Value_Output,"")</f>
        <v/>
      </c>
      <c r="V309" s="81" t="str">
        <f>IF(ISTEXT('Discounted Costs'!$N517&amp;'Discounted Costs'!$O517),('Discounted Costs'!AB517)/Value_Output,"")</f>
        <v/>
      </c>
      <c r="W309" s="81" t="str">
        <f>IF(ISTEXT('Discounted Costs'!$N517&amp;'Discounted Costs'!$O517),('Discounted Costs'!AC517)/Value_Output,"")</f>
        <v/>
      </c>
      <c r="X309" s="81" t="str">
        <f>IF(ISTEXT('Discounted Costs'!$N517&amp;'Discounted Costs'!$O517),('Discounted Costs'!AD517)/Value_Output,"")</f>
        <v/>
      </c>
      <c r="Y309" s="81" t="str">
        <f>IF(ISTEXT('Discounted Costs'!$N517&amp;'Discounted Costs'!$O517),('Discounted Costs'!AE517)/Value_Output,"")</f>
        <v/>
      </c>
      <c r="Z309" s="81" t="str">
        <f>IF(ISTEXT('Discounted Costs'!$N517&amp;'Discounted Costs'!$O517),('Discounted Costs'!AF517)/Value_Output,"")</f>
        <v/>
      </c>
      <c r="AA309" s="81" t="str">
        <f>IF(ISTEXT('Discounted Costs'!$N517&amp;'Discounted Costs'!$O517),('Discounted Costs'!AG517)/Value_Output,"")</f>
        <v/>
      </c>
      <c r="AB309" s="81" t="str">
        <f>IF(ISTEXT('Discounted Costs'!$N517&amp;'Discounted Costs'!$O517),('Discounted Costs'!AH517)/Value_Output,"")</f>
        <v/>
      </c>
      <c r="AC309" s="81" t="str">
        <f>IF(ISTEXT('Discounted Costs'!$N517&amp;'Discounted Costs'!$O517),('Discounted Costs'!AI517)/Value_Output,"")</f>
        <v/>
      </c>
      <c r="AD309" s="81" t="str">
        <f>IF(ISTEXT('Discounted Costs'!$N517&amp;'Discounted Costs'!$O517),('Discounted Costs'!AJ517)/Value_Output,"")</f>
        <v/>
      </c>
      <c r="AE309" s="81" t="str">
        <f>IF(ISTEXT('Discounted Costs'!$N517&amp;'Discounted Costs'!$O517),('Discounted Costs'!AK517)/Value_Output,"")</f>
        <v/>
      </c>
      <c r="AF309" s="81" t="str">
        <f>IF(ISTEXT('Discounted Costs'!$N517&amp;'Discounted Costs'!$O517),('Discounted Costs'!AL517)/Value_Output,"")</f>
        <v/>
      </c>
      <c r="AG309" s="81" t="str">
        <f>IF(ISTEXT('Discounted Costs'!$N517&amp;'Discounted Costs'!$O517),('Discounted Costs'!AM517)/Value_Output,"")</f>
        <v/>
      </c>
      <c r="AH309" s="81" t="str">
        <f>IF(ISTEXT('Discounted Costs'!$N517&amp;'Discounted Costs'!$O517),('Discounted Costs'!AN517)/Value_Output,"")</f>
        <v/>
      </c>
      <c r="AI309" s="81" t="str">
        <f>IF(ISTEXT('Discounted Costs'!$N517&amp;'Discounted Costs'!$O517),('Discounted Costs'!AO517)/Value_Output,"")</f>
        <v/>
      </c>
      <c r="AJ309" s="81" t="str">
        <f>IF(ISTEXT('Discounted Costs'!$N517&amp;'Discounted Costs'!$O517),('Discounted Costs'!AP517)/Value_Output,"")</f>
        <v/>
      </c>
      <c r="AK309" s="81" t="str">
        <f>IF(ISTEXT('Discounted Costs'!$N517&amp;'Discounted Costs'!$O517),('Discounted Costs'!AQ517)/Value_Output,"")</f>
        <v/>
      </c>
      <c r="AL309" s="81" t="str">
        <f>IF(ISTEXT('Discounted Costs'!$N517&amp;'Discounted Costs'!$O517),('Discounted Costs'!AR517)/Value_Output,"")</f>
        <v/>
      </c>
      <c r="AM309" s="81" t="str">
        <f>IF(ISTEXT('Discounted Costs'!$N517&amp;'Discounted Costs'!$O517),('Discounted Costs'!AS517)/Value_Output,"")</f>
        <v/>
      </c>
      <c r="AN309" s="81" t="str">
        <f>IF(ISTEXT('Discounted Costs'!$N517&amp;'Discounted Costs'!$O517),('Discounted Costs'!AT517)/Value_Output,"")</f>
        <v/>
      </c>
      <c r="AO309" s="81" t="str">
        <f>IF(ISTEXT('Discounted Costs'!$N517&amp;'Discounted Costs'!$O517),('Discounted Costs'!AU517)/Value_Output,"")</f>
        <v/>
      </c>
      <c r="AP309" s="81" t="str">
        <f>IF(ISTEXT('Discounted Costs'!$N517&amp;'Discounted Costs'!$O517),('Discounted Costs'!AV517)/Value_Output,"")</f>
        <v/>
      </c>
      <c r="AQ309" s="81" t="str">
        <f>IF(ISTEXT('Discounted Costs'!$N517&amp;'Discounted Costs'!$O517),('Discounted Costs'!AW517)/Value_Output,"")</f>
        <v/>
      </c>
      <c r="AR309" s="81" t="str">
        <f>IF(ISTEXT('Discounted Costs'!$N517&amp;'Discounted Costs'!$O517),('Discounted Costs'!AX517)/Value_Output,"")</f>
        <v/>
      </c>
      <c r="AS309" s="81" t="str">
        <f>IF(ISTEXT('Discounted Costs'!$N517&amp;'Discounted Costs'!$O517),('Discounted Costs'!AY517)/Value_Output,"")</f>
        <v/>
      </c>
      <c r="AT309" s="81" t="str">
        <f>IF(ISTEXT('Discounted Costs'!$N517&amp;'Discounted Costs'!$O517),('Discounted Costs'!AZ517)/Value_Output,"")</f>
        <v/>
      </c>
      <c r="AU309" s="81" t="str">
        <f>IF(ISTEXT('Discounted Costs'!$N517&amp;'Discounted Costs'!$O517),('Discounted Costs'!BA517)/Value_Output,"")</f>
        <v/>
      </c>
      <c r="AV309" s="81" t="str">
        <f>IF(ISTEXT('Discounted Costs'!$N517&amp;'Discounted Costs'!$O517),('Discounted Costs'!BB517)/Value_Output,"")</f>
        <v/>
      </c>
      <c r="AW309" s="81" t="str">
        <f>IF(ISTEXT('Discounted Costs'!$N517&amp;'Discounted Costs'!$O517),('Discounted Costs'!BC517)/Value_Output,"")</f>
        <v/>
      </c>
      <c r="AX309" s="81" t="str">
        <f>IF(ISTEXT('Discounted Costs'!$N517&amp;'Discounted Costs'!$O517),('Discounted Costs'!BD517)/Value_Output,"")</f>
        <v/>
      </c>
      <c r="AY309" s="81" t="str">
        <f>IF(ISTEXT('Discounted Costs'!$N517&amp;'Discounted Costs'!$O517),('Discounted Costs'!BE517)/Value_Output,"")</f>
        <v/>
      </c>
      <c r="AZ309" s="77" t="str">
        <f>IF(ISTEXT('Discounted Costs'!$N517&amp;'Discounted Costs'!$O517),('Discounted Costs'!BF517)/Value_Output,"")</f>
        <v/>
      </c>
      <c r="BA309" s="77" t="str">
        <f>IF(ISTEXT('Discounted Costs'!$N517&amp;'Discounted Costs'!$O517),('Discounted Costs'!BG517)/Value_Output,"")</f>
        <v/>
      </c>
      <c r="BB309" s="77" t="str">
        <f>IF(ISTEXT('Discounted Costs'!$N517&amp;'Discounted Costs'!$O517),('Discounted Costs'!BH517)/Value_Output,"")</f>
        <v/>
      </c>
      <c r="BC309" s="77" t="str">
        <f>IF(ISTEXT('Discounted Costs'!$N517&amp;'Discounted Costs'!$O517),('Discounted Costs'!BI517)/Value_Output,"")</f>
        <v/>
      </c>
      <c r="BD309" s="77" t="str">
        <f>IF(ISTEXT('Discounted Costs'!$N517&amp;'Discounted Costs'!$O517),('Discounted Costs'!BJ517)/Value_Output,"")</f>
        <v/>
      </c>
      <c r="BE309" s="77" t="str">
        <f>IF(ISTEXT('Discounted Costs'!$N517&amp;'Discounted Costs'!$O517),('Discounted Costs'!BK517)/Value_Output,"")</f>
        <v/>
      </c>
      <c r="BF309" s="77" t="str">
        <f>IF(ISTEXT('Discounted Costs'!$N517&amp;'Discounted Costs'!$O517),('Discounted Costs'!BL517)/Value_Output,"")</f>
        <v/>
      </c>
      <c r="BG309" s="77" t="str">
        <f>IF(ISTEXT('Discounted Costs'!$N517&amp;'Discounted Costs'!$O517),('Discounted Costs'!BM517)/Value_Output,"")</f>
        <v/>
      </c>
      <c r="BH309" s="77" t="str">
        <f>IF(ISTEXT('Discounted Costs'!$N517&amp;'Discounted Costs'!$O517),('Discounted Costs'!BN517)/Value_Output,"")</f>
        <v/>
      </c>
      <c r="BI309" s="77" t="str">
        <f>IF(ISTEXT('Discounted Costs'!$N517&amp;'Discounted Costs'!$O517),('Discounted Costs'!BO517)/Value_Output,"")</f>
        <v/>
      </c>
      <c r="BJ309" s="77" t="str">
        <f>IF(ISTEXT('Discounted Costs'!$N517&amp;'Discounted Costs'!$O517),('Discounted Costs'!BP517)/Value_Output,"")</f>
        <v/>
      </c>
      <c r="BK309" s="77" t="str">
        <f>IF(ISTEXT('Discounted Costs'!$N517&amp;'Discounted Costs'!$O517),('Discounted Costs'!BQ517)/Value_Output,"")</f>
        <v/>
      </c>
      <c r="BL309" s="77" t="str">
        <f>IF(ISTEXT('Discounted Costs'!$N517&amp;'Discounted Costs'!$O517),('Discounted Costs'!BR517)/Value_Output,"")</f>
        <v/>
      </c>
      <c r="BM309" s="77" t="str">
        <f>IF(ISTEXT('Discounted Costs'!$N517&amp;'Discounted Costs'!$O517),('Discounted Costs'!BS517)/Value_Output,"")</f>
        <v/>
      </c>
      <c r="BN309" s="77" t="str">
        <f>IF(ISTEXT('Discounted Costs'!$N517&amp;'Discounted Costs'!$O517),('Discounted Costs'!BT517)/Value_Output,"")</f>
        <v/>
      </c>
      <c r="BO309" s="77" t="str">
        <f>IF(ISTEXT('Discounted Costs'!$N517&amp;'Discounted Costs'!$O517),('Discounted Costs'!BU517)/Value_Output,"")</f>
        <v/>
      </c>
      <c r="BP309" s="77" t="str">
        <f>IF(ISTEXT('Discounted Costs'!$N517&amp;'Discounted Costs'!$O517),('Discounted Costs'!BV517)/Value_Output,"")</f>
        <v/>
      </c>
      <c r="BQ309" s="77" t="str">
        <f>IF(ISTEXT('Discounted Costs'!$N517&amp;'Discounted Costs'!$O517),('Discounted Costs'!BW517)/Value_Output,"")</f>
        <v/>
      </c>
      <c r="BR309" s="77" t="str">
        <f>IF(ISTEXT('Discounted Costs'!$N517&amp;'Discounted Costs'!$O517),('Discounted Costs'!BX517)/Value_Output,"")</f>
        <v/>
      </c>
      <c r="BS309" s="77" t="str">
        <f>IF(ISTEXT('Discounted Costs'!$N517&amp;'Discounted Costs'!$O517),('Discounted Costs'!BY517)/Value_Output,"")</f>
        <v/>
      </c>
      <c r="BT309" s="77" t="str">
        <f>IF(ISTEXT('Discounted Costs'!$N517&amp;'Discounted Costs'!$O517),('Discounted Costs'!BZ517)/Value_Output,"")</f>
        <v/>
      </c>
      <c r="BU309" s="77" t="str">
        <f>IF(ISTEXT('Discounted Costs'!$N517&amp;'Discounted Costs'!$O517),('Discounted Costs'!CA517)/Value_Output,"")</f>
        <v/>
      </c>
      <c r="BV309" s="77" t="str">
        <f>IF(ISTEXT('Discounted Costs'!$N517&amp;'Discounted Costs'!$O517),('Discounted Costs'!CB517)/Value_Output,"")</f>
        <v/>
      </c>
      <c r="BW309" s="77" t="str">
        <f>IF(ISTEXT('Discounted Costs'!$N517&amp;'Discounted Costs'!$O517),('Discounted Costs'!CC517)/Value_Output,"")</f>
        <v/>
      </c>
      <c r="BX309" s="77" t="str">
        <f>IF(ISTEXT('Discounted Costs'!$N517&amp;'Discounted Costs'!$O517),('Discounted Costs'!CD517)/Value_Output,"")</f>
        <v/>
      </c>
      <c r="BY309" s="77" t="str">
        <f>IF(ISTEXT('Discounted Costs'!$N517&amp;'Discounted Costs'!$O517),('Discounted Costs'!CE517)/Value_Output,"")</f>
        <v/>
      </c>
      <c r="BZ309" s="77" t="str">
        <f>IF(ISTEXT('Discounted Costs'!$N517&amp;'Discounted Costs'!$O517),('Discounted Costs'!CF517)/Value_Output,"")</f>
        <v/>
      </c>
      <c r="CA309" s="77" t="str">
        <f>IF(ISTEXT('Discounted Costs'!$N517&amp;'Discounted Costs'!$O517),('Discounted Costs'!CG517)/Value_Output,"")</f>
        <v/>
      </c>
      <c r="CB309" s="77" t="str">
        <f>IF(ISTEXT('Discounted Costs'!$N517&amp;'Discounted Costs'!$O517),('Discounted Costs'!CH517)/Value_Output,"")</f>
        <v/>
      </c>
      <c r="CC309" s="77" t="str">
        <f>IF(ISTEXT('Discounted Costs'!$N517&amp;'Discounted Costs'!$O517),('Discounted Costs'!CI517)/Value_Output,"")</f>
        <v/>
      </c>
      <c r="CD309" s="77" t="str">
        <f>IF(ISTEXT('Discounted Costs'!$N517&amp;'Discounted Costs'!$O517),('Discounted Costs'!CJ517)/Value_Output,"")</f>
        <v/>
      </c>
      <c r="CE309" s="77" t="str">
        <f>IF(ISTEXT('Discounted Costs'!$N517&amp;'Discounted Costs'!$O517),('Discounted Costs'!CK517)/Value_Output,"")</f>
        <v/>
      </c>
      <c r="CF309" s="77" t="str">
        <f>IF(ISTEXT('Discounted Costs'!$N517&amp;'Discounted Costs'!$O517),('Discounted Costs'!CL517)/Value_Output,"")</f>
        <v/>
      </c>
      <c r="CG309" s="77" t="str">
        <f>IF(ISTEXT('Discounted Costs'!$N517&amp;'Discounted Costs'!$O517),('Discounted Costs'!CM517)/Value_Output,"")</f>
        <v/>
      </c>
      <c r="CH309" s="77" t="str">
        <f>IF(ISTEXT('Discounted Costs'!$N517&amp;'Discounted Costs'!$O517),('Discounted Costs'!CN517)/Value_Output,"")</f>
        <v/>
      </c>
      <c r="CI309" s="77" t="str">
        <f>IF(ISTEXT('Discounted Costs'!$N517&amp;'Discounted Costs'!$O517),('Discounted Costs'!CO517)/Value_Output,"")</f>
        <v/>
      </c>
      <c r="CJ309" s="77" t="str">
        <f>IF(ISTEXT('Discounted Costs'!$N517&amp;'Discounted Costs'!$O517),('Discounted Costs'!CP517)/Value_Output,"")</f>
        <v/>
      </c>
      <c r="CM309" s="24"/>
      <c r="CN309" s="24"/>
    </row>
    <row r="310" spans="3:92" x14ac:dyDescent="0.35">
      <c r="C310" s="114"/>
      <c r="D310" s="114"/>
      <c r="E310" s="19" t="str">
        <f>IF(ISTEXT('Discounted Costs'!$N518&amp;'Discounted Costs'!$O518),'Discounted Costs'!$O518,"")</f>
        <v/>
      </c>
      <c r="F310" s="19"/>
      <c r="G310" s="82" t="str">
        <f>IF(ISTEXT('Discounted Costs'!$N518&amp;'Discounted Costs'!$O518),SUM('Discounted Costs'!$P518:$BM518)/Value_Output,"")</f>
        <v/>
      </c>
      <c r="H310" s="82"/>
      <c r="I310" s="87"/>
      <c r="J310" s="81" t="str">
        <f>IF(ISTEXT('Discounted Costs'!$N518&amp;'Discounted Costs'!$O518),('Discounted Costs'!P518)/Value_Output,"")</f>
        <v/>
      </c>
      <c r="K310" s="81" t="str">
        <f>IF(ISTEXT('Discounted Costs'!$N518&amp;'Discounted Costs'!$O518),('Discounted Costs'!Q518)/Value_Output,"")</f>
        <v/>
      </c>
      <c r="L310" s="81" t="str">
        <f>IF(ISTEXT('Discounted Costs'!$N518&amp;'Discounted Costs'!$O518),('Discounted Costs'!R518)/Value_Output,"")</f>
        <v/>
      </c>
      <c r="M310" s="81" t="str">
        <f>IF(ISTEXT('Discounted Costs'!$N518&amp;'Discounted Costs'!$O518),('Discounted Costs'!S518)/Value_Output,"")</f>
        <v/>
      </c>
      <c r="N310" s="81" t="str">
        <f>IF(ISTEXT('Discounted Costs'!$N518&amp;'Discounted Costs'!$O518),('Discounted Costs'!T518)/Value_Output,"")</f>
        <v/>
      </c>
      <c r="O310" s="81" t="str">
        <f>IF(ISTEXT('Discounted Costs'!$N518&amp;'Discounted Costs'!$O518),('Discounted Costs'!U518)/Value_Output,"")</f>
        <v/>
      </c>
      <c r="P310" s="81" t="str">
        <f>IF(ISTEXT('Discounted Costs'!$N518&amp;'Discounted Costs'!$O518),('Discounted Costs'!V518)/Value_Output,"")</f>
        <v/>
      </c>
      <c r="Q310" s="81" t="str">
        <f>IF(ISTEXT('Discounted Costs'!$N518&amp;'Discounted Costs'!$O518),('Discounted Costs'!W518)/Value_Output,"")</f>
        <v/>
      </c>
      <c r="R310" s="81" t="str">
        <f>IF(ISTEXT('Discounted Costs'!$N518&amp;'Discounted Costs'!$O518),('Discounted Costs'!X518)/Value_Output,"")</f>
        <v/>
      </c>
      <c r="S310" s="81" t="str">
        <f>IF(ISTEXT('Discounted Costs'!$N518&amp;'Discounted Costs'!$O518),('Discounted Costs'!Y518)/Value_Output,"")</f>
        <v/>
      </c>
      <c r="T310" s="81" t="str">
        <f>IF(ISTEXT('Discounted Costs'!$N518&amp;'Discounted Costs'!$O518),('Discounted Costs'!Z518)/Value_Output,"")</f>
        <v/>
      </c>
      <c r="U310" s="81" t="str">
        <f>IF(ISTEXT('Discounted Costs'!$N518&amp;'Discounted Costs'!$O518),('Discounted Costs'!AA518)/Value_Output,"")</f>
        <v/>
      </c>
      <c r="V310" s="81" t="str">
        <f>IF(ISTEXT('Discounted Costs'!$N518&amp;'Discounted Costs'!$O518),('Discounted Costs'!AB518)/Value_Output,"")</f>
        <v/>
      </c>
      <c r="W310" s="81" t="str">
        <f>IF(ISTEXT('Discounted Costs'!$N518&amp;'Discounted Costs'!$O518),('Discounted Costs'!AC518)/Value_Output,"")</f>
        <v/>
      </c>
      <c r="X310" s="81" t="str">
        <f>IF(ISTEXT('Discounted Costs'!$N518&amp;'Discounted Costs'!$O518),('Discounted Costs'!AD518)/Value_Output,"")</f>
        <v/>
      </c>
      <c r="Y310" s="81" t="str">
        <f>IF(ISTEXT('Discounted Costs'!$N518&amp;'Discounted Costs'!$O518),('Discounted Costs'!AE518)/Value_Output,"")</f>
        <v/>
      </c>
      <c r="Z310" s="81" t="str">
        <f>IF(ISTEXT('Discounted Costs'!$N518&amp;'Discounted Costs'!$O518),('Discounted Costs'!AF518)/Value_Output,"")</f>
        <v/>
      </c>
      <c r="AA310" s="81" t="str">
        <f>IF(ISTEXT('Discounted Costs'!$N518&amp;'Discounted Costs'!$O518),('Discounted Costs'!AG518)/Value_Output,"")</f>
        <v/>
      </c>
      <c r="AB310" s="81" t="str">
        <f>IF(ISTEXT('Discounted Costs'!$N518&amp;'Discounted Costs'!$O518),('Discounted Costs'!AH518)/Value_Output,"")</f>
        <v/>
      </c>
      <c r="AC310" s="81" t="str">
        <f>IF(ISTEXT('Discounted Costs'!$N518&amp;'Discounted Costs'!$O518),('Discounted Costs'!AI518)/Value_Output,"")</f>
        <v/>
      </c>
      <c r="AD310" s="81" t="str">
        <f>IF(ISTEXT('Discounted Costs'!$N518&amp;'Discounted Costs'!$O518),('Discounted Costs'!AJ518)/Value_Output,"")</f>
        <v/>
      </c>
      <c r="AE310" s="81" t="str">
        <f>IF(ISTEXT('Discounted Costs'!$N518&amp;'Discounted Costs'!$O518),('Discounted Costs'!AK518)/Value_Output,"")</f>
        <v/>
      </c>
      <c r="AF310" s="81" t="str">
        <f>IF(ISTEXT('Discounted Costs'!$N518&amp;'Discounted Costs'!$O518),('Discounted Costs'!AL518)/Value_Output,"")</f>
        <v/>
      </c>
      <c r="AG310" s="81" t="str">
        <f>IF(ISTEXT('Discounted Costs'!$N518&amp;'Discounted Costs'!$O518),('Discounted Costs'!AM518)/Value_Output,"")</f>
        <v/>
      </c>
      <c r="AH310" s="81" t="str">
        <f>IF(ISTEXT('Discounted Costs'!$N518&amp;'Discounted Costs'!$O518),('Discounted Costs'!AN518)/Value_Output,"")</f>
        <v/>
      </c>
      <c r="AI310" s="81" t="str">
        <f>IF(ISTEXT('Discounted Costs'!$N518&amp;'Discounted Costs'!$O518),('Discounted Costs'!AO518)/Value_Output,"")</f>
        <v/>
      </c>
      <c r="AJ310" s="81" t="str">
        <f>IF(ISTEXT('Discounted Costs'!$N518&amp;'Discounted Costs'!$O518),('Discounted Costs'!AP518)/Value_Output,"")</f>
        <v/>
      </c>
      <c r="AK310" s="81" t="str">
        <f>IF(ISTEXT('Discounted Costs'!$N518&amp;'Discounted Costs'!$O518),('Discounted Costs'!AQ518)/Value_Output,"")</f>
        <v/>
      </c>
      <c r="AL310" s="81" t="str">
        <f>IF(ISTEXT('Discounted Costs'!$N518&amp;'Discounted Costs'!$O518),('Discounted Costs'!AR518)/Value_Output,"")</f>
        <v/>
      </c>
      <c r="AM310" s="81" t="str">
        <f>IF(ISTEXT('Discounted Costs'!$N518&amp;'Discounted Costs'!$O518),('Discounted Costs'!AS518)/Value_Output,"")</f>
        <v/>
      </c>
      <c r="AN310" s="81" t="str">
        <f>IF(ISTEXT('Discounted Costs'!$N518&amp;'Discounted Costs'!$O518),('Discounted Costs'!AT518)/Value_Output,"")</f>
        <v/>
      </c>
      <c r="AO310" s="81" t="str">
        <f>IF(ISTEXT('Discounted Costs'!$N518&amp;'Discounted Costs'!$O518),('Discounted Costs'!AU518)/Value_Output,"")</f>
        <v/>
      </c>
      <c r="AP310" s="81" t="str">
        <f>IF(ISTEXT('Discounted Costs'!$N518&amp;'Discounted Costs'!$O518),('Discounted Costs'!AV518)/Value_Output,"")</f>
        <v/>
      </c>
      <c r="AQ310" s="81" t="str">
        <f>IF(ISTEXT('Discounted Costs'!$N518&amp;'Discounted Costs'!$O518),('Discounted Costs'!AW518)/Value_Output,"")</f>
        <v/>
      </c>
      <c r="AR310" s="81" t="str">
        <f>IF(ISTEXT('Discounted Costs'!$N518&amp;'Discounted Costs'!$O518),('Discounted Costs'!AX518)/Value_Output,"")</f>
        <v/>
      </c>
      <c r="AS310" s="81" t="str">
        <f>IF(ISTEXT('Discounted Costs'!$N518&amp;'Discounted Costs'!$O518),('Discounted Costs'!AY518)/Value_Output,"")</f>
        <v/>
      </c>
      <c r="AT310" s="81" t="str">
        <f>IF(ISTEXT('Discounted Costs'!$N518&amp;'Discounted Costs'!$O518),('Discounted Costs'!AZ518)/Value_Output,"")</f>
        <v/>
      </c>
      <c r="AU310" s="81" t="str">
        <f>IF(ISTEXT('Discounted Costs'!$N518&amp;'Discounted Costs'!$O518),('Discounted Costs'!BA518)/Value_Output,"")</f>
        <v/>
      </c>
      <c r="AV310" s="81" t="str">
        <f>IF(ISTEXT('Discounted Costs'!$N518&amp;'Discounted Costs'!$O518),('Discounted Costs'!BB518)/Value_Output,"")</f>
        <v/>
      </c>
      <c r="AW310" s="81" t="str">
        <f>IF(ISTEXT('Discounted Costs'!$N518&amp;'Discounted Costs'!$O518),('Discounted Costs'!BC518)/Value_Output,"")</f>
        <v/>
      </c>
      <c r="AX310" s="81" t="str">
        <f>IF(ISTEXT('Discounted Costs'!$N518&amp;'Discounted Costs'!$O518),('Discounted Costs'!BD518)/Value_Output,"")</f>
        <v/>
      </c>
      <c r="AY310" s="81" t="str">
        <f>IF(ISTEXT('Discounted Costs'!$N518&amp;'Discounted Costs'!$O518),('Discounted Costs'!BE518)/Value_Output,"")</f>
        <v/>
      </c>
      <c r="AZ310" s="77" t="str">
        <f>IF(ISTEXT('Discounted Costs'!$N518&amp;'Discounted Costs'!$O518),('Discounted Costs'!BF518)/Value_Output,"")</f>
        <v/>
      </c>
      <c r="BA310" s="77" t="str">
        <f>IF(ISTEXT('Discounted Costs'!$N518&amp;'Discounted Costs'!$O518),('Discounted Costs'!BG518)/Value_Output,"")</f>
        <v/>
      </c>
      <c r="BB310" s="77" t="str">
        <f>IF(ISTEXT('Discounted Costs'!$N518&amp;'Discounted Costs'!$O518),('Discounted Costs'!BH518)/Value_Output,"")</f>
        <v/>
      </c>
      <c r="BC310" s="77" t="str">
        <f>IF(ISTEXT('Discounted Costs'!$N518&amp;'Discounted Costs'!$O518),('Discounted Costs'!BI518)/Value_Output,"")</f>
        <v/>
      </c>
      <c r="BD310" s="77" t="str">
        <f>IF(ISTEXT('Discounted Costs'!$N518&amp;'Discounted Costs'!$O518),('Discounted Costs'!BJ518)/Value_Output,"")</f>
        <v/>
      </c>
      <c r="BE310" s="77" t="str">
        <f>IF(ISTEXT('Discounted Costs'!$N518&amp;'Discounted Costs'!$O518),('Discounted Costs'!BK518)/Value_Output,"")</f>
        <v/>
      </c>
      <c r="BF310" s="77" t="str">
        <f>IF(ISTEXT('Discounted Costs'!$N518&amp;'Discounted Costs'!$O518),('Discounted Costs'!BL518)/Value_Output,"")</f>
        <v/>
      </c>
      <c r="BG310" s="77" t="str">
        <f>IF(ISTEXT('Discounted Costs'!$N518&amp;'Discounted Costs'!$O518),('Discounted Costs'!BM518)/Value_Output,"")</f>
        <v/>
      </c>
      <c r="BH310" s="77" t="str">
        <f>IF(ISTEXT('Discounted Costs'!$N518&amp;'Discounted Costs'!$O518),('Discounted Costs'!BN518)/Value_Output,"")</f>
        <v/>
      </c>
      <c r="BI310" s="77" t="str">
        <f>IF(ISTEXT('Discounted Costs'!$N518&amp;'Discounted Costs'!$O518),('Discounted Costs'!BO518)/Value_Output,"")</f>
        <v/>
      </c>
      <c r="BJ310" s="77" t="str">
        <f>IF(ISTEXT('Discounted Costs'!$N518&amp;'Discounted Costs'!$O518),('Discounted Costs'!BP518)/Value_Output,"")</f>
        <v/>
      </c>
      <c r="BK310" s="77" t="str">
        <f>IF(ISTEXT('Discounted Costs'!$N518&amp;'Discounted Costs'!$O518),('Discounted Costs'!BQ518)/Value_Output,"")</f>
        <v/>
      </c>
      <c r="BL310" s="77" t="str">
        <f>IF(ISTEXT('Discounted Costs'!$N518&amp;'Discounted Costs'!$O518),('Discounted Costs'!BR518)/Value_Output,"")</f>
        <v/>
      </c>
      <c r="BM310" s="77" t="str">
        <f>IF(ISTEXT('Discounted Costs'!$N518&amp;'Discounted Costs'!$O518),('Discounted Costs'!BS518)/Value_Output,"")</f>
        <v/>
      </c>
      <c r="BN310" s="77" t="str">
        <f>IF(ISTEXT('Discounted Costs'!$N518&amp;'Discounted Costs'!$O518),('Discounted Costs'!BT518)/Value_Output,"")</f>
        <v/>
      </c>
      <c r="BO310" s="77" t="str">
        <f>IF(ISTEXT('Discounted Costs'!$N518&amp;'Discounted Costs'!$O518),('Discounted Costs'!BU518)/Value_Output,"")</f>
        <v/>
      </c>
      <c r="BP310" s="77" t="str">
        <f>IF(ISTEXT('Discounted Costs'!$N518&amp;'Discounted Costs'!$O518),('Discounted Costs'!BV518)/Value_Output,"")</f>
        <v/>
      </c>
      <c r="BQ310" s="77" t="str">
        <f>IF(ISTEXT('Discounted Costs'!$N518&amp;'Discounted Costs'!$O518),('Discounted Costs'!BW518)/Value_Output,"")</f>
        <v/>
      </c>
      <c r="BR310" s="77" t="str">
        <f>IF(ISTEXT('Discounted Costs'!$N518&amp;'Discounted Costs'!$O518),('Discounted Costs'!BX518)/Value_Output,"")</f>
        <v/>
      </c>
      <c r="BS310" s="77" t="str">
        <f>IF(ISTEXT('Discounted Costs'!$N518&amp;'Discounted Costs'!$O518),('Discounted Costs'!BY518)/Value_Output,"")</f>
        <v/>
      </c>
      <c r="BT310" s="77" t="str">
        <f>IF(ISTEXT('Discounted Costs'!$N518&amp;'Discounted Costs'!$O518),('Discounted Costs'!BZ518)/Value_Output,"")</f>
        <v/>
      </c>
      <c r="BU310" s="77" t="str">
        <f>IF(ISTEXT('Discounted Costs'!$N518&amp;'Discounted Costs'!$O518),('Discounted Costs'!CA518)/Value_Output,"")</f>
        <v/>
      </c>
      <c r="BV310" s="77" t="str">
        <f>IF(ISTEXT('Discounted Costs'!$N518&amp;'Discounted Costs'!$O518),('Discounted Costs'!CB518)/Value_Output,"")</f>
        <v/>
      </c>
      <c r="BW310" s="77" t="str">
        <f>IF(ISTEXT('Discounted Costs'!$N518&amp;'Discounted Costs'!$O518),('Discounted Costs'!CC518)/Value_Output,"")</f>
        <v/>
      </c>
      <c r="BX310" s="77" t="str">
        <f>IF(ISTEXT('Discounted Costs'!$N518&amp;'Discounted Costs'!$O518),('Discounted Costs'!CD518)/Value_Output,"")</f>
        <v/>
      </c>
      <c r="BY310" s="77" t="str">
        <f>IF(ISTEXT('Discounted Costs'!$N518&amp;'Discounted Costs'!$O518),('Discounted Costs'!CE518)/Value_Output,"")</f>
        <v/>
      </c>
      <c r="BZ310" s="77" t="str">
        <f>IF(ISTEXT('Discounted Costs'!$N518&amp;'Discounted Costs'!$O518),('Discounted Costs'!CF518)/Value_Output,"")</f>
        <v/>
      </c>
      <c r="CA310" s="77" t="str">
        <f>IF(ISTEXT('Discounted Costs'!$N518&amp;'Discounted Costs'!$O518),('Discounted Costs'!CG518)/Value_Output,"")</f>
        <v/>
      </c>
      <c r="CB310" s="77" t="str">
        <f>IF(ISTEXT('Discounted Costs'!$N518&amp;'Discounted Costs'!$O518),('Discounted Costs'!CH518)/Value_Output,"")</f>
        <v/>
      </c>
      <c r="CC310" s="77" t="str">
        <f>IF(ISTEXT('Discounted Costs'!$N518&amp;'Discounted Costs'!$O518),('Discounted Costs'!CI518)/Value_Output,"")</f>
        <v/>
      </c>
      <c r="CD310" s="77" t="str">
        <f>IF(ISTEXT('Discounted Costs'!$N518&amp;'Discounted Costs'!$O518),('Discounted Costs'!CJ518)/Value_Output,"")</f>
        <v/>
      </c>
      <c r="CE310" s="77" t="str">
        <f>IF(ISTEXT('Discounted Costs'!$N518&amp;'Discounted Costs'!$O518),('Discounted Costs'!CK518)/Value_Output,"")</f>
        <v/>
      </c>
      <c r="CF310" s="77" t="str">
        <f>IF(ISTEXT('Discounted Costs'!$N518&amp;'Discounted Costs'!$O518),('Discounted Costs'!CL518)/Value_Output,"")</f>
        <v/>
      </c>
      <c r="CG310" s="77" t="str">
        <f>IF(ISTEXT('Discounted Costs'!$N518&amp;'Discounted Costs'!$O518),('Discounted Costs'!CM518)/Value_Output,"")</f>
        <v/>
      </c>
      <c r="CH310" s="77" t="str">
        <f>IF(ISTEXT('Discounted Costs'!$N518&amp;'Discounted Costs'!$O518),('Discounted Costs'!CN518)/Value_Output,"")</f>
        <v/>
      </c>
      <c r="CI310" s="77" t="str">
        <f>IF(ISTEXT('Discounted Costs'!$N518&amp;'Discounted Costs'!$O518),('Discounted Costs'!CO518)/Value_Output,"")</f>
        <v/>
      </c>
      <c r="CJ310" s="77" t="str">
        <f>IF(ISTEXT('Discounted Costs'!$N518&amp;'Discounted Costs'!$O518),('Discounted Costs'!CP518)/Value_Output,"")</f>
        <v/>
      </c>
      <c r="CM310" s="24"/>
      <c r="CN310" s="24"/>
    </row>
    <row r="311" spans="3:92" x14ac:dyDescent="0.35">
      <c r="C311" s="114"/>
      <c r="D311" s="114"/>
      <c r="E311" s="19" t="str">
        <f>IF(ISTEXT('Discounted Costs'!$N519&amp;'Discounted Costs'!$O519),'Discounted Costs'!$O519,"")</f>
        <v/>
      </c>
      <c r="F311" s="19"/>
      <c r="G311" s="82" t="str">
        <f>IF(ISTEXT('Discounted Costs'!$N519&amp;'Discounted Costs'!$O519),SUM('Discounted Costs'!$P519:$BM519)/Value_Output,"")</f>
        <v/>
      </c>
      <c r="H311" s="82"/>
      <c r="I311" s="87"/>
      <c r="J311" s="81" t="str">
        <f>IF(ISTEXT('Discounted Costs'!$N519&amp;'Discounted Costs'!$O519),('Discounted Costs'!P519)/Value_Output,"")</f>
        <v/>
      </c>
      <c r="K311" s="81" t="str">
        <f>IF(ISTEXT('Discounted Costs'!$N519&amp;'Discounted Costs'!$O519),('Discounted Costs'!Q519)/Value_Output,"")</f>
        <v/>
      </c>
      <c r="L311" s="81" t="str">
        <f>IF(ISTEXT('Discounted Costs'!$N519&amp;'Discounted Costs'!$O519),('Discounted Costs'!R519)/Value_Output,"")</f>
        <v/>
      </c>
      <c r="M311" s="81" t="str">
        <f>IF(ISTEXT('Discounted Costs'!$N519&amp;'Discounted Costs'!$O519),('Discounted Costs'!S519)/Value_Output,"")</f>
        <v/>
      </c>
      <c r="N311" s="81" t="str">
        <f>IF(ISTEXT('Discounted Costs'!$N519&amp;'Discounted Costs'!$O519),('Discounted Costs'!T519)/Value_Output,"")</f>
        <v/>
      </c>
      <c r="O311" s="81" t="str">
        <f>IF(ISTEXT('Discounted Costs'!$N519&amp;'Discounted Costs'!$O519),('Discounted Costs'!U519)/Value_Output,"")</f>
        <v/>
      </c>
      <c r="P311" s="81" t="str">
        <f>IF(ISTEXT('Discounted Costs'!$N519&amp;'Discounted Costs'!$O519),('Discounted Costs'!V519)/Value_Output,"")</f>
        <v/>
      </c>
      <c r="Q311" s="81" t="str">
        <f>IF(ISTEXT('Discounted Costs'!$N519&amp;'Discounted Costs'!$O519),('Discounted Costs'!W519)/Value_Output,"")</f>
        <v/>
      </c>
      <c r="R311" s="81" t="str">
        <f>IF(ISTEXT('Discounted Costs'!$N519&amp;'Discounted Costs'!$O519),('Discounted Costs'!X519)/Value_Output,"")</f>
        <v/>
      </c>
      <c r="S311" s="81" t="str">
        <f>IF(ISTEXT('Discounted Costs'!$N519&amp;'Discounted Costs'!$O519),('Discounted Costs'!Y519)/Value_Output,"")</f>
        <v/>
      </c>
      <c r="T311" s="81" t="str">
        <f>IF(ISTEXT('Discounted Costs'!$N519&amp;'Discounted Costs'!$O519),('Discounted Costs'!Z519)/Value_Output,"")</f>
        <v/>
      </c>
      <c r="U311" s="81" t="str">
        <f>IF(ISTEXT('Discounted Costs'!$N519&amp;'Discounted Costs'!$O519),('Discounted Costs'!AA519)/Value_Output,"")</f>
        <v/>
      </c>
      <c r="V311" s="81" t="str">
        <f>IF(ISTEXT('Discounted Costs'!$N519&amp;'Discounted Costs'!$O519),('Discounted Costs'!AB519)/Value_Output,"")</f>
        <v/>
      </c>
      <c r="W311" s="81" t="str">
        <f>IF(ISTEXT('Discounted Costs'!$N519&amp;'Discounted Costs'!$O519),('Discounted Costs'!AC519)/Value_Output,"")</f>
        <v/>
      </c>
      <c r="X311" s="81" t="str">
        <f>IF(ISTEXT('Discounted Costs'!$N519&amp;'Discounted Costs'!$O519),('Discounted Costs'!AD519)/Value_Output,"")</f>
        <v/>
      </c>
      <c r="Y311" s="81" t="str">
        <f>IF(ISTEXT('Discounted Costs'!$N519&amp;'Discounted Costs'!$O519),('Discounted Costs'!AE519)/Value_Output,"")</f>
        <v/>
      </c>
      <c r="Z311" s="81" t="str">
        <f>IF(ISTEXT('Discounted Costs'!$N519&amp;'Discounted Costs'!$O519),('Discounted Costs'!AF519)/Value_Output,"")</f>
        <v/>
      </c>
      <c r="AA311" s="81" t="str">
        <f>IF(ISTEXT('Discounted Costs'!$N519&amp;'Discounted Costs'!$O519),('Discounted Costs'!AG519)/Value_Output,"")</f>
        <v/>
      </c>
      <c r="AB311" s="81" t="str">
        <f>IF(ISTEXT('Discounted Costs'!$N519&amp;'Discounted Costs'!$O519),('Discounted Costs'!AH519)/Value_Output,"")</f>
        <v/>
      </c>
      <c r="AC311" s="81" t="str">
        <f>IF(ISTEXT('Discounted Costs'!$N519&amp;'Discounted Costs'!$O519),('Discounted Costs'!AI519)/Value_Output,"")</f>
        <v/>
      </c>
      <c r="AD311" s="81" t="str">
        <f>IF(ISTEXT('Discounted Costs'!$N519&amp;'Discounted Costs'!$O519),('Discounted Costs'!AJ519)/Value_Output,"")</f>
        <v/>
      </c>
      <c r="AE311" s="81" t="str">
        <f>IF(ISTEXT('Discounted Costs'!$N519&amp;'Discounted Costs'!$O519),('Discounted Costs'!AK519)/Value_Output,"")</f>
        <v/>
      </c>
      <c r="AF311" s="81" t="str">
        <f>IF(ISTEXT('Discounted Costs'!$N519&amp;'Discounted Costs'!$O519),('Discounted Costs'!AL519)/Value_Output,"")</f>
        <v/>
      </c>
      <c r="AG311" s="81" t="str">
        <f>IF(ISTEXT('Discounted Costs'!$N519&amp;'Discounted Costs'!$O519),('Discounted Costs'!AM519)/Value_Output,"")</f>
        <v/>
      </c>
      <c r="AH311" s="81" t="str">
        <f>IF(ISTEXT('Discounted Costs'!$N519&amp;'Discounted Costs'!$O519),('Discounted Costs'!AN519)/Value_Output,"")</f>
        <v/>
      </c>
      <c r="AI311" s="81" t="str">
        <f>IF(ISTEXT('Discounted Costs'!$N519&amp;'Discounted Costs'!$O519),('Discounted Costs'!AO519)/Value_Output,"")</f>
        <v/>
      </c>
      <c r="AJ311" s="81" t="str">
        <f>IF(ISTEXT('Discounted Costs'!$N519&amp;'Discounted Costs'!$O519),('Discounted Costs'!AP519)/Value_Output,"")</f>
        <v/>
      </c>
      <c r="AK311" s="81" t="str">
        <f>IF(ISTEXT('Discounted Costs'!$N519&amp;'Discounted Costs'!$O519),('Discounted Costs'!AQ519)/Value_Output,"")</f>
        <v/>
      </c>
      <c r="AL311" s="81" t="str">
        <f>IF(ISTEXT('Discounted Costs'!$N519&amp;'Discounted Costs'!$O519),('Discounted Costs'!AR519)/Value_Output,"")</f>
        <v/>
      </c>
      <c r="AM311" s="81" t="str">
        <f>IF(ISTEXT('Discounted Costs'!$N519&amp;'Discounted Costs'!$O519),('Discounted Costs'!AS519)/Value_Output,"")</f>
        <v/>
      </c>
      <c r="AN311" s="81" t="str">
        <f>IF(ISTEXT('Discounted Costs'!$N519&amp;'Discounted Costs'!$O519),('Discounted Costs'!AT519)/Value_Output,"")</f>
        <v/>
      </c>
      <c r="AO311" s="81" t="str">
        <f>IF(ISTEXT('Discounted Costs'!$N519&amp;'Discounted Costs'!$O519),('Discounted Costs'!AU519)/Value_Output,"")</f>
        <v/>
      </c>
      <c r="AP311" s="81" t="str">
        <f>IF(ISTEXT('Discounted Costs'!$N519&amp;'Discounted Costs'!$O519),('Discounted Costs'!AV519)/Value_Output,"")</f>
        <v/>
      </c>
      <c r="AQ311" s="81" t="str">
        <f>IF(ISTEXT('Discounted Costs'!$N519&amp;'Discounted Costs'!$O519),('Discounted Costs'!AW519)/Value_Output,"")</f>
        <v/>
      </c>
      <c r="AR311" s="81" t="str">
        <f>IF(ISTEXT('Discounted Costs'!$N519&amp;'Discounted Costs'!$O519),('Discounted Costs'!AX519)/Value_Output,"")</f>
        <v/>
      </c>
      <c r="AS311" s="81" t="str">
        <f>IF(ISTEXT('Discounted Costs'!$N519&amp;'Discounted Costs'!$O519),('Discounted Costs'!AY519)/Value_Output,"")</f>
        <v/>
      </c>
      <c r="AT311" s="81" t="str">
        <f>IF(ISTEXT('Discounted Costs'!$N519&amp;'Discounted Costs'!$O519),('Discounted Costs'!AZ519)/Value_Output,"")</f>
        <v/>
      </c>
      <c r="AU311" s="81" t="str">
        <f>IF(ISTEXT('Discounted Costs'!$N519&amp;'Discounted Costs'!$O519),('Discounted Costs'!BA519)/Value_Output,"")</f>
        <v/>
      </c>
      <c r="AV311" s="81" t="str">
        <f>IF(ISTEXT('Discounted Costs'!$N519&amp;'Discounted Costs'!$O519),('Discounted Costs'!BB519)/Value_Output,"")</f>
        <v/>
      </c>
      <c r="AW311" s="81" t="str">
        <f>IF(ISTEXT('Discounted Costs'!$N519&amp;'Discounted Costs'!$O519),('Discounted Costs'!BC519)/Value_Output,"")</f>
        <v/>
      </c>
      <c r="AX311" s="81" t="str">
        <f>IF(ISTEXT('Discounted Costs'!$N519&amp;'Discounted Costs'!$O519),('Discounted Costs'!BD519)/Value_Output,"")</f>
        <v/>
      </c>
      <c r="AY311" s="81" t="str">
        <f>IF(ISTEXT('Discounted Costs'!$N519&amp;'Discounted Costs'!$O519),('Discounted Costs'!BE519)/Value_Output,"")</f>
        <v/>
      </c>
      <c r="AZ311" s="77" t="str">
        <f>IF(ISTEXT('Discounted Costs'!$N519&amp;'Discounted Costs'!$O519),('Discounted Costs'!BF519)/Value_Output,"")</f>
        <v/>
      </c>
      <c r="BA311" s="77" t="str">
        <f>IF(ISTEXT('Discounted Costs'!$N519&amp;'Discounted Costs'!$O519),('Discounted Costs'!BG519)/Value_Output,"")</f>
        <v/>
      </c>
      <c r="BB311" s="77" t="str">
        <f>IF(ISTEXT('Discounted Costs'!$N519&amp;'Discounted Costs'!$O519),('Discounted Costs'!BH519)/Value_Output,"")</f>
        <v/>
      </c>
      <c r="BC311" s="77" t="str">
        <f>IF(ISTEXT('Discounted Costs'!$N519&amp;'Discounted Costs'!$O519),('Discounted Costs'!BI519)/Value_Output,"")</f>
        <v/>
      </c>
      <c r="BD311" s="77" t="str">
        <f>IF(ISTEXT('Discounted Costs'!$N519&amp;'Discounted Costs'!$O519),('Discounted Costs'!BJ519)/Value_Output,"")</f>
        <v/>
      </c>
      <c r="BE311" s="77" t="str">
        <f>IF(ISTEXT('Discounted Costs'!$N519&amp;'Discounted Costs'!$O519),('Discounted Costs'!BK519)/Value_Output,"")</f>
        <v/>
      </c>
      <c r="BF311" s="77" t="str">
        <f>IF(ISTEXT('Discounted Costs'!$N519&amp;'Discounted Costs'!$O519),('Discounted Costs'!BL519)/Value_Output,"")</f>
        <v/>
      </c>
      <c r="BG311" s="77" t="str">
        <f>IF(ISTEXT('Discounted Costs'!$N519&amp;'Discounted Costs'!$O519),('Discounted Costs'!BM519)/Value_Output,"")</f>
        <v/>
      </c>
      <c r="BH311" s="77" t="str">
        <f>IF(ISTEXT('Discounted Costs'!$N519&amp;'Discounted Costs'!$O519),('Discounted Costs'!BN519)/Value_Output,"")</f>
        <v/>
      </c>
      <c r="BI311" s="77" t="str">
        <f>IF(ISTEXT('Discounted Costs'!$N519&amp;'Discounted Costs'!$O519),('Discounted Costs'!BO519)/Value_Output,"")</f>
        <v/>
      </c>
      <c r="BJ311" s="77" t="str">
        <f>IF(ISTEXT('Discounted Costs'!$N519&amp;'Discounted Costs'!$O519),('Discounted Costs'!BP519)/Value_Output,"")</f>
        <v/>
      </c>
      <c r="BK311" s="77" t="str">
        <f>IF(ISTEXT('Discounted Costs'!$N519&amp;'Discounted Costs'!$O519),('Discounted Costs'!BQ519)/Value_Output,"")</f>
        <v/>
      </c>
      <c r="BL311" s="77" t="str">
        <f>IF(ISTEXT('Discounted Costs'!$N519&amp;'Discounted Costs'!$O519),('Discounted Costs'!BR519)/Value_Output,"")</f>
        <v/>
      </c>
      <c r="BM311" s="77" t="str">
        <f>IF(ISTEXT('Discounted Costs'!$N519&amp;'Discounted Costs'!$O519),('Discounted Costs'!BS519)/Value_Output,"")</f>
        <v/>
      </c>
      <c r="BN311" s="77" t="str">
        <f>IF(ISTEXT('Discounted Costs'!$N519&amp;'Discounted Costs'!$O519),('Discounted Costs'!BT519)/Value_Output,"")</f>
        <v/>
      </c>
      <c r="BO311" s="77" t="str">
        <f>IF(ISTEXT('Discounted Costs'!$N519&amp;'Discounted Costs'!$O519),('Discounted Costs'!BU519)/Value_Output,"")</f>
        <v/>
      </c>
      <c r="BP311" s="77" t="str">
        <f>IF(ISTEXT('Discounted Costs'!$N519&amp;'Discounted Costs'!$O519),('Discounted Costs'!BV519)/Value_Output,"")</f>
        <v/>
      </c>
      <c r="BQ311" s="77" t="str">
        <f>IF(ISTEXT('Discounted Costs'!$N519&amp;'Discounted Costs'!$O519),('Discounted Costs'!BW519)/Value_Output,"")</f>
        <v/>
      </c>
      <c r="BR311" s="77" t="str">
        <f>IF(ISTEXT('Discounted Costs'!$N519&amp;'Discounted Costs'!$O519),('Discounted Costs'!BX519)/Value_Output,"")</f>
        <v/>
      </c>
      <c r="BS311" s="77" t="str">
        <f>IF(ISTEXT('Discounted Costs'!$N519&amp;'Discounted Costs'!$O519),('Discounted Costs'!BY519)/Value_Output,"")</f>
        <v/>
      </c>
      <c r="BT311" s="77" t="str">
        <f>IF(ISTEXT('Discounted Costs'!$N519&amp;'Discounted Costs'!$O519),('Discounted Costs'!BZ519)/Value_Output,"")</f>
        <v/>
      </c>
      <c r="BU311" s="77" t="str">
        <f>IF(ISTEXT('Discounted Costs'!$N519&amp;'Discounted Costs'!$O519),('Discounted Costs'!CA519)/Value_Output,"")</f>
        <v/>
      </c>
      <c r="BV311" s="77" t="str">
        <f>IF(ISTEXT('Discounted Costs'!$N519&amp;'Discounted Costs'!$O519),('Discounted Costs'!CB519)/Value_Output,"")</f>
        <v/>
      </c>
      <c r="BW311" s="77" t="str">
        <f>IF(ISTEXT('Discounted Costs'!$N519&amp;'Discounted Costs'!$O519),('Discounted Costs'!CC519)/Value_Output,"")</f>
        <v/>
      </c>
      <c r="BX311" s="77" t="str">
        <f>IF(ISTEXT('Discounted Costs'!$N519&amp;'Discounted Costs'!$O519),('Discounted Costs'!CD519)/Value_Output,"")</f>
        <v/>
      </c>
      <c r="BY311" s="77" t="str">
        <f>IF(ISTEXT('Discounted Costs'!$N519&amp;'Discounted Costs'!$O519),('Discounted Costs'!CE519)/Value_Output,"")</f>
        <v/>
      </c>
      <c r="BZ311" s="77" t="str">
        <f>IF(ISTEXT('Discounted Costs'!$N519&amp;'Discounted Costs'!$O519),('Discounted Costs'!CF519)/Value_Output,"")</f>
        <v/>
      </c>
      <c r="CA311" s="77" t="str">
        <f>IF(ISTEXT('Discounted Costs'!$N519&amp;'Discounted Costs'!$O519),('Discounted Costs'!CG519)/Value_Output,"")</f>
        <v/>
      </c>
      <c r="CB311" s="77" t="str">
        <f>IF(ISTEXT('Discounted Costs'!$N519&amp;'Discounted Costs'!$O519),('Discounted Costs'!CH519)/Value_Output,"")</f>
        <v/>
      </c>
      <c r="CC311" s="77" t="str">
        <f>IF(ISTEXT('Discounted Costs'!$N519&amp;'Discounted Costs'!$O519),('Discounted Costs'!CI519)/Value_Output,"")</f>
        <v/>
      </c>
      <c r="CD311" s="77" t="str">
        <f>IF(ISTEXT('Discounted Costs'!$N519&amp;'Discounted Costs'!$O519),('Discounted Costs'!CJ519)/Value_Output,"")</f>
        <v/>
      </c>
      <c r="CE311" s="77" t="str">
        <f>IF(ISTEXT('Discounted Costs'!$N519&amp;'Discounted Costs'!$O519),('Discounted Costs'!CK519)/Value_Output,"")</f>
        <v/>
      </c>
      <c r="CF311" s="77" t="str">
        <f>IF(ISTEXT('Discounted Costs'!$N519&amp;'Discounted Costs'!$O519),('Discounted Costs'!CL519)/Value_Output,"")</f>
        <v/>
      </c>
      <c r="CG311" s="77" t="str">
        <f>IF(ISTEXT('Discounted Costs'!$N519&amp;'Discounted Costs'!$O519),('Discounted Costs'!CM519)/Value_Output,"")</f>
        <v/>
      </c>
      <c r="CH311" s="77" t="str">
        <f>IF(ISTEXT('Discounted Costs'!$N519&amp;'Discounted Costs'!$O519),('Discounted Costs'!CN519)/Value_Output,"")</f>
        <v/>
      </c>
      <c r="CI311" s="77" t="str">
        <f>IF(ISTEXT('Discounted Costs'!$N519&amp;'Discounted Costs'!$O519),('Discounted Costs'!CO519)/Value_Output,"")</f>
        <v/>
      </c>
      <c r="CJ311" s="77" t="str">
        <f>IF(ISTEXT('Discounted Costs'!$N519&amp;'Discounted Costs'!$O519),('Discounted Costs'!CP519)/Value_Output,"")</f>
        <v/>
      </c>
      <c r="CM311" s="24"/>
      <c r="CN311" s="24"/>
    </row>
    <row r="312" spans="3:92" x14ac:dyDescent="0.35">
      <c r="C312" s="114"/>
      <c r="D312" s="114"/>
      <c r="E312" s="19" t="str">
        <f>IF(ISTEXT('Discounted Costs'!$N520&amp;'Discounted Costs'!$O520),'Discounted Costs'!$O520,"")</f>
        <v/>
      </c>
      <c r="F312" s="19"/>
      <c r="G312" s="82" t="str">
        <f>IF(ISTEXT('Discounted Costs'!$N520&amp;'Discounted Costs'!$O520),SUM('Discounted Costs'!$P520:$BM520)/Value_Output,"")</f>
        <v/>
      </c>
      <c r="H312" s="82"/>
      <c r="I312" s="87"/>
      <c r="J312" s="81" t="str">
        <f>IF(ISTEXT('Discounted Costs'!$N520&amp;'Discounted Costs'!$O520),('Discounted Costs'!P520)/Value_Output,"")</f>
        <v/>
      </c>
      <c r="K312" s="81" t="str">
        <f>IF(ISTEXT('Discounted Costs'!$N520&amp;'Discounted Costs'!$O520),('Discounted Costs'!Q520)/Value_Output,"")</f>
        <v/>
      </c>
      <c r="L312" s="81" t="str">
        <f>IF(ISTEXT('Discounted Costs'!$N520&amp;'Discounted Costs'!$O520),('Discounted Costs'!R520)/Value_Output,"")</f>
        <v/>
      </c>
      <c r="M312" s="81" t="str">
        <f>IF(ISTEXT('Discounted Costs'!$N520&amp;'Discounted Costs'!$O520),('Discounted Costs'!S520)/Value_Output,"")</f>
        <v/>
      </c>
      <c r="N312" s="81" t="str">
        <f>IF(ISTEXT('Discounted Costs'!$N520&amp;'Discounted Costs'!$O520),('Discounted Costs'!T520)/Value_Output,"")</f>
        <v/>
      </c>
      <c r="O312" s="81" t="str">
        <f>IF(ISTEXT('Discounted Costs'!$N520&amp;'Discounted Costs'!$O520),('Discounted Costs'!U520)/Value_Output,"")</f>
        <v/>
      </c>
      <c r="P312" s="81" t="str">
        <f>IF(ISTEXT('Discounted Costs'!$N520&amp;'Discounted Costs'!$O520),('Discounted Costs'!V520)/Value_Output,"")</f>
        <v/>
      </c>
      <c r="Q312" s="81" t="str">
        <f>IF(ISTEXT('Discounted Costs'!$N520&amp;'Discounted Costs'!$O520),('Discounted Costs'!W520)/Value_Output,"")</f>
        <v/>
      </c>
      <c r="R312" s="81" t="str">
        <f>IF(ISTEXT('Discounted Costs'!$N520&amp;'Discounted Costs'!$O520),('Discounted Costs'!X520)/Value_Output,"")</f>
        <v/>
      </c>
      <c r="S312" s="81" t="str">
        <f>IF(ISTEXT('Discounted Costs'!$N520&amp;'Discounted Costs'!$O520),('Discounted Costs'!Y520)/Value_Output,"")</f>
        <v/>
      </c>
      <c r="T312" s="81" t="str">
        <f>IF(ISTEXT('Discounted Costs'!$N520&amp;'Discounted Costs'!$O520),('Discounted Costs'!Z520)/Value_Output,"")</f>
        <v/>
      </c>
      <c r="U312" s="81" t="str">
        <f>IF(ISTEXT('Discounted Costs'!$N520&amp;'Discounted Costs'!$O520),('Discounted Costs'!AA520)/Value_Output,"")</f>
        <v/>
      </c>
      <c r="V312" s="81" t="str">
        <f>IF(ISTEXT('Discounted Costs'!$N520&amp;'Discounted Costs'!$O520),('Discounted Costs'!AB520)/Value_Output,"")</f>
        <v/>
      </c>
      <c r="W312" s="81" t="str">
        <f>IF(ISTEXT('Discounted Costs'!$N520&amp;'Discounted Costs'!$O520),('Discounted Costs'!AC520)/Value_Output,"")</f>
        <v/>
      </c>
      <c r="X312" s="81" t="str">
        <f>IF(ISTEXT('Discounted Costs'!$N520&amp;'Discounted Costs'!$O520),('Discounted Costs'!AD520)/Value_Output,"")</f>
        <v/>
      </c>
      <c r="Y312" s="81" t="str">
        <f>IF(ISTEXT('Discounted Costs'!$N520&amp;'Discounted Costs'!$O520),('Discounted Costs'!AE520)/Value_Output,"")</f>
        <v/>
      </c>
      <c r="Z312" s="81" t="str">
        <f>IF(ISTEXT('Discounted Costs'!$N520&amp;'Discounted Costs'!$O520),('Discounted Costs'!AF520)/Value_Output,"")</f>
        <v/>
      </c>
      <c r="AA312" s="81" t="str">
        <f>IF(ISTEXT('Discounted Costs'!$N520&amp;'Discounted Costs'!$O520),('Discounted Costs'!AG520)/Value_Output,"")</f>
        <v/>
      </c>
      <c r="AB312" s="81" t="str">
        <f>IF(ISTEXT('Discounted Costs'!$N520&amp;'Discounted Costs'!$O520),('Discounted Costs'!AH520)/Value_Output,"")</f>
        <v/>
      </c>
      <c r="AC312" s="81" t="str">
        <f>IF(ISTEXT('Discounted Costs'!$N520&amp;'Discounted Costs'!$O520),('Discounted Costs'!AI520)/Value_Output,"")</f>
        <v/>
      </c>
      <c r="AD312" s="81" t="str">
        <f>IF(ISTEXT('Discounted Costs'!$N520&amp;'Discounted Costs'!$O520),('Discounted Costs'!AJ520)/Value_Output,"")</f>
        <v/>
      </c>
      <c r="AE312" s="81" t="str">
        <f>IF(ISTEXT('Discounted Costs'!$N520&amp;'Discounted Costs'!$O520),('Discounted Costs'!AK520)/Value_Output,"")</f>
        <v/>
      </c>
      <c r="AF312" s="81" t="str">
        <f>IF(ISTEXT('Discounted Costs'!$N520&amp;'Discounted Costs'!$O520),('Discounted Costs'!AL520)/Value_Output,"")</f>
        <v/>
      </c>
      <c r="AG312" s="81" t="str">
        <f>IF(ISTEXT('Discounted Costs'!$N520&amp;'Discounted Costs'!$O520),('Discounted Costs'!AM520)/Value_Output,"")</f>
        <v/>
      </c>
      <c r="AH312" s="81" t="str">
        <f>IF(ISTEXT('Discounted Costs'!$N520&amp;'Discounted Costs'!$O520),('Discounted Costs'!AN520)/Value_Output,"")</f>
        <v/>
      </c>
      <c r="AI312" s="81" t="str">
        <f>IF(ISTEXT('Discounted Costs'!$N520&amp;'Discounted Costs'!$O520),('Discounted Costs'!AO520)/Value_Output,"")</f>
        <v/>
      </c>
      <c r="AJ312" s="81" t="str">
        <f>IF(ISTEXT('Discounted Costs'!$N520&amp;'Discounted Costs'!$O520),('Discounted Costs'!AP520)/Value_Output,"")</f>
        <v/>
      </c>
      <c r="AK312" s="81" t="str">
        <f>IF(ISTEXT('Discounted Costs'!$N520&amp;'Discounted Costs'!$O520),('Discounted Costs'!AQ520)/Value_Output,"")</f>
        <v/>
      </c>
      <c r="AL312" s="81" t="str">
        <f>IF(ISTEXT('Discounted Costs'!$N520&amp;'Discounted Costs'!$O520),('Discounted Costs'!AR520)/Value_Output,"")</f>
        <v/>
      </c>
      <c r="AM312" s="81" t="str">
        <f>IF(ISTEXT('Discounted Costs'!$N520&amp;'Discounted Costs'!$O520),('Discounted Costs'!AS520)/Value_Output,"")</f>
        <v/>
      </c>
      <c r="AN312" s="81" t="str">
        <f>IF(ISTEXT('Discounted Costs'!$N520&amp;'Discounted Costs'!$O520),('Discounted Costs'!AT520)/Value_Output,"")</f>
        <v/>
      </c>
      <c r="AO312" s="81" t="str">
        <f>IF(ISTEXT('Discounted Costs'!$N520&amp;'Discounted Costs'!$O520),('Discounted Costs'!AU520)/Value_Output,"")</f>
        <v/>
      </c>
      <c r="AP312" s="81" t="str">
        <f>IF(ISTEXT('Discounted Costs'!$N520&amp;'Discounted Costs'!$O520),('Discounted Costs'!AV520)/Value_Output,"")</f>
        <v/>
      </c>
      <c r="AQ312" s="81" t="str">
        <f>IF(ISTEXT('Discounted Costs'!$N520&amp;'Discounted Costs'!$O520),('Discounted Costs'!AW520)/Value_Output,"")</f>
        <v/>
      </c>
      <c r="AR312" s="81" t="str">
        <f>IF(ISTEXT('Discounted Costs'!$N520&amp;'Discounted Costs'!$O520),('Discounted Costs'!AX520)/Value_Output,"")</f>
        <v/>
      </c>
      <c r="AS312" s="81" t="str">
        <f>IF(ISTEXT('Discounted Costs'!$N520&amp;'Discounted Costs'!$O520),('Discounted Costs'!AY520)/Value_Output,"")</f>
        <v/>
      </c>
      <c r="AT312" s="81" t="str">
        <f>IF(ISTEXT('Discounted Costs'!$N520&amp;'Discounted Costs'!$O520),('Discounted Costs'!AZ520)/Value_Output,"")</f>
        <v/>
      </c>
      <c r="AU312" s="81" t="str">
        <f>IF(ISTEXT('Discounted Costs'!$N520&amp;'Discounted Costs'!$O520),('Discounted Costs'!BA520)/Value_Output,"")</f>
        <v/>
      </c>
      <c r="AV312" s="81" t="str">
        <f>IF(ISTEXT('Discounted Costs'!$N520&amp;'Discounted Costs'!$O520),('Discounted Costs'!BB520)/Value_Output,"")</f>
        <v/>
      </c>
      <c r="AW312" s="81" t="str">
        <f>IF(ISTEXT('Discounted Costs'!$N520&amp;'Discounted Costs'!$O520),('Discounted Costs'!BC520)/Value_Output,"")</f>
        <v/>
      </c>
      <c r="AX312" s="81" t="str">
        <f>IF(ISTEXT('Discounted Costs'!$N520&amp;'Discounted Costs'!$O520),('Discounted Costs'!BD520)/Value_Output,"")</f>
        <v/>
      </c>
      <c r="AY312" s="81" t="str">
        <f>IF(ISTEXT('Discounted Costs'!$N520&amp;'Discounted Costs'!$O520),('Discounted Costs'!BE520)/Value_Output,"")</f>
        <v/>
      </c>
      <c r="AZ312" s="77" t="str">
        <f>IF(ISTEXT('Discounted Costs'!$N520&amp;'Discounted Costs'!$O520),('Discounted Costs'!BF520)/Value_Output,"")</f>
        <v/>
      </c>
      <c r="BA312" s="77" t="str">
        <f>IF(ISTEXT('Discounted Costs'!$N520&amp;'Discounted Costs'!$O520),('Discounted Costs'!BG520)/Value_Output,"")</f>
        <v/>
      </c>
      <c r="BB312" s="77" t="str">
        <f>IF(ISTEXT('Discounted Costs'!$N520&amp;'Discounted Costs'!$O520),('Discounted Costs'!BH520)/Value_Output,"")</f>
        <v/>
      </c>
      <c r="BC312" s="77" t="str">
        <f>IF(ISTEXT('Discounted Costs'!$N520&amp;'Discounted Costs'!$O520),('Discounted Costs'!BI520)/Value_Output,"")</f>
        <v/>
      </c>
      <c r="BD312" s="77" t="str">
        <f>IF(ISTEXT('Discounted Costs'!$N520&amp;'Discounted Costs'!$O520),('Discounted Costs'!BJ520)/Value_Output,"")</f>
        <v/>
      </c>
      <c r="BE312" s="77" t="str">
        <f>IF(ISTEXT('Discounted Costs'!$N520&amp;'Discounted Costs'!$O520),('Discounted Costs'!BK520)/Value_Output,"")</f>
        <v/>
      </c>
      <c r="BF312" s="77" t="str">
        <f>IF(ISTEXT('Discounted Costs'!$N520&amp;'Discounted Costs'!$O520),('Discounted Costs'!BL520)/Value_Output,"")</f>
        <v/>
      </c>
      <c r="BG312" s="77" t="str">
        <f>IF(ISTEXT('Discounted Costs'!$N520&amp;'Discounted Costs'!$O520),('Discounted Costs'!BM520)/Value_Output,"")</f>
        <v/>
      </c>
      <c r="BH312" s="77" t="str">
        <f>IF(ISTEXT('Discounted Costs'!$N520&amp;'Discounted Costs'!$O520),('Discounted Costs'!BN520)/Value_Output,"")</f>
        <v/>
      </c>
      <c r="BI312" s="77" t="str">
        <f>IF(ISTEXT('Discounted Costs'!$N520&amp;'Discounted Costs'!$O520),('Discounted Costs'!BO520)/Value_Output,"")</f>
        <v/>
      </c>
      <c r="BJ312" s="77" t="str">
        <f>IF(ISTEXT('Discounted Costs'!$N520&amp;'Discounted Costs'!$O520),('Discounted Costs'!BP520)/Value_Output,"")</f>
        <v/>
      </c>
      <c r="BK312" s="77" t="str">
        <f>IF(ISTEXT('Discounted Costs'!$N520&amp;'Discounted Costs'!$O520),('Discounted Costs'!BQ520)/Value_Output,"")</f>
        <v/>
      </c>
      <c r="BL312" s="77" t="str">
        <f>IF(ISTEXT('Discounted Costs'!$N520&amp;'Discounted Costs'!$O520),('Discounted Costs'!BR520)/Value_Output,"")</f>
        <v/>
      </c>
      <c r="BM312" s="77" t="str">
        <f>IF(ISTEXT('Discounted Costs'!$N520&amp;'Discounted Costs'!$O520),('Discounted Costs'!BS520)/Value_Output,"")</f>
        <v/>
      </c>
      <c r="BN312" s="77" t="str">
        <f>IF(ISTEXT('Discounted Costs'!$N520&amp;'Discounted Costs'!$O520),('Discounted Costs'!BT520)/Value_Output,"")</f>
        <v/>
      </c>
      <c r="BO312" s="77" t="str">
        <f>IF(ISTEXT('Discounted Costs'!$N520&amp;'Discounted Costs'!$O520),('Discounted Costs'!BU520)/Value_Output,"")</f>
        <v/>
      </c>
      <c r="BP312" s="77" t="str">
        <f>IF(ISTEXT('Discounted Costs'!$N520&amp;'Discounted Costs'!$O520),('Discounted Costs'!BV520)/Value_Output,"")</f>
        <v/>
      </c>
      <c r="BQ312" s="77" t="str">
        <f>IF(ISTEXT('Discounted Costs'!$N520&amp;'Discounted Costs'!$O520),('Discounted Costs'!BW520)/Value_Output,"")</f>
        <v/>
      </c>
      <c r="BR312" s="77" t="str">
        <f>IF(ISTEXT('Discounted Costs'!$N520&amp;'Discounted Costs'!$O520),('Discounted Costs'!BX520)/Value_Output,"")</f>
        <v/>
      </c>
      <c r="BS312" s="77" t="str">
        <f>IF(ISTEXT('Discounted Costs'!$N520&amp;'Discounted Costs'!$O520),('Discounted Costs'!BY520)/Value_Output,"")</f>
        <v/>
      </c>
      <c r="BT312" s="77" t="str">
        <f>IF(ISTEXT('Discounted Costs'!$N520&amp;'Discounted Costs'!$O520),('Discounted Costs'!BZ520)/Value_Output,"")</f>
        <v/>
      </c>
      <c r="BU312" s="77" t="str">
        <f>IF(ISTEXT('Discounted Costs'!$N520&amp;'Discounted Costs'!$O520),('Discounted Costs'!CA520)/Value_Output,"")</f>
        <v/>
      </c>
      <c r="BV312" s="77" t="str">
        <f>IF(ISTEXT('Discounted Costs'!$N520&amp;'Discounted Costs'!$O520),('Discounted Costs'!CB520)/Value_Output,"")</f>
        <v/>
      </c>
      <c r="BW312" s="77" t="str">
        <f>IF(ISTEXT('Discounted Costs'!$N520&amp;'Discounted Costs'!$O520),('Discounted Costs'!CC520)/Value_Output,"")</f>
        <v/>
      </c>
      <c r="BX312" s="77" t="str">
        <f>IF(ISTEXT('Discounted Costs'!$N520&amp;'Discounted Costs'!$O520),('Discounted Costs'!CD520)/Value_Output,"")</f>
        <v/>
      </c>
      <c r="BY312" s="77" t="str">
        <f>IF(ISTEXT('Discounted Costs'!$N520&amp;'Discounted Costs'!$O520),('Discounted Costs'!CE520)/Value_Output,"")</f>
        <v/>
      </c>
      <c r="BZ312" s="77" t="str">
        <f>IF(ISTEXT('Discounted Costs'!$N520&amp;'Discounted Costs'!$O520),('Discounted Costs'!CF520)/Value_Output,"")</f>
        <v/>
      </c>
      <c r="CA312" s="77" t="str">
        <f>IF(ISTEXT('Discounted Costs'!$N520&amp;'Discounted Costs'!$O520),('Discounted Costs'!CG520)/Value_Output,"")</f>
        <v/>
      </c>
      <c r="CB312" s="77" t="str">
        <f>IF(ISTEXT('Discounted Costs'!$N520&amp;'Discounted Costs'!$O520),('Discounted Costs'!CH520)/Value_Output,"")</f>
        <v/>
      </c>
      <c r="CC312" s="77" t="str">
        <f>IF(ISTEXT('Discounted Costs'!$N520&amp;'Discounted Costs'!$O520),('Discounted Costs'!CI520)/Value_Output,"")</f>
        <v/>
      </c>
      <c r="CD312" s="77" t="str">
        <f>IF(ISTEXT('Discounted Costs'!$N520&amp;'Discounted Costs'!$O520),('Discounted Costs'!CJ520)/Value_Output,"")</f>
        <v/>
      </c>
      <c r="CE312" s="77" t="str">
        <f>IF(ISTEXT('Discounted Costs'!$N520&amp;'Discounted Costs'!$O520),('Discounted Costs'!CK520)/Value_Output,"")</f>
        <v/>
      </c>
      <c r="CF312" s="77" t="str">
        <f>IF(ISTEXT('Discounted Costs'!$N520&amp;'Discounted Costs'!$O520),('Discounted Costs'!CL520)/Value_Output,"")</f>
        <v/>
      </c>
      <c r="CG312" s="77" t="str">
        <f>IF(ISTEXT('Discounted Costs'!$N520&amp;'Discounted Costs'!$O520),('Discounted Costs'!CM520)/Value_Output,"")</f>
        <v/>
      </c>
      <c r="CH312" s="77" t="str">
        <f>IF(ISTEXT('Discounted Costs'!$N520&amp;'Discounted Costs'!$O520),('Discounted Costs'!CN520)/Value_Output,"")</f>
        <v/>
      </c>
      <c r="CI312" s="77" t="str">
        <f>IF(ISTEXT('Discounted Costs'!$N520&amp;'Discounted Costs'!$O520),('Discounted Costs'!CO520)/Value_Output,"")</f>
        <v/>
      </c>
      <c r="CJ312" s="77" t="str">
        <f>IF(ISTEXT('Discounted Costs'!$N520&amp;'Discounted Costs'!$O520),('Discounted Costs'!CP520)/Value_Output,"")</f>
        <v/>
      </c>
      <c r="CM312" s="24"/>
      <c r="CN312" s="24"/>
    </row>
    <row r="313" spans="3:92" x14ac:dyDescent="0.35">
      <c r="C313" s="114"/>
      <c r="D313" s="114"/>
      <c r="E313" s="19" t="str">
        <f>IF(ISTEXT('Discounted Costs'!$N521&amp;'Discounted Costs'!$O521),'Discounted Costs'!$O521,"")</f>
        <v/>
      </c>
      <c r="F313" s="19"/>
      <c r="G313" s="82" t="str">
        <f>IF(ISTEXT('Discounted Costs'!$N521&amp;'Discounted Costs'!$O521),SUM('Discounted Costs'!$P521:$BM521)/Value_Output,"")</f>
        <v/>
      </c>
      <c r="H313" s="82"/>
      <c r="I313" s="87"/>
      <c r="J313" s="81" t="str">
        <f>IF(ISTEXT('Discounted Costs'!$N521&amp;'Discounted Costs'!$O521),('Discounted Costs'!P521)/Value_Output,"")</f>
        <v/>
      </c>
      <c r="K313" s="81" t="str">
        <f>IF(ISTEXT('Discounted Costs'!$N521&amp;'Discounted Costs'!$O521),('Discounted Costs'!Q521)/Value_Output,"")</f>
        <v/>
      </c>
      <c r="L313" s="81" t="str">
        <f>IF(ISTEXT('Discounted Costs'!$N521&amp;'Discounted Costs'!$O521),('Discounted Costs'!R521)/Value_Output,"")</f>
        <v/>
      </c>
      <c r="M313" s="81" t="str">
        <f>IF(ISTEXT('Discounted Costs'!$N521&amp;'Discounted Costs'!$O521),('Discounted Costs'!S521)/Value_Output,"")</f>
        <v/>
      </c>
      <c r="N313" s="81" t="str">
        <f>IF(ISTEXT('Discounted Costs'!$N521&amp;'Discounted Costs'!$O521),('Discounted Costs'!T521)/Value_Output,"")</f>
        <v/>
      </c>
      <c r="O313" s="81" t="str">
        <f>IF(ISTEXT('Discounted Costs'!$N521&amp;'Discounted Costs'!$O521),('Discounted Costs'!U521)/Value_Output,"")</f>
        <v/>
      </c>
      <c r="P313" s="81" t="str">
        <f>IF(ISTEXT('Discounted Costs'!$N521&amp;'Discounted Costs'!$O521),('Discounted Costs'!V521)/Value_Output,"")</f>
        <v/>
      </c>
      <c r="Q313" s="81" t="str">
        <f>IF(ISTEXT('Discounted Costs'!$N521&amp;'Discounted Costs'!$O521),('Discounted Costs'!W521)/Value_Output,"")</f>
        <v/>
      </c>
      <c r="R313" s="81" t="str">
        <f>IF(ISTEXT('Discounted Costs'!$N521&amp;'Discounted Costs'!$O521),('Discounted Costs'!X521)/Value_Output,"")</f>
        <v/>
      </c>
      <c r="S313" s="81" t="str">
        <f>IF(ISTEXT('Discounted Costs'!$N521&amp;'Discounted Costs'!$O521),('Discounted Costs'!Y521)/Value_Output,"")</f>
        <v/>
      </c>
      <c r="T313" s="81" t="str">
        <f>IF(ISTEXT('Discounted Costs'!$N521&amp;'Discounted Costs'!$O521),('Discounted Costs'!Z521)/Value_Output,"")</f>
        <v/>
      </c>
      <c r="U313" s="81" t="str">
        <f>IF(ISTEXT('Discounted Costs'!$N521&amp;'Discounted Costs'!$O521),('Discounted Costs'!AA521)/Value_Output,"")</f>
        <v/>
      </c>
      <c r="V313" s="81" t="str">
        <f>IF(ISTEXT('Discounted Costs'!$N521&amp;'Discounted Costs'!$O521),('Discounted Costs'!AB521)/Value_Output,"")</f>
        <v/>
      </c>
      <c r="W313" s="81" t="str">
        <f>IF(ISTEXT('Discounted Costs'!$N521&amp;'Discounted Costs'!$O521),('Discounted Costs'!AC521)/Value_Output,"")</f>
        <v/>
      </c>
      <c r="X313" s="81" t="str">
        <f>IF(ISTEXT('Discounted Costs'!$N521&amp;'Discounted Costs'!$O521),('Discounted Costs'!AD521)/Value_Output,"")</f>
        <v/>
      </c>
      <c r="Y313" s="81" t="str">
        <f>IF(ISTEXT('Discounted Costs'!$N521&amp;'Discounted Costs'!$O521),('Discounted Costs'!AE521)/Value_Output,"")</f>
        <v/>
      </c>
      <c r="Z313" s="81" t="str">
        <f>IF(ISTEXT('Discounted Costs'!$N521&amp;'Discounted Costs'!$O521),('Discounted Costs'!AF521)/Value_Output,"")</f>
        <v/>
      </c>
      <c r="AA313" s="81" t="str">
        <f>IF(ISTEXT('Discounted Costs'!$N521&amp;'Discounted Costs'!$O521),('Discounted Costs'!AG521)/Value_Output,"")</f>
        <v/>
      </c>
      <c r="AB313" s="81" t="str">
        <f>IF(ISTEXT('Discounted Costs'!$N521&amp;'Discounted Costs'!$O521),('Discounted Costs'!AH521)/Value_Output,"")</f>
        <v/>
      </c>
      <c r="AC313" s="81" t="str">
        <f>IF(ISTEXT('Discounted Costs'!$N521&amp;'Discounted Costs'!$O521),('Discounted Costs'!AI521)/Value_Output,"")</f>
        <v/>
      </c>
      <c r="AD313" s="81" t="str">
        <f>IF(ISTEXT('Discounted Costs'!$N521&amp;'Discounted Costs'!$O521),('Discounted Costs'!AJ521)/Value_Output,"")</f>
        <v/>
      </c>
      <c r="AE313" s="81" t="str">
        <f>IF(ISTEXT('Discounted Costs'!$N521&amp;'Discounted Costs'!$O521),('Discounted Costs'!AK521)/Value_Output,"")</f>
        <v/>
      </c>
      <c r="AF313" s="81" t="str">
        <f>IF(ISTEXT('Discounted Costs'!$N521&amp;'Discounted Costs'!$O521),('Discounted Costs'!AL521)/Value_Output,"")</f>
        <v/>
      </c>
      <c r="AG313" s="81" t="str">
        <f>IF(ISTEXT('Discounted Costs'!$N521&amp;'Discounted Costs'!$O521),('Discounted Costs'!AM521)/Value_Output,"")</f>
        <v/>
      </c>
      <c r="AH313" s="81" t="str">
        <f>IF(ISTEXT('Discounted Costs'!$N521&amp;'Discounted Costs'!$O521),('Discounted Costs'!AN521)/Value_Output,"")</f>
        <v/>
      </c>
      <c r="AI313" s="81" t="str">
        <f>IF(ISTEXT('Discounted Costs'!$N521&amp;'Discounted Costs'!$O521),('Discounted Costs'!AO521)/Value_Output,"")</f>
        <v/>
      </c>
      <c r="AJ313" s="81" t="str">
        <f>IF(ISTEXT('Discounted Costs'!$N521&amp;'Discounted Costs'!$O521),('Discounted Costs'!AP521)/Value_Output,"")</f>
        <v/>
      </c>
      <c r="AK313" s="81" t="str">
        <f>IF(ISTEXT('Discounted Costs'!$N521&amp;'Discounted Costs'!$O521),('Discounted Costs'!AQ521)/Value_Output,"")</f>
        <v/>
      </c>
      <c r="AL313" s="81" t="str">
        <f>IF(ISTEXT('Discounted Costs'!$N521&amp;'Discounted Costs'!$O521),('Discounted Costs'!AR521)/Value_Output,"")</f>
        <v/>
      </c>
      <c r="AM313" s="81" t="str">
        <f>IF(ISTEXT('Discounted Costs'!$N521&amp;'Discounted Costs'!$O521),('Discounted Costs'!AS521)/Value_Output,"")</f>
        <v/>
      </c>
      <c r="AN313" s="81" t="str">
        <f>IF(ISTEXT('Discounted Costs'!$N521&amp;'Discounted Costs'!$O521),('Discounted Costs'!AT521)/Value_Output,"")</f>
        <v/>
      </c>
      <c r="AO313" s="81" t="str">
        <f>IF(ISTEXT('Discounted Costs'!$N521&amp;'Discounted Costs'!$O521),('Discounted Costs'!AU521)/Value_Output,"")</f>
        <v/>
      </c>
      <c r="AP313" s="81" t="str">
        <f>IF(ISTEXT('Discounted Costs'!$N521&amp;'Discounted Costs'!$O521),('Discounted Costs'!AV521)/Value_Output,"")</f>
        <v/>
      </c>
      <c r="AQ313" s="81" t="str">
        <f>IF(ISTEXT('Discounted Costs'!$N521&amp;'Discounted Costs'!$O521),('Discounted Costs'!AW521)/Value_Output,"")</f>
        <v/>
      </c>
      <c r="AR313" s="81" t="str">
        <f>IF(ISTEXT('Discounted Costs'!$N521&amp;'Discounted Costs'!$O521),('Discounted Costs'!AX521)/Value_Output,"")</f>
        <v/>
      </c>
      <c r="AS313" s="81" t="str">
        <f>IF(ISTEXT('Discounted Costs'!$N521&amp;'Discounted Costs'!$O521),('Discounted Costs'!AY521)/Value_Output,"")</f>
        <v/>
      </c>
      <c r="AT313" s="81" t="str">
        <f>IF(ISTEXT('Discounted Costs'!$N521&amp;'Discounted Costs'!$O521),('Discounted Costs'!AZ521)/Value_Output,"")</f>
        <v/>
      </c>
      <c r="AU313" s="81" t="str">
        <f>IF(ISTEXT('Discounted Costs'!$N521&amp;'Discounted Costs'!$O521),('Discounted Costs'!BA521)/Value_Output,"")</f>
        <v/>
      </c>
      <c r="AV313" s="81" t="str">
        <f>IF(ISTEXT('Discounted Costs'!$N521&amp;'Discounted Costs'!$O521),('Discounted Costs'!BB521)/Value_Output,"")</f>
        <v/>
      </c>
      <c r="AW313" s="81" t="str">
        <f>IF(ISTEXT('Discounted Costs'!$N521&amp;'Discounted Costs'!$O521),('Discounted Costs'!BC521)/Value_Output,"")</f>
        <v/>
      </c>
      <c r="AX313" s="81" t="str">
        <f>IF(ISTEXT('Discounted Costs'!$N521&amp;'Discounted Costs'!$O521),('Discounted Costs'!BD521)/Value_Output,"")</f>
        <v/>
      </c>
      <c r="AY313" s="81" t="str">
        <f>IF(ISTEXT('Discounted Costs'!$N521&amp;'Discounted Costs'!$O521),('Discounted Costs'!BE521)/Value_Output,"")</f>
        <v/>
      </c>
      <c r="AZ313" s="77" t="str">
        <f>IF(ISTEXT('Discounted Costs'!$N521&amp;'Discounted Costs'!$O521),('Discounted Costs'!BF521)/Value_Output,"")</f>
        <v/>
      </c>
      <c r="BA313" s="77" t="str">
        <f>IF(ISTEXT('Discounted Costs'!$N521&amp;'Discounted Costs'!$O521),('Discounted Costs'!BG521)/Value_Output,"")</f>
        <v/>
      </c>
      <c r="BB313" s="77" t="str">
        <f>IF(ISTEXT('Discounted Costs'!$N521&amp;'Discounted Costs'!$O521),('Discounted Costs'!BH521)/Value_Output,"")</f>
        <v/>
      </c>
      <c r="BC313" s="77" t="str">
        <f>IF(ISTEXT('Discounted Costs'!$N521&amp;'Discounted Costs'!$O521),('Discounted Costs'!BI521)/Value_Output,"")</f>
        <v/>
      </c>
      <c r="BD313" s="77" t="str">
        <f>IF(ISTEXT('Discounted Costs'!$N521&amp;'Discounted Costs'!$O521),('Discounted Costs'!BJ521)/Value_Output,"")</f>
        <v/>
      </c>
      <c r="BE313" s="77" t="str">
        <f>IF(ISTEXT('Discounted Costs'!$N521&amp;'Discounted Costs'!$O521),('Discounted Costs'!BK521)/Value_Output,"")</f>
        <v/>
      </c>
      <c r="BF313" s="77" t="str">
        <f>IF(ISTEXT('Discounted Costs'!$N521&amp;'Discounted Costs'!$O521),('Discounted Costs'!BL521)/Value_Output,"")</f>
        <v/>
      </c>
      <c r="BG313" s="77" t="str">
        <f>IF(ISTEXT('Discounted Costs'!$N521&amp;'Discounted Costs'!$O521),('Discounted Costs'!BM521)/Value_Output,"")</f>
        <v/>
      </c>
      <c r="BH313" s="77" t="str">
        <f>IF(ISTEXT('Discounted Costs'!$N521&amp;'Discounted Costs'!$O521),('Discounted Costs'!BN521)/Value_Output,"")</f>
        <v/>
      </c>
      <c r="BI313" s="77" t="str">
        <f>IF(ISTEXT('Discounted Costs'!$N521&amp;'Discounted Costs'!$O521),('Discounted Costs'!BO521)/Value_Output,"")</f>
        <v/>
      </c>
      <c r="BJ313" s="77" t="str">
        <f>IF(ISTEXT('Discounted Costs'!$N521&amp;'Discounted Costs'!$O521),('Discounted Costs'!BP521)/Value_Output,"")</f>
        <v/>
      </c>
      <c r="BK313" s="77" t="str">
        <f>IF(ISTEXT('Discounted Costs'!$N521&amp;'Discounted Costs'!$O521),('Discounted Costs'!BQ521)/Value_Output,"")</f>
        <v/>
      </c>
      <c r="BL313" s="77" t="str">
        <f>IF(ISTEXT('Discounted Costs'!$N521&amp;'Discounted Costs'!$O521),('Discounted Costs'!BR521)/Value_Output,"")</f>
        <v/>
      </c>
      <c r="BM313" s="77" t="str">
        <f>IF(ISTEXT('Discounted Costs'!$N521&amp;'Discounted Costs'!$O521),('Discounted Costs'!BS521)/Value_Output,"")</f>
        <v/>
      </c>
      <c r="BN313" s="77" t="str">
        <f>IF(ISTEXT('Discounted Costs'!$N521&amp;'Discounted Costs'!$O521),('Discounted Costs'!BT521)/Value_Output,"")</f>
        <v/>
      </c>
      <c r="BO313" s="77" t="str">
        <f>IF(ISTEXT('Discounted Costs'!$N521&amp;'Discounted Costs'!$O521),('Discounted Costs'!BU521)/Value_Output,"")</f>
        <v/>
      </c>
      <c r="BP313" s="77" t="str">
        <f>IF(ISTEXT('Discounted Costs'!$N521&amp;'Discounted Costs'!$O521),('Discounted Costs'!BV521)/Value_Output,"")</f>
        <v/>
      </c>
      <c r="BQ313" s="77" t="str">
        <f>IF(ISTEXT('Discounted Costs'!$N521&amp;'Discounted Costs'!$O521),('Discounted Costs'!BW521)/Value_Output,"")</f>
        <v/>
      </c>
      <c r="BR313" s="77" t="str">
        <f>IF(ISTEXT('Discounted Costs'!$N521&amp;'Discounted Costs'!$O521),('Discounted Costs'!BX521)/Value_Output,"")</f>
        <v/>
      </c>
      <c r="BS313" s="77" t="str">
        <f>IF(ISTEXT('Discounted Costs'!$N521&amp;'Discounted Costs'!$O521),('Discounted Costs'!BY521)/Value_Output,"")</f>
        <v/>
      </c>
      <c r="BT313" s="77" t="str">
        <f>IF(ISTEXT('Discounted Costs'!$N521&amp;'Discounted Costs'!$O521),('Discounted Costs'!BZ521)/Value_Output,"")</f>
        <v/>
      </c>
      <c r="BU313" s="77" t="str">
        <f>IF(ISTEXT('Discounted Costs'!$N521&amp;'Discounted Costs'!$O521),('Discounted Costs'!CA521)/Value_Output,"")</f>
        <v/>
      </c>
      <c r="BV313" s="77" t="str">
        <f>IF(ISTEXT('Discounted Costs'!$N521&amp;'Discounted Costs'!$O521),('Discounted Costs'!CB521)/Value_Output,"")</f>
        <v/>
      </c>
      <c r="BW313" s="77" t="str">
        <f>IF(ISTEXT('Discounted Costs'!$N521&amp;'Discounted Costs'!$O521),('Discounted Costs'!CC521)/Value_Output,"")</f>
        <v/>
      </c>
      <c r="BX313" s="77" t="str">
        <f>IF(ISTEXT('Discounted Costs'!$N521&amp;'Discounted Costs'!$O521),('Discounted Costs'!CD521)/Value_Output,"")</f>
        <v/>
      </c>
      <c r="BY313" s="77" t="str">
        <f>IF(ISTEXT('Discounted Costs'!$N521&amp;'Discounted Costs'!$O521),('Discounted Costs'!CE521)/Value_Output,"")</f>
        <v/>
      </c>
      <c r="BZ313" s="77" t="str">
        <f>IF(ISTEXT('Discounted Costs'!$N521&amp;'Discounted Costs'!$O521),('Discounted Costs'!CF521)/Value_Output,"")</f>
        <v/>
      </c>
      <c r="CA313" s="77" t="str">
        <f>IF(ISTEXT('Discounted Costs'!$N521&amp;'Discounted Costs'!$O521),('Discounted Costs'!CG521)/Value_Output,"")</f>
        <v/>
      </c>
      <c r="CB313" s="77" t="str">
        <f>IF(ISTEXT('Discounted Costs'!$N521&amp;'Discounted Costs'!$O521),('Discounted Costs'!CH521)/Value_Output,"")</f>
        <v/>
      </c>
      <c r="CC313" s="77" t="str">
        <f>IF(ISTEXT('Discounted Costs'!$N521&amp;'Discounted Costs'!$O521),('Discounted Costs'!CI521)/Value_Output,"")</f>
        <v/>
      </c>
      <c r="CD313" s="77" t="str">
        <f>IF(ISTEXT('Discounted Costs'!$N521&amp;'Discounted Costs'!$O521),('Discounted Costs'!CJ521)/Value_Output,"")</f>
        <v/>
      </c>
      <c r="CE313" s="77" t="str">
        <f>IF(ISTEXT('Discounted Costs'!$N521&amp;'Discounted Costs'!$O521),('Discounted Costs'!CK521)/Value_Output,"")</f>
        <v/>
      </c>
      <c r="CF313" s="77" t="str">
        <f>IF(ISTEXT('Discounted Costs'!$N521&amp;'Discounted Costs'!$O521),('Discounted Costs'!CL521)/Value_Output,"")</f>
        <v/>
      </c>
      <c r="CG313" s="77" t="str">
        <f>IF(ISTEXT('Discounted Costs'!$N521&amp;'Discounted Costs'!$O521),('Discounted Costs'!CM521)/Value_Output,"")</f>
        <v/>
      </c>
      <c r="CH313" s="77" t="str">
        <f>IF(ISTEXT('Discounted Costs'!$N521&amp;'Discounted Costs'!$O521),('Discounted Costs'!CN521)/Value_Output,"")</f>
        <v/>
      </c>
      <c r="CI313" s="77" t="str">
        <f>IF(ISTEXT('Discounted Costs'!$N521&amp;'Discounted Costs'!$O521),('Discounted Costs'!CO521)/Value_Output,"")</f>
        <v/>
      </c>
      <c r="CJ313" s="77" t="str">
        <f>IF(ISTEXT('Discounted Costs'!$N521&amp;'Discounted Costs'!$O521),('Discounted Costs'!CP521)/Value_Output,"")</f>
        <v/>
      </c>
      <c r="CM313" s="24"/>
      <c r="CN313" s="24"/>
    </row>
    <row r="314" spans="3:92" x14ac:dyDescent="0.35">
      <c r="C314" s="114"/>
      <c r="D314" s="114"/>
      <c r="E314" s="19" t="str">
        <f>IF(ISTEXT('Discounted Costs'!$N522&amp;'Discounted Costs'!$O522),'Discounted Costs'!$O522,"")</f>
        <v/>
      </c>
      <c r="F314" s="19"/>
      <c r="G314" s="82" t="str">
        <f>IF(ISTEXT('Discounted Costs'!$N522&amp;'Discounted Costs'!$O522),SUM('Discounted Costs'!$P522:$BM522)/Value_Output,"")</f>
        <v/>
      </c>
      <c r="H314" s="82"/>
      <c r="I314" s="87"/>
      <c r="J314" s="81" t="str">
        <f>IF(ISTEXT('Discounted Costs'!$N522&amp;'Discounted Costs'!$O522),('Discounted Costs'!P522)/Value_Output,"")</f>
        <v/>
      </c>
      <c r="K314" s="81" t="str">
        <f>IF(ISTEXT('Discounted Costs'!$N522&amp;'Discounted Costs'!$O522),('Discounted Costs'!Q522)/Value_Output,"")</f>
        <v/>
      </c>
      <c r="L314" s="81" t="str">
        <f>IF(ISTEXT('Discounted Costs'!$N522&amp;'Discounted Costs'!$O522),('Discounted Costs'!R522)/Value_Output,"")</f>
        <v/>
      </c>
      <c r="M314" s="81" t="str">
        <f>IF(ISTEXT('Discounted Costs'!$N522&amp;'Discounted Costs'!$O522),('Discounted Costs'!S522)/Value_Output,"")</f>
        <v/>
      </c>
      <c r="N314" s="81" t="str">
        <f>IF(ISTEXT('Discounted Costs'!$N522&amp;'Discounted Costs'!$O522),('Discounted Costs'!T522)/Value_Output,"")</f>
        <v/>
      </c>
      <c r="O314" s="81" t="str">
        <f>IF(ISTEXT('Discounted Costs'!$N522&amp;'Discounted Costs'!$O522),('Discounted Costs'!U522)/Value_Output,"")</f>
        <v/>
      </c>
      <c r="P314" s="81" t="str">
        <f>IF(ISTEXT('Discounted Costs'!$N522&amp;'Discounted Costs'!$O522),('Discounted Costs'!V522)/Value_Output,"")</f>
        <v/>
      </c>
      <c r="Q314" s="81" t="str">
        <f>IF(ISTEXT('Discounted Costs'!$N522&amp;'Discounted Costs'!$O522),('Discounted Costs'!W522)/Value_Output,"")</f>
        <v/>
      </c>
      <c r="R314" s="81" t="str">
        <f>IF(ISTEXT('Discounted Costs'!$N522&amp;'Discounted Costs'!$O522),('Discounted Costs'!X522)/Value_Output,"")</f>
        <v/>
      </c>
      <c r="S314" s="81" t="str">
        <f>IF(ISTEXT('Discounted Costs'!$N522&amp;'Discounted Costs'!$O522),('Discounted Costs'!Y522)/Value_Output,"")</f>
        <v/>
      </c>
      <c r="T314" s="81" t="str">
        <f>IF(ISTEXT('Discounted Costs'!$N522&amp;'Discounted Costs'!$O522),('Discounted Costs'!Z522)/Value_Output,"")</f>
        <v/>
      </c>
      <c r="U314" s="81" t="str">
        <f>IF(ISTEXT('Discounted Costs'!$N522&amp;'Discounted Costs'!$O522),('Discounted Costs'!AA522)/Value_Output,"")</f>
        <v/>
      </c>
      <c r="V314" s="81" t="str">
        <f>IF(ISTEXT('Discounted Costs'!$N522&amp;'Discounted Costs'!$O522),('Discounted Costs'!AB522)/Value_Output,"")</f>
        <v/>
      </c>
      <c r="W314" s="81" t="str">
        <f>IF(ISTEXT('Discounted Costs'!$N522&amp;'Discounted Costs'!$O522),('Discounted Costs'!AC522)/Value_Output,"")</f>
        <v/>
      </c>
      <c r="X314" s="81" t="str">
        <f>IF(ISTEXT('Discounted Costs'!$N522&amp;'Discounted Costs'!$O522),('Discounted Costs'!AD522)/Value_Output,"")</f>
        <v/>
      </c>
      <c r="Y314" s="81" t="str">
        <f>IF(ISTEXT('Discounted Costs'!$N522&amp;'Discounted Costs'!$O522),('Discounted Costs'!AE522)/Value_Output,"")</f>
        <v/>
      </c>
      <c r="Z314" s="81" t="str">
        <f>IF(ISTEXT('Discounted Costs'!$N522&amp;'Discounted Costs'!$O522),('Discounted Costs'!AF522)/Value_Output,"")</f>
        <v/>
      </c>
      <c r="AA314" s="81" t="str">
        <f>IF(ISTEXT('Discounted Costs'!$N522&amp;'Discounted Costs'!$O522),('Discounted Costs'!AG522)/Value_Output,"")</f>
        <v/>
      </c>
      <c r="AB314" s="81" t="str">
        <f>IF(ISTEXT('Discounted Costs'!$N522&amp;'Discounted Costs'!$O522),('Discounted Costs'!AH522)/Value_Output,"")</f>
        <v/>
      </c>
      <c r="AC314" s="81" t="str">
        <f>IF(ISTEXT('Discounted Costs'!$N522&amp;'Discounted Costs'!$O522),('Discounted Costs'!AI522)/Value_Output,"")</f>
        <v/>
      </c>
      <c r="AD314" s="81" t="str">
        <f>IF(ISTEXT('Discounted Costs'!$N522&amp;'Discounted Costs'!$O522),('Discounted Costs'!AJ522)/Value_Output,"")</f>
        <v/>
      </c>
      <c r="AE314" s="81" t="str">
        <f>IF(ISTEXT('Discounted Costs'!$N522&amp;'Discounted Costs'!$O522),('Discounted Costs'!AK522)/Value_Output,"")</f>
        <v/>
      </c>
      <c r="AF314" s="81" t="str">
        <f>IF(ISTEXT('Discounted Costs'!$N522&amp;'Discounted Costs'!$O522),('Discounted Costs'!AL522)/Value_Output,"")</f>
        <v/>
      </c>
      <c r="AG314" s="81" t="str">
        <f>IF(ISTEXT('Discounted Costs'!$N522&amp;'Discounted Costs'!$O522),('Discounted Costs'!AM522)/Value_Output,"")</f>
        <v/>
      </c>
      <c r="AH314" s="81" t="str">
        <f>IF(ISTEXT('Discounted Costs'!$N522&amp;'Discounted Costs'!$O522),('Discounted Costs'!AN522)/Value_Output,"")</f>
        <v/>
      </c>
      <c r="AI314" s="81" t="str">
        <f>IF(ISTEXT('Discounted Costs'!$N522&amp;'Discounted Costs'!$O522),('Discounted Costs'!AO522)/Value_Output,"")</f>
        <v/>
      </c>
      <c r="AJ314" s="81" t="str">
        <f>IF(ISTEXT('Discounted Costs'!$N522&amp;'Discounted Costs'!$O522),('Discounted Costs'!AP522)/Value_Output,"")</f>
        <v/>
      </c>
      <c r="AK314" s="81" t="str">
        <f>IF(ISTEXT('Discounted Costs'!$N522&amp;'Discounted Costs'!$O522),('Discounted Costs'!AQ522)/Value_Output,"")</f>
        <v/>
      </c>
      <c r="AL314" s="81" t="str">
        <f>IF(ISTEXT('Discounted Costs'!$N522&amp;'Discounted Costs'!$O522),('Discounted Costs'!AR522)/Value_Output,"")</f>
        <v/>
      </c>
      <c r="AM314" s="81" t="str">
        <f>IF(ISTEXT('Discounted Costs'!$N522&amp;'Discounted Costs'!$O522),('Discounted Costs'!AS522)/Value_Output,"")</f>
        <v/>
      </c>
      <c r="AN314" s="81" t="str">
        <f>IF(ISTEXT('Discounted Costs'!$N522&amp;'Discounted Costs'!$O522),('Discounted Costs'!AT522)/Value_Output,"")</f>
        <v/>
      </c>
      <c r="AO314" s="81" t="str">
        <f>IF(ISTEXT('Discounted Costs'!$N522&amp;'Discounted Costs'!$O522),('Discounted Costs'!AU522)/Value_Output,"")</f>
        <v/>
      </c>
      <c r="AP314" s="81" t="str">
        <f>IF(ISTEXT('Discounted Costs'!$N522&amp;'Discounted Costs'!$O522),('Discounted Costs'!AV522)/Value_Output,"")</f>
        <v/>
      </c>
      <c r="AQ314" s="81" t="str">
        <f>IF(ISTEXT('Discounted Costs'!$N522&amp;'Discounted Costs'!$O522),('Discounted Costs'!AW522)/Value_Output,"")</f>
        <v/>
      </c>
      <c r="AR314" s="81" t="str">
        <f>IF(ISTEXT('Discounted Costs'!$N522&amp;'Discounted Costs'!$O522),('Discounted Costs'!AX522)/Value_Output,"")</f>
        <v/>
      </c>
      <c r="AS314" s="81" t="str">
        <f>IF(ISTEXT('Discounted Costs'!$N522&amp;'Discounted Costs'!$O522),('Discounted Costs'!AY522)/Value_Output,"")</f>
        <v/>
      </c>
      <c r="AT314" s="81" t="str">
        <f>IF(ISTEXT('Discounted Costs'!$N522&amp;'Discounted Costs'!$O522),('Discounted Costs'!AZ522)/Value_Output,"")</f>
        <v/>
      </c>
      <c r="AU314" s="81" t="str">
        <f>IF(ISTEXT('Discounted Costs'!$N522&amp;'Discounted Costs'!$O522),('Discounted Costs'!BA522)/Value_Output,"")</f>
        <v/>
      </c>
      <c r="AV314" s="81" t="str">
        <f>IF(ISTEXT('Discounted Costs'!$N522&amp;'Discounted Costs'!$O522),('Discounted Costs'!BB522)/Value_Output,"")</f>
        <v/>
      </c>
      <c r="AW314" s="81" t="str">
        <f>IF(ISTEXT('Discounted Costs'!$N522&amp;'Discounted Costs'!$O522),('Discounted Costs'!BC522)/Value_Output,"")</f>
        <v/>
      </c>
      <c r="AX314" s="81" t="str">
        <f>IF(ISTEXT('Discounted Costs'!$N522&amp;'Discounted Costs'!$O522),('Discounted Costs'!BD522)/Value_Output,"")</f>
        <v/>
      </c>
      <c r="AY314" s="81" t="str">
        <f>IF(ISTEXT('Discounted Costs'!$N522&amp;'Discounted Costs'!$O522),('Discounted Costs'!BE522)/Value_Output,"")</f>
        <v/>
      </c>
      <c r="AZ314" s="77" t="str">
        <f>IF(ISTEXT('Discounted Costs'!$N522&amp;'Discounted Costs'!$O522),('Discounted Costs'!BF522)/Value_Output,"")</f>
        <v/>
      </c>
      <c r="BA314" s="77" t="str">
        <f>IF(ISTEXT('Discounted Costs'!$N522&amp;'Discounted Costs'!$O522),('Discounted Costs'!BG522)/Value_Output,"")</f>
        <v/>
      </c>
      <c r="BB314" s="77" t="str">
        <f>IF(ISTEXT('Discounted Costs'!$N522&amp;'Discounted Costs'!$O522),('Discounted Costs'!BH522)/Value_Output,"")</f>
        <v/>
      </c>
      <c r="BC314" s="77" t="str">
        <f>IF(ISTEXT('Discounted Costs'!$N522&amp;'Discounted Costs'!$O522),('Discounted Costs'!BI522)/Value_Output,"")</f>
        <v/>
      </c>
      <c r="BD314" s="77" t="str">
        <f>IF(ISTEXT('Discounted Costs'!$N522&amp;'Discounted Costs'!$O522),('Discounted Costs'!BJ522)/Value_Output,"")</f>
        <v/>
      </c>
      <c r="BE314" s="77" t="str">
        <f>IF(ISTEXT('Discounted Costs'!$N522&amp;'Discounted Costs'!$O522),('Discounted Costs'!BK522)/Value_Output,"")</f>
        <v/>
      </c>
      <c r="BF314" s="77" t="str">
        <f>IF(ISTEXT('Discounted Costs'!$N522&amp;'Discounted Costs'!$O522),('Discounted Costs'!BL522)/Value_Output,"")</f>
        <v/>
      </c>
      <c r="BG314" s="77" t="str">
        <f>IF(ISTEXT('Discounted Costs'!$N522&amp;'Discounted Costs'!$O522),('Discounted Costs'!BM522)/Value_Output,"")</f>
        <v/>
      </c>
      <c r="BH314" s="77" t="str">
        <f>IF(ISTEXT('Discounted Costs'!$N522&amp;'Discounted Costs'!$O522),('Discounted Costs'!BN522)/Value_Output,"")</f>
        <v/>
      </c>
      <c r="BI314" s="77" t="str">
        <f>IF(ISTEXT('Discounted Costs'!$N522&amp;'Discounted Costs'!$O522),('Discounted Costs'!BO522)/Value_Output,"")</f>
        <v/>
      </c>
      <c r="BJ314" s="77" t="str">
        <f>IF(ISTEXT('Discounted Costs'!$N522&amp;'Discounted Costs'!$O522),('Discounted Costs'!BP522)/Value_Output,"")</f>
        <v/>
      </c>
      <c r="BK314" s="77" t="str">
        <f>IF(ISTEXT('Discounted Costs'!$N522&amp;'Discounted Costs'!$O522),('Discounted Costs'!BQ522)/Value_Output,"")</f>
        <v/>
      </c>
      <c r="BL314" s="77" t="str">
        <f>IF(ISTEXT('Discounted Costs'!$N522&amp;'Discounted Costs'!$O522),('Discounted Costs'!BR522)/Value_Output,"")</f>
        <v/>
      </c>
      <c r="BM314" s="77" t="str">
        <f>IF(ISTEXT('Discounted Costs'!$N522&amp;'Discounted Costs'!$O522),('Discounted Costs'!BS522)/Value_Output,"")</f>
        <v/>
      </c>
      <c r="BN314" s="77" t="str">
        <f>IF(ISTEXT('Discounted Costs'!$N522&amp;'Discounted Costs'!$O522),('Discounted Costs'!BT522)/Value_Output,"")</f>
        <v/>
      </c>
      <c r="BO314" s="77" t="str">
        <f>IF(ISTEXT('Discounted Costs'!$N522&amp;'Discounted Costs'!$O522),('Discounted Costs'!BU522)/Value_Output,"")</f>
        <v/>
      </c>
      <c r="BP314" s="77" t="str">
        <f>IF(ISTEXT('Discounted Costs'!$N522&amp;'Discounted Costs'!$O522),('Discounted Costs'!BV522)/Value_Output,"")</f>
        <v/>
      </c>
      <c r="BQ314" s="77" t="str">
        <f>IF(ISTEXT('Discounted Costs'!$N522&amp;'Discounted Costs'!$O522),('Discounted Costs'!BW522)/Value_Output,"")</f>
        <v/>
      </c>
      <c r="BR314" s="77" t="str">
        <f>IF(ISTEXT('Discounted Costs'!$N522&amp;'Discounted Costs'!$O522),('Discounted Costs'!BX522)/Value_Output,"")</f>
        <v/>
      </c>
      <c r="BS314" s="77" t="str">
        <f>IF(ISTEXT('Discounted Costs'!$N522&amp;'Discounted Costs'!$O522),('Discounted Costs'!BY522)/Value_Output,"")</f>
        <v/>
      </c>
      <c r="BT314" s="77" t="str">
        <f>IF(ISTEXT('Discounted Costs'!$N522&amp;'Discounted Costs'!$O522),('Discounted Costs'!BZ522)/Value_Output,"")</f>
        <v/>
      </c>
      <c r="BU314" s="77" t="str">
        <f>IF(ISTEXT('Discounted Costs'!$N522&amp;'Discounted Costs'!$O522),('Discounted Costs'!CA522)/Value_Output,"")</f>
        <v/>
      </c>
      <c r="BV314" s="77" t="str">
        <f>IF(ISTEXT('Discounted Costs'!$N522&amp;'Discounted Costs'!$O522),('Discounted Costs'!CB522)/Value_Output,"")</f>
        <v/>
      </c>
      <c r="BW314" s="77" t="str">
        <f>IF(ISTEXT('Discounted Costs'!$N522&amp;'Discounted Costs'!$O522),('Discounted Costs'!CC522)/Value_Output,"")</f>
        <v/>
      </c>
      <c r="BX314" s="77" t="str">
        <f>IF(ISTEXT('Discounted Costs'!$N522&amp;'Discounted Costs'!$O522),('Discounted Costs'!CD522)/Value_Output,"")</f>
        <v/>
      </c>
      <c r="BY314" s="77" t="str">
        <f>IF(ISTEXT('Discounted Costs'!$N522&amp;'Discounted Costs'!$O522),('Discounted Costs'!CE522)/Value_Output,"")</f>
        <v/>
      </c>
      <c r="BZ314" s="77" t="str">
        <f>IF(ISTEXT('Discounted Costs'!$N522&amp;'Discounted Costs'!$O522),('Discounted Costs'!CF522)/Value_Output,"")</f>
        <v/>
      </c>
      <c r="CA314" s="77" t="str">
        <f>IF(ISTEXT('Discounted Costs'!$N522&amp;'Discounted Costs'!$O522),('Discounted Costs'!CG522)/Value_Output,"")</f>
        <v/>
      </c>
      <c r="CB314" s="77" t="str">
        <f>IF(ISTEXT('Discounted Costs'!$N522&amp;'Discounted Costs'!$O522),('Discounted Costs'!CH522)/Value_Output,"")</f>
        <v/>
      </c>
      <c r="CC314" s="77" t="str">
        <f>IF(ISTEXT('Discounted Costs'!$N522&amp;'Discounted Costs'!$O522),('Discounted Costs'!CI522)/Value_Output,"")</f>
        <v/>
      </c>
      <c r="CD314" s="77" t="str">
        <f>IF(ISTEXT('Discounted Costs'!$N522&amp;'Discounted Costs'!$O522),('Discounted Costs'!CJ522)/Value_Output,"")</f>
        <v/>
      </c>
      <c r="CE314" s="77" t="str">
        <f>IF(ISTEXT('Discounted Costs'!$N522&amp;'Discounted Costs'!$O522),('Discounted Costs'!CK522)/Value_Output,"")</f>
        <v/>
      </c>
      <c r="CF314" s="77" t="str">
        <f>IF(ISTEXT('Discounted Costs'!$N522&amp;'Discounted Costs'!$O522),('Discounted Costs'!CL522)/Value_Output,"")</f>
        <v/>
      </c>
      <c r="CG314" s="77" t="str">
        <f>IF(ISTEXT('Discounted Costs'!$N522&amp;'Discounted Costs'!$O522),('Discounted Costs'!CM522)/Value_Output,"")</f>
        <v/>
      </c>
      <c r="CH314" s="77" t="str">
        <f>IF(ISTEXT('Discounted Costs'!$N522&amp;'Discounted Costs'!$O522),('Discounted Costs'!CN522)/Value_Output,"")</f>
        <v/>
      </c>
      <c r="CI314" s="77" t="str">
        <f>IF(ISTEXT('Discounted Costs'!$N522&amp;'Discounted Costs'!$O522),('Discounted Costs'!CO522)/Value_Output,"")</f>
        <v/>
      </c>
      <c r="CJ314" s="77" t="str">
        <f>IF(ISTEXT('Discounted Costs'!$N522&amp;'Discounted Costs'!$O522),('Discounted Costs'!CP522)/Value_Output,"")</f>
        <v/>
      </c>
      <c r="CM314" s="24"/>
      <c r="CN314" s="24"/>
    </row>
    <row r="315" spans="3:92" x14ac:dyDescent="0.35">
      <c r="C315" s="114"/>
      <c r="D315" s="114"/>
      <c r="E315" s="19" t="str">
        <f>IF(ISTEXT('Discounted Costs'!$N523&amp;'Discounted Costs'!$O523),'Discounted Costs'!$O523,"")</f>
        <v/>
      </c>
      <c r="F315" s="19"/>
      <c r="G315" s="82" t="str">
        <f>IF(ISTEXT('Discounted Costs'!$N523&amp;'Discounted Costs'!$O523),SUM('Discounted Costs'!$P523:$BM523)/Value_Output,"")</f>
        <v/>
      </c>
      <c r="H315" s="82"/>
      <c r="I315" s="87"/>
      <c r="J315" s="81" t="str">
        <f>IF(ISTEXT('Discounted Costs'!$N523&amp;'Discounted Costs'!$O523),('Discounted Costs'!P523)/Value_Output,"")</f>
        <v/>
      </c>
      <c r="K315" s="81" t="str">
        <f>IF(ISTEXT('Discounted Costs'!$N523&amp;'Discounted Costs'!$O523),('Discounted Costs'!Q523)/Value_Output,"")</f>
        <v/>
      </c>
      <c r="L315" s="81" t="str">
        <f>IF(ISTEXT('Discounted Costs'!$N523&amp;'Discounted Costs'!$O523),('Discounted Costs'!R523)/Value_Output,"")</f>
        <v/>
      </c>
      <c r="M315" s="81" t="str">
        <f>IF(ISTEXT('Discounted Costs'!$N523&amp;'Discounted Costs'!$O523),('Discounted Costs'!S523)/Value_Output,"")</f>
        <v/>
      </c>
      <c r="N315" s="81" t="str">
        <f>IF(ISTEXT('Discounted Costs'!$N523&amp;'Discounted Costs'!$O523),('Discounted Costs'!T523)/Value_Output,"")</f>
        <v/>
      </c>
      <c r="O315" s="81" t="str">
        <f>IF(ISTEXT('Discounted Costs'!$N523&amp;'Discounted Costs'!$O523),('Discounted Costs'!U523)/Value_Output,"")</f>
        <v/>
      </c>
      <c r="P315" s="81" t="str">
        <f>IF(ISTEXT('Discounted Costs'!$N523&amp;'Discounted Costs'!$O523),('Discounted Costs'!V523)/Value_Output,"")</f>
        <v/>
      </c>
      <c r="Q315" s="81" t="str">
        <f>IF(ISTEXT('Discounted Costs'!$N523&amp;'Discounted Costs'!$O523),('Discounted Costs'!W523)/Value_Output,"")</f>
        <v/>
      </c>
      <c r="R315" s="81" t="str">
        <f>IF(ISTEXT('Discounted Costs'!$N523&amp;'Discounted Costs'!$O523),('Discounted Costs'!X523)/Value_Output,"")</f>
        <v/>
      </c>
      <c r="S315" s="81" t="str">
        <f>IF(ISTEXT('Discounted Costs'!$N523&amp;'Discounted Costs'!$O523),('Discounted Costs'!Y523)/Value_Output,"")</f>
        <v/>
      </c>
      <c r="T315" s="81" t="str">
        <f>IF(ISTEXT('Discounted Costs'!$N523&amp;'Discounted Costs'!$O523),('Discounted Costs'!Z523)/Value_Output,"")</f>
        <v/>
      </c>
      <c r="U315" s="81" t="str">
        <f>IF(ISTEXT('Discounted Costs'!$N523&amp;'Discounted Costs'!$O523),('Discounted Costs'!AA523)/Value_Output,"")</f>
        <v/>
      </c>
      <c r="V315" s="81" t="str">
        <f>IF(ISTEXT('Discounted Costs'!$N523&amp;'Discounted Costs'!$O523),('Discounted Costs'!AB523)/Value_Output,"")</f>
        <v/>
      </c>
      <c r="W315" s="81" t="str">
        <f>IF(ISTEXT('Discounted Costs'!$N523&amp;'Discounted Costs'!$O523),('Discounted Costs'!AC523)/Value_Output,"")</f>
        <v/>
      </c>
      <c r="X315" s="81" t="str">
        <f>IF(ISTEXT('Discounted Costs'!$N523&amp;'Discounted Costs'!$O523),('Discounted Costs'!AD523)/Value_Output,"")</f>
        <v/>
      </c>
      <c r="Y315" s="81" t="str">
        <f>IF(ISTEXT('Discounted Costs'!$N523&amp;'Discounted Costs'!$O523),('Discounted Costs'!AE523)/Value_Output,"")</f>
        <v/>
      </c>
      <c r="Z315" s="81" t="str">
        <f>IF(ISTEXT('Discounted Costs'!$N523&amp;'Discounted Costs'!$O523),('Discounted Costs'!AF523)/Value_Output,"")</f>
        <v/>
      </c>
      <c r="AA315" s="81" t="str">
        <f>IF(ISTEXT('Discounted Costs'!$N523&amp;'Discounted Costs'!$O523),('Discounted Costs'!AG523)/Value_Output,"")</f>
        <v/>
      </c>
      <c r="AB315" s="81" t="str">
        <f>IF(ISTEXT('Discounted Costs'!$N523&amp;'Discounted Costs'!$O523),('Discounted Costs'!AH523)/Value_Output,"")</f>
        <v/>
      </c>
      <c r="AC315" s="81" t="str">
        <f>IF(ISTEXT('Discounted Costs'!$N523&amp;'Discounted Costs'!$O523),('Discounted Costs'!AI523)/Value_Output,"")</f>
        <v/>
      </c>
      <c r="AD315" s="81" t="str">
        <f>IF(ISTEXT('Discounted Costs'!$N523&amp;'Discounted Costs'!$O523),('Discounted Costs'!AJ523)/Value_Output,"")</f>
        <v/>
      </c>
      <c r="AE315" s="81" t="str">
        <f>IF(ISTEXT('Discounted Costs'!$N523&amp;'Discounted Costs'!$O523),('Discounted Costs'!AK523)/Value_Output,"")</f>
        <v/>
      </c>
      <c r="AF315" s="81" t="str">
        <f>IF(ISTEXT('Discounted Costs'!$N523&amp;'Discounted Costs'!$O523),('Discounted Costs'!AL523)/Value_Output,"")</f>
        <v/>
      </c>
      <c r="AG315" s="81" t="str">
        <f>IF(ISTEXT('Discounted Costs'!$N523&amp;'Discounted Costs'!$O523),('Discounted Costs'!AM523)/Value_Output,"")</f>
        <v/>
      </c>
      <c r="AH315" s="81" t="str">
        <f>IF(ISTEXT('Discounted Costs'!$N523&amp;'Discounted Costs'!$O523),('Discounted Costs'!AN523)/Value_Output,"")</f>
        <v/>
      </c>
      <c r="AI315" s="81" t="str">
        <f>IF(ISTEXT('Discounted Costs'!$N523&amp;'Discounted Costs'!$O523),('Discounted Costs'!AO523)/Value_Output,"")</f>
        <v/>
      </c>
      <c r="AJ315" s="81" t="str">
        <f>IF(ISTEXT('Discounted Costs'!$N523&amp;'Discounted Costs'!$O523),('Discounted Costs'!AP523)/Value_Output,"")</f>
        <v/>
      </c>
      <c r="AK315" s="81" t="str">
        <f>IF(ISTEXT('Discounted Costs'!$N523&amp;'Discounted Costs'!$O523),('Discounted Costs'!AQ523)/Value_Output,"")</f>
        <v/>
      </c>
      <c r="AL315" s="81" t="str">
        <f>IF(ISTEXT('Discounted Costs'!$N523&amp;'Discounted Costs'!$O523),('Discounted Costs'!AR523)/Value_Output,"")</f>
        <v/>
      </c>
      <c r="AM315" s="81" t="str">
        <f>IF(ISTEXT('Discounted Costs'!$N523&amp;'Discounted Costs'!$O523),('Discounted Costs'!AS523)/Value_Output,"")</f>
        <v/>
      </c>
      <c r="AN315" s="81" t="str">
        <f>IF(ISTEXT('Discounted Costs'!$N523&amp;'Discounted Costs'!$O523),('Discounted Costs'!AT523)/Value_Output,"")</f>
        <v/>
      </c>
      <c r="AO315" s="81" t="str">
        <f>IF(ISTEXT('Discounted Costs'!$N523&amp;'Discounted Costs'!$O523),('Discounted Costs'!AU523)/Value_Output,"")</f>
        <v/>
      </c>
      <c r="AP315" s="81" t="str">
        <f>IF(ISTEXT('Discounted Costs'!$N523&amp;'Discounted Costs'!$O523),('Discounted Costs'!AV523)/Value_Output,"")</f>
        <v/>
      </c>
      <c r="AQ315" s="81" t="str">
        <f>IF(ISTEXT('Discounted Costs'!$N523&amp;'Discounted Costs'!$O523),('Discounted Costs'!AW523)/Value_Output,"")</f>
        <v/>
      </c>
      <c r="AR315" s="81" t="str">
        <f>IF(ISTEXT('Discounted Costs'!$N523&amp;'Discounted Costs'!$O523),('Discounted Costs'!AX523)/Value_Output,"")</f>
        <v/>
      </c>
      <c r="AS315" s="81" t="str">
        <f>IF(ISTEXT('Discounted Costs'!$N523&amp;'Discounted Costs'!$O523),('Discounted Costs'!AY523)/Value_Output,"")</f>
        <v/>
      </c>
      <c r="AT315" s="81" t="str">
        <f>IF(ISTEXT('Discounted Costs'!$N523&amp;'Discounted Costs'!$O523),('Discounted Costs'!AZ523)/Value_Output,"")</f>
        <v/>
      </c>
      <c r="AU315" s="81" t="str">
        <f>IF(ISTEXT('Discounted Costs'!$N523&amp;'Discounted Costs'!$O523),('Discounted Costs'!BA523)/Value_Output,"")</f>
        <v/>
      </c>
      <c r="AV315" s="81" t="str">
        <f>IF(ISTEXT('Discounted Costs'!$N523&amp;'Discounted Costs'!$O523),('Discounted Costs'!BB523)/Value_Output,"")</f>
        <v/>
      </c>
      <c r="AW315" s="81" t="str">
        <f>IF(ISTEXT('Discounted Costs'!$N523&amp;'Discounted Costs'!$O523),('Discounted Costs'!BC523)/Value_Output,"")</f>
        <v/>
      </c>
      <c r="AX315" s="81" t="str">
        <f>IF(ISTEXT('Discounted Costs'!$N523&amp;'Discounted Costs'!$O523),('Discounted Costs'!BD523)/Value_Output,"")</f>
        <v/>
      </c>
      <c r="AY315" s="81" t="str">
        <f>IF(ISTEXT('Discounted Costs'!$N523&amp;'Discounted Costs'!$O523),('Discounted Costs'!BE523)/Value_Output,"")</f>
        <v/>
      </c>
      <c r="AZ315" s="77" t="str">
        <f>IF(ISTEXT('Discounted Costs'!$N523&amp;'Discounted Costs'!$O523),('Discounted Costs'!BF523)/Value_Output,"")</f>
        <v/>
      </c>
      <c r="BA315" s="77" t="str">
        <f>IF(ISTEXT('Discounted Costs'!$N523&amp;'Discounted Costs'!$O523),('Discounted Costs'!BG523)/Value_Output,"")</f>
        <v/>
      </c>
      <c r="BB315" s="77" t="str">
        <f>IF(ISTEXT('Discounted Costs'!$N523&amp;'Discounted Costs'!$O523),('Discounted Costs'!BH523)/Value_Output,"")</f>
        <v/>
      </c>
      <c r="BC315" s="77" t="str">
        <f>IF(ISTEXT('Discounted Costs'!$N523&amp;'Discounted Costs'!$O523),('Discounted Costs'!BI523)/Value_Output,"")</f>
        <v/>
      </c>
      <c r="BD315" s="77" t="str">
        <f>IF(ISTEXT('Discounted Costs'!$N523&amp;'Discounted Costs'!$O523),('Discounted Costs'!BJ523)/Value_Output,"")</f>
        <v/>
      </c>
      <c r="BE315" s="77" t="str">
        <f>IF(ISTEXT('Discounted Costs'!$N523&amp;'Discounted Costs'!$O523),('Discounted Costs'!BK523)/Value_Output,"")</f>
        <v/>
      </c>
      <c r="BF315" s="77" t="str">
        <f>IF(ISTEXT('Discounted Costs'!$N523&amp;'Discounted Costs'!$O523),('Discounted Costs'!BL523)/Value_Output,"")</f>
        <v/>
      </c>
      <c r="BG315" s="77" t="str">
        <f>IF(ISTEXT('Discounted Costs'!$N523&amp;'Discounted Costs'!$O523),('Discounted Costs'!BM523)/Value_Output,"")</f>
        <v/>
      </c>
      <c r="BH315" s="77" t="str">
        <f>IF(ISTEXT('Discounted Costs'!$N523&amp;'Discounted Costs'!$O523),('Discounted Costs'!BN523)/Value_Output,"")</f>
        <v/>
      </c>
      <c r="BI315" s="77" t="str">
        <f>IF(ISTEXT('Discounted Costs'!$N523&amp;'Discounted Costs'!$O523),('Discounted Costs'!BO523)/Value_Output,"")</f>
        <v/>
      </c>
      <c r="BJ315" s="77" t="str">
        <f>IF(ISTEXT('Discounted Costs'!$N523&amp;'Discounted Costs'!$O523),('Discounted Costs'!BP523)/Value_Output,"")</f>
        <v/>
      </c>
      <c r="BK315" s="77" t="str">
        <f>IF(ISTEXT('Discounted Costs'!$N523&amp;'Discounted Costs'!$O523),('Discounted Costs'!BQ523)/Value_Output,"")</f>
        <v/>
      </c>
      <c r="BL315" s="77" t="str">
        <f>IF(ISTEXT('Discounted Costs'!$N523&amp;'Discounted Costs'!$O523),('Discounted Costs'!BR523)/Value_Output,"")</f>
        <v/>
      </c>
      <c r="BM315" s="77" t="str">
        <f>IF(ISTEXT('Discounted Costs'!$N523&amp;'Discounted Costs'!$O523),('Discounted Costs'!BS523)/Value_Output,"")</f>
        <v/>
      </c>
      <c r="BN315" s="77" t="str">
        <f>IF(ISTEXT('Discounted Costs'!$N523&amp;'Discounted Costs'!$O523),('Discounted Costs'!BT523)/Value_Output,"")</f>
        <v/>
      </c>
      <c r="BO315" s="77" t="str">
        <f>IF(ISTEXT('Discounted Costs'!$N523&amp;'Discounted Costs'!$O523),('Discounted Costs'!BU523)/Value_Output,"")</f>
        <v/>
      </c>
      <c r="BP315" s="77" t="str">
        <f>IF(ISTEXT('Discounted Costs'!$N523&amp;'Discounted Costs'!$O523),('Discounted Costs'!BV523)/Value_Output,"")</f>
        <v/>
      </c>
      <c r="BQ315" s="77" t="str">
        <f>IF(ISTEXT('Discounted Costs'!$N523&amp;'Discounted Costs'!$O523),('Discounted Costs'!BW523)/Value_Output,"")</f>
        <v/>
      </c>
      <c r="BR315" s="77" t="str">
        <f>IF(ISTEXT('Discounted Costs'!$N523&amp;'Discounted Costs'!$O523),('Discounted Costs'!BX523)/Value_Output,"")</f>
        <v/>
      </c>
      <c r="BS315" s="77" t="str">
        <f>IF(ISTEXT('Discounted Costs'!$N523&amp;'Discounted Costs'!$O523),('Discounted Costs'!BY523)/Value_Output,"")</f>
        <v/>
      </c>
      <c r="BT315" s="77" t="str">
        <f>IF(ISTEXT('Discounted Costs'!$N523&amp;'Discounted Costs'!$O523),('Discounted Costs'!BZ523)/Value_Output,"")</f>
        <v/>
      </c>
      <c r="BU315" s="77" t="str">
        <f>IF(ISTEXT('Discounted Costs'!$N523&amp;'Discounted Costs'!$O523),('Discounted Costs'!CA523)/Value_Output,"")</f>
        <v/>
      </c>
      <c r="BV315" s="77" t="str">
        <f>IF(ISTEXT('Discounted Costs'!$N523&amp;'Discounted Costs'!$O523),('Discounted Costs'!CB523)/Value_Output,"")</f>
        <v/>
      </c>
      <c r="BW315" s="77" t="str">
        <f>IF(ISTEXT('Discounted Costs'!$N523&amp;'Discounted Costs'!$O523),('Discounted Costs'!CC523)/Value_Output,"")</f>
        <v/>
      </c>
      <c r="BX315" s="77" t="str">
        <f>IF(ISTEXT('Discounted Costs'!$N523&amp;'Discounted Costs'!$O523),('Discounted Costs'!CD523)/Value_Output,"")</f>
        <v/>
      </c>
      <c r="BY315" s="77" t="str">
        <f>IF(ISTEXT('Discounted Costs'!$N523&amp;'Discounted Costs'!$O523),('Discounted Costs'!CE523)/Value_Output,"")</f>
        <v/>
      </c>
      <c r="BZ315" s="77" t="str">
        <f>IF(ISTEXT('Discounted Costs'!$N523&amp;'Discounted Costs'!$O523),('Discounted Costs'!CF523)/Value_Output,"")</f>
        <v/>
      </c>
      <c r="CA315" s="77" t="str">
        <f>IF(ISTEXT('Discounted Costs'!$N523&amp;'Discounted Costs'!$O523),('Discounted Costs'!CG523)/Value_Output,"")</f>
        <v/>
      </c>
      <c r="CB315" s="77" t="str">
        <f>IF(ISTEXT('Discounted Costs'!$N523&amp;'Discounted Costs'!$O523),('Discounted Costs'!CH523)/Value_Output,"")</f>
        <v/>
      </c>
      <c r="CC315" s="77" t="str">
        <f>IF(ISTEXT('Discounted Costs'!$N523&amp;'Discounted Costs'!$O523),('Discounted Costs'!CI523)/Value_Output,"")</f>
        <v/>
      </c>
      <c r="CD315" s="77" t="str">
        <f>IF(ISTEXT('Discounted Costs'!$N523&amp;'Discounted Costs'!$O523),('Discounted Costs'!CJ523)/Value_Output,"")</f>
        <v/>
      </c>
      <c r="CE315" s="77" t="str">
        <f>IF(ISTEXT('Discounted Costs'!$N523&amp;'Discounted Costs'!$O523),('Discounted Costs'!CK523)/Value_Output,"")</f>
        <v/>
      </c>
      <c r="CF315" s="77" t="str">
        <f>IF(ISTEXT('Discounted Costs'!$N523&amp;'Discounted Costs'!$O523),('Discounted Costs'!CL523)/Value_Output,"")</f>
        <v/>
      </c>
      <c r="CG315" s="77" t="str">
        <f>IF(ISTEXT('Discounted Costs'!$N523&amp;'Discounted Costs'!$O523),('Discounted Costs'!CM523)/Value_Output,"")</f>
        <v/>
      </c>
      <c r="CH315" s="77" t="str">
        <f>IF(ISTEXT('Discounted Costs'!$N523&amp;'Discounted Costs'!$O523),('Discounted Costs'!CN523)/Value_Output,"")</f>
        <v/>
      </c>
      <c r="CI315" s="77" t="str">
        <f>IF(ISTEXT('Discounted Costs'!$N523&amp;'Discounted Costs'!$O523),('Discounted Costs'!CO523)/Value_Output,"")</f>
        <v/>
      </c>
      <c r="CJ315" s="77" t="str">
        <f>IF(ISTEXT('Discounted Costs'!$N523&amp;'Discounted Costs'!$O523),('Discounted Costs'!CP523)/Value_Output,"")</f>
        <v/>
      </c>
      <c r="CM315" s="24"/>
      <c r="CN315" s="24"/>
    </row>
    <row r="316" spans="3:92" x14ac:dyDescent="0.35">
      <c r="C316" s="114"/>
      <c r="D316" s="114"/>
      <c r="E316" s="19" t="str">
        <f>IF(ISTEXT('Discounted Costs'!$N524&amp;'Discounted Costs'!$O524),'Discounted Costs'!$O524,"")</f>
        <v/>
      </c>
      <c r="F316" s="19"/>
      <c r="G316" s="82" t="str">
        <f>IF(ISTEXT('Discounted Costs'!$N524&amp;'Discounted Costs'!$O524),SUM('Discounted Costs'!$P524:$BM524)/Value_Output,"")</f>
        <v/>
      </c>
      <c r="H316" s="82"/>
      <c r="I316" s="87"/>
      <c r="J316" s="81" t="str">
        <f>IF(ISTEXT('Discounted Costs'!$N524&amp;'Discounted Costs'!$O524),('Discounted Costs'!P524)/Value_Output,"")</f>
        <v/>
      </c>
      <c r="K316" s="81" t="str">
        <f>IF(ISTEXT('Discounted Costs'!$N524&amp;'Discounted Costs'!$O524),('Discounted Costs'!Q524)/Value_Output,"")</f>
        <v/>
      </c>
      <c r="L316" s="81" t="str">
        <f>IF(ISTEXT('Discounted Costs'!$N524&amp;'Discounted Costs'!$O524),('Discounted Costs'!R524)/Value_Output,"")</f>
        <v/>
      </c>
      <c r="M316" s="81" t="str">
        <f>IF(ISTEXT('Discounted Costs'!$N524&amp;'Discounted Costs'!$O524),('Discounted Costs'!S524)/Value_Output,"")</f>
        <v/>
      </c>
      <c r="N316" s="81" t="str">
        <f>IF(ISTEXT('Discounted Costs'!$N524&amp;'Discounted Costs'!$O524),('Discounted Costs'!T524)/Value_Output,"")</f>
        <v/>
      </c>
      <c r="O316" s="81" t="str">
        <f>IF(ISTEXT('Discounted Costs'!$N524&amp;'Discounted Costs'!$O524),('Discounted Costs'!U524)/Value_Output,"")</f>
        <v/>
      </c>
      <c r="P316" s="81" t="str">
        <f>IF(ISTEXT('Discounted Costs'!$N524&amp;'Discounted Costs'!$O524),('Discounted Costs'!V524)/Value_Output,"")</f>
        <v/>
      </c>
      <c r="Q316" s="81" t="str">
        <f>IF(ISTEXT('Discounted Costs'!$N524&amp;'Discounted Costs'!$O524),('Discounted Costs'!W524)/Value_Output,"")</f>
        <v/>
      </c>
      <c r="R316" s="81" t="str">
        <f>IF(ISTEXT('Discounted Costs'!$N524&amp;'Discounted Costs'!$O524),('Discounted Costs'!X524)/Value_Output,"")</f>
        <v/>
      </c>
      <c r="S316" s="81" t="str">
        <f>IF(ISTEXT('Discounted Costs'!$N524&amp;'Discounted Costs'!$O524),('Discounted Costs'!Y524)/Value_Output,"")</f>
        <v/>
      </c>
      <c r="T316" s="81" t="str">
        <f>IF(ISTEXT('Discounted Costs'!$N524&amp;'Discounted Costs'!$O524),('Discounted Costs'!Z524)/Value_Output,"")</f>
        <v/>
      </c>
      <c r="U316" s="81" t="str">
        <f>IF(ISTEXT('Discounted Costs'!$N524&amp;'Discounted Costs'!$O524),('Discounted Costs'!AA524)/Value_Output,"")</f>
        <v/>
      </c>
      <c r="V316" s="81" t="str">
        <f>IF(ISTEXT('Discounted Costs'!$N524&amp;'Discounted Costs'!$O524),('Discounted Costs'!AB524)/Value_Output,"")</f>
        <v/>
      </c>
      <c r="W316" s="81" t="str">
        <f>IF(ISTEXT('Discounted Costs'!$N524&amp;'Discounted Costs'!$O524),('Discounted Costs'!AC524)/Value_Output,"")</f>
        <v/>
      </c>
      <c r="X316" s="81" t="str">
        <f>IF(ISTEXT('Discounted Costs'!$N524&amp;'Discounted Costs'!$O524),('Discounted Costs'!AD524)/Value_Output,"")</f>
        <v/>
      </c>
      <c r="Y316" s="81" t="str">
        <f>IF(ISTEXT('Discounted Costs'!$N524&amp;'Discounted Costs'!$O524),('Discounted Costs'!AE524)/Value_Output,"")</f>
        <v/>
      </c>
      <c r="Z316" s="81" t="str">
        <f>IF(ISTEXT('Discounted Costs'!$N524&amp;'Discounted Costs'!$O524),('Discounted Costs'!AF524)/Value_Output,"")</f>
        <v/>
      </c>
      <c r="AA316" s="81" t="str">
        <f>IF(ISTEXT('Discounted Costs'!$N524&amp;'Discounted Costs'!$O524),('Discounted Costs'!AG524)/Value_Output,"")</f>
        <v/>
      </c>
      <c r="AB316" s="81" t="str">
        <f>IF(ISTEXT('Discounted Costs'!$N524&amp;'Discounted Costs'!$O524),('Discounted Costs'!AH524)/Value_Output,"")</f>
        <v/>
      </c>
      <c r="AC316" s="81" t="str">
        <f>IF(ISTEXT('Discounted Costs'!$N524&amp;'Discounted Costs'!$O524),('Discounted Costs'!AI524)/Value_Output,"")</f>
        <v/>
      </c>
      <c r="AD316" s="81" t="str">
        <f>IF(ISTEXT('Discounted Costs'!$N524&amp;'Discounted Costs'!$O524),('Discounted Costs'!AJ524)/Value_Output,"")</f>
        <v/>
      </c>
      <c r="AE316" s="81" t="str">
        <f>IF(ISTEXT('Discounted Costs'!$N524&amp;'Discounted Costs'!$O524),('Discounted Costs'!AK524)/Value_Output,"")</f>
        <v/>
      </c>
      <c r="AF316" s="81" t="str">
        <f>IF(ISTEXT('Discounted Costs'!$N524&amp;'Discounted Costs'!$O524),('Discounted Costs'!AL524)/Value_Output,"")</f>
        <v/>
      </c>
      <c r="AG316" s="81" t="str">
        <f>IF(ISTEXT('Discounted Costs'!$N524&amp;'Discounted Costs'!$O524),('Discounted Costs'!AM524)/Value_Output,"")</f>
        <v/>
      </c>
      <c r="AH316" s="81" t="str">
        <f>IF(ISTEXT('Discounted Costs'!$N524&amp;'Discounted Costs'!$O524),('Discounted Costs'!AN524)/Value_Output,"")</f>
        <v/>
      </c>
      <c r="AI316" s="81" t="str">
        <f>IF(ISTEXT('Discounted Costs'!$N524&amp;'Discounted Costs'!$O524),('Discounted Costs'!AO524)/Value_Output,"")</f>
        <v/>
      </c>
      <c r="AJ316" s="81" t="str">
        <f>IF(ISTEXT('Discounted Costs'!$N524&amp;'Discounted Costs'!$O524),('Discounted Costs'!AP524)/Value_Output,"")</f>
        <v/>
      </c>
      <c r="AK316" s="81" t="str">
        <f>IF(ISTEXT('Discounted Costs'!$N524&amp;'Discounted Costs'!$O524),('Discounted Costs'!AQ524)/Value_Output,"")</f>
        <v/>
      </c>
      <c r="AL316" s="81" t="str">
        <f>IF(ISTEXT('Discounted Costs'!$N524&amp;'Discounted Costs'!$O524),('Discounted Costs'!AR524)/Value_Output,"")</f>
        <v/>
      </c>
      <c r="AM316" s="81" t="str">
        <f>IF(ISTEXT('Discounted Costs'!$N524&amp;'Discounted Costs'!$O524),('Discounted Costs'!AS524)/Value_Output,"")</f>
        <v/>
      </c>
      <c r="AN316" s="81" t="str">
        <f>IF(ISTEXT('Discounted Costs'!$N524&amp;'Discounted Costs'!$O524),('Discounted Costs'!AT524)/Value_Output,"")</f>
        <v/>
      </c>
      <c r="AO316" s="81" t="str">
        <f>IF(ISTEXT('Discounted Costs'!$N524&amp;'Discounted Costs'!$O524),('Discounted Costs'!AU524)/Value_Output,"")</f>
        <v/>
      </c>
      <c r="AP316" s="81" t="str">
        <f>IF(ISTEXT('Discounted Costs'!$N524&amp;'Discounted Costs'!$O524),('Discounted Costs'!AV524)/Value_Output,"")</f>
        <v/>
      </c>
      <c r="AQ316" s="81" t="str">
        <f>IF(ISTEXT('Discounted Costs'!$N524&amp;'Discounted Costs'!$O524),('Discounted Costs'!AW524)/Value_Output,"")</f>
        <v/>
      </c>
      <c r="AR316" s="81" t="str">
        <f>IF(ISTEXT('Discounted Costs'!$N524&amp;'Discounted Costs'!$O524),('Discounted Costs'!AX524)/Value_Output,"")</f>
        <v/>
      </c>
      <c r="AS316" s="81" t="str">
        <f>IF(ISTEXT('Discounted Costs'!$N524&amp;'Discounted Costs'!$O524),('Discounted Costs'!AY524)/Value_Output,"")</f>
        <v/>
      </c>
      <c r="AT316" s="81" t="str">
        <f>IF(ISTEXT('Discounted Costs'!$N524&amp;'Discounted Costs'!$O524),('Discounted Costs'!AZ524)/Value_Output,"")</f>
        <v/>
      </c>
      <c r="AU316" s="81" t="str">
        <f>IF(ISTEXT('Discounted Costs'!$N524&amp;'Discounted Costs'!$O524),('Discounted Costs'!BA524)/Value_Output,"")</f>
        <v/>
      </c>
      <c r="AV316" s="81" t="str">
        <f>IF(ISTEXT('Discounted Costs'!$N524&amp;'Discounted Costs'!$O524),('Discounted Costs'!BB524)/Value_Output,"")</f>
        <v/>
      </c>
      <c r="AW316" s="81" t="str">
        <f>IF(ISTEXT('Discounted Costs'!$N524&amp;'Discounted Costs'!$O524),('Discounted Costs'!BC524)/Value_Output,"")</f>
        <v/>
      </c>
      <c r="AX316" s="81" t="str">
        <f>IF(ISTEXT('Discounted Costs'!$N524&amp;'Discounted Costs'!$O524),('Discounted Costs'!BD524)/Value_Output,"")</f>
        <v/>
      </c>
      <c r="AY316" s="81" t="str">
        <f>IF(ISTEXT('Discounted Costs'!$N524&amp;'Discounted Costs'!$O524),('Discounted Costs'!BE524)/Value_Output,"")</f>
        <v/>
      </c>
      <c r="AZ316" s="77" t="str">
        <f>IF(ISTEXT('Discounted Costs'!$N524&amp;'Discounted Costs'!$O524),('Discounted Costs'!BF524)/Value_Output,"")</f>
        <v/>
      </c>
      <c r="BA316" s="77" t="str">
        <f>IF(ISTEXT('Discounted Costs'!$N524&amp;'Discounted Costs'!$O524),('Discounted Costs'!BG524)/Value_Output,"")</f>
        <v/>
      </c>
      <c r="BB316" s="77" t="str">
        <f>IF(ISTEXT('Discounted Costs'!$N524&amp;'Discounted Costs'!$O524),('Discounted Costs'!BH524)/Value_Output,"")</f>
        <v/>
      </c>
      <c r="BC316" s="77" t="str">
        <f>IF(ISTEXT('Discounted Costs'!$N524&amp;'Discounted Costs'!$O524),('Discounted Costs'!BI524)/Value_Output,"")</f>
        <v/>
      </c>
      <c r="BD316" s="77" t="str">
        <f>IF(ISTEXT('Discounted Costs'!$N524&amp;'Discounted Costs'!$O524),('Discounted Costs'!BJ524)/Value_Output,"")</f>
        <v/>
      </c>
      <c r="BE316" s="77" t="str">
        <f>IF(ISTEXT('Discounted Costs'!$N524&amp;'Discounted Costs'!$O524),('Discounted Costs'!BK524)/Value_Output,"")</f>
        <v/>
      </c>
      <c r="BF316" s="77" t="str">
        <f>IF(ISTEXT('Discounted Costs'!$N524&amp;'Discounted Costs'!$O524),('Discounted Costs'!BL524)/Value_Output,"")</f>
        <v/>
      </c>
      <c r="BG316" s="77" t="str">
        <f>IF(ISTEXT('Discounted Costs'!$N524&amp;'Discounted Costs'!$O524),('Discounted Costs'!BM524)/Value_Output,"")</f>
        <v/>
      </c>
      <c r="BH316" s="77" t="str">
        <f>IF(ISTEXT('Discounted Costs'!$N524&amp;'Discounted Costs'!$O524),('Discounted Costs'!BN524)/Value_Output,"")</f>
        <v/>
      </c>
      <c r="BI316" s="77" t="str">
        <f>IF(ISTEXT('Discounted Costs'!$N524&amp;'Discounted Costs'!$O524),('Discounted Costs'!BO524)/Value_Output,"")</f>
        <v/>
      </c>
      <c r="BJ316" s="77" t="str">
        <f>IF(ISTEXT('Discounted Costs'!$N524&amp;'Discounted Costs'!$O524),('Discounted Costs'!BP524)/Value_Output,"")</f>
        <v/>
      </c>
      <c r="BK316" s="77" t="str">
        <f>IF(ISTEXT('Discounted Costs'!$N524&amp;'Discounted Costs'!$O524),('Discounted Costs'!BQ524)/Value_Output,"")</f>
        <v/>
      </c>
      <c r="BL316" s="77" t="str">
        <f>IF(ISTEXT('Discounted Costs'!$N524&amp;'Discounted Costs'!$O524),('Discounted Costs'!BR524)/Value_Output,"")</f>
        <v/>
      </c>
      <c r="BM316" s="77" t="str">
        <f>IF(ISTEXT('Discounted Costs'!$N524&amp;'Discounted Costs'!$O524),('Discounted Costs'!BS524)/Value_Output,"")</f>
        <v/>
      </c>
      <c r="BN316" s="77" t="str">
        <f>IF(ISTEXT('Discounted Costs'!$N524&amp;'Discounted Costs'!$O524),('Discounted Costs'!BT524)/Value_Output,"")</f>
        <v/>
      </c>
      <c r="BO316" s="77" t="str">
        <f>IF(ISTEXT('Discounted Costs'!$N524&amp;'Discounted Costs'!$O524),('Discounted Costs'!BU524)/Value_Output,"")</f>
        <v/>
      </c>
      <c r="BP316" s="77" t="str">
        <f>IF(ISTEXT('Discounted Costs'!$N524&amp;'Discounted Costs'!$O524),('Discounted Costs'!BV524)/Value_Output,"")</f>
        <v/>
      </c>
      <c r="BQ316" s="77" t="str">
        <f>IF(ISTEXT('Discounted Costs'!$N524&amp;'Discounted Costs'!$O524),('Discounted Costs'!BW524)/Value_Output,"")</f>
        <v/>
      </c>
      <c r="BR316" s="77" t="str">
        <f>IF(ISTEXT('Discounted Costs'!$N524&amp;'Discounted Costs'!$O524),('Discounted Costs'!BX524)/Value_Output,"")</f>
        <v/>
      </c>
      <c r="BS316" s="77" t="str">
        <f>IF(ISTEXT('Discounted Costs'!$N524&amp;'Discounted Costs'!$O524),('Discounted Costs'!BY524)/Value_Output,"")</f>
        <v/>
      </c>
      <c r="BT316" s="77" t="str">
        <f>IF(ISTEXT('Discounted Costs'!$N524&amp;'Discounted Costs'!$O524),('Discounted Costs'!BZ524)/Value_Output,"")</f>
        <v/>
      </c>
      <c r="BU316" s="77" t="str">
        <f>IF(ISTEXT('Discounted Costs'!$N524&amp;'Discounted Costs'!$O524),('Discounted Costs'!CA524)/Value_Output,"")</f>
        <v/>
      </c>
      <c r="BV316" s="77" t="str">
        <f>IF(ISTEXT('Discounted Costs'!$N524&amp;'Discounted Costs'!$O524),('Discounted Costs'!CB524)/Value_Output,"")</f>
        <v/>
      </c>
      <c r="BW316" s="77" t="str">
        <f>IF(ISTEXT('Discounted Costs'!$N524&amp;'Discounted Costs'!$O524),('Discounted Costs'!CC524)/Value_Output,"")</f>
        <v/>
      </c>
      <c r="BX316" s="77" t="str">
        <f>IF(ISTEXT('Discounted Costs'!$N524&amp;'Discounted Costs'!$O524),('Discounted Costs'!CD524)/Value_Output,"")</f>
        <v/>
      </c>
      <c r="BY316" s="77" t="str">
        <f>IF(ISTEXT('Discounted Costs'!$N524&amp;'Discounted Costs'!$O524),('Discounted Costs'!CE524)/Value_Output,"")</f>
        <v/>
      </c>
      <c r="BZ316" s="77" t="str">
        <f>IF(ISTEXT('Discounted Costs'!$N524&amp;'Discounted Costs'!$O524),('Discounted Costs'!CF524)/Value_Output,"")</f>
        <v/>
      </c>
      <c r="CA316" s="77" t="str">
        <f>IF(ISTEXT('Discounted Costs'!$N524&amp;'Discounted Costs'!$O524),('Discounted Costs'!CG524)/Value_Output,"")</f>
        <v/>
      </c>
      <c r="CB316" s="77" t="str">
        <f>IF(ISTEXT('Discounted Costs'!$N524&amp;'Discounted Costs'!$O524),('Discounted Costs'!CH524)/Value_Output,"")</f>
        <v/>
      </c>
      <c r="CC316" s="77" t="str">
        <f>IF(ISTEXT('Discounted Costs'!$N524&amp;'Discounted Costs'!$O524),('Discounted Costs'!CI524)/Value_Output,"")</f>
        <v/>
      </c>
      <c r="CD316" s="77" t="str">
        <f>IF(ISTEXT('Discounted Costs'!$N524&amp;'Discounted Costs'!$O524),('Discounted Costs'!CJ524)/Value_Output,"")</f>
        <v/>
      </c>
      <c r="CE316" s="77" t="str">
        <f>IF(ISTEXT('Discounted Costs'!$N524&amp;'Discounted Costs'!$O524),('Discounted Costs'!CK524)/Value_Output,"")</f>
        <v/>
      </c>
      <c r="CF316" s="77" t="str">
        <f>IF(ISTEXT('Discounted Costs'!$N524&amp;'Discounted Costs'!$O524),('Discounted Costs'!CL524)/Value_Output,"")</f>
        <v/>
      </c>
      <c r="CG316" s="77" t="str">
        <f>IF(ISTEXT('Discounted Costs'!$N524&amp;'Discounted Costs'!$O524),('Discounted Costs'!CM524)/Value_Output,"")</f>
        <v/>
      </c>
      <c r="CH316" s="77" t="str">
        <f>IF(ISTEXT('Discounted Costs'!$N524&amp;'Discounted Costs'!$O524),('Discounted Costs'!CN524)/Value_Output,"")</f>
        <v/>
      </c>
      <c r="CI316" s="77" t="str">
        <f>IF(ISTEXT('Discounted Costs'!$N524&amp;'Discounted Costs'!$O524),('Discounted Costs'!CO524)/Value_Output,"")</f>
        <v/>
      </c>
      <c r="CJ316" s="77" t="str">
        <f>IF(ISTEXT('Discounted Costs'!$N524&amp;'Discounted Costs'!$O524),('Discounted Costs'!CP524)/Value_Output,"")</f>
        <v/>
      </c>
      <c r="CM316" s="24"/>
      <c r="CN316" s="24"/>
    </row>
    <row r="317" spans="3:92" x14ac:dyDescent="0.35">
      <c r="C317" s="114"/>
      <c r="D317" s="114"/>
      <c r="E317" s="19" t="str">
        <f>IF(ISTEXT('Discounted Costs'!$N525&amp;'Discounted Costs'!$O525),'Discounted Costs'!$O525,"")</f>
        <v/>
      </c>
      <c r="F317" s="19"/>
      <c r="G317" s="82" t="str">
        <f>IF(ISTEXT('Discounted Costs'!$N525&amp;'Discounted Costs'!$O525),SUM('Discounted Costs'!$P525:$BM525)/Value_Output,"")</f>
        <v/>
      </c>
      <c r="H317" s="82"/>
      <c r="I317" s="88"/>
      <c r="J317" s="81" t="str">
        <f>IF(ISTEXT('Discounted Costs'!$N525&amp;'Discounted Costs'!$O525),('Discounted Costs'!P525)/Value_Output,"")</f>
        <v/>
      </c>
      <c r="K317" s="81" t="str">
        <f>IF(ISTEXT('Discounted Costs'!$N525&amp;'Discounted Costs'!$O525),('Discounted Costs'!Q525)/Value_Output,"")</f>
        <v/>
      </c>
      <c r="L317" s="81" t="str">
        <f>IF(ISTEXT('Discounted Costs'!$N525&amp;'Discounted Costs'!$O525),('Discounted Costs'!R525)/Value_Output,"")</f>
        <v/>
      </c>
      <c r="M317" s="81" t="str">
        <f>IF(ISTEXT('Discounted Costs'!$N525&amp;'Discounted Costs'!$O525),('Discounted Costs'!S525)/Value_Output,"")</f>
        <v/>
      </c>
      <c r="N317" s="81" t="str">
        <f>IF(ISTEXT('Discounted Costs'!$N525&amp;'Discounted Costs'!$O525),('Discounted Costs'!T525)/Value_Output,"")</f>
        <v/>
      </c>
      <c r="O317" s="81" t="str">
        <f>IF(ISTEXT('Discounted Costs'!$N525&amp;'Discounted Costs'!$O525),('Discounted Costs'!U525)/Value_Output,"")</f>
        <v/>
      </c>
      <c r="P317" s="81" t="str">
        <f>IF(ISTEXT('Discounted Costs'!$N525&amp;'Discounted Costs'!$O525),('Discounted Costs'!V525)/Value_Output,"")</f>
        <v/>
      </c>
      <c r="Q317" s="81" t="str">
        <f>IF(ISTEXT('Discounted Costs'!$N525&amp;'Discounted Costs'!$O525),('Discounted Costs'!W525)/Value_Output,"")</f>
        <v/>
      </c>
      <c r="R317" s="81" t="str">
        <f>IF(ISTEXT('Discounted Costs'!$N525&amp;'Discounted Costs'!$O525),('Discounted Costs'!X525)/Value_Output,"")</f>
        <v/>
      </c>
      <c r="S317" s="81" t="str">
        <f>IF(ISTEXT('Discounted Costs'!$N525&amp;'Discounted Costs'!$O525),('Discounted Costs'!Y525)/Value_Output,"")</f>
        <v/>
      </c>
      <c r="T317" s="81" t="str">
        <f>IF(ISTEXT('Discounted Costs'!$N525&amp;'Discounted Costs'!$O525),('Discounted Costs'!Z525)/Value_Output,"")</f>
        <v/>
      </c>
      <c r="U317" s="81" t="str">
        <f>IF(ISTEXT('Discounted Costs'!$N525&amp;'Discounted Costs'!$O525),('Discounted Costs'!AA525)/Value_Output,"")</f>
        <v/>
      </c>
      <c r="V317" s="81" t="str">
        <f>IF(ISTEXT('Discounted Costs'!$N525&amp;'Discounted Costs'!$O525),('Discounted Costs'!AB525)/Value_Output,"")</f>
        <v/>
      </c>
      <c r="W317" s="81" t="str">
        <f>IF(ISTEXT('Discounted Costs'!$N525&amp;'Discounted Costs'!$O525),('Discounted Costs'!AC525)/Value_Output,"")</f>
        <v/>
      </c>
      <c r="X317" s="81" t="str">
        <f>IF(ISTEXT('Discounted Costs'!$N525&amp;'Discounted Costs'!$O525),('Discounted Costs'!AD525)/Value_Output,"")</f>
        <v/>
      </c>
      <c r="Y317" s="81" t="str">
        <f>IF(ISTEXT('Discounted Costs'!$N525&amp;'Discounted Costs'!$O525),('Discounted Costs'!AE525)/Value_Output,"")</f>
        <v/>
      </c>
      <c r="Z317" s="81" t="str">
        <f>IF(ISTEXT('Discounted Costs'!$N525&amp;'Discounted Costs'!$O525),('Discounted Costs'!AF525)/Value_Output,"")</f>
        <v/>
      </c>
      <c r="AA317" s="81" t="str">
        <f>IF(ISTEXT('Discounted Costs'!$N525&amp;'Discounted Costs'!$O525),('Discounted Costs'!AG525)/Value_Output,"")</f>
        <v/>
      </c>
      <c r="AB317" s="81" t="str">
        <f>IF(ISTEXT('Discounted Costs'!$N525&amp;'Discounted Costs'!$O525),('Discounted Costs'!AH525)/Value_Output,"")</f>
        <v/>
      </c>
      <c r="AC317" s="81" t="str">
        <f>IF(ISTEXT('Discounted Costs'!$N525&amp;'Discounted Costs'!$O525),('Discounted Costs'!AI525)/Value_Output,"")</f>
        <v/>
      </c>
      <c r="AD317" s="81" t="str">
        <f>IF(ISTEXT('Discounted Costs'!$N525&amp;'Discounted Costs'!$O525),('Discounted Costs'!AJ525)/Value_Output,"")</f>
        <v/>
      </c>
      <c r="AE317" s="81" t="str">
        <f>IF(ISTEXT('Discounted Costs'!$N525&amp;'Discounted Costs'!$O525),('Discounted Costs'!AK525)/Value_Output,"")</f>
        <v/>
      </c>
      <c r="AF317" s="81" t="str">
        <f>IF(ISTEXT('Discounted Costs'!$N525&amp;'Discounted Costs'!$O525),('Discounted Costs'!AL525)/Value_Output,"")</f>
        <v/>
      </c>
      <c r="AG317" s="81" t="str">
        <f>IF(ISTEXT('Discounted Costs'!$N525&amp;'Discounted Costs'!$O525),('Discounted Costs'!AM525)/Value_Output,"")</f>
        <v/>
      </c>
      <c r="AH317" s="81" t="str">
        <f>IF(ISTEXT('Discounted Costs'!$N525&amp;'Discounted Costs'!$O525),('Discounted Costs'!AN525)/Value_Output,"")</f>
        <v/>
      </c>
      <c r="AI317" s="81" t="str">
        <f>IF(ISTEXT('Discounted Costs'!$N525&amp;'Discounted Costs'!$O525),('Discounted Costs'!AO525)/Value_Output,"")</f>
        <v/>
      </c>
      <c r="AJ317" s="81" t="str">
        <f>IF(ISTEXT('Discounted Costs'!$N525&amp;'Discounted Costs'!$O525),('Discounted Costs'!AP525)/Value_Output,"")</f>
        <v/>
      </c>
      <c r="AK317" s="81" t="str">
        <f>IF(ISTEXT('Discounted Costs'!$N525&amp;'Discounted Costs'!$O525),('Discounted Costs'!AQ525)/Value_Output,"")</f>
        <v/>
      </c>
      <c r="AL317" s="81" t="str">
        <f>IF(ISTEXT('Discounted Costs'!$N525&amp;'Discounted Costs'!$O525),('Discounted Costs'!AR525)/Value_Output,"")</f>
        <v/>
      </c>
      <c r="AM317" s="81" t="str">
        <f>IF(ISTEXT('Discounted Costs'!$N525&amp;'Discounted Costs'!$O525),('Discounted Costs'!AS525)/Value_Output,"")</f>
        <v/>
      </c>
      <c r="AN317" s="81" t="str">
        <f>IF(ISTEXT('Discounted Costs'!$N525&amp;'Discounted Costs'!$O525),('Discounted Costs'!AT525)/Value_Output,"")</f>
        <v/>
      </c>
      <c r="AO317" s="81" t="str">
        <f>IF(ISTEXT('Discounted Costs'!$N525&amp;'Discounted Costs'!$O525),('Discounted Costs'!AU525)/Value_Output,"")</f>
        <v/>
      </c>
      <c r="AP317" s="81" t="str">
        <f>IF(ISTEXT('Discounted Costs'!$N525&amp;'Discounted Costs'!$O525),('Discounted Costs'!AV525)/Value_Output,"")</f>
        <v/>
      </c>
      <c r="AQ317" s="81" t="str">
        <f>IF(ISTEXT('Discounted Costs'!$N525&amp;'Discounted Costs'!$O525),('Discounted Costs'!AW525)/Value_Output,"")</f>
        <v/>
      </c>
      <c r="AR317" s="81" t="str">
        <f>IF(ISTEXT('Discounted Costs'!$N525&amp;'Discounted Costs'!$O525),('Discounted Costs'!AX525)/Value_Output,"")</f>
        <v/>
      </c>
      <c r="AS317" s="81" t="str">
        <f>IF(ISTEXT('Discounted Costs'!$N525&amp;'Discounted Costs'!$O525),('Discounted Costs'!AY525)/Value_Output,"")</f>
        <v/>
      </c>
      <c r="AT317" s="81" t="str">
        <f>IF(ISTEXT('Discounted Costs'!$N525&amp;'Discounted Costs'!$O525),('Discounted Costs'!AZ525)/Value_Output,"")</f>
        <v/>
      </c>
      <c r="AU317" s="81" t="str">
        <f>IF(ISTEXT('Discounted Costs'!$N525&amp;'Discounted Costs'!$O525),('Discounted Costs'!BA525)/Value_Output,"")</f>
        <v/>
      </c>
      <c r="AV317" s="81" t="str">
        <f>IF(ISTEXT('Discounted Costs'!$N525&amp;'Discounted Costs'!$O525),('Discounted Costs'!BB525)/Value_Output,"")</f>
        <v/>
      </c>
      <c r="AW317" s="81" t="str">
        <f>IF(ISTEXT('Discounted Costs'!$N525&amp;'Discounted Costs'!$O525),('Discounted Costs'!BC525)/Value_Output,"")</f>
        <v/>
      </c>
      <c r="AX317" s="81" t="str">
        <f>IF(ISTEXT('Discounted Costs'!$N525&amp;'Discounted Costs'!$O525),('Discounted Costs'!BD525)/Value_Output,"")</f>
        <v/>
      </c>
      <c r="AY317" s="81" t="str">
        <f>IF(ISTEXT('Discounted Costs'!$N525&amp;'Discounted Costs'!$O525),('Discounted Costs'!BE525)/Value_Output,"")</f>
        <v/>
      </c>
      <c r="AZ317" s="77" t="str">
        <f>IF(ISTEXT('Discounted Costs'!$N525&amp;'Discounted Costs'!$O525),('Discounted Costs'!BF525)/Value_Output,"")</f>
        <v/>
      </c>
      <c r="BA317" s="77" t="str">
        <f>IF(ISTEXT('Discounted Costs'!$N525&amp;'Discounted Costs'!$O525),('Discounted Costs'!BG525)/Value_Output,"")</f>
        <v/>
      </c>
      <c r="BB317" s="77" t="str">
        <f>IF(ISTEXT('Discounted Costs'!$N525&amp;'Discounted Costs'!$O525),('Discounted Costs'!BH525)/Value_Output,"")</f>
        <v/>
      </c>
      <c r="BC317" s="77" t="str">
        <f>IF(ISTEXT('Discounted Costs'!$N525&amp;'Discounted Costs'!$O525),('Discounted Costs'!BI525)/Value_Output,"")</f>
        <v/>
      </c>
      <c r="BD317" s="77" t="str">
        <f>IF(ISTEXT('Discounted Costs'!$N525&amp;'Discounted Costs'!$O525),('Discounted Costs'!BJ525)/Value_Output,"")</f>
        <v/>
      </c>
      <c r="BE317" s="77" t="str">
        <f>IF(ISTEXT('Discounted Costs'!$N525&amp;'Discounted Costs'!$O525),('Discounted Costs'!BK525)/Value_Output,"")</f>
        <v/>
      </c>
      <c r="BF317" s="77" t="str">
        <f>IF(ISTEXT('Discounted Costs'!$N525&amp;'Discounted Costs'!$O525),('Discounted Costs'!BL525)/Value_Output,"")</f>
        <v/>
      </c>
      <c r="BG317" s="77" t="str">
        <f>IF(ISTEXT('Discounted Costs'!$N525&amp;'Discounted Costs'!$O525),('Discounted Costs'!BM525)/Value_Output,"")</f>
        <v/>
      </c>
      <c r="BH317" s="77" t="str">
        <f>IF(ISTEXT('Discounted Costs'!$N525&amp;'Discounted Costs'!$O525),('Discounted Costs'!BN525)/Value_Output,"")</f>
        <v/>
      </c>
      <c r="BI317" s="77" t="str">
        <f>IF(ISTEXT('Discounted Costs'!$N525&amp;'Discounted Costs'!$O525),('Discounted Costs'!BO525)/Value_Output,"")</f>
        <v/>
      </c>
      <c r="BJ317" s="77" t="str">
        <f>IF(ISTEXT('Discounted Costs'!$N525&amp;'Discounted Costs'!$O525),('Discounted Costs'!BP525)/Value_Output,"")</f>
        <v/>
      </c>
      <c r="BK317" s="77" t="str">
        <f>IF(ISTEXT('Discounted Costs'!$N525&amp;'Discounted Costs'!$O525),('Discounted Costs'!BQ525)/Value_Output,"")</f>
        <v/>
      </c>
      <c r="BL317" s="77" t="str">
        <f>IF(ISTEXT('Discounted Costs'!$N525&amp;'Discounted Costs'!$O525),('Discounted Costs'!BR525)/Value_Output,"")</f>
        <v/>
      </c>
      <c r="BM317" s="77" t="str">
        <f>IF(ISTEXT('Discounted Costs'!$N525&amp;'Discounted Costs'!$O525),('Discounted Costs'!BS525)/Value_Output,"")</f>
        <v/>
      </c>
      <c r="BN317" s="77" t="str">
        <f>IF(ISTEXT('Discounted Costs'!$N525&amp;'Discounted Costs'!$O525),('Discounted Costs'!BT525)/Value_Output,"")</f>
        <v/>
      </c>
      <c r="BO317" s="77" t="str">
        <f>IF(ISTEXT('Discounted Costs'!$N525&amp;'Discounted Costs'!$O525),('Discounted Costs'!BU525)/Value_Output,"")</f>
        <v/>
      </c>
      <c r="BP317" s="77" t="str">
        <f>IF(ISTEXT('Discounted Costs'!$N525&amp;'Discounted Costs'!$O525),('Discounted Costs'!BV525)/Value_Output,"")</f>
        <v/>
      </c>
      <c r="BQ317" s="77" t="str">
        <f>IF(ISTEXT('Discounted Costs'!$N525&amp;'Discounted Costs'!$O525),('Discounted Costs'!BW525)/Value_Output,"")</f>
        <v/>
      </c>
      <c r="BR317" s="77" t="str">
        <f>IF(ISTEXT('Discounted Costs'!$N525&amp;'Discounted Costs'!$O525),('Discounted Costs'!BX525)/Value_Output,"")</f>
        <v/>
      </c>
      <c r="BS317" s="77" t="str">
        <f>IF(ISTEXT('Discounted Costs'!$N525&amp;'Discounted Costs'!$O525),('Discounted Costs'!BY525)/Value_Output,"")</f>
        <v/>
      </c>
      <c r="BT317" s="77" t="str">
        <f>IF(ISTEXT('Discounted Costs'!$N525&amp;'Discounted Costs'!$O525),('Discounted Costs'!BZ525)/Value_Output,"")</f>
        <v/>
      </c>
      <c r="BU317" s="77" t="str">
        <f>IF(ISTEXT('Discounted Costs'!$N525&amp;'Discounted Costs'!$O525),('Discounted Costs'!CA525)/Value_Output,"")</f>
        <v/>
      </c>
      <c r="BV317" s="77" t="str">
        <f>IF(ISTEXT('Discounted Costs'!$N525&amp;'Discounted Costs'!$O525),('Discounted Costs'!CB525)/Value_Output,"")</f>
        <v/>
      </c>
      <c r="BW317" s="77" t="str">
        <f>IF(ISTEXT('Discounted Costs'!$N525&amp;'Discounted Costs'!$O525),('Discounted Costs'!CC525)/Value_Output,"")</f>
        <v/>
      </c>
      <c r="BX317" s="77" t="str">
        <f>IF(ISTEXT('Discounted Costs'!$N525&amp;'Discounted Costs'!$O525),('Discounted Costs'!CD525)/Value_Output,"")</f>
        <v/>
      </c>
      <c r="BY317" s="77" t="str">
        <f>IF(ISTEXT('Discounted Costs'!$N525&amp;'Discounted Costs'!$O525),('Discounted Costs'!CE525)/Value_Output,"")</f>
        <v/>
      </c>
      <c r="BZ317" s="77" t="str">
        <f>IF(ISTEXT('Discounted Costs'!$N525&amp;'Discounted Costs'!$O525),('Discounted Costs'!CF525)/Value_Output,"")</f>
        <v/>
      </c>
      <c r="CA317" s="77" t="str">
        <f>IF(ISTEXT('Discounted Costs'!$N525&amp;'Discounted Costs'!$O525),('Discounted Costs'!CG525)/Value_Output,"")</f>
        <v/>
      </c>
      <c r="CB317" s="77" t="str">
        <f>IF(ISTEXT('Discounted Costs'!$N525&amp;'Discounted Costs'!$O525),('Discounted Costs'!CH525)/Value_Output,"")</f>
        <v/>
      </c>
      <c r="CC317" s="77" t="str">
        <f>IF(ISTEXT('Discounted Costs'!$N525&amp;'Discounted Costs'!$O525),('Discounted Costs'!CI525)/Value_Output,"")</f>
        <v/>
      </c>
      <c r="CD317" s="77" t="str">
        <f>IF(ISTEXT('Discounted Costs'!$N525&amp;'Discounted Costs'!$O525),('Discounted Costs'!CJ525)/Value_Output,"")</f>
        <v/>
      </c>
      <c r="CE317" s="77" t="str">
        <f>IF(ISTEXT('Discounted Costs'!$N525&amp;'Discounted Costs'!$O525),('Discounted Costs'!CK525)/Value_Output,"")</f>
        <v/>
      </c>
      <c r="CF317" s="77" t="str">
        <f>IF(ISTEXT('Discounted Costs'!$N525&amp;'Discounted Costs'!$O525),('Discounted Costs'!CL525)/Value_Output,"")</f>
        <v/>
      </c>
      <c r="CG317" s="77" t="str">
        <f>IF(ISTEXT('Discounted Costs'!$N525&amp;'Discounted Costs'!$O525),('Discounted Costs'!CM525)/Value_Output,"")</f>
        <v/>
      </c>
      <c r="CH317" s="77" t="str">
        <f>IF(ISTEXT('Discounted Costs'!$N525&amp;'Discounted Costs'!$O525),('Discounted Costs'!CN525)/Value_Output,"")</f>
        <v/>
      </c>
      <c r="CI317" s="77" t="str">
        <f>IF(ISTEXT('Discounted Costs'!$N525&amp;'Discounted Costs'!$O525),('Discounted Costs'!CO525)/Value_Output,"")</f>
        <v/>
      </c>
      <c r="CJ317" s="77" t="str">
        <f>IF(ISTEXT('Discounted Costs'!$N525&amp;'Discounted Costs'!$O525),('Discounted Costs'!CP525)/Value_Output,"")</f>
        <v/>
      </c>
      <c r="CM317" s="24"/>
      <c r="CN317" s="24"/>
    </row>
    <row r="318" spans="3:92" x14ac:dyDescent="0.35">
      <c r="C318" s="114"/>
      <c r="D318" s="114"/>
      <c r="E318" s="19" t="str">
        <f>IF(ISTEXT('Discounted Costs'!$N526&amp;'Discounted Costs'!$O526),'Discounted Costs'!$O526,"")</f>
        <v/>
      </c>
      <c r="F318" s="19"/>
      <c r="G318" s="82" t="str">
        <f>IF(ISTEXT('Discounted Costs'!$N526&amp;'Discounted Costs'!$O526),SUM('Discounted Costs'!$P526:$BM526)/Value_Output,"")</f>
        <v/>
      </c>
      <c r="H318" s="82"/>
      <c r="I318" s="88"/>
      <c r="J318" s="81" t="str">
        <f>IF(ISTEXT('Discounted Costs'!$N526&amp;'Discounted Costs'!$O526),('Discounted Costs'!P526)/Value_Output,"")</f>
        <v/>
      </c>
      <c r="K318" s="81" t="str">
        <f>IF(ISTEXT('Discounted Costs'!$N526&amp;'Discounted Costs'!$O526),('Discounted Costs'!Q526)/Value_Output,"")</f>
        <v/>
      </c>
      <c r="L318" s="81" t="str">
        <f>IF(ISTEXT('Discounted Costs'!$N526&amp;'Discounted Costs'!$O526),('Discounted Costs'!R526)/Value_Output,"")</f>
        <v/>
      </c>
      <c r="M318" s="81" t="str">
        <f>IF(ISTEXT('Discounted Costs'!$N526&amp;'Discounted Costs'!$O526),('Discounted Costs'!S526)/Value_Output,"")</f>
        <v/>
      </c>
      <c r="N318" s="81" t="str">
        <f>IF(ISTEXT('Discounted Costs'!$N526&amp;'Discounted Costs'!$O526),('Discounted Costs'!T526)/Value_Output,"")</f>
        <v/>
      </c>
      <c r="O318" s="81" t="str">
        <f>IF(ISTEXT('Discounted Costs'!$N526&amp;'Discounted Costs'!$O526),('Discounted Costs'!U526)/Value_Output,"")</f>
        <v/>
      </c>
      <c r="P318" s="81" t="str">
        <f>IF(ISTEXT('Discounted Costs'!$N526&amp;'Discounted Costs'!$O526),('Discounted Costs'!V526)/Value_Output,"")</f>
        <v/>
      </c>
      <c r="Q318" s="81" t="str">
        <f>IF(ISTEXT('Discounted Costs'!$N526&amp;'Discounted Costs'!$O526),('Discounted Costs'!W526)/Value_Output,"")</f>
        <v/>
      </c>
      <c r="R318" s="81" t="str">
        <f>IF(ISTEXT('Discounted Costs'!$N526&amp;'Discounted Costs'!$O526),('Discounted Costs'!X526)/Value_Output,"")</f>
        <v/>
      </c>
      <c r="S318" s="81" t="str">
        <f>IF(ISTEXT('Discounted Costs'!$N526&amp;'Discounted Costs'!$O526),('Discounted Costs'!Y526)/Value_Output,"")</f>
        <v/>
      </c>
      <c r="T318" s="81" t="str">
        <f>IF(ISTEXT('Discounted Costs'!$N526&amp;'Discounted Costs'!$O526),('Discounted Costs'!Z526)/Value_Output,"")</f>
        <v/>
      </c>
      <c r="U318" s="81" t="str">
        <f>IF(ISTEXT('Discounted Costs'!$N526&amp;'Discounted Costs'!$O526),('Discounted Costs'!AA526)/Value_Output,"")</f>
        <v/>
      </c>
      <c r="V318" s="81" t="str">
        <f>IF(ISTEXT('Discounted Costs'!$N526&amp;'Discounted Costs'!$O526),('Discounted Costs'!AB526)/Value_Output,"")</f>
        <v/>
      </c>
      <c r="W318" s="81" t="str">
        <f>IF(ISTEXT('Discounted Costs'!$N526&amp;'Discounted Costs'!$O526),('Discounted Costs'!AC526)/Value_Output,"")</f>
        <v/>
      </c>
      <c r="X318" s="81" t="str">
        <f>IF(ISTEXT('Discounted Costs'!$N526&amp;'Discounted Costs'!$O526),('Discounted Costs'!AD526)/Value_Output,"")</f>
        <v/>
      </c>
      <c r="Y318" s="81" t="str">
        <f>IF(ISTEXT('Discounted Costs'!$N526&amp;'Discounted Costs'!$O526),('Discounted Costs'!AE526)/Value_Output,"")</f>
        <v/>
      </c>
      <c r="Z318" s="81" t="str">
        <f>IF(ISTEXT('Discounted Costs'!$N526&amp;'Discounted Costs'!$O526),('Discounted Costs'!AF526)/Value_Output,"")</f>
        <v/>
      </c>
      <c r="AA318" s="81" t="str">
        <f>IF(ISTEXT('Discounted Costs'!$N526&amp;'Discounted Costs'!$O526),('Discounted Costs'!AG526)/Value_Output,"")</f>
        <v/>
      </c>
      <c r="AB318" s="81" t="str">
        <f>IF(ISTEXT('Discounted Costs'!$N526&amp;'Discounted Costs'!$O526),('Discounted Costs'!AH526)/Value_Output,"")</f>
        <v/>
      </c>
      <c r="AC318" s="81" t="str">
        <f>IF(ISTEXT('Discounted Costs'!$N526&amp;'Discounted Costs'!$O526),('Discounted Costs'!AI526)/Value_Output,"")</f>
        <v/>
      </c>
      <c r="AD318" s="81" t="str">
        <f>IF(ISTEXT('Discounted Costs'!$N526&amp;'Discounted Costs'!$O526),('Discounted Costs'!AJ526)/Value_Output,"")</f>
        <v/>
      </c>
      <c r="AE318" s="81" t="str">
        <f>IF(ISTEXT('Discounted Costs'!$N526&amp;'Discounted Costs'!$O526),('Discounted Costs'!AK526)/Value_Output,"")</f>
        <v/>
      </c>
      <c r="AF318" s="81" t="str">
        <f>IF(ISTEXT('Discounted Costs'!$N526&amp;'Discounted Costs'!$O526),('Discounted Costs'!AL526)/Value_Output,"")</f>
        <v/>
      </c>
      <c r="AG318" s="81" t="str">
        <f>IF(ISTEXT('Discounted Costs'!$N526&amp;'Discounted Costs'!$O526),('Discounted Costs'!AM526)/Value_Output,"")</f>
        <v/>
      </c>
      <c r="AH318" s="81" t="str">
        <f>IF(ISTEXT('Discounted Costs'!$N526&amp;'Discounted Costs'!$O526),('Discounted Costs'!AN526)/Value_Output,"")</f>
        <v/>
      </c>
      <c r="AI318" s="81" t="str">
        <f>IF(ISTEXT('Discounted Costs'!$N526&amp;'Discounted Costs'!$O526),('Discounted Costs'!AO526)/Value_Output,"")</f>
        <v/>
      </c>
      <c r="AJ318" s="81" t="str">
        <f>IF(ISTEXT('Discounted Costs'!$N526&amp;'Discounted Costs'!$O526),('Discounted Costs'!AP526)/Value_Output,"")</f>
        <v/>
      </c>
      <c r="AK318" s="81" t="str">
        <f>IF(ISTEXT('Discounted Costs'!$N526&amp;'Discounted Costs'!$O526),('Discounted Costs'!AQ526)/Value_Output,"")</f>
        <v/>
      </c>
      <c r="AL318" s="81" t="str">
        <f>IF(ISTEXT('Discounted Costs'!$N526&amp;'Discounted Costs'!$O526),('Discounted Costs'!AR526)/Value_Output,"")</f>
        <v/>
      </c>
      <c r="AM318" s="81" t="str">
        <f>IF(ISTEXT('Discounted Costs'!$N526&amp;'Discounted Costs'!$O526),('Discounted Costs'!AS526)/Value_Output,"")</f>
        <v/>
      </c>
      <c r="AN318" s="81" t="str">
        <f>IF(ISTEXT('Discounted Costs'!$N526&amp;'Discounted Costs'!$O526),('Discounted Costs'!AT526)/Value_Output,"")</f>
        <v/>
      </c>
      <c r="AO318" s="81" t="str">
        <f>IF(ISTEXT('Discounted Costs'!$N526&amp;'Discounted Costs'!$O526),('Discounted Costs'!AU526)/Value_Output,"")</f>
        <v/>
      </c>
      <c r="AP318" s="81" t="str">
        <f>IF(ISTEXT('Discounted Costs'!$N526&amp;'Discounted Costs'!$O526),('Discounted Costs'!AV526)/Value_Output,"")</f>
        <v/>
      </c>
      <c r="AQ318" s="81" t="str">
        <f>IF(ISTEXT('Discounted Costs'!$N526&amp;'Discounted Costs'!$O526),('Discounted Costs'!AW526)/Value_Output,"")</f>
        <v/>
      </c>
      <c r="AR318" s="81" t="str">
        <f>IF(ISTEXT('Discounted Costs'!$N526&amp;'Discounted Costs'!$O526),('Discounted Costs'!AX526)/Value_Output,"")</f>
        <v/>
      </c>
      <c r="AS318" s="81" t="str">
        <f>IF(ISTEXT('Discounted Costs'!$N526&amp;'Discounted Costs'!$O526),('Discounted Costs'!AY526)/Value_Output,"")</f>
        <v/>
      </c>
      <c r="AT318" s="81" t="str">
        <f>IF(ISTEXT('Discounted Costs'!$N526&amp;'Discounted Costs'!$O526),('Discounted Costs'!AZ526)/Value_Output,"")</f>
        <v/>
      </c>
      <c r="AU318" s="81" t="str">
        <f>IF(ISTEXT('Discounted Costs'!$N526&amp;'Discounted Costs'!$O526),('Discounted Costs'!BA526)/Value_Output,"")</f>
        <v/>
      </c>
      <c r="AV318" s="81" t="str">
        <f>IF(ISTEXT('Discounted Costs'!$N526&amp;'Discounted Costs'!$O526),('Discounted Costs'!BB526)/Value_Output,"")</f>
        <v/>
      </c>
      <c r="AW318" s="81" t="str">
        <f>IF(ISTEXT('Discounted Costs'!$N526&amp;'Discounted Costs'!$O526),('Discounted Costs'!BC526)/Value_Output,"")</f>
        <v/>
      </c>
      <c r="AX318" s="81" t="str">
        <f>IF(ISTEXT('Discounted Costs'!$N526&amp;'Discounted Costs'!$O526),('Discounted Costs'!BD526)/Value_Output,"")</f>
        <v/>
      </c>
      <c r="AY318" s="81" t="str">
        <f>IF(ISTEXT('Discounted Costs'!$N526&amp;'Discounted Costs'!$O526),('Discounted Costs'!BE526)/Value_Output,"")</f>
        <v/>
      </c>
      <c r="AZ318" s="77" t="str">
        <f>IF(ISTEXT('Discounted Costs'!$N526&amp;'Discounted Costs'!$O526),('Discounted Costs'!BF526)/Value_Output,"")</f>
        <v/>
      </c>
      <c r="BA318" s="77" t="str">
        <f>IF(ISTEXT('Discounted Costs'!$N526&amp;'Discounted Costs'!$O526),('Discounted Costs'!BG526)/Value_Output,"")</f>
        <v/>
      </c>
      <c r="BB318" s="77" t="str">
        <f>IF(ISTEXT('Discounted Costs'!$N526&amp;'Discounted Costs'!$O526),('Discounted Costs'!BH526)/Value_Output,"")</f>
        <v/>
      </c>
      <c r="BC318" s="77" t="str">
        <f>IF(ISTEXT('Discounted Costs'!$N526&amp;'Discounted Costs'!$O526),('Discounted Costs'!BI526)/Value_Output,"")</f>
        <v/>
      </c>
      <c r="BD318" s="77" t="str">
        <f>IF(ISTEXT('Discounted Costs'!$N526&amp;'Discounted Costs'!$O526),('Discounted Costs'!BJ526)/Value_Output,"")</f>
        <v/>
      </c>
      <c r="BE318" s="77" t="str">
        <f>IF(ISTEXT('Discounted Costs'!$N526&amp;'Discounted Costs'!$O526),('Discounted Costs'!BK526)/Value_Output,"")</f>
        <v/>
      </c>
      <c r="BF318" s="77" t="str">
        <f>IF(ISTEXT('Discounted Costs'!$N526&amp;'Discounted Costs'!$O526),('Discounted Costs'!BL526)/Value_Output,"")</f>
        <v/>
      </c>
      <c r="BG318" s="77" t="str">
        <f>IF(ISTEXT('Discounted Costs'!$N526&amp;'Discounted Costs'!$O526),('Discounted Costs'!BM526)/Value_Output,"")</f>
        <v/>
      </c>
      <c r="BH318" s="77" t="str">
        <f>IF(ISTEXT('Discounted Costs'!$N526&amp;'Discounted Costs'!$O526),('Discounted Costs'!BN526)/Value_Output,"")</f>
        <v/>
      </c>
      <c r="BI318" s="77" t="str">
        <f>IF(ISTEXT('Discounted Costs'!$N526&amp;'Discounted Costs'!$O526),('Discounted Costs'!BO526)/Value_Output,"")</f>
        <v/>
      </c>
      <c r="BJ318" s="77" t="str">
        <f>IF(ISTEXT('Discounted Costs'!$N526&amp;'Discounted Costs'!$O526),('Discounted Costs'!BP526)/Value_Output,"")</f>
        <v/>
      </c>
      <c r="BK318" s="77" t="str">
        <f>IF(ISTEXT('Discounted Costs'!$N526&amp;'Discounted Costs'!$O526),('Discounted Costs'!BQ526)/Value_Output,"")</f>
        <v/>
      </c>
      <c r="BL318" s="77" t="str">
        <f>IF(ISTEXT('Discounted Costs'!$N526&amp;'Discounted Costs'!$O526),('Discounted Costs'!BR526)/Value_Output,"")</f>
        <v/>
      </c>
      <c r="BM318" s="77" t="str">
        <f>IF(ISTEXT('Discounted Costs'!$N526&amp;'Discounted Costs'!$O526),('Discounted Costs'!BS526)/Value_Output,"")</f>
        <v/>
      </c>
      <c r="BN318" s="77" t="str">
        <f>IF(ISTEXT('Discounted Costs'!$N526&amp;'Discounted Costs'!$O526),('Discounted Costs'!BT526)/Value_Output,"")</f>
        <v/>
      </c>
      <c r="BO318" s="77" t="str">
        <f>IF(ISTEXT('Discounted Costs'!$N526&amp;'Discounted Costs'!$O526),('Discounted Costs'!BU526)/Value_Output,"")</f>
        <v/>
      </c>
      <c r="BP318" s="77" t="str">
        <f>IF(ISTEXT('Discounted Costs'!$N526&amp;'Discounted Costs'!$O526),('Discounted Costs'!BV526)/Value_Output,"")</f>
        <v/>
      </c>
      <c r="BQ318" s="77" t="str">
        <f>IF(ISTEXT('Discounted Costs'!$N526&amp;'Discounted Costs'!$O526),('Discounted Costs'!BW526)/Value_Output,"")</f>
        <v/>
      </c>
      <c r="BR318" s="77" t="str">
        <f>IF(ISTEXT('Discounted Costs'!$N526&amp;'Discounted Costs'!$O526),('Discounted Costs'!BX526)/Value_Output,"")</f>
        <v/>
      </c>
      <c r="BS318" s="77" t="str">
        <f>IF(ISTEXT('Discounted Costs'!$N526&amp;'Discounted Costs'!$O526),('Discounted Costs'!BY526)/Value_Output,"")</f>
        <v/>
      </c>
      <c r="BT318" s="77" t="str">
        <f>IF(ISTEXT('Discounted Costs'!$N526&amp;'Discounted Costs'!$O526),('Discounted Costs'!BZ526)/Value_Output,"")</f>
        <v/>
      </c>
      <c r="BU318" s="77" t="str">
        <f>IF(ISTEXT('Discounted Costs'!$N526&amp;'Discounted Costs'!$O526),('Discounted Costs'!CA526)/Value_Output,"")</f>
        <v/>
      </c>
      <c r="BV318" s="77" t="str">
        <f>IF(ISTEXT('Discounted Costs'!$N526&amp;'Discounted Costs'!$O526),('Discounted Costs'!CB526)/Value_Output,"")</f>
        <v/>
      </c>
      <c r="BW318" s="77" t="str">
        <f>IF(ISTEXT('Discounted Costs'!$N526&amp;'Discounted Costs'!$O526),('Discounted Costs'!CC526)/Value_Output,"")</f>
        <v/>
      </c>
      <c r="BX318" s="77" t="str">
        <f>IF(ISTEXT('Discounted Costs'!$N526&amp;'Discounted Costs'!$O526),('Discounted Costs'!CD526)/Value_Output,"")</f>
        <v/>
      </c>
      <c r="BY318" s="77" t="str">
        <f>IF(ISTEXT('Discounted Costs'!$N526&amp;'Discounted Costs'!$O526),('Discounted Costs'!CE526)/Value_Output,"")</f>
        <v/>
      </c>
      <c r="BZ318" s="77" t="str">
        <f>IF(ISTEXT('Discounted Costs'!$N526&amp;'Discounted Costs'!$O526),('Discounted Costs'!CF526)/Value_Output,"")</f>
        <v/>
      </c>
      <c r="CA318" s="77" t="str">
        <f>IF(ISTEXT('Discounted Costs'!$N526&amp;'Discounted Costs'!$O526),('Discounted Costs'!CG526)/Value_Output,"")</f>
        <v/>
      </c>
      <c r="CB318" s="77" t="str">
        <f>IF(ISTEXT('Discounted Costs'!$N526&amp;'Discounted Costs'!$O526),('Discounted Costs'!CH526)/Value_Output,"")</f>
        <v/>
      </c>
      <c r="CC318" s="77" t="str">
        <f>IF(ISTEXT('Discounted Costs'!$N526&amp;'Discounted Costs'!$O526),('Discounted Costs'!CI526)/Value_Output,"")</f>
        <v/>
      </c>
      <c r="CD318" s="77" t="str">
        <f>IF(ISTEXT('Discounted Costs'!$N526&amp;'Discounted Costs'!$O526),('Discounted Costs'!CJ526)/Value_Output,"")</f>
        <v/>
      </c>
      <c r="CE318" s="77" t="str">
        <f>IF(ISTEXT('Discounted Costs'!$N526&amp;'Discounted Costs'!$O526),('Discounted Costs'!CK526)/Value_Output,"")</f>
        <v/>
      </c>
      <c r="CF318" s="77" t="str">
        <f>IF(ISTEXT('Discounted Costs'!$N526&amp;'Discounted Costs'!$O526),('Discounted Costs'!CL526)/Value_Output,"")</f>
        <v/>
      </c>
      <c r="CG318" s="77" t="str">
        <f>IF(ISTEXT('Discounted Costs'!$N526&amp;'Discounted Costs'!$O526),('Discounted Costs'!CM526)/Value_Output,"")</f>
        <v/>
      </c>
      <c r="CH318" s="77" t="str">
        <f>IF(ISTEXT('Discounted Costs'!$N526&amp;'Discounted Costs'!$O526),('Discounted Costs'!CN526)/Value_Output,"")</f>
        <v/>
      </c>
      <c r="CI318" s="77" t="str">
        <f>IF(ISTEXT('Discounted Costs'!$N526&amp;'Discounted Costs'!$O526),('Discounted Costs'!CO526)/Value_Output,"")</f>
        <v/>
      </c>
      <c r="CJ318" s="77" t="str">
        <f>IF(ISTEXT('Discounted Costs'!$N526&amp;'Discounted Costs'!$O526),('Discounted Costs'!CP526)/Value_Output,"")</f>
        <v/>
      </c>
      <c r="CM318" s="24"/>
      <c r="CN318" s="24"/>
    </row>
    <row r="319" spans="3:92" ht="16" thickBot="1" x14ac:dyDescent="0.4">
      <c r="C319" s="114"/>
      <c r="D319" s="114"/>
      <c r="E319" s="257" t="s">
        <v>147</v>
      </c>
      <c r="F319" s="257"/>
      <c r="G319" s="258"/>
      <c r="H319" s="258"/>
      <c r="I319" s="259"/>
      <c r="J319" s="260">
        <f>SUM(J309:J318)</f>
        <v>0</v>
      </c>
      <c r="K319" s="260">
        <f>SUM(K309:K318)</f>
        <v>0</v>
      </c>
      <c r="L319" s="260">
        <f t="shared" ref="L319" si="1169">SUM(L309:L318)</f>
        <v>0</v>
      </c>
      <c r="M319" s="260">
        <f t="shared" ref="M319" si="1170">SUM(M309:M318)</f>
        <v>0</v>
      </c>
      <c r="N319" s="260">
        <f t="shared" ref="N319" si="1171">SUM(N309:N318)</f>
        <v>0</v>
      </c>
      <c r="O319" s="260">
        <f t="shared" ref="O319" si="1172">SUM(O309:O318)</f>
        <v>0</v>
      </c>
      <c r="P319" s="260">
        <f t="shared" ref="P319" si="1173">SUM(P309:P318)</f>
        <v>0</v>
      </c>
      <c r="Q319" s="260">
        <f t="shared" ref="Q319" si="1174">SUM(Q309:Q318)</f>
        <v>0</v>
      </c>
      <c r="R319" s="260">
        <f t="shared" ref="R319" si="1175">SUM(R309:R318)</f>
        <v>0</v>
      </c>
      <c r="S319" s="260">
        <f t="shared" ref="S319" si="1176">SUM(S309:S318)</f>
        <v>0</v>
      </c>
      <c r="T319" s="260">
        <f t="shared" ref="T319" si="1177">SUM(T309:T318)</f>
        <v>0</v>
      </c>
      <c r="U319" s="260">
        <f t="shared" ref="U319" si="1178">SUM(U309:U318)</f>
        <v>0</v>
      </c>
      <c r="V319" s="260">
        <f t="shared" ref="V319" si="1179">SUM(V309:V318)</f>
        <v>0</v>
      </c>
      <c r="W319" s="260">
        <f t="shared" ref="W319" si="1180">SUM(W309:W318)</f>
        <v>0</v>
      </c>
      <c r="X319" s="260">
        <f t="shared" ref="X319" si="1181">SUM(X309:X318)</f>
        <v>0</v>
      </c>
      <c r="Y319" s="260">
        <f t="shared" ref="Y319" si="1182">SUM(Y309:Y318)</f>
        <v>0</v>
      </c>
      <c r="Z319" s="260">
        <f t="shared" ref="Z319" si="1183">SUM(Z309:Z318)</f>
        <v>0</v>
      </c>
      <c r="AA319" s="260">
        <f t="shared" ref="AA319" si="1184">SUM(AA309:AA318)</f>
        <v>0</v>
      </c>
      <c r="AB319" s="260">
        <f t="shared" ref="AB319" si="1185">SUM(AB309:AB318)</f>
        <v>0</v>
      </c>
      <c r="AC319" s="260">
        <f t="shared" ref="AC319" si="1186">SUM(AC309:AC318)</f>
        <v>0</v>
      </c>
      <c r="AD319" s="260">
        <f t="shared" ref="AD319" si="1187">SUM(AD309:AD318)</f>
        <v>0</v>
      </c>
      <c r="AE319" s="260">
        <f t="shared" ref="AE319" si="1188">SUM(AE309:AE318)</f>
        <v>0</v>
      </c>
      <c r="AF319" s="260">
        <f t="shared" ref="AF319" si="1189">SUM(AF309:AF318)</f>
        <v>0</v>
      </c>
      <c r="AG319" s="260">
        <f t="shared" ref="AG319" si="1190">SUM(AG309:AG318)</f>
        <v>0</v>
      </c>
      <c r="AH319" s="260">
        <f t="shared" ref="AH319" si="1191">SUM(AH309:AH318)</f>
        <v>0</v>
      </c>
      <c r="AI319" s="260">
        <f t="shared" ref="AI319" si="1192">SUM(AI309:AI318)</f>
        <v>0</v>
      </c>
      <c r="AJ319" s="260">
        <f t="shared" ref="AJ319" si="1193">SUM(AJ309:AJ318)</f>
        <v>0</v>
      </c>
      <c r="AK319" s="260">
        <f t="shared" ref="AK319" si="1194">SUM(AK309:AK318)</f>
        <v>0</v>
      </c>
      <c r="AL319" s="260">
        <f t="shared" ref="AL319" si="1195">SUM(AL309:AL318)</f>
        <v>0</v>
      </c>
      <c r="AM319" s="260">
        <f t="shared" ref="AM319" si="1196">SUM(AM309:AM318)</f>
        <v>0</v>
      </c>
      <c r="AN319" s="260">
        <f t="shared" ref="AN319" si="1197">SUM(AN309:AN318)</f>
        <v>0</v>
      </c>
      <c r="AO319" s="260">
        <f t="shared" ref="AO319" si="1198">SUM(AO309:AO318)</f>
        <v>0</v>
      </c>
      <c r="AP319" s="260">
        <f t="shared" ref="AP319" si="1199">SUM(AP309:AP318)</f>
        <v>0</v>
      </c>
      <c r="AQ319" s="260">
        <f t="shared" ref="AQ319" si="1200">SUM(AQ309:AQ318)</f>
        <v>0</v>
      </c>
      <c r="AR319" s="260">
        <f t="shared" ref="AR319" si="1201">SUM(AR309:AR318)</f>
        <v>0</v>
      </c>
      <c r="AS319" s="260">
        <f t="shared" ref="AS319" si="1202">SUM(AS309:AS318)</f>
        <v>0</v>
      </c>
      <c r="AT319" s="260">
        <f t="shared" ref="AT319" si="1203">SUM(AT309:AT318)</f>
        <v>0</v>
      </c>
      <c r="AU319" s="260">
        <f t="shared" ref="AU319" si="1204">SUM(AU309:AU318)</f>
        <v>0</v>
      </c>
      <c r="AV319" s="260">
        <f t="shared" ref="AV319" si="1205">SUM(AV309:AV318)</f>
        <v>0</v>
      </c>
      <c r="AW319" s="260">
        <f t="shared" ref="AW319" si="1206">SUM(AW309:AW318)</f>
        <v>0</v>
      </c>
      <c r="AX319" s="260">
        <f t="shared" ref="AX319" si="1207">SUM(AX309:AX318)</f>
        <v>0</v>
      </c>
      <c r="AY319" s="260">
        <f t="shared" ref="AY319" si="1208">SUM(AY309:AY318)</f>
        <v>0</v>
      </c>
      <c r="AZ319" s="260">
        <f t="shared" ref="AZ319" si="1209">SUM(AZ309:AZ318)</f>
        <v>0</v>
      </c>
      <c r="BA319" s="260">
        <f t="shared" ref="BA319" si="1210">SUM(BA309:BA318)</f>
        <v>0</v>
      </c>
      <c r="BB319" s="260">
        <f t="shared" ref="BB319" si="1211">SUM(BB309:BB318)</f>
        <v>0</v>
      </c>
      <c r="BC319" s="260">
        <f t="shared" ref="BC319" si="1212">SUM(BC309:BC318)</f>
        <v>0</v>
      </c>
      <c r="BD319" s="260">
        <f t="shared" ref="BD319" si="1213">SUM(BD309:BD318)</f>
        <v>0</v>
      </c>
      <c r="BE319" s="260">
        <f t="shared" ref="BE319" si="1214">SUM(BE309:BE318)</f>
        <v>0</v>
      </c>
      <c r="BF319" s="260">
        <f t="shared" ref="BF319" si="1215">SUM(BF309:BF318)</f>
        <v>0</v>
      </c>
      <c r="BG319" s="260">
        <f t="shared" ref="BG319" si="1216">SUM(BG309:BG318)</f>
        <v>0</v>
      </c>
      <c r="BH319" s="260">
        <f t="shared" ref="BH319" si="1217">SUM(BH309:BH318)</f>
        <v>0</v>
      </c>
      <c r="BI319" s="260">
        <f t="shared" ref="BI319" si="1218">SUM(BI309:BI318)</f>
        <v>0</v>
      </c>
      <c r="BJ319" s="260">
        <f t="shared" ref="BJ319" si="1219">SUM(BJ309:BJ318)</f>
        <v>0</v>
      </c>
      <c r="BK319" s="260">
        <f t="shared" ref="BK319" si="1220">SUM(BK309:BK318)</f>
        <v>0</v>
      </c>
      <c r="BL319" s="260">
        <f t="shared" ref="BL319" si="1221">SUM(BL309:BL318)</f>
        <v>0</v>
      </c>
      <c r="BM319" s="260">
        <f t="shared" ref="BM319" si="1222">SUM(BM309:BM318)</f>
        <v>0</v>
      </c>
      <c r="BN319" s="260">
        <f t="shared" ref="BN319" si="1223">SUM(BN309:BN318)</f>
        <v>0</v>
      </c>
      <c r="BO319" s="260">
        <f t="shared" ref="BO319" si="1224">SUM(BO309:BO318)</f>
        <v>0</v>
      </c>
      <c r="BP319" s="260">
        <f t="shared" ref="BP319" si="1225">SUM(BP309:BP318)</f>
        <v>0</v>
      </c>
      <c r="BQ319" s="260">
        <f t="shared" ref="BQ319" si="1226">SUM(BQ309:BQ318)</f>
        <v>0</v>
      </c>
      <c r="BR319" s="260">
        <f t="shared" ref="BR319" si="1227">SUM(BR309:BR318)</f>
        <v>0</v>
      </c>
      <c r="BS319" s="260">
        <f t="shared" ref="BS319" si="1228">SUM(BS309:BS318)</f>
        <v>0</v>
      </c>
      <c r="BT319" s="260">
        <f t="shared" ref="BT319" si="1229">SUM(BT309:BT318)</f>
        <v>0</v>
      </c>
      <c r="BU319" s="260">
        <f t="shared" ref="BU319" si="1230">SUM(BU309:BU318)</f>
        <v>0</v>
      </c>
      <c r="BV319" s="260">
        <f t="shared" ref="BV319" si="1231">SUM(BV309:BV318)</f>
        <v>0</v>
      </c>
      <c r="BW319" s="260">
        <f t="shared" ref="BW319" si="1232">SUM(BW309:BW318)</f>
        <v>0</v>
      </c>
      <c r="BX319" s="260">
        <f t="shared" ref="BX319" si="1233">SUM(BX309:BX318)</f>
        <v>0</v>
      </c>
      <c r="BY319" s="260">
        <f t="shared" ref="BY319" si="1234">SUM(BY309:BY318)</f>
        <v>0</v>
      </c>
      <c r="BZ319" s="260">
        <f t="shared" ref="BZ319" si="1235">SUM(BZ309:BZ318)</f>
        <v>0</v>
      </c>
      <c r="CA319" s="260">
        <f t="shared" ref="CA319" si="1236">SUM(CA309:CA318)</f>
        <v>0</v>
      </c>
      <c r="CB319" s="260">
        <f t="shared" ref="CB319" si="1237">SUM(CB309:CB318)</f>
        <v>0</v>
      </c>
      <c r="CC319" s="260">
        <f t="shared" ref="CC319" si="1238">SUM(CC309:CC318)</f>
        <v>0</v>
      </c>
      <c r="CD319" s="260">
        <f t="shared" ref="CD319" si="1239">SUM(CD309:CD318)</f>
        <v>0</v>
      </c>
      <c r="CE319" s="260">
        <f t="shared" ref="CE319" si="1240">SUM(CE309:CE318)</f>
        <v>0</v>
      </c>
      <c r="CF319" s="260">
        <f t="shared" ref="CF319" si="1241">SUM(CF309:CF318)</f>
        <v>0</v>
      </c>
      <c r="CG319" s="260">
        <f t="shared" ref="CG319" si="1242">SUM(CG309:CG318)</f>
        <v>0</v>
      </c>
      <c r="CH319" s="260">
        <f t="shared" ref="CH319" si="1243">SUM(CH309:CH318)</f>
        <v>0</v>
      </c>
      <c r="CI319" s="260">
        <f t="shared" ref="CI319" si="1244">SUM(CI309:CI318)</f>
        <v>0</v>
      </c>
      <c r="CJ319" s="260">
        <f t="shared" ref="CJ319" si="1245">SUM(CJ309:CJ318)</f>
        <v>0</v>
      </c>
      <c r="CM319" s="24"/>
      <c r="CN319" s="24"/>
    </row>
    <row r="320" spans="3:92" ht="16" thickTop="1" x14ac:dyDescent="0.35">
      <c r="C320" s="114"/>
      <c r="D320" s="114"/>
      <c r="E320" s="143"/>
      <c r="F320" s="143"/>
      <c r="G320" s="144"/>
      <c r="H320" s="144"/>
      <c r="I320" s="145"/>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M320" s="24"/>
      <c r="CN320" s="24"/>
    </row>
    <row r="321" spans="3:92" x14ac:dyDescent="0.35">
      <c r="C321" s="114"/>
      <c r="D321" s="114"/>
      <c r="E321" s="23"/>
      <c r="F321" s="23"/>
      <c r="G321" s="40"/>
      <c r="H321" s="40"/>
      <c r="I321" s="86"/>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M321" s="24"/>
      <c r="CN321" s="24"/>
    </row>
    <row r="322" spans="3:92" x14ac:dyDescent="0.35">
      <c r="C322" s="114"/>
      <c r="D322" s="114"/>
      <c r="E322" s="139" t="s">
        <v>103</v>
      </c>
      <c r="F322" s="139"/>
      <c r="G322" s="137" t="s">
        <v>123</v>
      </c>
      <c r="H322" s="137"/>
      <c r="I322" s="142" t="s">
        <v>124</v>
      </c>
      <c r="J322" s="142">
        <f>'Primary Inputs'!P$70</f>
        <v>0</v>
      </c>
      <c r="K322" s="142">
        <f>'Primary Inputs'!Q$70</f>
        <v>1</v>
      </c>
      <c r="L322" s="142">
        <f>'Primary Inputs'!R$70</f>
        <v>2</v>
      </c>
      <c r="M322" s="142">
        <f>'Primary Inputs'!S$70</f>
        <v>3</v>
      </c>
      <c r="N322" s="142">
        <f>'Primary Inputs'!T$70</f>
        <v>4</v>
      </c>
      <c r="O322" s="142">
        <f>'Primary Inputs'!U$70</f>
        <v>5</v>
      </c>
      <c r="P322" s="142">
        <f>'Primary Inputs'!V$70</f>
        <v>6</v>
      </c>
      <c r="Q322" s="142">
        <f>'Primary Inputs'!W$70</f>
        <v>7</v>
      </c>
      <c r="R322" s="142">
        <f>'Primary Inputs'!X$70</f>
        <v>8</v>
      </c>
      <c r="S322" s="142">
        <f>'Primary Inputs'!Y$70</f>
        <v>9</v>
      </c>
      <c r="T322" s="142">
        <f>'Primary Inputs'!Z$70</f>
        <v>10</v>
      </c>
      <c r="U322" s="142">
        <f>'Primary Inputs'!AA$70</f>
        <v>11</v>
      </c>
      <c r="V322" s="142">
        <f>'Primary Inputs'!AB$70</f>
        <v>12</v>
      </c>
      <c r="W322" s="142">
        <f>'Primary Inputs'!AC$70</f>
        <v>13</v>
      </c>
      <c r="X322" s="142">
        <f>'Primary Inputs'!AD$70</f>
        <v>14</v>
      </c>
      <c r="Y322" s="142">
        <f>'Primary Inputs'!AE$70</f>
        <v>15</v>
      </c>
      <c r="Z322" s="142">
        <f>'Primary Inputs'!AF$70</f>
        <v>16</v>
      </c>
      <c r="AA322" s="142">
        <f>'Primary Inputs'!AG$70</f>
        <v>17</v>
      </c>
      <c r="AB322" s="142">
        <f>'Primary Inputs'!AH$70</f>
        <v>18</v>
      </c>
      <c r="AC322" s="142">
        <f>'Primary Inputs'!AI$70</f>
        <v>19</v>
      </c>
      <c r="AD322" s="142">
        <f>'Primary Inputs'!AJ$70</f>
        <v>20</v>
      </c>
      <c r="AE322" s="142">
        <f>'Primary Inputs'!AK$70</f>
        <v>21</v>
      </c>
      <c r="AF322" s="142">
        <f>'Primary Inputs'!AL$70</f>
        <v>22</v>
      </c>
      <c r="AG322" s="142">
        <f>'Primary Inputs'!AM$70</f>
        <v>23</v>
      </c>
      <c r="AH322" s="142">
        <f>'Primary Inputs'!AN$70</f>
        <v>24</v>
      </c>
      <c r="AI322" s="142">
        <f>'Primary Inputs'!AO$70</f>
        <v>25</v>
      </c>
      <c r="AJ322" s="142">
        <f>'Primary Inputs'!AP$70</f>
        <v>26</v>
      </c>
      <c r="AK322" s="142">
        <f>'Primary Inputs'!AQ$70</f>
        <v>27</v>
      </c>
      <c r="AL322" s="142">
        <f>'Primary Inputs'!AR$70</f>
        <v>28</v>
      </c>
      <c r="AM322" s="142">
        <f>'Primary Inputs'!AS$70</f>
        <v>29</v>
      </c>
      <c r="AN322" s="142">
        <f>'Primary Inputs'!AT$70</f>
        <v>30</v>
      </c>
      <c r="AO322" s="142">
        <f>'Primary Inputs'!AU$70</f>
        <v>31</v>
      </c>
      <c r="AP322" s="142">
        <f>'Primary Inputs'!AV$70</f>
        <v>32</v>
      </c>
      <c r="AQ322" s="142">
        <f>'Primary Inputs'!AW$70</f>
        <v>33</v>
      </c>
      <c r="AR322" s="142">
        <f>'Primary Inputs'!AX$70</f>
        <v>34</v>
      </c>
      <c r="AS322" s="142">
        <f>'Primary Inputs'!AY$70</f>
        <v>35</v>
      </c>
      <c r="AT322" s="142">
        <f>'Primary Inputs'!AZ$70</f>
        <v>36</v>
      </c>
      <c r="AU322" s="142">
        <f>'Primary Inputs'!BA$70</f>
        <v>37</v>
      </c>
      <c r="AV322" s="142">
        <f>'Primary Inputs'!BB$70</f>
        <v>38</v>
      </c>
      <c r="AW322" s="142">
        <f>'Primary Inputs'!BC$70</f>
        <v>39</v>
      </c>
      <c r="AX322" s="142">
        <f>'Primary Inputs'!BD$70</f>
        <v>40</v>
      </c>
      <c r="AY322" s="142">
        <f>'Primary Inputs'!BE$70</f>
        <v>41</v>
      </c>
      <c r="AZ322" s="137">
        <f>'Primary Inputs'!BF$70</f>
        <v>42</v>
      </c>
      <c r="BA322" s="137">
        <f>'Primary Inputs'!BG$70</f>
        <v>43</v>
      </c>
      <c r="BB322" s="137">
        <f>'Primary Inputs'!BH$70</f>
        <v>44</v>
      </c>
      <c r="BC322" s="137">
        <f>'Primary Inputs'!BI$70</f>
        <v>45</v>
      </c>
      <c r="BD322" s="137">
        <f>'Primary Inputs'!BJ$70</f>
        <v>46</v>
      </c>
      <c r="BE322" s="137">
        <f>'Primary Inputs'!BK$70</f>
        <v>47</v>
      </c>
      <c r="BF322" s="137">
        <f>'Primary Inputs'!BL$70</f>
        <v>48</v>
      </c>
      <c r="BG322" s="137">
        <f>'Primary Inputs'!BM$70</f>
        <v>49</v>
      </c>
      <c r="BH322" s="137">
        <f>'Primary Inputs'!BN$70</f>
        <v>50</v>
      </c>
      <c r="BI322" s="137">
        <f>'Primary Inputs'!BO$70</f>
        <v>51</v>
      </c>
      <c r="BJ322" s="137">
        <f>'Primary Inputs'!BP$70</f>
        <v>52</v>
      </c>
      <c r="BK322" s="137">
        <f>'Primary Inputs'!BQ$70</f>
        <v>53</v>
      </c>
      <c r="BL322" s="137">
        <f>'Primary Inputs'!BR$70</f>
        <v>54</v>
      </c>
      <c r="BM322" s="137">
        <f>'Primary Inputs'!BS$70</f>
        <v>55</v>
      </c>
      <c r="BN322" s="137">
        <f>'Primary Inputs'!BT$70</f>
        <v>56</v>
      </c>
      <c r="BO322" s="137">
        <f>'Primary Inputs'!BU$70</f>
        <v>57</v>
      </c>
      <c r="BP322" s="137">
        <f>'Primary Inputs'!BV$70</f>
        <v>58</v>
      </c>
      <c r="BQ322" s="137">
        <f>'Primary Inputs'!BW$70</f>
        <v>59</v>
      </c>
      <c r="BR322" s="137">
        <f>'Primary Inputs'!BX$70</f>
        <v>60</v>
      </c>
      <c r="BS322" s="137">
        <f>'Primary Inputs'!BY$70</f>
        <v>61</v>
      </c>
      <c r="BT322" s="137">
        <f>'Primary Inputs'!BZ$70</f>
        <v>62</v>
      </c>
      <c r="BU322" s="137">
        <f>'Primary Inputs'!CA$70</f>
        <v>63</v>
      </c>
      <c r="BV322" s="137">
        <f>'Primary Inputs'!CB$70</f>
        <v>64</v>
      </c>
      <c r="BW322" s="137">
        <f>'Primary Inputs'!CC$70</f>
        <v>65</v>
      </c>
      <c r="BX322" s="137">
        <f>'Primary Inputs'!CD$70</f>
        <v>66</v>
      </c>
      <c r="BY322" s="137">
        <f>'Primary Inputs'!CE$70</f>
        <v>67</v>
      </c>
      <c r="BZ322" s="137">
        <f>'Primary Inputs'!CF$70</f>
        <v>68</v>
      </c>
      <c r="CA322" s="137">
        <f>'Primary Inputs'!CG$70</f>
        <v>69</v>
      </c>
      <c r="CB322" s="137">
        <f>'Primary Inputs'!CH$70</f>
        <v>70</v>
      </c>
      <c r="CC322" s="137">
        <f>'Primary Inputs'!CI$70</f>
        <v>71</v>
      </c>
      <c r="CD322" s="137">
        <f>'Primary Inputs'!CJ$70</f>
        <v>72</v>
      </c>
      <c r="CE322" s="137">
        <f>'Primary Inputs'!CK$70</f>
        <v>73</v>
      </c>
      <c r="CF322" s="137">
        <f>'Primary Inputs'!CL$70</f>
        <v>74</v>
      </c>
      <c r="CG322" s="137">
        <f>'Primary Inputs'!CM$70</f>
        <v>75</v>
      </c>
      <c r="CH322" s="137">
        <f>'Primary Inputs'!CN$70</f>
        <v>76</v>
      </c>
      <c r="CI322" s="137">
        <f>'Primary Inputs'!CO$70</f>
        <v>77</v>
      </c>
      <c r="CJ322" s="137">
        <f>'Primary Inputs'!CP$70</f>
        <v>78</v>
      </c>
      <c r="CM322" s="24"/>
      <c r="CN322" s="24"/>
    </row>
    <row r="323" spans="3:92" x14ac:dyDescent="0.35">
      <c r="C323" s="114"/>
      <c r="D323" s="114"/>
      <c r="E323" s="23"/>
      <c r="F323" s="23"/>
      <c r="G323" s="80"/>
      <c r="H323" s="80"/>
      <c r="I323" s="86"/>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80"/>
      <c r="BZ323" s="80"/>
      <c r="CA323" s="80"/>
      <c r="CB323" s="80"/>
      <c r="CC323" s="80"/>
      <c r="CD323" s="80"/>
      <c r="CE323" s="80"/>
      <c r="CF323" s="80"/>
      <c r="CG323" s="80"/>
      <c r="CH323" s="80"/>
      <c r="CI323" s="80"/>
      <c r="CJ323" s="80"/>
      <c r="CM323" s="24"/>
      <c r="CN323" s="24"/>
    </row>
    <row r="324" spans="3:92" x14ac:dyDescent="0.35">
      <c r="C324" s="114"/>
      <c r="D324" s="114"/>
      <c r="E324" s="23" t="str">
        <f>IF(ISTEXT('Discounted Benefits'!$N517&amp;'Discounted Benefits'!$O517),'Discounted Benefits'!$O517,"")</f>
        <v/>
      </c>
      <c r="F324" s="23"/>
      <c r="G324" s="82" t="str">
        <f>IF(ISTEXT('Discounted Benefits'!$N517&amp;'Discounted Benefits'!$O517),SUM('Discounted Benefits'!$P517:$BM517)/Value_Output,"")</f>
        <v/>
      </c>
      <c r="H324" s="82"/>
      <c r="I324" s="87"/>
      <c r="J324" s="81" t="str">
        <f>IF(ISTEXT('Discounted Benefits'!$N517&amp;'Discounted Benefits'!$O517),('Discounted Benefits'!P517)/Value_Output,"")</f>
        <v/>
      </c>
      <c r="K324" s="81" t="str">
        <f>IF(ISTEXT('Discounted Benefits'!$N517&amp;'Discounted Benefits'!$O517),('Discounted Benefits'!Q517)/Value_Output,"")</f>
        <v/>
      </c>
      <c r="L324" s="81" t="str">
        <f>IF(ISTEXT('Discounted Benefits'!$N517&amp;'Discounted Benefits'!$O517),('Discounted Benefits'!R517)/Value_Output,"")</f>
        <v/>
      </c>
      <c r="M324" s="81" t="str">
        <f>IF(ISTEXT('Discounted Benefits'!$N517&amp;'Discounted Benefits'!$O517),('Discounted Benefits'!S517)/Value_Output,"")</f>
        <v/>
      </c>
      <c r="N324" s="81" t="str">
        <f>IF(ISTEXT('Discounted Benefits'!$N517&amp;'Discounted Benefits'!$O517),('Discounted Benefits'!T517)/Value_Output,"")</f>
        <v/>
      </c>
      <c r="O324" s="81" t="str">
        <f>IF(ISTEXT('Discounted Benefits'!$N517&amp;'Discounted Benefits'!$O517),('Discounted Benefits'!U517)/Value_Output,"")</f>
        <v/>
      </c>
      <c r="P324" s="81" t="str">
        <f>IF(ISTEXT('Discounted Benefits'!$N517&amp;'Discounted Benefits'!$O517),('Discounted Benefits'!V517)/Value_Output,"")</f>
        <v/>
      </c>
      <c r="Q324" s="81" t="str">
        <f>IF(ISTEXT('Discounted Benefits'!$N517&amp;'Discounted Benefits'!$O517),('Discounted Benefits'!W517)/Value_Output,"")</f>
        <v/>
      </c>
      <c r="R324" s="81" t="str">
        <f>IF(ISTEXT('Discounted Benefits'!$N517&amp;'Discounted Benefits'!$O517),('Discounted Benefits'!X517)/Value_Output,"")</f>
        <v/>
      </c>
      <c r="S324" s="81" t="str">
        <f>IF(ISTEXT('Discounted Benefits'!$N517&amp;'Discounted Benefits'!$O517),('Discounted Benefits'!Y517)/Value_Output,"")</f>
        <v/>
      </c>
      <c r="T324" s="81" t="str">
        <f>IF(ISTEXT('Discounted Benefits'!$N517&amp;'Discounted Benefits'!$O517),('Discounted Benefits'!Z517)/Value_Output,"")</f>
        <v/>
      </c>
      <c r="U324" s="81" t="str">
        <f>IF(ISTEXT('Discounted Benefits'!$N517&amp;'Discounted Benefits'!$O517),('Discounted Benefits'!AA517)/Value_Output,"")</f>
        <v/>
      </c>
      <c r="V324" s="81" t="str">
        <f>IF(ISTEXT('Discounted Benefits'!$N517&amp;'Discounted Benefits'!$O517),('Discounted Benefits'!AB517)/Value_Output,"")</f>
        <v/>
      </c>
      <c r="W324" s="81" t="str">
        <f>IF(ISTEXT('Discounted Benefits'!$N517&amp;'Discounted Benefits'!$O517),('Discounted Benefits'!AC517)/Value_Output,"")</f>
        <v/>
      </c>
      <c r="X324" s="81" t="str">
        <f>IF(ISTEXT('Discounted Benefits'!$N517&amp;'Discounted Benefits'!$O517),('Discounted Benefits'!AD517)/Value_Output,"")</f>
        <v/>
      </c>
      <c r="Y324" s="81" t="str">
        <f>IF(ISTEXT('Discounted Benefits'!$N517&amp;'Discounted Benefits'!$O517),('Discounted Benefits'!AE517)/Value_Output,"")</f>
        <v/>
      </c>
      <c r="Z324" s="81" t="str">
        <f>IF(ISTEXT('Discounted Benefits'!$N517&amp;'Discounted Benefits'!$O517),('Discounted Benefits'!AF517)/Value_Output,"")</f>
        <v/>
      </c>
      <c r="AA324" s="81" t="str">
        <f>IF(ISTEXT('Discounted Benefits'!$N517&amp;'Discounted Benefits'!$O517),('Discounted Benefits'!AG517)/Value_Output,"")</f>
        <v/>
      </c>
      <c r="AB324" s="81" t="str">
        <f>IF(ISTEXT('Discounted Benefits'!$N517&amp;'Discounted Benefits'!$O517),('Discounted Benefits'!AH517)/Value_Output,"")</f>
        <v/>
      </c>
      <c r="AC324" s="81" t="str">
        <f>IF(ISTEXT('Discounted Benefits'!$N517&amp;'Discounted Benefits'!$O517),('Discounted Benefits'!AI517)/Value_Output,"")</f>
        <v/>
      </c>
      <c r="AD324" s="81" t="str">
        <f>IF(ISTEXT('Discounted Benefits'!$N517&amp;'Discounted Benefits'!$O517),('Discounted Benefits'!AJ517)/Value_Output,"")</f>
        <v/>
      </c>
      <c r="AE324" s="81" t="str">
        <f>IF(ISTEXT('Discounted Benefits'!$N517&amp;'Discounted Benefits'!$O517),('Discounted Benefits'!AK517)/Value_Output,"")</f>
        <v/>
      </c>
      <c r="AF324" s="81" t="str">
        <f>IF(ISTEXT('Discounted Benefits'!$N517&amp;'Discounted Benefits'!$O517),('Discounted Benefits'!AL517)/Value_Output,"")</f>
        <v/>
      </c>
      <c r="AG324" s="81" t="str">
        <f>IF(ISTEXT('Discounted Benefits'!$N517&amp;'Discounted Benefits'!$O517),('Discounted Benefits'!AM517)/Value_Output,"")</f>
        <v/>
      </c>
      <c r="AH324" s="81" t="str">
        <f>IF(ISTEXT('Discounted Benefits'!$N517&amp;'Discounted Benefits'!$O517),('Discounted Benefits'!AN517)/Value_Output,"")</f>
        <v/>
      </c>
      <c r="AI324" s="81" t="str">
        <f>IF(ISTEXT('Discounted Benefits'!$N517&amp;'Discounted Benefits'!$O517),('Discounted Benefits'!AO517)/Value_Output,"")</f>
        <v/>
      </c>
      <c r="AJ324" s="81" t="str">
        <f>IF(ISTEXT('Discounted Benefits'!$N517&amp;'Discounted Benefits'!$O517),('Discounted Benefits'!AP517)/Value_Output,"")</f>
        <v/>
      </c>
      <c r="AK324" s="81" t="str">
        <f>IF(ISTEXT('Discounted Benefits'!$N517&amp;'Discounted Benefits'!$O517),('Discounted Benefits'!AQ517)/Value_Output,"")</f>
        <v/>
      </c>
      <c r="AL324" s="81" t="str">
        <f>IF(ISTEXT('Discounted Benefits'!$N517&amp;'Discounted Benefits'!$O517),('Discounted Benefits'!AR517)/Value_Output,"")</f>
        <v/>
      </c>
      <c r="AM324" s="81" t="str">
        <f>IF(ISTEXT('Discounted Benefits'!$N517&amp;'Discounted Benefits'!$O517),('Discounted Benefits'!AS517)/Value_Output,"")</f>
        <v/>
      </c>
      <c r="AN324" s="81" t="str">
        <f>IF(ISTEXT('Discounted Benefits'!$N517&amp;'Discounted Benefits'!$O517),('Discounted Benefits'!AT517)/Value_Output,"")</f>
        <v/>
      </c>
      <c r="AO324" s="81" t="str">
        <f>IF(ISTEXT('Discounted Benefits'!$N517&amp;'Discounted Benefits'!$O517),('Discounted Benefits'!AU517)/Value_Output,"")</f>
        <v/>
      </c>
      <c r="AP324" s="81" t="str">
        <f>IF(ISTEXT('Discounted Benefits'!$N517&amp;'Discounted Benefits'!$O517),('Discounted Benefits'!AV517)/Value_Output,"")</f>
        <v/>
      </c>
      <c r="AQ324" s="81" t="str">
        <f>IF(ISTEXT('Discounted Benefits'!$N517&amp;'Discounted Benefits'!$O517),('Discounted Benefits'!AW517)/Value_Output,"")</f>
        <v/>
      </c>
      <c r="AR324" s="81" t="str">
        <f>IF(ISTEXT('Discounted Benefits'!$N517&amp;'Discounted Benefits'!$O517),('Discounted Benefits'!AX517)/Value_Output,"")</f>
        <v/>
      </c>
      <c r="AS324" s="81" t="str">
        <f>IF(ISTEXT('Discounted Benefits'!$N517&amp;'Discounted Benefits'!$O517),('Discounted Benefits'!AY517)/Value_Output,"")</f>
        <v/>
      </c>
      <c r="AT324" s="81" t="str">
        <f>IF(ISTEXT('Discounted Benefits'!$N517&amp;'Discounted Benefits'!$O517),('Discounted Benefits'!AZ517)/Value_Output,"")</f>
        <v/>
      </c>
      <c r="AU324" s="81" t="str">
        <f>IF(ISTEXT('Discounted Benefits'!$N517&amp;'Discounted Benefits'!$O517),('Discounted Benefits'!BA517)/Value_Output,"")</f>
        <v/>
      </c>
      <c r="AV324" s="81" t="str">
        <f>IF(ISTEXT('Discounted Benefits'!$N517&amp;'Discounted Benefits'!$O517),('Discounted Benefits'!BB517)/Value_Output,"")</f>
        <v/>
      </c>
      <c r="AW324" s="81" t="str">
        <f>IF(ISTEXT('Discounted Benefits'!$N517&amp;'Discounted Benefits'!$O517),('Discounted Benefits'!BC517)/Value_Output,"")</f>
        <v/>
      </c>
      <c r="AX324" s="81" t="str">
        <f>IF(ISTEXT('Discounted Benefits'!$N517&amp;'Discounted Benefits'!$O517),('Discounted Benefits'!BD517)/Value_Output,"")</f>
        <v/>
      </c>
      <c r="AY324" s="81" t="str">
        <f>IF(ISTEXT('Discounted Benefits'!$N517&amp;'Discounted Benefits'!$O517),('Discounted Benefits'!BE517)/Value_Output,"")</f>
        <v/>
      </c>
      <c r="AZ324" s="77" t="str">
        <f>IF(ISTEXT('Discounted Benefits'!$N517&amp;'Discounted Benefits'!$O517),('Discounted Benefits'!BF517)/Value_Output,"")</f>
        <v/>
      </c>
      <c r="BA324" s="77" t="str">
        <f>IF(ISTEXT('Discounted Benefits'!$N517&amp;'Discounted Benefits'!$O517),('Discounted Benefits'!BG517)/Value_Output,"")</f>
        <v/>
      </c>
      <c r="BB324" s="77" t="str">
        <f>IF(ISTEXT('Discounted Benefits'!$N517&amp;'Discounted Benefits'!$O517),('Discounted Benefits'!BH517)/Value_Output,"")</f>
        <v/>
      </c>
      <c r="BC324" s="77" t="str">
        <f>IF(ISTEXT('Discounted Benefits'!$N517&amp;'Discounted Benefits'!$O517),('Discounted Benefits'!BI517)/Value_Output,"")</f>
        <v/>
      </c>
      <c r="BD324" s="77" t="str">
        <f>IF(ISTEXT('Discounted Benefits'!$N517&amp;'Discounted Benefits'!$O517),('Discounted Benefits'!BJ517)/Value_Output,"")</f>
        <v/>
      </c>
      <c r="BE324" s="77" t="str">
        <f>IF(ISTEXT('Discounted Benefits'!$N517&amp;'Discounted Benefits'!$O517),('Discounted Benefits'!BK517)/Value_Output,"")</f>
        <v/>
      </c>
      <c r="BF324" s="77" t="str">
        <f>IF(ISTEXT('Discounted Benefits'!$N517&amp;'Discounted Benefits'!$O517),('Discounted Benefits'!BL517)/Value_Output,"")</f>
        <v/>
      </c>
      <c r="BG324" s="77" t="str">
        <f>IF(ISTEXT('Discounted Benefits'!$N517&amp;'Discounted Benefits'!$O517),('Discounted Benefits'!BM517)/Value_Output,"")</f>
        <v/>
      </c>
      <c r="BH324" s="77" t="str">
        <f>IF(ISTEXT('Discounted Benefits'!$N517&amp;'Discounted Benefits'!$O517),('Discounted Benefits'!BN517)/Value_Output,"")</f>
        <v/>
      </c>
      <c r="BI324" s="77" t="str">
        <f>IF(ISTEXT('Discounted Benefits'!$N517&amp;'Discounted Benefits'!$O517),('Discounted Benefits'!BO517)/Value_Output,"")</f>
        <v/>
      </c>
      <c r="BJ324" s="77" t="str">
        <f>IF(ISTEXT('Discounted Benefits'!$N517&amp;'Discounted Benefits'!$O517),('Discounted Benefits'!BP517)/Value_Output,"")</f>
        <v/>
      </c>
      <c r="BK324" s="77" t="str">
        <f>IF(ISTEXT('Discounted Benefits'!$N517&amp;'Discounted Benefits'!$O517),('Discounted Benefits'!BQ517)/Value_Output,"")</f>
        <v/>
      </c>
      <c r="BL324" s="77" t="str">
        <f>IF(ISTEXT('Discounted Benefits'!$N517&amp;'Discounted Benefits'!$O517),('Discounted Benefits'!BR517)/Value_Output,"")</f>
        <v/>
      </c>
      <c r="BM324" s="77" t="str">
        <f>IF(ISTEXT('Discounted Benefits'!$N517&amp;'Discounted Benefits'!$O517),('Discounted Benefits'!BS517)/Value_Output,"")</f>
        <v/>
      </c>
      <c r="BN324" s="77" t="str">
        <f>IF(ISTEXT('Discounted Benefits'!$N517&amp;'Discounted Benefits'!$O517),('Discounted Benefits'!BT517)/Value_Output,"")</f>
        <v/>
      </c>
      <c r="BO324" s="77" t="str">
        <f>IF(ISTEXT('Discounted Benefits'!$N517&amp;'Discounted Benefits'!$O517),('Discounted Benefits'!BU517)/Value_Output,"")</f>
        <v/>
      </c>
      <c r="BP324" s="77" t="str">
        <f>IF(ISTEXT('Discounted Benefits'!$N517&amp;'Discounted Benefits'!$O517),('Discounted Benefits'!BV517)/Value_Output,"")</f>
        <v/>
      </c>
      <c r="BQ324" s="77" t="str">
        <f>IF(ISTEXT('Discounted Benefits'!$N517&amp;'Discounted Benefits'!$O517),('Discounted Benefits'!BW517)/Value_Output,"")</f>
        <v/>
      </c>
      <c r="BR324" s="77" t="str">
        <f>IF(ISTEXT('Discounted Benefits'!$N517&amp;'Discounted Benefits'!$O517),('Discounted Benefits'!BX517)/Value_Output,"")</f>
        <v/>
      </c>
      <c r="BS324" s="77" t="str">
        <f>IF(ISTEXT('Discounted Benefits'!$N517&amp;'Discounted Benefits'!$O517),('Discounted Benefits'!BY517)/Value_Output,"")</f>
        <v/>
      </c>
      <c r="BT324" s="77" t="str">
        <f>IF(ISTEXT('Discounted Benefits'!$N517&amp;'Discounted Benefits'!$O517),('Discounted Benefits'!BZ517)/Value_Output,"")</f>
        <v/>
      </c>
      <c r="BU324" s="77" t="str">
        <f>IF(ISTEXT('Discounted Benefits'!$N517&amp;'Discounted Benefits'!$O517),('Discounted Benefits'!CA517)/Value_Output,"")</f>
        <v/>
      </c>
      <c r="BV324" s="77" t="str">
        <f>IF(ISTEXT('Discounted Benefits'!$N517&amp;'Discounted Benefits'!$O517),('Discounted Benefits'!CB517)/Value_Output,"")</f>
        <v/>
      </c>
      <c r="BW324" s="77" t="str">
        <f>IF(ISTEXT('Discounted Benefits'!$N517&amp;'Discounted Benefits'!$O517),('Discounted Benefits'!CC517)/Value_Output,"")</f>
        <v/>
      </c>
      <c r="BX324" s="77" t="str">
        <f>IF(ISTEXT('Discounted Benefits'!$N517&amp;'Discounted Benefits'!$O517),('Discounted Benefits'!CD517)/Value_Output,"")</f>
        <v/>
      </c>
      <c r="BY324" s="77" t="str">
        <f>IF(ISTEXT('Discounted Benefits'!$N517&amp;'Discounted Benefits'!$O517),('Discounted Benefits'!CE517)/Value_Output,"")</f>
        <v/>
      </c>
      <c r="BZ324" s="77" t="str">
        <f>IF(ISTEXT('Discounted Benefits'!$N517&amp;'Discounted Benefits'!$O517),('Discounted Benefits'!CF517)/Value_Output,"")</f>
        <v/>
      </c>
      <c r="CA324" s="77" t="str">
        <f>IF(ISTEXT('Discounted Benefits'!$N517&amp;'Discounted Benefits'!$O517),('Discounted Benefits'!CG517)/Value_Output,"")</f>
        <v/>
      </c>
      <c r="CB324" s="77" t="str">
        <f>IF(ISTEXT('Discounted Benefits'!$N517&amp;'Discounted Benefits'!$O517),('Discounted Benefits'!CH517)/Value_Output,"")</f>
        <v/>
      </c>
      <c r="CC324" s="77" t="str">
        <f>IF(ISTEXT('Discounted Benefits'!$N517&amp;'Discounted Benefits'!$O517),('Discounted Benefits'!CI517)/Value_Output,"")</f>
        <v/>
      </c>
      <c r="CD324" s="77" t="str">
        <f>IF(ISTEXT('Discounted Benefits'!$N517&amp;'Discounted Benefits'!$O517),('Discounted Benefits'!CJ517)/Value_Output,"")</f>
        <v/>
      </c>
      <c r="CE324" s="77" t="str">
        <f>IF(ISTEXT('Discounted Benefits'!$N517&amp;'Discounted Benefits'!$O517),('Discounted Benefits'!CK517)/Value_Output,"")</f>
        <v/>
      </c>
      <c r="CF324" s="77" t="str">
        <f>IF(ISTEXT('Discounted Benefits'!$N517&amp;'Discounted Benefits'!$O517),('Discounted Benefits'!CL517)/Value_Output,"")</f>
        <v/>
      </c>
      <c r="CG324" s="77" t="str">
        <f>IF(ISTEXT('Discounted Benefits'!$N517&amp;'Discounted Benefits'!$O517),('Discounted Benefits'!CM517)/Value_Output,"")</f>
        <v/>
      </c>
      <c r="CH324" s="77" t="str">
        <f>IF(ISTEXT('Discounted Benefits'!$N517&amp;'Discounted Benefits'!$O517),('Discounted Benefits'!CN517)/Value_Output,"")</f>
        <v/>
      </c>
      <c r="CI324" s="77" t="str">
        <f>IF(ISTEXT('Discounted Benefits'!$N517&amp;'Discounted Benefits'!$O517),('Discounted Benefits'!CO517)/Value_Output,"")</f>
        <v/>
      </c>
      <c r="CJ324" s="77" t="str">
        <f>IF(ISTEXT('Discounted Benefits'!$N517&amp;'Discounted Benefits'!$O517),('Discounted Benefits'!CP517)/Value_Output,"")</f>
        <v/>
      </c>
      <c r="CM324" s="24"/>
      <c r="CN324" s="24"/>
    </row>
    <row r="325" spans="3:92" x14ac:dyDescent="0.35">
      <c r="C325" s="114"/>
      <c r="D325" s="114"/>
      <c r="E325" s="23" t="str">
        <f>IF(ISTEXT('Discounted Benefits'!$N518&amp;'Discounted Benefits'!$O518),'Discounted Benefits'!$O518,"")</f>
        <v/>
      </c>
      <c r="F325" s="23"/>
      <c r="G325" s="82" t="str">
        <f>IF(ISTEXT('Discounted Benefits'!$N518&amp;'Discounted Benefits'!$O518),SUM('Discounted Benefits'!$P518:$BM518)/Value_Output,"")</f>
        <v/>
      </c>
      <c r="H325" s="82"/>
      <c r="I325" s="87"/>
      <c r="J325" s="81" t="str">
        <f>IF(ISTEXT('Discounted Benefits'!$N518&amp;'Discounted Benefits'!$O518),('Discounted Benefits'!P518)/Value_Output,"")</f>
        <v/>
      </c>
      <c r="K325" s="81" t="str">
        <f>IF(ISTEXT('Discounted Benefits'!$N518&amp;'Discounted Benefits'!$O518),('Discounted Benefits'!Q518)/Value_Output,"")</f>
        <v/>
      </c>
      <c r="L325" s="81" t="str">
        <f>IF(ISTEXT('Discounted Benefits'!$N518&amp;'Discounted Benefits'!$O518),('Discounted Benefits'!R518)/Value_Output,"")</f>
        <v/>
      </c>
      <c r="M325" s="81" t="str">
        <f>IF(ISTEXT('Discounted Benefits'!$N518&amp;'Discounted Benefits'!$O518),('Discounted Benefits'!S518)/Value_Output,"")</f>
        <v/>
      </c>
      <c r="N325" s="81" t="str">
        <f>IF(ISTEXT('Discounted Benefits'!$N518&amp;'Discounted Benefits'!$O518),('Discounted Benefits'!T518)/Value_Output,"")</f>
        <v/>
      </c>
      <c r="O325" s="81" t="str">
        <f>IF(ISTEXT('Discounted Benefits'!$N518&amp;'Discounted Benefits'!$O518),('Discounted Benefits'!U518)/Value_Output,"")</f>
        <v/>
      </c>
      <c r="P325" s="81" t="str">
        <f>IF(ISTEXT('Discounted Benefits'!$N518&amp;'Discounted Benefits'!$O518),('Discounted Benefits'!V518)/Value_Output,"")</f>
        <v/>
      </c>
      <c r="Q325" s="81" t="str">
        <f>IF(ISTEXT('Discounted Benefits'!$N518&amp;'Discounted Benefits'!$O518),('Discounted Benefits'!W518)/Value_Output,"")</f>
        <v/>
      </c>
      <c r="R325" s="81" t="str">
        <f>IF(ISTEXT('Discounted Benefits'!$N518&amp;'Discounted Benefits'!$O518),('Discounted Benefits'!X518)/Value_Output,"")</f>
        <v/>
      </c>
      <c r="S325" s="81" t="str">
        <f>IF(ISTEXT('Discounted Benefits'!$N518&amp;'Discounted Benefits'!$O518),('Discounted Benefits'!Y518)/Value_Output,"")</f>
        <v/>
      </c>
      <c r="T325" s="81" t="str">
        <f>IF(ISTEXT('Discounted Benefits'!$N518&amp;'Discounted Benefits'!$O518),('Discounted Benefits'!Z518)/Value_Output,"")</f>
        <v/>
      </c>
      <c r="U325" s="81" t="str">
        <f>IF(ISTEXT('Discounted Benefits'!$N518&amp;'Discounted Benefits'!$O518),('Discounted Benefits'!AA518)/Value_Output,"")</f>
        <v/>
      </c>
      <c r="V325" s="81" t="str">
        <f>IF(ISTEXT('Discounted Benefits'!$N518&amp;'Discounted Benefits'!$O518),('Discounted Benefits'!AB518)/Value_Output,"")</f>
        <v/>
      </c>
      <c r="W325" s="81" t="str">
        <f>IF(ISTEXT('Discounted Benefits'!$N518&amp;'Discounted Benefits'!$O518),('Discounted Benefits'!AC518)/Value_Output,"")</f>
        <v/>
      </c>
      <c r="X325" s="81" t="str">
        <f>IF(ISTEXT('Discounted Benefits'!$N518&amp;'Discounted Benefits'!$O518),('Discounted Benefits'!AD518)/Value_Output,"")</f>
        <v/>
      </c>
      <c r="Y325" s="81" t="str">
        <f>IF(ISTEXT('Discounted Benefits'!$N518&amp;'Discounted Benefits'!$O518),('Discounted Benefits'!AE518)/Value_Output,"")</f>
        <v/>
      </c>
      <c r="Z325" s="81" t="str">
        <f>IF(ISTEXT('Discounted Benefits'!$N518&amp;'Discounted Benefits'!$O518),('Discounted Benefits'!AF518)/Value_Output,"")</f>
        <v/>
      </c>
      <c r="AA325" s="81" t="str">
        <f>IF(ISTEXT('Discounted Benefits'!$N518&amp;'Discounted Benefits'!$O518),('Discounted Benefits'!AG518)/Value_Output,"")</f>
        <v/>
      </c>
      <c r="AB325" s="81" t="str">
        <f>IF(ISTEXT('Discounted Benefits'!$N518&amp;'Discounted Benefits'!$O518),('Discounted Benefits'!AH518)/Value_Output,"")</f>
        <v/>
      </c>
      <c r="AC325" s="81" t="str">
        <f>IF(ISTEXT('Discounted Benefits'!$N518&amp;'Discounted Benefits'!$O518),('Discounted Benefits'!AI518)/Value_Output,"")</f>
        <v/>
      </c>
      <c r="AD325" s="81" t="str">
        <f>IF(ISTEXT('Discounted Benefits'!$N518&amp;'Discounted Benefits'!$O518),('Discounted Benefits'!AJ518)/Value_Output,"")</f>
        <v/>
      </c>
      <c r="AE325" s="81" t="str">
        <f>IF(ISTEXT('Discounted Benefits'!$N518&amp;'Discounted Benefits'!$O518),('Discounted Benefits'!AK518)/Value_Output,"")</f>
        <v/>
      </c>
      <c r="AF325" s="81" t="str">
        <f>IF(ISTEXT('Discounted Benefits'!$N518&amp;'Discounted Benefits'!$O518),('Discounted Benefits'!AL518)/Value_Output,"")</f>
        <v/>
      </c>
      <c r="AG325" s="81" t="str">
        <f>IF(ISTEXT('Discounted Benefits'!$N518&amp;'Discounted Benefits'!$O518),('Discounted Benefits'!AM518)/Value_Output,"")</f>
        <v/>
      </c>
      <c r="AH325" s="81" t="str">
        <f>IF(ISTEXT('Discounted Benefits'!$N518&amp;'Discounted Benefits'!$O518),('Discounted Benefits'!AN518)/Value_Output,"")</f>
        <v/>
      </c>
      <c r="AI325" s="81" t="str">
        <f>IF(ISTEXT('Discounted Benefits'!$N518&amp;'Discounted Benefits'!$O518),('Discounted Benefits'!AO518)/Value_Output,"")</f>
        <v/>
      </c>
      <c r="AJ325" s="81" t="str">
        <f>IF(ISTEXT('Discounted Benefits'!$N518&amp;'Discounted Benefits'!$O518),('Discounted Benefits'!AP518)/Value_Output,"")</f>
        <v/>
      </c>
      <c r="AK325" s="81" t="str">
        <f>IF(ISTEXT('Discounted Benefits'!$N518&amp;'Discounted Benefits'!$O518),('Discounted Benefits'!AQ518)/Value_Output,"")</f>
        <v/>
      </c>
      <c r="AL325" s="81" t="str">
        <f>IF(ISTEXT('Discounted Benefits'!$N518&amp;'Discounted Benefits'!$O518),('Discounted Benefits'!AR518)/Value_Output,"")</f>
        <v/>
      </c>
      <c r="AM325" s="81" t="str">
        <f>IF(ISTEXT('Discounted Benefits'!$N518&amp;'Discounted Benefits'!$O518),('Discounted Benefits'!AS518)/Value_Output,"")</f>
        <v/>
      </c>
      <c r="AN325" s="81" t="str">
        <f>IF(ISTEXT('Discounted Benefits'!$N518&amp;'Discounted Benefits'!$O518),('Discounted Benefits'!AT518)/Value_Output,"")</f>
        <v/>
      </c>
      <c r="AO325" s="81" t="str">
        <f>IF(ISTEXT('Discounted Benefits'!$N518&amp;'Discounted Benefits'!$O518),('Discounted Benefits'!AU518)/Value_Output,"")</f>
        <v/>
      </c>
      <c r="AP325" s="81" t="str">
        <f>IF(ISTEXT('Discounted Benefits'!$N518&amp;'Discounted Benefits'!$O518),('Discounted Benefits'!AV518)/Value_Output,"")</f>
        <v/>
      </c>
      <c r="AQ325" s="81" t="str">
        <f>IF(ISTEXT('Discounted Benefits'!$N518&amp;'Discounted Benefits'!$O518),('Discounted Benefits'!AW518)/Value_Output,"")</f>
        <v/>
      </c>
      <c r="AR325" s="81" t="str">
        <f>IF(ISTEXT('Discounted Benefits'!$N518&amp;'Discounted Benefits'!$O518),('Discounted Benefits'!AX518)/Value_Output,"")</f>
        <v/>
      </c>
      <c r="AS325" s="81" t="str">
        <f>IF(ISTEXT('Discounted Benefits'!$N518&amp;'Discounted Benefits'!$O518),('Discounted Benefits'!AY518)/Value_Output,"")</f>
        <v/>
      </c>
      <c r="AT325" s="81" t="str">
        <f>IF(ISTEXT('Discounted Benefits'!$N518&amp;'Discounted Benefits'!$O518),('Discounted Benefits'!AZ518)/Value_Output,"")</f>
        <v/>
      </c>
      <c r="AU325" s="81" t="str">
        <f>IF(ISTEXT('Discounted Benefits'!$N518&amp;'Discounted Benefits'!$O518),('Discounted Benefits'!BA518)/Value_Output,"")</f>
        <v/>
      </c>
      <c r="AV325" s="81" t="str">
        <f>IF(ISTEXT('Discounted Benefits'!$N518&amp;'Discounted Benefits'!$O518),('Discounted Benefits'!BB518)/Value_Output,"")</f>
        <v/>
      </c>
      <c r="AW325" s="81" t="str">
        <f>IF(ISTEXT('Discounted Benefits'!$N518&amp;'Discounted Benefits'!$O518),('Discounted Benefits'!BC518)/Value_Output,"")</f>
        <v/>
      </c>
      <c r="AX325" s="81" t="str">
        <f>IF(ISTEXT('Discounted Benefits'!$N518&amp;'Discounted Benefits'!$O518),('Discounted Benefits'!BD518)/Value_Output,"")</f>
        <v/>
      </c>
      <c r="AY325" s="81" t="str">
        <f>IF(ISTEXT('Discounted Benefits'!$N518&amp;'Discounted Benefits'!$O518),('Discounted Benefits'!BE518)/Value_Output,"")</f>
        <v/>
      </c>
      <c r="AZ325" s="77" t="str">
        <f>IF(ISTEXT('Discounted Benefits'!$N518&amp;'Discounted Benefits'!$O518),('Discounted Benefits'!BF518)/Value_Output,"")</f>
        <v/>
      </c>
      <c r="BA325" s="77" t="str">
        <f>IF(ISTEXT('Discounted Benefits'!$N518&amp;'Discounted Benefits'!$O518),('Discounted Benefits'!BG518)/Value_Output,"")</f>
        <v/>
      </c>
      <c r="BB325" s="77" t="str">
        <f>IF(ISTEXT('Discounted Benefits'!$N518&amp;'Discounted Benefits'!$O518),('Discounted Benefits'!BH518)/Value_Output,"")</f>
        <v/>
      </c>
      <c r="BC325" s="77" t="str">
        <f>IF(ISTEXT('Discounted Benefits'!$N518&amp;'Discounted Benefits'!$O518),('Discounted Benefits'!BI518)/Value_Output,"")</f>
        <v/>
      </c>
      <c r="BD325" s="77" t="str">
        <f>IF(ISTEXT('Discounted Benefits'!$N518&amp;'Discounted Benefits'!$O518),('Discounted Benefits'!BJ518)/Value_Output,"")</f>
        <v/>
      </c>
      <c r="BE325" s="77" t="str">
        <f>IF(ISTEXT('Discounted Benefits'!$N518&amp;'Discounted Benefits'!$O518),('Discounted Benefits'!BK518)/Value_Output,"")</f>
        <v/>
      </c>
      <c r="BF325" s="77" t="str">
        <f>IF(ISTEXT('Discounted Benefits'!$N518&amp;'Discounted Benefits'!$O518),('Discounted Benefits'!BL518)/Value_Output,"")</f>
        <v/>
      </c>
      <c r="BG325" s="77" t="str">
        <f>IF(ISTEXT('Discounted Benefits'!$N518&amp;'Discounted Benefits'!$O518),('Discounted Benefits'!BM518)/Value_Output,"")</f>
        <v/>
      </c>
      <c r="BH325" s="77" t="str">
        <f>IF(ISTEXT('Discounted Benefits'!$N518&amp;'Discounted Benefits'!$O518),('Discounted Benefits'!BN518)/Value_Output,"")</f>
        <v/>
      </c>
      <c r="BI325" s="77" t="str">
        <f>IF(ISTEXT('Discounted Benefits'!$N518&amp;'Discounted Benefits'!$O518),('Discounted Benefits'!BO518)/Value_Output,"")</f>
        <v/>
      </c>
      <c r="BJ325" s="77" t="str">
        <f>IF(ISTEXT('Discounted Benefits'!$N518&amp;'Discounted Benefits'!$O518),('Discounted Benefits'!BP518)/Value_Output,"")</f>
        <v/>
      </c>
      <c r="BK325" s="77" t="str">
        <f>IF(ISTEXT('Discounted Benefits'!$N518&amp;'Discounted Benefits'!$O518),('Discounted Benefits'!BQ518)/Value_Output,"")</f>
        <v/>
      </c>
      <c r="BL325" s="77" t="str">
        <f>IF(ISTEXT('Discounted Benefits'!$N518&amp;'Discounted Benefits'!$O518),('Discounted Benefits'!BR518)/Value_Output,"")</f>
        <v/>
      </c>
      <c r="BM325" s="77" t="str">
        <f>IF(ISTEXT('Discounted Benefits'!$N518&amp;'Discounted Benefits'!$O518),('Discounted Benefits'!BS518)/Value_Output,"")</f>
        <v/>
      </c>
      <c r="BN325" s="77" t="str">
        <f>IF(ISTEXT('Discounted Benefits'!$N518&amp;'Discounted Benefits'!$O518),('Discounted Benefits'!BT518)/Value_Output,"")</f>
        <v/>
      </c>
      <c r="BO325" s="77" t="str">
        <f>IF(ISTEXT('Discounted Benefits'!$N518&amp;'Discounted Benefits'!$O518),('Discounted Benefits'!BU518)/Value_Output,"")</f>
        <v/>
      </c>
      <c r="BP325" s="77" t="str">
        <f>IF(ISTEXT('Discounted Benefits'!$N518&amp;'Discounted Benefits'!$O518),('Discounted Benefits'!BV518)/Value_Output,"")</f>
        <v/>
      </c>
      <c r="BQ325" s="77" t="str">
        <f>IF(ISTEXT('Discounted Benefits'!$N518&amp;'Discounted Benefits'!$O518),('Discounted Benefits'!BW518)/Value_Output,"")</f>
        <v/>
      </c>
      <c r="BR325" s="77" t="str">
        <f>IF(ISTEXT('Discounted Benefits'!$N518&amp;'Discounted Benefits'!$O518),('Discounted Benefits'!BX518)/Value_Output,"")</f>
        <v/>
      </c>
      <c r="BS325" s="77" t="str">
        <f>IF(ISTEXT('Discounted Benefits'!$N518&amp;'Discounted Benefits'!$O518),('Discounted Benefits'!BY518)/Value_Output,"")</f>
        <v/>
      </c>
      <c r="BT325" s="77" t="str">
        <f>IF(ISTEXT('Discounted Benefits'!$N518&amp;'Discounted Benefits'!$O518),('Discounted Benefits'!BZ518)/Value_Output,"")</f>
        <v/>
      </c>
      <c r="BU325" s="77" t="str">
        <f>IF(ISTEXT('Discounted Benefits'!$N518&amp;'Discounted Benefits'!$O518),('Discounted Benefits'!CA518)/Value_Output,"")</f>
        <v/>
      </c>
      <c r="BV325" s="77" t="str">
        <f>IF(ISTEXT('Discounted Benefits'!$N518&amp;'Discounted Benefits'!$O518),('Discounted Benefits'!CB518)/Value_Output,"")</f>
        <v/>
      </c>
      <c r="BW325" s="77" t="str">
        <f>IF(ISTEXT('Discounted Benefits'!$N518&amp;'Discounted Benefits'!$O518),('Discounted Benefits'!CC518)/Value_Output,"")</f>
        <v/>
      </c>
      <c r="BX325" s="77" t="str">
        <f>IF(ISTEXT('Discounted Benefits'!$N518&amp;'Discounted Benefits'!$O518),('Discounted Benefits'!CD518)/Value_Output,"")</f>
        <v/>
      </c>
      <c r="BY325" s="77" t="str">
        <f>IF(ISTEXT('Discounted Benefits'!$N518&amp;'Discounted Benefits'!$O518),('Discounted Benefits'!CE518)/Value_Output,"")</f>
        <v/>
      </c>
      <c r="BZ325" s="77" t="str">
        <f>IF(ISTEXT('Discounted Benefits'!$N518&amp;'Discounted Benefits'!$O518),('Discounted Benefits'!CF518)/Value_Output,"")</f>
        <v/>
      </c>
      <c r="CA325" s="77" t="str">
        <f>IF(ISTEXT('Discounted Benefits'!$N518&amp;'Discounted Benefits'!$O518),('Discounted Benefits'!CG518)/Value_Output,"")</f>
        <v/>
      </c>
      <c r="CB325" s="77" t="str">
        <f>IF(ISTEXT('Discounted Benefits'!$N518&amp;'Discounted Benefits'!$O518),('Discounted Benefits'!CH518)/Value_Output,"")</f>
        <v/>
      </c>
      <c r="CC325" s="77" t="str">
        <f>IF(ISTEXT('Discounted Benefits'!$N518&amp;'Discounted Benefits'!$O518),('Discounted Benefits'!CI518)/Value_Output,"")</f>
        <v/>
      </c>
      <c r="CD325" s="77" t="str">
        <f>IF(ISTEXT('Discounted Benefits'!$N518&amp;'Discounted Benefits'!$O518),('Discounted Benefits'!CJ518)/Value_Output,"")</f>
        <v/>
      </c>
      <c r="CE325" s="77" t="str">
        <f>IF(ISTEXT('Discounted Benefits'!$N518&amp;'Discounted Benefits'!$O518),('Discounted Benefits'!CK518)/Value_Output,"")</f>
        <v/>
      </c>
      <c r="CF325" s="77" t="str">
        <f>IF(ISTEXT('Discounted Benefits'!$N518&amp;'Discounted Benefits'!$O518),('Discounted Benefits'!CL518)/Value_Output,"")</f>
        <v/>
      </c>
      <c r="CG325" s="77" t="str">
        <f>IF(ISTEXT('Discounted Benefits'!$N518&amp;'Discounted Benefits'!$O518),('Discounted Benefits'!CM518)/Value_Output,"")</f>
        <v/>
      </c>
      <c r="CH325" s="77" t="str">
        <f>IF(ISTEXT('Discounted Benefits'!$N518&amp;'Discounted Benefits'!$O518),('Discounted Benefits'!CN518)/Value_Output,"")</f>
        <v/>
      </c>
      <c r="CI325" s="77" t="str">
        <f>IF(ISTEXT('Discounted Benefits'!$N518&amp;'Discounted Benefits'!$O518),('Discounted Benefits'!CO518)/Value_Output,"")</f>
        <v/>
      </c>
      <c r="CJ325" s="77" t="str">
        <f>IF(ISTEXT('Discounted Benefits'!$N518&amp;'Discounted Benefits'!$O518),('Discounted Benefits'!CP518)/Value_Output,"")</f>
        <v/>
      </c>
      <c r="CM325" s="24"/>
      <c r="CN325" s="24"/>
    </row>
    <row r="326" spans="3:92" x14ac:dyDescent="0.35">
      <c r="C326" s="114"/>
      <c r="D326" s="114"/>
      <c r="E326" s="23" t="str">
        <f>IF(ISTEXT('Discounted Benefits'!$N519&amp;'Discounted Benefits'!$O519),'Discounted Benefits'!$O519,"")</f>
        <v/>
      </c>
      <c r="F326" s="23"/>
      <c r="G326" s="82" t="str">
        <f>IF(ISTEXT('Discounted Benefits'!$N519&amp;'Discounted Benefits'!$O519),SUM('Discounted Benefits'!$P519:$BM519)/Value_Output,"")</f>
        <v/>
      </c>
      <c r="H326" s="82"/>
      <c r="I326" s="87"/>
      <c r="J326" s="81" t="str">
        <f>IF(ISTEXT('Discounted Benefits'!$N519&amp;'Discounted Benefits'!$O519),('Discounted Benefits'!P519)/Value_Output,"")</f>
        <v/>
      </c>
      <c r="K326" s="81" t="str">
        <f>IF(ISTEXT('Discounted Benefits'!$N519&amp;'Discounted Benefits'!$O519),('Discounted Benefits'!Q519)/Value_Output,"")</f>
        <v/>
      </c>
      <c r="L326" s="81" t="str">
        <f>IF(ISTEXT('Discounted Benefits'!$N519&amp;'Discounted Benefits'!$O519),('Discounted Benefits'!R519)/Value_Output,"")</f>
        <v/>
      </c>
      <c r="M326" s="81" t="str">
        <f>IF(ISTEXT('Discounted Benefits'!$N519&amp;'Discounted Benefits'!$O519),('Discounted Benefits'!S519)/Value_Output,"")</f>
        <v/>
      </c>
      <c r="N326" s="81" t="str">
        <f>IF(ISTEXT('Discounted Benefits'!$N519&amp;'Discounted Benefits'!$O519),('Discounted Benefits'!T519)/Value_Output,"")</f>
        <v/>
      </c>
      <c r="O326" s="81" t="str">
        <f>IF(ISTEXT('Discounted Benefits'!$N519&amp;'Discounted Benefits'!$O519),('Discounted Benefits'!U519)/Value_Output,"")</f>
        <v/>
      </c>
      <c r="P326" s="81" t="str">
        <f>IF(ISTEXT('Discounted Benefits'!$N519&amp;'Discounted Benefits'!$O519),('Discounted Benefits'!V519)/Value_Output,"")</f>
        <v/>
      </c>
      <c r="Q326" s="81" t="str">
        <f>IF(ISTEXT('Discounted Benefits'!$N519&amp;'Discounted Benefits'!$O519),('Discounted Benefits'!W519)/Value_Output,"")</f>
        <v/>
      </c>
      <c r="R326" s="81" t="str">
        <f>IF(ISTEXT('Discounted Benefits'!$N519&amp;'Discounted Benefits'!$O519),('Discounted Benefits'!X519)/Value_Output,"")</f>
        <v/>
      </c>
      <c r="S326" s="81" t="str">
        <f>IF(ISTEXT('Discounted Benefits'!$N519&amp;'Discounted Benefits'!$O519),('Discounted Benefits'!Y519)/Value_Output,"")</f>
        <v/>
      </c>
      <c r="T326" s="81" t="str">
        <f>IF(ISTEXT('Discounted Benefits'!$N519&amp;'Discounted Benefits'!$O519),('Discounted Benefits'!Z519)/Value_Output,"")</f>
        <v/>
      </c>
      <c r="U326" s="81" t="str">
        <f>IF(ISTEXT('Discounted Benefits'!$N519&amp;'Discounted Benefits'!$O519),('Discounted Benefits'!AA519)/Value_Output,"")</f>
        <v/>
      </c>
      <c r="V326" s="81" t="str">
        <f>IF(ISTEXT('Discounted Benefits'!$N519&amp;'Discounted Benefits'!$O519),('Discounted Benefits'!AB519)/Value_Output,"")</f>
        <v/>
      </c>
      <c r="W326" s="81" t="str">
        <f>IF(ISTEXT('Discounted Benefits'!$N519&amp;'Discounted Benefits'!$O519),('Discounted Benefits'!AC519)/Value_Output,"")</f>
        <v/>
      </c>
      <c r="X326" s="81" t="str">
        <f>IF(ISTEXT('Discounted Benefits'!$N519&amp;'Discounted Benefits'!$O519),('Discounted Benefits'!AD519)/Value_Output,"")</f>
        <v/>
      </c>
      <c r="Y326" s="81" t="str">
        <f>IF(ISTEXT('Discounted Benefits'!$N519&amp;'Discounted Benefits'!$O519),('Discounted Benefits'!AE519)/Value_Output,"")</f>
        <v/>
      </c>
      <c r="Z326" s="81" t="str">
        <f>IF(ISTEXT('Discounted Benefits'!$N519&amp;'Discounted Benefits'!$O519),('Discounted Benefits'!AF519)/Value_Output,"")</f>
        <v/>
      </c>
      <c r="AA326" s="81" t="str">
        <f>IF(ISTEXT('Discounted Benefits'!$N519&amp;'Discounted Benefits'!$O519),('Discounted Benefits'!AG519)/Value_Output,"")</f>
        <v/>
      </c>
      <c r="AB326" s="81" t="str">
        <f>IF(ISTEXT('Discounted Benefits'!$N519&amp;'Discounted Benefits'!$O519),('Discounted Benefits'!AH519)/Value_Output,"")</f>
        <v/>
      </c>
      <c r="AC326" s="81" t="str">
        <f>IF(ISTEXT('Discounted Benefits'!$N519&amp;'Discounted Benefits'!$O519),('Discounted Benefits'!AI519)/Value_Output,"")</f>
        <v/>
      </c>
      <c r="AD326" s="81" t="str">
        <f>IF(ISTEXT('Discounted Benefits'!$N519&amp;'Discounted Benefits'!$O519),('Discounted Benefits'!AJ519)/Value_Output,"")</f>
        <v/>
      </c>
      <c r="AE326" s="81" t="str">
        <f>IF(ISTEXT('Discounted Benefits'!$N519&amp;'Discounted Benefits'!$O519),('Discounted Benefits'!AK519)/Value_Output,"")</f>
        <v/>
      </c>
      <c r="AF326" s="81" t="str">
        <f>IF(ISTEXT('Discounted Benefits'!$N519&amp;'Discounted Benefits'!$O519),('Discounted Benefits'!AL519)/Value_Output,"")</f>
        <v/>
      </c>
      <c r="AG326" s="81" t="str">
        <f>IF(ISTEXT('Discounted Benefits'!$N519&amp;'Discounted Benefits'!$O519),('Discounted Benefits'!AM519)/Value_Output,"")</f>
        <v/>
      </c>
      <c r="AH326" s="81" t="str">
        <f>IF(ISTEXT('Discounted Benefits'!$N519&amp;'Discounted Benefits'!$O519),('Discounted Benefits'!AN519)/Value_Output,"")</f>
        <v/>
      </c>
      <c r="AI326" s="81" t="str">
        <f>IF(ISTEXT('Discounted Benefits'!$N519&amp;'Discounted Benefits'!$O519),('Discounted Benefits'!AO519)/Value_Output,"")</f>
        <v/>
      </c>
      <c r="AJ326" s="81" t="str">
        <f>IF(ISTEXT('Discounted Benefits'!$N519&amp;'Discounted Benefits'!$O519),('Discounted Benefits'!AP519)/Value_Output,"")</f>
        <v/>
      </c>
      <c r="AK326" s="81" t="str">
        <f>IF(ISTEXT('Discounted Benefits'!$N519&amp;'Discounted Benefits'!$O519),('Discounted Benefits'!AQ519)/Value_Output,"")</f>
        <v/>
      </c>
      <c r="AL326" s="81" t="str">
        <f>IF(ISTEXT('Discounted Benefits'!$N519&amp;'Discounted Benefits'!$O519),('Discounted Benefits'!AR519)/Value_Output,"")</f>
        <v/>
      </c>
      <c r="AM326" s="81" t="str">
        <f>IF(ISTEXT('Discounted Benefits'!$N519&amp;'Discounted Benefits'!$O519),('Discounted Benefits'!AS519)/Value_Output,"")</f>
        <v/>
      </c>
      <c r="AN326" s="81" t="str">
        <f>IF(ISTEXT('Discounted Benefits'!$N519&amp;'Discounted Benefits'!$O519),('Discounted Benefits'!AT519)/Value_Output,"")</f>
        <v/>
      </c>
      <c r="AO326" s="81" t="str">
        <f>IF(ISTEXT('Discounted Benefits'!$N519&amp;'Discounted Benefits'!$O519),('Discounted Benefits'!AU519)/Value_Output,"")</f>
        <v/>
      </c>
      <c r="AP326" s="81" t="str">
        <f>IF(ISTEXT('Discounted Benefits'!$N519&amp;'Discounted Benefits'!$O519),('Discounted Benefits'!AV519)/Value_Output,"")</f>
        <v/>
      </c>
      <c r="AQ326" s="81" t="str">
        <f>IF(ISTEXT('Discounted Benefits'!$N519&amp;'Discounted Benefits'!$O519),('Discounted Benefits'!AW519)/Value_Output,"")</f>
        <v/>
      </c>
      <c r="AR326" s="81" t="str">
        <f>IF(ISTEXT('Discounted Benefits'!$N519&amp;'Discounted Benefits'!$O519),('Discounted Benefits'!AX519)/Value_Output,"")</f>
        <v/>
      </c>
      <c r="AS326" s="81" t="str">
        <f>IF(ISTEXT('Discounted Benefits'!$N519&amp;'Discounted Benefits'!$O519),('Discounted Benefits'!AY519)/Value_Output,"")</f>
        <v/>
      </c>
      <c r="AT326" s="81" t="str">
        <f>IF(ISTEXT('Discounted Benefits'!$N519&amp;'Discounted Benefits'!$O519),('Discounted Benefits'!AZ519)/Value_Output,"")</f>
        <v/>
      </c>
      <c r="AU326" s="81" t="str">
        <f>IF(ISTEXT('Discounted Benefits'!$N519&amp;'Discounted Benefits'!$O519),('Discounted Benefits'!BA519)/Value_Output,"")</f>
        <v/>
      </c>
      <c r="AV326" s="81" t="str">
        <f>IF(ISTEXT('Discounted Benefits'!$N519&amp;'Discounted Benefits'!$O519),('Discounted Benefits'!BB519)/Value_Output,"")</f>
        <v/>
      </c>
      <c r="AW326" s="81" t="str">
        <f>IF(ISTEXT('Discounted Benefits'!$N519&amp;'Discounted Benefits'!$O519),('Discounted Benefits'!BC519)/Value_Output,"")</f>
        <v/>
      </c>
      <c r="AX326" s="81" t="str">
        <f>IF(ISTEXT('Discounted Benefits'!$N519&amp;'Discounted Benefits'!$O519),('Discounted Benefits'!BD519)/Value_Output,"")</f>
        <v/>
      </c>
      <c r="AY326" s="81" t="str">
        <f>IF(ISTEXT('Discounted Benefits'!$N519&amp;'Discounted Benefits'!$O519),('Discounted Benefits'!BE519)/Value_Output,"")</f>
        <v/>
      </c>
      <c r="AZ326" s="77" t="str">
        <f>IF(ISTEXT('Discounted Benefits'!$N519&amp;'Discounted Benefits'!$O519),('Discounted Benefits'!BF519)/Value_Output,"")</f>
        <v/>
      </c>
      <c r="BA326" s="77" t="str">
        <f>IF(ISTEXT('Discounted Benefits'!$N519&amp;'Discounted Benefits'!$O519),('Discounted Benefits'!BG519)/Value_Output,"")</f>
        <v/>
      </c>
      <c r="BB326" s="77" t="str">
        <f>IF(ISTEXT('Discounted Benefits'!$N519&amp;'Discounted Benefits'!$O519),('Discounted Benefits'!BH519)/Value_Output,"")</f>
        <v/>
      </c>
      <c r="BC326" s="77" t="str">
        <f>IF(ISTEXT('Discounted Benefits'!$N519&amp;'Discounted Benefits'!$O519),('Discounted Benefits'!BI519)/Value_Output,"")</f>
        <v/>
      </c>
      <c r="BD326" s="77" t="str">
        <f>IF(ISTEXT('Discounted Benefits'!$N519&amp;'Discounted Benefits'!$O519),('Discounted Benefits'!BJ519)/Value_Output,"")</f>
        <v/>
      </c>
      <c r="BE326" s="77" t="str">
        <f>IF(ISTEXT('Discounted Benefits'!$N519&amp;'Discounted Benefits'!$O519),('Discounted Benefits'!BK519)/Value_Output,"")</f>
        <v/>
      </c>
      <c r="BF326" s="77" t="str">
        <f>IF(ISTEXT('Discounted Benefits'!$N519&amp;'Discounted Benefits'!$O519),('Discounted Benefits'!BL519)/Value_Output,"")</f>
        <v/>
      </c>
      <c r="BG326" s="77" t="str">
        <f>IF(ISTEXT('Discounted Benefits'!$N519&amp;'Discounted Benefits'!$O519),('Discounted Benefits'!BM519)/Value_Output,"")</f>
        <v/>
      </c>
      <c r="BH326" s="77" t="str">
        <f>IF(ISTEXT('Discounted Benefits'!$N519&amp;'Discounted Benefits'!$O519),('Discounted Benefits'!BN519)/Value_Output,"")</f>
        <v/>
      </c>
      <c r="BI326" s="77" t="str">
        <f>IF(ISTEXT('Discounted Benefits'!$N519&amp;'Discounted Benefits'!$O519),('Discounted Benefits'!BO519)/Value_Output,"")</f>
        <v/>
      </c>
      <c r="BJ326" s="77" t="str">
        <f>IF(ISTEXT('Discounted Benefits'!$N519&amp;'Discounted Benefits'!$O519),('Discounted Benefits'!BP519)/Value_Output,"")</f>
        <v/>
      </c>
      <c r="BK326" s="77" t="str">
        <f>IF(ISTEXT('Discounted Benefits'!$N519&amp;'Discounted Benefits'!$O519),('Discounted Benefits'!BQ519)/Value_Output,"")</f>
        <v/>
      </c>
      <c r="BL326" s="77" t="str">
        <f>IF(ISTEXT('Discounted Benefits'!$N519&amp;'Discounted Benefits'!$O519),('Discounted Benefits'!BR519)/Value_Output,"")</f>
        <v/>
      </c>
      <c r="BM326" s="77" t="str">
        <f>IF(ISTEXT('Discounted Benefits'!$N519&amp;'Discounted Benefits'!$O519),('Discounted Benefits'!BS519)/Value_Output,"")</f>
        <v/>
      </c>
      <c r="BN326" s="77" t="str">
        <f>IF(ISTEXT('Discounted Benefits'!$N519&amp;'Discounted Benefits'!$O519),('Discounted Benefits'!BT519)/Value_Output,"")</f>
        <v/>
      </c>
      <c r="BO326" s="77" t="str">
        <f>IF(ISTEXT('Discounted Benefits'!$N519&amp;'Discounted Benefits'!$O519),('Discounted Benefits'!BU519)/Value_Output,"")</f>
        <v/>
      </c>
      <c r="BP326" s="77" t="str">
        <f>IF(ISTEXT('Discounted Benefits'!$N519&amp;'Discounted Benefits'!$O519),('Discounted Benefits'!BV519)/Value_Output,"")</f>
        <v/>
      </c>
      <c r="BQ326" s="77" t="str">
        <f>IF(ISTEXT('Discounted Benefits'!$N519&amp;'Discounted Benefits'!$O519),('Discounted Benefits'!BW519)/Value_Output,"")</f>
        <v/>
      </c>
      <c r="BR326" s="77" t="str">
        <f>IF(ISTEXT('Discounted Benefits'!$N519&amp;'Discounted Benefits'!$O519),('Discounted Benefits'!BX519)/Value_Output,"")</f>
        <v/>
      </c>
      <c r="BS326" s="77" t="str">
        <f>IF(ISTEXT('Discounted Benefits'!$N519&amp;'Discounted Benefits'!$O519),('Discounted Benefits'!BY519)/Value_Output,"")</f>
        <v/>
      </c>
      <c r="BT326" s="77" t="str">
        <f>IF(ISTEXT('Discounted Benefits'!$N519&amp;'Discounted Benefits'!$O519),('Discounted Benefits'!BZ519)/Value_Output,"")</f>
        <v/>
      </c>
      <c r="BU326" s="77" t="str">
        <f>IF(ISTEXT('Discounted Benefits'!$N519&amp;'Discounted Benefits'!$O519),('Discounted Benefits'!CA519)/Value_Output,"")</f>
        <v/>
      </c>
      <c r="BV326" s="77" t="str">
        <f>IF(ISTEXT('Discounted Benefits'!$N519&amp;'Discounted Benefits'!$O519),('Discounted Benefits'!CB519)/Value_Output,"")</f>
        <v/>
      </c>
      <c r="BW326" s="77" t="str">
        <f>IF(ISTEXT('Discounted Benefits'!$N519&amp;'Discounted Benefits'!$O519),('Discounted Benefits'!CC519)/Value_Output,"")</f>
        <v/>
      </c>
      <c r="BX326" s="77" t="str">
        <f>IF(ISTEXT('Discounted Benefits'!$N519&amp;'Discounted Benefits'!$O519),('Discounted Benefits'!CD519)/Value_Output,"")</f>
        <v/>
      </c>
      <c r="BY326" s="77" t="str">
        <f>IF(ISTEXT('Discounted Benefits'!$N519&amp;'Discounted Benefits'!$O519),('Discounted Benefits'!CE519)/Value_Output,"")</f>
        <v/>
      </c>
      <c r="BZ326" s="77" t="str">
        <f>IF(ISTEXT('Discounted Benefits'!$N519&amp;'Discounted Benefits'!$O519),('Discounted Benefits'!CF519)/Value_Output,"")</f>
        <v/>
      </c>
      <c r="CA326" s="77" t="str">
        <f>IF(ISTEXT('Discounted Benefits'!$N519&amp;'Discounted Benefits'!$O519),('Discounted Benefits'!CG519)/Value_Output,"")</f>
        <v/>
      </c>
      <c r="CB326" s="77" t="str">
        <f>IF(ISTEXT('Discounted Benefits'!$N519&amp;'Discounted Benefits'!$O519),('Discounted Benefits'!CH519)/Value_Output,"")</f>
        <v/>
      </c>
      <c r="CC326" s="77" t="str">
        <f>IF(ISTEXT('Discounted Benefits'!$N519&amp;'Discounted Benefits'!$O519),('Discounted Benefits'!CI519)/Value_Output,"")</f>
        <v/>
      </c>
      <c r="CD326" s="77" t="str">
        <f>IF(ISTEXT('Discounted Benefits'!$N519&amp;'Discounted Benefits'!$O519),('Discounted Benefits'!CJ519)/Value_Output,"")</f>
        <v/>
      </c>
      <c r="CE326" s="77" t="str">
        <f>IF(ISTEXT('Discounted Benefits'!$N519&amp;'Discounted Benefits'!$O519),('Discounted Benefits'!CK519)/Value_Output,"")</f>
        <v/>
      </c>
      <c r="CF326" s="77" t="str">
        <f>IF(ISTEXT('Discounted Benefits'!$N519&amp;'Discounted Benefits'!$O519),('Discounted Benefits'!CL519)/Value_Output,"")</f>
        <v/>
      </c>
      <c r="CG326" s="77" t="str">
        <f>IF(ISTEXT('Discounted Benefits'!$N519&amp;'Discounted Benefits'!$O519),('Discounted Benefits'!CM519)/Value_Output,"")</f>
        <v/>
      </c>
      <c r="CH326" s="77" t="str">
        <f>IF(ISTEXT('Discounted Benefits'!$N519&amp;'Discounted Benefits'!$O519),('Discounted Benefits'!CN519)/Value_Output,"")</f>
        <v/>
      </c>
      <c r="CI326" s="77" t="str">
        <f>IF(ISTEXT('Discounted Benefits'!$N519&amp;'Discounted Benefits'!$O519),('Discounted Benefits'!CO519)/Value_Output,"")</f>
        <v/>
      </c>
      <c r="CJ326" s="77" t="str">
        <f>IF(ISTEXT('Discounted Benefits'!$N519&amp;'Discounted Benefits'!$O519),('Discounted Benefits'!CP519)/Value_Output,"")</f>
        <v/>
      </c>
      <c r="CM326" s="24"/>
      <c r="CN326" s="24"/>
    </row>
    <row r="327" spans="3:92" x14ac:dyDescent="0.35">
      <c r="C327" s="114"/>
      <c r="D327" s="114"/>
      <c r="E327" s="23" t="str">
        <f>IF(ISTEXT('Discounted Benefits'!$N520&amp;'Discounted Benefits'!$O520),'Discounted Benefits'!$O520,"")</f>
        <v/>
      </c>
      <c r="F327" s="23"/>
      <c r="G327" s="82" t="str">
        <f>IF(ISTEXT('Discounted Benefits'!$N520&amp;'Discounted Benefits'!$O520),SUM('Discounted Benefits'!$P520:$BM520)/Value_Output,"")</f>
        <v/>
      </c>
      <c r="H327" s="82"/>
      <c r="I327" s="87"/>
      <c r="J327" s="81" t="str">
        <f>IF(ISTEXT('Discounted Benefits'!$N520&amp;'Discounted Benefits'!$O520),('Discounted Benefits'!P520)/Value_Output,"")</f>
        <v/>
      </c>
      <c r="K327" s="81" t="str">
        <f>IF(ISTEXT('Discounted Benefits'!$N520&amp;'Discounted Benefits'!$O520),('Discounted Benefits'!Q520)/Value_Output,"")</f>
        <v/>
      </c>
      <c r="L327" s="81" t="str">
        <f>IF(ISTEXT('Discounted Benefits'!$N520&amp;'Discounted Benefits'!$O520),('Discounted Benefits'!R520)/Value_Output,"")</f>
        <v/>
      </c>
      <c r="M327" s="81" t="str">
        <f>IF(ISTEXT('Discounted Benefits'!$N520&amp;'Discounted Benefits'!$O520),('Discounted Benefits'!S520)/Value_Output,"")</f>
        <v/>
      </c>
      <c r="N327" s="81" t="str">
        <f>IF(ISTEXT('Discounted Benefits'!$N520&amp;'Discounted Benefits'!$O520),('Discounted Benefits'!T520)/Value_Output,"")</f>
        <v/>
      </c>
      <c r="O327" s="81" t="str">
        <f>IF(ISTEXT('Discounted Benefits'!$N520&amp;'Discounted Benefits'!$O520),('Discounted Benefits'!U520)/Value_Output,"")</f>
        <v/>
      </c>
      <c r="P327" s="81" t="str">
        <f>IF(ISTEXT('Discounted Benefits'!$N520&amp;'Discounted Benefits'!$O520),('Discounted Benefits'!V520)/Value_Output,"")</f>
        <v/>
      </c>
      <c r="Q327" s="81" t="str">
        <f>IF(ISTEXT('Discounted Benefits'!$N520&amp;'Discounted Benefits'!$O520),('Discounted Benefits'!W520)/Value_Output,"")</f>
        <v/>
      </c>
      <c r="R327" s="81" t="str">
        <f>IF(ISTEXT('Discounted Benefits'!$N520&amp;'Discounted Benefits'!$O520),('Discounted Benefits'!X520)/Value_Output,"")</f>
        <v/>
      </c>
      <c r="S327" s="81" t="str">
        <f>IF(ISTEXT('Discounted Benefits'!$N520&amp;'Discounted Benefits'!$O520),('Discounted Benefits'!Y520)/Value_Output,"")</f>
        <v/>
      </c>
      <c r="T327" s="81" t="str">
        <f>IF(ISTEXT('Discounted Benefits'!$N520&amp;'Discounted Benefits'!$O520),('Discounted Benefits'!Z520)/Value_Output,"")</f>
        <v/>
      </c>
      <c r="U327" s="81" t="str">
        <f>IF(ISTEXT('Discounted Benefits'!$N520&amp;'Discounted Benefits'!$O520),('Discounted Benefits'!AA520)/Value_Output,"")</f>
        <v/>
      </c>
      <c r="V327" s="81" t="str">
        <f>IF(ISTEXT('Discounted Benefits'!$N520&amp;'Discounted Benefits'!$O520),('Discounted Benefits'!AB520)/Value_Output,"")</f>
        <v/>
      </c>
      <c r="W327" s="81" t="str">
        <f>IF(ISTEXT('Discounted Benefits'!$N520&amp;'Discounted Benefits'!$O520),('Discounted Benefits'!AC520)/Value_Output,"")</f>
        <v/>
      </c>
      <c r="X327" s="81" t="str">
        <f>IF(ISTEXT('Discounted Benefits'!$N520&amp;'Discounted Benefits'!$O520),('Discounted Benefits'!AD520)/Value_Output,"")</f>
        <v/>
      </c>
      <c r="Y327" s="81" t="str">
        <f>IF(ISTEXT('Discounted Benefits'!$N520&amp;'Discounted Benefits'!$O520),('Discounted Benefits'!AE520)/Value_Output,"")</f>
        <v/>
      </c>
      <c r="Z327" s="81" t="str">
        <f>IF(ISTEXT('Discounted Benefits'!$N520&amp;'Discounted Benefits'!$O520),('Discounted Benefits'!AF520)/Value_Output,"")</f>
        <v/>
      </c>
      <c r="AA327" s="81" t="str">
        <f>IF(ISTEXT('Discounted Benefits'!$N520&amp;'Discounted Benefits'!$O520),('Discounted Benefits'!AG520)/Value_Output,"")</f>
        <v/>
      </c>
      <c r="AB327" s="81" t="str">
        <f>IF(ISTEXT('Discounted Benefits'!$N520&amp;'Discounted Benefits'!$O520),('Discounted Benefits'!AH520)/Value_Output,"")</f>
        <v/>
      </c>
      <c r="AC327" s="81" t="str">
        <f>IF(ISTEXT('Discounted Benefits'!$N520&amp;'Discounted Benefits'!$O520),('Discounted Benefits'!AI520)/Value_Output,"")</f>
        <v/>
      </c>
      <c r="AD327" s="81" t="str">
        <f>IF(ISTEXT('Discounted Benefits'!$N520&amp;'Discounted Benefits'!$O520),('Discounted Benefits'!AJ520)/Value_Output,"")</f>
        <v/>
      </c>
      <c r="AE327" s="81" t="str">
        <f>IF(ISTEXT('Discounted Benefits'!$N520&amp;'Discounted Benefits'!$O520),('Discounted Benefits'!AK520)/Value_Output,"")</f>
        <v/>
      </c>
      <c r="AF327" s="81" t="str">
        <f>IF(ISTEXT('Discounted Benefits'!$N520&amp;'Discounted Benefits'!$O520),('Discounted Benefits'!AL520)/Value_Output,"")</f>
        <v/>
      </c>
      <c r="AG327" s="81" t="str">
        <f>IF(ISTEXT('Discounted Benefits'!$N520&amp;'Discounted Benefits'!$O520),('Discounted Benefits'!AM520)/Value_Output,"")</f>
        <v/>
      </c>
      <c r="AH327" s="81" t="str">
        <f>IF(ISTEXT('Discounted Benefits'!$N520&amp;'Discounted Benefits'!$O520),('Discounted Benefits'!AN520)/Value_Output,"")</f>
        <v/>
      </c>
      <c r="AI327" s="81" t="str">
        <f>IF(ISTEXT('Discounted Benefits'!$N520&amp;'Discounted Benefits'!$O520),('Discounted Benefits'!AO520)/Value_Output,"")</f>
        <v/>
      </c>
      <c r="AJ327" s="81" t="str">
        <f>IF(ISTEXT('Discounted Benefits'!$N520&amp;'Discounted Benefits'!$O520),('Discounted Benefits'!AP520)/Value_Output,"")</f>
        <v/>
      </c>
      <c r="AK327" s="81" t="str">
        <f>IF(ISTEXT('Discounted Benefits'!$N520&amp;'Discounted Benefits'!$O520),('Discounted Benefits'!AQ520)/Value_Output,"")</f>
        <v/>
      </c>
      <c r="AL327" s="81" t="str">
        <f>IF(ISTEXT('Discounted Benefits'!$N520&amp;'Discounted Benefits'!$O520),('Discounted Benefits'!AR520)/Value_Output,"")</f>
        <v/>
      </c>
      <c r="AM327" s="81" t="str">
        <f>IF(ISTEXT('Discounted Benefits'!$N520&amp;'Discounted Benefits'!$O520),('Discounted Benefits'!AS520)/Value_Output,"")</f>
        <v/>
      </c>
      <c r="AN327" s="81" t="str">
        <f>IF(ISTEXT('Discounted Benefits'!$N520&amp;'Discounted Benefits'!$O520),('Discounted Benefits'!AT520)/Value_Output,"")</f>
        <v/>
      </c>
      <c r="AO327" s="81" t="str">
        <f>IF(ISTEXT('Discounted Benefits'!$N520&amp;'Discounted Benefits'!$O520),('Discounted Benefits'!AU520)/Value_Output,"")</f>
        <v/>
      </c>
      <c r="AP327" s="81" t="str">
        <f>IF(ISTEXT('Discounted Benefits'!$N520&amp;'Discounted Benefits'!$O520),('Discounted Benefits'!AV520)/Value_Output,"")</f>
        <v/>
      </c>
      <c r="AQ327" s="81" t="str">
        <f>IF(ISTEXT('Discounted Benefits'!$N520&amp;'Discounted Benefits'!$O520),('Discounted Benefits'!AW520)/Value_Output,"")</f>
        <v/>
      </c>
      <c r="AR327" s="81" t="str">
        <f>IF(ISTEXT('Discounted Benefits'!$N520&amp;'Discounted Benefits'!$O520),('Discounted Benefits'!AX520)/Value_Output,"")</f>
        <v/>
      </c>
      <c r="AS327" s="81" t="str">
        <f>IF(ISTEXT('Discounted Benefits'!$N520&amp;'Discounted Benefits'!$O520),('Discounted Benefits'!AY520)/Value_Output,"")</f>
        <v/>
      </c>
      <c r="AT327" s="81" t="str">
        <f>IF(ISTEXT('Discounted Benefits'!$N520&amp;'Discounted Benefits'!$O520),('Discounted Benefits'!AZ520)/Value_Output,"")</f>
        <v/>
      </c>
      <c r="AU327" s="81" t="str">
        <f>IF(ISTEXT('Discounted Benefits'!$N520&amp;'Discounted Benefits'!$O520),('Discounted Benefits'!BA520)/Value_Output,"")</f>
        <v/>
      </c>
      <c r="AV327" s="81" t="str">
        <f>IF(ISTEXT('Discounted Benefits'!$N520&amp;'Discounted Benefits'!$O520),('Discounted Benefits'!BB520)/Value_Output,"")</f>
        <v/>
      </c>
      <c r="AW327" s="81" t="str">
        <f>IF(ISTEXT('Discounted Benefits'!$N520&amp;'Discounted Benefits'!$O520),('Discounted Benefits'!BC520)/Value_Output,"")</f>
        <v/>
      </c>
      <c r="AX327" s="81" t="str">
        <f>IF(ISTEXT('Discounted Benefits'!$N520&amp;'Discounted Benefits'!$O520),('Discounted Benefits'!BD520)/Value_Output,"")</f>
        <v/>
      </c>
      <c r="AY327" s="81" t="str">
        <f>IF(ISTEXT('Discounted Benefits'!$N520&amp;'Discounted Benefits'!$O520),('Discounted Benefits'!BE520)/Value_Output,"")</f>
        <v/>
      </c>
      <c r="AZ327" s="77" t="str">
        <f>IF(ISTEXT('Discounted Benefits'!$N520&amp;'Discounted Benefits'!$O520),('Discounted Benefits'!BF520)/Value_Output,"")</f>
        <v/>
      </c>
      <c r="BA327" s="77" t="str">
        <f>IF(ISTEXT('Discounted Benefits'!$N520&amp;'Discounted Benefits'!$O520),('Discounted Benefits'!BG520)/Value_Output,"")</f>
        <v/>
      </c>
      <c r="BB327" s="77" t="str">
        <f>IF(ISTEXT('Discounted Benefits'!$N520&amp;'Discounted Benefits'!$O520),('Discounted Benefits'!BH520)/Value_Output,"")</f>
        <v/>
      </c>
      <c r="BC327" s="77" t="str">
        <f>IF(ISTEXT('Discounted Benefits'!$N520&amp;'Discounted Benefits'!$O520),('Discounted Benefits'!BI520)/Value_Output,"")</f>
        <v/>
      </c>
      <c r="BD327" s="77" t="str">
        <f>IF(ISTEXT('Discounted Benefits'!$N520&amp;'Discounted Benefits'!$O520),('Discounted Benefits'!BJ520)/Value_Output,"")</f>
        <v/>
      </c>
      <c r="BE327" s="77" t="str">
        <f>IF(ISTEXT('Discounted Benefits'!$N520&amp;'Discounted Benefits'!$O520),('Discounted Benefits'!BK520)/Value_Output,"")</f>
        <v/>
      </c>
      <c r="BF327" s="77" t="str">
        <f>IF(ISTEXT('Discounted Benefits'!$N520&amp;'Discounted Benefits'!$O520),('Discounted Benefits'!BL520)/Value_Output,"")</f>
        <v/>
      </c>
      <c r="BG327" s="77" t="str">
        <f>IF(ISTEXT('Discounted Benefits'!$N520&amp;'Discounted Benefits'!$O520),('Discounted Benefits'!BM520)/Value_Output,"")</f>
        <v/>
      </c>
      <c r="BH327" s="77" t="str">
        <f>IF(ISTEXT('Discounted Benefits'!$N520&amp;'Discounted Benefits'!$O520),('Discounted Benefits'!BN520)/Value_Output,"")</f>
        <v/>
      </c>
      <c r="BI327" s="77" t="str">
        <f>IF(ISTEXT('Discounted Benefits'!$N520&amp;'Discounted Benefits'!$O520),('Discounted Benefits'!BO520)/Value_Output,"")</f>
        <v/>
      </c>
      <c r="BJ327" s="77" t="str">
        <f>IF(ISTEXT('Discounted Benefits'!$N520&amp;'Discounted Benefits'!$O520),('Discounted Benefits'!BP520)/Value_Output,"")</f>
        <v/>
      </c>
      <c r="BK327" s="77" t="str">
        <f>IF(ISTEXT('Discounted Benefits'!$N520&amp;'Discounted Benefits'!$O520),('Discounted Benefits'!BQ520)/Value_Output,"")</f>
        <v/>
      </c>
      <c r="BL327" s="77" t="str">
        <f>IF(ISTEXT('Discounted Benefits'!$N520&amp;'Discounted Benefits'!$O520),('Discounted Benefits'!BR520)/Value_Output,"")</f>
        <v/>
      </c>
      <c r="BM327" s="77" t="str">
        <f>IF(ISTEXT('Discounted Benefits'!$N520&amp;'Discounted Benefits'!$O520),('Discounted Benefits'!BS520)/Value_Output,"")</f>
        <v/>
      </c>
      <c r="BN327" s="77" t="str">
        <f>IF(ISTEXT('Discounted Benefits'!$N520&amp;'Discounted Benefits'!$O520),('Discounted Benefits'!BT520)/Value_Output,"")</f>
        <v/>
      </c>
      <c r="BO327" s="77" t="str">
        <f>IF(ISTEXT('Discounted Benefits'!$N520&amp;'Discounted Benefits'!$O520),('Discounted Benefits'!BU520)/Value_Output,"")</f>
        <v/>
      </c>
      <c r="BP327" s="77" t="str">
        <f>IF(ISTEXT('Discounted Benefits'!$N520&amp;'Discounted Benefits'!$O520),('Discounted Benefits'!BV520)/Value_Output,"")</f>
        <v/>
      </c>
      <c r="BQ327" s="77" t="str">
        <f>IF(ISTEXT('Discounted Benefits'!$N520&amp;'Discounted Benefits'!$O520),('Discounted Benefits'!BW520)/Value_Output,"")</f>
        <v/>
      </c>
      <c r="BR327" s="77" t="str">
        <f>IF(ISTEXT('Discounted Benefits'!$N520&amp;'Discounted Benefits'!$O520),('Discounted Benefits'!BX520)/Value_Output,"")</f>
        <v/>
      </c>
      <c r="BS327" s="77" t="str">
        <f>IF(ISTEXT('Discounted Benefits'!$N520&amp;'Discounted Benefits'!$O520),('Discounted Benefits'!BY520)/Value_Output,"")</f>
        <v/>
      </c>
      <c r="BT327" s="77" t="str">
        <f>IF(ISTEXT('Discounted Benefits'!$N520&amp;'Discounted Benefits'!$O520),('Discounted Benefits'!BZ520)/Value_Output,"")</f>
        <v/>
      </c>
      <c r="BU327" s="77" t="str">
        <f>IF(ISTEXT('Discounted Benefits'!$N520&amp;'Discounted Benefits'!$O520),('Discounted Benefits'!CA520)/Value_Output,"")</f>
        <v/>
      </c>
      <c r="BV327" s="77" t="str">
        <f>IF(ISTEXT('Discounted Benefits'!$N520&amp;'Discounted Benefits'!$O520),('Discounted Benefits'!CB520)/Value_Output,"")</f>
        <v/>
      </c>
      <c r="BW327" s="77" t="str">
        <f>IF(ISTEXT('Discounted Benefits'!$N520&amp;'Discounted Benefits'!$O520),('Discounted Benefits'!CC520)/Value_Output,"")</f>
        <v/>
      </c>
      <c r="BX327" s="77" t="str">
        <f>IF(ISTEXT('Discounted Benefits'!$N520&amp;'Discounted Benefits'!$O520),('Discounted Benefits'!CD520)/Value_Output,"")</f>
        <v/>
      </c>
      <c r="BY327" s="77" t="str">
        <f>IF(ISTEXT('Discounted Benefits'!$N520&amp;'Discounted Benefits'!$O520),('Discounted Benefits'!CE520)/Value_Output,"")</f>
        <v/>
      </c>
      <c r="BZ327" s="77" t="str">
        <f>IF(ISTEXT('Discounted Benefits'!$N520&amp;'Discounted Benefits'!$O520),('Discounted Benefits'!CF520)/Value_Output,"")</f>
        <v/>
      </c>
      <c r="CA327" s="77" t="str">
        <f>IF(ISTEXT('Discounted Benefits'!$N520&amp;'Discounted Benefits'!$O520),('Discounted Benefits'!CG520)/Value_Output,"")</f>
        <v/>
      </c>
      <c r="CB327" s="77" t="str">
        <f>IF(ISTEXT('Discounted Benefits'!$N520&amp;'Discounted Benefits'!$O520),('Discounted Benefits'!CH520)/Value_Output,"")</f>
        <v/>
      </c>
      <c r="CC327" s="77" t="str">
        <f>IF(ISTEXT('Discounted Benefits'!$N520&amp;'Discounted Benefits'!$O520),('Discounted Benefits'!CI520)/Value_Output,"")</f>
        <v/>
      </c>
      <c r="CD327" s="77" t="str">
        <f>IF(ISTEXT('Discounted Benefits'!$N520&amp;'Discounted Benefits'!$O520),('Discounted Benefits'!CJ520)/Value_Output,"")</f>
        <v/>
      </c>
      <c r="CE327" s="77" t="str">
        <f>IF(ISTEXT('Discounted Benefits'!$N520&amp;'Discounted Benefits'!$O520),('Discounted Benefits'!CK520)/Value_Output,"")</f>
        <v/>
      </c>
      <c r="CF327" s="77" t="str">
        <f>IF(ISTEXT('Discounted Benefits'!$N520&amp;'Discounted Benefits'!$O520),('Discounted Benefits'!CL520)/Value_Output,"")</f>
        <v/>
      </c>
      <c r="CG327" s="77" t="str">
        <f>IF(ISTEXT('Discounted Benefits'!$N520&amp;'Discounted Benefits'!$O520),('Discounted Benefits'!CM520)/Value_Output,"")</f>
        <v/>
      </c>
      <c r="CH327" s="77" t="str">
        <f>IF(ISTEXT('Discounted Benefits'!$N520&amp;'Discounted Benefits'!$O520),('Discounted Benefits'!CN520)/Value_Output,"")</f>
        <v/>
      </c>
      <c r="CI327" s="77" t="str">
        <f>IF(ISTEXT('Discounted Benefits'!$N520&amp;'Discounted Benefits'!$O520),('Discounted Benefits'!CO520)/Value_Output,"")</f>
        <v/>
      </c>
      <c r="CJ327" s="77" t="str">
        <f>IF(ISTEXT('Discounted Benefits'!$N520&amp;'Discounted Benefits'!$O520),('Discounted Benefits'!CP520)/Value_Output,"")</f>
        <v/>
      </c>
      <c r="CM327" s="24"/>
      <c r="CN327" s="24"/>
    </row>
    <row r="328" spans="3:92" x14ac:dyDescent="0.35">
      <c r="C328" s="114"/>
      <c r="D328" s="114"/>
      <c r="E328" s="23" t="str">
        <f>IF(ISTEXT('Discounted Benefits'!$N521&amp;'Discounted Benefits'!$O521),'Discounted Benefits'!$O521,"")</f>
        <v/>
      </c>
      <c r="F328" s="23"/>
      <c r="G328" s="82" t="str">
        <f>IF(ISTEXT('Discounted Benefits'!$N521&amp;'Discounted Benefits'!$O521),SUM('Discounted Benefits'!$P521:$BM521)/Value_Output,"")</f>
        <v/>
      </c>
      <c r="H328" s="82"/>
      <c r="I328" s="87"/>
      <c r="J328" s="81" t="str">
        <f>IF(ISTEXT('Discounted Benefits'!$N521&amp;'Discounted Benefits'!$O521),('Discounted Benefits'!P521)/Value_Output,"")</f>
        <v/>
      </c>
      <c r="K328" s="81" t="str">
        <f>IF(ISTEXT('Discounted Benefits'!$N521&amp;'Discounted Benefits'!$O521),('Discounted Benefits'!Q521)/Value_Output,"")</f>
        <v/>
      </c>
      <c r="L328" s="81" t="str">
        <f>IF(ISTEXT('Discounted Benefits'!$N521&amp;'Discounted Benefits'!$O521),('Discounted Benefits'!R521)/Value_Output,"")</f>
        <v/>
      </c>
      <c r="M328" s="81" t="str">
        <f>IF(ISTEXT('Discounted Benefits'!$N521&amp;'Discounted Benefits'!$O521),('Discounted Benefits'!S521)/Value_Output,"")</f>
        <v/>
      </c>
      <c r="N328" s="81" t="str">
        <f>IF(ISTEXT('Discounted Benefits'!$N521&amp;'Discounted Benefits'!$O521),('Discounted Benefits'!T521)/Value_Output,"")</f>
        <v/>
      </c>
      <c r="O328" s="81" t="str">
        <f>IF(ISTEXT('Discounted Benefits'!$N521&amp;'Discounted Benefits'!$O521),('Discounted Benefits'!U521)/Value_Output,"")</f>
        <v/>
      </c>
      <c r="P328" s="81" t="str">
        <f>IF(ISTEXT('Discounted Benefits'!$N521&amp;'Discounted Benefits'!$O521),('Discounted Benefits'!V521)/Value_Output,"")</f>
        <v/>
      </c>
      <c r="Q328" s="81" t="str">
        <f>IF(ISTEXT('Discounted Benefits'!$N521&amp;'Discounted Benefits'!$O521),('Discounted Benefits'!W521)/Value_Output,"")</f>
        <v/>
      </c>
      <c r="R328" s="81" t="str">
        <f>IF(ISTEXT('Discounted Benefits'!$N521&amp;'Discounted Benefits'!$O521),('Discounted Benefits'!X521)/Value_Output,"")</f>
        <v/>
      </c>
      <c r="S328" s="81" t="str">
        <f>IF(ISTEXT('Discounted Benefits'!$N521&amp;'Discounted Benefits'!$O521),('Discounted Benefits'!Y521)/Value_Output,"")</f>
        <v/>
      </c>
      <c r="T328" s="81" t="str">
        <f>IF(ISTEXT('Discounted Benefits'!$N521&amp;'Discounted Benefits'!$O521),('Discounted Benefits'!Z521)/Value_Output,"")</f>
        <v/>
      </c>
      <c r="U328" s="81" t="str">
        <f>IF(ISTEXT('Discounted Benefits'!$N521&amp;'Discounted Benefits'!$O521),('Discounted Benefits'!AA521)/Value_Output,"")</f>
        <v/>
      </c>
      <c r="V328" s="81" t="str">
        <f>IF(ISTEXT('Discounted Benefits'!$N521&amp;'Discounted Benefits'!$O521),('Discounted Benefits'!AB521)/Value_Output,"")</f>
        <v/>
      </c>
      <c r="W328" s="81" t="str">
        <f>IF(ISTEXT('Discounted Benefits'!$N521&amp;'Discounted Benefits'!$O521),('Discounted Benefits'!AC521)/Value_Output,"")</f>
        <v/>
      </c>
      <c r="X328" s="81" t="str">
        <f>IF(ISTEXT('Discounted Benefits'!$N521&amp;'Discounted Benefits'!$O521),('Discounted Benefits'!AD521)/Value_Output,"")</f>
        <v/>
      </c>
      <c r="Y328" s="81" t="str">
        <f>IF(ISTEXT('Discounted Benefits'!$N521&amp;'Discounted Benefits'!$O521),('Discounted Benefits'!AE521)/Value_Output,"")</f>
        <v/>
      </c>
      <c r="Z328" s="81" t="str">
        <f>IF(ISTEXT('Discounted Benefits'!$N521&amp;'Discounted Benefits'!$O521),('Discounted Benefits'!AF521)/Value_Output,"")</f>
        <v/>
      </c>
      <c r="AA328" s="81" t="str">
        <f>IF(ISTEXT('Discounted Benefits'!$N521&amp;'Discounted Benefits'!$O521),('Discounted Benefits'!AG521)/Value_Output,"")</f>
        <v/>
      </c>
      <c r="AB328" s="81" t="str">
        <f>IF(ISTEXT('Discounted Benefits'!$N521&amp;'Discounted Benefits'!$O521),('Discounted Benefits'!AH521)/Value_Output,"")</f>
        <v/>
      </c>
      <c r="AC328" s="81" t="str">
        <f>IF(ISTEXT('Discounted Benefits'!$N521&amp;'Discounted Benefits'!$O521),('Discounted Benefits'!AI521)/Value_Output,"")</f>
        <v/>
      </c>
      <c r="AD328" s="81" t="str">
        <f>IF(ISTEXT('Discounted Benefits'!$N521&amp;'Discounted Benefits'!$O521),('Discounted Benefits'!AJ521)/Value_Output,"")</f>
        <v/>
      </c>
      <c r="AE328" s="81" t="str">
        <f>IF(ISTEXT('Discounted Benefits'!$N521&amp;'Discounted Benefits'!$O521),('Discounted Benefits'!AK521)/Value_Output,"")</f>
        <v/>
      </c>
      <c r="AF328" s="81" t="str">
        <f>IF(ISTEXT('Discounted Benefits'!$N521&amp;'Discounted Benefits'!$O521),('Discounted Benefits'!AL521)/Value_Output,"")</f>
        <v/>
      </c>
      <c r="AG328" s="81" t="str">
        <f>IF(ISTEXT('Discounted Benefits'!$N521&amp;'Discounted Benefits'!$O521),('Discounted Benefits'!AM521)/Value_Output,"")</f>
        <v/>
      </c>
      <c r="AH328" s="81" t="str">
        <f>IF(ISTEXT('Discounted Benefits'!$N521&amp;'Discounted Benefits'!$O521),('Discounted Benefits'!AN521)/Value_Output,"")</f>
        <v/>
      </c>
      <c r="AI328" s="81" t="str">
        <f>IF(ISTEXT('Discounted Benefits'!$N521&amp;'Discounted Benefits'!$O521),('Discounted Benefits'!AO521)/Value_Output,"")</f>
        <v/>
      </c>
      <c r="AJ328" s="81" t="str">
        <f>IF(ISTEXT('Discounted Benefits'!$N521&amp;'Discounted Benefits'!$O521),('Discounted Benefits'!AP521)/Value_Output,"")</f>
        <v/>
      </c>
      <c r="AK328" s="81" t="str">
        <f>IF(ISTEXT('Discounted Benefits'!$N521&amp;'Discounted Benefits'!$O521),('Discounted Benefits'!AQ521)/Value_Output,"")</f>
        <v/>
      </c>
      <c r="AL328" s="81" t="str">
        <f>IF(ISTEXT('Discounted Benefits'!$N521&amp;'Discounted Benefits'!$O521),('Discounted Benefits'!AR521)/Value_Output,"")</f>
        <v/>
      </c>
      <c r="AM328" s="81" t="str">
        <f>IF(ISTEXT('Discounted Benefits'!$N521&amp;'Discounted Benefits'!$O521),('Discounted Benefits'!AS521)/Value_Output,"")</f>
        <v/>
      </c>
      <c r="AN328" s="81" t="str">
        <f>IF(ISTEXT('Discounted Benefits'!$N521&amp;'Discounted Benefits'!$O521),('Discounted Benefits'!AT521)/Value_Output,"")</f>
        <v/>
      </c>
      <c r="AO328" s="81" t="str">
        <f>IF(ISTEXT('Discounted Benefits'!$N521&amp;'Discounted Benefits'!$O521),('Discounted Benefits'!AU521)/Value_Output,"")</f>
        <v/>
      </c>
      <c r="AP328" s="81" t="str">
        <f>IF(ISTEXT('Discounted Benefits'!$N521&amp;'Discounted Benefits'!$O521),('Discounted Benefits'!AV521)/Value_Output,"")</f>
        <v/>
      </c>
      <c r="AQ328" s="81" t="str">
        <f>IF(ISTEXT('Discounted Benefits'!$N521&amp;'Discounted Benefits'!$O521),('Discounted Benefits'!AW521)/Value_Output,"")</f>
        <v/>
      </c>
      <c r="AR328" s="81" t="str">
        <f>IF(ISTEXT('Discounted Benefits'!$N521&amp;'Discounted Benefits'!$O521),('Discounted Benefits'!AX521)/Value_Output,"")</f>
        <v/>
      </c>
      <c r="AS328" s="81" t="str">
        <f>IF(ISTEXT('Discounted Benefits'!$N521&amp;'Discounted Benefits'!$O521),('Discounted Benefits'!AY521)/Value_Output,"")</f>
        <v/>
      </c>
      <c r="AT328" s="81" t="str">
        <f>IF(ISTEXT('Discounted Benefits'!$N521&amp;'Discounted Benefits'!$O521),('Discounted Benefits'!AZ521)/Value_Output,"")</f>
        <v/>
      </c>
      <c r="AU328" s="81" t="str">
        <f>IF(ISTEXT('Discounted Benefits'!$N521&amp;'Discounted Benefits'!$O521),('Discounted Benefits'!BA521)/Value_Output,"")</f>
        <v/>
      </c>
      <c r="AV328" s="81" t="str">
        <f>IF(ISTEXT('Discounted Benefits'!$N521&amp;'Discounted Benefits'!$O521),('Discounted Benefits'!BB521)/Value_Output,"")</f>
        <v/>
      </c>
      <c r="AW328" s="81" t="str">
        <f>IF(ISTEXT('Discounted Benefits'!$N521&amp;'Discounted Benefits'!$O521),('Discounted Benefits'!BC521)/Value_Output,"")</f>
        <v/>
      </c>
      <c r="AX328" s="81" t="str">
        <f>IF(ISTEXT('Discounted Benefits'!$N521&amp;'Discounted Benefits'!$O521),('Discounted Benefits'!BD521)/Value_Output,"")</f>
        <v/>
      </c>
      <c r="AY328" s="81" t="str">
        <f>IF(ISTEXT('Discounted Benefits'!$N521&amp;'Discounted Benefits'!$O521),('Discounted Benefits'!BE521)/Value_Output,"")</f>
        <v/>
      </c>
      <c r="AZ328" s="77" t="str">
        <f>IF(ISTEXT('Discounted Benefits'!$N521&amp;'Discounted Benefits'!$O521),('Discounted Benefits'!BF521)/Value_Output,"")</f>
        <v/>
      </c>
      <c r="BA328" s="77" t="str">
        <f>IF(ISTEXT('Discounted Benefits'!$N521&amp;'Discounted Benefits'!$O521),('Discounted Benefits'!BG521)/Value_Output,"")</f>
        <v/>
      </c>
      <c r="BB328" s="77" t="str">
        <f>IF(ISTEXT('Discounted Benefits'!$N521&amp;'Discounted Benefits'!$O521),('Discounted Benefits'!BH521)/Value_Output,"")</f>
        <v/>
      </c>
      <c r="BC328" s="77" t="str">
        <f>IF(ISTEXT('Discounted Benefits'!$N521&amp;'Discounted Benefits'!$O521),('Discounted Benefits'!BI521)/Value_Output,"")</f>
        <v/>
      </c>
      <c r="BD328" s="77" t="str">
        <f>IF(ISTEXT('Discounted Benefits'!$N521&amp;'Discounted Benefits'!$O521),('Discounted Benefits'!BJ521)/Value_Output,"")</f>
        <v/>
      </c>
      <c r="BE328" s="77" t="str">
        <f>IF(ISTEXT('Discounted Benefits'!$N521&amp;'Discounted Benefits'!$O521),('Discounted Benefits'!BK521)/Value_Output,"")</f>
        <v/>
      </c>
      <c r="BF328" s="77" t="str">
        <f>IF(ISTEXT('Discounted Benefits'!$N521&amp;'Discounted Benefits'!$O521),('Discounted Benefits'!BL521)/Value_Output,"")</f>
        <v/>
      </c>
      <c r="BG328" s="77" t="str">
        <f>IF(ISTEXT('Discounted Benefits'!$N521&amp;'Discounted Benefits'!$O521),('Discounted Benefits'!BM521)/Value_Output,"")</f>
        <v/>
      </c>
      <c r="BH328" s="77" t="str">
        <f>IF(ISTEXT('Discounted Benefits'!$N521&amp;'Discounted Benefits'!$O521),('Discounted Benefits'!BN521)/Value_Output,"")</f>
        <v/>
      </c>
      <c r="BI328" s="77" t="str">
        <f>IF(ISTEXT('Discounted Benefits'!$N521&amp;'Discounted Benefits'!$O521),('Discounted Benefits'!BO521)/Value_Output,"")</f>
        <v/>
      </c>
      <c r="BJ328" s="77" t="str">
        <f>IF(ISTEXT('Discounted Benefits'!$N521&amp;'Discounted Benefits'!$O521),('Discounted Benefits'!BP521)/Value_Output,"")</f>
        <v/>
      </c>
      <c r="BK328" s="77" t="str">
        <f>IF(ISTEXT('Discounted Benefits'!$N521&amp;'Discounted Benefits'!$O521),('Discounted Benefits'!BQ521)/Value_Output,"")</f>
        <v/>
      </c>
      <c r="BL328" s="77" t="str">
        <f>IF(ISTEXT('Discounted Benefits'!$N521&amp;'Discounted Benefits'!$O521),('Discounted Benefits'!BR521)/Value_Output,"")</f>
        <v/>
      </c>
      <c r="BM328" s="77" t="str">
        <f>IF(ISTEXT('Discounted Benefits'!$N521&amp;'Discounted Benefits'!$O521),('Discounted Benefits'!BS521)/Value_Output,"")</f>
        <v/>
      </c>
      <c r="BN328" s="77" t="str">
        <f>IF(ISTEXT('Discounted Benefits'!$N521&amp;'Discounted Benefits'!$O521),('Discounted Benefits'!BT521)/Value_Output,"")</f>
        <v/>
      </c>
      <c r="BO328" s="77" t="str">
        <f>IF(ISTEXT('Discounted Benefits'!$N521&amp;'Discounted Benefits'!$O521),('Discounted Benefits'!BU521)/Value_Output,"")</f>
        <v/>
      </c>
      <c r="BP328" s="77" t="str">
        <f>IF(ISTEXT('Discounted Benefits'!$N521&amp;'Discounted Benefits'!$O521),('Discounted Benefits'!BV521)/Value_Output,"")</f>
        <v/>
      </c>
      <c r="BQ328" s="77" t="str">
        <f>IF(ISTEXT('Discounted Benefits'!$N521&amp;'Discounted Benefits'!$O521),('Discounted Benefits'!BW521)/Value_Output,"")</f>
        <v/>
      </c>
      <c r="BR328" s="77" t="str">
        <f>IF(ISTEXT('Discounted Benefits'!$N521&amp;'Discounted Benefits'!$O521),('Discounted Benefits'!BX521)/Value_Output,"")</f>
        <v/>
      </c>
      <c r="BS328" s="77" t="str">
        <f>IF(ISTEXT('Discounted Benefits'!$N521&amp;'Discounted Benefits'!$O521),('Discounted Benefits'!BY521)/Value_Output,"")</f>
        <v/>
      </c>
      <c r="BT328" s="77" t="str">
        <f>IF(ISTEXT('Discounted Benefits'!$N521&amp;'Discounted Benefits'!$O521),('Discounted Benefits'!BZ521)/Value_Output,"")</f>
        <v/>
      </c>
      <c r="BU328" s="77" t="str">
        <f>IF(ISTEXT('Discounted Benefits'!$N521&amp;'Discounted Benefits'!$O521),('Discounted Benefits'!CA521)/Value_Output,"")</f>
        <v/>
      </c>
      <c r="BV328" s="77" t="str">
        <f>IF(ISTEXT('Discounted Benefits'!$N521&amp;'Discounted Benefits'!$O521),('Discounted Benefits'!CB521)/Value_Output,"")</f>
        <v/>
      </c>
      <c r="BW328" s="77" t="str">
        <f>IF(ISTEXT('Discounted Benefits'!$N521&amp;'Discounted Benefits'!$O521),('Discounted Benefits'!CC521)/Value_Output,"")</f>
        <v/>
      </c>
      <c r="BX328" s="77" t="str">
        <f>IF(ISTEXT('Discounted Benefits'!$N521&amp;'Discounted Benefits'!$O521),('Discounted Benefits'!CD521)/Value_Output,"")</f>
        <v/>
      </c>
      <c r="BY328" s="77" t="str">
        <f>IF(ISTEXT('Discounted Benefits'!$N521&amp;'Discounted Benefits'!$O521),('Discounted Benefits'!CE521)/Value_Output,"")</f>
        <v/>
      </c>
      <c r="BZ328" s="77" t="str">
        <f>IF(ISTEXT('Discounted Benefits'!$N521&amp;'Discounted Benefits'!$O521),('Discounted Benefits'!CF521)/Value_Output,"")</f>
        <v/>
      </c>
      <c r="CA328" s="77" t="str">
        <f>IF(ISTEXT('Discounted Benefits'!$N521&amp;'Discounted Benefits'!$O521),('Discounted Benefits'!CG521)/Value_Output,"")</f>
        <v/>
      </c>
      <c r="CB328" s="77" t="str">
        <f>IF(ISTEXT('Discounted Benefits'!$N521&amp;'Discounted Benefits'!$O521),('Discounted Benefits'!CH521)/Value_Output,"")</f>
        <v/>
      </c>
      <c r="CC328" s="77" t="str">
        <f>IF(ISTEXT('Discounted Benefits'!$N521&amp;'Discounted Benefits'!$O521),('Discounted Benefits'!CI521)/Value_Output,"")</f>
        <v/>
      </c>
      <c r="CD328" s="77" t="str">
        <f>IF(ISTEXT('Discounted Benefits'!$N521&amp;'Discounted Benefits'!$O521),('Discounted Benefits'!CJ521)/Value_Output,"")</f>
        <v/>
      </c>
      <c r="CE328" s="77" t="str">
        <f>IF(ISTEXT('Discounted Benefits'!$N521&amp;'Discounted Benefits'!$O521),('Discounted Benefits'!CK521)/Value_Output,"")</f>
        <v/>
      </c>
      <c r="CF328" s="77" t="str">
        <f>IF(ISTEXT('Discounted Benefits'!$N521&amp;'Discounted Benefits'!$O521),('Discounted Benefits'!CL521)/Value_Output,"")</f>
        <v/>
      </c>
      <c r="CG328" s="77" t="str">
        <f>IF(ISTEXT('Discounted Benefits'!$N521&amp;'Discounted Benefits'!$O521),('Discounted Benefits'!CM521)/Value_Output,"")</f>
        <v/>
      </c>
      <c r="CH328" s="77" t="str">
        <f>IF(ISTEXT('Discounted Benefits'!$N521&amp;'Discounted Benefits'!$O521),('Discounted Benefits'!CN521)/Value_Output,"")</f>
        <v/>
      </c>
      <c r="CI328" s="77" t="str">
        <f>IF(ISTEXT('Discounted Benefits'!$N521&amp;'Discounted Benefits'!$O521),('Discounted Benefits'!CO521)/Value_Output,"")</f>
        <v/>
      </c>
      <c r="CJ328" s="77" t="str">
        <f>IF(ISTEXT('Discounted Benefits'!$N521&amp;'Discounted Benefits'!$O521),('Discounted Benefits'!CP521)/Value_Output,"")</f>
        <v/>
      </c>
      <c r="CM328" s="24"/>
      <c r="CN328" s="24"/>
    </row>
    <row r="329" spans="3:92" x14ac:dyDescent="0.35">
      <c r="C329" s="114"/>
      <c r="D329" s="114"/>
      <c r="E329" s="23" t="str">
        <f>IF(ISTEXT('Discounted Benefits'!$N522&amp;'Discounted Benefits'!$O522),'Discounted Benefits'!$O522,"")</f>
        <v/>
      </c>
      <c r="F329" s="23"/>
      <c r="G329" s="82" t="str">
        <f>IF(ISTEXT('Discounted Benefits'!$N522&amp;'Discounted Benefits'!$O522),SUM('Discounted Benefits'!$P522:$BM522)/Value_Output,"")</f>
        <v/>
      </c>
      <c r="H329" s="82"/>
      <c r="I329" s="87"/>
      <c r="J329" s="81" t="str">
        <f>IF(ISTEXT('Discounted Benefits'!$N522&amp;'Discounted Benefits'!$O522),('Discounted Benefits'!P522)/Value_Output,"")</f>
        <v/>
      </c>
      <c r="K329" s="81" t="str">
        <f>IF(ISTEXT('Discounted Benefits'!$N522&amp;'Discounted Benefits'!$O522),('Discounted Benefits'!Q522)/Value_Output,"")</f>
        <v/>
      </c>
      <c r="L329" s="81" t="str">
        <f>IF(ISTEXT('Discounted Benefits'!$N522&amp;'Discounted Benefits'!$O522),('Discounted Benefits'!R522)/Value_Output,"")</f>
        <v/>
      </c>
      <c r="M329" s="81" t="str">
        <f>IF(ISTEXT('Discounted Benefits'!$N522&amp;'Discounted Benefits'!$O522),('Discounted Benefits'!S522)/Value_Output,"")</f>
        <v/>
      </c>
      <c r="N329" s="81" t="str">
        <f>IF(ISTEXT('Discounted Benefits'!$N522&amp;'Discounted Benefits'!$O522),('Discounted Benefits'!T522)/Value_Output,"")</f>
        <v/>
      </c>
      <c r="O329" s="81" t="str">
        <f>IF(ISTEXT('Discounted Benefits'!$N522&amp;'Discounted Benefits'!$O522),('Discounted Benefits'!U522)/Value_Output,"")</f>
        <v/>
      </c>
      <c r="P329" s="81" t="str">
        <f>IF(ISTEXT('Discounted Benefits'!$N522&amp;'Discounted Benefits'!$O522),('Discounted Benefits'!V522)/Value_Output,"")</f>
        <v/>
      </c>
      <c r="Q329" s="81" t="str">
        <f>IF(ISTEXT('Discounted Benefits'!$N522&amp;'Discounted Benefits'!$O522),('Discounted Benefits'!W522)/Value_Output,"")</f>
        <v/>
      </c>
      <c r="R329" s="81" t="str">
        <f>IF(ISTEXT('Discounted Benefits'!$N522&amp;'Discounted Benefits'!$O522),('Discounted Benefits'!X522)/Value_Output,"")</f>
        <v/>
      </c>
      <c r="S329" s="81" t="str">
        <f>IF(ISTEXT('Discounted Benefits'!$N522&amp;'Discounted Benefits'!$O522),('Discounted Benefits'!Y522)/Value_Output,"")</f>
        <v/>
      </c>
      <c r="T329" s="81" t="str">
        <f>IF(ISTEXT('Discounted Benefits'!$N522&amp;'Discounted Benefits'!$O522),('Discounted Benefits'!Z522)/Value_Output,"")</f>
        <v/>
      </c>
      <c r="U329" s="81" t="str">
        <f>IF(ISTEXT('Discounted Benefits'!$N522&amp;'Discounted Benefits'!$O522),('Discounted Benefits'!AA522)/Value_Output,"")</f>
        <v/>
      </c>
      <c r="V329" s="81" t="str">
        <f>IF(ISTEXT('Discounted Benefits'!$N522&amp;'Discounted Benefits'!$O522),('Discounted Benefits'!AB522)/Value_Output,"")</f>
        <v/>
      </c>
      <c r="W329" s="81" t="str">
        <f>IF(ISTEXT('Discounted Benefits'!$N522&amp;'Discounted Benefits'!$O522),('Discounted Benefits'!AC522)/Value_Output,"")</f>
        <v/>
      </c>
      <c r="X329" s="81" t="str">
        <f>IF(ISTEXT('Discounted Benefits'!$N522&amp;'Discounted Benefits'!$O522),('Discounted Benefits'!AD522)/Value_Output,"")</f>
        <v/>
      </c>
      <c r="Y329" s="81" t="str">
        <f>IF(ISTEXT('Discounted Benefits'!$N522&amp;'Discounted Benefits'!$O522),('Discounted Benefits'!AE522)/Value_Output,"")</f>
        <v/>
      </c>
      <c r="Z329" s="81" t="str">
        <f>IF(ISTEXT('Discounted Benefits'!$N522&amp;'Discounted Benefits'!$O522),('Discounted Benefits'!AF522)/Value_Output,"")</f>
        <v/>
      </c>
      <c r="AA329" s="81" t="str">
        <f>IF(ISTEXT('Discounted Benefits'!$N522&amp;'Discounted Benefits'!$O522),('Discounted Benefits'!AG522)/Value_Output,"")</f>
        <v/>
      </c>
      <c r="AB329" s="81" t="str">
        <f>IF(ISTEXT('Discounted Benefits'!$N522&amp;'Discounted Benefits'!$O522),('Discounted Benefits'!AH522)/Value_Output,"")</f>
        <v/>
      </c>
      <c r="AC329" s="81" t="str">
        <f>IF(ISTEXT('Discounted Benefits'!$N522&amp;'Discounted Benefits'!$O522),('Discounted Benefits'!AI522)/Value_Output,"")</f>
        <v/>
      </c>
      <c r="AD329" s="81" t="str">
        <f>IF(ISTEXT('Discounted Benefits'!$N522&amp;'Discounted Benefits'!$O522),('Discounted Benefits'!AJ522)/Value_Output,"")</f>
        <v/>
      </c>
      <c r="AE329" s="81" t="str">
        <f>IF(ISTEXT('Discounted Benefits'!$N522&amp;'Discounted Benefits'!$O522),('Discounted Benefits'!AK522)/Value_Output,"")</f>
        <v/>
      </c>
      <c r="AF329" s="81" t="str">
        <f>IF(ISTEXT('Discounted Benefits'!$N522&amp;'Discounted Benefits'!$O522),('Discounted Benefits'!AL522)/Value_Output,"")</f>
        <v/>
      </c>
      <c r="AG329" s="81" t="str">
        <f>IF(ISTEXT('Discounted Benefits'!$N522&amp;'Discounted Benefits'!$O522),('Discounted Benefits'!AM522)/Value_Output,"")</f>
        <v/>
      </c>
      <c r="AH329" s="81" t="str">
        <f>IF(ISTEXT('Discounted Benefits'!$N522&amp;'Discounted Benefits'!$O522),('Discounted Benefits'!AN522)/Value_Output,"")</f>
        <v/>
      </c>
      <c r="AI329" s="81" t="str">
        <f>IF(ISTEXT('Discounted Benefits'!$N522&amp;'Discounted Benefits'!$O522),('Discounted Benefits'!AO522)/Value_Output,"")</f>
        <v/>
      </c>
      <c r="AJ329" s="81" t="str">
        <f>IF(ISTEXT('Discounted Benefits'!$N522&amp;'Discounted Benefits'!$O522),('Discounted Benefits'!AP522)/Value_Output,"")</f>
        <v/>
      </c>
      <c r="AK329" s="81" t="str">
        <f>IF(ISTEXT('Discounted Benefits'!$N522&amp;'Discounted Benefits'!$O522),('Discounted Benefits'!AQ522)/Value_Output,"")</f>
        <v/>
      </c>
      <c r="AL329" s="81" t="str">
        <f>IF(ISTEXT('Discounted Benefits'!$N522&amp;'Discounted Benefits'!$O522),('Discounted Benefits'!AR522)/Value_Output,"")</f>
        <v/>
      </c>
      <c r="AM329" s="81" t="str">
        <f>IF(ISTEXT('Discounted Benefits'!$N522&amp;'Discounted Benefits'!$O522),('Discounted Benefits'!AS522)/Value_Output,"")</f>
        <v/>
      </c>
      <c r="AN329" s="81" t="str">
        <f>IF(ISTEXT('Discounted Benefits'!$N522&amp;'Discounted Benefits'!$O522),('Discounted Benefits'!AT522)/Value_Output,"")</f>
        <v/>
      </c>
      <c r="AO329" s="81" t="str">
        <f>IF(ISTEXT('Discounted Benefits'!$N522&amp;'Discounted Benefits'!$O522),('Discounted Benefits'!AU522)/Value_Output,"")</f>
        <v/>
      </c>
      <c r="AP329" s="81" t="str">
        <f>IF(ISTEXT('Discounted Benefits'!$N522&amp;'Discounted Benefits'!$O522),('Discounted Benefits'!AV522)/Value_Output,"")</f>
        <v/>
      </c>
      <c r="AQ329" s="81" t="str">
        <f>IF(ISTEXT('Discounted Benefits'!$N522&amp;'Discounted Benefits'!$O522),('Discounted Benefits'!AW522)/Value_Output,"")</f>
        <v/>
      </c>
      <c r="AR329" s="81" t="str">
        <f>IF(ISTEXT('Discounted Benefits'!$N522&amp;'Discounted Benefits'!$O522),('Discounted Benefits'!AX522)/Value_Output,"")</f>
        <v/>
      </c>
      <c r="AS329" s="81" t="str">
        <f>IF(ISTEXT('Discounted Benefits'!$N522&amp;'Discounted Benefits'!$O522),('Discounted Benefits'!AY522)/Value_Output,"")</f>
        <v/>
      </c>
      <c r="AT329" s="81" t="str">
        <f>IF(ISTEXT('Discounted Benefits'!$N522&amp;'Discounted Benefits'!$O522),('Discounted Benefits'!AZ522)/Value_Output,"")</f>
        <v/>
      </c>
      <c r="AU329" s="81" t="str">
        <f>IF(ISTEXT('Discounted Benefits'!$N522&amp;'Discounted Benefits'!$O522),('Discounted Benefits'!BA522)/Value_Output,"")</f>
        <v/>
      </c>
      <c r="AV329" s="81" t="str">
        <f>IF(ISTEXT('Discounted Benefits'!$N522&amp;'Discounted Benefits'!$O522),('Discounted Benefits'!BB522)/Value_Output,"")</f>
        <v/>
      </c>
      <c r="AW329" s="81" t="str">
        <f>IF(ISTEXT('Discounted Benefits'!$N522&amp;'Discounted Benefits'!$O522),('Discounted Benefits'!BC522)/Value_Output,"")</f>
        <v/>
      </c>
      <c r="AX329" s="81" t="str">
        <f>IF(ISTEXT('Discounted Benefits'!$N522&amp;'Discounted Benefits'!$O522),('Discounted Benefits'!BD522)/Value_Output,"")</f>
        <v/>
      </c>
      <c r="AY329" s="81" t="str">
        <f>IF(ISTEXT('Discounted Benefits'!$N522&amp;'Discounted Benefits'!$O522),('Discounted Benefits'!BE522)/Value_Output,"")</f>
        <v/>
      </c>
      <c r="AZ329" s="77" t="str">
        <f>IF(ISTEXT('Discounted Benefits'!$N522&amp;'Discounted Benefits'!$O522),('Discounted Benefits'!BF522)/Value_Output,"")</f>
        <v/>
      </c>
      <c r="BA329" s="77" t="str">
        <f>IF(ISTEXT('Discounted Benefits'!$N522&amp;'Discounted Benefits'!$O522),('Discounted Benefits'!BG522)/Value_Output,"")</f>
        <v/>
      </c>
      <c r="BB329" s="77" t="str">
        <f>IF(ISTEXT('Discounted Benefits'!$N522&amp;'Discounted Benefits'!$O522),('Discounted Benefits'!BH522)/Value_Output,"")</f>
        <v/>
      </c>
      <c r="BC329" s="77" t="str">
        <f>IF(ISTEXT('Discounted Benefits'!$N522&amp;'Discounted Benefits'!$O522),('Discounted Benefits'!BI522)/Value_Output,"")</f>
        <v/>
      </c>
      <c r="BD329" s="77" t="str">
        <f>IF(ISTEXT('Discounted Benefits'!$N522&amp;'Discounted Benefits'!$O522),('Discounted Benefits'!BJ522)/Value_Output,"")</f>
        <v/>
      </c>
      <c r="BE329" s="77" t="str">
        <f>IF(ISTEXT('Discounted Benefits'!$N522&amp;'Discounted Benefits'!$O522),('Discounted Benefits'!BK522)/Value_Output,"")</f>
        <v/>
      </c>
      <c r="BF329" s="77" t="str">
        <f>IF(ISTEXT('Discounted Benefits'!$N522&amp;'Discounted Benefits'!$O522),('Discounted Benefits'!BL522)/Value_Output,"")</f>
        <v/>
      </c>
      <c r="BG329" s="77" t="str">
        <f>IF(ISTEXT('Discounted Benefits'!$N522&amp;'Discounted Benefits'!$O522),('Discounted Benefits'!BM522)/Value_Output,"")</f>
        <v/>
      </c>
      <c r="BH329" s="77" t="str">
        <f>IF(ISTEXT('Discounted Benefits'!$N522&amp;'Discounted Benefits'!$O522),('Discounted Benefits'!BN522)/Value_Output,"")</f>
        <v/>
      </c>
      <c r="BI329" s="77" t="str">
        <f>IF(ISTEXT('Discounted Benefits'!$N522&amp;'Discounted Benefits'!$O522),('Discounted Benefits'!BO522)/Value_Output,"")</f>
        <v/>
      </c>
      <c r="BJ329" s="77" t="str">
        <f>IF(ISTEXT('Discounted Benefits'!$N522&amp;'Discounted Benefits'!$O522),('Discounted Benefits'!BP522)/Value_Output,"")</f>
        <v/>
      </c>
      <c r="BK329" s="77" t="str">
        <f>IF(ISTEXT('Discounted Benefits'!$N522&amp;'Discounted Benefits'!$O522),('Discounted Benefits'!BQ522)/Value_Output,"")</f>
        <v/>
      </c>
      <c r="BL329" s="77" t="str">
        <f>IF(ISTEXT('Discounted Benefits'!$N522&amp;'Discounted Benefits'!$O522),('Discounted Benefits'!BR522)/Value_Output,"")</f>
        <v/>
      </c>
      <c r="BM329" s="77" t="str">
        <f>IF(ISTEXT('Discounted Benefits'!$N522&amp;'Discounted Benefits'!$O522),('Discounted Benefits'!BS522)/Value_Output,"")</f>
        <v/>
      </c>
      <c r="BN329" s="77" t="str">
        <f>IF(ISTEXT('Discounted Benefits'!$N522&amp;'Discounted Benefits'!$O522),('Discounted Benefits'!BT522)/Value_Output,"")</f>
        <v/>
      </c>
      <c r="BO329" s="77" t="str">
        <f>IF(ISTEXT('Discounted Benefits'!$N522&amp;'Discounted Benefits'!$O522),('Discounted Benefits'!BU522)/Value_Output,"")</f>
        <v/>
      </c>
      <c r="BP329" s="77" t="str">
        <f>IF(ISTEXT('Discounted Benefits'!$N522&amp;'Discounted Benefits'!$O522),('Discounted Benefits'!BV522)/Value_Output,"")</f>
        <v/>
      </c>
      <c r="BQ329" s="77" t="str">
        <f>IF(ISTEXT('Discounted Benefits'!$N522&amp;'Discounted Benefits'!$O522),('Discounted Benefits'!BW522)/Value_Output,"")</f>
        <v/>
      </c>
      <c r="BR329" s="77" t="str">
        <f>IF(ISTEXT('Discounted Benefits'!$N522&amp;'Discounted Benefits'!$O522),('Discounted Benefits'!BX522)/Value_Output,"")</f>
        <v/>
      </c>
      <c r="BS329" s="77" t="str">
        <f>IF(ISTEXT('Discounted Benefits'!$N522&amp;'Discounted Benefits'!$O522),('Discounted Benefits'!BY522)/Value_Output,"")</f>
        <v/>
      </c>
      <c r="BT329" s="77" t="str">
        <f>IF(ISTEXT('Discounted Benefits'!$N522&amp;'Discounted Benefits'!$O522),('Discounted Benefits'!BZ522)/Value_Output,"")</f>
        <v/>
      </c>
      <c r="BU329" s="77" t="str">
        <f>IF(ISTEXT('Discounted Benefits'!$N522&amp;'Discounted Benefits'!$O522),('Discounted Benefits'!CA522)/Value_Output,"")</f>
        <v/>
      </c>
      <c r="BV329" s="77" t="str">
        <f>IF(ISTEXT('Discounted Benefits'!$N522&amp;'Discounted Benefits'!$O522),('Discounted Benefits'!CB522)/Value_Output,"")</f>
        <v/>
      </c>
      <c r="BW329" s="77" t="str">
        <f>IF(ISTEXT('Discounted Benefits'!$N522&amp;'Discounted Benefits'!$O522),('Discounted Benefits'!CC522)/Value_Output,"")</f>
        <v/>
      </c>
      <c r="BX329" s="77" t="str">
        <f>IF(ISTEXT('Discounted Benefits'!$N522&amp;'Discounted Benefits'!$O522),('Discounted Benefits'!CD522)/Value_Output,"")</f>
        <v/>
      </c>
      <c r="BY329" s="77" t="str">
        <f>IF(ISTEXT('Discounted Benefits'!$N522&amp;'Discounted Benefits'!$O522),('Discounted Benefits'!CE522)/Value_Output,"")</f>
        <v/>
      </c>
      <c r="BZ329" s="77" t="str">
        <f>IF(ISTEXT('Discounted Benefits'!$N522&amp;'Discounted Benefits'!$O522),('Discounted Benefits'!CF522)/Value_Output,"")</f>
        <v/>
      </c>
      <c r="CA329" s="77" t="str">
        <f>IF(ISTEXT('Discounted Benefits'!$N522&amp;'Discounted Benefits'!$O522),('Discounted Benefits'!CG522)/Value_Output,"")</f>
        <v/>
      </c>
      <c r="CB329" s="77" t="str">
        <f>IF(ISTEXT('Discounted Benefits'!$N522&amp;'Discounted Benefits'!$O522),('Discounted Benefits'!CH522)/Value_Output,"")</f>
        <v/>
      </c>
      <c r="CC329" s="77" t="str">
        <f>IF(ISTEXT('Discounted Benefits'!$N522&amp;'Discounted Benefits'!$O522),('Discounted Benefits'!CI522)/Value_Output,"")</f>
        <v/>
      </c>
      <c r="CD329" s="77" t="str">
        <f>IF(ISTEXT('Discounted Benefits'!$N522&amp;'Discounted Benefits'!$O522),('Discounted Benefits'!CJ522)/Value_Output,"")</f>
        <v/>
      </c>
      <c r="CE329" s="77" t="str">
        <f>IF(ISTEXT('Discounted Benefits'!$N522&amp;'Discounted Benefits'!$O522),('Discounted Benefits'!CK522)/Value_Output,"")</f>
        <v/>
      </c>
      <c r="CF329" s="77" t="str">
        <f>IF(ISTEXT('Discounted Benefits'!$N522&amp;'Discounted Benefits'!$O522),('Discounted Benefits'!CL522)/Value_Output,"")</f>
        <v/>
      </c>
      <c r="CG329" s="77" t="str">
        <f>IF(ISTEXT('Discounted Benefits'!$N522&amp;'Discounted Benefits'!$O522),('Discounted Benefits'!CM522)/Value_Output,"")</f>
        <v/>
      </c>
      <c r="CH329" s="77" t="str">
        <f>IF(ISTEXT('Discounted Benefits'!$N522&amp;'Discounted Benefits'!$O522),('Discounted Benefits'!CN522)/Value_Output,"")</f>
        <v/>
      </c>
      <c r="CI329" s="77" t="str">
        <f>IF(ISTEXT('Discounted Benefits'!$N522&amp;'Discounted Benefits'!$O522),('Discounted Benefits'!CO522)/Value_Output,"")</f>
        <v/>
      </c>
      <c r="CJ329" s="77" t="str">
        <f>IF(ISTEXT('Discounted Benefits'!$N522&amp;'Discounted Benefits'!$O522),('Discounted Benefits'!CP522)/Value_Output,"")</f>
        <v/>
      </c>
      <c r="CM329" s="24"/>
      <c r="CN329" s="24"/>
    </row>
    <row r="330" spans="3:92" x14ac:dyDescent="0.35">
      <c r="C330" s="114"/>
      <c r="D330" s="114"/>
      <c r="E330" s="23" t="str">
        <f>IF(ISTEXT('Discounted Benefits'!$N523&amp;'Discounted Benefits'!$O523),'Discounted Benefits'!$O523,"")</f>
        <v/>
      </c>
      <c r="F330" s="23"/>
      <c r="G330" s="82" t="str">
        <f>IF(ISTEXT('Discounted Benefits'!$N523&amp;'Discounted Benefits'!$O523),SUM('Discounted Benefits'!$P523:$BM523)/Value_Output,"")</f>
        <v/>
      </c>
      <c r="H330" s="82"/>
      <c r="I330" s="87"/>
      <c r="J330" s="81" t="str">
        <f>IF(ISTEXT('Discounted Benefits'!$N523&amp;'Discounted Benefits'!$O523),('Discounted Benefits'!P523)/Value_Output,"")</f>
        <v/>
      </c>
      <c r="K330" s="81" t="str">
        <f>IF(ISTEXT('Discounted Benefits'!$N523&amp;'Discounted Benefits'!$O523),('Discounted Benefits'!Q523)/Value_Output,"")</f>
        <v/>
      </c>
      <c r="L330" s="81" t="str">
        <f>IF(ISTEXT('Discounted Benefits'!$N523&amp;'Discounted Benefits'!$O523),('Discounted Benefits'!R523)/Value_Output,"")</f>
        <v/>
      </c>
      <c r="M330" s="81" t="str">
        <f>IF(ISTEXT('Discounted Benefits'!$N523&amp;'Discounted Benefits'!$O523),('Discounted Benefits'!S523)/Value_Output,"")</f>
        <v/>
      </c>
      <c r="N330" s="81" t="str">
        <f>IF(ISTEXT('Discounted Benefits'!$N523&amp;'Discounted Benefits'!$O523),('Discounted Benefits'!T523)/Value_Output,"")</f>
        <v/>
      </c>
      <c r="O330" s="81" t="str">
        <f>IF(ISTEXT('Discounted Benefits'!$N523&amp;'Discounted Benefits'!$O523),('Discounted Benefits'!U523)/Value_Output,"")</f>
        <v/>
      </c>
      <c r="P330" s="81" t="str">
        <f>IF(ISTEXT('Discounted Benefits'!$N523&amp;'Discounted Benefits'!$O523),('Discounted Benefits'!V523)/Value_Output,"")</f>
        <v/>
      </c>
      <c r="Q330" s="81" t="str">
        <f>IF(ISTEXT('Discounted Benefits'!$N523&amp;'Discounted Benefits'!$O523),('Discounted Benefits'!W523)/Value_Output,"")</f>
        <v/>
      </c>
      <c r="R330" s="81" t="str">
        <f>IF(ISTEXT('Discounted Benefits'!$N523&amp;'Discounted Benefits'!$O523),('Discounted Benefits'!X523)/Value_Output,"")</f>
        <v/>
      </c>
      <c r="S330" s="81" t="str">
        <f>IF(ISTEXT('Discounted Benefits'!$N523&amp;'Discounted Benefits'!$O523),('Discounted Benefits'!Y523)/Value_Output,"")</f>
        <v/>
      </c>
      <c r="T330" s="81" t="str">
        <f>IF(ISTEXT('Discounted Benefits'!$N523&amp;'Discounted Benefits'!$O523),('Discounted Benefits'!Z523)/Value_Output,"")</f>
        <v/>
      </c>
      <c r="U330" s="81" t="str">
        <f>IF(ISTEXT('Discounted Benefits'!$N523&amp;'Discounted Benefits'!$O523),('Discounted Benefits'!AA523)/Value_Output,"")</f>
        <v/>
      </c>
      <c r="V330" s="81" t="str">
        <f>IF(ISTEXT('Discounted Benefits'!$N523&amp;'Discounted Benefits'!$O523),('Discounted Benefits'!AB523)/Value_Output,"")</f>
        <v/>
      </c>
      <c r="W330" s="81" t="str">
        <f>IF(ISTEXT('Discounted Benefits'!$N523&amp;'Discounted Benefits'!$O523),('Discounted Benefits'!AC523)/Value_Output,"")</f>
        <v/>
      </c>
      <c r="X330" s="81" t="str">
        <f>IF(ISTEXT('Discounted Benefits'!$N523&amp;'Discounted Benefits'!$O523),('Discounted Benefits'!AD523)/Value_Output,"")</f>
        <v/>
      </c>
      <c r="Y330" s="81" t="str">
        <f>IF(ISTEXT('Discounted Benefits'!$N523&amp;'Discounted Benefits'!$O523),('Discounted Benefits'!AE523)/Value_Output,"")</f>
        <v/>
      </c>
      <c r="Z330" s="81" t="str">
        <f>IF(ISTEXT('Discounted Benefits'!$N523&amp;'Discounted Benefits'!$O523),('Discounted Benefits'!AF523)/Value_Output,"")</f>
        <v/>
      </c>
      <c r="AA330" s="81" t="str">
        <f>IF(ISTEXT('Discounted Benefits'!$N523&amp;'Discounted Benefits'!$O523),('Discounted Benefits'!AG523)/Value_Output,"")</f>
        <v/>
      </c>
      <c r="AB330" s="81" t="str">
        <f>IF(ISTEXT('Discounted Benefits'!$N523&amp;'Discounted Benefits'!$O523),('Discounted Benefits'!AH523)/Value_Output,"")</f>
        <v/>
      </c>
      <c r="AC330" s="81" t="str">
        <f>IF(ISTEXT('Discounted Benefits'!$N523&amp;'Discounted Benefits'!$O523),('Discounted Benefits'!AI523)/Value_Output,"")</f>
        <v/>
      </c>
      <c r="AD330" s="81" t="str">
        <f>IF(ISTEXT('Discounted Benefits'!$N523&amp;'Discounted Benefits'!$O523),('Discounted Benefits'!AJ523)/Value_Output,"")</f>
        <v/>
      </c>
      <c r="AE330" s="81" t="str">
        <f>IF(ISTEXT('Discounted Benefits'!$N523&amp;'Discounted Benefits'!$O523),('Discounted Benefits'!AK523)/Value_Output,"")</f>
        <v/>
      </c>
      <c r="AF330" s="81" t="str">
        <f>IF(ISTEXT('Discounted Benefits'!$N523&amp;'Discounted Benefits'!$O523),('Discounted Benefits'!AL523)/Value_Output,"")</f>
        <v/>
      </c>
      <c r="AG330" s="81" t="str">
        <f>IF(ISTEXT('Discounted Benefits'!$N523&amp;'Discounted Benefits'!$O523),('Discounted Benefits'!AM523)/Value_Output,"")</f>
        <v/>
      </c>
      <c r="AH330" s="81" t="str">
        <f>IF(ISTEXT('Discounted Benefits'!$N523&amp;'Discounted Benefits'!$O523),('Discounted Benefits'!AN523)/Value_Output,"")</f>
        <v/>
      </c>
      <c r="AI330" s="81" t="str">
        <f>IF(ISTEXT('Discounted Benefits'!$N523&amp;'Discounted Benefits'!$O523),('Discounted Benefits'!AO523)/Value_Output,"")</f>
        <v/>
      </c>
      <c r="AJ330" s="81" t="str">
        <f>IF(ISTEXT('Discounted Benefits'!$N523&amp;'Discounted Benefits'!$O523),('Discounted Benefits'!AP523)/Value_Output,"")</f>
        <v/>
      </c>
      <c r="AK330" s="81" t="str">
        <f>IF(ISTEXT('Discounted Benefits'!$N523&amp;'Discounted Benefits'!$O523),('Discounted Benefits'!AQ523)/Value_Output,"")</f>
        <v/>
      </c>
      <c r="AL330" s="81" t="str">
        <f>IF(ISTEXT('Discounted Benefits'!$N523&amp;'Discounted Benefits'!$O523),('Discounted Benefits'!AR523)/Value_Output,"")</f>
        <v/>
      </c>
      <c r="AM330" s="81" t="str">
        <f>IF(ISTEXT('Discounted Benefits'!$N523&amp;'Discounted Benefits'!$O523),('Discounted Benefits'!AS523)/Value_Output,"")</f>
        <v/>
      </c>
      <c r="AN330" s="81" t="str">
        <f>IF(ISTEXT('Discounted Benefits'!$N523&amp;'Discounted Benefits'!$O523),('Discounted Benefits'!AT523)/Value_Output,"")</f>
        <v/>
      </c>
      <c r="AO330" s="81" t="str">
        <f>IF(ISTEXT('Discounted Benefits'!$N523&amp;'Discounted Benefits'!$O523),('Discounted Benefits'!AU523)/Value_Output,"")</f>
        <v/>
      </c>
      <c r="AP330" s="81" t="str">
        <f>IF(ISTEXT('Discounted Benefits'!$N523&amp;'Discounted Benefits'!$O523),('Discounted Benefits'!AV523)/Value_Output,"")</f>
        <v/>
      </c>
      <c r="AQ330" s="81" t="str">
        <f>IF(ISTEXT('Discounted Benefits'!$N523&amp;'Discounted Benefits'!$O523),('Discounted Benefits'!AW523)/Value_Output,"")</f>
        <v/>
      </c>
      <c r="AR330" s="81" t="str">
        <f>IF(ISTEXT('Discounted Benefits'!$N523&amp;'Discounted Benefits'!$O523),('Discounted Benefits'!AX523)/Value_Output,"")</f>
        <v/>
      </c>
      <c r="AS330" s="81" t="str">
        <f>IF(ISTEXT('Discounted Benefits'!$N523&amp;'Discounted Benefits'!$O523),('Discounted Benefits'!AY523)/Value_Output,"")</f>
        <v/>
      </c>
      <c r="AT330" s="81" t="str">
        <f>IF(ISTEXT('Discounted Benefits'!$N523&amp;'Discounted Benefits'!$O523),('Discounted Benefits'!AZ523)/Value_Output,"")</f>
        <v/>
      </c>
      <c r="AU330" s="81" t="str">
        <f>IF(ISTEXT('Discounted Benefits'!$N523&amp;'Discounted Benefits'!$O523),('Discounted Benefits'!BA523)/Value_Output,"")</f>
        <v/>
      </c>
      <c r="AV330" s="81" t="str">
        <f>IF(ISTEXT('Discounted Benefits'!$N523&amp;'Discounted Benefits'!$O523),('Discounted Benefits'!BB523)/Value_Output,"")</f>
        <v/>
      </c>
      <c r="AW330" s="81" t="str">
        <f>IF(ISTEXT('Discounted Benefits'!$N523&amp;'Discounted Benefits'!$O523),('Discounted Benefits'!BC523)/Value_Output,"")</f>
        <v/>
      </c>
      <c r="AX330" s="81" t="str">
        <f>IF(ISTEXT('Discounted Benefits'!$N523&amp;'Discounted Benefits'!$O523),('Discounted Benefits'!BD523)/Value_Output,"")</f>
        <v/>
      </c>
      <c r="AY330" s="81" t="str">
        <f>IF(ISTEXT('Discounted Benefits'!$N523&amp;'Discounted Benefits'!$O523),('Discounted Benefits'!BE523)/Value_Output,"")</f>
        <v/>
      </c>
      <c r="AZ330" s="77" t="str">
        <f>IF(ISTEXT('Discounted Benefits'!$N523&amp;'Discounted Benefits'!$O523),('Discounted Benefits'!BF523)/Value_Output,"")</f>
        <v/>
      </c>
      <c r="BA330" s="77" t="str">
        <f>IF(ISTEXT('Discounted Benefits'!$N523&amp;'Discounted Benefits'!$O523),('Discounted Benefits'!BG523)/Value_Output,"")</f>
        <v/>
      </c>
      <c r="BB330" s="77" t="str">
        <f>IF(ISTEXT('Discounted Benefits'!$N523&amp;'Discounted Benefits'!$O523),('Discounted Benefits'!BH523)/Value_Output,"")</f>
        <v/>
      </c>
      <c r="BC330" s="77" t="str">
        <f>IF(ISTEXT('Discounted Benefits'!$N523&amp;'Discounted Benefits'!$O523),('Discounted Benefits'!BI523)/Value_Output,"")</f>
        <v/>
      </c>
      <c r="BD330" s="77" t="str">
        <f>IF(ISTEXT('Discounted Benefits'!$N523&amp;'Discounted Benefits'!$O523),('Discounted Benefits'!BJ523)/Value_Output,"")</f>
        <v/>
      </c>
      <c r="BE330" s="77" t="str">
        <f>IF(ISTEXT('Discounted Benefits'!$N523&amp;'Discounted Benefits'!$O523),('Discounted Benefits'!BK523)/Value_Output,"")</f>
        <v/>
      </c>
      <c r="BF330" s="77" t="str">
        <f>IF(ISTEXT('Discounted Benefits'!$N523&amp;'Discounted Benefits'!$O523),('Discounted Benefits'!BL523)/Value_Output,"")</f>
        <v/>
      </c>
      <c r="BG330" s="77" t="str">
        <f>IF(ISTEXT('Discounted Benefits'!$N523&amp;'Discounted Benefits'!$O523),('Discounted Benefits'!BM523)/Value_Output,"")</f>
        <v/>
      </c>
      <c r="BH330" s="77" t="str">
        <f>IF(ISTEXT('Discounted Benefits'!$N523&amp;'Discounted Benefits'!$O523),('Discounted Benefits'!BN523)/Value_Output,"")</f>
        <v/>
      </c>
      <c r="BI330" s="77" t="str">
        <f>IF(ISTEXT('Discounted Benefits'!$N523&amp;'Discounted Benefits'!$O523),('Discounted Benefits'!BO523)/Value_Output,"")</f>
        <v/>
      </c>
      <c r="BJ330" s="77" t="str">
        <f>IF(ISTEXT('Discounted Benefits'!$N523&amp;'Discounted Benefits'!$O523),('Discounted Benefits'!BP523)/Value_Output,"")</f>
        <v/>
      </c>
      <c r="BK330" s="77" t="str">
        <f>IF(ISTEXT('Discounted Benefits'!$N523&amp;'Discounted Benefits'!$O523),('Discounted Benefits'!BQ523)/Value_Output,"")</f>
        <v/>
      </c>
      <c r="BL330" s="77" t="str">
        <f>IF(ISTEXT('Discounted Benefits'!$N523&amp;'Discounted Benefits'!$O523),('Discounted Benefits'!BR523)/Value_Output,"")</f>
        <v/>
      </c>
      <c r="BM330" s="77" t="str">
        <f>IF(ISTEXT('Discounted Benefits'!$N523&amp;'Discounted Benefits'!$O523),('Discounted Benefits'!BS523)/Value_Output,"")</f>
        <v/>
      </c>
      <c r="BN330" s="77" t="str">
        <f>IF(ISTEXT('Discounted Benefits'!$N523&amp;'Discounted Benefits'!$O523),('Discounted Benefits'!BT523)/Value_Output,"")</f>
        <v/>
      </c>
      <c r="BO330" s="77" t="str">
        <f>IF(ISTEXT('Discounted Benefits'!$N523&amp;'Discounted Benefits'!$O523),('Discounted Benefits'!BU523)/Value_Output,"")</f>
        <v/>
      </c>
      <c r="BP330" s="77" t="str">
        <f>IF(ISTEXT('Discounted Benefits'!$N523&amp;'Discounted Benefits'!$O523),('Discounted Benefits'!BV523)/Value_Output,"")</f>
        <v/>
      </c>
      <c r="BQ330" s="77" t="str">
        <f>IF(ISTEXT('Discounted Benefits'!$N523&amp;'Discounted Benefits'!$O523),('Discounted Benefits'!BW523)/Value_Output,"")</f>
        <v/>
      </c>
      <c r="BR330" s="77" t="str">
        <f>IF(ISTEXT('Discounted Benefits'!$N523&amp;'Discounted Benefits'!$O523),('Discounted Benefits'!BX523)/Value_Output,"")</f>
        <v/>
      </c>
      <c r="BS330" s="77" t="str">
        <f>IF(ISTEXT('Discounted Benefits'!$N523&amp;'Discounted Benefits'!$O523),('Discounted Benefits'!BY523)/Value_Output,"")</f>
        <v/>
      </c>
      <c r="BT330" s="77" t="str">
        <f>IF(ISTEXT('Discounted Benefits'!$N523&amp;'Discounted Benefits'!$O523),('Discounted Benefits'!BZ523)/Value_Output,"")</f>
        <v/>
      </c>
      <c r="BU330" s="77" t="str">
        <f>IF(ISTEXT('Discounted Benefits'!$N523&amp;'Discounted Benefits'!$O523),('Discounted Benefits'!CA523)/Value_Output,"")</f>
        <v/>
      </c>
      <c r="BV330" s="77" t="str">
        <f>IF(ISTEXT('Discounted Benefits'!$N523&amp;'Discounted Benefits'!$O523),('Discounted Benefits'!CB523)/Value_Output,"")</f>
        <v/>
      </c>
      <c r="BW330" s="77" t="str">
        <f>IF(ISTEXT('Discounted Benefits'!$N523&amp;'Discounted Benefits'!$O523),('Discounted Benefits'!CC523)/Value_Output,"")</f>
        <v/>
      </c>
      <c r="BX330" s="77" t="str">
        <f>IF(ISTEXT('Discounted Benefits'!$N523&amp;'Discounted Benefits'!$O523),('Discounted Benefits'!CD523)/Value_Output,"")</f>
        <v/>
      </c>
      <c r="BY330" s="77" t="str">
        <f>IF(ISTEXT('Discounted Benefits'!$N523&amp;'Discounted Benefits'!$O523),('Discounted Benefits'!CE523)/Value_Output,"")</f>
        <v/>
      </c>
      <c r="BZ330" s="77" t="str">
        <f>IF(ISTEXT('Discounted Benefits'!$N523&amp;'Discounted Benefits'!$O523),('Discounted Benefits'!CF523)/Value_Output,"")</f>
        <v/>
      </c>
      <c r="CA330" s="77" t="str">
        <f>IF(ISTEXT('Discounted Benefits'!$N523&amp;'Discounted Benefits'!$O523),('Discounted Benefits'!CG523)/Value_Output,"")</f>
        <v/>
      </c>
      <c r="CB330" s="77" t="str">
        <f>IF(ISTEXT('Discounted Benefits'!$N523&amp;'Discounted Benefits'!$O523),('Discounted Benefits'!CH523)/Value_Output,"")</f>
        <v/>
      </c>
      <c r="CC330" s="77" t="str">
        <f>IF(ISTEXT('Discounted Benefits'!$N523&amp;'Discounted Benefits'!$O523),('Discounted Benefits'!CI523)/Value_Output,"")</f>
        <v/>
      </c>
      <c r="CD330" s="77" t="str">
        <f>IF(ISTEXT('Discounted Benefits'!$N523&amp;'Discounted Benefits'!$O523),('Discounted Benefits'!CJ523)/Value_Output,"")</f>
        <v/>
      </c>
      <c r="CE330" s="77" t="str">
        <f>IF(ISTEXT('Discounted Benefits'!$N523&amp;'Discounted Benefits'!$O523),('Discounted Benefits'!CK523)/Value_Output,"")</f>
        <v/>
      </c>
      <c r="CF330" s="77" t="str">
        <f>IF(ISTEXT('Discounted Benefits'!$N523&amp;'Discounted Benefits'!$O523),('Discounted Benefits'!CL523)/Value_Output,"")</f>
        <v/>
      </c>
      <c r="CG330" s="77" t="str">
        <f>IF(ISTEXT('Discounted Benefits'!$N523&amp;'Discounted Benefits'!$O523),('Discounted Benefits'!CM523)/Value_Output,"")</f>
        <v/>
      </c>
      <c r="CH330" s="77" t="str">
        <f>IF(ISTEXT('Discounted Benefits'!$N523&amp;'Discounted Benefits'!$O523),('Discounted Benefits'!CN523)/Value_Output,"")</f>
        <v/>
      </c>
      <c r="CI330" s="77" t="str">
        <f>IF(ISTEXT('Discounted Benefits'!$N523&amp;'Discounted Benefits'!$O523),('Discounted Benefits'!CO523)/Value_Output,"")</f>
        <v/>
      </c>
      <c r="CJ330" s="77" t="str">
        <f>IF(ISTEXT('Discounted Benefits'!$N523&amp;'Discounted Benefits'!$O523),('Discounted Benefits'!CP523)/Value_Output,"")</f>
        <v/>
      </c>
      <c r="CM330" s="24"/>
      <c r="CN330" s="24"/>
    </row>
    <row r="331" spans="3:92" x14ac:dyDescent="0.35">
      <c r="C331" s="114"/>
      <c r="D331" s="114"/>
      <c r="E331" s="23" t="str">
        <f>IF(ISTEXT('Discounted Benefits'!$N524&amp;'Discounted Benefits'!$O524),'Discounted Benefits'!$O524,"")</f>
        <v/>
      </c>
      <c r="F331" s="23"/>
      <c r="G331" s="82" t="str">
        <f>IF(ISTEXT('Discounted Benefits'!$N524&amp;'Discounted Benefits'!$O524),SUM('Discounted Benefits'!$P524:$BM524)/Value_Output,"")</f>
        <v/>
      </c>
      <c r="H331" s="82"/>
      <c r="I331" s="87"/>
      <c r="J331" s="81" t="str">
        <f>IF(ISTEXT('Discounted Benefits'!$N524&amp;'Discounted Benefits'!$O524),('Discounted Benefits'!P524)/Value_Output,"")</f>
        <v/>
      </c>
      <c r="K331" s="81" t="str">
        <f>IF(ISTEXT('Discounted Benefits'!$N524&amp;'Discounted Benefits'!$O524),('Discounted Benefits'!Q524)/Value_Output,"")</f>
        <v/>
      </c>
      <c r="L331" s="81" t="str">
        <f>IF(ISTEXT('Discounted Benefits'!$N524&amp;'Discounted Benefits'!$O524),('Discounted Benefits'!R524)/Value_Output,"")</f>
        <v/>
      </c>
      <c r="M331" s="81" t="str">
        <f>IF(ISTEXT('Discounted Benefits'!$N524&amp;'Discounted Benefits'!$O524),('Discounted Benefits'!S524)/Value_Output,"")</f>
        <v/>
      </c>
      <c r="N331" s="81" t="str">
        <f>IF(ISTEXT('Discounted Benefits'!$N524&amp;'Discounted Benefits'!$O524),('Discounted Benefits'!T524)/Value_Output,"")</f>
        <v/>
      </c>
      <c r="O331" s="81" t="str">
        <f>IF(ISTEXT('Discounted Benefits'!$N524&amp;'Discounted Benefits'!$O524),('Discounted Benefits'!U524)/Value_Output,"")</f>
        <v/>
      </c>
      <c r="P331" s="81" t="str">
        <f>IF(ISTEXT('Discounted Benefits'!$N524&amp;'Discounted Benefits'!$O524),('Discounted Benefits'!V524)/Value_Output,"")</f>
        <v/>
      </c>
      <c r="Q331" s="81" t="str">
        <f>IF(ISTEXT('Discounted Benefits'!$N524&amp;'Discounted Benefits'!$O524),('Discounted Benefits'!W524)/Value_Output,"")</f>
        <v/>
      </c>
      <c r="R331" s="81" t="str">
        <f>IF(ISTEXT('Discounted Benefits'!$N524&amp;'Discounted Benefits'!$O524),('Discounted Benefits'!X524)/Value_Output,"")</f>
        <v/>
      </c>
      <c r="S331" s="81" t="str">
        <f>IF(ISTEXT('Discounted Benefits'!$N524&amp;'Discounted Benefits'!$O524),('Discounted Benefits'!Y524)/Value_Output,"")</f>
        <v/>
      </c>
      <c r="T331" s="81" t="str">
        <f>IF(ISTEXT('Discounted Benefits'!$N524&amp;'Discounted Benefits'!$O524),('Discounted Benefits'!Z524)/Value_Output,"")</f>
        <v/>
      </c>
      <c r="U331" s="81" t="str">
        <f>IF(ISTEXT('Discounted Benefits'!$N524&amp;'Discounted Benefits'!$O524),('Discounted Benefits'!AA524)/Value_Output,"")</f>
        <v/>
      </c>
      <c r="V331" s="81" t="str">
        <f>IF(ISTEXT('Discounted Benefits'!$N524&amp;'Discounted Benefits'!$O524),('Discounted Benefits'!AB524)/Value_Output,"")</f>
        <v/>
      </c>
      <c r="W331" s="81" t="str">
        <f>IF(ISTEXT('Discounted Benefits'!$N524&amp;'Discounted Benefits'!$O524),('Discounted Benefits'!AC524)/Value_Output,"")</f>
        <v/>
      </c>
      <c r="X331" s="81" t="str">
        <f>IF(ISTEXT('Discounted Benefits'!$N524&amp;'Discounted Benefits'!$O524),('Discounted Benefits'!AD524)/Value_Output,"")</f>
        <v/>
      </c>
      <c r="Y331" s="81" t="str">
        <f>IF(ISTEXT('Discounted Benefits'!$N524&amp;'Discounted Benefits'!$O524),('Discounted Benefits'!AE524)/Value_Output,"")</f>
        <v/>
      </c>
      <c r="Z331" s="81" t="str">
        <f>IF(ISTEXT('Discounted Benefits'!$N524&amp;'Discounted Benefits'!$O524),('Discounted Benefits'!AF524)/Value_Output,"")</f>
        <v/>
      </c>
      <c r="AA331" s="81" t="str">
        <f>IF(ISTEXT('Discounted Benefits'!$N524&amp;'Discounted Benefits'!$O524),('Discounted Benefits'!AG524)/Value_Output,"")</f>
        <v/>
      </c>
      <c r="AB331" s="81" t="str">
        <f>IF(ISTEXT('Discounted Benefits'!$N524&amp;'Discounted Benefits'!$O524),('Discounted Benefits'!AH524)/Value_Output,"")</f>
        <v/>
      </c>
      <c r="AC331" s="81" t="str">
        <f>IF(ISTEXT('Discounted Benefits'!$N524&amp;'Discounted Benefits'!$O524),('Discounted Benefits'!AI524)/Value_Output,"")</f>
        <v/>
      </c>
      <c r="AD331" s="81" t="str">
        <f>IF(ISTEXT('Discounted Benefits'!$N524&amp;'Discounted Benefits'!$O524),('Discounted Benefits'!AJ524)/Value_Output,"")</f>
        <v/>
      </c>
      <c r="AE331" s="81" t="str">
        <f>IF(ISTEXT('Discounted Benefits'!$N524&amp;'Discounted Benefits'!$O524),('Discounted Benefits'!AK524)/Value_Output,"")</f>
        <v/>
      </c>
      <c r="AF331" s="81" t="str">
        <f>IF(ISTEXT('Discounted Benefits'!$N524&amp;'Discounted Benefits'!$O524),('Discounted Benefits'!AL524)/Value_Output,"")</f>
        <v/>
      </c>
      <c r="AG331" s="81" t="str">
        <f>IF(ISTEXT('Discounted Benefits'!$N524&amp;'Discounted Benefits'!$O524),('Discounted Benefits'!AM524)/Value_Output,"")</f>
        <v/>
      </c>
      <c r="AH331" s="81" t="str">
        <f>IF(ISTEXT('Discounted Benefits'!$N524&amp;'Discounted Benefits'!$O524),('Discounted Benefits'!AN524)/Value_Output,"")</f>
        <v/>
      </c>
      <c r="AI331" s="81" t="str">
        <f>IF(ISTEXT('Discounted Benefits'!$N524&amp;'Discounted Benefits'!$O524),('Discounted Benefits'!AO524)/Value_Output,"")</f>
        <v/>
      </c>
      <c r="AJ331" s="81" t="str">
        <f>IF(ISTEXT('Discounted Benefits'!$N524&amp;'Discounted Benefits'!$O524),('Discounted Benefits'!AP524)/Value_Output,"")</f>
        <v/>
      </c>
      <c r="AK331" s="81" t="str">
        <f>IF(ISTEXT('Discounted Benefits'!$N524&amp;'Discounted Benefits'!$O524),('Discounted Benefits'!AQ524)/Value_Output,"")</f>
        <v/>
      </c>
      <c r="AL331" s="81" t="str">
        <f>IF(ISTEXT('Discounted Benefits'!$N524&amp;'Discounted Benefits'!$O524),('Discounted Benefits'!AR524)/Value_Output,"")</f>
        <v/>
      </c>
      <c r="AM331" s="81" t="str">
        <f>IF(ISTEXT('Discounted Benefits'!$N524&amp;'Discounted Benefits'!$O524),('Discounted Benefits'!AS524)/Value_Output,"")</f>
        <v/>
      </c>
      <c r="AN331" s="81" t="str">
        <f>IF(ISTEXT('Discounted Benefits'!$N524&amp;'Discounted Benefits'!$O524),('Discounted Benefits'!AT524)/Value_Output,"")</f>
        <v/>
      </c>
      <c r="AO331" s="81" t="str">
        <f>IF(ISTEXT('Discounted Benefits'!$N524&amp;'Discounted Benefits'!$O524),('Discounted Benefits'!AU524)/Value_Output,"")</f>
        <v/>
      </c>
      <c r="AP331" s="81" t="str">
        <f>IF(ISTEXT('Discounted Benefits'!$N524&amp;'Discounted Benefits'!$O524),('Discounted Benefits'!AV524)/Value_Output,"")</f>
        <v/>
      </c>
      <c r="AQ331" s="81" t="str">
        <f>IF(ISTEXT('Discounted Benefits'!$N524&amp;'Discounted Benefits'!$O524),('Discounted Benefits'!AW524)/Value_Output,"")</f>
        <v/>
      </c>
      <c r="AR331" s="81" t="str">
        <f>IF(ISTEXT('Discounted Benefits'!$N524&amp;'Discounted Benefits'!$O524),('Discounted Benefits'!AX524)/Value_Output,"")</f>
        <v/>
      </c>
      <c r="AS331" s="81" t="str">
        <f>IF(ISTEXT('Discounted Benefits'!$N524&amp;'Discounted Benefits'!$O524),('Discounted Benefits'!AY524)/Value_Output,"")</f>
        <v/>
      </c>
      <c r="AT331" s="81" t="str">
        <f>IF(ISTEXT('Discounted Benefits'!$N524&amp;'Discounted Benefits'!$O524),('Discounted Benefits'!AZ524)/Value_Output,"")</f>
        <v/>
      </c>
      <c r="AU331" s="81" t="str">
        <f>IF(ISTEXT('Discounted Benefits'!$N524&amp;'Discounted Benefits'!$O524),('Discounted Benefits'!BA524)/Value_Output,"")</f>
        <v/>
      </c>
      <c r="AV331" s="81" t="str">
        <f>IF(ISTEXT('Discounted Benefits'!$N524&amp;'Discounted Benefits'!$O524),('Discounted Benefits'!BB524)/Value_Output,"")</f>
        <v/>
      </c>
      <c r="AW331" s="81" t="str">
        <f>IF(ISTEXT('Discounted Benefits'!$N524&amp;'Discounted Benefits'!$O524),('Discounted Benefits'!BC524)/Value_Output,"")</f>
        <v/>
      </c>
      <c r="AX331" s="81" t="str">
        <f>IF(ISTEXT('Discounted Benefits'!$N524&amp;'Discounted Benefits'!$O524),('Discounted Benefits'!BD524)/Value_Output,"")</f>
        <v/>
      </c>
      <c r="AY331" s="81" t="str">
        <f>IF(ISTEXT('Discounted Benefits'!$N524&amp;'Discounted Benefits'!$O524),('Discounted Benefits'!BE524)/Value_Output,"")</f>
        <v/>
      </c>
      <c r="AZ331" s="77" t="str">
        <f>IF(ISTEXT('Discounted Benefits'!$N524&amp;'Discounted Benefits'!$O524),('Discounted Benefits'!BF524)/Value_Output,"")</f>
        <v/>
      </c>
      <c r="BA331" s="77" t="str">
        <f>IF(ISTEXT('Discounted Benefits'!$N524&amp;'Discounted Benefits'!$O524),('Discounted Benefits'!BG524)/Value_Output,"")</f>
        <v/>
      </c>
      <c r="BB331" s="77" t="str">
        <f>IF(ISTEXT('Discounted Benefits'!$N524&amp;'Discounted Benefits'!$O524),('Discounted Benefits'!BH524)/Value_Output,"")</f>
        <v/>
      </c>
      <c r="BC331" s="77" t="str">
        <f>IF(ISTEXT('Discounted Benefits'!$N524&amp;'Discounted Benefits'!$O524),('Discounted Benefits'!BI524)/Value_Output,"")</f>
        <v/>
      </c>
      <c r="BD331" s="77" t="str">
        <f>IF(ISTEXT('Discounted Benefits'!$N524&amp;'Discounted Benefits'!$O524),('Discounted Benefits'!BJ524)/Value_Output,"")</f>
        <v/>
      </c>
      <c r="BE331" s="77" t="str">
        <f>IF(ISTEXT('Discounted Benefits'!$N524&amp;'Discounted Benefits'!$O524),('Discounted Benefits'!BK524)/Value_Output,"")</f>
        <v/>
      </c>
      <c r="BF331" s="77" t="str">
        <f>IF(ISTEXT('Discounted Benefits'!$N524&amp;'Discounted Benefits'!$O524),('Discounted Benefits'!BL524)/Value_Output,"")</f>
        <v/>
      </c>
      <c r="BG331" s="77" t="str">
        <f>IF(ISTEXT('Discounted Benefits'!$N524&amp;'Discounted Benefits'!$O524),('Discounted Benefits'!BM524)/Value_Output,"")</f>
        <v/>
      </c>
      <c r="BH331" s="77" t="str">
        <f>IF(ISTEXT('Discounted Benefits'!$N524&amp;'Discounted Benefits'!$O524),('Discounted Benefits'!BN524)/Value_Output,"")</f>
        <v/>
      </c>
      <c r="BI331" s="77" t="str">
        <f>IF(ISTEXT('Discounted Benefits'!$N524&amp;'Discounted Benefits'!$O524),('Discounted Benefits'!BO524)/Value_Output,"")</f>
        <v/>
      </c>
      <c r="BJ331" s="77" t="str">
        <f>IF(ISTEXT('Discounted Benefits'!$N524&amp;'Discounted Benefits'!$O524),('Discounted Benefits'!BP524)/Value_Output,"")</f>
        <v/>
      </c>
      <c r="BK331" s="77" t="str">
        <f>IF(ISTEXT('Discounted Benefits'!$N524&amp;'Discounted Benefits'!$O524),('Discounted Benefits'!BQ524)/Value_Output,"")</f>
        <v/>
      </c>
      <c r="BL331" s="77" t="str">
        <f>IF(ISTEXT('Discounted Benefits'!$N524&amp;'Discounted Benefits'!$O524),('Discounted Benefits'!BR524)/Value_Output,"")</f>
        <v/>
      </c>
      <c r="BM331" s="77" t="str">
        <f>IF(ISTEXT('Discounted Benefits'!$N524&amp;'Discounted Benefits'!$O524),('Discounted Benefits'!BS524)/Value_Output,"")</f>
        <v/>
      </c>
      <c r="BN331" s="77" t="str">
        <f>IF(ISTEXT('Discounted Benefits'!$N524&amp;'Discounted Benefits'!$O524),('Discounted Benefits'!BT524)/Value_Output,"")</f>
        <v/>
      </c>
      <c r="BO331" s="77" t="str">
        <f>IF(ISTEXT('Discounted Benefits'!$N524&amp;'Discounted Benefits'!$O524),('Discounted Benefits'!BU524)/Value_Output,"")</f>
        <v/>
      </c>
      <c r="BP331" s="77" t="str">
        <f>IF(ISTEXT('Discounted Benefits'!$N524&amp;'Discounted Benefits'!$O524),('Discounted Benefits'!BV524)/Value_Output,"")</f>
        <v/>
      </c>
      <c r="BQ331" s="77" t="str">
        <f>IF(ISTEXT('Discounted Benefits'!$N524&amp;'Discounted Benefits'!$O524),('Discounted Benefits'!BW524)/Value_Output,"")</f>
        <v/>
      </c>
      <c r="BR331" s="77" t="str">
        <f>IF(ISTEXT('Discounted Benefits'!$N524&amp;'Discounted Benefits'!$O524),('Discounted Benefits'!BX524)/Value_Output,"")</f>
        <v/>
      </c>
      <c r="BS331" s="77" t="str">
        <f>IF(ISTEXT('Discounted Benefits'!$N524&amp;'Discounted Benefits'!$O524),('Discounted Benefits'!BY524)/Value_Output,"")</f>
        <v/>
      </c>
      <c r="BT331" s="77" t="str">
        <f>IF(ISTEXT('Discounted Benefits'!$N524&amp;'Discounted Benefits'!$O524),('Discounted Benefits'!BZ524)/Value_Output,"")</f>
        <v/>
      </c>
      <c r="BU331" s="77" t="str">
        <f>IF(ISTEXT('Discounted Benefits'!$N524&amp;'Discounted Benefits'!$O524),('Discounted Benefits'!CA524)/Value_Output,"")</f>
        <v/>
      </c>
      <c r="BV331" s="77" t="str">
        <f>IF(ISTEXT('Discounted Benefits'!$N524&amp;'Discounted Benefits'!$O524),('Discounted Benefits'!CB524)/Value_Output,"")</f>
        <v/>
      </c>
      <c r="BW331" s="77" t="str">
        <f>IF(ISTEXT('Discounted Benefits'!$N524&amp;'Discounted Benefits'!$O524),('Discounted Benefits'!CC524)/Value_Output,"")</f>
        <v/>
      </c>
      <c r="BX331" s="77" t="str">
        <f>IF(ISTEXT('Discounted Benefits'!$N524&amp;'Discounted Benefits'!$O524),('Discounted Benefits'!CD524)/Value_Output,"")</f>
        <v/>
      </c>
      <c r="BY331" s="77" t="str">
        <f>IF(ISTEXT('Discounted Benefits'!$N524&amp;'Discounted Benefits'!$O524),('Discounted Benefits'!CE524)/Value_Output,"")</f>
        <v/>
      </c>
      <c r="BZ331" s="77" t="str">
        <f>IF(ISTEXT('Discounted Benefits'!$N524&amp;'Discounted Benefits'!$O524),('Discounted Benefits'!CF524)/Value_Output,"")</f>
        <v/>
      </c>
      <c r="CA331" s="77" t="str">
        <f>IF(ISTEXT('Discounted Benefits'!$N524&amp;'Discounted Benefits'!$O524),('Discounted Benefits'!CG524)/Value_Output,"")</f>
        <v/>
      </c>
      <c r="CB331" s="77" t="str">
        <f>IF(ISTEXT('Discounted Benefits'!$N524&amp;'Discounted Benefits'!$O524),('Discounted Benefits'!CH524)/Value_Output,"")</f>
        <v/>
      </c>
      <c r="CC331" s="77" t="str">
        <f>IF(ISTEXT('Discounted Benefits'!$N524&amp;'Discounted Benefits'!$O524),('Discounted Benefits'!CI524)/Value_Output,"")</f>
        <v/>
      </c>
      <c r="CD331" s="77" t="str">
        <f>IF(ISTEXT('Discounted Benefits'!$N524&amp;'Discounted Benefits'!$O524),('Discounted Benefits'!CJ524)/Value_Output,"")</f>
        <v/>
      </c>
      <c r="CE331" s="77" t="str">
        <f>IF(ISTEXT('Discounted Benefits'!$N524&amp;'Discounted Benefits'!$O524),('Discounted Benefits'!CK524)/Value_Output,"")</f>
        <v/>
      </c>
      <c r="CF331" s="77" t="str">
        <f>IF(ISTEXT('Discounted Benefits'!$N524&amp;'Discounted Benefits'!$O524),('Discounted Benefits'!CL524)/Value_Output,"")</f>
        <v/>
      </c>
      <c r="CG331" s="77" t="str">
        <f>IF(ISTEXT('Discounted Benefits'!$N524&amp;'Discounted Benefits'!$O524),('Discounted Benefits'!CM524)/Value_Output,"")</f>
        <v/>
      </c>
      <c r="CH331" s="77" t="str">
        <f>IF(ISTEXT('Discounted Benefits'!$N524&amp;'Discounted Benefits'!$O524),('Discounted Benefits'!CN524)/Value_Output,"")</f>
        <v/>
      </c>
      <c r="CI331" s="77" t="str">
        <f>IF(ISTEXT('Discounted Benefits'!$N524&amp;'Discounted Benefits'!$O524),('Discounted Benefits'!CO524)/Value_Output,"")</f>
        <v/>
      </c>
      <c r="CJ331" s="77" t="str">
        <f>IF(ISTEXT('Discounted Benefits'!$N524&amp;'Discounted Benefits'!$O524),('Discounted Benefits'!CP524)/Value_Output,"")</f>
        <v/>
      </c>
      <c r="CM331" s="24"/>
      <c r="CN331" s="24"/>
    </row>
    <row r="332" spans="3:92" x14ac:dyDescent="0.35">
      <c r="C332" s="114"/>
      <c r="D332" s="114"/>
      <c r="E332" s="23" t="str">
        <f>IF(ISTEXT('Discounted Benefits'!$N525&amp;'Discounted Benefits'!$O525),'Discounted Benefits'!$O525,"")</f>
        <v/>
      </c>
      <c r="F332" s="23"/>
      <c r="G332" s="82" t="str">
        <f>IF(ISTEXT('Discounted Benefits'!$N525&amp;'Discounted Benefits'!$O525),SUM('Discounted Benefits'!$P525:$BM525)/Value_Output,"")</f>
        <v/>
      </c>
      <c r="H332" s="82"/>
      <c r="I332" s="88"/>
      <c r="J332" s="81" t="str">
        <f>IF(ISTEXT('Discounted Benefits'!$N525&amp;'Discounted Benefits'!$O525),('Discounted Benefits'!P525)/Value_Output,"")</f>
        <v/>
      </c>
      <c r="K332" s="81" t="str">
        <f>IF(ISTEXT('Discounted Benefits'!$N525&amp;'Discounted Benefits'!$O525),('Discounted Benefits'!Q525)/Value_Output,"")</f>
        <v/>
      </c>
      <c r="L332" s="81" t="str">
        <f>IF(ISTEXT('Discounted Benefits'!$N525&amp;'Discounted Benefits'!$O525),('Discounted Benefits'!R525)/Value_Output,"")</f>
        <v/>
      </c>
      <c r="M332" s="81" t="str">
        <f>IF(ISTEXT('Discounted Benefits'!$N525&amp;'Discounted Benefits'!$O525),('Discounted Benefits'!S525)/Value_Output,"")</f>
        <v/>
      </c>
      <c r="N332" s="81" t="str">
        <f>IF(ISTEXT('Discounted Benefits'!$N525&amp;'Discounted Benefits'!$O525),('Discounted Benefits'!T525)/Value_Output,"")</f>
        <v/>
      </c>
      <c r="O332" s="81" t="str">
        <f>IF(ISTEXT('Discounted Benefits'!$N525&amp;'Discounted Benefits'!$O525),('Discounted Benefits'!U525)/Value_Output,"")</f>
        <v/>
      </c>
      <c r="P332" s="81" t="str">
        <f>IF(ISTEXT('Discounted Benefits'!$N525&amp;'Discounted Benefits'!$O525),('Discounted Benefits'!V525)/Value_Output,"")</f>
        <v/>
      </c>
      <c r="Q332" s="81" t="str">
        <f>IF(ISTEXT('Discounted Benefits'!$N525&amp;'Discounted Benefits'!$O525),('Discounted Benefits'!W525)/Value_Output,"")</f>
        <v/>
      </c>
      <c r="R332" s="81" t="str">
        <f>IF(ISTEXT('Discounted Benefits'!$N525&amp;'Discounted Benefits'!$O525),('Discounted Benefits'!X525)/Value_Output,"")</f>
        <v/>
      </c>
      <c r="S332" s="81" t="str">
        <f>IF(ISTEXT('Discounted Benefits'!$N525&amp;'Discounted Benefits'!$O525),('Discounted Benefits'!Y525)/Value_Output,"")</f>
        <v/>
      </c>
      <c r="T332" s="81" t="str">
        <f>IF(ISTEXT('Discounted Benefits'!$N525&amp;'Discounted Benefits'!$O525),('Discounted Benefits'!Z525)/Value_Output,"")</f>
        <v/>
      </c>
      <c r="U332" s="81" t="str">
        <f>IF(ISTEXT('Discounted Benefits'!$N525&amp;'Discounted Benefits'!$O525),('Discounted Benefits'!AA525)/Value_Output,"")</f>
        <v/>
      </c>
      <c r="V332" s="81" t="str">
        <f>IF(ISTEXT('Discounted Benefits'!$N525&amp;'Discounted Benefits'!$O525),('Discounted Benefits'!AB525)/Value_Output,"")</f>
        <v/>
      </c>
      <c r="W332" s="81" t="str">
        <f>IF(ISTEXT('Discounted Benefits'!$N525&amp;'Discounted Benefits'!$O525),('Discounted Benefits'!AC525)/Value_Output,"")</f>
        <v/>
      </c>
      <c r="X332" s="81" t="str">
        <f>IF(ISTEXT('Discounted Benefits'!$N525&amp;'Discounted Benefits'!$O525),('Discounted Benefits'!AD525)/Value_Output,"")</f>
        <v/>
      </c>
      <c r="Y332" s="81" t="str">
        <f>IF(ISTEXT('Discounted Benefits'!$N525&amp;'Discounted Benefits'!$O525),('Discounted Benefits'!AE525)/Value_Output,"")</f>
        <v/>
      </c>
      <c r="Z332" s="81" t="str">
        <f>IF(ISTEXT('Discounted Benefits'!$N525&amp;'Discounted Benefits'!$O525),('Discounted Benefits'!AF525)/Value_Output,"")</f>
        <v/>
      </c>
      <c r="AA332" s="81" t="str">
        <f>IF(ISTEXT('Discounted Benefits'!$N525&amp;'Discounted Benefits'!$O525),('Discounted Benefits'!AG525)/Value_Output,"")</f>
        <v/>
      </c>
      <c r="AB332" s="81" t="str">
        <f>IF(ISTEXT('Discounted Benefits'!$N525&amp;'Discounted Benefits'!$O525),('Discounted Benefits'!AH525)/Value_Output,"")</f>
        <v/>
      </c>
      <c r="AC332" s="81" t="str">
        <f>IF(ISTEXT('Discounted Benefits'!$N525&amp;'Discounted Benefits'!$O525),('Discounted Benefits'!AI525)/Value_Output,"")</f>
        <v/>
      </c>
      <c r="AD332" s="81" t="str">
        <f>IF(ISTEXT('Discounted Benefits'!$N525&amp;'Discounted Benefits'!$O525),('Discounted Benefits'!AJ525)/Value_Output,"")</f>
        <v/>
      </c>
      <c r="AE332" s="81" t="str">
        <f>IF(ISTEXT('Discounted Benefits'!$N525&amp;'Discounted Benefits'!$O525),('Discounted Benefits'!AK525)/Value_Output,"")</f>
        <v/>
      </c>
      <c r="AF332" s="81" t="str">
        <f>IF(ISTEXT('Discounted Benefits'!$N525&amp;'Discounted Benefits'!$O525),('Discounted Benefits'!AL525)/Value_Output,"")</f>
        <v/>
      </c>
      <c r="AG332" s="81" t="str">
        <f>IF(ISTEXT('Discounted Benefits'!$N525&amp;'Discounted Benefits'!$O525),('Discounted Benefits'!AM525)/Value_Output,"")</f>
        <v/>
      </c>
      <c r="AH332" s="81" t="str">
        <f>IF(ISTEXT('Discounted Benefits'!$N525&amp;'Discounted Benefits'!$O525),('Discounted Benefits'!AN525)/Value_Output,"")</f>
        <v/>
      </c>
      <c r="AI332" s="81" t="str">
        <f>IF(ISTEXT('Discounted Benefits'!$N525&amp;'Discounted Benefits'!$O525),('Discounted Benefits'!AO525)/Value_Output,"")</f>
        <v/>
      </c>
      <c r="AJ332" s="81" t="str">
        <f>IF(ISTEXT('Discounted Benefits'!$N525&amp;'Discounted Benefits'!$O525),('Discounted Benefits'!AP525)/Value_Output,"")</f>
        <v/>
      </c>
      <c r="AK332" s="81" t="str">
        <f>IF(ISTEXT('Discounted Benefits'!$N525&amp;'Discounted Benefits'!$O525),('Discounted Benefits'!AQ525)/Value_Output,"")</f>
        <v/>
      </c>
      <c r="AL332" s="81" t="str">
        <f>IF(ISTEXT('Discounted Benefits'!$N525&amp;'Discounted Benefits'!$O525),('Discounted Benefits'!AR525)/Value_Output,"")</f>
        <v/>
      </c>
      <c r="AM332" s="81" t="str">
        <f>IF(ISTEXT('Discounted Benefits'!$N525&amp;'Discounted Benefits'!$O525),('Discounted Benefits'!AS525)/Value_Output,"")</f>
        <v/>
      </c>
      <c r="AN332" s="81" t="str">
        <f>IF(ISTEXT('Discounted Benefits'!$N525&amp;'Discounted Benefits'!$O525),('Discounted Benefits'!AT525)/Value_Output,"")</f>
        <v/>
      </c>
      <c r="AO332" s="81" t="str">
        <f>IF(ISTEXT('Discounted Benefits'!$N525&amp;'Discounted Benefits'!$O525),('Discounted Benefits'!AU525)/Value_Output,"")</f>
        <v/>
      </c>
      <c r="AP332" s="81" t="str">
        <f>IF(ISTEXT('Discounted Benefits'!$N525&amp;'Discounted Benefits'!$O525),('Discounted Benefits'!AV525)/Value_Output,"")</f>
        <v/>
      </c>
      <c r="AQ332" s="81" t="str">
        <f>IF(ISTEXT('Discounted Benefits'!$N525&amp;'Discounted Benefits'!$O525),('Discounted Benefits'!AW525)/Value_Output,"")</f>
        <v/>
      </c>
      <c r="AR332" s="81" t="str">
        <f>IF(ISTEXT('Discounted Benefits'!$N525&amp;'Discounted Benefits'!$O525),('Discounted Benefits'!AX525)/Value_Output,"")</f>
        <v/>
      </c>
      <c r="AS332" s="81" t="str">
        <f>IF(ISTEXT('Discounted Benefits'!$N525&amp;'Discounted Benefits'!$O525),('Discounted Benefits'!AY525)/Value_Output,"")</f>
        <v/>
      </c>
      <c r="AT332" s="81" t="str">
        <f>IF(ISTEXT('Discounted Benefits'!$N525&amp;'Discounted Benefits'!$O525),('Discounted Benefits'!AZ525)/Value_Output,"")</f>
        <v/>
      </c>
      <c r="AU332" s="81" t="str">
        <f>IF(ISTEXT('Discounted Benefits'!$N525&amp;'Discounted Benefits'!$O525),('Discounted Benefits'!BA525)/Value_Output,"")</f>
        <v/>
      </c>
      <c r="AV332" s="81" t="str">
        <f>IF(ISTEXT('Discounted Benefits'!$N525&amp;'Discounted Benefits'!$O525),('Discounted Benefits'!BB525)/Value_Output,"")</f>
        <v/>
      </c>
      <c r="AW332" s="81" t="str">
        <f>IF(ISTEXT('Discounted Benefits'!$N525&amp;'Discounted Benefits'!$O525),('Discounted Benefits'!BC525)/Value_Output,"")</f>
        <v/>
      </c>
      <c r="AX332" s="81" t="str">
        <f>IF(ISTEXT('Discounted Benefits'!$N525&amp;'Discounted Benefits'!$O525),('Discounted Benefits'!BD525)/Value_Output,"")</f>
        <v/>
      </c>
      <c r="AY332" s="81" t="str">
        <f>IF(ISTEXT('Discounted Benefits'!$N525&amp;'Discounted Benefits'!$O525),('Discounted Benefits'!BE525)/Value_Output,"")</f>
        <v/>
      </c>
      <c r="AZ332" s="77" t="str">
        <f>IF(ISTEXT('Discounted Benefits'!$N525&amp;'Discounted Benefits'!$O525),('Discounted Benefits'!BF525)/Value_Output,"")</f>
        <v/>
      </c>
      <c r="BA332" s="77" t="str">
        <f>IF(ISTEXT('Discounted Benefits'!$N525&amp;'Discounted Benefits'!$O525),('Discounted Benefits'!BG525)/Value_Output,"")</f>
        <v/>
      </c>
      <c r="BB332" s="77" t="str">
        <f>IF(ISTEXT('Discounted Benefits'!$N525&amp;'Discounted Benefits'!$O525),('Discounted Benefits'!BH525)/Value_Output,"")</f>
        <v/>
      </c>
      <c r="BC332" s="77" t="str">
        <f>IF(ISTEXT('Discounted Benefits'!$N525&amp;'Discounted Benefits'!$O525),('Discounted Benefits'!BI525)/Value_Output,"")</f>
        <v/>
      </c>
      <c r="BD332" s="77" t="str">
        <f>IF(ISTEXT('Discounted Benefits'!$N525&amp;'Discounted Benefits'!$O525),('Discounted Benefits'!BJ525)/Value_Output,"")</f>
        <v/>
      </c>
      <c r="BE332" s="77" t="str">
        <f>IF(ISTEXT('Discounted Benefits'!$N525&amp;'Discounted Benefits'!$O525),('Discounted Benefits'!BK525)/Value_Output,"")</f>
        <v/>
      </c>
      <c r="BF332" s="77" t="str">
        <f>IF(ISTEXT('Discounted Benefits'!$N525&amp;'Discounted Benefits'!$O525),('Discounted Benefits'!BL525)/Value_Output,"")</f>
        <v/>
      </c>
      <c r="BG332" s="77" t="str">
        <f>IF(ISTEXT('Discounted Benefits'!$N525&amp;'Discounted Benefits'!$O525),('Discounted Benefits'!BM525)/Value_Output,"")</f>
        <v/>
      </c>
      <c r="BH332" s="77" t="str">
        <f>IF(ISTEXT('Discounted Benefits'!$N525&amp;'Discounted Benefits'!$O525),('Discounted Benefits'!BN525)/Value_Output,"")</f>
        <v/>
      </c>
      <c r="BI332" s="77" t="str">
        <f>IF(ISTEXT('Discounted Benefits'!$N525&amp;'Discounted Benefits'!$O525),('Discounted Benefits'!BO525)/Value_Output,"")</f>
        <v/>
      </c>
      <c r="BJ332" s="77" t="str">
        <f>IF(ISTEXT('Discounted Benefits'!$N525&amp;'Discounted Benefits'!$O525),('Discounted Benefits'!BP525)/Value_Output,"")</f>
        <v/>
      </c>
      <c r="BK332" s="77" t="str">
        <f>IF(ISTEXT('Discounted Benefits'!$N525&amp;'Discounted Benefits'!$O525),('Discounted Benefits'!BQ525)/Value_Output,"")</f>
        <v/>
      </c>
      <c r="BL332" s="77" t="str">
        <f>IF(ISTEXT('Discounted Benefits'!$N525&amp;'Discounted Benefits'!$O525),('Discounted Benefits'!BR525)/Value_Output,"")</f>
        <v/>
      </c>
      <c r="BM332" s="77" t="str">
        <f>IF(ISTEXT('Discounted Benefits'!$N525&amp;'Discounted Benefits'!$O525),('Discounted Benefits'!BS525)/Value_Output,"")</f>
        <v/>
      </c>
      <c r="BN332" s="77" t="str">
        <f>IF(ISTEXT('Discounted Benefits'!$N525&amp;'Discounted Benefits'!$O525),('Discounted Benefits'!BT525)/Value_Output,"")</f>
        <v/>
      </c>
      <c r="BO332" s="77" t="str">
        <f>IF(ISTEXT('Discounted Benefits'!$N525&amp;'Discounted Benefits'!$O525),('Discounted Benefits'!BU525)/Value_Output,"")</f>
        <v/>
      </c>
      <c r="BP332" s="77" t="str">
        <f>IF(ISTEXT('Discounted Benefits'!$N525&amp;'Discounted Benefits'!$O525),('Discounted Benefits'!BV525)/Value_Output,"")</f>
        <v/>
      </c>
      <c r="BQ332" s="77" t="str">
        <f>IF(ISTEXT('Discounted Benefits'!$N525&amp;'Discounted Benefits'!$O525),('Discounted Benefits'!BW525)/Value_Output,"")</f>
        <v/>
      </c>
      <c r="BR332" s="77" t="str">
        <f>IF(ISTEXT('Discounted Benefits'!$N525&amp;'Discounted Benefits'!$O525),('Discounted Benefits'!BX525)/Value_Output,"")</f>
        <v/>
      </c>
      <c r="BS332" s="77" t="str">
        <f>IF(ISTEXT('Discounted Benefits'!$N525&amp;'Discounted Benefits'!$O525),('Discounted Benefits'!BY525)/Value_Output,"")</f>
        <v/>
      </c>
      <c r="BT332" s="77" t="str">
        <f>IF(ISTEXT('Discounted Benefits'!$N525&amp;'Discounted Benefits'!$O525),('Discounted Benefits'!BZ525)/Value_Output,"")</f>
        <v/>
      </c>
      <c r="BU332" s="77" t="str">
        <f>IF(ISTEXT('Discounted Benefits'!$N525&amp;'Discounted Benefits'!$O525),('Discounted Benefits'!CA525)/Value_Output,"")</f>
        <v/>
      </c>
      <c r="BV332" s="77" t="str">
        <f>IF(ISTEXT('Discounted Benefits'!$N525&amp;'Discounted Benefits'!$O525),('Discounted Benefits'!CB525)/Value_Output,"")</f>
        <v/>
      </c>
      <c r="BW332" s="77" t="str">
        <f>IF(ISTEXT('Discounted Benefits'!$N525&amp;'Discounted Benefits'!$O525),('Discounted Benefits'!CC525)/Value_Output,"")</f>
        <v/>
      </c>
      <c r="BX332" s="77" t="str">
        <f>IF(ISTEXT('Discounted Benefits'!$N525&amp;'Discounted Benefits'!$O525),('Discounted Benefits'!CD525)/Value_Output,"")</f>
        <v/>
      </c>
      <c r="BY332" s="77" t="str">
        <f>IF(ISTEXT('Discounted Benefits'!$N525&amp;'Discounted Benefits'!$O525),('Discounted Benefits'!CE525)/Value_Output,"")</f>
        <v/>
      </c>
      <c r="BZ332" s="77" t="str">
        <f>IF(ISTEXT('Discounted Benefits'!$N525&amp;'Discounted Benefits'!$O525),('Discounted Benefits'!CF525)/Value_Output,"")</f>
        <v/>
      </c>
      <c r="CA332" s="77" t="str">
        <f>IF(ISTEXT('Discounted Benefits'!$N525&amp;'Discounted Benefits'!$O525),('Discounted Benefits'!CG525)/Value_Output,"")</f>
        <v/>
      </c>
      <c r="CB332" s="77" t="str">
        <f>IF(ISTEXT('Discounted Benefits'!$N525&amp;'Discounted Benefits'!$O525),('Discounted Benefits'!CH525)/Value_Output,"")</f>
        <v/>
      </c>
      <c r="CC332" s="77" t="str">
        <f>IF(ISTEXT('Discounted Benefits'!$N525&amp;'Discounted Benefits'!$O525),('Discounted Benefits'!CI525)/Value_Output,"")</f>
        <v/>
      </c>
      <c r="CD332" s="77" t="str">
        <f>IF(ISTEXT('Discounted Benefits'!$N525&amp;'Discounted Benefits'!$O525),('Discounted Benefits'!CJ525)/Value_Output,"")</f>
        <v/>
      </c>
      <c r="CE332" s="77" t="str">
        <f>IF(ISTEXT('Discounted Benefits'!$N525&amp;'Discounted Benefits'!$O525),('Discounted Benefits'!CK525)/Value_Output,"")</f>
        <v/>
      </c>
      <c r="CF332" s="77" t="str">
        <f>IF(ISTEXT('Discounted Benefits'!$N525&amp;'Discounted Benefits'!$O525),('Discounted Benefits'!CL525)/Value_Output,"")</f>
        <v/>
      </c>
      <c r="CG332" s="77" t="str">
        <f>IF(ISTEXT('Discounted Benefits'!$N525&amp;'Discounted Benefits'!$O525),('Discounted Benefits'!CM525)/Value_Output,"")</f>
        <v/>
      </c>
      <c r="CH332" s="77" t="str">
        <f>IF(ISTEXT('Discounted Benefits'!$N525&amp;'Discounted Benefits'!$O525),('Discounted Benefits'!CN525)/Value_Output,"")</f>
        <v/>
      </c>
      <c r="CI332" s="77" t="str">
        <f>IF(ISTEXT('Discounted Benefits'!$N525&amp;'Discounted Benefits'!$O525),('Discounted Benefits'!CO525)/Value_Output,"")</f>
        <v/>
      </c>
      <c r="CJ332" s="77" t="str">
        <f>IF(ISTEXT('Discounted Benefits'!$N525&amp;'Discounted Benefits'!$O525),('Discounted Benefits'!CP525)/Value_Output,"")</f>
        <v/>
      </c>
      <c r="CM332" s="24"/>
      <c r="CN332" s="24"/>
    </row>
    <row r="333" spans="3:92" x14ac:dyDescent="0.35">
      <c r="C333" s="114"/>
      <c r="D333" s="114"/>
      <c r="E333" s="23" t="str">
        <f>IF(ISTEXT('Discounted Benefits'!$N526&amp;'Discounted Benefits'!$O526),'Discounted Benefits'!$O526,"")</f>
        <v/>
      </c>
      <c r="F333" s="23"/>
      <c r="G333" s="82" t="str">
        <f>IF(ISTEXT('Discounted Benefits'!$N526&amp;'Discounted Benefits'!$O526),SUM('Discounted Benefits'!$P526:$BM526)/Value_Output,"")</f>
        <v/>
      </c>
      <c r="H333" s="82"/>
      <c r="I333" s="88"/>
      <c r="J333" s="81" t="str">
        <f>IF(ISTEXT('Discounted Benefits'!$N526&amp;'Discounted Benefits'!$O526),('Discounted Benefits'!P526)/Value_Output,"")</f>
        <v/>
      </c>
      <c r="K333" s="81" t="str">
        <f>IF(ISTEXT('Discounted Benefits'!$N526&amp;'Discounted Benefits'!$O526),('Discounted Benefits'!Q526)/Value_Output,"")</f>
        <v/>
      </c>
      <c r="L333" s="81" t="str">
        <f>IF(ISTEXT('Discounted Benefits'!$N526&amp;'Discounted Benefits'!$O526),('Discounted Benefits'!R526)/Value_Output,"")</f>
        <v/>
      </c>
      <c r="M333" s="81" t="str">
        <f>IF(ISTEXT('Discounted Benefits'!$N526&amp;'Discounted Benefits'!$O526),('Discounted Benefits'!S526)/Value_Output,"")</f>
        <v/>
      </c>
      <c r="N333" s="81" t="str">
        <f>IF(ISTEXT('Discounted Benefits'!$N526&amp;'Discounted Benefits'!$O526),('Discounted Benefits'!T526)/Value_Output,"")</f>
        <v/>
      </c>
      <c r="O333" s="81" t="str">
        <f>IF(ISTEXT('Discounted Benefits'!$N526&amp;'Discounted Benefits'!$O526),('Discounted Benefits'!U526)/Value_Output,"")</f>
        <v/>
      </c>
      <c r="P333" s="81" t="str">
        <f>IF(ISTEXT('Discounted Benefits'!$N526&amp;'Discounted Benefits'!$O526),('Discounted Benefits'!V526)/Value_Output,"")</f>
        <v/>
      </c>
      <c r="Q333" s="81" t="str">
        <f>IF(ISTEXT('Discounted Benefits'!$N526&amp;'Discounted Benefits'!$O526),('Discounted Benefits'!W526)/Value_Output,"")</f>
        <v/>
      </c>
      <c r="R333" s="81" t="str">
        <f>IF(ISTEXT('Discounted Benefits'!$N526&amp;'Discounted Benefits'!$O526),('Discounted Benefits'!X526)/Value_Output,"")</f>
        <v/>
      </c>
      <c r="S333" s="81" t="str">
        <f>IF(ISTEXT('Discounted Benefits'!$N526&amp;'Discounted Benefits'!$O526),('Discounted Benefits'!Y526)/Value_Output,"")</f>
        <v/>
      </c>
      <c r="T333" s="81" t="str">
        <f>IF(ISTEXT('Discounted Benefits'!$N526&amp;'Discounted Benefits'!$O526),('Discounted Benefits'!Z526)/Value_Output,"")</f>
        <v/>
      </c>
      <c r="U333" s="81" t="str">
        <f>IF(ISTEXT('Discounted Benefits'!$N526&amp;'Discounted Benefits'!$O526),('Discounted Benefits'!AA526)/Value_Output,"")</f>
        <v/>
      </c>
      <c r="V333" s="81" t="str">
        <f>IF(ISTEXT('Discounted Benefits'!$N526&amp;'Discounted Benefits'!$O526),('Discounted Benefits'!AB526)/Value_Output,"")</f>
        <v/>
      </c>
      <c r="W333" s="81" t="str">
        <f>IF(ISTEXT('Discounted Benefits'!$N526&amp;'Discounted Benefits'!$O526),('Discounted Benefits'!AC526)/Value_Output,"")</f>
        <v/>
      </c>
      <c r="X333" s="81" t="str">
        <f>IF(ISTEXT('Discounted Benefits'!$N526&amp;'Discounted Benefits'!$O526),('Discounted Benefits'!AD526)/Value_Output,"")</f>
        <v/>
      </c>
      <c r="Y333" s="81" t="str">
        <f>IF(ISTEXT('Discounted Benefits'!$N526&amp;'Discounted Benefits'!$O526),('Discounted Benefits'!AE526)/Value_Output,"")</f>
        <v/>
      </c>
      <c r="Z333" s="81" t="str">
        <f>IF(ISTEXT('Discounted Benefits'!$N526&amp;'Discounted Benefits'!$O526),('Discounted Benefits'!AF526)/Value_Output,"")</f>
        <v/>
      </c>
      <c r="AA333" s="81" t="str">
        <f>IF(ISTEXT('Discounted Benefits'!$N526&amp;'Discounted Benefits'!$O526),('Discounted Benefits'!AG526)/Value_Output,"")</f>
        <v/>
      </c>
      <c r="AB333" s="81" t="str">
        <f>IF(ISTEXT('Discounted Benefits'!$N526&amp;'Discounted Benefits'!$O526),('Discounted Benefits'!AH526)/Value_Output,"")</f>
        <v/>
      </c>
      <c r="AC333" s="81" t="str">
        <f>IF(ISTEXT('Discounted Benefits'!$N526&amp;'Discounted Benefits'!$O526),('Discounted Benefits'!AI526)/Value_Output,"")</f>
        <v/>
      </c>
      <c r="AD333" s="81" t="str">
        <f>IF(ISTEXT('Discounted Benefits'!$N526&amp;'Discounted Benefits'!$O526),('Discounted Benefits'!AJ526)/Value_Output,"")</f>
        <v/>
      </c>
      <c r="AE333" s="81" t="str">
        <f>IF(ISTEXT('Discounted Benefits'!$N526&amp;'Discounted Benefits'!$O526),('Discounted Benefits'!AK526)/Value_Output,"")</f>
        <v/>
      </c>
      <c r="AF333" s="81" t="str">
        <f>IF(ISTEXT('Discounted Benefits'!$N526&amp;'Discounted Benefits'!$O526),('Discounted Benefits'!AL526)/Value_Output,"")</f>
        <v/>
      </c>
      <c r="AG333" s="81" t="str">
        <f>IF(ISTEXT('Discounted Benefits'!$N526&amp;'Discounted Benefits'!$O526),('Discounted Benefits'!AM526)/Value_Output,"")</f>
        <v/>
      </c>
      <c r="AH333" s="81" t="str">
        <f>IF(ISTEXT('Discounted Benefits'!$N526&amp;'Discounted Benefits'!$O526),('Discounted Benefits'!AN526)/Value_Output,"")</f>
        <v/>
      </c>
      <c r="AI333" s="81" t="str">
        <f>IF(ISTEXT('Discounted Benefits'!$N526&amp;'Discounted Benefits'!$O526),('Discounted Benefits'!AO526)/Value_Output,"")</f>
        <v/>
      </c>
      <c r="AJ333" s="81" t="str">
        <f>IF(ISTEXT('Discounted Benefits'!$N526&amp;'Discounted Benefits'!$O526),('Discounted Benefits'!AP526)/Value_Output,"")</f>
        <v/>
      </c>
      <c r="AK333" s="81" t="str">
        <f>IF(ISTEXT('Discounted Benefits'!$N526&amp;'Discounted Benefits'!$O526),('Discounted Benefits'!AQ526)/Value_Output,"")</f>
        <v/>
      </c>
      <c r="AL333" s="81" t="str">
        <f>IF(ISTEXT('Discounted Benefits'!$N526&amp;'Discounted Benefits'!$O526),('Discounted Benefits'!AR526)/Value_Output,"")</f>
        <v/>
      </c>
      <c r="AM333" s="81" t="str">
        <f>IF(ISTEXT('Discounted Benefits'!$N526&amp;'Discounted Benefits'!$O526),('Discounted Benefits'!AS526)/Value_Output,"")</f>
        <v/>
      </c>
      <c r="AN333" s="81" t="str">
        <f>IF(ISTEXT('Discounted Benefits'!$N526&amp;'Discounted Benefits'!$O526),('Discounted Benefits'!AT526)/Value_Output,"")</f>
        <v/>
      </c>
      <c r="AO333" s="81" t="str">
        <f>IF(ISTEXT('Discounted Benefits'!$N526&amp;'Discounted Benefits'!$O526),('Discounted Benefits'!AU526)/Value_Output,"")</f>
        <v/>
      </c>
      <c r="AP333" s="81" t="str">
        <f>IF(ISTEXT('Discounted Benefits'!$N526&amp;'Discounted Benefits'!$O526),('Discounted Benefits'!AV526)/Value_Output,"")</f>
        <v/>
      </c>
      <c r="AQ333" s="81" t="str">
        <f>IF(ISTEXT('Discounted Benefits'!$N526&amp;'Discounted Benefits'!$O526),('Discounted Benefits'!AW526)/Value_Output,"")</f>
        <v/>
      </c>
      <c r="AR333" s="81" t="str">
        <f>IF(ISTEXT('Discounted Benefits'!$N526&amp;'Discounted Benefits'!$O526),('Discounted Benefits'!AX526)/Value_Output,"")</f>
        <v/>
      </c>
      <c r="AS333" s="81" t="str">
        <f>IF(ISTEXT('Discounted Benefits'!$N526&amp;'Discounted Benefits'!$O526),('Discounted Benefits'!AY526)/Value_Output,"")</f>
        <v/>
      </c>
      <c r="AT333" s="81" t="str">
        <f>IF(ISTEXT('Discounted Benefits'!$N526&amp;'Discounted Benefits'!$O526),('Discounted Benefits'!AZ526)/Value_Output,"")</f>
        <v/>
      </c>
      <c r="AU333" s="81" t="str">
        <f>IF(ISTEXT('Discounted Benefits'!$N526&amp;'Discounted Benefits'!$O526),('Discounted Benefits'!BA526)/Value_Output,"")</f>
        <v/>
      </c>
      <c r="AV333" s="81" t="str">
        <f>IF(ISTEXT('Discounted Benefits'!$N526&amp;'Discounted Benefits'!$O526),('Discounted Benefits'!BB526)/Value_Output,"")</f>
        <v/>
      </c>
      <c r="AW333" s="81" t="str">
        <f>IF(ISTEXT('Discounted Benefits'!$N526&amp;'Discounted Benefits'!$O526),('Discounted Benefits'!BC526)/Value_Output,"")</f>
        <v/>
      </c>
      <c r="AX333" s="81" t="str">
        <f>IF(ISTEXT('Discounted Benefits'!$N526&amp;'Discounted Benefits'!$O526),('Discounted Benefits'!BD526)/Value_Output,"")</f>
        <v/>
      </c>
      <c r="AY333" s="81" t="str">
        <f>IF(ISTEXT('Discounted Benefits'!$N526&amp;'Discounted Benefits'!$O526),('Discounted Benefits'!BE526)/Value_Output,"")</f>
        <v/>
      </c>
      <c r="AZ333" s="77" t="str">
        <f>IF(ISTEXT('Discounted Benefits'!$N526&amp;'Discounted Benefits'!$O526),('Discounted Benefits'!BF526)/Value_Output,"")</f>
        <v/>
      </c>
      <c r="BA333" s="77" t="str">
        <f>IF(ISTEXT('Discounted Benefits'!$N526&amp;'Discounted Benefits'!$O526),('Discounted Benefits'!BG526)/Value_Output,"")</f>
        <v/>
      </c>
      <c r="BB333" s="77" t="str">
        <f>IF(ISTEXT('Discounted Benefits'!$N526&amp;'Discounted Benefits'!$O526),('Discounted Benefits'!BH526)/Value_Output,"")</f>
        <v/>
      </c>
      <c r="BC333" s="77" t="str">
        <f>IF(ISTEXT('Discounted Benefits'!$N526&amp;'Discounted Benefits'!$O526),('Discounted Benefits'!BI526)/Value_Output,"")</f>
        <v/>
      </c>
      <c r="BD333" s="77" t="str">
        <f>IF(ISTEXT('Discounted Benefits'!$N526&amp;'Discounted Benefits'!$O526),('Discounted Benefits'!BJ526)/Value_Output,"")</f>
        <v/>
      </c>
      <c r="BE333" s="77" t="str">
        <f>IF(ISTEXT('Discounted Benefits'!$N526&amp;'Discounted Benefits'!$O526),('Discounted Benefits'!BK526)/Value_Output,"")</f>
        <v/>
      </c>
      <c r="BF333" s="77" t="str">
        <f>IF(ISTEXT('Discounted Benefits'!$N526&amp;'Discounted Benefits'!$O526),('Discounted Benefits'!BL526)/Value_Output,"")</f>
        <v/>
      </c>
      <c r="BG333" s="77" t="str">
        <f>IF(ISTEXT('Discounted Benefits'!$N526&amp;'Discounted Benefits'!$O526),('Discounted Benefits'!BM526)/Value_Output,"")</f>
        <v/>
      </c>
      <c r="BH333" s="77" t="str">
        <f>IF(ISTEXT('Discounted Benefits'!$N526&amp;'Discounted Benefits'!$O526),('Discounted Benefits'!BN526)/Value_Output,"")</f>
        <v/>
      </c>
      <c r="BI333" s="77" t="str">
        <f>IF(ISTEXT('Discounted Benefits'!$N526&amp;'Discounted Benefits'!$O526),('Discounted Benefits'!BO526)/Value_Output,"")</f>
        <v/>
      </c>
      <c r="BJ333" s="77" t="str">
        <f>IF(ISTEXT('Discounted Benefits'!$N526&amp;'Discounted Benefits'!$O526),('Discounted Benefits'!BP526)/Value_Output,"")</f>
        <v/>
      </c>
      <c r="BK333" s="77" t="str">
        <f>IF(ISTEXT('Discounted Benefits'!$N526&amp;'Discounted Benefits'!$O526),('Discounted Benefits'!BQ526)/Value_Output,"")</f>
        <v/>
      </c>
      <c r="BL333" s="77" t="str">
        <f>IF(ISTEXT('Discounted Benefits'!$N526&amp;'Discounted Benefits'!$O526),('Discounted Benefits'!BR526)/Value_Output,"")</f>
        <v/>
      </c>
      <c r="BM333" s="77" t="str">
        <f>IF(ISTEXT('Discounted Benefits'!$N526&amp;'Discounted Benefits'!$O526),('Discounted Benefits'!BS526)/Value_Output,"")</f>
        <v/>
      </c>
      <c r="BN333" s="77" t="str">
        <f>IF(ISTEXT('Discounted Benefits'!$N526&amp;'Discounted Benefits'!$O526),('Discounted Benefits'!BT526)/Value_Output,"")</f>
        <v/>
      </c>
      <c r="BO333" s="77" t="str">
        <f>IF(ISTEXT('Discounted Benefits'!$N526&amp;'Discounted Benefits'!$O526),('Discounted Benefits'!BU526)/Value_Output,"")</f>
        <v/>
      </c>
      <c r="BP333" s="77" t="str">
        <f>IF(ISTEXT('Discounted Benefits'!$N526&amp;'Discounted Benefits'!$O526),('Discounted Benefits'!BV526)/Value_Output,"")</f>
        <v/>
      </c>
      <c r="BQ333" s="77" t="str">
        <f>IF(ISTEXT('Discounted Benefits'!$N526&amp;'Discounted Benefits'!$O526),('Discounted Benefits'!BW526)/Value_Output,"")</f>
        <v/>
      </c>
      <c r="BR333" s="77" t="str">
        <f>IF(ISTEXT('Discounted Benefits'!$N526&amp;'Discounted Benefits'!$O526),('Discounted Benefits'!BX526)/Value_Output,"")</f>
        <v/>
      </c>
      <c r="BS333" s="77" t="str">
        <f>IF(ISTEXT('Discounted Benefits'!$N526&amp;'Discounted Benefits'!$O526),('Discounted Benefits'!BY526)/Value_Output,"")</f>
        <v/>
      </c>
      <c r="BT333" s="77" t="str">
        <f>IF(ISTEXT('Discounted Benefits'!$N526&amp;'Discounted Benefits'!$O526),('Discounted Benefits'!BZ526)/Value_Output,"")</f>
        <v/>
      </c>
      <c r="BU333" s="77" t="str">
        <f>IF(ISTEXT('Discounted Benefits'!$N526&amp;'Discounted Benefits'!$O526),('Discounted Benefits'!CA526)/Value_Output,"")</f>
        <v/>
      </c>
      <c r="BV333" s="77" t="str">
        <f>IF(ISTEXT('Discounted Benefits'!$N526&amp;'Discounted Benefits'!$O526),('Discounted Benefits'!CB526)/Value_Output,"")</f>
        <v/>
      </c>
      <c r="BW333" s="77" t="str">
        <f>IF(ISTEXT('Discounted Benefits'!$N526&amp;'Discounted Benefits'!$O526),('Discounted Benefits'!CC526)/Value_Output,"")</f>
        <v/>
      </c>
      <c r="BX333" s="77" t="str">
        <f>IF(ISTEXT('Discounted Benefits'!$N526&amp;'Discounted Benefits'!$O526),('Discounted Benefits'!CD526)/Value_Output,"")</f>
        <v/>
      </c>
      <c r="BY333" s="77" t="str">
        <f>IF(ISTEXT('Discounted Benefits'!$N526&amp;'Discounted Benefits'!$O526),('Discounted Benefits'!CE526)/Value_Output,"")</f>
        <v/>
      </c>
      <c r="BZ333" s="77" t="str">
        <f>IF(ISTEXT('Discounted Benefits'!$N526&amp;'Discounted Benefits'!$O526),('Discounted Benefits'!CF526)/Value_Output,"")</f>
        <v/>
      </c>
      <c r="CA333" s="77" t="str">
        <f>IF(ISTEXT('Discounted Benefits'!$N526&amp;'Discounted Benefits'!$O526),('Discounted Benefits'!CG526)/Value_Output,"")</f>
        <v/>
      </c>
      <c r="CB333" s="77" t="str">
        <f>IF(ISTEXT('Discounted Benefits'!$N526&amp;'Discounted Benefits'!$O526),('Discounted Benefits'!CH526)/Value_Output,"")</f>
        <v/>
      </c>
      <c r="CC333" s="77" t="str">
        <f>IF(ISTEXT('Discounted Benefits'!$N526&amp;'Discounted Benefits'!$O526),('Discounted Benefits'!CI526)/Value_Output,"")</f>
        <v/>
      </c>
      <c r="CD333" s="77" t="str">
        <f>IF(ISTEXT('Discounted Benefits'!$N526&amp;'Discounted Benefits'!$O526),('Discounted Benefits'!CJ526)/Value_Output,"")</f>
        <v/>
      </c>
      <c r="CE333" s="77" t="str">
        <f>IF(ISTEXT('Discounted Benefits'!$N526&amp;'Discounted Benefits'!$O526),('Discounted Benefits'!CK526)/Value_Output,"")</f>
        <v/>
      </c>
      <c r="CF333" s="77" t="str">
        <f>IF(ISTEXT('Discounted Benefits'!$N526&amp;'Discounted Benefits'!$O526),('Discounted Benefits'!CL526)/Value_Output,"")</f>
        <v/>
      </c>
      <c r="CG333" s="77" t="str">
        <f>IF(ISTEXT('Discounted Benefits'!$N526&amp;'Discounted Benefits'!$O526),('Discounted Benefits'!CM526)/Value_Output,"")</f>
        <v/>
      </c>
      <c r="CH333" s="77" t="str">
        <f>IF(ISTEXT('Discounted Benefits'!$N526&amp;'Discounted Benefits'!$O526),('Discounted Benefits'!CN526)/Value_Output,"")</f>
        <v/>
      </c>
      <c r="CI333" s="77" t="str">
        <f>IF(ISTEXT('Discounted Benefits'!$N526&amp;'Discounted Benefits'!$O526),('Discounted Benefits'!CO526)/Value_Output,"")</f>
        <v/>
      </c>
      <c r="CJ333" s="77" t="str">
        <f>IF(ISTEXT('Discounted Benefits'!$N526&amp;'Discounted Benefits'!$O526),('Discounted Benefits'!CP526)/Value_Output,"")</f>
        <v/>
      </c>
      <c r="CM333" s="24"/>
      <c r="CN333" s="24"/>
    </row>
    <row r="334" spans="3:92" ht="16" thickBot="1" x14ac:dyDescent="0.4">
      <c r="C334" s="114"/>
      <c r="D334" s="114"/>
      <c r="E334" s="257" t="s">
        <v>155</v>
      </c>
      <c r="F334" s="257"/>
      <c r="G334" s="258"/>
      <c r="H334" s="258"/>
      <c r="I334" s="259"/>
      <c r="J334" s="260">
        <f>SUM(J324:J333)</f>
        <v>0</v>
      </c>
      <c r="K334" s="260">
        <f t="shared" ref="K334" si="1246">SUM(K324:K333)</f>
        <v>0</v>
      </c>
      <c r="L334" s="260">
        <f t="shared" ref="L334" si="1247">SUM(L324:L333)</f>
        <v>0</v>
      </c>
      <c r="M334" s="260">
        <f t="shared" ref="M334" si="1248">SUM(M324:M333)</f>
        <v>0</v>
      </c>
      <c r="N334" s="260">
        <f t="shared" ref="N334" si="1249">SUM(N324:N333)</f>
        <v>0</v>
      </c>
      <c r="O334" s="260">
        <f t="shared" ref="O334" si="1250">SUM(O324:O333)</f>
        <v>0</v>
      </c>
      <c r="P334" s="260">
        <f t="shared" ref="P334" si="1251">SUM(P324:P333)</f>
        <v>0</v>
      </c>
      <c r="Q334" s="260">
        <f t="shared" ref="Q334" si="1252">SUM(Q324:Q333)</f>
        <v>0</v>
      </c>
      <c r="R334" s="260">
        <f t="shared" ref="R334" si="1253">SUM(R324:R333)</f>
        <v>0</v>
      </c>
      <c r="S334" s="260">
        <f t="shared" ref="S334" si="1254">SUM(S324:S333)</f>
        <v>0</v>
      </c>
      <c r="T334" s="260">
        <f t="shared" ref="T334" si="1255">SUM(T324:T333)</f>
        <v>0</v>
      </c>
      <c r="U334" s="260">
        <f t="shared" ref="U334" si="1256">SUM(U324:U333)</f>
        <v>0</v>
      </c>
      <c r="V334" s="260">
        <f t="shared" ref="V334" si="1257">SUM(V324:V333)</f>
        <v>0</v>
      </c>
      <c r="W334" s="260">
        <f t="shared" ref="W334" si="1258">SUM(W324:W333)</f>
        <v>0</v>
      </c>
      <c r="X334" s="260">
        <f t="shared" ref="X334" si="1259">SUM(X324:X333)</f>
        <v>0</v>
      </c>
      <c r="Y334" s="260">
        <f t="shared" ref="Y334" si="1260">SUM(Y324:Y333)</f>
        <v>0</v>
      </c>
      <c r="Z334" s="260">
        <f t="shared" ref="Z334" si="1261">SUM(Z324:Z333)</f>
        <v>0</v>
      </c>
      <c r="AA334" s="260">
        <f t="shared" ref="AA334" si="1262">SUM(AA324:AA333)</f>
        <v>0</v>
      </c>
      <c r="AB334" s="260">
        <f t="shared" ref="AB334" si="1263">SUM(AB324:AB333)</f>
        <v>0</v>
      </c>
      <c r="AC334" s="260">
        <f t="shared" ref="AC334" si="1264">SUM(AC324:AC333)</f>
        <v>0</v>
      </c>
      <c r="AD334" s="260">
        <f t="shared" ref="AD334" si="1265">SUM(AD324:AD333)</f>
        <v>0</v>
      </c>
      <c r="AE334" s="260">
        <f t="shared" ref="AE334" si="1266">SUM(AE324:AE333)</f>
        <v>0</v>
      </c>
      <c r="AF334" s="260">
        <f t="shared" ref="AF334" si="1267">SUM(AF324:AF333)</f>
        <v>0</v>
      </c>
      <c r="AG334" s="260">
        <f t="shared" ref="AG334" si="1268">SUM(AG324:AG333)</f>
        <v>0</v>
      </c>
      <c r="AH334" s="260">
        <f t="shared" ref="AH334" si="1269">SUM(AH324:AH333)</f>
        <v>0</v>
      </c>
      <c r="AI334" s="260">
        <f t="shared" ref="AI334" si="1270">SUM(AI324:AI333)</f>
        <v>0</v>
      </c>
      <c r="AJ334" s="260">
        <f t="shared" ref="AJ334" si="1271">SUM(AJ324:AJ333)</f>
        <v>0</v>
      </c>
      <c r="AK334" s="260">
        <f t="shared" ref="AK334" si="1272">SUM(AK324:AK333)</f>
        <v>0</v>
      </c>
      <c r="AL334" s="260">
        <f t="shared" ref="AL334" si="1273">SUM(AL324:AL333)</f>
        <v>0</v>
      </c>
      <c r="AM334" s="260">
        <f t="shared" ref="AM334" si="1274">SUM(AM324:AM333)</f>
        <v>0</v>
      </c>
      <c r="AN334" s="260">
        <f t="shared" ref="AN334" si="1275">SUM(AN324:AN333)</f>
        <v>0</v>
      </c>
      <c r="AO334" s="260">
        <f t="shared" ref="AO334" si="1276">SUM(AO324:AO333)</f>
        <v>0</v>
      </c>
      <c r="AP334" s="260">
        <f t="shared" ref="AP334" si="1277">SUM(AP324:AP333)</f>
        <v>0</v>
      </c>
      <c r="AQ334" s="260">
        <f t="shared" ref="AQ334" si="1278">SUM(AQ324:AQ333)</f>
        <v>0</v>
      </c>
      <c r="AR334" s="260">
        <f t="shared" ref="AR334" si="1279">SUM(AR324:AR333)</f>
        <v>0</v>
      </c>
      <c r="AS334" s="260">
        <f t="shared" ref="AS334" si="1280">SUM(AS324:AS333)</f>
        <v>0</v>
      </c>
      <c r="AT334" s="260">
        <f t="shared" ref="AT334" si="1281">SUM(AT324:AT333)</f>
        <v>0</v>
      </c>
      <c r="AU334" s="260">
        <f t="shared" ref="AU334" si="1282">SUM(AU324:AU333)</f>
        <v>0</v>
      </c>
      <c r="AV334" s="260">
        <f t="shared" ref="AV334" si="1283">SUM(AV324:AV333)</f>
        <v>0</v>
      </c>
      <c r="AW334" s="260">
        <f t="shared" ref="AW334" si="1284">SUM(AW324:AW333)</f>
        <v>0</v>
      </c>
      <c r="AX334" s="260">
        <f t="shared" ref="AX334" si="1285">SUM(AX324:AX333)</f>
        <v>0</v>
      </c>
      <c r="AY334" s="260">
        <f t="shared" ref="AY334" si="1286">SUM(AY324:AY333)</f>
        <v>0</v>
      </c>
      <c r="AZ334" s="260">
        <f t="shared" ref="AZ334" si="1287">SUM(AZ324:AZ333)</f>
        <v>0</v>
      </c>
      <c r="BA334" s="260">
        <f t="shared" ref="BA334" si="1288">SUM(BA324:BA333)</f>
        <v>0</v>
      </c>
      <c r="BB334" s="260">
        <f t="shared" ref="BB334" si="1289">SUM(BB324:BB333)</f>
        <v>0</v>
      </c>
      <c r="BC334" s="260">
        <f t="shared" ref="BC334" si="1290">SUM(BC324:BC333)</f>
        <v>0</v>
      </c>
      <c r="BD334" s="260">
        <f t="shared" ref="BD334" si="1291">SUM(BD324:BD333)</f>
        <v>0</v>
      </c>
      <c r="BE334" s="260">
        <f t="shared" ref="BE334" si="1292">SUM(BE324:BE333)</f>
        <v>0</v>
      </c>
      <c r="BF334" s="260">
        <f t="shared" ref="BF334" si="1293">SUM(BF324:BF333)</f>
        <v>0</v>
      </c>
      <c r="BG334" s="260">
        <f t="shared" ref="BG334" si="1294">SUM(BG324:BG333)</f>
        <v>0</v>
      </c>
      <c r="BH334" s="260">
        <f t="shared" ref="BH334" si="1295">SUM(BH324:BH333)</f>
        <v>0</v>
      </c>
      <c r="BI334" s="260">
        <f t="shared" ref="BI334" si="1296">SUM(BI324:BI333)</f>
        <v>0</v>
      </c>
      <c r="BJ334" s="260">
        <f t="shared" ref="BJ334" si="1297">SUM(BJ324:BJ333)</f>
        <v>0</v>
      </c>
      <c r="BK334" s="260">
        <f t="shared" ref="BK334" si="1298">SUM(BK324:BK333)</f>
        <v>0</v>
      </c>
      <c r="BL334" s="260">
        <f t="shared" ref="BL334" si="1299">SUM(BL324:BL333)</f>
        <v>0</v>
      </c>
      <c r="BM334" s="260">
        <f t="shared" ref="BM334" si="1300">SUM(BM324:BM333)</f>
        <v>0</v>
      </c>
      <c r="BN334" s="260">
        <f t="shared" ref="BN334" si="1301">SUM(BN324:BN333)</f>
        <v>0</v>
      </c>
      <c r="BO334" s="260">
        <f t="shared" ref="BO334" si="1302">SUM(BO324:BO333)</f>
        <v>0</v>
      </c>
      <c r="BP334" s="260">
        <f t="shared" ref="BP334" si="1303">SUM(BP324:BP333)</f>
        <v>0</v>
      </c>
      <c r="BQ334" s="260">
        <f t="shared" ref="BQ334" si="1304">SUM(BQ324:BQ333)</f>
        <v>0</v>
      </c>
      <c r="BR334" s="260">
        <f t="shared" ref="BR334" si="1305">SUM(BR324:BR333)</f>
        <v>0</v>
      </c>
      <c r="BS334" s="260">
        <f t="shared" ref="BS334" si="1306">SUM(BS324:BS333)</f>
        <v>0</v>
      </c>
      <c r="BT334" s="260">
        <f t="shared" ref="BT334" si="1307">SUM(BT324:BT333)</f>
        <v>0</v>
      </c>
      <c r="BU334" s="260">
        <f t="shared" ref="BU334" si="1308">SUM(BU324:BU333)</f>
        <v>0</v>
      </c>
      <c r="BV334" s="260">
        <f t="shared" ref="BV334" si="1309">SUM(BV324:BV333)</f>
        <v>0</v>
      </c>
      <c r="BW334" s="260">
        <f t="shared" ref="BW334" si="1310">SUM(BW324:BW333)</f>
        <v>0</v>
      </c>
      <c r="BX334" s="260">
        <f t="shared" ref="BX334" si="1311">SUM(BX324:BX333)</f>
        <v>0</v>
      </c>
      <c r="BY334" s="260">
        <f t="shared" ref="BY334" si="1312">SUM(BY324:BY333)</f>
        <v>0</v>
      </c>
      <c r="BZ334" s="260">
        <f t="shared" ref="BZ334" si="1313">SUM(BZ324:BZ333)</f>
        <v>0</v>
      </c>
      <c r="CA334" s="260">
        <f t="shared" ref="CA334" si="1314">SUM(CA324:CA333)</f>
        <v>0</v>
      </c>
      <c r="CB334" s="260">
        <f t="shared" ref="CB334" si="1315">SUM(CB324:CB333)</f>
        <v>0</v>
      </c>
      <c r="CC334" s="260">
        <f t="shared" ref="CC334" si="1316">SUM(CC324:CC333)</f>
        <v>0</v>
      </c>
      <c r="CD334" s="260">
        <f t="shared" ref="CD334" si="1317">SUM(CD324:CD333)</f>
        <v>0</v>
      </c>
      <c r="CE334" s="260">
        <f t="shared" ref="CE334" si="1318">SUM(CE324:CE333)</f>
        <v>0</v>
      </c>
      <c r="CF334" s="260">
        <f t="shared" ref="CF334" si="1319">SUM(CF324:CF333)</f>
        <v>0</v>
      </c>
      <c r="CG334" s="260">
        <f t="shared" ref="CG334" si="1320">SUM(CG324:CG333)</f>
        <v>0</v>
      </c>
      <c r="CH334" s="260">
        <f t="shared" ref="CH334" si="1321">SUM(CH324:CH333)</f>
        <v>0</v>
      </c>
      <c r="CI334" s="260">
        <f t="shared" ref="CI334" si="1322">SUM(CI324:CI333)</f>
        <v>0</v>
      </c>
      <c r="CJ334" s="260">
        <f t="shared" ref="CJ334" si="1323">SUM(CJ324:CJ333)</f>
        <v>0</v>
      </c>
      <c r="CM334" s="24"/>
      <c r="CN334" s="24"/>
    </row>
    <row r="335" spans="3:92" ht="16" thickTop="1" x14ac:dyDescent="0.35">
      <c r="C335" s="114"/>
      <c r="D335" s="114"/>
      <c r="E335" s="261"/>
      <c r="F335" s="261"/>
      <c r="G335" s="262"/>
      <c r="H335" s="262"/>
      <c r="I335" s="263"/>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S335" s="264"/>
      <c r="AT335" s="264"/>
      <c r="AU335" s="264"/>
      <c r="AV335" s="264"/>
      <c r="AW335" s="264"/>
      <c r="AX335" s="264"/>
      <c r="AY335" s="264"/>
      <c r="AZ335" s="264"/>
      <c r="BA335" s="264"/>
      <c r="BB335" s="264"/>
      <c r="BC335" s="264"/>
      <c r="BD335" s="264"/>
      <c r="BE335" s="264"/>
      <c r="BF335" s="264"/>
      <c r="BG335" s="264"/>
      <c r="BH335" s="264"/>
      <c r="BI335" s="264"/>
      <c r="BJ335" s="264"/>
      <c r="BK335" s="264"/>
      <c r="BL335" s="264"/>
      <c r="BM335" s="264"/>
      <c r="BN335" s="264"/>
      <c r="BO335" s="264"/>
      <c r="BP335" s="264"/>
      <c r="BQ335" s="264"/>
      <c r="BR335" s="264"/>
      <c r="BS335" s="264"/>
      <c r="BT335" s="264"/>
      <c r="BU335" s="264"/>
      <c r="BV335" s="264"/>
      <c r="BW335" s="264"/>
      <c r="BX335" s="264"/>
      <c r="BY335" s="264"/>
      <c r="BZ335" s="264"/>
      <c r="CA335" s="264"/>
      <c r="CB335" s="264"/>
      <c r="CC335" s="264"/>
      <c r="CD335" s="264"/>
      <c r="CE335" s="264"/>
      <c r="CF335" s="264"/>
      <c r="CG335" s="264"/>
      <c r="CH335" s="264"/>
      <c r="CI335" s="264"/>
      <c r="CJ335" s="264"/>
      <c r="CM335" s="24"/>
      <c r="CN335" s="24"/>
    </row>
    <row r="336" spans="3:92" x14ac:dyDescent="0.35">
      <c r="C336" s="114"/>
      <c r="D336" s="114"/>
      <c r="E336" s="114"/>
      <c r="F336" s="114"/>
      <c r="G336" s="140"/>
      <c r="H336" s="140"/>
      <c r="I336" s="141"/>
      <c r="J336" s="140"/>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M336" s="24"/>
      <c r="CN336" s="24"/>
    </row>
    <row r="337" spans="3:92" x14ac:dyDescent="0.35">
      <c r="C337" s="114"/>
      <c r="D337" s="114"/>
      <c r="E337" s="114"/>
      <c r="F337" s="114"/>
      <c r="G337" s="140"/>
      <c r="H337" s="140"/>
      <c r="I337" s="141"/>
      <c r="J337" s="140"/>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M337" s="24"/>
      <c r="CN337" s="24"/>
    </row>
    <row r="338" spans="3:92" x14ac:dyDescent="0.35">
      <c r="C338" s="114"/>
      <c r="D338" s="114"/>
      <c r="E338" s="133" t="str" cm="1">
        <f t="array" ref="E338">("Option 10 Results "&amp;INDEX(Lists!$C$23:$C$27,MATCH('Primary Inputs'!$D$31,Lists!$B$23:$B$27,0)*1,))</f>
        <v>Option 10 Results ($)</v>
      </c>
      <c r="F338" s="114"/>
      <c r="G338" s="140"/>
      <c r="H338" s="140"/>
      <c r="I338" s="141"/>
      <c r="J338" s="140"/>
      <c r="K338" s="140"/>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M338" s="24"/>
      <c r="CN338" s="24"/>
    </row>
    <row r="339" spans="3:92" x14ac:dyDescent="0.35">
      <c r="C339" s="114"/>
      <c r="D339" s="114"/>
      <c r="E339" s="23"/>
      <c r="F339" s="23"/>
      <c r="G339" s="40"/>
      <c r="H339" s="40"/>
      <c r="I339" s="86"/>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M339" s="24"/>
      <c r="CN339" s="24"/>
    </row>
    <row r="340" spans="3:92" x14ac:dyDescent="0.35">
      <c r="C340" s="114"/>
      <c r="D340" s="114"/>
      <c r="E340" s="139" t="s">
        <v>67</v>
      </c>
      <c r="F340" s="139"/>
      <c r="G340" s="137" t="s">
        <v>123</v>
      </c>
      <c r="H340" s="137"/>
      <c r="I340" s="142" t="s">
        <v>124</v>
      </c>
      <c r="J340" s="142">
        <f>'Primary Inputs'!P$70</f>
        <v>0</v>
      </c>
      <c r="K340" s="142">
        <f>'Primary Inputs'!Q$70</f>
        <v>1</v>
      </c>
      <c r="L340" s="142">
        <f>'Primary Inputs'!R$70</f>
        <v>2</v>
      </c>
      <c r="M340" s="142">
        <f>'Primary Inputs'!S$70</f>
        <v>3</v>
      </c>
      <c r="N340" s="142">
        <f>'Primary Inputs'!T$70</f>
        <v>4</v>
      </c>
      <c r="O340" s="142">
        <f>'Primary Inputs'!U$70</f>
        <v>5</v>
      </c>
      <c r="P340" s="142">
        <f>'Primary Inputs'!V$70</f>
        <v>6</v>
      </c>
      <c r="Q340" s="142">
        <f>'Primary Inputs'!W$70</f>
        <v>7</v>
      </c>
      <c r="R340" s="142">
        <f>'Primary Inputs'!X$70</f>
        <v>8</v>
      </c>
      <c r="S340" s="142">
        <f>'Primary Inputs'!Y$70</f>
        <v>9</v>
      </c>
      <c r="T340" s="142">
        <f>'Primary Inputs'!Z$70</f>
        <v>10</v>
      </c>
      <c r="U340" s="142">
        <f>'Primary Inputs'!AA$70</f>
        <v>11</v>
      </c>
      <c r="V340" s="142">
        <f>'Primary Inputs'!AB$70</f>
        <v>12</v>
      </c>
      <c r="W340" s="142">
        <f>'Primary Inputs'!AC$70</f>
        <v>13</v>
      </c>
      <c r="X340" s="142">
        <f>'Primary Inputs'!AD$70</f>
        <v>14</v>
      </c>
      <c r="Y340" s="142">
        <f>'Primary Inputs'!AE$70</f>
        <v>15</v>
      </c>
      <c r="Z340" s="142">
        <f>'Primary Inputs'!AF$70</f>
        <v>16</v>
      </c>
      <c r="AA340" s="142">
        <f>'Primary Inputs'!AG$70</f>
        <v>17</v>
      </c>
      <c r="AB340" s="142">
        <f>'Primary Inputs'!AH$70</f>
        <v>18</v>
      </c>
      <c r="AC340" s="142">
        <f>'Primary Inputs'!AI$70</f>
        <v>19</v>
      </c>
      <c r="AD340" s="142">
        <f>'Primary Inputs'!AJ$70</f>
        <v>20</v>
      </c>
      <c r="AE340" s="142">
        <f>'Primary Inputs'!AK$70</f>
        <v>21</v>
      </c>
      <c r="AF340" s="142">
        <f>'Primary Inputs'!AL$70</f>
        <v>22</v>
      </c>
      <c r="AG340" s="142">
        <f>'Primary Inputs'!AM$70</f>
        <v>23</v>
      </c>
      <c r="AH340" s="142">
        <f>'Primary Inputs'!AN$70</f>
        <v>24</v>
      </c>
      <c r="AI340" s="142">
        <f>'Primary Inputs'!AO$70</f>
        <v>25</v>
      </c>
      <c r="AJ340" s="142">
        <f>'Primary Inputs'!AP$70</f>
        <v>26</v>
      </c>
      <c r="AK340" s="142">
        <f>'Primary Inputs'!AQ$70</f>
        <v>27</v>
      </c>
      <c r="AL340" s="142">
        <f>'Primary Inputs'!AR$70</f>
        <v>28</v>
      </c>
      <c r="AM340" s="142">
        <f>'Primary Inputs'!AS$70</f>
        <v>29</v>
      </c>
      <c r="AN340" s="142">
        <f>'Primary Inputs'!AT$70</f>
        <v>30</v>
      </c>
      <c r="AO340" s="142">
        <f>'Primary Inputs'!AU$70</f>
        <v>31</v>
      </c>
      <c r="AP340" s="142">
        <f>'Primary Inputs'!AV$70</f>
        <v>32</v>
      </c>
      <c r="AQ340" s="142">
        <f>'Primary Inputs'!AW$70</f>
        <v>33</v>
      </c>
      <c r="AR340" s="142">
        <f>'Primary Inputs'!AX$70</f>
        <v>34</v>
      </c>
      <c r="AS340" s="142">
        <f>'Primary Inputs'!AY$70</f>
        <v>35</v>
      </c>
      <c r="AT340" s="142">
        <f>'Primary Inputs'!AZ$70</f>
        <v>36</v>
      </c>
      <c r="AU340" s="142">
        <f>'Primary Inputs'!BA$70</f>
        <v>37</v>
      </c>
      <c r="AV340" s="142">
        <f>'Primary Inputs'!BB$70</f>
        <v>38</v>
      </c>
      <c r="AW340" s="142">
        <f>'Primary Inputs'!BC$70</f>
        <v>39</v>
      </c>
      <c r="AX340" s="142">
        <f>'Primary Inputs'!BD$70</f>
        <v>40</v>
      </c>
      <c r="AY340" s="142">
        <f>'Primary Inputs'!BE$70</f>
        <v>41</v>
      </c>
      <c r="AZ340" s="137">
        <f>'Primary Inputs'!BF$70</f>
        <v>42</v>
      </c>
      <c r="BA340" s="137">
        <f>'Primary Inputs'!BG$70</f>
        <v>43</v>
      </c>
      <c r="BB340" s="137">
        <f>'Primary Inputs'!BH$70</f>
        <v>44</v>
      </c>
      <c r="BC340" s="137">
        <f>'Primary Inputs'!BI$70</f>
        <v>45</v>
      </c>
      <c r="BD340" s="137">
        <f>'Primary Inputs'!BJ$70</f>
        <v>46</v>
      </c>
      <c r="BE340" s="137">
        <f>'Primary Inputs'!BK$70</f>
        <v>47</v>
      </c>
      <c r="BF340" s="137">
        <f>'Primary Inputs'!BL$70</f>
        <v>48</v>
      </c>
      <c r="BG340" s="137">
        <f>'Primary Inputs'!BM$70</f>
        <v>49</v>
      </c>
      <c r="BH340" s="137">
        <f>'Primary Inputs'!BN$70</f>
        <v>50</v>
      </c>
      <c r="BI340" s="137">
        <f>'Primary Inputs'!BO$70</f>
        <v>51</v>
      </c>
      <c r="BJ340" s="137">
        <f>'Primary Inputs'!BP$70</f>
        <v>52</v>
      </c>
      <c r="BK340" s="137">
        <f>'Primary Inputs'!BQ$70</f>
        <v>53</v>
      </c>
      <c r="BL340" s="137">
        <f>'Primary Inputs'!BR$70</f>
        <v>54</v>
      </c>
      <c r="BM340" s="137">
        <f>'Primary Inputs'!BS$70</f>
        <v>55</v>
      </c>
      <c r="BN340" s="137">
        <f>'Primary Inputs'!BT$70</f>
        <v>56</v>
      </c>
      <c r="BO340" s="137">
        <f>'Primary Inputs'!BU$70</f>
        <v>57</v>
      </c>
      <c r="BP340" s="137">
        <f>'Primary Inputs'!BV$70</f>
        <v>58</v>
      </c>
      <c r="BQ340" s="137">
        <f>'Primary Inputs'!BW$70</f>
        <v>59</v>
      </c>
      <c r="BR340" s="137">
        <f>'Primary Inputs'!BX$70</f>
        <v>60</v>
      </c>
      <c r="BS340" s="137">
        <f>'Primary Inputs'!BY$70</f>
        <v>61</v>
      </c>
      <c r="BT340" s="137">
        <f>'Primary Inputs'!BZ$70</f>
        <v>62</v>
      </c>
      <c r="BU340" s="137">
        <f>'Primary Inputs'!CA$70</f>
        <v>63</v>
      </c>
      <c r="BV340" s="137">
        <f>'Primary Inputs'!CB$70</f>
        <v>64</v>
      </c>
      <c r="BW340" s="137">
        <f>'Primary Inputs'!CC$70</f>
        <v>65</v>
      </c>
      <c r="BX340" s="137">
        <f>'Primary Inputs'!CD$70</f>
        <v>66</v>
      </c>
      <c r="BY340" s="137">
        <f>'Primary Inputs'!CE$70</f>
        <v>67</v>
      </c>
      <c r="BZ340" s="137">
        <f>'Primary Inputs'!CF$70</f>
        <v>68</v>
      </c>
      <c r="CA340" s="137">
        <f>'Primary Inputs'!CG$70</f>
        <v>69</v>
      </c>
      <c r="CB340" s="137">
        <f>'Primary Inputs'!CH$70</f>
        <v>70</v>
      </c>
      <c r="CC340" s="137">
        <f>'Primary Inputs'!CI$70</f>
        <v>71</v>
      </c>
      <c r="CD340" s="137">
        <f>'Primary Inputs'!CJ$70</f>
        <v>72</v>
      </c>
      <c r="CE340" s="137">
        <f>'Primary Inputs'!CK$70</f>
        <v>73</v>
      </c>
      <c r="CF340" s="137">
        <f>'Primary Inputs'!CL$70</f>
        <v>74</v>
      </c>
      <c r="CG340" s="137">
        <f>'Primary Inputs'!CM$70</f>
        <v>75</v>
      </c>
      <c r="CH340" s="137">
        <f>'Primary Inputs'!CN$70</f>
        <v>76</v>
      </c>
      <c r="CI340" s="137">
        <f>'Primary Inputs'!CO$70</f>
        <v>77</v>
      </c>
      <c r="CJ340" s="137">
        <f>'Primary Inputs'!CP$70</f>
        <v>78</v>
      </c>
      <c r="CM340" s="24"/>
      <c r="CN340" s="24"/>
    </row>
    <row r="341" spans="3:92" x14ac:dyDescent="0.35">
      <c r="C341" s="114"/>
      <c r="D341" s="114"/>
      <c r="E341" s="23"/>
      <c r="F341" s="23"/>
      <c r="G341" s="80"/>
      <c r="H341" s="80"/>
      <c r="I341" s="86"/>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80"/>
      <c r="BA341" s="80"/>
      <c r="BB341" s="80"/>
      <c r="BC341" s="80"/>
      <c r="BD341" s="80"/>
      <c r="BE341" s="80"/>
      <c r="BF341" s="80"/>
      <c r="BG341" s="80"/>
      <c r="BH341" s="80"/>
      <c r="BI341" s="80"/>
      <c r="BJ341" s="80"/>
      <c r="BK341" s="80"/>
      <c r="BL341" s="80"/>
      <c r="BM341" s="80"/>
      <c r="BN341" s="80"/>
      <c r="BO341" s="80"/>
      <c r="BP341" s="80"/>
      <c r="BQ341" s="80"/>
      <c r="BR341" s="80"/>
      <c r="BS341" s="80"/>
      <c r="BT341" s="80"/>
      <c r="BU341" s="80"/>
      <c r="BV341" s="80"/>
      <c r="BW341" s="80"/>
      <c r="BX341" s="80"/>
      <c r="BY341" s="80"/>
      <c r="BZ341" s="80"/>
      <c r="CA341" s="80"/>
      <c r="CB341" s="80"/>
      <c r="CC341" s="80"/>
      <c r="CD341" s="80"/>
      <c r="CE341" s="80"/>
      <c r="CF341" s="80"/>
      <c r="CG341" s="80"/>
      <c r="CH341" s="80"/>
      <c r="CI341" s="80"/>
      <c r="CJ341" s="80"/>
      <c r="CM341" s="24"/>
      <c r="CN341" s="24"/>
    </row>
    <row r="342" spans="3:92" x14ac:dyDescent="0.35">
      <c r="C342" s="114"/>
      <c r="D342" s="114"/>
      <c r="E342" s="19" t="str">
        <f>IF(ISTEXT('Discounted Costs'!$N530&amp;'Discounted Costs'!$O530),'Discounted Costs'!$O530,"")</f>
        <v/>
      </c>
      <c r="F342" s="19"/>
      <c r="G342" s="82" t="str">
        <f>IF(ISTEXT('Discounted Costs'!$N530&amp;'Discounted Costs'!$O530),SUM('Discounted Costs'!$P530:$BM530)/Value_Output,"")</f>
        <v/>
      </c>
      <c r="H342" s="82"/>
      <c r="I342" s="87"/>
      <c r="J342" s="81" t="str">
        <f>IF(ISTEXT('Discounted Costs'!$N530&amp;'Discounted Costs'!$O530),('Discounted Costs'!P530)/Value_Output,"")</f>
        <v/>
      </c>
      <c r="K342" s="81" t="str">
        <f>IF(ISTEXT('Discounted Costs'!$N530&amp;'Discounted Costs'!$O530),('Discounted Costs'!Q530)/Value_Output,"")</f>
        <v/>
      </c>
      <c r="L342" s="81" t="str">
        <f>IF(ISTEXT('Discounted Costs'!$N530&amp;'Discounted Costs'!$O530),('Discounted Costs'!R530)/Value_Output,"")</f>
        <v/>
      </c>
      <c r="M342" s="81" t="str">
        <f>IF(ISTEXT('Discounted Costs'!$N530&amp;'Discounted Costs'!$O530),('Discounted Costs'!S530)/Value_Output,"")</f>
        <v/>
      </c>
      <c r="N342" s="81" t="str">
        <f>IF(ISTEXT('Discounted Costs'!$N530&amp;'Discounted Costs'!$O530),('Discounted Costs'!T530)/Value_Output,"")</f>
        <v/>
      </c>
      <c r="O342" s="81" t="str">
        <f>IF(ISTEXT('Discounted Costs'!$N530&amp;'Discounted Costs'!$O530),('Discounted Costs'!U530)/Value_Output,"")</f>
        <v/>
      </c>
      <c r="P342" s="81" t="str">
        <f>IF(ISTEXT('Discounted Costs'!$N530&amp;'Discounted Costs'!$O530),('Discounted Costs'!V530)/Value_Output,"")</f>
        <v/>
      </c>
      <c r="Q342" s="81" t="str">
        <f>IF(ISTEXT('Discounted Costs'!$N530&amp;'Discounted Costs'!$O530),('Discounted Costs'!W530)/Value_Output,"")</f>
        <v/>
      </c>
      <c r="R342" s="81" t="str">
        <f>IF(ISTEXT('Discounted Costs'!$N530&amp;'Discounted Costs'!$O530),('Discounted Costs'!X530)/Value_Output,"")</f>
        <v/>
      </c>
      <c r="S342" s="81" t="str">
        <f>IF(ISTEXT('Discounted Costs'!$N530&amp;'Discounted Costs'!$O530),('Discounted Costs'!Y530)/Value_Output,"")</f>
        <v/>
      </c>
      <c r="T342" s="81" t="str">
        <f>IF(ISTEXT('Discounted Costs'!$N530&amp;'Discounted Costs'!$O530),('Discounted Costs'!Z530)/Value_Output,"")</f>
        <v/>
      </c>
      <c r="U342" s="81" t="str">
        <f>IF(ISTEXT('Discounted Costs'!$N530&amp;'Discounted Costs'!$O530),('Discounted Costs'!AA530)/Value_Output,"")</f>
        <v/>
      </c>
      <c r="V342" s="81" t="str">
        <f>IF(ISTEXT('Discounted Costs'!$N530&amp;'Discounted Costs'!$O530),('Discounted Costs'!AB530)/Value_Output,"")</f>
        <v/>
      </c>
      <c r="W342" s="81" t="str">
        <f>IF(ISTEXT('Discounted Costs'!$N530&amp;'Discounted Costs'!$O530),('Discounted Costs'!AC530)/Value_Output,"")</f>
        <v/>
      </c>
      <c r="X342" s="81" t="str">
        <f>IF(ISTEXT('Discounted Costs'!$N530&amp;'Discounted Costs'!$O530),('Discounted Costs'!AD530)/Value_Output,"")</f>
        <v/>
      </c>
      <c r="Y342" s="81" t="str">
        <f>IF(ISTEXT('Discounted Costs'!$N530&amp;'Discounted Costs'!$O530),('Discounted Costs'!AE530)/Value_Output,"")</f>
        <v/>
      </c>
      <c r="Z342" s="81" t="str">
        <f>IF(ISTEXT('Discounted Costs'!$N530&amp;'Discounted Costs'!$O530),('Discounted Costs'!AF530)/Value_Output,"")</f>
        <v/>
      </c>
      <c r="AA342" s="81" t="str">
        <f>IF(ISTEXT('Discounted Costs'!$N530&amp;'Discounted Costs'!$O530),('Discounted Costs'!AG530)/Value_Output,"")</f>
        <v/>
      </c>
      <c r="AB342" s="81" t="str">
        <f>IF(ISTEXT('Discounted Costs'!$N530&amp;'Discounted Costs'!$O530),('Discounted Costs'!AH530)/Value_Output,"")</f>
        <v/>
      </c>
      <c r="AC342" s="81" t="str">
        <f>IF(ISTEXT('Discounted Costs'!$N530&amp;'Discounted Costs'!$O530),('Discounted Costs'!AI530)/Value_Output,"")</f>
        <v/>
      </c>
      <c r="AD342" s="81" t="str">
        <f>IF(ISTEXT('Discounted Costs'!$N530&amp;'Discounted Costs'!$O530),('Discounted Costs'!AJ530)/Value_Output,"")</f>
        <v/>
      </c>
      <c r="AE342" s="81" t="str">
        <f>IF(ISTEXT('Discounted Costs'!$N530&amp;'Discounted Costs'!$O530),('Discounted Costs'!AK530)/Value_Output,"")</f>
        <v/>
      </c>
      <c r="AF342" s="81" t="str">
        <f>IF(ISTEXT('Discounted Costs'!$N530&amp;'Discounted Costs'!$O530),('Discounted Costs'!AL530)/Value_Output,"")</f>
        <v/>
      </c>
      <c r="AG342" s="81" t="str">
        <f>IF(ISTEXT('Discounted Costs'!$N530&amp;'Discounted Costs'!$O530),('Discounted Costs'!AM530)/Value_Output,"")</f>
        <v/>
      </c>
      <c r="AH342" s="81" t="str">
        <f>IF(ISTEXT('Discounted Costs'!$N530&amp;'Discounted Costs'!$O530),('Discounted Costs'!AN530)/Value_Output,"")</f>
        <v/>
      </c>
      <c r="AI342" s="81" t="str">
        <f>IF(ISTEXT('Discounted Costs'!$N530&amp;'Discounted Costs'!$O530),('Discounted Costs'!AO530)/Value_Output,"")</f>
        <v/>
      </c>
      <c r="AJ342" s="81" t="str">
        <f>IF(ISTEXT('Discounted Costs'!$N530&amp;'Discounted Costs'!$O530),('Discounted Costs'!AP530)/Value_Output,"")</f>
        <v/>
      </c>
      <c r="AK342" s="81" t="str">
        <f>IF(ISTEXT('Discounted Costs'!$N530&amp;'Discounted Costs'!$O530),('Discounted Costs'!AQ530)/Value_Output,"")</f>
        <v/>
      </c>
      <c r="AL342" s="81" t="str">
        <f>IF(ISTEXT('Discounted Costs'!$N530&amp;'Discounted Costs'!$O530),('Discounted Costs'!AR530)/Value_Output,"")</f>
        <v/>
      </c>
      <c r="AM342" s="81" t="str">
        <f>IF(ISTEXT('Discounted Costs'!$N530&amp;'Discounted Costs'!$O530),('Discounted Costs'!AS530)/Value_Output,"")</f>
        <v/>
      </c>
      <c r="AN342" s="81" t="str">
        <f>IF(ISTEXT('Discounted Costs'!$N530&amp;'Discounted Costs'!$O530),('Discounted Costs'!AT530)/Value_Output,"")</f>
        <v/>
      </c>
      <c r="AO342" s="81" t="str">
        <f>IF(ISTEXT('Discounted Costs'!$N530&amp;'Discounted Costs'!$O530),('Discounted Costs'!AU530)/Value_Output,"")</f>
        <v/>
      </c>
      <c r="AP342" s="81" t="str">
        <f>IF(ISTEXT('Discounted Costs'!$N530&amp;'Discounted Costs'!$O530),('Discounted Costs'!AV530)/Value_Output,"")</f>
        <v/>
      </c>
      <c r="AQ342" s="81" t="str">
        <f>IF(ISTEXT('Discounted Costs'!$N530&amp;'Discounted Costs'!$O530),('Discounted Costs'!AW530)/Value_Output,"")</f>
        <v/>
      </c>
      <c r="AR342" s="81" t="str">
        <f>IF(ISTEXT('Discounted Costs'!$N530&amp;'Discounted Costs'!$O530),('Discounted Costs'!AX530)/Value_Output,"")</f>
        <v/>
      </c>
      <c r="AS342" s="81" t="str">
        <f>IF(ISTEXT('Discounted Costs'!$N530&amp;'Discounted Costs'!$O530),('Discounted Costs'!AY530)/Value_Output,"")</f>
        <v/>
      </c>
      <c r="AT342" s="81" t="str">
        <f>IF(ISTEXT('Discounted Costs'!$N530&amp;'Discounted Costs'!$O530),('Discounted Costs'!AZ530)/Value_Output,"")</f>
        <v/>
      </c>
      <c r="AU342" s="81" t="str">
        <f>IF(ISTEXT('Discounted Costs'!$N530&amp;'Discounted Costs'!$O530),('Discounted Costs'!BA530)/Value_Output,"")</f>
        <v/>
      </c>
      <c r="AV342" s="81" t="str">
        <f>IF(ISTEXT('Discounted Costs'!$N530&amp;'Discounted Costs'!$O530),('Discounted Costs'!BB530)/Value_Output,"")</f>
        <v/>
      </c>
      <c r="AW342" s="81" t="str">
        <f>IF(ISTEXT('Discounted Costs'!$N530&amp;'Discounted Costs'!$O530),('Discounted Costs'!BC530)/Value_Output,"")</f>
        <v/>
      </c>
      <c r="AX342" s="81" t="str">
        <f>IF(ISTEXT('Discounted Costs'!$N530&amp;'Discounted Costs'!$O530),('Discounted Costs'!BD530)/Value_Output,"")</f>
        <v/>
      </c>
      <c r="AY342" s="81" t="str">
        <f>IF(ISTEXT('Discounted Costs'!$N530&amp;'Discounted Costs'!$O530),('Discounted Costs'!BE530)/Value_Output,"")</f>
        <v/>
      </c>
      <c r="AZ342" s="77" t="str">
        <f>IF(ISTEXT('Discounted Costs'!$N530&amp;'Discounted Costs'!$O530),('Discounted Costs'!BF530)/Value_Output,"")</f>
        <v/>
      </c>
      <c r="BA342" s="77" t="str">
        <f>IF(ISTEXT('Discounted Costs'!$N530&amp;'Discounted Costs'!$O530),('Discounted Costs'!BG530)/Value_Output,"")</f>
        <v/>
      </c>
      <c r="BB342" s="77" t="str">
        <f>IF(ISTEXT('Discounted Costs'!$N530&amp;'Discounted Costs'!$O530),('Discounted Costs'!BH530)/Value_Output,"")</f>
        <v/>
      </c>
      <c r="BC342" s="77" t="str">
        <f>IF(ISTEXT('Discounted Costs'!$N530&amp;'Discounted Costs'!$O530),('Discounted Costs'!BI530)/Value_Output,"")</f>
        <v/>
      </c>
      <c r="BD342" s="77" t="str">
        <f>IF(ISTEXT('Discounted Costs'!$N530&amp;'Discounted Costs'!$O530),('Discounted Costs'!BJ530)/Value_Output,"")</f>
        <v/>
      </c>
      <c r="BE342" s="77" t="str">
        <f>IF(ISTEXT('Discounted Costs'!$N530&amp;'Discounted Costs'!$O530),('Discounted Costs'!BK530)/Value_Output,"")</f>
        <v/>
      </c>
      <c r="BF342" s="77" t="str">
        <f>IF(ISTEXT('Discounted Costs'!$N530&amp;'Discounted Costs'!$O530),('Discounted Costs'!BL530)/Value_Output,"")</f>
        <v/>
      </c>
      <c r="BG342" s="77" t="str">
        <f>IF(ISTEXT('Discounted Costs'!$N530&amp;'Discounted Costs'!$O530),('Discounted Costs'!BM530)/Value_Output,"")</f>
        <v/>
      </c>
      <c r="BH342" s="77" t="str">
        <f>IF(ISTEXT('Discounted Costs'!$N530&amp;'Discounted Costs'!$O530),('Discounted Costs'!BN530)/Value_Output,"")</f>
        <v/>
      </c>
      <c r="BI342" s="77" t="str">
        <f>IF(ISTEXT('Discounted Costs'!$N530&amp;'Discounted Costs'!$O530),('Discounted Costs'!BO530)/Value_Output,"")</f>
        <v/>
      </c>
      <c r="BJ342" s="77" t="str">
        <f>IF(ISTEXT('Discounted Costs'!$N530&amp;'Discounted Costs'!$O530),('Discounted Costs'!BP530)/Value_Output,"")</f>
        <v/>
      </c>
      <c r="BK342" s="77" t="str">
        <f>IF(ISTEXT('Discounted Costs'!$N530&amp;'Discounted Costs'!$O530),('Discounted Costs'!BQ530)/Value_Output,"")</f>
        <v/>
      </c>
      <c r="BL342" s="77" t="str">
        <f>IF(ISTEXT('Discounted Costs'!$N530&amp;'Discounted Costs'!$O530),('Discounted Costs'!BR530)/Value_Output,"")</f>
        <v/>
      </c>
      <c r="BM342" s="77" t="str">
        <f>IF(ISTEXT('Discounted Costs'!$N530&amp;'Discounted Costs'!$O530),('Discounted Costs'!BS530)/Value_Output,"")</f>
        <v/>
      </c>
      <c r="BN342" s="77" t="str">
        <f>IF(ISTEXT('Discounted Costs'!$N530&amp;'Discounted Costs'!$O530),('Discounted Costs'!BT530)/Value_Output,"")</f>
        <v/>
      </c>
      <c r="BO342" s="77" t="str">
        <f>IF(ISTEXT('Discounted Costs'!$N530&amp;'Discounted Costs'!$O530),('Discounted Costs'!BU530)/Value_Output,"")</f>
        <v/>
      </c>
      <c r="BP342" s="77" t="str">
        <f>IF(ISTEXT('Discounted Costs'!$N530&amp;'Discounted Costs'!$O530),('Discounted Costs'!BV530)/Value_Output,"")</f>
        <v/>
      </c>
      <c r="BQ342" s="77" t="str">
        <f>IF(ISTEXT('Discounted Costs'!$N530&amp;'Discounted Costs'!$O530),('Discounted Costs'!BW530)/Value_Output,"")</f>
        <v/>
      </c>
      <c r="BR342" s="77" t="str">
        <f>IF(ISTEXT('Discounted Costs'!$N530&amp;'Discounted Costs'!$O530),('Discounted Costs'!BX530)/Value_Output,"")</f>
        <v/>
      </c>
      <c r="BS342" s="77" t="str">
        <f>IF(ISTEXT('Discounted Costs'!$N530&amp;'Discounted Costs'!$O530),('Discounted Costs'!BY530)/Value_Output,"")</f>
        <v/>
      </c>
      <c r="BT342" s="77" t="str">
        <f>IF(ISTEXT('Discounted Costs'!$N530&amp;'Discounted Costs'!$O530),('Discounted Costs'!BZ530)/Value_Output,"")</f>
        <v/>
      </c>
      <c r="BU342" s="77" t="str">
        <f>IF(ISTEXT('Discounted Costs'!$N530&amp;'Discounted Costs'!$O530),('Discounted Costs'!CA530)/Value_Output,"")</f>
        <v/>
      </c>
      <c r="BV342" s="77" t="str">
        <f>IF(ISTEXT('Discounted Costs'!$N530&amp;'Discounted Costs'!$O530),('Discounted Costs'!CB530)/Value_Output,"")</f>
        <v/>
      </c>
      <c r="BW342" s="77" t="str">
        <f>IF(ISTEXT('Discounted Costs'!$N530&amp;'Discounted Costs'!$O530),('Discounted Costs'!CC530)/Value_Output,"")</f>
        <v/>
      </c>
      <c r="BX342" s="77" t="str">
        <f>IF(ISTEXT('Discounted Costs'!$N530&amp;'Discounted Costs'!$O530),('Discounted Costs'!CD530)/Value_Output,"")</f>
        <v/>
      </c>
      <c r="BY342" s="77" t="str">
        <f>IF(ISTEXT('Discounted Costs'!$N530&amp;'Discounted Costs'!$O530),('Discounted Costs'!CE530)/Value_Output,"")</f>
        <v/>
      </c>
      <c r="BZ342" s="77" t="str">
        <f>IF(ISTEXT('Discounted Costs'!$N530&amp;'Discounted Costs'!$O530),('Discounted Costs'!CF530)/Value_Output,"")</f>
        <v/>
      </c>
      <c r="CA342" s="77" t="str">
        <f>IF(ISTEXT('Discounted Costs'!$N530&amp;'Discounted Costs'!$O530),('Discounted Costs'!CG530)/Value_Output,"")</f>
        <v/>
      </c>
      <c r="CB342" s="77" t="str">
        <f>IF(ISTEXT('Discounted Costs'!$N530&amp;'Discounted Costs'!$O530),('Discounted Costs'!CH530)/Value_Output,"")</f>
        <v/>
      </c>
      <c r="CC342" s="77" t="str">
        <f>IF(ISTEXT('Discounted Costs'!$N530&amp;'Discounted Costs'!$O530),('Discounted Costs'!CI530)/Value_Output,"")</f>
        <v/>
      </c>
      <c r="CD342" s="77" t="str">
        <f>IF(ISTEXT('Discounted Costs'!$N530&amp;'Discounted Costs'!$O530),('Discounted Costs'!CJ530)/Value_Output,"")</f>
        <v/>
      </c>
      <c r="CE342" s="77" t="str">
        <f>IF(ISTEXT('Discounted Costs'!$N530&amp;'Discounted Costs'!$O530),('Discounted Costs'!CK530)/Value_Output,"")</f>
        <v/>
      </c>
      <c r="CF342" s="77" t="str">
        <f>IF(ISTEXT('Discounted Costs'!$N530&amp;'Discounted Costs'!$O530),('Discounted Costs'!CL530)/Value_Output,"")</f>
        <v/>
      </c>
      <c r="CG342" s="77" t="str">
        <f>IF(ISTEXT('Discounted Costs'!$N530&amp;'Discounted Costs'!$O530),('Discounted Costs'!CM530)/Value_Output,"")</f>
        <v/>
      </c>
      <c r="CH342" s="77" t="str">
        <f>IF(ISTEXT('Discounted Costs'!$N530&amp;'Discounted Costs'!$O530),('Discounted Costs'!CN530)/Value_Output,"")</f>
        <v/>
      </c>
      <c r="CI342" s="77" t="str">
        <f>IF(ISTEXT('Discounted Costs'!$N530&amp;'Discounted Costs'!$O530),('Discounted Costs'!CO530)/Value_Output,"")</f>
        <v/>
      </c>
      <c r="CJ342" s="77" t="str">
        <f>IF(ISTEXT('Discounted Costs'!$N530&amp;'Discounted Costs'!$O530),('Discounted Costs'!CP530)/Value_Output,"")</f>
        <v/>
      </c>
      <c r="CM342" s="24"/>
      <c r="CN342" s="24"/>
    </row>
    <row r="343" spans="3:92" x14ac:dyDescent="0.35">
      <c r="C343" s="114"/>
      <c r="D343" s="114"/>
      <c r="E343" s="19" t="str">
        <f>IF(ISTEXT('Discounted Costs'!$N531&amp;'Discounted Costs'!$O531),'Discounted Costs'!$O531,"")</f>
        <v/>
      </c>
      <c r="F343" s="19"/>
      <c r="G343" s="82" t="str">
        <f>IF(ISTEXT('Discounted Costs'!$N531&amp;'Discounted Costs'!$O531),SUM('Discounted Costs'!$P531:$BM531)/Value_Output,"")</f>
        <v/>
      </c>
      <c r="H343" s="82"/>
      <c r="I343" s="87"/>
      <c r="J343" s="81" t="str">
        <f>IF(ISTEXT('Discounted Costs'!$N531&amp;'Discounted Costs'!$O531),('Discounted Costs'!P531)/Value_Output,"")</f>
        <v/>
      </c>
      <c r="K343" s="81" t="str">
        <f>IF(ISTEXT('Discounted Costs'!$N531&amp;'Discounted Costs'!$O531),('Discounted Costs'!Q531)/Value_Output,"")</f>
        <v/>
      </c>
      <c r="L343" s="81" t="str">
        <f>IF(ISTEXT('Discounted Costs'!$N531&amp;'Discounted Costs'!$O531),('Discounted Costs'!R531)/Value_Output,"")</f>
        <v/>
      </c>
      <c r="M343" s="81" t="str">
        <f>IF(ISTEXT('Discounted Costs'!$N531&amp;'Discounted Costs'!$O531),('Discounted Costs'!S531)/Value_Output,"")</f>
        <v/>
      </c>
      <c r="N343" s="81" t="str">
        <f>IF(ISTEXT('Discounted Costs'!$N531&amp;'Discounted Costs'!$O531),('Discounted Costs'!T531)/Value_Output,"")</f>
        <v/>
      </c>
      <c r="O343" s="81" t="str">
        <f>IF(ISTEXT('Discounted Costs'!$N531&amp;'Discounted Costs'!$O531),('Discounted Costs'!U531)/Value_Output,"")</f>
        <v/>
      </c>
      <c r="P343" s="81" t="str">
        <f>IF(ISTEXT('Discounted Costs'!$N531&amp;'Discounted Costs'!$O531),('Discounted Costs'!V531)/Value_Output,"")</f>
        <v/>
      </c>
      <c r="Q343" s="81" t="str">
        <f>IF(ISTEXT('Discounted Costs'!$N531&amp;'Discounted Costs'!$O531),('Discounted Costs'!W531)/Value_Output,"")</f>
        <v/>
      </c>
      <c r="R343" s="81" t="str">
        <f>IF(ISTEXT('Discounted Costs'!$N531&amp;'Discounted Costs'!$O531),('Discounted Costs'!X531)/Value_Output,"")</f>
        <v/>
      </c>
      <c r="S343" s="81" t="str">
        <f>IF(ISTEXT('Discounted Costs'!$N531&amp;'Discounted Costs'!$O531),('Discounted Costs'!Y531)/Value_Output,"")</f>
        <v/>
      </c>
      <c r="T343" s="81" t="str">
        <f>IF(ISTEXT('Discounted Costs'!$N531&amp;'Discounted Costs'!$O531),('Discounted Costs'!Z531)/Value_Output,"")</f>
        <v/>
      </c>
      <c r="U343" s="81" t="str">
        <f>IF(ISTEXT('Discounted Costs'!$N531&amp;'Discounted Costs'!$O531),('Discounted Costs'!AA531)/Value_Output,"")</f>
        <v/>
      </c>
      <c r="V343" s="81" t="str">
        <f>IF(ISTEXT('Discounted Costs'!$N531&amp;'Discounted Costs'!$O531),('Discounted Costs'!AB531)/Value_Output,"")</f>
        <v/>
      </c>
      <c r="W343" s="81" t="str">
        <f>IF(ISTEXT('Discounted Costs'!$N531&amp;'Discounted Costs'!$O531),('Discounted Costs'!AC531)/Value_Output,"")</f>
        <v/>
      </c>
      <c r="X343" s="81" t="str">
        <f>IF(ISTEXT('Discounted Costs'!$N531&amp;'Discounted Costs'!$O531),('Discounted Costs'!AD531)/Value_Output,"")</f>
        <v/>
      </c>
      <c r="Y343" s="81" t="str">
        <f>IF(ISTEXT('Discounted Costs'!$N531&amp;'Discounted Costs'!$O531),('Discounted Costs'!AE531)/Value_Output,"")</f>
        <v/>
      </c>
      <c r="Z343" s="81" t="str">
        <f>IF(ISTEXT('Discounted Costs'!$N531&amp;'Discounted Costs'!$O531),('Discounted Costs'!AF531)/Value_Output,"")</f>
        <v/>
      </c>
      <c r="AA343" s="81" t="str">
        <f>IF(ISTEXT('Discounted Costs'!$N531&amp;'Discounted Costs'!$O531),('Discounted Costs'!AG531)/Value_Output,"")</f>
        <v/>
      </c>
      <c r="AB343" s="81" t="str">
        <f>IF(ISTEXT('Discounted Costs'!$N531&amp;'Discounted Costs'!$O531),('Discounted Costs'!AH531)/Value_Output,"")</f>
        <v/>
      </c>
      <c r="AC343" s="81" t="str">
        <f>IF(ISTEXT('Discounted Costs'!$N531&amp;'Discounted Costs'!$O531),('Discounted Costs'!AI531)/Value_Output,"")</f>
        <v/>
      </c>
      <c r="AD343" s="81" t="str">
        <f>IF(ISTEXT('Discounted Costs'!$N531&amp;'Discounted Costs'!$O531),('Discounted Costs'!AJ531)/Value_Output,"")</f>
        <v/>
      </c>
      <c r="AE343" s="81" t="str">
        <f>IF(ISTEXT('Discounted Costs'!$N531&amp;'Discounted Costs'!$O531),('Discounted Costs'!AK531)/Value_Output,"")</f>
        <v/>
      </c>
      <c r="AF343" s="81" t="str">
        <f>IF(ISTEXT('Discounted Costs'!$N531&amp;'Discounted Costs'!$O531),('Discounted Costs'!AL531)/Value_Output,"")</f>
        <v/>
      </c>
      <c r="AG343" s="81" t="str">
        <f>IF(ISTEXT('Discounted Costs'!$N531&amp;'Discounted Costs'!$O531),('Discounted Costs'!AM531)/Value_Output,"")</f>
        <v/>
      </c>
      <c r="AH343" s="81" t="str">
        <f>IF(ISTEXT('Discounted Costs'!$N531&amp;'Discounted Costs'!$O531),('Discounted Costs'!AN531)/Value_Output,"")</f>
        <v/>
      </c>
      <c r="AI343" s="81" t="str">
        <f>IF(ISTEXT('Discounted Costs'!$N531&amp;'Discounted Costs'!$O531),('Discounted Costs'!AO531)/Value_Output,"")</f>
        <v/>
      </c>
      <c r="AJ343" s="81" t="str">
        <f>IF(ISTEXT('Discounted Costs'!$N531&amp;'Discounted Costs'!$O531),('Discounted Costs'!AP531)/Value_Output,"")</f>
        <v/>
      </c>
      <c r="AK343" s="81" t="str">
        <f>IF(ISTEXT('Discounted Costs'!$N531&amp;'Discounted Costs'!$O531),('Discounted Costs'!AQ531)/Value_Output,"")</f>
        <v/>
      </c>
      <c r="AL343" s="81" t="str">
        <f>IF(ISTEXT('Discounted Costs'!$N531&amp;'Discounted Costs'!$O531),('Discounted Costs'!AR531)/Value_Output,"")</f>
        <v/>
      </c>
      <c r="AM343" s="81" t="str">
        <f>IF(ISTEXT('Discounted Costs'!$N531&amp;'Discounted Costs'!$O531),('Discounted Costs'!AS531)/Value_Output,"")</f>
        <v/>
      </c>
      <c r="AN343" s="81" t="str">
        <f>IF(ISTEXT('Discounted Costs'!$N531&amp;'Discounted Costs'!$O531),('Discounted Costs'!AT531)/Value_Output,"")</f>
        <v/>
      </c>
      <c r="AO343" s="81" t="str">
        <f>IF(ISTEXT('Discounted Costs'!$N531&amp;'Discounted Costs'!$O531),('Discounted Costs'!AU531)/Value_Output,"")</f>
        <v/>
      </c>
      <c r="AP343" s="81" t="str">
        <f>IF(ISTEXT('Discounted Costs'!$N531&amp;'Discounted Costs'!$O531),('Discounted Costs'!AV531)/Value_Output,"")</f>
        <v/>
      </c>
      <c r="AQ343" s="81" t="str">
        <f>IF(ISTEXT('Discounted Costs'!$N531&amp;'Discounted Costs'!$O531),('Discounted Costs'!AW531)/Value_Output,"")</f>
        <v/>
      </c>
      <c r="AR343" s="81" t="str">
        <f>IF(ISTEXT('Discounted Costs'!$N531&amp;'Discounted Costs'!$O531),('Discounted Costs'!AX531)/Value_Output,"")</f>
        <v/>
      </c>
      <c r="AS343" s="81" t="str">
        <f>IF(ISTEXT('Discounted Costs'!$N531&amp;'Discounted Costs'!$O531),('Discounted Costs'!AY531)/Value_Output,"")</f>
        <v/>
      </c>
      <c r="AT343" s="81" t="str">
        <f>IF(ISTEXT('Discounted Costs'!$N531&amp;'Discounted Costs'!$O531),('Discounted Costs'!AZ531)/Value_Output,"")</f>
        <v/>
      </c>
      <c r="AU343" s="81" t="str">
        <f>IF(ISTEXT('Discounted Costs'!$N531&amp;'Discounted Costs'!$O531),('Discounted Costs'!BA531)/Value_Output,"")</f>
        <v/>
      </c>
      <c r="AV343" s="81" t="str">
        <f>IF(ISTEXT('Discounted Costs'!$N531&amp;'Discounted Costs'!$O531),('Discounted Costs'!BB531)/Value_Output,"")</f>
        <v/>
      </c>
      <c r="AW343" s="81" t="str">
        <f>IF(ISTEXT('Discounted Costs'!$N531&amp;'Discounted Costs'!$O531),('Discounted Costs'!BC531)/Value_Output,"")</f>
        <v/>
      </c>
      <c r="AX343" s="81" t="str">
        <f>IF(ISTEXT('Discounted Costs'!$N531&amp;'Discounted Costs'!$O531),('Discounted Costs'!BD531)/Value_Output,"")</f>
        <v/>
      </c>
      <c r="AY343" s="81" t="str">
        <f>IF(ISTEXT('Discounted Costs'!$N531&amp;'Discounted Costs'!$O531),('Discounted Costs'!BE531)/Value_Output,"")</f>
        <v/>
      </c>
      <c r="AZ343" s="77" t="str">
        <f>IF(ISTEXT('Discounted Costs'!$N531&amp;'Discounted Costs'!$O531),('Discounted Costs'!BF531)/Value_Output,"")</f>
        <v/>
      </c>
      <c r="BA343" s="77" t="str">
        <f>IF(ISTEXT('Discounted Costs'!$N531&amp;'Discounted Costs'!$O531),('Discounted Costs'!BG531)/Value_Output,"")</f>
        <v/>
      </c>
      <c r="BB343" s="77" t="str">
        <f>IF(ISTEXT('Discounted Costs'!$N531&amp;'Discounted Costs'!$O531),('Discounted Costs'!BH531)/Value_Output,"")</f>
        <v/>
      </c>
      <c r="BC343" s="77" t="str">
        <f>IF(ISTEXT('Discounted Costs'!$N531&amp;'Discounted Costs'!$O531),('Discounted Costs'!BI531)/Value_Output,"")</f>
        <v/>
      </c>
      <c r="BD343" s="77" t="str">
        <f>IF(ISTEXT('Discounted Costs'!$N531&amp;'Discounted Costs'!$O531),('Discounted Costs'!BJ531)/Value_Output,"")</f>
        <v/>
      </c>
      <c r="BE343" s="77" t="str">
        <f>IF(ISTEXT('Discounted Costs'!$N531&amp;'Discounted Costs'!$O531),('Discounted Costs'!BK531)/Value_Output,"")</f>
        <v/>
      </c>
      <c r="BF343" s="77" t="str">
        <f>IF(ISTEXT('Discounted Costs'!$N531&amp;'Discounted Costs'!$O531),('Discounted Costs'!BL531)/Value_Output,"")</f>
        <v/>
      </c>
      <c r="BG343" s="77" t="str">
        <f>IF(ISTEXT('Discounted Costs'!$N531&amp;'Discounted Costs'!$O531),('Discounted Costs'!BM531)/Value_Output,"")</f>
        <v/>
      </c>
      <c r="BH343" s="77" t="str">
        <f>IF(ISTEXT('Discounted Costs'!$N531&amp;'Discounted Costs'!$O531),('Discounted Costs'!BN531)/Value_Output,"")</f>
        <v/>
      </c>
      <c r="BI343" s="77" t="str">
        <f>IF(ISTEXT('Discounted Costs'!$N531&amp;'Discounted Costs'!$O531),('Discounted Costs'!BO531)/Value_Output,"")</f>
        <v/>
      </c>
      <c r="BJ343" s="77" t="str">
        <f>IF(ISTEXT('Discounted Costs'!$N531&amp;'Discounted Costs'!$O531),('Discounted Costs'!BP531)/Value_Output,"")</f>
        <v/>
      </c>
      <c r="BK343" s="77" t="str">
        <f>IF(ISTEXT('Discounted Costs'!$N531&amp;'Discounted Costs'!$O531),('Discounted Costs'!BQ531)/Value_Output,"")</f>
        <v/>
      </c>
      <c r="BL343" s="77" t="str">
        <f>IF(ISTEXT('Discounted Costs'!$N531&amp;'Discounted Costs'!$O531),('Discounted Costs'!BR531)/Value_Output,"")</f>
        <v/>
      </c>
      <c r="BM343" s="77" t="str">
        <f>IF(ISTEXT('Discounted Costs'!$N531&amp;'Discounted Costs'!$O531),('Discounted Costs'!BS531)/Value_Output,"")</f>
        <v/>
      </c>
      <c r="BN343" s="77" t="str">
        <f>IF(ISTEXT('Discounted Costs'!$N531&amp;'Discounted Costs'!$O531),('Discounted Costs'!BT531)/Value_Output,"")</f>
        <v/>
      </c>
      <c r="BO343" s="77" t="str">
        <f>IF(ISTEXT('Discounted Costs'!$N531&amp;'Discounted Costs'!$O531),('Discounted Costs'!BU531)/Value_Output,"")</f>
        <v/>
      </c>
      <c r="BP343" s="77" t="str">
        <f>IF(ISTEXT('Discounted Costs'!$N531&amp;'Discounted Costs'!$O531),('Discounted Costs'!BV531)/Value_Output,"")</f>
        <v/>
      </c>
      <c r="BQ343" s="77" t="str">
        <f>IF(ISTEXT('Discounted Costs'!$N531&amp;'Discounted Costs'!$O531),('Discounted Costs'!BW531)/Value_Output,"")</f>
        <v/>
      </c>
      <c r="BR343" s="77" t="str">
        <f>IF(ISTEXT('Discounted Costs'!$N531&amp;'Discounted Costs'!$O531),('Discounted Costs'!BX531)/Value_Output,"")</f>
        <v/>
      </c>
      <c r="BS343" s="77" t="str">
        <f>IF(ISTEXT('Discounted Costs'!$N531&amp;'Discounted Costs'!$O531),('Discounted Costs'!BY531)/Value_Output,"")</f>
        <v/>
      </c>
      <c r="BT343" s="77" t="str">
        <f>IF(ISTEXT('Discounted Costs'!$N531&amp;'Discounted Costs'!$O531),('Discounted Costs'!BZ531)/Value_Output,"")</f>
        <v/>
      </c>
      <c r="BU343" s="77" t="str">
        <f>IF(ISTEXT('Discounted Costs'!$N531&amp;'Discounted Costs'!$O531),('Discounted Costs'!CA531)/Value_Output,"")</f>
        <v/>
      </c>
      <c r="BV343" s="77" t="str">
        <f>IF(ISTEXT('Discounted Costs'!$N531&amp;'Discounted Costs'!$O531),('Discounted Costs'!CB531)/Value_Output,"")</f>
        <v/>
      </c>
      <c r="BW343" s="77" t="str">
        <f>IF(ISTEXT('Discounted Costs'!$N531&amp;'Discounted Costs'!$O531),('Discounted Costs'!CC531)/Value_Output,"")</f>
        <v/>
      </c>
      <c r="BX343" s="77" t="str">
        <f>IF(ISTEXT('Discounted Costs'!$N531&amp;'Discounted Costs'!$O531),('Discounted Costs'!CD531)/Value_Output,"")</f>
        <v/>
      </c>
      <c r="BY343" s="77" t="str">
        <f>IF(ISTEXT('Discounted Costs'!$N531&amp;'Discounted Costs'!$O531),('Discounted Costs'!CE531)/Value_Output,"")</f>
        <v/>
      </c>
      <c r="BZ343" s="77" t="str">
        <f>IF(ISTEXT('Discounted Costs'!$N531&amp;'Discounted Costs'!$O531),('Discounted Costs'!CF531)/Value_Output,"")</f>
        <v/>
      </c>
      <c r="CA343" s="77" t="str">
        <f>IF(ISTEXT('Discounted Costs'!$N531&amp;'Discounted Costs'!$O531),('Discounted Costs'!CG531)/Value_Output,"")</f>
        <v/>
      </c>
      <c r="CB343" s="77" t="str">
        <f>IF(ISTEXT('Discounted Costs'!$N531&amp;'Discounted Costs'!$O531),('Discounted Costs'!CH531)/Value_Output,"")</f>
        <v/>
      </c>
      <c r="CC343" s="77" t="str">
        <f>IF(ISTEXT('Discounted Costs'!$N531&amp;'Discounted Costs'!$O531),('Discounted Costs'!CI531)/Value_Output,"")</f>
        <v/>
      </c>
      <c r="CD343" s="77" t="str">
        <f>IF(ISTEXT('Discounted Costs'!$N531&amp;'Discounted Costs'!$O531),('Discounted Costs'!CJ531)/Value_Output,"")</f>
        <v/>
      </c>
      <c r="CE343" s="77" t="str">
        <f>IF(ISTEXT('Discounted Costs'!$N531&amp;'Discounted Costs'!$O531),('Discounted Costs'!CK531)/Value_Output,"")</f>
        <v/>
      </c>
      <c r="CF343" s="77" t="str">
        <f>IF(ISTEXT('Discounted Costs'!$N531&amp;'Discounted Costs'!$O531),('Discounted Costs'!CL531)/Value_Output,"")</f>
        <v/>
      </c>
      <c r="CG343" s="77" t="str">
        <f>IF(ISTEXT('Discounted Costs'!$N531&amp;'Discounted Costs'!$O531),('Discounted Costs'!CM531)/Value_Output,"")</f>
        <v/>
      </c>
      <c r="CH343" s="77" t="str">
        <f>IF(ISTEXT('Discounted Costs'!$N531&amp;'Discounted Costs'!$O531),('Discounted Costs'!CN531)/Value_Output,"")</f>
        <v/>
      </c>
      <c r="CI343" s="77" t="str">
        <f>IF(ISTEXT('Discounted Costs'!$N531&amp;'Discounted Costs'!$O531),('Discounted Costs'!CO531)/Value_Output,"")</f>
        <v/>
      </c>
      <c r="CJ343" s="77" t="str">
        <f>IF(ISTEXT('Discounted Costs'!$N531&amp;'Discounted Costs'!$O531),('Discounted Costs'!CP531)/Value_Output,"")</f>
        <v/>
      </c>
      <c r="CM343" s="24"/>
      <c r="CN343" s="24"/>
    </row>
    <row r="344" spans="3:92" x14ac:dyDescent="0.35">
      <c r="C344" s="114"/>
      <c r="D344" s="114"/>
      <c r="E344" s="19" t="str">
        <f>IF(ISTEXT('Discounted Costs'!$N532&amp;'Discounted Costs'!$O532),'Discounted Costs'!$O532,"")</f>
        <v/>
      </c>
      <c r="F344" s="19"/>
      <c r="G344" s="82" t="str">
        <f>IF(ISTEXT('Discounted Costs'!$N532&amp;'Discounted Costs'!$O532),SUM('Discounted Costs'!$P532:$BM532)/Value_Output,"")</f>
        <v/>
      </c>
      <c r="H344" s="82"/>
      <c r="I344" s="87"/>
      <c r="J344" s="81" t="str">
        <f>IF(ISTEXT('Discounted Costs'!$N532&amp;'Discounted Costs'!$O532),('Discounted Costs'!P532)/Value_Output,"")</f>
        <v/>
      </c>
      <c r="K344" s="81" t="str">
        <f>IF(ISTEXT('Discounted Costs'!$N532&amp;'Discounted Costs'!$O532),('Discounted Costs'!Q532)/Value_Output,"")</f>
        <v/>
      </c>
      <c r="L344" s="81" t="str">
        <f>IF(ISTEXT('Discounted Costs'!$N532&amp;'Discounted Costs'!$O532),('Discounted Costs'!R532)/Value_Output,"")</f>
        <v/>
      </c>
      <c r="M344" s="81" t="str">
        <f>IF(ISTEXT('Discounted Costs'!$N532&amp;'Discounted Costs'!$O532),('Discounted Costs'!S532)/Value_Output,"")</f>
        <v/>
      </c>
      <c r="N344" s="81" t="str">
        <f>IF(ISTEXT('Discounted Costs'!$N532&amp;'Discounted Costs'!$O532),('Discounted Costs'!T532)/Value_Output,"")</f>
        <v/>
      </c>
      <c r="O344" s="81" t="str">
        <f>IF(ISTEXT('Discounted Costs'!$N532&amp;'Discounted Costs'!$O532),('Discounted Costs'!U532)/Value_Output,"")</f>
        <v/>
      </c>
      <c r="P344" s="81" t="str">
        <f>IF(ISTEXT('Discounted Costs'!$N532&amp;'Discounted Costs'!$O532),('Discounted Costs'!V532)/Value_Output,"")</f>
        <v/>
      </c>
      <c r="Q344" s="81" t="str">
        <f>IF(ISTEXT('Discounted Costs'!$N532&amp;'Discounted Costs'!$O532),('Discounted Costs'!W532)/Value_Output,"")</f>
        <v/>
      </c>
      <c r="R344" s="81" t="str">
        <f>IF(ISTEXT('Discounted Costs'!$N532&amp;'Discounted Costs'!$O532),('Discounted Costs'!X532)/Value_Output,"")</f>
        <v/>
      </c>
      <c r="S344" s="81" t="str">
        <f>IF(ISTEXT('Discounted Costs'!$N532&amp;'Discounted Costs'!$O532),('Discounted Costs'!Y532)/Value_Output,"")</f>
        <v/>
      </c>
      <c r="T344" s="81" t="str">
        <f>IF(ISTEXT('Discounted Costs'!$N532&amp;'Discounted Costs'!$O532),('Discounted Costs'!Z532)/Value_Output,"")</f>
        <v/>
      </c>
      <c r="U344" s="81" t="str">
        <f>IF(ISTEXT('Discounted Costs'!$N532&amp;'Discounted Costs'!$O532),('Discounted Costs'!AA532)/Value_Output,"")</f>
        <v/>
      </c>
      <c r="V344" s="81" t="str">
        <f>IF(ISTEXT('Discounted Costs'!$N532&amp;'Discounted Costs'!$O532),('Discounted Costs'!AB532)/Value_Output,"")</f>
        <v/>
      </c>
      <c r="W344" s="81" t="str">
        <f>IF(ISTEXT('Discounted Costs'!$N532&amp;'Discounted Costs'!$O532),('Discounted Costs'!AC532)/Value_Output,"")</f>
        <v/>
      </c>
      <c r="X344" s="81" t="str">
        <f>IF(ISTEXT('Discounted Costs'!$N532&amp;'Discounted Costs'!$O532),('Discounted Costs'!AD532)/Value_Output,"")</f>
        <v/>
      </c>
      <c r="Y344" s="81" t="str">
        <f>IF(ISTEXT('Discounted Costs'!$N532&amp;'Discounted Costs'!$O532),('Discounted Costs'!AE532)/Value_Output,"")</f>
        <v/>
      </c>
      <c r="Z344" s="81" t="str">
        <f>IF(ISTEXT('Discounted Costs'!$N532&amp;'Discounted Costs'!$O532),('Discounted Costs'!AF532)/Value_Output,"")</f>
        <v/>
      </c>
      <c r="AA344" s="81" t="str">
        <f>IF(ISTEXT('Discounted Costs'!$N532&amp;'Discounted Costs'!$O532),('Discounted Costs'!AG532)/Value_Output,"")</f>
        <v/>
      </c>
      <c r="AB344" s="81" t="str">
        <f>IF(ISTEXT('Discounted Costs'!$N532&amp;'Discounted Costs'!$O532),('Discounted Costs'!AH532)/Value_Output,"")</f>
        <v/>
      </c>
      <c r="AC344" s="81" t="str">
        <f>IF(ISTEXT('Discounted Costs'!$N532&amp;'Discounted Costs'!$O532),('Discounted Costs'!AI532)/Value_Output,"")</f>
        <v/>
      </c>
      <c r="AD344" s="81" t="str">
        <f>IF(ISTEXT('Discounted Costs'!$N532&amp;'Discounted Costs'!$O532),('Discounted Costs'!AJ532)/Value_Output,"")</f>
        <v/>
      </c>
      <c r="AE344" s="81" t="str">
        <f>IF(ISTEXT('Discounted Costs'!$N532&amp;'Discounted Costs'!$O532),('Discounted Costs'!AK532)/Value_Output,"")</f>
        <v/>
      </c>
      <c r="AF344" s="81" t="str">
        <f>IF(ISTEXT('Discounted Costs'!$N532&amp;'Discounted Costs'!$O532),('Discounted Costs'!AL532)/Value_Output,"")</f>
        <v/>
      </c>
      <c r="AG344" s="81" t="str">
        <f>IF(ISTEXT('Discounted Costs'!$N532&amp;'Discounted Costs'!$O532),('Discounted Costs'!AM532)/Value_Output,"")</f>
        <v/>
      </c>
      <c r="AH344" s="81" t="str">
        <f>IF(ISTEXT('Discounted Costs'!$N532&amp;'Discounted Costs'!$O532),('Discounted Costs'!AN532)/Value_Output,"")</f>
        <v/>
      </c>
      <c r="AI344" s="81" t="str">
        <f>IF(ISTEXT('Discounted Costs'!$N532&amp;'Discounted Costs'!$O532),('Discounted Costs'!AO532)/Value_Output,"")</f>
        <v/>
      </c>
      <c r="AJ344" s="81" t="str">
        <f>IF(ISTEXT('Discounted Costs'!$N532&amp;'Discounted Costs'!$O532),('Discounted Costs'!AP532)/Value_Output,"")</f>
        <v/>
      </c>
      <c r="AK344" s="81" t="str">
        <f>IF(ISTEXT('Discounted Costs'!$N532&amp;'Discounted Costs'!$O532),('Discounted Costs'!AQ532)/Value_Output,"")</f>
        <v/>
      </c>
      <c r="AL344" s="81" t="str">
        <f>IF(ISTEXT('Discounted Costs'!$N532&amp;'Discounted Costs'!$O532),('Discounted Costs'!AR532)/Value_Output,"")</f>
        <v/>
      </c>
      <c r="AM344" s="81" t="str">
        <f>IF(ISTEXT('Discounted Costs'!$N532&amp;'Discounted Costs'!$O532),('Discounted Costs'!AS532)/Value_Output,"")</f>
        <v/>
      </c>
      <c r="AN344" s="81" t="str">
        <f>IF(ISTEXT('Discounted Costs'!$N532&amp;'Discounted Costs'!$O532),('Discounted Costs'!AT532)/Value_Output,"")</f>
        <v/>
      </c>
      <c r="AO344" s="81" t="str">
        <f>IF(ISTEXT('Discounted Costs'!$N532&amp;'Discounted Costs'!$O532),('Discounted Costs'!AU532)/Value_Output,"")</f>
        <v/>
      </c>
      <c r="AP344" s="81" t="str">
        <f>IF(ISTEXT('Discounted Costs'!$N532&amp;'Discounted Costs'!$O532),('Discounted Costs'!AV532)/Value_Output,"")</f>
        <v/>
      </c>
      <c r="AQ344" s="81" t="str">
        <f>IF(ISTEXT('Discounted Costs'!$N532&amp;'Discounted Costs'!$O532),('Discounted Costs'!AW532)/Value_Output,"")</f>
        <v/>
      </c>
      <c r="AR344" s="81" t="str">
        <f>IF(ISTEXT('Discounted Costs'!$N532&amp;'Discounted Costs'!$O532),('Discounted Costs'!AX532)/Value_Output,"")</f>
        <v/>
      </c>
      <c r="AS344" s="81" t="str">
        <f>IF(ISTEXT('Discounted Costs'!$N532&amp;'Discounted Costs'!$O532),('Discounted Costs'!AY532)/Value_Output,"")</f>
        <v/>
      </c>
      <c r="AT344" s="81" t="str">
        <f>IF(ISTEXT('Discounted Costs'!$N532&amp;'Discounted Costs'!$O532),('Discounted Costs'!AZ532)/Value_Output,"")</f>
        <v/>
      </c>
      <c r="AU344" s="81" t="str">
        <f>IF(ISTEXT('Discounted Costs'!$N532&amp;'Discounted Costs'!$O532),('Discounted Costs'!BA532)/Value_Output,"")</f>
        <v/>
      </c>
      <c r="AV344" s="81" t="str">
        <f>IF(ISTEXT('Discounted Costs'!$N532&amp;'Discounted Costs'!$O532),('Discounted Costs'!BB532)/Value_Output,"")</f>
        <v/>
      </c>
      <c r="AW344" s="81" t="str">
        <f>IF(ISTEXT('Discounted Costs'!$N532&amp;'Discounted Costs'!$O532),('Discounted Costs'!BC532)/Value_Output,"")</f>
        <v/>
      </c>
      <c r="AX344" s="81" t="str">
        <f>IF(ISTEXT('Discounted Costs'!$N532&amp;'Discounted Costs'!$O532),('Discounted Costs'!BD532)/Value_Output,"")</f>
        <v/>
      </c>
      <c r="AY344" s="81" t="str">
        <f>IF(ISTEXT('Discounted Costs'!$N532&amp;'Discounted Costs'!$O532),('Discounted Costs'!BE532)/Value_Output,"")</f>
        <v/>
      </c>
      <c r="AZ344" s="77" t="str">
        <f>IF(ISTEXT('Discounted Costs'!$N532&amp;'Discounted Costs'!$O532),('Discounted Costs'!BF532)/Value_Output,"")</f>
        <v/>
      </c>
      <c r="BA344" s="77" t="str">
        <f>IF(ISTEXT('Discounted Costs'!$N532&amp;'Discounted Costs'!$O532),('Discounted Costs'!BG532)/Value_Output,"")</f>
        <v/>
      </c>
      <c r="BB344" s="77" t="str">
        <f>IF(ISTEXT('Discounted Costs'!$N532&amp;'Discounted Costs'!$O532),('Discounted Costs'!BH532)/Value_Output,"")</f>
        <v/>
      </c>
      <c r="BC344" s="77" t="str">
        <f>IF(ISTEXT('Discounted Costs'!$N532&amp;'Discounted Costs'!$O532),('Discounted Costs'!BI532)/Value_Output,"")</f>
        <v/>
      </c>
      <c r="BD344" s="77" t="str">
        <f>IF(ISTEXT('Discounted Costs'!$N532&amp;'Discounted Costs'!$O532),('Discounted Costs'!BJ532)/Value_Output,"")</f>
        <v/>
      </c>
      <c r="BE344" s="77" t="str">
        <f>IF(ISTEXT('Discounted Costs'!$N532&amp;'Discounted Costs'!$O532),('Discounted Costs'!BK532)/Value_Output,"")</f>
        <v/>
      </c>
      <c r="BF344" s="77" t="str">
        <f>IF(ISTEXT('Discounted Costs'!$N532&amp;'Discounted Costs'!$O532),('Discounted Costs'!BL532)/Value_Output,"")</f>
        <v/>
      </c>
      <c r="BG344" s="77" t="str">
        <f>IF(ISTEXT('Discounted Costs'!$N532&amp;'Discounted Costs'!$O532),('Discounted Costs'!BM532)/Value_Output,"")</f>
        <v/>
      </c>
      <c r="BH344" s="77" t="str">
        <f>IF(ISTEXT('Discounted Costs'!$N532&amp;'Discounted Costs'!$O532),('Discounted Costs'!BN532)/Value_Output,"")</f>
        <v/>
      </c>
      <c r="BI344" s="77" t="str">
        <f>IF(ISTEXT('Discounted Costs'!$N532&amp;'Discounted Costs'!$O532),('Discounted Costs'!BO532)/Value_Output,"")</f>
        <v/>
      </c>
      <c r="BJ344" s="77" t="str">
        <f>IF(ISTEXT('Discounted Costs'!$N532&amp;'Discounted Costs'!$O532),('Discounted Costs'!BP532)/Value_Output,"")</f>
        <v/>
      </c>
      <c r="BK344" s="77" t="str">
        <f>IF(ISTEXT('Discounted Costs'!$N532&amp;'Discounted Costs'!$O532),('Discounted Costs'!BQ532)/Value_Output,"")</f>
        <v/>
      </c>
      <c r="BL344" s="77" t="str">
        <f>IF(ISTEXT('Discounted Costs'!$N532&amp;'Discounted Costs'!$O532),('Discounted Costs'!BR532)/Value_Output,"")</f>
        <v/>
      </c>
      <c r="BM344" s="77" t="str">
        <f>IF(ISTEXT('Discounted Costs'!$N532&amp;'Discounted Costs'!$O532),('Discounted Costs'!BS532)/Value_Output,"")</f>
        <v/>
      </c>
      <c r="BN344" s="77" t="str">
        <f>IF(ISTEXT('Discounted Costs'!$N532&amp;'Discounted Costs'!$O532),('Discounted Costs'!BT532)/Value_Output,"")</f>
        <v/>
      </c>
      <c r="BO344" s="77" t="str">
        <f>IF(ISTEXT('Discounted Costs'!$N532&amp;'Discounted Costs'!$O532),('Discounted Costs'!BU532)/Value_Output,"")</f>
        <v/>
      </c>
      <c r="BP344" s="77" t="str">
        <f>IF(ISTEXT('Discounted Costs'!$N532&amp;'Discounted Costs'!$O532),('Discounted Costs'!BV532)/Value_Output,"")</f>
        <v/>
      </c>
      <c r="BQ344" s="77" t="str">
        <f>IF(ISTEXT('Discounted Costs'!$N532&amp;'Discounted Costs'!$O532),('Discounted Costs'!BW532)/Value_Output,"")</f>
        <v/>
      </c>
      <c r="BR344" s="77" t="str">
        <f>IF(ISTEXT('Discounted Costs'!$N532&amp;'Discounted Costs'!$O532),('Discounted Costs'!BX532)/Value_Output,"")</f>
        <v/>
      </c>
      <c r="BS344" s="77" t="str">
        <f>IF(ISTEXT('Discounted Costs'!$N532&amp;'Discounted Costs'!$O532),('Discounted Costs'!BY532)/Value_Output,"")</f>
        <v/>
      </c>
      <c r="BT344" s="77" t="str">
        <f>IF(ISTEXT('Discounted Costs'!$N532&amp;'Discounted Costs'!$O532),('Discounted Costs'!BZ532)/Value_Output,"")</f>
        <v/>
      </c>
      <c r="BU344" s="77" t="str">
        <f>IF(ISTEXT('Discounted Costs'!$N532&amp;'Discounted Costs'!$O532),('Discounted Costs'!CA532)/Value_Output,"")</f>
        <v/>
      </c>
      <c r="BV344" s="77" t="str">
        <f>IF(ISTEXT('Discounted Costs'!$N532&amp;'Discounted Costs'!$O532),('Discounted Costs'!CB532)/Value_Output,"")</f>
        <v/>
      </c>
      <c r="BW344" s="77" t="str">
        <f>IF(ISTEXT('Discounted Costs'!$N532&amp;'Discounted Costs'!$O532),('Discounted Costs'!CC532)/Value_Output,"")</f>
        <v/>
      </c>
      <c r="BX344" s="77" t="str">
        <f>IF(ISTEXT('Discounted Costs'!$N532&amp;'Discounted Costs'!$O532),('Discounted Costs'!CD532)/Value_Output,"")</f>
        <v/>
      </c>
      <c r="BY344" s="77" t="str">
        <f>IF(ISTEXT('Discounted Costs'!$N532&amp;'Discounted Costs'!$O532),('Discounted Costs'!CE532)/Value_Output,"")</f>
        <v/>
      </c>
      <c r="BZ344" s="77" t="str">
        <f>IF(ISTEXT('Discounted Costs'!$N532&amp;'Discounted Costs'!$O532),('Discounted Costs'!CF532)/Value_Output,"")</f>
        <v/>
      </c>
      <c r="CA344" s="77" t="str">
        <f>IF(ISTEXT('Discounted Costs'!$N532&amp;'Discounted Costs'!$O532),('Discounted Costs'!CG532)/Value_Output,"")</f>
        <v/>
      </c>
      <c r="CB344" s="77" t="str">
        <f>IF(ISTEXT('Discounted Costs'!$N532&amp;'Discounted Costs'!$O532),('Discounted Costs'!CH532)/Value_Output,"")</f>
        <v/>
      </c>
      <c r="CC344" s="77" t="str">
        <f>IF(ISTEXT('Discounted Costs'!$N532&amp;'Discounted Costs'!$O532),('Discounted Costs'!CI532)/Value_Output,"")</f>
        <v/>
      </c>
      <c r="CD344" s="77" t="str">
        <f>IF(ISTEXT('Discounted Costs'!$N532&amp;'Discounted Costs'!$O532),('Discounted Costs'!CJ532)/Value_Output,"")</f>
        <v/>
      </c>
      <c r="CE344" s="77" t="str">
        <f>IF(ISTEXT('Discounted Costs'!$N532&amp;'Discounted Costs'!$O532),('Discounted Costs'!CK532)/Value_Output,"")</f>
        <v/>
      </c>
      <c r="CF344" s="77" t="str">
        <f>IF(ISTEXT('Discounted Costs'!$N532&amp;'Discounted Costs'!$O532),('Discounted Costs'!CL532)/Value_Output,"")</f>
        <v/>
      </c>
      <c r="CG344" s="77" t="str">
        <f>IF(ISTEXT('Discounted Costs'!$N532&amp;'Discounted Costs'!$O532),('Discounted Costs'!CM532)/Value_Output,"")</f>
        <v/>
      </c>
      <c r="CH344" s="77" t="str">
        <f>IF(ISTEXT('Discounted Costs'!$N532&amp;'Discounted Costs'!$O532),('Discounted Costs'!CN532)/Value_Output,"")</f>
        <v/>
      </c>
      <c r="CI344" s="77" t="str">
        <f>IF(ISTEXT('Discounted Costs'!$N532&amp;'Discounted Costs'!$O532),('Discounted Costs'!CO532)/Value_Output,"")</f>
        <v/>
      </c>
      <c r="CJ344" s="77" t="str">
        <f>IF(ISTEXT('Discounted Costs'!$N532&amp;'Discounted Costs'!$O532),('Discounted Costs'!CP532)/Value_Output,"")</f>
        <v/>
      </c>
      <c r="CM344" s="24"/>
      <c r="CN344" s="24"/>
    </row>
    <row r="345" spans="3:92" x14ac:dyDescent="0.35">
      <c r="C345" s="114"/>
      <c r="D345" s="114"/>
      <c r="E345" s="19" t="str">
        <f>IF(ISTEXT('Discounted Costs'!$N533&amp;'Discounted Costs'!$O533),'Discounted Costs'!$O533,"")</f>
        <v/>
      </c>
      <c r="F345" s="19"/>
      <c r="G345" s="82" t="str">
        <f>IF(ISTEXT('Discounted Costs'!$N533&amp;'Discounted Costs'!$O533),SUM('Discounted Costs'!$P533:$BM533)/Value_Output,"")</f>
        <v/>
      </c>
      <c r="H345" s="82"/>
      <c r="I345" s="87"/>
      <c r="J345" s="81" t="str">
        <f>IF(ISTEXT('Discounted Costs'!$N533&amp;'Discounted Costs'!$O533),('Discounted Costs'!P533)/Value_Output,"")</f>
        <v/>
      </c>
      <c r="K345" s="81" t="str">
        <f>IF(ISTEXT('Discounted Costs'!$N533&amp;'Discounted Costs'!$O533),('Discounted Costs'!Q533)/Value_Output,"")</f>
        <v/>
      </c>
      <c r="L345" s="81" t="str">
        <f>IF(ISTEXT('Discounted Costs'!$N533&amp;'Discounted Costs'!$O533),('Discounted Costs'!R533)/Value_Output,"")</f>
        <v/>
      </c>
      <c r="M345" s="81" t="str">
        <f>IF(ISTEXT('Discounted Costs'!$N533&amp;'Discounted Costs'!$O533),('Discounted Costs'!S533)/Value_Output,"")</f>
        <v/>
      </c>
      <c r="N345" s="81" t="str">
        <f>IF(ISTEXT('Discounted Costs'!$N533&amp;'Discounted Costs'!$O533),('Discounted Costs'!T533)/Value_Output,"")</f>
        <v/>
      </c>
      <c r="O345" s="81" t="str">
        <f>IF(ISTEXT('Discounted Costs'!$N533&amp;'Discounted Costs'!$O533),('Discounted Costs'!U533)/Value_Output,"")</f>
        <v/>
      </c>
      <c r="P345" s="81" t="str">
        <f>IF(ISTEXT('Discounted Costs'!$N533&amp;'Discounted Costs'!$O533),('Discounted Costs'!V533)/Value_Output,"")</f>
        <v/>
      </c>
      <c r="Q345" s="81" t="str">
        <f>IF(ISTEXT('Discounted Costs'!$N533&amp;'Discounted Costs'!$O533),('Discounted Costs'!W533)/Value_Output,"")</f>
        <v/>
      </c>
      <c r="R345" s="81" t="str">
        <f>IF(ISTEXT('Discounted Costs'!$N533&amp;'Discounted Costs'!$O533),('Discounted Costs'!X533)/Value_Output,"")</f>
        <v/>
      </c>
      <c r="S345" s="81" t="str">
        <f>IF(ISTEXT('Discounted Costs'!$N533&amp;'Discounted Costs'!$O533),('Discounted Costs'!Y533)/Value_Output,"")</f>
        <v/>
      </c>
      <c r="T345" s="81" t="str">
        <f>IF(ISTEXT('Discounted Costs'!$N533&amp;'Discounted Costs'!$O533),('Discounted Costs'!Z533)/Value_Output,"")</f>
        <v/>
      </c>
      <c r="U345" s="81" t="str">
        <f>IF(ISTEXT('Discounted Costs'!$N533&amp;'Discounted Costs'!$O533),('Discounted Costs'!AA533)/Value_Output,"")</f>
        <v/>
      </c>
      <c r="V345" s="81" t="str">
        <f>IF(ISTEXT('Discounted Costs'!$N533&amp;'Discounted Costs'!$O533),('Discounted Costs'!AB533)/Value_Output,"")</f>
        <v/>
      </c>
      <c r="W345" s="81" t="str">
        <f>IF(ISTEXT('Discounted Costs'!$N533&amp;'Discounted Costs'!$O533),('Discounted Costs'!AC533)/Value_Output,"")</f>
        <v/>
      </c>
      <c r="X345" s="81" t="str">
        <f>IF(ISTEXT('Discounted Costs'!$N533&amp;'Discounted Costs'!$O533),('Discounted Costs'!AD533)/Value_Output,"")</f>
        <v/>
      </c>
      <c r="Y345" s="81" t="str">
        <f>IF(ISTEXT('Discounted Costs'!$N533&amp;'Discounted Costs'!$O533),('Discounted Costs'!AE533)/Value_Output,"")</f>
        <v/>
      </c>
      <c r="Z345" s="81" t="str">
        <f>IF(ISTEXT('Discounted Costs'!$N533&amp;'Discounted Costs'!$O533),('Discounted Costs'!AF533)/Value_Output,"")</f>
        <v/>
      </c>
      <c r="AA345" s="81" t="str">
        <f>IF(ISTEXT('Discounted Costs'!$N533&amp;'Discounted Costs'!$O533),('Discounted Costs'!AG533)/Value_Output,"")</f>
        <v/>
      </c>
      <c r="AB345" s="81" t="str">
        <f>IF(ISTEXT('Discounted Costs'!$N533&amp;'Discounted Costs'!$O533),('Discounted Costs'!AH533)/Value_Output,"")</f>
        <v/>
      </c>
      <c r="AC345" s="81" t="str">
        <f>IF(ISTEXT('Discounted Costs'!$N533&amp;'Discounted Costs'!$O533),('Discounted Costs'!AI533)/Value_Output,"")</f>
        <v/>
      </c>
      <c r="AD345" s="81" t="str">
        <f>IF(ISTEXT('Discounted Costs'!$N533&amp;'Discounted Costs'!$O533),('Discounted Costs'!AJ533)/Value_Output,"")</f>
        <v/>
      </c>
      <c r="AE345" s="81" t="str">
        <f>IF(ISTEXT('Discounted Costs'!$N533&amp;'Discounted Costs'!$O533),('Discounted Costs'!AK533)/Value_Output,"")</f>
        <v/>
      </c>
      <c r="AF345" s="81" t="str">
        <f>IF(ISTEXT('Discounted Costs'!$N533&amp;'Discounted Costs'!$O533),('Discounted Costs'!AL533)/Value_Output,"")</f>
        <v/>
      </c>
      <c r="AG345" s="81" t="str">
        <f>IF(ISTEXT('Discounted Costs'!$N533&amp;'Discounted Costs'!$O533),('Discounted Costs'!AM533)/Value_Output,"")</f>
        <v/>
      </c>
      <c r="AH345" s="81" t="str">
        <f>IF(ISTEXT('Discounted Costs'!$N533&amp;'Discounted Costs'!$O533),('Discounted Costs'!AN533)/Value_Output,"")</f>
        <v/>
      </c>
      <c r="AI345" s="81" t="str">
        <f>IF(ISTEXT('Discounted Costs'!$N533&amp;'Discounted Costs'!$O533),('Discounted Costs'!AO533)/Value_Output,"")</f>
        <v/>
      </c>
      <c r="AJ345" s="81" t="str">
        <f>IF(ISTEXT('Discounted Costs'!$N533&amp;'Discounted Costs'!$O533),('Discounted Costs'!AP533)/Value_Output,"")</f>
        <v/>
      </c>
      <c r="AK345" s="81" t="str">
        <f>IF(ISTEXT('Discounted Costs'!$N533&amp;'Discounted Costs'!$O533),('Discounted Costs'!AQ533)/Value_Output,"")</f>
        <v/>
      </c>
      <c r="AL345" s="81" t="str">
        <f>IF(ISTEXT('Discounted Costs'!$N533&amp;'Discounted Costs'!$O533),('Discounted Costs'!AR533)/Value_Output,"")</f>
        <v/>
      </c>
      <c r="AM345" s="81" t="str">
        <f>IF(ISTEXT('Discounted Costs'!$N533&amp;'Discounted Costs'!$O533),('Discounted Costs'!AS533)/Value_Output,"")</f>
        <v/>
      </c>
      <c r="AN345" s="81" t="str">
        <f>IF(ISTEXT('Discounted Costs'!$N533&amp;'Discounted Costs'!$O533),('Discounted Costs'!AT533)/Value_Output,"")</f>
        <v/>
      </c>
      <c r="AO345" s="81" t="str">
        <f>IF(ISTEXT('Discounted Costs'!$N533&amp;'Discounted Costs'!$O533),('Discounted Costs'!AU533)/Value_Output,"")</f>
        <v/>
      </c>
      <c r="AP345" s="81" t="str">
        <f>IF(ISTEXT('Discounted Costs'!$N533&amp;'Discounted Costs'!$O533),('Discounted Costs'!AV533)/Value_Output,"")</f>
        <v/>
      </c>
      <c r="AQ345" s="81" t="str">
        <f>IF(ISTEXT('Discounted Costs'!$N533&amp;'Discounted Costs'!$O533),('Discounted Costs'!AW533)/Value_Output,"")</f>
        <v/>
      </c>
      <c r="AR345" s="81" t="str">
        <f>IF(ISTEXT('Discounted Costs'!$N533&amp;'Discounted Costs'!$O533),('Discounted Costs'!AX533)/Value_Output,"")</f>
        <v/>
      </c>
      <c r="AS345" s="81" t="str">
        <f>IF(ISTEXT('Discounted Costs'!$N533&amp;'Discounted Costs'!$O533),('Discounted Costs'!AY533)/Value_Output,"")</f>
        <v/>
      </c>
      <c r="AT345" s="81" t="str">
        <f>IF(ISTEXT('Discounted Costs'!$N533&amp;'Discounted Costs'!$O533),('Discounted Costs'!AZ533)/Value_Output,"")</f>
        <v/>
      </c>
      <c r="AU345" s="81" t="str">
        <f>IF(ISTEXT('Discounted Costs'!$N533&amp;'Discounted Costs'!$O533),('Discounted Costs'!BA533)/Value_Output,"")</f>
        <v/>
      </c>
      <c r="AV345" s="81" t="str">
        <f>IF(ISTEXT('Discounted Costs'!$N533&amp;'Discounted Costs'!$O533),('Discounted Costs'!BB533)/Value_Output,"")</f>
        <v/>
      </c>
      <c r="AW345" s="81" t="str">
        <f>IF(ISTEXT('Discounted Costs'!$N533&amp;'Discounted Costs'!$O533),('Discounted Costs'!BC533)/Value_Output,"")</f>
        <v/>
      </c>
      <c r="AX345" s="81" t="str">
        <f>IF(ISTEXT('Discounted Costs'!$N533&amp;'Discounted Costs'!$O533),('Discounted Costs'!BD533)/Value_Output,"")</f>
        <v/>
      </c>
      <c r="AY345" s="81" t="str">
        <f>IF(ISTEXT('Discounted Costs'!$N533&amp;'Discounted Costs'!$O533),('Discounted Costs'!BE533)/Value_Output,"")</f>
        <v/>
      </c>
      <c r="AZ345" s="77" t="str">
        <f>IF(ISTEXT('Discounted Costs'!$N533&amp;'Discounted Costs'!$O533),('Discounted Costs'!BF533)/Value_Output,"")</f>
        <v/>
      </c>
      <c r="BA345" s="77" t="str">
        <f>IF(ISTEXT('Discounted Costs'!$N533&amp;'Discounted Costs'!$O533),('Discounted Costs'!BG533)/Value_Output,"")</f>
        <v/>
      </c>
      <c r="BB345" s="77" t="str">
        <f>IF(ISTEXT('Discounted Costs'!$N533&amp;'Discounted Costs'!$O533),('Discounted Costs'!BH533)/Value_Output,"")</f>
        <v/>
      </c>
      <c r="BC345" s="77" t="str">
        <f>IF(ISTEXT('Discounted Costs'!$N533&amp;'Discounted Costs'!$O533),('Discounted Costs'!BI533)/Value_Output,"")</f>
        <v/>
      </c>
      <c r="BD345" s="77" t="str">
        <f>IF(ISTEXT('Discounted Costs'!$N533&amp;'Discounted Costs'!$O533),('Discounted Costs'!BJ533)/Value_Output,"")</f>
        <v/>
      </c>
      <c r="BE345" s="77" t="str">
        <f>IF(ISTEXT('Discounted Costs'!$N533&amp;'Discounted Costs'!$O533),('Discounted Costs'!BK533)/Value_Output,"")</f>
        <v/>
      </c>
      <c r="BF345" s="77" t="str">
        <f>IF(ISTEXT('Discounted Costs'!$N533&amp;'Discounted Costs'!$O533),('Discounted Costs'!BL533)/Value_Output,"")</f>
        <v/>
      </c>
      <c r="BG345" s="77" t="str">
        <f>IF(ISTEXT('Discounted Costs'!$N533&amp;'Discounted Costs'!$O533),('Discounted Costs'!BM533)/Value_Output,"")</f>
        <v/>
      </c>
      <c r="BH345" s="77" t="str">
        <f>IF(ISTEXT('Discounted Costs'!$N533&amp;'Discounted Costs'!$O533),('Discounted Costs'!BN533)/Value_Output,"")</f>
        <v/>
      </c>
      <c r="BI345" s="77" t="str">
        <f>IF(ISTEXT('Discounted Costs'!$N533&amp;'Discounted Costs'!$O533),('Discounted Costs'!BO533)/Value_Output,"")</f>
        <v/>
      </c>
      <c r="BJ345" s="77" t="str">
        <f>IF(ISTEXT('Discounted Costs'!$N533&amp;'Discounted Costs'!$O533),('Discounted Costs'!BP533)/Value_Output,"")</f>
        <v/>
      </c>
      <c r="BK345" s="77" t="str">
        <f>IF(ISTEXT('Discounted Costs'!$N533&amp;'Discounted Costs'!$O533),('Discounted Costs'!BQ533)/Value_Output,"")</f>
        <v/>
      </c>
      <c r="BL345" s="77" t="str">
        <f>IF(ISTEXT('Discounted Costs'!$N533&amp;'Discounted Costs'!$O533),('Discounted Costs'!BR533)/Value_Output,"")</f>
        <v/>
      </c>
      <c r="BM345" s="77" t="str">
        <f>IF(ISTEXT('Discounted Costs'!$N533&amp;'Discounted Costs'!$O533),('Discounted Costs'!BS533)/Value_Output,"")</f>
        <v/>
      </c>
      <c r="BN345" s="77" t="str">
        <f>IF(ISTEXT('Discounted Costs'!$N533&amp;'Discounted Costs'!$O533),('Discounted Costs'!BT533)/Value_Output,"")</f>
        <v/>
      </c>
      <c r="BO345" s="77" t="str">
        <f>IF(ISTEXT('Discounted Costs'!$N533&amp;'Discounted Costs'!$O533),('Discounted Costs'!BU533)/Value_Output,"")</f>
        <v/>
      </c>
      <c r="BP345" s="77" t="str">
        <f>IF(ISTEXT('Discounted Costs'!$N533&amp;'Discounted Costs'!$O533),('Discounted Costs'!BV533)/Value_Output,"")</f>
        <v/>
      </c>
      <c r="BQ345" s="77" t="str">
        <f>IF(ISTEXT('Discounted Costs'!$N533&amp;'Discounted Costs'!$O533),('Discounted Costs'!BW533)/Value_Output,"")</f>
        <v/>
      </c>
      <c r="BR345" s="77" t="str">
        <f>IF(ISTEXT('Discounted Costs'!$N533&amp;'Discounted Costs'!$O533),('Discounted Costs'!BX533)/Value_Output,"")</f>
        <v/>
      </c>
      <c r="BS345" s="77" t="str">
        <f>IF(ISTEXT('Discounted Costs'!$N533&amp;'Discounted Costs'!$O533),('Discounted Costs'!BY533)/Value_Output,"")</f>
        <v/>
      </c>
      <c r="BT345" s="77" t="str">
        <f>IF(ISTEXT('Discounted Costs'!$N533&amp;'Discounted Costs'!$O533),('Discounted Costs'!BZ533)/Value_Output,"")</f>
        <v/>
      </c>
      <c r="BU345" s="77" t="str">
        <f>IF(ISTEXT('Discounted Costs'!$N533&amp;'Discounted Costs'!$O533),('Discounted Costs'!CA533)/Value_Output,"")</f>
        <v/>
      </c>
      <c r="BV345" s="77" t="str">
        <f>IF(ISTEXT('Discounted Costs'!$N533&amp;'Discounted Costs'!$O533),('Discounted Costs'!CB533)/Value_Output,"")</f>
        <v/>
      </c>
      <c r="BW345" s="77" t="str">
        <f>IF(ISTEXT('Discounted Costs'!$N533&amp;'Discounted Costs'!$O533),('Discounted Costs'!CC533)/Value_Output,"")</f>
        <v/>
      </c>
      <c r="BX345" s="77" t="str">
        <f>IF(ISTEXT('Discounted Costs'!$N533&amp;'Discounted Costs'!$O533),('Discounted Costs'!CD533)/Value_Output,"")</f>
        <v/>
      </c>
      <c r="BY345" s="77" t="str">
        <f>IF(ISTEXT('Discounted Costs'!$N533&amp;'Discounted Costs'!$O533),('Discounted Costs'!CE533)/Value_Output,"")</f>
        <v/>
      </c>
      <c r="BZ345" s="77" t="str">
        <f>IF(ISTEXT('Discounted Costs'!$N533&amp;'Discounted Costs'!$O533),('Discounted Costs'!CF533)/Value_Output,"")</f>
        <v/>
      </c>
      <c r="CA345" s="77" t="str">
        <f>IF(ISTEXT('Discounted Costs'!$N533&amp;'Discounted Costs'!$O533),('Discounted Costs'!CG533)/Value_Output,"")</f>
        <v/>
      </c>
      <c r="CB345" s="77" t="str">
        <f>IF(ISTEXT('Discounted Costs'!$N533&amp;'Discounted Costs'!$O533),('Discounted Costs'!CH533)/Value_Output,"")</f>
        <v/>
      </c>
      <c r="CC345" s="77" t="str">
        <f>IF(ISTEXT('Discounted Costs'!$N533&amp;'Discounted Costs'!$O533),('Discounted Costs'!CI533)/Value_Output,"")</f>
        <v/>
      </c>
      <c r="CD345" s="77" t="str">
        <f>IF(ISTEXT('Discounted Costs'!$N533&amp;'Discounted Costs'!$O533),('Discounted Costs'!CJ533)/Value_Output,"")</f>
        <v/>
      </c>
      <c r="CE345" s="77" t="str">
        <f>IF(ISTEXT('Discounted Costs'!$N533&amp;'Discounted Costs'!$O533),('Discounted Costs'!CK533)/Value_Output,"")</f>
        <v/>
      </c>
      <c r="CF345" s="77" t="str">
        <f>IF(ISTEXT('Discounted Costs'!$N533&amp;'Discounted Costs'!$O533),('Discounted Costs'!CL533)/Value_Output,"")</f>
        <v/>
      </c>
      <c r="CG345" s="77" t="str">
        <f>IF(ISTEXT('Discounted Costs'!$N533&amp;'Discounted Costs'!$O533),('Discounted Costs'!CM533)/Value_Output,"")</f>
        <v/>
      </c>
      <c r="CH345" s="77" t="str">
        <f>IF(ISTEXT('Discounted Costs'!$N533&amp;'Discounted Costs'!$O533),('Discounted Costs'!CN533)/Value_Output,"")</f>
        <v/>
      </c>
      <c r="CI345" s="77" t="str">
        <f>IF(ISTEXT('Discounted Costs'!$N533&amp;'Discounted Costs'!$O533),('Discounted Costs'!CO533)/Value_Output,"")</f>
        <v/>
      </c>
      <c r="CJ345" s="77" t="str">
        <f>IF(ISTEXT('Discounted Costs'!$N533&amp;'Discounted Costs'!$O533),('Discounted Costs'!CP533)/Value_Output,"")</f>
        <v/>
      </c>
      <c r="CM345" s="24"/>
      <c r="CN345" s="24"/>
    </row>
    <row r="346" spans="3:92" x14ac:dyDescent="0.35">
      <c r="C346" s="114"/>
      <c r="D346" s="114"/>
      <c r="E346" s="19" t="str">
        <f>IF(ISTEXT('Discounted Costs'!$N534&amp;'Discounted Costs'!$O534),'Discounted Costs'!$O534,"")</f>
        <v/>
      </c>
      <c r="F346" s="19"/>
      <c r="G346" s="82" t="str">
        <f>IF(ISTEXT('Discounted Costs'!$N534&amp;'Discounted Costs'!$O534),SUM('Discounted Costs'!$P534:$BM534)/Value_Output,"")</f>
        <v/>
      </c>
      <c r="H346" s="82"/>
      <c r="I346" s="87"/>
      <c r="J346" s="81" t="str">
        <f>IF(ISTEXT('Discounted Costs'!$N534&amp;'Discounted Costs'!$O534),('Discounted Costs'!P534)/Value_Output,"")</f>
        <v/>
      </c>
      <c r="K346" s="81" t="str">
        <f>IF(ISTEXT('Discounted Costs'!$N534&amp;'Discounted Costs'!$O534),('Discounted Costs'!Q534)/Value_Output,"")</f>
        <v/>
      </c>
      <c r="L346" s="81" t="str">
        <f>IF(ISTEXT('Discounted Costs'!$N534&amp;'Discounted Costs'!$O534),('Discounted Costs'!R534)/Value_Output,"")</f>
        <v/>
      </c>
      <c r="M346" s="81" t="str">
        <f>IF(ISTEXT('Discounted Costs'!$N534&amp;'Discounted Costs'!$O534),('Discounted Costs'!S534)/Value_Output,"")</f>
        <v/>
      </c>
      <c r="N346" s="81" t="str">
        <f>IF(ISTEXT('Discounted Costs'!$N534&amp;'Discounted Costs'!$O534),('Discounted Costs'!T534)/Value_Output,"")</f>
        <v/>
      </c>
      <c r="O346" s="81" t="str">
        <f>IF(ISTEXT('Discounted Costs'!$N534&amp;'Discounted Costs'!$O534),('Discounted Costs'!U534)/Value_Output,"")</f>
        <v/>
      </c>
      <c r="P346" s="81" t="str">
        <f>IF(ISTEXT('Discounted Costs'!$N534&amp;'Discounted Costs'!$O534),('Discounted Costs'!V534)/Value_Output,"")</f>
        <v/>
      </c>
      <c r="Q346" s="81" t="str">
        <f>IF(ISTEXT('Discounted Costs'!$N534&amp;'Discounted Costs'!$O534),('Discounted Costs'!W534)/Value_Output,"")</f>
        <v/>
      </c>
      <c r="R346" s="81" t="str">
        <f>IF(ISTEXT('Discounted Costs'!$N534&amp;'Discounted Costs'!$O534),('Discounted Costs'!X534)/Value_Output,"")</f>
        <v/>
      </c>
      <c r="S346" s="81" t="str">
        <f>IF(ISTEXT('Discounted Costs'!$N534&amp;'Discounted Costs'!$O534),('Discounted Costs'!Y534)/Value_Output,"")</f>
        <v/>
      </c>
      <c r="T346" s="81" t="str">
        <f>IF(ISTEXT('Discounted Costs'!$N534&amp;'Discounted Costs'!$O534),('Discounted Costs'!Z534)/Value_Output,"")</f>
        <v/>
      </c>
      <c r="U346" s="81" t="str">
        <f>IF(ISTEXT('Discounted Costs'!$N534&amp;'Discounted Costs'!$O534),('Discounted Costs'!AA534)/Value_Output,"")</f>
        <v/>
      </c>
      <c r="V346" s="81" t="str">
        <f>IF(ISTEXT('Discounted Costs'!$N534&amp;'Discounted Costs'!$O534),('Discounted Costs'!AB534)/Value_Output,"")</f>
        <v/>
      </c>
      <c r="W346" s="81" t="str">
        <f>IF(ISTEXT('Discounted Costs'!$N534&amp;'Discounted Costs'!$O534),('Discounted Costs'!AC534)/Value_Output,"")</f>
        <v/>
      </c>
      <c r="X346" s="81" t="str">
        <f>IF(ISTEXT('Discounted Costs'!$N534&amp;'Discounted Costs'!$O534),('Discounted Costs'!AD534)/Value_Output,"")</f>
        <v/>
      </c>
      <c r="Y346" s="81" t="str">
        <f>IF(ISTEXT('Discounted Costs'!$N534&amp;'Discounted Costs'!$O534),('Discounted Costs'!AE534)/Value_Output,"")</f>
        <v/>
      </c>
      <c r="Z346" s="81" t="str">
        <f>IF(ISTEXT('Discounted Costs'!$N534&amp;'Discounted Costs'!$O534),('Discounted Costs'!AF534)/Value_Output,"")</f>
        <v/>
      </c>
      <c r="AA346" s="81" t="str">
        <f>IF(ISTEXT('Discounted Costs'!$N534&amp;'Discounted Costs'!$O534),('Discounted Costs'!AG534)/Value_Output,"")</f>
        <v/>
      </c>
      <c r="AB346" s="81" t="str">
        <f>IF(ISTEXT('Discounted Costs'!$N534&amp;'Discounted Costs'!$O534),('Discounted Costs'!AH534)/Value_Output,"")</f>
        <v/>
      </c>
      <c r="AC346" s="81" t="str">
        <f>IF(ISTEXT('Discounted Costs'!$N534&amp;'Discounted Costs'!$O534),('Discounted Costs'!AI534)/Value_Output,"")</f>
        <v/>
      </c>
      <c r="AD346" s="81" t="str">
        <f>IF(ISTEXT('Discounted Costs'!$N534&amp;'Discounted Costs'!$O534),('Discounted Costs'!AJ534)/Value_Output,"")</f>
        <v/>
      </c>
      <c r="AE346" s="81" t="str">
        <f>IF(ISTEXT('Discounted Costs'!$N534&amp;'Discounted Costs'!$O534),('Discounted Costs'!AK534)/Value_Output,"")</f>
        <v/>
      </c>
      <c r="AF346" s="81" t="str">
        <f>IF(ISTEXT('Discounted Costs'!$N534&amp;'Discounted Costs'!$O534),('Discounted Costs'!AL534)/Value_Output,"")</f>
        <v/>
      </c>
      <c r="AG346" s="81" t="str">
        <f>IF(ISTEXT('Discounted Costs'!$N534&amp;'Discounted Costs'!$O534),('Discounted Costs'!AM534)/Value_Output,"")</f>
        <v/>
      </c>
      <c r="AH346" s="81" t="str">
        <f>IF(ISTEXT('Discounted Costs'!$N534&amp;'Discounted Costs'!$O534),('Discounted Costs'!AN534)/Value_Output,"")</f>
        <v/>
      </c>
      <c r="AI346" s="81" t="str">
        <f>IF(ISTEXT('Discounted Costs'!$N534&amp;'Discounted Costs'!$O534),('Discounted Costs'!AO534)/Value_Output,"")</f>
        <v/>
      </c>
      <c r="AJ346" s="81" t="str">
        <f>IF(ISTEXT('Discounted Costs'!$N534&amp;'Discounted Costs'!$O534),('Discounted Costs'!AP534)/Value_Output,"")</f>
        <v/>
      </c>
      <c r="AK346" s="81" t="str">
        <f>IF(ISTEXT('Discounted Costs'!$N534&amp;'Discounted Costs'!$O534),('Discounted Costs'!AQ534)/Value_Output,"")</f>
        <v/>
      </c>
      <c r="AL346" s="81" t="str">
        <f>IF(ISTEXT('Discounted Costs'!$N534&amp;'Discounted Costs'!$O534),('Discounted Costs'!AR534)/Value_Output,"")</f>
        <v/>
      </c>
      <c r="AM346" s="81" t="str">
        <f>IF(ISTEXT('Discounted Costs'!$N534&amp;'Discounted Costs'!$O534),('Discounted Costs'!AS534)/Value_Output,"")</f>
        <v/>
      </c>
      <c r="AN346" s="81" t="str">
        <f>IF(ISTEXT('Discounted Costs'!$N534&amp;'Discounted Costs'!$O534),('Discounted Costs'!AT534)/Value_Output,"")</f>
        <v/>
      </c>
      <c r="AO346" s="81" t="str">
        <f>IF(ISTEXT('Discounted Costs'!$N534&amp;'Discounted Costs'!$O534),('Discounted Costs'!AU534)/Value_Output,"")</f>
        <v/>
      </c>
      <c r="AP346" s="81" t="str">
        <f>IF(ISTEXT('Discounted Costs'!$N534&amp;'Discounted Costs'!$O534),('Discounted Costs'!AV534)/Value_Output,"")</f>
        <v/>
      </c>
      <c r="AQ346" s="81" t="str">
        <f>IF(ISTEXT('Discounted Costs'!$N534&amp;'Discounted Costs'!$O534),('Discounted Costs'!AW534)/Value_Output,"")</f>
        <v/>
      </c>
      <c r="AR346" s="81" t="str">
        <f>IF(ISTEXT('Discounted Costs'!$N534&amp;'Discounted Costs'!$O534),('Discounted Costs'!AX534)/Value_Output,"")</f>
        <v/>
      </c>
      <c r="AS346" s="81" t="str">
        <f>IF(ISTEXT('Discounted Costs'!$N534&amp;'Discounted Costs'!$O534),('Discounted Costs'!AY534)/Value_Output,"")</f>
        <v/>
      </c>
      <c r="AT346" s="81" t="str">
        <f>IF(ISTEXT('Discounted Costs'!$N534&amp;'Discounted Costs'!$O534),('Discounted Costs'!AZ534)/Value_Output,"")</f>
        <v/>
      </c>
      <c r="AU346" s="81" t="str">
        <f>IF(ISTEXT('Discounted Costs'!$N534&amp;'Discounted Costs'!$O534),('Discounted Costs'!BA534)/Value_Output,"")</f>
        <v/>
      </c>
      <c r="AV346" s="81" t="str">
        <f>IF(ISTEXT('Discounted Costs'!$N534&amp;'Discounted Costs'!$O534),('Discounted Costs'!BB534)/Value_Output,"")</f>
        <v/>
      </c>
      <c r="AW346" s="81" t="str">
        <f>IF(ISTEXT('Discounted Costs'!$N534&amp;'Discounted Costs'!$O534),('Discounted Costs'!BC534)/Value_Output,"")</f>
        <v/>
      </c>
      <c r="AX346" s="81" t="str">
        <f>IF(ISTEXT('Discounted Costs'!$N534&amp;'Discounted Costs'!$O534),('Discounted Costs'!BD534)/Value_Output,"")</f>
        <v/>
      </c>
      <c r="AY346" s="81" t="str">
        <f>IF(ISTEXT('Discounted Costs'!$N534&amp;'Discounted Costs'!$O534),('Discounted Costs'!BE534)/Value_Output,"")</f>
        <v/>
      </c>
      <c r="AZ346" s="77" t="str">
        <f>IF(ISTEXT('Discounted Costs'!$N534&amp;'Discounted Costs'!$O534),('Discounted Costs'!BF534)/Value_Output,"")</f>
        <v/>
      </c>
      <c r="BA346" s="77" t="str">
        <f>IF(ISTEXT('Discounted Costs'!$N534&amp;'Discounted Costs'!$O534),('Discounted Costs'!BG534)/Value_Output,"")</f>
        <v/>
      </c>
      <c r="BB346" s="77" t="str">
        <f>IF(ISTEXT('Discounted Costs'!$N534&amp;'Discounted Costs'!$O534),('Discounted Costs'!BH534)/Value_Output,"")</f>
        <v/>
      </c>
      <c r="BC346" s="77" t="str">
        <f>IF(ISTEXT('Discounted Costs'!$N534&amp;'Discounted Costs'!$O534),('Discounted Costs'!BI534)/Value_Output,"")</f>
        <v/>
      </c>
      <c r="BD346" s="77" t="str">
        <f>IF(ISTEXT('Discounted Costs'!$N534&amp;'Discounted Costs'!$O534),('Discounted Costs'!BJ534)/Value_Output,"")</f>
        <v/>
      </c>
      <c r="BE346" s="77" t="str">
        <f>IF(ISTEXT('Discounted Costs'!$N534&amp;'Discounted Costs'!$O534),('Discounted Costs'!BK534)/Value_Output,"")</f>
        <v/>
      </c>
      <c r="BF346" s="77" t="str">
        <f>IF(ISTEXT('Discounted Costs'!$N534&amp;'Discounted Costs'!$O534),('Discounted Costs'!BL534)/Value_Output,"")</f>
        <v/>
      </c>
      <c r="BG346" s="77" t="str">
        <f>IF(ISTEXT('Discounted Costs'!$N534&amp;'Discounted Costs'!$O534),('Discounted Costs'!BM534)/Value_Output,"")</f>
        <v/>
      </c>
      <c r="BH346" s="77" t="str">
        <f>IF(ISTEXT('Discounted Costs'!$N534&amp;'Discounted Costs'!$O534),('Discounted Costs'!BN534)/Value_Output,"")</f>
        <v/>
      </c>
      <c r="BI346" s="77" t="str">
        <f>IF(ISTEXT('Discounted Costs'!$N534&amp;'Discounted Costs'!$O534),('Discounted Costs'!BO534)/Value_Output,"")</f>
        <v/>
      </c>
      <c r="BJ346" s="77" t="str">
        <f>IF(ISTEXT('Discounted Costs'!$N534&amp;'Discounted Costs'!$O534),('Discounted Costs'!BP534)/Value_Output,"")</f>
        <v/>
      </c>
      <c r="BK346" s="77" t="str">
        <f>IF(ISTEXT('Discounted Costs'!$N534&amp;'Discounted Costs'!$O534),('Discounted Costs'!BQ534)/Value_Output,"")</f>
        <v/>
      </c>
      <c r="BL346" s="77" t="str">
        <f>IF(ISTEXT('Discounted Costs'!$N534&amp;'Discounted Costs'!$O534),('Discounted Costs'!BR534)/Value_Output,"")</f>
        <v/>
      </c>
      <c r="BM346" s="77" t="str">
        <f>IF(ISTEXT('Discounted Costs'!$N534&amp;'Discounted Costs'!$O534),('Discounted Costs'!BS534)/Value_Output,"")</f>
        <v/>
      </c>
      <c r="BN346" s="77" t="str">
        <f>IF(ISTEXT('Discounted Costs'!$N534&amp;'Discounted Costs'!$O534),('Discounted Costs'!BT534)/Value_Output,"")</f>
        <v/>
      </c>
      <c r="BO346" s="77" t="str">
        <f>IF(ISTEXT('Discounted Costs'!$N534&amp;'Discounted Costs'!$O534),('Discounted Costs'!BU534)/Value_Output,"")</f>
        <v/>
      </c>
      <c r="BP346" s="77" t="str">
        <f>IF(ISTEXT('Discounted Costs'!$N534&amp;'Discounted Costs'!$O534),('Discounted Costs'!BV534)/Value_Output,"")</f>
        <v/>
      </c>
      <c r="BQ346" s="77" t="str">
        <f>IF(ISTEXT('Discounted Costs'!$N534&amp;'Discounted Costs'!$O534),('Discounted Costs'!BW534)/Value_Output,"")</f>
        <v/>
      </c>
      <c r="BR346" s="77" t="str">
        <f>IF(ISTEXT('Discounted Costs'!$N534&amp;'Discounted Costs'!$O534),('Discounted Costs'!BX534)/Value_Output,"")</f>
        <v/>
      </c>
      <c r="BS346" s="77" t="str">
        <f>IF(ISTEXT('Discounted Costs'!$N534&amp;'Discounted Costs'!$O534),('Discounted Costs'!BY534)/Value_Output,"")</f>
        <v/>
      </c>
      <c r="BT346" s="77" t="str">
        <f>IF(ISTEXT('Discounted Costs'!$N534&amp;'Discounted Costs'!$O534),('Discounted Costs'!BZ534)/Value_Output,"")</f>
        <v/>
      </c>
      <c r="BU346" s="77" t="str">
        <f>IF(ISTEXT('Discounted Costs'!$N534&amp;'Discounted Costs'!$O534),('Discounted Costs'!CA534)/Value_Output,"")</f>
        <v/>
      </c>
      <c r="BV346" s="77" t="str">
        <f>IF(ISTEXT('Discounted Costs'!$N534&amp;'Discounted Costs'!$O534),('Discounted Costs'!CB534)/Value_Output,"")</f>
        <v/>
      </c>
      <c r="BW346" s="77" t="str">
        <f>IF(ISTEXT('Discounted Costs'!$N534&amp;'Discounted Costs'!$O534),('Discounted Costs'!CC534)/Value_Output,"")</f>
        <v/>
      </c>
      <c r="BX346" s="77" t="str">
        <f>IF(ISTEXT('Discounted Costs'!$N534&amp;'Discounted Costs'!$O534),('Discounted Costs'!CD534)/Value_Output,"")</f>
        <v/>
      </c>
      <c r="BY346" s="77" t="str">
        <f>IF(ISTEXT('Discounted Costs'!$N534&amp;'Discounted Costs'!$O534),('Discounted Costs'!CE534)/Value_Output,"")</f>
        <v/>
      </c>
      <c r="BZ346" s="77" t="str">
        <f>IF(ISTEXT('Discounted Costs'!$N534&amp;'Discounted Costs'!$O534),('Discounted Costs'!CF534)/Value_Output,"")</f>
        <v/>
      </c>
      <c r="CA346" s="77" t="str">
        <f>IF(ISTEXT('Discounted Costs'!$N534&amp;'Discounted Costs'!$O534),('Discounted Costs'!CG534)/Value_Output,"")</f>
        <v/>
      </c>
      <c r="CB346" s="77" t="str">
        <f>IF(ISTEXT('Discounted Costs'!$N534&amp;'Discounted Costs'!$O534),('Discounted Costs'!CH534)/Value_Output,"")</f>
        <v/>
      </c>
      <c r="CC346" s="77" t="str">
        <f>IF(ISTEXT('Discounted Costs'!$N534&amp;'Discounted Costs'!$O534),('Discounted Costs'!CI534)/Value_Output,"")</f>
        <v/>
      </c>
      <c r="CD346" s="77" t="str">
        <f>IF(ISTEXT('Discounted Costs'!$N534&amp;'Discounted Costs'!$O534),('Discounted Costs'!CJ534)/Value_Output,"")</f>
        <v/>
      </c>
      <c r="CE346" s="77" t="str">
        <f>IF(ISTEXT('Discounted Costs'!$N534&amp;'Discounted Costs'!$O534),('Discounted Costs'!CK534)/Value_Output,"")</f>
        <v/>
      </c>
      <c r="CF346" s="77" t="str">
        <f>IF(ISTEXT('Discounted Costs'!$N534&amp;'Discounted Costs'!$O534),('Discounted Costs'!CL534)/Value_Output,"")</f>
        <v/>
      </c>
      <c r="CG346" s="77" t="str">
        <f>IF(ISTEXT('Discounted Costs'!$N534&amp;'Discounted Costs'!$O534),('Discounted Costs'!CM534)/Value_Output,"")</f>
        <v/>
      </c>
      <c r="CH346" s="77" t="str">
        <f>IF(ISTEXT('Discounted Costs'!$N534&amp;'Discounted Costs'!$O534),('Discounted Costs'!CN534)/Value_Output,"")</f>
        <v/>
      </c>
      <c r="CI346" s="77" t="str">
        <f>IF(ISTEXT('Discounted Costs'!$N534&amp;'Discounted Costs'!$O534),('Discounted Costs'!CO534)/Value_Output,"")</f>
        <v/>
      </c>
      <c r="CJ346" s="77" t="str">
        <f>IF(ISTEXT('Discounted Costs'!$N534&amp;'Discounted Costs'!$O534),('Discounted Costs'!CP534)/Value_Output,"")</f>
        <v/>
      </c>
      <c r="CM346" s="24"/>
      <c r="CN346" s="24"/>
    </row>
    <row r="347" spans="3:92" x14ac:dyDescent="0.35">
      <c r="C347" s="114"/>
      <c r="D347" s="114"/>
      <c r="E347" s="19" t="str">
        <f>IF(ISTEXT('Discounted Costs'!$N535&amp;'Discounted Costs'!$O535),'Discounted Costs'!$O535,"")</f>
        <v/>
      </c>
      <c r="F347" s="19"/>
      <c r="G347" s="82" t="str">
        <f>IF(ISTEXT('Discounted Costs'!$N535&amp;'Discounted Costs'!$O535),SUM('Discounted Costs'!$P535:$BM535)/Value_Output,"")</f>
        <v/>
      </c>
      <c r="H347" s="82"/>
      <c r="I347" s="87"/>
      <c r="J347" s="81" t="str">
        <f>IF(ISTEXT('Discounted Costs'!$N535&amp;'Discounted Costs'!$O535),('Discounted Costs'!P535)/Value_Output,"")</f>
        <v/>
      </c>
      <c r="K347" s="81" t="str">
        <f>IF(ISTEXT('Discounted Costs'!$N535&amp;'Discounted Costs'!$O535),('Discounted Costs'!Q535)/Value_Output,"")</f>
        <v/>
      </c>
      <c r="L347" s="81" t="str">
        <f>IF(ISTEXT('Discounted Costs'!$N535&amp;'Discounted Costs'!$O535),('Discounted Costs'!R535)/Value_Output,"")</f>
        <v/>
      </c>
      <c r="M347" s="81" t="str">
        <f>IF(ISTEXT('Discounted Costs'!$N535&amp;'Discounted Costs'!$O535),('Discounted Costs'!S535)/Value_Output,"")</f>
        <v/>
      </c>
      <c r="N347" s="81" t="str">
        <f>IF(ISTEXT('Discounted Costs'!$N535&amp;'Discounted Costs'!$O535),('Discounted Costs'!T535)/Value_Output,"")</f>
        <v/>
      </c>
      <c r="O347" s="81" t="str">
        <f>IF(ISTEXT('Discounted Costs'!$N535&amp;'Discounted Costs'!$O535),('Discounted Costs'!U535)/Value_Output,"")</f>
        <v/>
      </c>
      <c r="P347" s="81" t="str">
        <f>IF(ISTEXT('Discounted Costs'!$N535&amp;'Discounted Costs'!$O535),('Discounted Costs'!V535)/Value_Output,"")</f>
        <v/>
      </c>
      <c r="Q347" s="81" t="str">
        <f>IF(ISTEXT('Discounted Costs'!$N535&amp;'Discounted Costs'!$O535),('Discounted Costs'!W535)/Value_Output,"")</f>
        <v/>
      </c>
      <c r="R347" s="81" t="str">
        <f>IF(ISTEXT('Discounted Costs'!$N535&amp;'Discounted Costs'!$O535),('Discounted Costs'!X535)/Value_Output,"")</f>
        <v/>
      </c>
      <c r="S347" s="81" t="str">
        <f>IF(ISTEXT('Discounted Costs'!$N535&amp;'Discounted Costs'!$O535),('Discounted Costs'!Y535)/Value_Output,"")</f>
        <v/>
      </c>
      <c r="T347" s="81" t="str">
        <f>IF(ISTEXT('Discounted Costs'!$N535&amp;'Discounted Costs'!$O535),('Discounted Costs'!Z535)/Value_Output,"")</f>
        <v/>
      </c>
      <c r="U347" s="81" t="str">
        <f>IF(ISTEXT('Discounted Costs'!$N535&amp;'Discounted Costs'!$O535),('Discounted Costs'!AA535)/Value_Output,"")</f>
        <v/>
      </c>
      <c r="V347" s="81" t="str">
        <f>IF(ISTEXT('Discounted Costs'!$N535&amp;'Discounted Costs'!$O535),('Discounted Costs'!AB535)/Value_Output,"")</f>
        <v/>
      </c>
      <c r="W347" s="81" t="str">
        <f>IF(ISTEXT('Discounted Costs'!$N535&amp;'Discounted Costs'!$O535),('Discounted Costs'!AC535)/Value_Output,"")</f>
        <v/>
      </c>
      <c r="X347" s="81" t="str">
        <f>IF(ISTEXT('Discounted Costs'!$N535&amp;'Discounted Costs'!$O535),('Discounted Costs'!AD535)/Value_Output,"")</f>
        <v/>
      </c>
      <c r="Y347" s="81" t="str">
        <f>IF(ISTEXT('Discounted Costs'!$N535&amp;'Discounted Costs'!$O535),('Discounted Costs'!AE535)/Value_Output,"")</f>
        <v/>
      </c>
      <c r="Z347" s="81" t="str">
        <f>IF(ISTEXT('Discounted Costs'!$N535&amp;'Discounted Costs'!$O535),('Discounted Costs'!AF535)/Value_Output,"")</f>
        <v/>
      </c>
      <c r="AA347" s="81" t="str">
        <f>IF(ISTEXT('Discounted Costs'!$N535&amp;'Discounted Costs'!$O535),('Discounted Costs'!AG535)/Value_Output,"")</f>
        <v/>
      </c>
      <c r="AB347" s="81" t="str">
        <f>IF(ISTEXT('Discounted Costs'!$N535&amp;'Discounted Costs'!$O535),('Discounted Costs'!AH535)/Value_Output,"")</f>
        <v/>
      </c>
      <c r="AC347" s="81" t="str">
        <f>IF(ISTEXT('Discounted Costs'!$N535&amp;'Discounted Costs'!$O535),('Discounted Costs'!AI535)/Value_Output,"")</f>
        <v/>
      </c>
      <c r="AD347" s="81" t="str">
        <f>IF(ISTEXT('Discounted Costs'!$N535&amp;'Discounted Costs'!$O535),('Discounted Costs'!AJ535)/Value_Output,"")</f>
        <v/>
      </c>
      <c r="AE347" s="81" t="str">
        <f>IF(ISTEXT('Discounted Costs'!$N535&amp;'Discounted Costs'!$O535),('Discounted Costs'!AK535)/Value_Output,"")</f>
        <v/>
      </c>
      <c r="AF347" s="81" t="str">
        <f>IF(ISTEXT('Discounted Costs'!$N535&amp;'Discounted Costs'!$O535),('Discounted Costs'!AL535)/Value_Output,"")</f>
        <v/>
      </c>
      <c r="AG347" s="81" t="str">
        <f>IF(ISTEXT('Discounted Costs'!$N535&amp;'Discounted Costs'!$O535),('Discounted Costs'!AM535)/Value_Output,"")</f>
        <v/>
      </c>
      <c r="AH347" s="81" t="str">
        <f>IF(ISTEXT('Discounted Costs'!$N535&amp;'Discounted Costs'!$O535),('Discounted Costs'!AN535)/Value_Output,"")</f>
        <v/>
      </c>
      <c r="AI347" s="81" t="str">
        <f>IF(ISTEXT('Discounted Costs'!$N535&amp;'Discounted Costs'!$O535),('Discounted Costs'!AO535)/Value_Output,"")</f>
        <v/>
      </c>
      <c r="AJ347" s="81" t="str">
        <f>IF(ISTEXT('Discounted Costs'!$N535&amp;'Discounted Costs'!$O535),('Discounted Costs'!AP535)/Value_Output,"")</f>
        <v/>
      </c>
      <c r="AK347" s="81" t="str">
        <f>IF(ISTEXT('Discounted Costs'!$N535&amp;'Discounted Costs'!$O535),('Discounted Costs'!AQ535)/Value_Output,"")</f>
        <v/>
      </c>
      <c r="AL347" s="81" t="str">
        <f>IF(ISTEXT('Discounted Costs'!$N535&amp;'Discounted Costs'!$O535),('Discounted Costs'!AR535)/Value_Output,"")</f>
        <v/>
      </c>
      <c r="AM347" s="81" t="str">
        <f>IF(ISTEXT('Discounted Costs'!$N535&amp;'Discounted Costs'!$O535),('Discounted Costs'!AS535)/Value_Output,"")</f>
        <v/>
      </c>
      <c r="AN347" s="81" t="str">
        <f>IF(ISTEXT('Discounted Costs'!$N535&amp;'Discounted Costs'!$O535),('Discounted Costs'!AT535)/Value_Output,"")</f>
        <v/>
      </c>
      <c r="AO347" s="81" t="str">
        <f>IF(ISTEXT('Discounted Costs'!$N535&amp;'Discounted Costs'!$O535),('Discounted Costs'!AU535)/Value_Output,"")</f>
        <v/>
      </c>
      <c r="AP347" s="81" t="str">
        <f>IF(ISTEXT('Discounted Costs'!$N535&amp;'Discounted Costs'!$O535),('Discounted Costs'!AV535)/Value_Output,"")</f>
        <v/>
      </c>
      <c r="AQ347" s="81" t="str">
        <f>IF(ISTEXT('Discounted Costs'!$N535&amp;'Discounted Costs'!$O535),('Discounted Costs'!AW535)/Value_Output,"")</f>
        <v/>
      </c>
      <c r="AR347" s="81" t="str">
        <f>IF(ISTEXT('Discounted Costs'!$N535&amp;'Discounted Costs'!$O535),('Discounted Costs'!AX535)/Value_Output,"")</f>
        <v/>
      </c>
      <c r="AS347" s="81" t="str">
        <f>IF(ISTEXT('Discounted Costs'!$N535&amp;'Discounted Costs'!$O535),('Discounted Costs'!AY535)/Value_Output,"")</f>
        <v/>
      </c>
      <c r="AT347" s="81" t="str">
        <f>IF(ISTEXT('Discounted Costs'!$N535&amp;'Discounted Costs'!$O535),('Discounted Costs'!AZ535)/Value_Output,"")</f>
        <v/>
      </c>
      <c r="AU347" s="81" t="str">
        <f>IF(ISTEXT('Discounted Costs'!$N535&amp;'Discounted Costs'!$O535),('Discounted Costs'!BA535)/Value_Output,"")</f>
        <v/>
      </c>
      <c r="AV347" s="81" t="str">
        <f>IF(ISTEXT('Discounted Costs'!$N535&amp;'Discounted Costs'!$O535),('Discounted Costs'!BB535)/Value_Output,"")</f>
        <v/>
      </c>
      <c r="AW347" s="81" t="str">
        <f>IF(ISTEXT('Discounted Costs'!$N535&amp;'Discounted Costs'!$O535),('Discounted Costs'!BC535)/Value_Output,"")</f>
        <v/>
      </c>
      <c r="AX347" s="81" t="str">
        <f>IF(ISTEXT('Discounted Costs'!$N535&amp;'Discounted Costs'!$O535),('Discounted Costs'!BD535)/Value_Output,"")</f>
        <v/>
      </c>
      <c r="AY347" s="81" t="str">
        <f>IF(ISTEXT('Discounted Costs'!$N535&amp;'Discounted Costs'!$O535),('Discounted Costs'!BE535)/Value_Output,"")</f>
        <v/>
      </c>
      <c r="AZ347" s="77" t="str">
        <f>IF(ISTEXT('Discounted Costs'!$N535&amp;'Discounted Costs'!$O535),('Discounted Costs'!BF535)/Value_Output,"")</f>
        <v/>
      </c>
      <c r="BA347" s="77" t="str">
        <f>IF(ISTEXT('Discounted Costs'!$N535&amp;'Discounted Costs'!$O535),('Discounted Costs'!BG535)/Value_Output,"")</f>
        <v/>
      </c>
      <c r="BB347" s="77" t="str">
        <f>IF(ISTEXT('Discounted Costs'!$N535&amp;'Discounted Costs'!$O535),('Discounted Costs'!BH535)/Value_Output,"")</f>
        <v/>
      </c>
      <c r="BC347" s="77" t="str">
        <f>IF(ISTEXT('Discounted Costs'!$N535&amp;'Discounted Costs'!$O535),('Discounted Costs'!BI535)/Value_Output,"")</f>
        <v/>
      </c>
      <c r="BD347" s="77" t="str">
        <f>IF(ISTEXT('Discounted Costs'!$N535&amp;'Discounted Costs'!$O535),('Discounted Costs'!BJ535)/Value_Output,"")</f>
        <v/>
      </c>
      <c r="BE347" s="77" t="str">
        <f>IF(ISTEXT('Discounted Costs'!$N535&amp;'Discounted Costs'!$O535),('Discounted Costs'!BK535)/Value_Output,"")</f>
        <v/>
      </c>
      <c r="BF347" s="77" t="str">
        <f>IF(ISTEXT('Discounted Costs'!$N535&amp;'Discounted Costs'!$O535),('Discounted Costs'!BL535)/Value_Output,"")</f>
        <v/>
      </c>
      <c r="BG347" s="77" t="str">
        <f>IF(ISTEXT('Discounted Costs'!$N535&amp;'Discounted Costs'!$O535),('Discounted Costs'!BM535)/Value_Output,"")</f>
        <v/>
      </c>
      <c r="BH347" s="77" t="str">
        <f>IF(ISTEXT('Discounted Costs'!$N535&amp;'Discounted Costs'!$O535),('Discounted Costs'!BN535)/Value_Output,"")</f>
        <v/>
      </c>
      <c r="BI347" s="77" t="str">
        <f>IF(ISTEXT('Discounted Costs'!$N535&amp;'Discounted Costs'!$O535),('Discounted Costs'!BO535)/Value_Output,"")</f>
        <v/>
      </c>
      <c r="BJ347" s="77" t="str">
        <f>IF(ISTEXT('Discounted Costs'!$N535&amp;'Discounted Costs'!$O535),('Discounted Costs'!BP535)/Value_Output,"")</f>
        <v/>
      </c>
      <c r="BK347" s="77" t="str">
        <f>IF(ISTEXT('Discounted Costs'!$N535&amp;'Discounted Costs'!$O535),('Discounted Costs'!BQ535)/Value_Output,"")</f>
        <v/>
      </c>
      <c r="BL347" s="77" t="str">
        <f>IF(ISTEXT('Discounted Costs'!$N535&amp;'Discounted Costs'!$O535),('Discounted Costs'!BR535)/Value_Output,"")</f>
        <v/>
      </c>
      <c r="BM347" s="77" t="str">
        <f>IF(ISTEXT('Discounted Costs'!$N535&amp;'Discounted Costs'!$O535),('Discounted Costs'!BS535)/Value_Output,"")</f>
        <v/>
      </c>
      <c r="BN347" s="77" t="str">
        <f>IF(ISTEXT('Discounted Costs'!$N535&amp;'Discounted Costs'!$O535),('Discounted Costs'!BT535)/Value_Output,"")</f>
        <v/>
      </c>
      <c r="BO347" s="77" t="str">
        <f>IF(ISTEXT('Discounted Costs'!$N535&amp;'Discounted Costs'!$O535),('Discounted Costs'!BU535)/Value_Output,"")</f>
        <v/>
      </c>
      <c r="BP347" s="77" t="str">
        <f>IF(ISTEXT('Discounted Costs'!$N535&amp;'Discounted Costs'!$O535),('Discounted Costs'!BV535)/Value_Output,"")</f>
        <v/>
      </c>
      <c r="BQ347" s="77" t="str">
        <f>IF(ISTEXT('Discounted Costs'!$N535&amp;'Discounted Costs'!$O535),('Discounted Costs'!BW535)/Value_Output,"")</f>
        <v/>
      </c>
      <c r="BR347" s="77" t="str">
        <f>IF(ISTEXT('Discounted Costs'!$N535&amp;'Discounted Costs'!$O535),('Discounted Costs'!BX535)/Value_Output,"")</f>
        <v/>
      </c>
      <c r="BS347" s="77" t="str">
        <f>IF(ISTEXT('Discounted Costs'!$N535&amp;'Discounted Costs'!$O535),('Discounted Costs'!BY535)/Value_Output,"")</f>
        <v/>
      </c>
      <c r="BT347" s="77" t="str">
        <f>IF(ISTEXT('Discounted Costs'!$N535&amp;'Discounted Costs'!$O535),('Discounted Costs'!BZ535)/Value_Output,"")</f>
        <v/>
      </c>
      <c r="BU347" s="77" t="str">
        <f>IF(ISTEXT('Discounted Costs'!$N535&amp;'Discounted Costs'!$O535),('Discounted Costs'!CA535)/Value_Output,"")</f>
        <v/>
      </c>
      <c r="BV347" s="77" t="str">
        <f>IF(ISTEXT('Discounted Costs'!$N535&amp;'Discounted Costs'!$O535),('Discounted Costs'!CB535)/Value_Output,"")</f>
        <v/>
      </c>
      <c r="BW347" s="77" t="str">
        <f>IF(ISTEXT('Discounted Costs'!$N535&amp;'Discounted Costs'!$O535),('Discounted Costs'!CC535)/Value_Output,"")</f>
        <v/>
      </c>
      <c r="BX347" s="77" t="str">
        <f>IF(ISTEXT('Discounted Costs'!$N535&amp;'Discounted Costs'!$O535),('Discounted Costs'!CD535)/Value_Output,"")</f>
        <v/>
      </c>
      <c r="BY347" s="77" t="str">
        <f>IF(ISTEXT('Discounted Costs'!$N535&amp;'Discounted Costs'!$O535),('Discounted Costs'!CE535)/Value_Output,"")</f>
        <v/>
      </c>
      <c r="BZ347" s="77" t="str">
        <f>IF(ISTEXT('Discounted Costs'!$N535&amp;'Discounted Costs'!$O535),('Discounted Costs'!CF535)/Value_Output,"")</f>
        <v/>
      </c>
      <c r="CA347" s="77" t="str">
        <f>IF(ISTEXT('Discounted Costs'!$N535&amp;'Discounted Costs'!$O535),('Discounted Costs'!CG535)/Value_Output,"")</f>
        <v/>
      </c>
      <c r="CB347" s="77" t="str">
        <f>IF(ISTEXT('Discounted Costs'!$N535&amp;'Discounted Costs'!$O535),('Discounted Costs'!CH535)/Value_Output,"")</f>
        <v/>
      </c>
      <c r="CC347" s="77" t="str">
        <f>IF(ISTEXT('Discounted Costs'!$N535&amp;'Discounted Costs'!$O535),('Discounted Costs'!CI535)/Value_Output,"")</f>
        <v/>
      </c>
      <c r="CD347" s="77" t="str">
        <f>IF(ISTEXT('Discounted Costs'!$N535&amp;'Discounted Costs'!$O535),('Discounted Costs'!CJ535)/Value_Output,"")</f>
        <v/>
      </c>
      <c r="CE347" s="77" t="str">
        <f>IF(ISTEXT('Discounted Costs'!$N535&amp;'Discounted Costs'!$O535),('Discounted Costs'!CK535)/Value_Output,"")</f>
        <v/>
      </c>
      <c r="CF347" s="77" t="str">
        <f>IF(ISTEXT('Discounted Costs'!$N535&amp;'Discounted Costs'!$O535),('Discounted Costs'!CL535)/Value_Output,"")</f>
        <v/>
      </c>
      <c r="CG347" s="77" t="str">
        <f>IF(ISTEXT('Discounted Costs'!$N535&amp;'Discounted Costs'!$O535),('Discounted Costs'!CM535)/Value_Output,"")</f>
        <v/>
      </c>
      <c r="CH347" s="77" t="str">
        <f>IF(ISTEXT('Discounted Costs'!$N535&amp;'Discounted Costs'!$O535),('Discounted Costs'!CN535)/Value_Output,"")</f>
        <v/>
      </c>
      <c r="CI347" s="77" t="str">
        <f>IF(ISTEXT('Discounted Costs'!$N535&amp;'Discounted Costs'!$O535),('Discounted Costs'!CO535)/Value_Output,"")</f>
        <v/>
      </c>
      <c r="CJ347" s="77" t="str">
        <f>IF(ISTEXT('Discounted Costs'!$N535&amp;'Discounted Costs'!$O535),('Discounted Costs'!CP535)/Value_Output,"")</f>
        <v/>
      </c>
      <c r="CM347" s="24"/>
      <c r="CN347" s="24"/>
    </row>
    <row r="348" spans="3:92" x14ac:dyDescent="0.35">
      <c r="C348" s="114"/>
      <c r="D348" s="114"/>
      <c r="E348" s="19" t="str">
        <f>IF(ISTEXT('Discounted Costs'!$N536&amp;'Discounted Costs'!$O536),'Discounted Costs'!$O536,"")</f>
        <v/>
      </c>
      <c r="F348" s="19"/>
      <c r="G348" s="82" t="str">
        <f>IF(ISTEXT('Discounted Costs'!$N536&amp;'Discounted Costs'!$O536),SUM('Discounted Costs'!$P536:$BM536)/Value_Output,"")</f>
        <v/>
      </c>
      <c r="H348" s="82"/>
      <c r="I348" s="87"/>
      <c r="J348" s="81" t="str">
        <f>IF(ISTEXT('Discounted Costs'!$N536&amp;'Discounted Costs'!$O536),('Discounted Costs'!P536)/Value_Output,"")</f>
        <v/>
      </c>
      <c r="K348" s="81" t="str">
        <f>IF(ISTEXT('Discounted Costs'!$N536&amp;'Discounted Costs'!$O536),('Discounted Costs'!Q536)/Value_Output,"")</f>
        <v/>
      </c>
      <c r="L348" s="81" t="str">
        <f>IF(ISTEXT('Discounted Costs'!$N536&amp;'Discounted Costs'!$O536),('Discounted Costs'!R536)/Value_Output,"")</f>
        <v/>
      </c>
      <c r="M348" s="81" t="str">
        <f>IF(ISTEXT('Discounted Costs'!$N536&amp;'Discounted Costs'!$O536),('Discounted Costs'!S536)/Value_Output,"")</f>
        <v/>
      </c>
      <c r="N348" s="81" t="str">
        <f>IF(ISTEXT('Discounted Costs'!$N536&amp;'Discounted Costs'!$O536),('Discounted Costs'!T536)/Value_Output,"")</f>
        <v/>
      </c>
      <c r="O348" s="81" t="str">
        <f>IF(ISTEXT('Discounted Costs'!$N536&amp;'Discounted Costs'!$O536),('Discounted Costs'!U536)/Value_Output,"")</f>
        <v/>
      </c>
      <c r="P348" s="81" t="str">
        <f>IF(ISTEXT('Discounted Costs'!$N536&amp;'Discounted Costs'!$O536),('Discounted Costs'!V536)/Value_Output,"")</f>
        <v/>
      </c>
      <c r="Q348" s="81" t="str">
        <f>IF(ISTEXT('Discounted Costs'!$N536&amp;'Discounted Costs'!$O536),('Discounted Costs'!W536)/Value_Output,"")</f>
        <v/>
      </c>
      <c r="R348" s="81" t="str">
        <f>IF(ISTEXT('Discounted Costs'!$N536&amp;'Discounted Costs'!$O536),('Discounted Costs'!X536)/Value_Output,"")</f>
        <v/>
      </c>
      <c r="S348" s="81" t="str">
        <f>IF(ISTEXT('Discounted Costs'!$N536&amp;'Discounted Costs'!$O536),('Discounted Costs'!Y536)/Value_Output,"")</f>
        <v/>
      </c>
      <c r="T348" s="81" t="str">
        <f>IF(ISTEXT('Discounted Costs'!$N536&amp;'Discounted Costs'!$O536),('Discounted Costs'!Z536)/Value_Output,"")</f>
        <v/>
      </c>
      <c r="U348" s="81" t="str">
        <f>IF(ISTEXT('Discounted Costs'!$N536&amp;'Discounted Costs'!$O536),('Discounted Costs'!AA536)/Value_Output,"")</f>
        <v/>
      </c>
      <c r="V348" s="81" t="str">
        <f>IF(ISTEXT('Discounted Costs'!$N536&amp;'Discounted Costs'!$O536),('Discounted Costs'!AB536)/Value_Output,"")</f>
        <v/>
      </c>
      <c r="W348" s="81" t="str">
        <f>IF(ISTEXT('Discounted Costs'!$N536&amp;'Discounted Costs'!$O536),('Discounted Costs'!AC536)/Value_Output,"")</f>
        <v/>
      </c>
      <c r="X348" s="81" t="str">
        <f>IF(ISTEXT('Discounted Costs'!$N536&amp;'Discounted Costs'!$O536),('Discounted Costs'!AD536)/Value_Output,"")</f>
        <v/>
      </c>
      <c r="Y348" s="81" t="str">
        <f>IF(ISTEXT('Discounted Costs'!$N536&amp;'Discounted Costs'!$O536),('Discounted Costs'!AE536)/Value_Output,"")</f>
        <v/>
      </c>
      <c r="Z348" s="81" t="str">
        <f>IF(ISTEXT('Discounted Costs'!$N536&amp;'Discounted Costs'!$O536),('Discounted Costs'!AF536)/Value_Output,"")</f>
        <v/>
      </c>
      <c r="AA348" s="81" t="str">
        <f>IF(ISTEXT('Discounted Costs'!$N536&amp;'Discounted Costs'!$O536),('Discounted Costs'!AG536)/Value_Output,"")</f>
        <v/>
      </c>
      <c r="AB348" s="81" t="str">
        <f>IF(ISTEXT('Discounted Costs'!$N536&amp;'Discounted Costs'!$O536),('Discounted Costs'!AH536)/Value_Output,"")</f>
        <v/>
      </c>
      <c r="AC348" s="81" t="str">
        <f>IF(ISTEXT('Discounted Costs'!$N536&amp;'Discounted Costs'!$O536),('Discounted Costs'!AI536)/Value_Output,"")</f>
        <v/>
      </c>
      <c r="AD348" s="81" t="str">
        <f>IF(ISTEXT('Discounted Costs'!$N536&amp;'Discounted Costs'!$O536),('Discounted Costs'!AJ536)/Value_Output,"")</f>
        <v/>
      </c>
      <c r="AE348" s="81" t="str">
        <f>IF(ISTEXT('Discounted Costs'!$N536&amp;'Discounted Costs'!$O536),('Discounted Costs'!AK536)/Value_Output,"")</f>
        <v/>
      </c>
      <c r="AF348" s="81" t="str">
        <f>IF(ISTEXT('Discounted Costs'!$N536&amp;'Discounted Costs'!$O536),('Discounted Costs'!AL536)/Value_Output,"")</f>
        <v/>
      </c>
      <c r="AG348" s="81" t="str">
        <f>IF(ISTEXT('Discounted Costs'!$N536&amp;'Discounted Costs'!$O536),('Discounted Costs'!AM536)/Value_Output,"")</f>
        <v/>
      </c>
      <c r="AH348" s="81" t="str">
        <f>IF(ISTEXT('Discounted Costs'!$N536&amp;'Discounted Costs'!$O536),('Discounted Costs'!AN536)/Value_Output,"")</f>
        <v/>
      </c>
      <c r="AI348" s="81" t="str">
        <f>IF(ISTEXT('Discounted Costs'!$N536&amp;'Discounted Costs'!$O536),('Discounted Costs'!AO536)/Value_Output,"")</f>
        <v/>
      </c>
      <c r="AJ348" s="81" t="str">
        <f>IF(ISTEXT('Discounted Costs'!$N536&amp;'Discounted Costs'!$O536),('Discounted Costs'!AP536)/Value_Output,"")</f>
        <v/>
      </c>
      <c r="AK348" s="81" t="str">
        <f>IF(ISTEXT('Discounted Costs'!$N536&amp;'Discounted Costs'!$O536),('Discounted Costs'!AQ536)/Value_Output,"")</f>
        <v/>
      </c>
      <c r="AL348" s="81" t="str">
        <f>IF(ISTEXT('Discounted Costs'!$N536&amp;'Discounted Costs'!$O536),('Discounted Costs'!AR536)/Value_Output,"")</f>
        <v/>
      </c>
      <c r="AM348" s="81" t="str">
        <f>IF(ISTEXT('Discounted Costs'!$N536&amp;'Discounted Costs'!$O536),('Discounted Costs'!AS536)/Value_Output,"")</f>
        <v/>
      </c>
      <c r="AN348" s="81" t="str">
        <f>IF(ISTEXT('Discounted Costs'!$N536&amp;'Discounted Costs'!$O536),('Discounted Costs'!AT536)/Value_Output,"")</f>
        <v/>
      </c>
      <c r="AO348" s="81" t="str">
        <f>IF(ISTEXT('Discounted Costs'!$N536&amp;'Discounted Costs'!$O536),('Discounted Costs'!AU536)/Value_Output,"")</f>
        <v/>
      </c>
      <c r="AP348" s="81" t="str">
        <f>IF(ISTEXT('Discounted Costs'!$N536&amp;'Discounted Costs'!$O536),('Discounted Costs'!AV536)/Value_Output,"")</f>
        <v/>
      </c>
      <c r="AQ348" s="81" t="str">
        <f>IF(ISTEXT('Discounted Costs'!$N536&amp;'Discounted Costs'!$O536),('Discounted Costs'!AW536)/Value_Output,"")</f>
        <v/>
      </c>
      <c r="AR348" s="81" t="str">
        <f>IF(ISTEXT('Discounted Costs'!$N536&amp;'Discounted Costs'!$O536),('Discounted Costs'!AX536)/Value_Output,"")</f>
        <v/>
      </c>
      <c r="AS348" s="81" t="str">
        <f>IF(ISTEXT('Discounted Costs'!$N536&amp;'Discounted Costs'!$O536),('Discounted Costs'!AY536)/Value_Output,"")</f>
        <v/>
      </c>
      <c r="AT348" s="81" t="str">
        <f>IF(ISTEXT('Discounted Costs'!$N536&amp;'Discounted Costs'!$O536),('Discounted Costs'!AZ536)/Value_Output,"")</f>
        <v/>
      </c>
      <c r="AU348" s="81" t="str">
        <f>IF(ISTEXT('Discounted Costs'!$N536&amp;'Discounted Costs'!$O536),('Discounted Costs'!BA536)/Value_Output,"")</f>
        <v/>
      </c>
      <c r="AV348" s="81" t="str">
        <f>IF(ISTEXT('Discounted Costs'!$N536&amp;'Discounted Costs'!$O536),('Discounted Costs'!BB536)/Value_Output,"")</f>
        <v/>
      </c>
      <c r="AW348" s="81" t="str">
        <f>IF(ISTEXT('Discounted Costs'!$N536&amp;'Discounted Costs'!$O536),('Discounted Costs'!BC536)/Value_Output,"")</f>
        <v/>
      </c>
      <c r="AX348" s="81" t="str">
        <f>IF(ISTEXT('Discounted Costs'!$N536&amp;'Discounted Costs'!$O536),('Discounted Costs'!BD536)/Value_Output,"")</f>
        <v/>
      </c>
      <c r="AY348" s="81" t="str">
        <f>IF(ISTEXT('Discounted Costs'!$N536&amp;'Discounted Costs'!$O536),('Discounted Costs'!BE536)/Value_Output,"")</f>
        <v/>
      </c>
      <c r="AZ348" s="77" t="str">
        <f>IF(ISTEXT('Discounted Costs'!$N536&amp;'Discounted Costs'!$O536),('Discounted Costs'!BF536)/Value_Output,"")</f>
        <v/>
      </c>
      <c r="BA348" s="77" t="str">
        <f>IF(ISTEXT('Discounted Costs'!$N536&amp;'Discounted Costs'!$O536),('Discounted Costs'!BG536)/Value_Output,"")</f>
        <v/>
      </c>
      <c r="BB348" s="77" t="str">
        <f>IF(ISTEXT('Discounted Costs'!$N536&amp;'Discounted Costs'!$O536),('Discounted Costs'!BH536)/Value_Output,"")</f>
        <v/>
      </c>
      <c r="BC348" s="77" t="str">
        <f>IF(ISTEXT('Discounted Costs'!$N536&amp;'Discounted Costs'!$O536),('Discounted Costs'!BI536)/Value_Output,"")</f>
        <v/>
      </c>
      <c r="BD348" s="77" t="str">
        <f>IF(ISTEXT('Discounted Costs'!$N536&amp;'Discounted Costs'!$O536),('Discounted Costs'!BJ536)/Value_Output,"")</f>
        <v/>
      </c>
      <c r="BE348" s="77" t="str">
        <f>IF(ISTEXT('Discounted Costs'!$N536&amp;'Discounted Costs'!$O536),('Discounted Costs'!BK536)/Value_Output,"")</f>
        <v/>
      </c>
      <c r="BF348" s="77" t="str">
        <f>IF(ISTEXT('Discounted Costs'!$N536&amp;'Discounted Costs'!$O536),('Discounted Costs'!BL536)/Value_Output,"")</f>
        <v/>
      </c>
      <c r="BG348" s="77" t="str">
        <f>IF(ISTEXT('Discounted Costs'!$N536&amp;'Discounted Costs'!$O536),('Discounted Costs'!BM536)/Value_Output,"")</f>
        <v/>
      </c>
      <c r="BH348" s="77" t="str">
        <f>IF(ISTEXT('Discounted Costs'!$N536&amp;'Discounted Costs'!$O536),('Discounted Costs'!BN536)/Value_Output,"")</f>
        <v/>
      </c>
      <c r="BI348" s="77" t="str">
        <f>IF(ISTEXT('Discounted Costs'!$N536&amp;'Discounted Costs'!$O536),('Discounted Costs'!BO536)/Value_Output,"")</f>
        <v/>
      </c>
      <c r="BJ348" s="77" t="str">
        <f>IF(ISTEXT('Discounted Costs'!$N536&amp;'Discounted Costs'!$O536),('Discounted Costs'!BP536)/Value_Output,"")</f>
        <v/>
      </c>
      <c r="BK348" s="77" t="str">
        <f>IF(ISTEXT('Discounted Costs'!$N536&amp;'Discounted Costs'!$O536),('Discounted Costs'!BQ536)/Value_Output,"")</f>
        <v/>
      </c>
      <c r="BL348" s="77" t="str">
        <f>IF(ISTEXT('Discounted Costs'!$N536&amp;'Discounted Costs'!$O536),('Discounted Costs'!BR536)/Value_Output,"")</f>
        <v/>
      </c>
      <c r="BM348" s="77" t="str">
        <f>IF(ISTEXT('Discounted Costs'!$N536&amp;'Discounted Costs'!$O536),('Discounted Costs'!BS536)/Value_Output,"")</f>
        <v/>
      </c>
      <c r="BN348" s="77" t="str">
        <f>IF(ISTEXT('Discounted Costs'!$N536&amp;'Discounted Costs'!$O536),('Discounted Costs'!BT536)/Value_Output,"")</f>
        <v/>
      </c>
      <c r="BO348" s="77" t="str">
        <f>IF(ISTEXT('Discounted Costs'!$N536&amp;'Discounted Costs'!$O536),('Discounted Costs'!BU536)/Value_Output,"")</f>
        <v/>
      </c>
      <c r="BP348" s="77" t="str">
        <f>IF(ISTEXT('Discounted Costs'!$N536&amp;'Discounted Costs'!$O536),('Discounted Costs'!BV536)/Value_Output,"")</f>
        <v/>
      </c>
      <c r="BQ348" s="77" t="str">
        <f>IF(ISTEXT('Discounted Costs'!$N536&amp;'Discounted Costs'!$O536),('Discounted Costs'!BW536)/Value_Output,"")</f>
        <v/>
      </c>
      <c r="BR348" s="77" t="str">
        <f>IF(ISTEXT('Discounted Costs'!$N536&amp;'Discounted Costs'!$O536),('Discounted Costs'!BX536)/Value_Output,"")</f>
        <v/>
      </c>
      <c r="BS348" s="77" t="str">
        <f>IF(ISTEXT('Discounted Costs'!$N536&amp;'Discounted Costs'!$O536),('Discounted Costs'!BY536)/Value_Output,"")</f>
        <v/>
      </c>
      <c r="BT348" s="77" t="str">
        <f>IF(ISTEXT('Discounted Costs'!$N536&amp;'Discounted Costs'!$O536),('Discounted Costs'!BZ536)/Value_Output,"")</f>
        <v/>
      </c>
      <c r="BU348" s="77" t="str">
        <f>IF(ISTEXT('Discounted Costs'!$N536&amp;'Discounted Costs'!$O536),('Discounted Costs'!CA536)/Value_Output,"")</f>
        <v/>
      </c>
      <c r="BV348" s="77" t="str">
        <f>IF(ISTEXT('Discounted Costs'!$N536&amp;'Discounted Costs'!$O536),('Discounted Costs'!CB536)/Value_Output,"")</f>
        <v/>
      </c>
      <c r="BW348" s="77" t="str">
        <f>IF(ISTEXT('Discounted Costs'!$N536&amp;'Discounted Costs'!$O536),('Discounted Costs'!CC536)/Value_Output,"")</f>
        <v/>
      </c>
      <c r="BX348" s="77" t="str">
        <f>IF(ISTEXT('Discounted Costs'!$N536&amp;'Discounted Costs'!$O536),('Discounted Costs'!CD536)/Value_Output,"")</f>
        <v/>
      </c>
      <c r="BY348" s="77" t="str">
        <f>IF(ISTEXT('Discounted Costs'!$N536&amp;'Discounted Costs'!$O536),('Discounted Costs'!CE536)/Value_Output,"")</f>
        <v/>
      </c>
      <c r="BZ348" s="77" t="str">
        <f>IF(ISTEXT('Discounted Costs'!$N536&amp;'Discounted Costs'!$O536),('Discounted Costs'!CF536)/Value_Output,"")</f>
        <v/>
      </c>
      <c r="CA348" s="77" t="str">
        <f>IF(ISTEXT('Discounted Costs'!$N536&amp;'Discounted Costs'!$O536),('Discounted Costs'!CG536)/Value_Output,"")</f>
        <v/>
      </c>
      <c r="CB348" s="77" t="str">
        <f>IF(ISTEXT('Discounted Costs'!$N536&amp;'Discounted Costs'!$O536),('Discounted Costs'!CH536)/Value_Output,"")</f>
        <v/>
      </c>
      <c r="CC348" s="77" t="str">
        <f>IF(ISTEXT('Discounted Costs'!$N536&amp;'Discounted Costs'!$O536),('Discounted Costs'!CI536)/Value_Output,"")</f>
        <v/>
      </c>
      <c r="CD348" s="77" t="str">
        <f>IF(ISTEXT('Discounted Costs'!$N536&amp;'Discounted Costs'!$O536),('Discounted Costs'!CJ536)/Value_Output,"")</f>
        <v/>
      </c>
      <c r="CE348" s="77" t="str">
        <f>IF(ISTEXT('Discounted Costs'!$N536&amp;'Discounted Costs'!$O536),('Discounted Costs'!CK536)/Value_Output,"")</f>
        <v/>
      </c>
      <c r="CF348" s="77" t="str">
        <f>IF(ISTEXT('Discounted Costs'!$N536&amp;'Discounted Costs'!$O536),('Discounted Costs'!CL536)/Value_Output,"")</f>
        <v/>
      </c>
      <c r="CG348" s="77" t="str">
        <f>IF(ISTEXT('Discounted Costs'!$N536&amp;'Discounted Costs'!$O536),('Discounted Costs'!CM536)/Value_Output,"")</f>
        <v/>
      </c>
      <c r="CH348" s="77" t="str">
        <f>IF(ISTEXT('Discounted Costs'!$N536&amp;'Discounted Costs'!$O536),('Discounted Costs'!CN536)/Value_Output,"")</f>
        <v/>
      </c>
      <c r="CI348" s="77" t="str">
        <f>IF(ISTEXT('Discounted Costs'!$N536&amp;'Discounted Costs'!$O536),('Discounted Costs'!CO536)/Value_Output,"")</f>
        <v/>
      </c>
      <c r="CJ348" s="77" t="str">
        <f>IF(ISTEXT('Discounted Costs'!$N536&amp;'Discounted Costs'!$O536),('Discounted Costs'!CP536)/Value_Output,"")</f>
        <v/>
      </c>
      <c r="CM348" s="24"/>
      <c r="CN348" s="24"/>
    </row>
    <row r="349" spans="3:92" x14ac:dyDescent="0.35">
      <c r="C349" s="114"/>
      <c r="D349" s="114"/>
      <c r="E349" s="19" t="str">
        <f>IF(ISTEXT('Discounted Costs'!$N537&amp;'Discounted Costs'!$O537),'Discounted Costs'!$O537,"")</f>
        <v/>
      </c>
      <c r="F349" s="19"/>
      <c r="G349" s="82" t="str">
        <f>IF(ISTEXT('Discounted Costs'!$N537&amp;'Discounted Costs'!$O537),SUM('Discounted Costs'!$P537:$BM537)/Value_Output,"")</f>
        <v/>
      </c>
      <c r="H349" s="82"/>
      <c r="I349" s="87"/>
      <c r="J349" s="81" t="str">
        <f>IF(ISTEXT('Discounted Costs'!$N537&amp;'Discounted Costs'!$O537),('Discounted Costs'!P537)/Value_Output,"")</f>
        <v/>
      </c>
      <c r="K349" s="81" t="str">
        <f>IF(ISTEXT('Discounted Costs'!$N537&amp;'Discounted Costs'!$O537),('Discounted Costs'!Q537)/Value_Output,"")</f>
        <v/>
      </c>
      <c r="L349" s="81" t="str">
        <f>IF(ISTEXT('Discounted Costs'!$N537&amp;'Discounted Costs'!$O537),('Discounted Costs'!R537)/Value_Output,"")</f>
        <v/>
      </c>
      <c r="M349" s="81" t="str">
        <f>IF(ISTEXT('Discounted Costs'!$N537&amp;'Discounted Costs'!$O537),('Discounted Costs'!S537)/Value_Output,"")</f>
        <v/>
      </c>
      <c r="N349" s="81" t="str">
        <f>IF(ISTEXT('Discounted Costs'!$N537&amp;'Discounted Costs'!$O537),('Discounted Costs'!T537)/Value_Output,"")</f>
        <v/>
      </c>
      <c r="O349" s="81" t="str">
        <f>IF(ISTEXT('Discounted Costs'!$N537&amp;'Discounted Costs'!$O537),('Discounted Costs'!U537)/Value_Output,"")</f>
        <v/>
      </c>
      <c r="P349" s="81" t="str">
        <f>IF(ISTEXT('Discounted Costs'!$N537&amp;'Discounted Costs'!$O537),('Discounted Costs'!V537)/Value_Output,"")</f>
        <v/>
      </c>
      <c r="Q349" s="81" t="str">
        <f>IF(ISTEXT('Discounted Costs'!$N537&amp;'Discounted Costs'!$O537),('Discounted Costs'!W537)/Value_Output,"")</f>
        <v/>
      </c>
      <c r="R349" s="81" t="str">
        <f>IF(ISTEXT('Discounted Costs'!$N537&amp;'Discounted Costs'!$O537),('Discounted Costs'!X537)/Value_Output,"")</f>
        <v/>
      </c>
      <c r="S349" s="81" t="str">
        <f>IF(ISTEXT('Discounted Costs'!$N537&amp;'Discounted Costs'!$O537),('Discounted Costs'!Y537)/Value_Output,"")</f>
        <v/>
      </c>
      <c r="T349" s="81" t="str">
        <f>IF(ISTEXT('Discounted Costs'!$N537&amp;'Discounted Costs'!$O537),('Discounted Costs'!Z537)/Value_Output,"")</f>
        <v/>
      </c>
      <c r="U349" s="81" t="str">
        <f>IF(ISTEXT('Discounted Costs'!$N537&amp;'Discounted Costs'!$O537),('Discounted Costs'!AA537)/Value_Output,"")</f>
        <v/>
      </c>
      <c r="V349" s="81" t="str">
        <f>IF(ISTEXT('Discounted Costs'!$N537&amp;'Discounted Costs'!$O537),('Discounted Costs'!AB537)/Value_Output,"")</f>
        <v/>
      </c>
      <c r="W349" s="81" t="str">
        <f>IF(ISTEXT('Discounted Costs'!$N537&amp;'Discounted Costs'!$O537),('Discounted Costs'!AC537)/Value_Output,"")</f>
        <v/>
      </c>
      <c r="X349" s="81" t="str">
        <f>IF(ISTEXT('Discounted Costs'!$N537&amp;'Discounted Costs'!$O537),('Discounted Costs'!AD537)/Value_Output,"")</f>
        <v/>
      </c>
      <c r="Y349" s="81" t="str">
        <f>IF(ISTEXT('Discounted Costs'!$N537&amp;'Discounted Costs'!$O537),('Discounted Costs'!AE537)/Value_Output,"")</f>
        <v/>
      </c>
      <c r="Z349" s="81" t="str">
        <f>IF(ISTEXT('Discounted Costs'!$N537&amp;'Discounted Costs'!$O537),('Discounted Costs'!AF537)/Value_Output,"")</f>
        <v/>
      </c>
      <c r="AA349" s="81" t="str">
        <f>IF(ISTEXT('Discounted Costs'!$N537&amp;'Discounted Costs'!$O537),('Discounted Costs'!AG537)/Value_Output,"")</f>
        <v/>
      </c>
      <c r="AB349" s="81" t="str">
        <f>IF(ISTEXT('Discounted Costs'!$N537&amp;'Discounted Costs'!$O537),('Discounted Costs'!AH537)/Value_Output,"")</f>
        <v/>
      </c>
      <c r="AC349" s="81" t="str">
        <f>IF(ISTEXT('Discounted Costs'!$N537&amp;'Discounted Costs'!$O537),('Discounted Costs'!AI537)/Value_Output,"")</f>
        <v/>
      </c>
      <c r="AD349" s="81" t="str">
        <f>IF(ISTEXT('Discounted Costs'!$N537&amp;'Discounted Costs'!$O537),('Discounted Costs'!AJ537)/Value_Output,"")</f>
        <v/>
      </c>
      <c r="AE349" s="81" t="str">
        <f>IF(ISTEXT('Discounted Costs'!$N537&amp;'Discounted Costs'!$O537),('Discounted Costs'!AK537)/Value_Output,"")</f>
        <v/>
      </c>
      <c r="AF349" s="81" t="str">
        <f>IF(ISTEXT('Discounted Costs'!$N537&amp;'Discounted Costs'!$O537),('Discounted Costs'!AL537)/Value_Output,"")</f>
        <v/>
      </c>
      <c r="AG349" s="81" t="str">
        <f>IF(ISTEXT('Discounted Costs'!$N537&amp;'Discounted Costs'!$O537),('Discounted Costs'!AM537)/Value_Output,"")</f>
        <v/>
      </c>
      <c r="AH349" s="81" t="str">
        <f>IF(ISTEXT('Discounted Costs'!$N537&amp;'Discounted Costs'!$O537),('Discounted Costs'!AN537)/Value_Output,"")</f>
        <v/>
      </c>
      <c r="AI349" s="81" t="str">
        <f>IF(ISTEXT('Discounted Costs'!$N537&amp;'Discounted Costs'!$O537),('Discounted Costs'!AO537)/Value_Output,"")</f>
        <v/>
      </c>
      <c r="AJ349" s="81" t="str">
        <f>IF(ISTEXT('Discounted Costs'!$N537&amp;'Discounted Costs'!$O537),('Discounted Costs'!AP537)/Value_Output,"")</f>
        <v/>
      </c>
      <c r="AK349" s="81" t="str">
        <f>IF(ISTEXT('Discounted Costs'!$N537&amp;'Discounted Costs'!$O537),('Discounted Costs'!AQ537)/Value_Output,"")</f>
        <v/>
      </c>
      <c r="AL349" s="81" t="str">
        <f>IF(ISTEXT('Discounted Costs'!$N537&amp;'Discounted Costs'!$O537),('Discounted Costs'!AR537)/Value_Output,"")</f>
        <v/>
      </c>
      <c r="AM349" s="81" t="str">
        <f>IF(ISTEXT('Discounted Costs'!$N537&amp;'Discounted Costs'!$O537),('Discounted Costs'!AS537)/Value_Output,"")</f>
        <v/>
      </c>
      <c r="AN349" s="81" t="str">
        <f>IF(ISTEXT('Discounted Costs'!$N537&amp;'Discounted Costs'!$O537),('Discounted Costs'!AT537)/Value_Output,"")</f>
        <v/>
      </c>
      <c r="AO349" s="81" t="str">
        <f>IF(ISTEXT('Discounted Costs'!$N537&amp;'Discounted Costs'!$O537),('Discounted Costs'!AU537)/Value_Output,"")</f>
        <v/>
      </c>
      <c r="AP349" s="81" t="str">
        <f>IF(ISTEXT('Discounted Costs'!$N537&amp;'Discounted Costs'!$O537),('Discounted Costs'!AV537)/Value_Output,"")</f>
        <v/>
      </c>
      <c r="AQ349" s="81" t="str">
        <f>IF(ISTEXT('Discounted Costs'!$N537&amp;'Discounted Costs'!$O537),('Discounted Costs'!AW537)/Value_Output,"")</f>
        <v/>
      </c>
      <c r="AR349" s="81" t="str">
        <f>IF(ISTEXT('Discounted Costs'!$N537&amp;'Discounted Costs'!$O537),('Discounted Costs'!AX537)/Value_Output,"")</f>
        <v/>
      </c>
      <c r="AS349" s="81" t="str">
        <f>IF(ISTEXT('Discounted Costs'!$N537&amp;'Discounted Costs'!$O537),('Discounted Costs'!AY537)/Value_Output,"")</f>
        <v/>
      </c>
      <c r="AT349" s="81" t="str">
        <f>IF(ISTEXT('Discounted Costs'!$N537&amp;'Discounted Costs'!$O537),('Discounted Costs'!AZ537)/Value_Output,"")</f>
        <v/>
      </c>
      <c r="AU349" s="81" t="str">
        <f>IF(ISTEXT('Discounted Costs'!$N537&amp;'Discounted Costs'!$O537),('Discounted Costs'!BA537)/Value_Output,"")</f>
        <v/>
      </c>
      <c r="AV349" s="81" t="str">
        <f>IF(ISTEXT('Discounted Costs'!$N537&amp;'Discounted Costs'!$O537),('Discounted Costs'!BB537)/Value_Output,"")</f>
        <v/>
      </c>
      <c r="AW349" s="81" t="str">
        <f>IF(ISTEXT('Discounted Costs'!$N537&amp;'Discounted Costs'!$O537),('Discounted Costs'!BC537)/Value_Output,"")</f>
        <v/>
      </c>
      <c r="AX349" s="81" t="str">
        <f>IF(ISTEXT('Discounted Costs'!$N537&amp;'Discounted Costs'!$O537),('Discounted Costs'!BD537)/Value_Output,"")</f>
        <v/>
      </c>
      <c r="AY349" s="81" t="str">
        <f>IF(ISTEXT('Discounted Costs'!$N537&amp;'Discounted Costs'!$O537),('Discounted Costs'!BE537)/Value_Output,"")</f>
        <v/>
      </c>
      <c r="AZ349" s="77" t="str">
        <f>IF(ISTEXT('Discounted Costs'!$N537&amp;'Discounted Costs'!$O537),('Discounted Costs'!BF537)/Value_Output,"")</f>
        <v/>
      </c>
      <c r="BA349" s="77" t="str">
        <f>IF(ISTEXT('Discounted Costs'!$N537&amp;'Discounted Costs'!$O537),('Discounted Costs'!BG537)/Value_Output,"")</f>
        <v/>
      </c>
      <c r="BB349" s="77" t="str">
        <f>IF(ISTEXT('Discounted Costs'!$N537&amp;'Discounted Costs'!$O537),('Discounted Costs'!BH537)/Value_Output,"")</f>
        <v/>
      </c>
      <c r="BC349" s="77" t="str">
        <f>IF(ISTEXT('Discounted Costs'!$N537&amp;'Discounted Costs'!$O537),('Discounted Costs'!BI537)/Value_Output,"")</f>
        <v/>
      </c>
      <c r="BD349" s="77" t="str">
        <f>IF(ISTEXT('Discounted Costs'!$N537&amp;'Discounted Costs'!$O537),('Discounted Costs'!BJ537)/Value_Output,"")</f>
        <v/>
      </c>
      <c r="BE349" s="77" t="str">
        <f>IF(ISTEXT('Discounted Costs'!$N537&amp;'Discounted Costs'!$O537),('Discounted Costs'!BK537)/Value_Output,"")</f>
        <v/>
      </c>
      <c r="BF349" s="77" t="str">
        <f>IF(ISTEXT('Discounted Costs'!$N537&amp;'Discounted Costs'!$O537),('Discounted Costs'!BL537)/Value_Output,"")</f>
        <v/>
      </c>
      <c r="BG349" s="77" t="str">
        <f>IF(ISTEXT('Discounted Costs'!$N537&amp;'Discounted Costs'!$O537),('Discounted Costs'!BM537)/Value_Output,"")</f>
        <v/>
      </c>
      <c r="BH349" s="77" t="str">
        <f>IF(ISTEXT('Discounted Costs'!$N537&amp;'Discounted Costs'!$O537),('Discounted Costs'!BN537)/Value_Output,"")</f>
        <v/>
      </c>
      <c r="BI349" s="77" t="str">
        <f>IF(ISTEXT('Discounted Costs'!$N537&amp;'Discounted Costs'!$O537),('Discounted Costs'!BO537)/Value_Output,"")</f>
        <v/>
      </c>
      <c r="BJ349" s="77" t="str">
        <f>IF(ISTEXT('Discounted Costs'!$N537&amp;'Discounted Costs'!$O537),('Discounted Costs'!BP537)/Value_Output,"")</f>
        <v/>
      </c>
      <c r="BK349" s="77" t="str">
        <f>IF(ISTEXT('Discounted Costs'!$N537&amp;'Discounted Costs'!$O537),('Discounted Costs'!BQ537)/Value_Output,"")</f>
        <v/>
      </c>
      <c r="BL349" s="77" t="str">
        <f>IF(ISTEXT('Discounted Costs'!$N537&amp;'Discounted Costs'!$O537),('Discounted Costs'!BR537)/Value_Output,"")</f>
        <v/>
      </c>
      <c r="BM349" s="77" t="str">
        <f>IF(ISTEXT('Discounted Costs'!$N537&amp;'Discounted Costs'!$O537),('Discounted Costs'!BS537)/Value_Output,"")</f>
        <v/>
      </c>
      <c r="BN349" s="77" t="str">
        <f>IF(ISTEXT('Discounted Costs'!$N537&amp;'Discounted Costs'!$O537),('Discounted Costs'!BT537)/Value_Output,"")</f>
        <v/>
      </c>
      <c r="BO349" s="77" t="str">
        <f>IF(ISTEXT('Discounted Costs'!$N537&amp;'Discounted Costs'!$O537),('Discounted Costs'!BU537)/Value_Output,"")</f>
        <v/>
      </c>
      <c r="BP349" s="77" t="str">
        <f>IF(ISTEXT('Discounted Costs'!$N537&amp;'Discounted Costs'!$O537),('Discounted Costs'!BV537)/Value_Output,"")</f>
        <v/>
      </c>
      <c r="BQ349" s="77" t="str">
        <f>IF(ISTEXT('Discounted Costs'!$N537&amp;'Discounted Costs'!$O537),('Discounted Costs'!BW537)/Value_Output,"")</f>
        <v/>
      </c>
      <c r="BR349" s="77" t="str">
        <f>IF(ISTEXT('Discounted Costs'!$N537&amp;'Discounted Costs'!$O537),('Discounted Costs'!BX537)/Value_Output,"")</f>
        <v/>
      </c>
      <c r="BS349" s="77" t="str">
        <f>IF(ISTEXT('Discounted Costs'!$N537&amp;'Discounted Costs'!$O537),('Discounted Costs'!BY537)/Value_Output,"")</f>
        <v/>
      </c>
      <c r="BT349" s="77" t="str">
        <f>IF(ISTEXT('Discounted Costs'!$N537&amp;'Discounted Costs'!$O537),('Discounted Costs'!BZ537)/Value_Output,"")</f>
        <v/>
      </c>
      <c r="BU349" s="77" t="str">
        <f>IF(ISTEXT('Discounted Costs'!$N537&amp;'Discounted Costs'!$O537),('Discounted Costs'!CA537)/Value_Output,"")</f>
        <v/>
      </c>
      <c r="BV349" s="77" t="str">
        <f>IF(ISTEXT('Discounted Costs'!$N537&amp;'Discounted Costs'!$O537),('Discounted Costs'!CB537)/Value_Output,"")</f>
        <v/>
      </c>
      <c r="BW349" s="77" t="str">
        <f>IF(ISTEXT('Discounted Costs'!$N537&amp;'Discounted Costs'!$O537),('Discounted Costs'!CC537)/Value_Output,"")</f>
        <v/>
      </c>
      <c r="BX349" s="77" t="str">
        <f>IF(ISTEXT('Discounted Costs'!$N537&amp;'Discounted Costs'!$O537),('Discounted Costs'!CD537)/Value_Output,"")</f>
        <v/>
      </c>
      <c r="BY349" s="77" t="str">
        <f>IF(ISTEXT('Discounted Costs'!$N537&amp;'Discounted Costs'!$O537),('Discounted Costs'!CE537)/Value_Output,"")</f>
        <v/>
      </c>
      <c r="BZ349" s="77" t="str">
        <f>IF(ISTEXT('Discounted Costs'!$N537&amp;'Discounted Costs'!$O537),('Discounted Costs'!CF537)/Value_Output,"")</f>
        <v/>
      </c>
      <c r="CA349" s="77" t="str">
        <f>IF(ISTEXT('Discounted Costs'!$N537&amp;'Discounted Costs'!$O537),('Discounted Costs'!CG537)/Value_Output,"")</f>
        <v/>
      </c>
      <c r="CB349" s="77" t="str">
        <f>IF(ISTEXT('Discounted Costs'!$N537&amp;'Discounted Costs'!$O537),('Discounted Costs'!CH537)/Value_Output,"")</f>
        <v/>
      </c>
      <c r="CC349" s="77" t="str">
        <f>IF(ISTEXT('Discounted Costs'!$N537&amp;'Discounted Costs'!$O537),('Discounted Costs'!CI537)/Value_Output,"")</f>
        <v/>
      </c>
      <c r="CD349" s="77" t="str">
        <f>IF(ISTEXT('Discounted Costs'!$N537&amp;'Discounted Costs'!$O537),('Discounted Costs'!CJ537)/Value_Output,"")</f>
        <v/>
      </c>
      <c r="CE349" s="77" t="str">
        <f>IF(ISTEXT('Discounted Costs'!$N537&amp;'Discounted Costs'!$O537),('Discounted Costs'!CK537)/Value_Output,"")</f>
        <v/>
      </c>
      <c r="CF349" s="77" t="str">
        <f>IF(ISTEXT('Discounted Costs'!$N537&amp;'Discounted Costs'!$O537),('Discounted Costs'!CL537)/Value_Output,"")</f>
        <v/>
      </c>
      <c r="CG349" s="77" t="str">
        <f>IF(ISTEXT('Discounted Costs'!$N537&amp;'Discounted Costs'!$O537),('Discounted Costs'!CM537)/Value_Output,"")</f>
        <v/>
      </c>
      <c r="CH349" s="77" t="str">
        <f>IF(ISTEXT('Discounted Costs'!$N537&amp;'Discounted Costs'!$O537),('Discounted Costs'!CN537)/Value_Output,"")</f>
        <v/>
      </c>
      <c r="CI349" s="77" t="str">
        <f>IF(ISTEXT('Discounted Costs'!$N537&amp;'Discounted Costs'!$O537),('Discounted Costs'!CO537)/Value_Output,"")</f>
        <v/>
      </c>
      <c r="CJ349" s="77" t="str">
        <f>IF(ISTEXT('Discounted Costs'!$N537&amp;'Discounted Costs'!$O537),('Discounted Costs'!CP537)/Value_Output,"")</f>
        <v/>
      </c>
      <c r="CM349" s="24"/>
      <c r="CN349" s="24"/>
    </row>
    <row r="350" spans="3:92" x14ac:dyDescent="0.35">
      <c r="C350" s="114"/>
      <c r="D350" s="114"/>
      <c r="E350" s="19" t="str">
        <f>IF(ISTEXT('Discounted Costs'!$N538&amp;'Discounted Costs'!$O538),'Discounted Costs'!$O538,"")</f>
        <v/>
      </c>
      <c r="F350" s="19"/>
      <c r="G350" s="82" t="str">
        <f>IF(ISTEXT('Discounted Costs'!$N538&amp;'Discounted Costs'!$O538),SUM('Discounted Costs'!$P538:$BM538)/Value_Output,"")</f>
        <v/>
      </c>
      <c r="H350" s="82"/>
      <c r="I350" s="88"/>
      <c r="J350" s="81" t="str">
        <f>IF(ISTEXT('Discounted Costs'!$N538&amp;'Discounted Costs'!$O538),('Discounted Costs'!P538)/Value_Output,"")</f>
        <v/>
      </c>
      <c r="K350" s="81" t="str">
        <f>IF(ISTEXT('Discounted Costs'!$N538&amp;'Discounted Costs'!$O538),('Discounted Costs'!Q538)/Value_Output,"")</f>
        <v/>
      </c>
      <c r="L350" s="81" t="str">
        <f>IF(ISTEXT('Discounted Costs'!$N538&amp;'Discounted Costs'!$O538),('Discounted Costs'!R538)/Value_Output,"")</f>
        <v/>
      </c>
      <c r="M350" s="81" t="str">
        <f>IF(ISTEXT('Discounted Costs'!$N538&amp;'Discounted Costs'!$O538),('Discounted Costs'!S538)/Value_Output,"")</f>
        <v/>
      </c>
      <c r="N350" s="81" t="str">
        <f>IF(ISTEXT('Discounted Costs'!$N538&amp;'Discounted Costs'!$O538),('Discounted Costs'!T538)/Value_Output,"")</f>
        <v/>
      </c>
      <c r="O350" s="81" t="str">
        <f>IF(ISTEXT('Discounted Costs'!$N538&amp;'Discounted Costs'!$O538),('Discounted Costs'!U538)/Value_Output,"")</f>
        <v/>
      </c>
      <c r="P350" s="81" t="str">
        <f>IF(ISTEXT('Discounted Costs'!$N538&amp;'Discounted Costs'!$O538),('Discounted Costs'!V538)/Value_Output,"")</f>
        <v/>
      </c>
      <c r="Q350" s="81" t="str">
        <f>IF(ISTEXT('Discounted Costs'!$N538&amp;'Discounted Costs'!$O538),('Discounted Costs'!W538)/Value_Output,"")</f>
        <v/>
      </c>
      <c r="R350" s="81" t="str">
        <f>IF(ISTEXT('Discounted Costs'!$N538&amp;'Discounted Costs'!$O538),('Discounted Costs'!X538)/Value_Output,"")</f>
        <v/>
      </c>
      <c r="S350" s="81" t="str">
        <f>IF(ISTEXT('Discounted Costs'!$N538&amp;'Discounted Costs'!$O538),('Discounted Costs'!Y538)/Value_Output,"")</f>
        <v/>
      </c>
      <c r="T350" s="81" t="str">
        <f>IF(ISTEXT('Discounted Costs'!$N538&amp;'Discounted Costs'!$O538),('Discounted Costs'!Z538)/Value_Output,"")</f>
        <v/>
      </c>
      <c r="U350" s="81" t="str">
        <f>IF(ISTEXT('Discounted Costs'!$N538&amp;'Discounted Costs'!$O538),('Discounted Costs'!AA538)/Value_Output,"")</f>
        <v/>
      </c>
      <c r="V350" s="81" t="str">
        <f>IF(ISTEXT('Discounted Costs'!$N538&amp;'Discounted Costs'!$O538),('Discounted Costs'!AB538)/Value_Output,"")</f>
        <v/>
      </c>
      <c r="W350" s="81" t="str">
        <f>IF(ISTEXT('Discounted Costs'!$N538&amp;'Discounted Costs'!$O538),('Discounted Costs'!AC538)/Value_Output,"")</f>
        <v/>
      </c>
      <c r="X350" s="81" t="str">
        <f>IF(ISTEXT('Discounted Costs'!$N538&amp;'Discounted Costs'!$O538),('Discounted Costs'!AD538)/Value_Output,"")</f>
        <v/>
      </c>
      <c r="Y350" s="81" t="str">
        <f>IF(ISTEXT('Discounted Costs'!$N538&amp;'Discounted Costs'!$O538),('Discounted Costs'!AE538)/Value_Output,"")</f>
        <v/>
      </c>
      <c r="Z350" s="81" t="str">
        <f>IF(ISTEXT('Discounted Costs'!$N538&amp;'Discounted Costs'!$O538),('Discounted Costs'!AF538)/Value_Output,"")</f>
        <v/>
      </c>
      <c r="AA350" s="81" t="str">
        <f>IF(ISTEXT('Discounted Costs'!$N538&amp;'Discounted Costs'!$O538),('Discounted Costs'!AG538)/Value_Output,"")</f>
        <v/>
      </c>
      <c r="AB350" s="81" t="str">
        <f>IF(ISTEXT('Discounted Costs'!$N538&amp;'Discounted Costs'!$O538),('Discounted Costs'!AH538)/Value_Output,"")</f>
        <v/>
      </c>
      <c r="AC350" s="81" t="str">
        <f>IF(ISTEXT('Discounted Costs'!$N538&amp;'Discounted Costs'!$O538),('Discounted Costs'!AI538)/Value_Output,"")</f>
        <v/>
      </c>
      <c r="AD350" s="81" t="str">
        <f>IF(ISTEXT('Discounted Costs'!$N538&amp;'Discounted Costs'!$O538),('Discounted Costs'!AJ538)/Value_Output,"")</f>
        <v/>
      </c>
      <c r="AE350" s="81" t="str">
        <f>IF(ISTEXT('Discounted Costs'!$N538&amp;'Discounted Costs'!$O538),('Discounted Costs'!AK538)/Value_Output,"")</f>
        <v/>
      </c>
      <c r="AF350" s="81" t="str">
        <f>IF(ISTEXT('Discounted Costs'!$N538&amp;'Discounted Costs'!$O538),('Discounted Costs'!AL538)/Value_Output,"")</f>
        <v/>
      </c>
      <c r="AG350" s="81" t="str">
        <f>IF(ISTEXT('Discounted Costs'!$N538&amp;'Discounted Costs'!$O538),('Discounted Costs'!AM538)/Value_Output,"")</f>
        <v/>
      </c>
      <c r="AH350" s="81" t="str">
        <f>IF(ISTEXT('Discounted Costs'!$N538&amp;'Discounted Costs'!$O538),('Discounted Costs'!AN538)/Value_Output,"")</f>
        <v/>
      </c>
      <c r="AI350" s="81" t="str">
        <f>IF(ISTEXT('Discounted Costs'!$N538&amp;'Discounted Costs'!$O538),('Discounted Costs'!AO538)/Value_Output,"")</f>
        <v/>
      </c>
      <c r="AJ350" s="81" t="str">
        <f>IF(ISTEXT('Discounted Costs'!$N538&amp;'Discounted Costs'!$O538),('Discounted Costs'!AP538)/Value_Output,"")</f>
        <v/>
      </c>
      <c r="AK350" s="81" t="str">
        <f>IF(ISTEXT('Discounted Costs'!$N538&amp;'Discounted Costs'!$O538),('Discounted Costs'!AQ538)/Value_Output,"")</f>
        <v/>
      </c>
      <c r="AL350" s="81" t="str">
        <f>IF(ISTEXT('Discounted Costs'!$N538&amp;'Discounted Costs'!$O538),('Discounted Costs'!AR538)/Value_Output,"")</f>
        <v/>
      </c>
      <c r="AM350" s="81" t="str">
        <f>IF(ISTEXT('Discounted Costs'!$N538&amp;'Discounted Costs'!$O538),('Discounted Costs'!AS538)/Value_Output,"")</f>
        <v/>
      </c>
      <c r="AN350" s="81" t="str">
        <f>IF(ISTEXT('Discounted Costs'!$N538&amp;'Discounted Costs'!$O538),('Discounted Costs'!AT538)/Value_Output,"")</f>
        <v/>
      </c>
      <c r="AO350" s="81" t="str">
        <f>IF(ISTEXT('Discounted Costs'!$N538&amp;'Discounted Costs'!$O538),('Discounted Costs'!AU538)/Value_Output,"")</f>
        <v/>
      </c>
      <c r="AP350" s="81" t="str">
        <f>IF(ISTEXT('Discounted Costs'!$N538&amp;'Discounted Costs'!$O538),('Discounted Costs'!AV538)/Value_Output,"")</f>
        <v/>
      </c>
      <c r="AQ350" s="81" t="str">
        <f>IF(ISTEXT('Discounted Costs'!$N538&amp;'Discounted Costs'!$O538),('Discounted Costs'!AW538)/Value_Output,"")</f>
        <v/>
      </c>
      <c r="AR350" s="81" t="str">
        <f>IF(ISTEXT('Discounted Costs'!$N538&amp;'Discounted Costs'!$O538),('Discounted Costs'!AX538)/Value_Output,"")</f>
        <v/>
      </c>
      <c r="AS350" s="81" t="str">
        <f>IF(ISTEXT('Discounted Costs'!$N538&amp;'Discounted Costs'!$O538),('Discounted Costs'!AY538)/Value_Output,"")</f>
        <v/>
      </c>
      <c r="AT350" s="81" t="str">
        <f>IF(ISTEXT('Discounted Costs'!$N538&amp;'Discounted Costs'!$O538),('Discounted Costs'!AZ538)/Value_Output,"")</f>
        <v/>
      </c>
      <c r="AU350" s="81" t="str">
        <f>IF(ISTEXT('Discounted Costs'!$N538&amp;'Discounted Costs'!$O538),('Discounted Costs'!BA538)/Value_Output,"")</f>
        <v/>
      </c>
      <c r="AV350" s="81" t="str">
        <f>IF(ISTEXT('Discounted Costs'!$N538&amp;'Discounted Costs'!$O538),('Discounted Costs'!BB538)/Value_Output,"")</f>
        <v/>
      </c>
      <c r="AW350" s="81" t="str">
        <f>IF(ISTEXT('Discounted Costs'!$N538&amp;'Discounted Costs'!$O538),('Discounted Costs'!BC538)/Value_Output,"")</f>
        <v/>
      </c>
      <c r="AX350" s="81" t="str">
        <f>IF(ISTEXT('Discounted Costs'!$N538&amp;'Discounted Costs'!$O538),('Discounted Costs'!BD538)/Value_Output,"")</f>
        <v/>
      </c>
      <c r="AY350" s="81" t="str">
        <f>IF(ISTEXT('Discounted Costs'!$N538&amp;'Discounted Costs'!$O538),('Discounted Costs'!BE538)/Value_Output,"")</f>
        <v/>
      </c>
      <c r="AZ350" s="77" t="str">
        <f>IF(ISTEXT('Discounted Costs'!$N538&amp;'Discounted Costs'!$O538),('Discounted Costs'!BF538)/Value_Output,"")</f>
        <v/>
      </c>
      <c r="BA350" s="77" t="str">
        <f>IF(ISTEXT('Discounted Costs'!$N538&amp;'Discounted Costs'!$O538),('Discounted Costs'!BG538)/Value_Output,"")</f>
        <v/>
      </c>
      <c r="BB350" s="77" t="str">
        <f>IF(ISTEXT('Discounted Costs'!$N538&amp;'Discounted Costs'!$O538),('Discounted Costs'!BH538)/Value_Output,"")</f>
        <v/>
      </c>
      <c r="BC350" s="77" t="str">
        <f>IF(ISTEXT('Discounted Costs'!$N538&amp;'Discounted Costs'!$O538),('Discounted Costs'!BI538)/Value_Output,"")</f>
        <v/>
      </c>
      <c r="BD350" s="77" t="str">
        <f>IF(ISTEXT('Discounted Costs'!$N538&amp;'Discounted Costs'!$O538),('Discounted Costs'!BJ538)/Value_Output,"")</f>
        <v/>
      </c>
      <c r="BE350" s="77" t="str">
        <f>IF(ISTEXT('Discounted Costs'!$N538&amp;'Discounted Costs'!$O538),('Discounted Costs'!BK538)/Value_Output,"")</f>
        <v/>
      </c>
      <c r="BF350" s="77" t="str">
        <f>IF(ISTEXT('Discounted Costs'!$N538&amp;'Discounted Costs'!$O538),('Discounted Costs'!BL538)/Value_Output,"")</f>
        <v/>
      </c>
      <c r="BG350" s="77" t="str">
        <f>IF(ISTEXT('Discounted Costs'!$N538&amp;'Discounted Costs'!$O538),('Discounted Costs'!BM538)/Value_Output,"")</f>
        <v/>
      </c>
      <c r="BH350" s="77" t="str">
        <f>IF(ISTEXT('Discounted Costs'!$N538&amp;'Discounted Costs'!$O538),('Discounted Costs'!BN538)/Value_Output,"")</f>
        <v/>
      </c>
      <c r="BI350" s="77" t="str">
        <f>IF(ISTEXT('Discounted Costs'!$N538&amp;'Discounted Costs'!$O538),('Discounted Costs'!BO538)/Value_Output,"")</f>
        <v/>
      </c>
      <c r="BJ350" s="77" t="str">
        <f>IF(ISTEXT('Discounted Costs'!$N538&amp;'Discounted Costs'!$O538),('Discounted Costs'!BP538)/Value_Output,"")</f>
        <v/>
      </c>
      <c r="BK350" s="77" t="str">
        <f>IF(ISTEXT('Discounted Costs'!$N538&amp;'Discounted Costs'!$O538),('Discounted Costs'!BQ538)/Value_Output,"")</f>
        <v/>
      </c>
      <c r="BL350" s="77" t="str">
        <f>IF(ISTEXT('Discounted Costs'!$N538&amp;'Discounted Costs'!$O538),('Discounted Costs'!BR538)/Value_Output,"")</f>
        <v/>
      </c>
      <c r="BM350" s="77" t="str">
        <f>IF(ISTEXT('Discounted Costs'!$N538&amp;'Discounted Costs'!$O538),('Discounted Costs'!BS538)/Value_Output,"")</f>
        <v/>
      </c>
      <c r="BN350" s="77" t="str">
        <f>IF(ISTEXT('Discounted Costs'!$N538&amp;'Discounted Costs'!$O538),('Discounted Costs'!BT538)/Value_Output,"")</f>
        <v/>
      </c>
      <c r="BO350" s="77" t="str">
        <f>IF(ISTEXT('Discounted Costs'!$N538&amp;'Discounted Costs'!$O538),('Discounted Costs'!BU538)/Value_Output,"")</f>
        <v/>
      </c>
      <c r="BP350" s="77" t="str">
        <f>IF(ISTEXT('Discounted Costs'!$N538&amp;'Discounted Costs'!$O538),('Discounted Costs'!BV538)/Value_Output,"")</f>
        <v/>
      </c>
      <c r="BQ350" s="77" t="str">
        <f>IF(ISTEXT('Discounted Costs'!$N538&amp;'Discounted Costs'!$O538),('Discounted Costs'!BW538)/Value_Output,"")</f>
        <v/>
      </c>
      <c r="BR350" s="77" t="str">
        <f>IF(ISTEXT('Discounted Costs'!$N538&amp;'Discounted Costs'!$O538),('Discounted Costs'!BX538)/Value_Output,"")</f>
        <v/>
      </c>
      <c r="BS350" s="77" t="str">
        <f>IF(ISTEXT('Discounted Costs'!$N538&amp;'Discounted Costs'!$O538),('Discounted Costs'!BY538)/Value_Output,"")</f>
        <v/>
      </c>
      <c r="BT350" s="77" t="str">
        <f>IF(ISTEXT('Discounted Costs'!$N538&amp;'Discounted Costs'!$O538),('Discounted Costs'!BZ538)/Value_Output,"")</f>
        <v/>
      </c>
      <c r="BU350" s="77" t="str">
        <f>IF(ISTEXT('Discounted Costs'!$N538&amp;'Discounted Costs'!$O538),('Discounted Costs'!CA538)/Value_Output,"")</f>
        <v/>
      </c>
      <c r="BV350" s="77" t="str">
        <f>IF(ISTEXT('Discounted Costs'!$N538&amp;'Discounted Costs'!$O538),('Discounted Costs'!CB538)/Value_Output,"")</f>
        <v/>
      </c>
      <c r="BW350" s="77" t="str">
        <f>IF(ISTEXT('Discounted Costs'!$N538&amp;'Discounted Costs'!$O538),('Discounted Costs'!CC538)/Value_Output,"")</f>
        <v/>
      </c>
      <c r="BX350" s="77" t="str">
        <f>IF(ISTEXT('Discounted Costs'!$N538&amp;'Discounted Costs'!$O538),('Discounted Costs'!CD538)/Value_Output,"")</f>
        <v/>
      </c>
      <c r="BY350" s="77" t="str">
        <f>IF(ISTEXT('Discounted Costs'!$N538&amp;'Discounted Costs'!$O538),('Discounted Costs'!CE538)/Value_Output,"")</f>
        <v/>
      </c>
      <c r="BZ350" s="77" t="str">
        <f>IF(ISTEXT('Discounted Costs'!$N538&amp;'Discounted Costs'!$O538),('Discounted Costs'!CF538)/Value_Output,"")</f>
        <v/>
      </c>
      <c r="CA350" s="77" t="str">
        <f>IF(ISTEXT('Discounted Costs'!$N538&amp;'Discounted Costs'!$O538),('Discounted Costs'!CG538)/Value_Output,"")</f>
        <v/>
      </c>
      <c r="CB350" s="77" t="str">
        <f>IF(ISTEXT('Discounted Costs'!$N538&amp;'Discounted Costs'!$O538),('Discounted Costs'!CH538)/Value_Output,"")</f>
        <v/>
      </c>
      <c r="CC350" s="77" t="str">
        <f>IF(ISTEXT('Discounted Costs'!$N538&amp;'Discounted Costs'!$O538),('Discounted Costs'!CI538)/Value_Output,"")</f>
        <v/>
      </c>
      <c r="CD350" s="77" t="str">
        <f>IF(ISTEXT('Discounted Costs'!$N538&amp;'Discounted Costs'!$O538),('Discounted Costs'!CJ538)/Value_Output,"")</f>
        <v/>
      </c>
      <c r="CE350" s="77" t="str">
        <f>IF(ISTEXT('Discounted Costs'!$N538&amp;'Discounted Costs'!$O538),('Discounted Costs'!CK538)/Value_Output,"")</f>
        <v/>
      </c>
      <c r="CF350" s="77" t="str">
        <f>IF(ISTEXT('Discounted Costs'!$N538&amp;'Discounted Costs'!$O538),('Discounted Costs'!CL538)/Value_Output,"")</f>
        <v/>
      </c>
      <c r="CG350" s="77" t="str">
        <f>IF(ISTEXT('Discounted Costs'!$N538&amp;'Discounted Costs'!$O538),('Discounted Costs'!CM538)/Value_Output,"")</f>
        <v/>
      </c>
      <c r="CH350" s="77" t="str">
        <f>IF(ISTEXT('Discounted Costs'!$N538&amp;'Discounted Costs'!$O538),('Discounted Costs'!CN538)/Value_Output,"")</f>
        <v/>
      </c>
      <c r="CI350" s="77" t="str">
        <f>IF(ISTEXT('Discounted Costs'!$N538&amp;'Discounted Costs'!$O538),('Discounted Costs'!CO538)/Value_Output,"")</f>
        <v/>
      </c>
      <c r="CJ350" s="77" t="str">
        <f>IF(ISTEXT('Discounted Costs'!$N538&amp;'Discounted Costs'!$O538),('Discounted Costs'!CP538)/Value_Output,"")</f>
        <v/>
      </c>
      <c r="CM350" s="24"/>
      <c r="CN350" s="24"/>
    </row>
    <row r="351" spans="3:92" x14ac:dyDescent="0.35">
      <c r="C351" s="114"/>
      <c r="D351" s="114"/>
      <c r="E351" s="19" t="str">
        <f>IF(ISTEXT('Discounted Costs'!$N539&amp;'Discounted Costs'!$O539),'Discounted Costs'!$O539,"")</f>
        <v/>
      </c>
      <c r="F351" s="19"/>
      <c r="G351" s="82" t="str">
        <f>IF(ISTEXT('Discounted Costs'!$N539&amp;'Discounted Costs'!$O539),SUM('Discounted Costs'!$P539:$BM539)/Value_Output,"")</f>
        <v/>
      </c>
      <c r="H351" s="82"/>
      <c r="I351" s="88"/>
      <c r="J351" s="81" t="str">
        <f>IF(ISTEXT('Discounted Costs'!$N539&amp;'Discounted Costs'!$O539),('Discounted Costs'!P539)/Value_Output,"")</f>
        <v/>
      </c>
      <c r="K351" s="81" t="str">
        <f>IF(ISTEXT('Discounted Costs'!$N539&amp;'Discounted Costs'!$O539),('Discounted Costs'!Q539)/Value_Output,"")</f>
        <v/>
      </c>
      <c r="L351" s="81" t="str">
        <f>IF(ISTEXT('Discounted Costs'!$N539&amp;'Discounted Costs'!$O539),('Discounted Costs'!R539)/Value_Output,"")</f>
        <v/>
      </c>
      <c r="M351" s="81" t="str">
        <f>IF(ISTEXT('Discounted Costs'!$N539&amp;'Discounted Costs'!$O539),('Discounted Costs'!S539)/Value_Output,"")</f>
        <v/>
      </c>
      <c r="N351" s="81" t="str">
        <f>IF(ISTEXT('Discounted Costs'!$N539&amp;'Discounted Costs'!$O539),('Discounted Costs'!T539)/Value_Output,"")</f>
        <v/>
      </c>
      <c r="O351" s="81" t="str">
        <f>IF(ISTEXT('Discounted Costs'!$N539&amp;'Discounted Costs'!$O539),('Discounted Costs'!U539)/Value_Output,"")</f>
        <v/>
      </c>
      <c r="P351" s="81" t="str">
        <f>IF(ISTEXT('Discounted Costs'!$N539&amp;'Discounted Costs'!$O539),('Discounted Costs'!V539)/Value_Output,"")</f>
        <v/>
      </c>
      <c r="Q351" s="81" t="str">
        <f>IF(ISTEXT('Discounted Costs'!$N539&amp;'Discounted Costs'!$O539),('Discounted Costs'!W539)/Value_Output,"")</f>
        <v/>
      </c>
      <c r="R351" s="81" t="str">
        <f>IF(ISTEXT('Discounted Costs'!$N539&amp;'Discounted Costs'!$O539),('Discounted Costs'!X539)/Value_Output,"")</f>
        <v/>
      </c>
      <c r="S351" s="81" t="str">
        <f>IF(ISTEXT('Discounted Costs'!$N539&amp;'Discounted Costs'!$O539),('Discounted Costs'!Y539)/Value_Output,"")</f>
        <v/>
      </c>
      <c r="T351" s="81" t="str">
        <f>IF(ISTEXT('Discounted Costs'!$N539&amp;'Discounted Costs'!$O539),('Discounted Costs'!Z539)/Value_Output,"")</f>
        <v/>
      </c>
      <c r="U351" s="81" t="str">
        <f>IF(ISTEXT('Discounted Costs'!$N539&amp;'Discounted Costs'!$O539),('Discounted Costs'!AA539)/Value_Output,"")</f>
        <v/>
      </c>
      <c r="V351" s="81" t="str">
        <f>IF(ISTEXT('Discounted Costs'!$N539&amp;'Discounted Costs'!$O539),('Discounted Costs'!AB539)/Value_Output,"")</f>
        <v/>
      </c>
      <c r="W351" s="81" t="str">
        <f>IF(ISTEXT('Discounted Costs'!$N539&amp;'Discounted Costs'!$O539),('Discounted Costs'!AC539)/Value_Output,"")</f>
        <v/>
      </c>
      <c r="X351" s="81" t="str">
        <f>IF(ISTEXT('Discounted Costs'!$N539&amp;'Discounted Costs'!$O539),('Discounted Costs'!AD539)/Value_Output,"")</f>
        <v/>
      </c>
      <c r="Y351" s="81" t="str">
        <f>IF(ISTEXT('Discounted Costs'!$N539&amp;'Discounted Costs'!$O539),('Discounted Costs'!AE539)/Value_Output,"")</f>
        <v/>
      </c>
      <c r="Z351" s="81" t="str">
        <f>IF(ISTEXT('Discounted Costs'!$N539&amp;'Discounted Costs'!$O539),('Discounted Costs'!AF539)/Value_Output,"")</f>
        <v/>
      </c>
      <c r="AA351" s="81" t="str">
        <f>IF(ISTEXT('Discounted Costs'!$N539&amp;'Discounted Costs'!$O539),('Discounted Costs'!AG539)/Value_Output,"")</f>
        <v/>
      </c>
      <c r="AB351" s="81" t="str">
        <f>IF(ISTEXT('Discounted Costs'!$N539&amp;'Discounted Costs'!$O539),('Discounted Costs'!AH539)/Value_Output,"")</f>
        <v/>
      </c>
      <c r="AC351" s="81" t="str">
        <f>IF(ISTEXT('Discounted Costs'!$N539&amp;'Discounted Costs'!$O539),('Discounted Costs'!AI539)/Value_Output,"")</f>
        <v/>
      </c>
      <c r="AD351" s="81" t="str">
        <f>IF(ISTEXT('Discounted Costs'!$N539&amp;'Discounted Costs'!$O539),('Discounted Costs'!AJ539)/Value_Output,"")</f>
        <v/>
      </c>
      <c r="AE351" s="81" t="str">
        <f>IF(ISTEXT('Discounted Costs'!$N539&amp;'Discounted Costs'!$O539),('Discounted Costs'!AK539)/Value_Output,"")</f>
        <v/>
      </c>
      <c r="AF351" s="81" t="str">
        <f>IF(ISTEXT('Discounted Costs'!$N539&amp;'Discounted Costs'!$O539),('Discounted Costs'!AL539)/Value_Output,"")</f>
        <v/>
      </c>
      <c r="AG351" s="81" t="str">
        <f>IF(ISTEXT('Discounted Costs'!$N539&amp;'Discounted Costs'!$O539),('Discounted Costs'!AM539)/Value_Output,"")</f>
        <v/>
      </c>
      <c r="AH351" s="81" t="str">
        <f>IF(ISTEXT('Discounted Costs'!$N539&amp;'Discounted Costs'!$O539),('Discounted Costs'!AN539)/Value_Output,"")</f>
        <v/>
      </c>
      <c r="AI351" s="81" t="str">
        <f>IF(ISTEXT('Discounted Costs'!$N539&amp;'Discounted Costs'!$O539),('Discounted Costs'!AO539)/Value_Output,"")</f>
        <v/>
      </c>
      <c r="AJ351" s="81" t="str">
        <f>IF(ISTEXT('Discounted Costs'!$N539&amp;'Discounted Costs'!$O539),('Discounted Costs'!AP539)/Value_Output,"")</f>
        <v/>
      </c>
      <c r="AK351" s="81" t="str">
        <f>IF(ISTEXT('Discounted Costs'!$N539&amp;'Discounted Costs'!$O539),('Discounted Costs'!AQ539)/Value_Output,"")</f>
        <v/>
      </c>
      <c r="AL351" s="81" t="str">
        <f>IF(ISTEXT('Discounted Costs'!$N539&amp;'Discounted Costs'!$O539),('Discounted Costs'!AR539)/Value_Output,"")</f>
        <v/>
      </c>
      <c r="AM351" s="81" t="str">
        <f>IF(ISTEXT('Discounted Costs'!$N539&amp;'Discounted Costs'!$O539),('Discounted Costs'!AS539)/Value_Output,"")</f>
        <v/>
      </c>
      <c r="AN351" s="81" t="str">
        <f>IF(ISTEXT('Discounted Costs'!$N539&amp;'Discounted Costs'!$O539),('Discounted Costs'!AT539)/Value_Output,"")</f>
        <v/>
      </c>
      <c r="AO351" s="81" t="str">
        <f>IF(ISTEXT('Discounted Costs'!$N539&amp;'Discounted Costs'!$O539),('Discounted Costs'!AU539)/Value_Output,"")</f>
        <v/>
      </c>
      <c r="AP351" s="81" t="str">
        <f>IF(ISTEXT('Discounted Costs'!$N539&amp;'Discounted Costs'!$O539),('Discounted Costs'!AV539)/Value_Output,"")</f>
        <v/>
      </c>
      <c r="AQ351" s="81" t="str">
        <f>IF(ISTEXT('Discounted Costs'!$N539&amp;'Discounted Costs'!$O539),('Discounted Costs'!AW539)/Value_Output,"")</f>
        <v/>
      </c>
      <c r="AR351" s="81" t="str">
        <f>IF(ISTEXT('Discounted Costs'!$N539&amp;'Discounted Costs'!$O539),('Discounted Costs'!AX539)/Value_Output,"")</f>
        <v/>
      </c>
      <c r="AS351" s="81" t="str">
        <f>IF(ISTEXT('Discounted Costs'!$N539&amp;'Discounted Costs'!$O539),('Discounted Costs'!AY539)/Value_Output,"")</f>
        <v/>
      </c>
      <c r="AT351" s="81" t="str">
        <f>IF(ISTEXT('Discounted Costs'!$N539&amp;'Discounted Costs'!$O539),('Discounted Costs'!AZ539)/Value_Output,"")</f>
        <v/>
      </c>
      <c r="AU351" s="81" t="str">
        <f>IF(ISTEXT('Discounted Costs'!$N539&amp;'Discounted Costs'!$O539),('Discounted Costs'!BA539)/Value_Output,"")</f>
        <v/>
      </c>
      <c r="AV351" s="81" t="str">
        <f>IF(ISTEXT('Discounted Costs'!$N539&amp;'Discounted Costs'!$O539),('Discounted Costs'!BB539)/Value_Output,"")</f>
        <v/>
      </c>
      <c r="AW351" s="81" t="str">
        <f>IF(ISTEXT('Discounted Costs'!$N539&amp;'Discounted Costs'!$O539),('Discounted Costs'!BC539)/Value_Output,"")</f>
        <v/>
      </c>
      <c r="AX351" s="81" t="str">
        <f>IF(ISTEXT('Discounted Costs'!$N539&amp;'Discounted Costs'!$O539),('Discounted Costs'!BD539)/Value_Output,"")</f>
        <v/>
      </c>
      <c r="AY351" s="81" t="str">
        <f>IF(ISTEXT('Discounted Costs'!$N539&amp;'Discounted Costs'!$O539),('Discounted Costs'!BE539)/Value_Output,"")</f>
        <v/>
      </c>
      <c r="AZ351" s="77" t="str">
        <f>IF(ISTEXT('Discounted Costs'!$N539&amp;'Discounted Costs'!$O539),('Discounted Costs'!BF539)/Value_Output,"")</f>
        <v/>
      </c>
      <c r="BA351" s="77" t="str">
        <f>IF(ISTEXT('Discounted Costs'!$N539&amp;'Discounted Costs'!$O539),('Discounted Costs'!BG539)/Value_Output,"")</f>
        <v/>
      </c>
      <c r="BB351" s="77" t="str">
        <f>IF(ISTEXT('Discounted Costs'!$N539&amp;'Discounted Costs'!$O539),('Discounted Costs'!BH539)/Value_Output,"")</f>
        <v/>
      </c>
      <c r="BC351" s="77" t="str">
        <f>IF(ISTEXT('Discounted Costs'!$N539&amp;'Discounted Costs'!$O539),('Discounted Costs'!BI539)/Value_Output,"")</f>
        <v/>
      </c>
      <c r="BD351" s="77" t="str">
        <f>IF(ISTEXT('Discounted Costs'!$N539&amp;'Discounted Costs'!$O539),('Discounted Costs'!BJ539)/Value_Output,"")</f>
        <v/>
      </c>
      <c r="BE351" s="77" t="str">
        <f>IF(ISTEXT('Discounted Costs'!$N539&amp;'Discounted Costs'!$O539),('Discounted Costs'!BK539)/Value_Output,"")</f>
        <v/>
      </c>
      <c r="BF351" s="77" t="str">
        <f>IF(ISTEXT('Discounted Costs'!$N539&amp;'Discounted Costs'!$O539),('Discounted Costs'!BL539)/Value_Output,"")</f>
        <v/>
      </c>
      <c r="BG351" s="77" t="str">
        <f>IF(ISTEXT('Discounted Costs'!$N539&amp;'Discounted Costs'!$O539),('Discounted Costs'!BM539)/Value_Output,"")</f>
        <v/>
      </c>
      <c r="BH351" s="77" t="str">
        <f>IF(ISTEXT('Discounted Costs'!$N539&amp;'Discounted Costs'!$O539),('Discounted Costs'!BN539)/Value_Output,"")</f>
        <v/>
      </c>
      <c r="BI351" s="77" t="str">
        <f>IF(ISTEXT('Discounted Costs'!$N539&amp;'Discounted Costs'!$O539),('Discounted Costs'!BO539)/Value_Output,"")</f>
        <v/>
      </c>
      <c r="BJ351" s="77" t="str">
        <f>IF(ISTEXT('Discounted Costs'!$N539&amp;'Discounted Costs'!$O539),('Discounted Costs'!BP539)/Value_Output,"")</f>
        <v/>
      </c>
      <c r="BK351" s="77" t="str">
        <f>IF(ISTEXT('Discounted Costs'!$N539&amp;'Discounted Costs'!$O539),('Discounted Costs'!BQ539)/Value_Output,"")</f>
        <v/>
      </c>
      <c r="BL351" s="77" t="str">
        <f>IF(ISTEXT('Discounted Costs'!$N539&amp;'Discounted Costs'!$O539),('Discounted Costs'!BR539)/Value_Output,"")</f>
        <v/>
      </c>
      <c r="BM351" s="77" t="str">
        <f>IF(ISTEXT('Discounted Costs'!$N539&amp;'Discounted Costs'!$O539),('Discounted Costs'!BS539)/Value_Output,"")</f>
        <v/>
      </c>
      <c r="BN351" s="77" t="str">
        <f>IF(ISTEXT('Discounted Costs'!$N539&amp;'Discounted Costs'!$O539),('Discounted Costs'!BT539)/Value_Output,"")</f>
        <v/>
      </c>
      <c r="BO351" s="77" t="str">
        <f>IF(ISTEXT('Discounted Costs'!$N539&amp;'Discounted Costs'!$O539),('Discounted Costs'!BU539)/Value_Output,"")</f>
        <v/>
      </c>
      <c r="BP351" s="77" t="str">
        <f>IF(ISTEXT('Discounted Costs'!$N539&amp;'Discounted Costs'!$O539),('Discounted Costs'!BV539)/Value_Output,"")</f>
        <v/>
      </c>
      <c r="BQ351" s="77" t="str">
        <f>IF(ISTEXT('Discounted Costs'!$N539&amp;'Discounted Costs'!$O539),('Discounted Costs'!BW539)/Value_Output,"")</f>
        <v/>
      </c>
      <c r="BR351" s="77" t="str">
        <f>IF(ISTEXT('Discounted Costs'!$N539&amp;'Discounted Costs'!$O539),('Discounted Costs'!BX539)/Value_Output,"")</f>
        <v/>
      </c>
      <c r="BS351" s="77" t="str">
        <f>IF(ISTEXT('Discounted Costs'!$N539&amp;'Discounted Costs'!$O539),('Discounted Costs'!BY539)/Value_Output,"")</f>
        <v/>
      </c>
      <c r="BT351" s="77" t="str">
        <f>IF(ISTEXT('Discounted Costs'!$N539&amp;'Discounted Costs'!$O539),('Discounted Costs'!BZ539)/Value_Output,"")</f>
        <v/>
      </c>
      <c r="BU351" s="77" t="str">
        <f>IF(ISTEXT('Discounted Costs'!$N539&amp;'Discounted Costs'!$O539),('Discounted Costs'!CA539)/Value_Output,"")</f>
        <v/>
      </c>
      <c r="BV351" s="77" t="str">
        <f>IF(ISTEXT('Discounted Costs'!$N539&amp;'Discounted Costs'!$O539),('Discounted Costs'!CB539)/Value_Output,"")</f>
        <v/>
      </c>
      <c r="BW351" s="77" t="str">
        <f>IF(ISTEXT('Discounted Costs'!$N539&amp;'Discounted Costs'!$O539),('Discounted Costs'!CC539)/Value_Output,"")</f>
        <v/>
      </c>
      <c r="BX351" s="77" t="str">
        <f>IF(ISTEXT('Discounted Costs'!$N539&amp;'Discounted Costs'!$O539),('Discounted Costs'!CD539)/Value_Output,"")</f>
        <v/>
      </c>
      <c r="BY351" s="77" t="str">
        <f>IF(ISTEXT('Discounted Costs'!$N539&amp;'Discounted Costs'!$O539),('Discounted Costs'!CE539)/Value_Output,"")</f>
        <v/>
      </c>
      <c r="BZ351" s="77" t="str">
        <f>IF(ISTEXT('Discounted Costs'!$N539&amp;'Discounted Costs'!$O539),('Discounted Costs'!CF539)/Value_Output,"")</f>
        <v/>
      </c>
      <c r="CA351" s="77" t="str">
        <f>IF(ISTEXT('Discounted Costs'!$N539&amp;'Discounted Costs'!$O539),('Discounted Costs'!CG539)/Value_Output,"")</f>
        <v/>
      </c>
      <c r="CB351" s="77" t="str">
        <f>IF(ISTEXT('Discounted Costs'!$N539&amp;'Discounted Costs'!$O539),('Discounted Costs'!CH539)/Value_Output,"")</f>
        <v/>
      </c>
      <c r="CC351" s="77" t="str">
        <f>IF(ISTEXT('Discounted Costs'!$N539&amp;'Discounted Costs'!$O539),('Discounted Costs'!CI539)/Value_Output,"")</f>
        <v/>
      </c>
      <c r="CD351" s="77" t="str">
        <f>IF(ISTEXT('Discounted Costs'!$N539&amp;'Discounted Costs'!$O539),('Discounted Costs'!CJ539)/Value_Output,"")</f>
        <v/>
      </c>
      <c r="CE351" s="77" t="str">
        <f>IF(ISTEXT('Discounted Costs'!$N539&amp;'Discounted Costs'!$O539),('Discounted Costs'!CK539)/Value_Output,"")</f>
        <v/>
      </c>
      <c r="CF351" s="77" t="str">
        <f>IF(ISTEXT('Discounted Costs'!$N539&amp;'Discounted Costs'!$O539),('Discounted Costs'!CL539)/Value_Output,"")</f>
        <v/>
      </c>
      <c r="CG351" s="77" t="str">
        <f>IF(ISTEXT('Discounted Costs'!$N539&amp;'Discounted Costs'!$O539),('Discounted Costs'!CM539)/Value_Output,"")</f>
        <v/>
      </c>
      <c r="CH351" s="77" t="str">
        <f>IF(ISTEXT('Discounted Costs'!$N539&amp;'Discounted Costs'!$O539),('Discounted Costs'!CN539)/Value_Output,"")</f>
        <v/>
      </c>
      <c r="CI351" s="77" t="str">
        <f>IF(ISTEXT('Discounted Costs'!$N539&amp;'Discounted Costs'!$O539),('Discounted Costs'!CO539)/Value_Output,"")</f>
        <v/>
      </c>
      <c r="CJ351" s="77" t="str">
        <f>IF(ISTEXT('Discounted Costs'!$N539&amp;'Discounted Costs'!$O539),('Discounted Costs'!CP539)/Value_Output,"")</f>
        <v/>
      </c>
      <c r="CM351" s="24"/>
      <c r="CN351" s="24"/>
    </row>
    <row r="352" spans="3:92" ht="16" thickBot="1" x14ac:dyDescent="0.4">
      <c r="C352" s="114"/>
      <c r="D352" s="114"/>
      <c r="E352" s="257" t="s">
        <v>147</v>
      </c>
      <c r="F352" s="257"/>
      <c r="G352" s="258"/>
      <c r="H352" s="258"/>
      <c r="I352" s="259"/>
      <c r="J352" s="260">
        <f>SUM(J342:J351)</f>
        <v>0</v>
      </c>
      <c r="K352" s="260">
        <f>SUM(K342:K351)</f>
        <v>0</v>
      </c>
      <c r="L352" s="260">
        <f t="shared" ref="L352" si="1324">SUM(L342:L351)</f>
        <v>0</v>
      </c>
      <c r="M352" s="260">
        <f t="shared" ref="M352" si="1325">SUM(M342:M351)</f>
        <v>0</v>
      </c>
      <c r="N352" s="260">
        <f t="shared" ref="N352" si="1326">SUM(N342:N351)</f>
        <v>0</v>
      </c>
      <c r="O352" s="260">
        <f t="shared" ref="O352" si="1327">SUM(O342:O351)</f>
        <v>0</v>
      </c>
      <c r="P352" s="260">
        <f t="shared" ref="P352" si="1328">SUM(P342:P351)</f>
        <v>0</v>
      </c>
      <c r="Q352" s="260">
        <f t="shared" ref="Q352" si="1329">SUM(Q342:Q351)</f>
        <v>0</v>
      </c>
      <c r="R352" s="260">
        <f t="shared" ref="R352" si="1330">SUM(R342:R351)</f>
        <v>0</v>
      </c>
      <c r="S352" s="260">
        <f t="shared" ref="S352" si="1331">SUM(S342:S351)</f>
        <v>0</v>
      </c>
      <c r="T352" s="260">
        <f t="shared" ref="T352" si="1332">SUM(T342:T351)</f>
        <v>0</v>
      </c>
      <c r="U352" s="260">
        <f t="shared" ref="U352" si="1333">SUM(U342:U351)</f>
        <v>0</v>
      </c>
      <c r="V352" s="260">
        <f t="shared" ref="V352" si="1334">SUM(V342:V351)</f>
        <v>0</v>
      </c>
      <c r="W352" s="260">
        <f t="shared" ref="W352" si="1335">SUM(W342:W351)</f>
        <v>0</v>
      </c>
      <c r="X352" s="260">
        <f t="shared" ref="X352" si="1336">SUM(X342:X351)</f>
        <v>0</v>
      </c>
      <c r="Y352" s="260">
        <f t="shared" ref="Y352" si="1337">SUM(Y342:Y351)</f>
        <v>0</v>
      </c>
      <c r="Z352" s="260">
        <f t="shared" ref="Z352" si="1338">SUM(Z342:Z351)</f>
        <v>0</v>
      </c>
      <c r="AA352" s="260">
        <f t="shared" ref="AA352" si="1339">SUM(AA342:AA351)</f>
        <v>0</v>
      </c>
      <c r="AB352" s="260">
        <f t="shared" ref="AB352" si="1340">SUM(AB342:AB351)</f>
        <v>0</v>
      </c>
      <c r="AC352" s="260">
        <f t="shared" ref="AC352" si="1341">SUM(AC342:AC351)</f>
        <v>0</v>
      </c>
      <c r="AD352" s="260">
        <f t="shared" ref="AD352" si="1342">SUM(AD342:AD351)</f>
        <v>0</v>
      </c>
      <c r="AE352" s="260">
        <f t="shared" ref="AE352" si="1343">SUM(AE342:AE351)</f>
        <v>0</v>
      </c>
      <c r="AF352" s="260">
        <f t="shared" ref="AF352" si="1344">SUM(AF342:AF351)</f>
        <v>0</v>
      </c>
      <c r="AG352" s="260">
        <f t="shared" ref="AG352" si="1345">SUM(AG342:AG351)</f>
        <v>0</v>
      </c>
      <c r="AH352" s="260">
        <f t="shared" ref="AH352" si="1346">SUM(AH342:AH351)</f>
        <v>0</v>
      </c>
      <c r="AI352" s="260">
        <f t="shared" ref="AI352" si="1347">SUM(AI342:AI351)</f>
        <v>0</v>
      </c>
      <c r="AJ352" s="260">
        <f t="shared" ref="AJ352" si="1348">SUM(AJ342:AJ351)</f>
        <v>0</v>
      </c>
      <c r="AK352" s="260">
        <f t="shared" ref="AK352" si="1349">SUM(AK342:AK351)</f>
        <v>0</v>
      </c>
      <c r="AL352" s="260">
        <f t="shared" ref="AL352" si="1350">SUM(AL342:AL351)</f>
        <v>0</v>
      </c>
      <c r="AM352" s="260">
        <f t="shared" ref="AM352" si="1351">SUM(AM342:AM351)</f>
        <v>0</v>
      </c>
      <c r="AN352" s="260">
        <f t="shared" ref="AN352" si="1352">SUM(AN342:AN351)</f>
        <v>0</v>
      </c>
      <c r="AO352" s="260">
        <f t="shared" ref="AO352" si="1353">SUM(AO342:AO351)</f>
        <v>0</v>
      </c>
      <c r="AP352" s="260">
        <f t="shared" ref="AP352" si="1354">SUM(AP342:AP351)</f>
        <v>0</v>
      </c>
      <c r="AQ352" s="260">
        <f t="shared" ref="AQ352" si="1355">SUM(AQ342:AQ351)</f>
        <v>0</v>
      </c>
      <c r="AR352" s="260">
        <f t="shared" ref="AR352" si="1356">SUM(AR342:AR351)</f>
        <v>0</v>
      </c>
      <c r="AS352" s="260">
        <f t="shared" ref="AS352" si="1357">SUM(AS342:AS351)</f>
        <v>0</v>
      </c>
      <c r="AT352" s="260">
        <f t="shared" ref="AT352" si="1358">SUM(AT342:AT351)</f>
        <v>0</v>
      </c>
      <c r="AU352" s="260">
        <f t="shared" ref="AU352" si="1359">SUM(AU342:AU351)</f>
        <v>0</v>
      </c>
      <c r="AV352" s="260">
        <f t="shared" ref="AV352" si="1360">SUM(AV342:AV351)</f>
        <v>0</v>
      </c>
      <c r="AW352" s="260">
        <f t="shared" ref="AW352" si="1361">SUM(AW342:AW351)</f>
        <v>0</v>
      </c>
      <c r="AX352" s="260">
        <f t="shared" ref="AX352" si="1362">SUM(AX342:AX351)</f>
        <v>0</v>
      </c>
      <c r="AY352" s="260">
        <f t="shared" ref="AY352" si="1363">SUM(AY342:AY351)</f>
        <v>0</v>
      </c>
      <c r="AZ352" s="260">
        <f t="shared" ref="AZ352" si="1364">SUM(AZ342:AZ351)</f>
        <v>0</v>
      </c>
      <c r="BA352" s="260">
        <f t="shared" ref="BA352" si="1365">SUM(BA342:BA351)</f>
        <v>0</v>
      </c>
      <c r="BB352" s="260">
        <f t="shared" ref="BB352" si="1366">SUM(BB342:BB351)</f>
        <v>0</v>
      </c>
      <c r="BC352" s="260">
        <f t="shared" ref="BC352" si="1367">SUM(BC342:BC351)</f>
        <v>0</v>
      </c>
      <c r="BD352" s="260">
        <f t="shared" ref="BD352" si="1368">SUM(BD342:BD351)</f>
        <v>0</v>
      </c>
      <c r="BE352" s="260">
        <f t="shared" ref="BE352" si="1369">SUM(BE342:BE351)</f>
        <v>0</v>
      </c>
      <c r="BF352" s="260">
        <f t="shared" ref="BF352" si="1370">SUM(BF342:BF351)</f>
        <v>0</v>
      </c>
      <c r="BG352" s="260">
        <f t="shared" ref="BG352" si="1371">SUM(BG342:BG351)</f>
        <v>0</v>
      </c>
      <c r="BH352" s="260">
        <f t="shared" ref="BH352" si="1372">SUM(BH342:BH351)</f>
        <v>0</v>
      </c>
      <c r="BI352" s="260">
        <f t="shared" ref="BI352" si="1373">SUM(BI342:BI351)</f>
        <v>0</v>
      </c>
      <c r="BJ352" s="260">
        <f t="shared" ref="BJ352" si="1374">SUM(BJ342:BJ351)</f>
        <v>0</v>
      </c>
      <c r="BK352" s="260">
        <f t="shared" ref="BK352" si="1375">SUM(BK342:BK351)</f>
        <v>0</v>
      </c>
      <c r="BL352" s="260">
        <f t="shared" ref="BL352" si="1376">SUM(BL342:BL351)</f>
        <v>0</v>
      </c>
      <c r="BM352" s="260">
        <f t="shared" ref="BM352" si="1377">SUM(BM342:BM351)</f>
        <v>0</v>
      </c>
      <c r="BN352" s="260">
        <f t="shared" ref="BN352" si="1378">SUM(BN342:BN351)</f>
        <v>0</v>
      </c>
      <c r="BO352" s="260">
        <f t="shared" ref="BO352" si="1379">SUM(BO342:BO351)</f>
        <v>0</v>
      </c>
      <c r="BP352" s="260">
        <f t="shared" ref="BP352" si="1380">SUM(BP342:BP351)</f>
        <v>0</v>
      </c>
      <c r="BQ352" s="260">
        <f t="shared" ref="BQ352" si="1381">SUM(BQ342:BQ351)</f>
        <v>0</v>
      </c>
      <c r="BR352" s="260">
        <f t="shared" ref="BR352" si="1382">SUM(BR342:BR351)</f>
        <v>0</v>
      </c>
      <c r="BS352" s="260">
        <f t="shared" ref="BS352" si="1383">SUM(BS342:BS351)</f>
        <v>0</v>
      </c>
      <c r="BT352" s="260">
        <f t="shared" ref="BT352" si="1384">SUM(BT342:BT351)</f>
        <v>0</v>
      </c>
      <c r="BU352" s="260">
        <f t="shared" ref="BU352" si="1385">SUM(BU342:BU351)</f>
        <v>0</v>
      </c>
      <c r="BV352" s="260">
        <f t="shared" ref="BV352" si="1386">SUM(BV342:BV351)</f>
        <v>0</v>
      </c>
      <c r="BW352" s="260">
        <f t="shared" ref="BW352" si="1387">SUM(BW342:BW351)</f>
        <v>0</v>
      </c>
      <c r="BX352" s="260">
        <f t="shared" ref="BX352" si="1388">SUM(BX342:BX351)</f>
        <v>0</v>
      </c>
      <c r="BY352" s="260">
        <f t="shared" ref="BY352" si="1389">SUM(BY342:BY351)</f>
        <v>0</v>
      </c>
      <c r="BZ352" s="260">
        <f t="shared" ref="BZ352" si="1390">SUM(BZ342:BZ351)</f>
        <v>0</v>
      </c>
      <c r="CA352" s="260">
        <f t="shared" ref="CA352" si="1391">SUM(CA342:CA351)</f>
        <v>0</v>
      </c>
      <c r="CB352" s="260">
        <f t="shared" ref="CB352" si="1392">SUM(CB342:CB351)</f>
        <v>0</v>
      </c>
      <c r="CC352" s="260">
        <f t="shared" ref="CC352" si="1393">SUM(CC342:CC351)</f>
        <v>0</v>
      </c>
      <c r="CD352" s="260">
        <f t="shared" ref="CD352" si="1394">SUM(CD342:CD351)</f>
        <v>0</v>
      </c>
      <c r="CE352" s="260">
        <f t="shared" ref="CE352" si="1395">SUM(CE342:CE351)</f>
        <v>0</v>
      </c>
      <c r="CF352" s="260">
        <f t="shared" ref="CF352" si="1396">SUM(CF342:CF351)</f>
        <v>0</v>
      </c>
      <c r="CG352" s="260">
        <f t="shared" ref="CG352" si="1397">SUM(CG342:CG351)</f>
        <v>0</v>
      </c>
      <c r="CH352" s="260">
        <f t="shared" ref="CH352" si="1398">SUM(CH342:CH351)</f>
        <v>0</v>
      </c>
      <c r="CI352" s="260">
        <f t="shared" ref="CI352" si="1399">SUM(CI342:CI351)</f>
        <v>0</v>
      </c>
      <c r="CJ352" s="260">
        <f t="shared" ref="CJ352" si="1400">SUM(CJ342:CJ351)</f>
        <v>0</v>
      </c>
      <c r="CM352" s="24"/>
      <c r="CN352" s="24"/>
    </row>
    <row r="353" spans="3:92" ht="16" thickTop="1" x14ac:dyDescent="0.35">
      <c r="C353" s="114"/>
      <c r="D353" s="114"/>
      <c r="E353" s="143"/>
      <c r="F353" s="143"/>
      <c r="G353" s="144"/>
      <c r="H353" s="144"/>
      <c r="I353" s="145"/>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M353" s="24"/>
      <c r="CN353" s="24"/>
    </row>
    <row r="354" spans="3:92" x14ac:dyDescent="0.35">
      <c r="C354" s="114"/>
      <c r="D354" s="114"/>
      <c r="E354" s="23"/>
      <c r="F354" s="23"/>
      <c r="G354" s="40"/>
      <c r="H354" s="40"/>
      <c r="I354" s="86"/>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M354" s="24"/>
      <c r="CN354" s="24"/>
    </row>
    <row r="355" spans="3:92" x14ac:dyDescent="0.35">
      <c r="C355" s="114"/>
      <c r="D355" s="114"/>
      <c r="E355" s="139" t="s">
        <v>103</v>
      </c>
      <c r="F355" s="139"/>
      <c r="G355" s="137" t="s">
        <v>123</v>
      </c>
      <c r="H355" s="137"/>
      <c r="I355" s="142" t="s">
        <v>124</v>
      </c>
      <c r="J355" s="142">
        <f>'Primary Inputs'!P$70</f>
        <v>0</v>
      </c>
      <c r="K355" s="142">
        <f>'Primary Inputs'!Q$70</f>
        <v>1</v>
      </c>
      <c r="L355" s="142">
        <f>'Primary Inputs'!R$70</f>
        <v>2</v>
      </c>
      <c r="M355" s="142">
        <f>'Primary Inputs'!S$70</f>
        <v>3</v>
      </c>
      <c r="N355" s="142">
        <f>'Primary Inputs'!T$70</f>
        <v>4</v>
      </c>
      <c r="O355" s="142">
        <f>'Primary Inputs'!U$70</f>
        <v>5</v>
      </c>
      <c r="P355" s="142">
        <f>'Primary Inputs'!V$70</f>
        <v>6</v>
      </c>
      <c r="Q355" s="142">
        <f>'Primary Inputs'!W$70</f>
        <v>7</v>
      </c>
      <c r="R355" s="142">
        <f>'Primary Inputs'!X$70</f>
        <v>8</v>
      </c>
      <c r="S355" s="142">
        <f>'Primary Inputs'!Y$70</f>
        <v>9</v>
      </c>
      <c r="T355" s="142">
        <f>'Primary Inputs'!Z$70</f>
        <v>10</v>
      </c>
      <c r="U355" s="142">
        <f>'Primary Inputs'!AA$70</f>
        <v>11</v>
      </c>
      <c r="V355" s="142">
        <f>'Primary Inputs'!AB$70</f>
        <v>12</v>
      </c>
      <c r="W355" s="142">
        <f>'Primary Inputs'!AC$70</f>
        <v>13</v>
      </c>
      <c r="X355" s="142">
        <f>'Primary Inputs'!AD$70</f>
        <v>14</v>
      </c>
      <c r="Y355" s="142">
        <f>'Primary Inputs'!AE$70</f>
        <v>15</v>
      </c>
      <c r="Z355" s="142">
        <f>'Primary Inputs'!AF$70</f>
        <v>16</v>
      </c>
      <c r="AA355" s="142">
        <f>'Primary Inputs'!AG$70</f>
        <v>17</v>
      </c>
      <c r="AB355" s="142">
        <f>'Primary Inputs'!AH$70</f>
        <v>18</v>
      </c>
      <c r="AC355" s="142">
        <f>'Primary Inputs'!AI$70</f>
        <v>19</v>
      </c>
      <c r="AD355" s="142">
        <f>'Primary Inputs'!AJ$70</f>
        <v>20</v>
      </c>
      <c r="AE355" s="142">
        <f>'Primary Inputs'!AK$70</f>
        <v>21</v>
      </c>
      <c r="AF355" s="142">
        <f>'Primary Inputs'!AL$70</f>
        <v>22</v>
      </c>
      <c r="AG355" s="142">
        <f>'Primary Inputs'!AM$70</f>
        <v>23</v>
      </c>
      <c r="AH355" s="142">
        <f>'Primary Inputs'!AN$70</f>
        <v>24</v>
      </c>
      <c r="AI355" s="142">
        <f>'Primary Inputs'!AO$70</f>
        <v>25</v>
      </c>
      <c r="AJ355" s="142">
        <f>'Primary Inputs'!AP$70</f>
        <v>26</v>
      </c>
      <c r="AK355" s="142">
        <f>'Primary Inputs'!AQ$70</f>
        <v>27</v>
      </c>
      <c r="AL355" s="142">
        <f>'Primary Inputs'!AR$70</f>
        <v>28</v>
      </c>
      <c r="AM355" s="142">
        <f>'Primary Inputs'!AS$70</f>
        <v>29</v>
      </c>
      <c r="AN355" s="142">
        <f>'Primary Inputs'!AT$70</f>
        <v>30</v>
      </c>
      <c r="AO355" s="142">
        <f>'Primary Inputs'!AU$70</f>
        <v>31</v>
      </c>
      <c r="AP355" s="142">
        <f>'Primary Inputs'!AV$70</f>
        <v>32</v>
      </c>
      <c r="AQ355" s="142">
        <f>'Primary Inputs'!AW$70</f>
        <v>33</v>
      </c>
      <c r="AR355" s="142">
        <f>'Primary Inputs'!AX$70</f>
        <v>34</v>
      </c>
      <c r="AS355" s="142">
        <f>'Primary Inputs'!AY$70</f>
        <v>35</v>
      </c>
      <c r="AT355" s="142">
        <f>'Primary Inputs'!AZ$70</f>
        <v>36</v>
      </c>
      <c r="AU355" s="142">
        <f>'Primary Inputs'!BA$70</f>
        <v>37</v>
      </c>
      <c r="AV355" s="142">
        <f>'Primary Inputs'!BB$70</f>
        <v>38</v>
      </c>
      <c r="AW355" s="142">
        <f>'Primary Inputs'!BC$70</f>
        <v>39</v>
      </c>
      <c r="AX355" s="142">
        <f>'Primary Inputs'!BD$70</f>
        <v>40</v>
      </c>
      <c r="AY355" s="142">
        <f>'Primary Inputs'!BE$70</f>
        <v>41</v>
      </c>
      <c r="AZ355" s="137">
        <f>'Primary Inputs'!BF$70</f>
        <v>42</v>
      </c>
      <c r="BA355" s="137">
        <f>'Primary Inputs'!BG$70</f>
        <v>43</v>
      </c>
      <c r="BB355" s="137">
        <f>'Primary Inputs'!BH$70</f>
        <v>44</v>
      </c>
      <c r="BC355" s="137">
        <f>'Primary Inputs'!BI$70</f>
        <v>45</v>
      </c>
      <c r="BD355" s="137">
        <f>'Primary Inputs'!BJ$70</f>
        <v>46</v>
      </c>
      <c r="BE355" s="137">
        <f>'Primary Inputs'!BK$70</f>
        <v>47</v>
      </c>
      <c r="BF355" s="137">
        <f>'Primary Inputs'!BL$70</f>
        <v>48</v>
      </c>
      <c r="BG355" s="137">
        <f>'Primary Inputs'!BM$70</f>
        <v>49</v>
      </c>
      <c r="BH355" s="137">
        <f>'Primary Inputs'!BN$70</f>
        <v>50</v>
      </c>
      <c r="BI355" s="137">
        <f>'Primary Inputs'!BO$70</f>
        <v>51</v>
      </c>
      <c r="BJ355" s="137">
        <f>'Primary Inputs'!BP$70</f>
        <v>52</v>
      </c>
      <c r="BK355" s="137">
        <f>'Primary Inputs'!BQ$70</f>
        <v>53</v>
      </c>
      <c r="BL355" s="137">
        <f>'Primary Inputs'!BR$70</f>
        <v>54</v>
      </c>
      <c r="BM355" s="137">
        <f>'Primary Inputs'!BS$70</f>
        <v>55</v>
      </c>
      <c r="BN355" s="137">
        <f>'Primary Inputs'!BT$70</f>
        <v>56</v>
      </c>
      <c r="BO355" s="137">
        <f>'Primary Inputs'!BU$70</f>
        <v>57</v>
      </c>
      <c r="BP355" s="137">
        <f>'Primary Inputs'!BV$70</f>
        <v>58</v>
      </c>
      <c r="BQ355" s="137">
        <f>'Primary Inputs'!BW$70</f>
        <v>59</v>
      </c>
      <c r="BR355" s="137">
        <f>'Primary Inputs'!BX$70</f>
        <v>60</v>
      </c>
      <c r="BS355" s="137">
        <f>'Primary Inputs'!BY$70</f>
        <v>61</v>
      </c>
      <c r="BT355" s="137">
        <f>'Primary Inputs'!BZ$70</f>
        <v>62</v>
      </c>
      <c r="BU355" s="137">
        <f>'Primary Inputs'!CA$70</f>
        <v>63</v>
      </c>
      <c r="BV355" s="137">
        <f>'Primary Inputs'!CB$70</f>
        <v>64</v>
      </c>
      <c r="BW355" s="137">
        <f>'Primary Inputs'!CC$70</f>
        <v>65</v>
      </c>
      <c r="BX355" s="137">
        <f>'Primary Inputs'!CD$70</f>
        <v>66</v>
      </c>
      <c r="BY355" s="137">
        <f>'Primary Inputs'!CE$70</f>
        <v>67</v>
      </c>
      <c r="BZ355" s="137">
        <f>'Primary Inputs'!CF$70</f>
        <v>68</v>
      </c>
      <c r="CA355" s="137">
        <f>'Primary Inputs'!CG$70</f>
        <v>69</v>
      </c>
      <c r="CB355" s="137">
        <f>'Primary Inputs'!CH$70</f>
        <v>70</v>
      </c>
      <c r="CC355" s="137">
        <f>'Primary Inputs'!CI$70</f>
        <v>71</v>
      </c>
      <c r="CD355" s="137">
        <f>'Primary Inputs'!CJ$70</f>
        <v>72</v>
      </c>
      <c r="CE355" s="137">
        <f>'Primary Inputs'!CK$70</f>
        <v>73</v>
      </c>
      <c r="CF355" s="137">
        <f>'Primary Inputs'!CL$70</f>
        <v>74</v>
      </c>
      <c r="CG355" s="137">
        <f>'Primary Inputs'!CM$70</f>
        <v>75</v>
      </c>
      <c r="CH355" s="137">
        <f>'Primary Inputs'!CN$70</f>
        <v>76</v>
      </c>
      <c r="CI355" s="137">
        <f>'Primary Inputs'!CO$70</f>
        <v>77</v>
      </c>
      <c r="CJ355" s="137">
        <f>'Primary Inputs'!CP$70</f>
        <v>78</v>
      </c>
      <c r="CM355" s="24"/>
      <c r="CN355" s="24"/>
    </row>
    <row r="356" spans="3:92" x14ac:dyDescent="0.35">
      <c r="C356" s="114"/>
      <c r="D356" s="114"/>
      <c r="E356" s="23"/>
      <c r="F356" s="23"/>
      <c r="G356" s="80"/>
      <c r="H356" s="80"/>
      <c r="I356" s="86"/>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80"/>
      <c r="BA356" s="80"/>
      <c r="BB356" s="80"/>
      <c r="BC356" s="80"/>
      <c r="BD356" s="80"/>
      <c r="BE356" s="80"/>
      <c r="BF356" s="80"/>
      <c r="BG356" s="80"/>
      <c r="BH356" s="80"/>
      <c r="BI356" s="80"/>
      <c r="BJ356" s="80"/>
      <c r="BK356" s="80"/>
      <c r="BL356" s="80"/>
      <c r="BM356" s="80"/>
      <c r="BN356" s="80"/>
      <c r="BO356" s="80"/>
      <c r="BP356" s="80"/>
      <c r="BQ356" s="80"/>
      <c r="BR356" s="80"/>
      <c r="BS356" s="80"/>
      <c r="BT356" s="80"/>
      <c r="BU356" s="80"/>
      <c r="BV356" s="80"/>
      <c r="BW356" s="80"/>
      <c r="BX356" s="80"/>
      <c r="BY356" s="80"/>
      <c r="BZ356" s="80"/>
      <c r="CA356" s="80"/>
      <c r="CB356" s="80"/>
      <c r="CC356" s="80"/>
      <c r="CD356" s="80"/>
      <c r="CE356" s="80"/>
      <c r="CF356" s="80"/>
      <c r="CG356" s="80"/>
      <c r="CH356" s="80"/>
      <c r="CI356" s="80"/>
      <c r="CJ356" s="80"/>
      <c r="CM356" s="24"/>
      <c r="CN356" s="24"/>
    </row>
    <row r="357" spans="3:92" x14ac:dyDescent="0.35">
      <c r="C357" s="114"/>
      <c r="D357" s="114"/>
      <c r="E357" s="23" t="str">
        <f>IF(ISTEXT('Discounted Benefits'!$N530&amp;'Discounted Benefits'!$O530),'Discounted Benefits'!$O530,"")</f>
        <v/>
      </c>
      <c r="F357" s="23"/>
      <c r="G357" s="82" t="str">
        <f>IF(ISTEXT('Discounted Benefits'!$N530&amp;'Discounted Benefits'!$O530),SUM('Discounted Benefits'!$P530:$BM530)/Value_Output,"")</f>
        <v/>
      </c>
      <c r="H357" s="82"/>
      <c r="I357" s="87"/>
      <c r="J357" s="81" t="str">
        <f>IF(ISTEXT('Discounted Benefits'!$N530&amp;'Discounted Benefits'!$O530),('Discounted Benefits'!P530)/Value_Output,"")</f>
        <v/>
      </c>
      <c r="K357" s="81" t="str">
        <f>IF(ISTEXT('Discounted Benefits'!$N530&amp;'Discounted Benefits'!$O530),('Discounted Benefits'!Q530)/Value_Output,"")</f>
        <v/>
      </c>
      <c r="L357" s="81" t="str">
        <f>IF(ISTEXT('Discounted Benefits'!$N530&amp;'Discounted Benefits'!$O530),('Discounted Benefits'!R530)/Value_Output,"")</f>
        <v/>
      </c>
      <c r="M357" s="81" t="str">
        <f>IF(ISTEXT('Discounted Benefits'!$N530&amp;'Discounted Benefits'!$O530),('Discounted Benefits'!S530)/Value_Output,"")</f>
        <v/>
      </c>
      <c r="N357" s="81" t="str">
        <f>IF(ISTEXT('Discounted Benefits'!$N530&amp;'Discounted Benefits'!$O530),('Discounted Benefits'!T530)/Value_Output,"")</f>
        <v/>
      </c>
      <c r="O357" s="81" t="str">
        <f>IF(ISTEXT('Discounted Benefits'!$N530&amp;'Discounted Benefits'!$O530),('Discounted Benefits'!U530)/Value_Output,"")</f>
        <v/>
      </c>
      <c r="P357" s="81" t="str">
        <f>IF(ISTEXT('Discounted Benefits'!$N530&amp;'Discounted Benefits'!$O530),('Discounted Benefits'!V530)/Value_Output,"")</f>
        <v/>
      </c>
      <c r="Q357" s="81" t="str">
        <f>IF(ISTEXT('Discounted Benefits'!$N530&amp;'Discounted Benefits'!$O530),('Discounted Benefits'!W530)/Value_Output,"")</f>
        <v/>
      </c>
      <c r="R357" s="81" t="str">
        <f>IF(ISTEXT('Discounted Benefits'!$N530&amp;'Discounted Benefits'!$O530),('Discounted Benefits'!X530)/Value_Output,"")</f>
        <v/>
      </c>
      <c r="S357" s="81" t="str">
        <f>IF(ISTEXT('Discounted Benefits'!$N530&amp;'Discounted Benefits'!$O530),('Discounted Benefits'!Y530)/Value_Output,"")</f>
        <v/>
      </c>
      <c r="T357" s="81" t="str">
        <f>IF(ISTEXT('Discounted Benefits'!$N530&amp;'Discounted Benefits'!$O530),('Discounted Benefits'!Z530)/Value_Output,"")</f>
        <v/>
      </c>
      <c r="U357" s="81" t="str">
        <f>IF(ISTEXT('Discounted Benefits'!$N530&amp;'Discounted Benefits'!$O530),('Discounted Benefits'!AA530)/Value_Output,"")</f>
        <v/>
      </c>
      <c r="V357" s="81" t="str">
        <f>IF(ISTEXT('Discounted Benefits'!$N530&amp;'Discounted Benefits'!$O530),('Discounted Benefits'!AB530)/Value_Output,"")</f>
        <v/>
      </c>
      <c r="W357" s="81" t="str">
        <f>IF(ISTEXT('Discounted Benefits'!$N530&amp;'Discounted Benefits'!$O530),('Discounted Benefits'!AC530)/Value_Output,"")</f>
        <v/>
      </c>
      <c r="X357" s="81" t="str">
        <f>IF(ISTEXT('Discounted Benefits'!$N530&amp;'Discounted Benefits'!$O530),('Discounted Benefits'!AD530)/Value_Output,"")</f>
        <v/>
      </c>
      <c r="Y357" s="81" t="str">
        <f>IF(ISTEXT('Discounted Benefits'!$N530&amp;'Discounted Benefits'!$O530),('Discounted Benefits'!AE530)/Value_Output,"")</f>
        <v/>
      </c>
      <c r="Z357" s="81" t="str">
        <f>IF(ISTEXT('Discounted Benefits'!$N530&amp;'Discounted Benefits'!$O530),('Discounted Benefits'!AF530)/Value_Output,"")</f>
        <v/>
      </c>
      <c r="AA357" s="81" t="str">
        <f>IF(ISTEXT('Discounted Benefits'!$N530&amp;'Discounted Benefits'!$O530),('Discounted Benefits'!AG530)/Value_Output,"")</f>
        <v/>
      </c>
      <c r="AB357" s="81" t="str">
        <f>IF(ISTEXT('Discounted Benefits'!$N530&amp;'Discounted Benefits'!$O530),('Discounted Benefits'!AH530)/Value_Output,"")</f>
        <v/>
      </c>
      <c r="AC357" s="81" t="str">
        <f>IF(ISTEXT('Discounted Benefits'!$N530&amp;'Discounted Benefits'!$O530),('Discounted Benefits'!AI530)/Value_Output,"")</f>
        <v/>
      </c>
      <c r="AD357" s="81" t="str">
        <f>IF(ISTEXT('Discounted Benefits'!$N530&amp;'Discounted Benefits'!$O530),('Discounted Benefits'!AJ530)/Value_Output,"")</f>
        <v/>
      </c>
      <c r="AE357" s="81" t="str">
        <f>IF(ISTEXT('Discounted Benefits'!$N530&amp;'Discounted Benefits'!$O530),('Discounted Benefits'!AK530)/Value_Output,"")</f>
        <v/>
      </c>
      <c r="AF357" s="81" t="str">
        <f>IF(ISTEXT('Discounted Benefits'!$N530&amp;'Discounted Benefits'!$O530),('Discounted Benefits'!AL530)/Value_Output,"")</f>
        <v/>
      </c>
      <c r="AG357" s="81" t="str">
        <f>IF(ISTEXT('Discounted Benefits'!$N530&amp;'Discounted Benefits'!$O530),('Discounted Benefits'!AM530)/Value_Output,"")</f>
        <v/>
      </c>
      <c r="AH357" s="81" t="str">
        <f>IF(ISTEXT('Discounted Benefits'!$N530&amp;'Discounted Benefits'!$O530),('Discounted Benefits'!AN530)/Value_Output,"")</f>
        <v/>
      </c>
      <c r="AI357" s="81" t="str">
        <f>IF(ISTEXT('Discounted Benefits'!$N530&amp;'Discounted Benefits'!$O530),('Discounted Benefits'!AO530)/Value_Output,"")</f>
        <v/>
      </c>
      <c r="AJ357" s="81" t="str">
        <f>IF(ISTEXT('Discounted Benefits'!$N530&amp;'Discounted Benefits'!$O530),('Discounted Benefits'!AP530)/Value_Output,"")</f>
        <v/>
      </c>
      <c r="AK357" s="81" t="str">
        <f>IF(ISTEXT('Discounted Benefits'!$N530&amp;'Discounted Benefits'!$O530),('Discounted Benefits'!AQ530)/Value_Output,"")</f>
        <v/>
      </c>
      <c r="AL357" s="81" t="str">
        <f>IF(ISTEXT('Discounted Benefits'!$N530&amp;'Discounted Benefits'!$O530),('Discounted Benefits'!AR530)/Value_Output,"")</f>
        <v/>
      </c>
      <c r="AM357" s="81" t="str">
        <f>IF(ISTEXT('Discounted Benefits'!$N530&amp;'Discounted Benefits'!$O530),('Discounted Benefits'!AS530)/Value_Output,"")</f>
        <v/>
      </c>
      <c r="AN357" s="81" t="str">
        <f>IF(ISTEXT('Discounted Benefits'!$N530&amp;'Discounted Benefits'!$O530),('Discounted Benefits'!AT530)/Value_Output,"")</f>
        <v/>
      </c>
      <c r="AO357" s="81" t="str">
        <f>IF(ISTEXT('Discounted Benefits'!$N530&amp;'Discounted Benefits'!$O530),('Discounted Benefits'!AU530)/Value_Output,"")</f>
        <v/>
      </c>
      <c r="AP357" s="81" t="str">
        <f>IF(ISTEXT('Discounted Benefits'!$N530&amp;'Discounted Benefits'!$O530),('Discounted Benefits'!AV530)/Value_Output,"")</f>
        <v/>
      </c>
      <c r="AQ357" s="81" t="str">
        <f>IF(ISTEXT('Discounted Benefits'!$N530&amp;'Discounted Benefits'!$O530),('Discounted Benefits'!AW530)/Value_Output,"")</f>
        <v/>
      </c>
      <c r="AR357" s="81" t="str">
        <f>IF(ISTEXT('Discounted Benefits'!$N530&amp;'Discounted Benefits'!$O530),('Discounted Benefits'!AX530)/Value_Output,"")</f>
        <v/>
      </c>
      <c r="AS357" s="81" t="str">
        <f>IF(ISTEXT('Discounted Benefits'!$N530&amp;'Discounted Benefits'!$O530),('Discounted Benefits'!AY530)/Value_Output,"")</f>
        <v/>
      </c>
      <c r="AT357" s="81" t="str">
        <f>IF(ISTEXT('Discounted Benefits'!$N530&amp;'Discounted Benefits'!$O530),('Discounted Benefits'!AZ530)/Value_Output,"")</f>
        <v/>
      </c>
      <c r="AU357" s="81" t="str">
        <f>IF(ISTEXT('Discounted Benefits'!$N530&amp;'Discounted Benefits'!$O530),('Discounted Benefits'!BA530)/Value_Output,"")</f>
        <v/>
      </c>
      <c r="AV357" s="81" t="str">
        <f>IF(ISTEXT('Discounted Benefits'!$N530&amp;'Discounted Benefits'!$O530),('Discounted Benefits'!BB530)/Value_Output,"")</f>
        <v/>
      </c>
      <c r="AW357" s="81" t="str">
        <f>IF(ISTEXT('Discounted Benefits'!$N530&amp;'Discounted Benefits'!$O530),('Discounted Benefits'!BC530)/Value_Output,"")</f>
        <v/>
      </c>
      <c r="AX357" s="81" t="str">
        <f>IF(ISTEXT('Discounted Benefits'!$N530&amp;'Discounted Benefits'!$O530),('Discounted Benefits'!BD530)/Value_Output,"")</f>
        <v/>
      </c>
      <c r="AY357" s="81" t="str">
        <f>IF(ISTEXT('Discounted Benefits'!$N530&amp;'Discounted Benefits'!$O530),('Discounted Benefits'!BE530)/Value_Output,"")</f>
        <v/>
      </c>
      <c r="AZ357" s="77" t="str">
        <f>IF(ISTEXT('Discounted Benefits'!$N530&amp;'Discounted Benefits'!$O530),('Discounted Benefits'!BF530)/Value_Output,"")</f>
        <v/>
      </c>
      <c r="BA357" s="77" t="str">
        <f>IF(ISTEXT('Discounted Benefits'!$N530&amp;'Discounted Benefits'!$O530),('Discounted Benefits'!BG530)/Value_Output,"")</f>
        <v/>
      </c>
      <c r="BB357" s="77" t="str">
        <f>IF(ISTEXT('Discounted Benefits'!$N530&amp;'Discounted Benefits'!$O530),('Discounted Benefits'!BH530)/Value_Output,"")</f>
        <v/>
      </c>
      <c r="BC357" s="77" t="str">
        <f>IF(ISTEXT('Discounted Benefits'!$N530&amp;'Discounted Benefits'!$O530),('Discounted Benefits'!BI530)/Value_Output,"")</f>
        <v/>
      </c>
      <c r="BD357" s="77" t="str">
        <f>IF(ISTEXT('Discounted Benefits'!$N530&amp;'Discounted Benefits'!$O530),('Discounted Benefits'!BJ530)/Value_Output,"")</f>
        <v/>
      </c>
      <c r="BE357" s="77" t="str">
        <f>IF(ISTEXT('Discounted Benefits'!$N530&amp;'Discounted Benefits'!$O530),('Discounted Benefits'!BK530)/Value_Output,"")</f>
        <v/>
      </c>
      <c r="BF357" s="77" t="str">
        <f>IF(ISTEXT('Discounted Benefits'!$N530&amp;'Discounted Benefits'!$O530),('Discounted Benefits'!BL530)/Value_Output,"")</f>
        <v/>
      </c>
      <c r="BG357" s="77" t="str">
        <f>IF(ISTEXT('Discounted Benefits'!$N530&amp;'Discounted Benefits'!$O530),('Discounted Benefits'!BM530)/Value_Output,"")</f>
        <v/>
      </c>
      <c r="BH357" s="77" t="str">
        <f>IF(ISTEXT('Discounted Benefits'!$N530&amp;'Discounted Benefits'!$O530),('Discounted Benefits'!BN530)/Value_Output,"")</f>
        <v/>
      </c>
      <c r="BI357" s="77" t="str">
        <f>IF(ISTEXT('Discounted Benefits'!$N530&amp;'Discounted Benefits'!$O530),('Discounted Benefits'!BO530)/Value_Output,"")</f>
        <v/>
      </c>
      <c r="BJ357" s="77" t="str">
        <f>IF(ISTEXT('Discounted Benefits'!$N530&amp;'Discounted Benefits'!$O530),('Discounted Benefits'!BP530)/Value_Output,"")</f>
        <v/>
      </c>
      <c r="BK357" s="77" t="str">
        <f>IF(ISTEXT('Discounted Benefits'!$N530&amp;'Discounted Benefits'!$O530),('Discounted Benefits'!BQ530)/Value_Output,"")</f>
        <v/>
      </c>
      <c r="BL357" s="77" t="str">
        <f>IF(ISTEXT('Discounted Benefits'!$N530&amp;'Discounted Benefits'!$O530),('Discounted Benefits'!BR530)/Value_Output,"")</f>
        <v/>
      </c>
      <c r="BM357" s="77" t="str">
        <f>IF(ISTEXT('Discounted Benefits'!$N530&amp;'Discounted Benefits'!$O530),('Discounted Benefits'!BS530)/Value_Output,"")</f>
        <v/>
      </c>
      <c r="BN357" s="77" t="str">
        <f>IF(ISTEXT('Discounted Benefits'!$N530&amp;'Discounted Benefits'!$O530),('Discounted Benefits'!BT530)/Value_Output,"")</f>
        <v/>
      </c>
      <c r="BO357" s="77" t="str">
        <f>IF(ISTEXT('Discounted Benefits'!$N530&amp;'Discounted Benefits'!$O530),('Discounted Benefits'!BU530)/Value_Output,"")</f>
        <v/>
      </c>
      <c r="BP357" s="77" t="str">
        <f>IF(ISTEXT('Discounted Benefits'!$N530&amp;'Discounted Benefits'!$O530),('Discounted Benefits'!BV530)/Value_Output,"")</f>
        <v/>
      </c>
      <c r="BQ357" s="77" t="str">
        <f>IF(ISTEXT('Discounted Benefits'!$N530&amp;'Discounted Benefits'!$O530),('Discounted Benefits'!BW530)/Value_Output,"")</f>
        <v/>
      </c>
      <c r="BR357" s="77" t="str">
        <f>IF(ISTEXT('Discounted Benefits'!$N530&amp;'Discounted Benefits'!$O530),('Discounted Benefits'!BX530)/Value_Output,"")</f>
        <v/>
      </c>
      <c r="BS357" s="77" t="str">
        <f>IF(ISTEXT('Discounted Benefits'!$N530&amp;'Discounted Benefits'!$O530),('Discounted Benefits'!BY530)/Value_Output,"")</f>
        <v/>
      </c>
      <c r="BT357" s="77" t="str">
        <f>IF(ISTEXT('Discounted Benefits'!$N530&amp;'Discounted Benefits'!$O530),('Discounted Benefits'!BZ530)/Value_Output,"")</f>
        <v/>
      </c>
      <c r="BU357" s="77" t="str">
        <f>IF(ISTEXT('Discounted Benefits'!$N530&amp;'Discounted Benefits'!$O530),('Discounted Benefits'!CA530)/Value_Output,"")</f>
        <v/>
      </c>
      <c r="BV357" s="77" t="str">
        <f>IF(ISTEXT('Discounted Benefits'!$N530&amp;'Discounted Benefits'!$O530),('Discounted Benefits'!CB530)/Value_Output,"")</f>
        <v/>
      </c>
      <c r="BW357" s="77" t="str">
        <f>IF(ISTEXT('Discounted Benefits'!$N530&amp;'Discounted Benefits'!$O530),('Discounted Benefits'!CC530)/Value_Output,"")</f>
        <v/>
      </c>
      <c r="BX357" s="77" t="str">
        <f>IF(ISTEXT('Discounted Benefits'!$N530&amp;'Discounted Benefits'!$O530),('Discounted Benefits'!CD530)/Value_Output,"")</f>
        <v/>
      </c>
      <c r="BY357" s="77" t="str">
        <f>IF(ISTEXT('Discounted Benefits'!$N530&amp;'Discounted Benefits'!$O530),('Discounted Benefits'!CE530)/Value_Output,"")</f>
        <v/>
      </c>
      <c r="BZ357" s="77" t="str">
        <f>IF(ISTEXT('Discounted Benefits'!$N530&amp;'Discounted Benefits'!$O530),('Discounted Benefits'!CF530)/Value_Output,"")</f>
        <v/>
      </c>
      <c r="CA357" s="77" t="str">
        <f>IF(ISTEXT('Discounted Benefits'!$N530&amp;'Discounted Benefits'!$O530),('Discounted Benefits'!CG530)/Value_Output,"")</f>
        <v/>
      </c>
      <c r="CB357" s="77" t="str">
        <f>IF(ISTEXT('Discounted Benefits'!$N530&amp;'Discounted Benefits'!$O530),('Discounted Benefits'!CH530)/Value_Output,"")</f>
        <v/>
      </c>
      <c r="CC357" s="77" t="str">
        <f>IF(ISTEXT('Discounted Benefits'!$N530&amp;'Discounted Benefits'!$O530),('Discounted Benefits'!CI530)/Value_Output,"")</f>
        <v/>
      </c>
      <c r="CD357" s="77" t="str">
        <f>IF(ISTEXT('Discounted Benefits'!$N530&amp;'Discounted Benefits'!$O530),('Discounted Benefits'!CJ530)/Value_Output,"")</f>
        <v/>
      </c>
      <c r="CE357" s="77" t="str">
        <f>IF(ISTEXT('Discounted Benefits'!$N530&amp;'Discounted Benefits'!$O530),('Discounted Benefits'!CK530)/Value_Output,"")</f>
        <v/>
      </c>
      <c r="CF357" s="77" t="str">
        <f>IF(ISTEXT('Discounted Benefits'!$N530&amp;'Discounted Benefits'!$O530),('Discounted Benefits'!CL530)/Value_Output,"")</f>
        <v/>
      </c>
      <c r="CG357" s="77" t="str">
        <f>IF(ISTEXT('Discounted Benefits'!$N530&amp;'Discounted Benefits'!$O530),('Discounted Benefits'!CM530)/Value_Output,"")</f>
        <v/>
      </c>
      <c r="CH357" s="77" t="str">
        <f>IF(ISTEXT('Discounted Benefits'!$N530&amp;'Discounted Benefits'!$O530),('Discounted Benefits'!CN530)/Value_Output,"")</f>
        <v/>
      </c>
      <c r="CI357" s="77" t="str">
        <f>IF(ISTEXT('Discounted Benefits'!$N530&amp;'Discounted Benefits'!$O530),('Discounted Benefits'!CO530)/Value_Output,"")</f>
        <v/>
      </c>
      <c r="CJ357" s="77" t="str">
        <f>IF(ISTEXT('Discounted Benefits'!$N530&amp;'Discounted Benefits'!$O530),('Discounted Benefits'!CP530)/Value_Output,"")</f>
        <v/>
      </c>
      <c r="CM357" s="24"/>
      <c r="CN357" s="24"/>
    </row>
    <row r="358" spans="3:92" x14ac:dyDescent="0.35">
      <c r="C358" s="114"/>
      <c r="D358" s="114"/>
      <c r="E358" s="23" t="str">
        <f>IF(ISTEXT('Discounted Benefits'!$N531&amp;'Discounted Benefits'!$O531),'Discounted Benefits'!$O531,"")</f>
        <v/>
      </c>
      <c r="F358" s="23"/>
      <c r="G358" s="82" t="str">
        <f>IF(ISTEXT('Discounted Benefits'!$N531&amp;'Discounted Benefits'!$O531),SUM('Discounted Benefits'!$P531:$BM531)/Value_Output,"")</f>
        <v/>
      </c>
      <c r="H358" s="82"/>
      <c r="I358" s="87"/>
      <c r="J358" s="81" t="str">
        <f>IF(ISTEXT('Discounted Benefits'!$N531&amp;'Discounted Benefits'!$O531),('Discounted Benefits'!P531)/Value_Output,"")</f>
        <v/>
      </c>
      <c r="K358" s="81" t="str">
        <f>IF(ISTEXT('Discounted Benefits'!$N531&amp;'Discounted Benefits'!$O531),('Discounted Benefits'!Q531)/Value_Output,"")</f>
        <v/>
      </c>
      <c r="L358" s="81" t="str">
        <f>IF(ISTEXT('Discounted Benefits'!$N531&amp;'Discounted Benefits'!$O531),('Discounted Benefits'!R531)/Value_Output,"")</f>
        <v/>
      </c>
      <c r="M358" s="81" t="str">
        <f>IF(ISTEXT('Discounted Benefits'!$N531&amp;'Discounted Benefits'!$O531),('Discounted Benefits'!S531)/Value_Output,"")</f>
        <v/>
      </c>
      <c r="N358" s="81" t="str">
        <f>IF(ISTEXT('Discounted Benefits'!$N531&amp;'Discounted Benefits'!$O531),('Discounted Benefits'!T531)/Value_Output,"")</f>
        <v/>
      </c>
      <c r="O358" s="81" t="str">
        <f>IF(ISTEXT('Discounted Benefits'!$N531&amp;'Discounted Benefits'!$O531),('Discounted Benefits'!U531)/Value_Output,"")</f>
        <v/>
      </c>
      <c r="P358" s="81" t="str">
        <f>IF(ISTEXT('Discounted Benefits'!$N531&amp;'Discounted Benefits'!$O531),('Discounted Benefits'!V531)/Value_Output,"")</f>
        <v/>
      </c>
      <c r="Q358" s="81" t="str">
        <f>IF(ISTEXT('Discounted Benefits'!$N531&amp;'Discounted Benefits'!$O531),('Discounted Benefits'!W531)/Value_Output,"")</f>
        <v/>
      </c>
      <c r="R358" s="81" t="str">
        <f>IF(ISTEXT('Discounted Benefits'!$N531&amp;'Discounted Benefits'!$O531),('Discounted Benefits'!X531)/Value_Output,"")</f>
        <v/>
      </c>
      <c r="S358" s="81" t="str">
        <f>IF(ISTEXT('Discounted Benefits'!$N531&amp;'Discounted Benefits'!$O531),('Discounted Benefits'!Y531)/Value_Output,"")</f>
        <v/>
      </c>
      <c r="T358" s="81" t="str">
        <f>IF(ISTEXT('Discounted Benefits'!$N531&amp;'Discounted Benefits'!$O531),('Discounted Benefits'!Z531)/Value_Output,"")</f>
        <v/>
      </c>
      <c r="U358" s="81" t="str">
        <f>IF(ISTEXT('Discounted Benefits'!$N531&amp;'Discounted Benefits'!$O531),('Discounted Benefits'!AA531)/Value_Output,"")</f>
        <v/>
      </c>
      <c r="V358" s="81" t="str">
        <f>IF(ISTEXT('Discounted Benefits'!$N531&amp;'Discounted Benefits'!$O531),('Discounted Benefits'!AB531)/Value_Output,"")</f>
        <v/>
      </c>
      <c r="W358" s="81" t="str">
        <f>IF(ISTEXT('Discounted Benefits'!$N531&amp;'Discounted Benefits'!$O531),('Discounted Benefits'!AC531)/Value_Output,"")</f>
        <v/>
      </c>
      <c r="X358" s="81" t="str">
        <f>IF(ISTEXT('Discounted Benefits'!$N531&amp;'Discounted Benefits'!$O531),('Discounted Benefits'!AD531)/Value_Output,"")</f>
        <v/>
      </c>
      <c r="Y358" s="81" t="str">
        <f>IF(ISTEXT('Discounted Benefits'!$N531&amp;'Discounted Benefits'!$O531),('Discounted Benefits'!AE531)/Value_Output,"")</f>
        <v/>
      </c>
      <c r="Z358" s="81" t="str">
        <f>IF(ISTEXT('Discounted Benefits'!$N531&amp;'Discounted Benefits'!$O531),('Discounted Benefits'!AF531)/Value_Output,"")</f>
        <v/>
      </c>
      <c r="AA358" s="81" t="str">
        <f>IF(ISTEXT('Discounted Benefits'!$N531&amp;'Discounted Benefits'!$O531),('Discounted Benefits'!AG531)/Value_Output,"")</f>
        <v/>
      </c>
      <c r="AB358" s="81" t="str">
        <f>IF(ISTEXT('Discounted Benefits'!$N531&amp;'Discounted Benefits'!$O531),('Discounted Benefits'!AH531)/Value_Output,"")</f>
        <v/>
      </c>
      <c r="AC358" s="81" t="str">
        <f>IF(ISTEXT('Discounted Benefits'!$N531&amp;'Discounted Benefits'!$O531),('Discounted Benefits'!AI531)/Value_Output,"")</f>
        <v/>
      </c>
      <c r="AD358" s="81" t="str">
        <f>IF(ISTEXT('Discounted Benefits'!$N531&amp;'Discounted Benefits'!$O531),('Discounted Benefits'!AJ531)/Value_Output,"")</f>
        <v/>
      </c>
      <c r="AE358" s="81" t="str">
        <f>IF(ISTEXT('Discounted Benefits'!$N531&amp;'Discounted Benefits'!$O531),('Discounted Benefits'!AK531)/Value_Output,"")</f>
        <v/>
      </c>
      <c r="AF358" s="81" t="str">
        <f>IF(ISTEXT('Discounted Benefits'!$N531&amp;'Discounted Benefits'!$O531),('Discounted Benefits'!AL531)/Value_Output,"")</f>
        <v/>
      </c>
      <c r="AG358" s="81" t="str">
        <f>IF(ISTEXT('Discounted Benefits'!$N531&amp;'Discounted Benefits'!$O531),('Discounted Benefits'!AM531)/Value_Output,"")</f>
        <v/>
      </c>
      <c r="AH358" s="81" t="str">
        <f>IF(ISTEXT('Discounted Benefits'!$N531&amp;'Discounted Benefits'!$O531),('Discounted Benefits'!AN531)/Value_Output,"")</f>
        <v/>
      </c>
      <c r="AI358" s="81" t="str">
        <f>IF(ISTEXT('Discounted Benefits'!$N531&amp;'Discounted Benefits'!$O531),('Discounted Benefits'!AO531)/Value_Output,"")</f>
        <v/>
      </c>
      <c r="AJ358" s="81" t="str">
        <f>IF(ISTEXT('Discounted Benefits'!$N531&amp;'Discounted Benefits'!$O531),('Discounted Benefits'!AP531)/Value_Output,"")</f>
        <v/>
      </c>
      <c r="AK358" s="81" t="str">
        <f>IF(ISTEXT('Discounted Benefits'!$N531&amp;'Discounted Benefits'!$O531),('Discounted Benefits'!AQ531)/Value_Output,"")</f>
        <v/>
      </c>
      <c r="AL358" s="81" t="str">
        <f>IF(ISTEXT('Discounted Benefits'!$N531&amp;'Discounted Benefits'!$O531),('Discounted Benefits'!AR531)/Value_Output,"")</f>
        <v/>
      </c>
      <c r="AM358" s="81" t="str">
        <f>IF(ISTEXT('Discounted Benefits'!$N531&amp;'Discounted Benefits'!$O531),('Discounted Benefits'!AS531)/Value_Output,"")</f>
        <v/>
      </c>
      <c r="AN358" s="81" t="str">
        <f>IF(ISTEXT('Discounted Benefits'!$N531&amp;'Discounted Benefits'!$O531),('Discounted Benefits'!AT531)/Value_Output,"")</f>
        <v/>
      </c>
      <c r="AO358" s="81" t="str">
        <f>IF(ISTEXT('Discounted Benefits'!$N531&amp;'Discounted Benefits'!$O531),('Discounted Benefits'!AU531)/Value_Output,"")</f>
        <v/>
      </c>
      <c r="AP358" s="81" t="str">
        <f>IF(ISTEXT('Discounted Benefits'!$N531&amp;'Discounted Benefits'!$O531),('Discounted Benefits'!AV531)/Value_Output,"")</f>
        <v/>
      </c>
      <c r="AQ358" s="81" t="str">
        <f>IF(ISTEXT('Discounted Benefits'!$N531&amp;'Discounted Benefits'!$O531),('Discounted Benefits'!AW531)/Value_Output,"")</f>
        <v/>
      </c>
      <c r="AR358" s="81" t="str">
        <f>IF(ISTEXT('Discounted Benefits'!$N531&amp;'Discounted Benefits'!$O531),('Discounted Benefits'!AX531)/Value_Output,"")</f>
        <v/>
      </c>
      <c r="AS358" s="81" t="str">
        <f>IF(ISTEXT('Discounted Benefits'!$N531&amp;'Discounted Benefits'!$O531),('Discounted Benefits'!AY531)/Value_Output,"")</f>
        <v/>
      </c>
      <c r="AT358" s="81" t="str">
        <f>IF(ISTEXT('Discounted Benefits'!$N531&amp;'Discounted Benefits'!$O531),('Discounted Benefits'!AZ531)/Value_Output,"")</f>
        <v/>
      </c>
      <c r="AU358" s="81" t="str">
        <f>IF(ISTEXT('Discounted Benefits'!$N531&amp;'Discounted Benefits'!$O531),('Discounted Benefits'!BA531)/Value_Output,"")</f>
        <v/>
      </c>
      <c r="AV358" s="81" t="str">
        <f>IF(ISTEXT('Discounted Benefits'!$N531&amp;'Discounted Benefits'!$O531),('Discounted Benefits'!BB531)/Value_Output,"")</f>
        <v/>
      </c>
      <c r="AW358" s="81" t="str">
        <f>IF(ISTEXT('Discounted Benefits'!$N531&amp;'Discounted Benefits'!$O531),('Discounted Benefits'!BC531)/Value_Output,"")</f>
        <v/>
      </c>
      <c r="AX358" s="81" t="str">
        <f>IF(ISTEXT('Discounted Benefits'!$N531&amp;'Discounted Benefits'!$O531),('Discounted Benefits'!BD531)/Value_Output,"")</f>
        <v/>
      </c>
      <c r="AY358" s="81" t="str">
        <f>IF(ISTEXT('Discounted Benefits'!$N531&amp;'Discounted Benefits'!$O531),('Discounted Benefits'!BE531)/Value_Output,"")</f>
        <v/>
      </c>
      <c r="AZ358" s="77" t="str">
        <f>IF(ISTEXT('Discounted Benefits'!$N531&amp;'Discounted Benefits'!$O531),('Discounted Benefits'!BF531)/Value_Output,"")</f>
        <v/>
      </c>
      <c r="BA358" s="77" t="str">
        <f>IF(ISTEXT('Discounted Benefits'!$N531&amp;'Discounted Benefits'!$O531),('Discounted Benefits'!BG531)/Value_Output,"")</f>
        <v/>
      </c>
      <c r="BB358" s="77" t="str">
        <f>IF(ISTEXT('Discounted Benefits'!$N531&amp;'Discounted Benefits'!$O531),('Discounted Benefits'!BH531)/Value_Output,"")</f>
        <v/>
      </c>
      <c r="BC358" s="77" t="str">
        <f>IF(ISTEXT('Discounted Benefits'!$N531&amp;'Discounted Benefits'!$O531),('Discounted Benefits'!BI531)/Value_Output,"")</f>
        <v/>
      </c>
      <c r="BD358" s="77" t="str">
        <f>IF(ISTEXT('Discounted Benefits'!$N531&amp;'Discounted Benefits'!$O531),('Discounted Benefits'!BJ531)/Value_Output,"")</f>
        <v/>
      </c>
      <c r="BE358" s="77" t="str">
        <f>IF(ISTEXT('Discounted Benefits'!$N531&amp;'Discounted Benefits'!$O531),('Discounted Benefits'!BK531)/Value_Output,"")</f>
        <v/>
      </c>
      <c r="BF358" s="77" t="str">
        <f>IF(ISTEXT('Discounted Benefits'!$N531&amp;'Discounted Benefits'!$O531),('Discounted Benefits'!BL531)/Value_Output,"")</f>
        <v/>
      </c>
      <c r="BG358" s="77" t="str">
        <f>IF(ISTEXT('Discounted Benefits'!$N531&amp;'Discounted Benefits'!$O531),('Discounted Benefits'!BM531)/Value_Output,"")</f>
        <v/>
      </c>
      <c r="BH358" s="77" t="str">
        <f>IF(ISTEXT('Discounted Benefits'!$N531&amp;'Discounted Benefits'!$O531),('Discounted Benefits'!BN531)/Value_Output,"")</f>
        <v/>
      </c>
      <c r="BI358" s="77" t="str">
        <f>IF(ISTEXT('Discounted Benefits'!$N531&amp;'Discounted Benefits'!$O531),('Discounted Benefits'!BO531)/Value_Output,"")</f>
        <v/>
      </c>
      <c r="BJ358" s="77" t="str">
        <f>IF(ISTEXT('Discounted Benefits'!$N531&amp;'Discounted Benefits'!$O531),('Discounted Benefits'!BP531)/Value_Output,"")</f>
        <v/>
      </c>
      <c r="BK358" s="77" t="str">
        <f>IF(ISTEXT('Discounted Benefits'!$N531&amp;'Discounted Benefits'!$O531),('Discounted Benefits'!BQ531)/Value_Output,"")</f>
        <v/>
      </c>
      <c r="BL358" s="77" t="str">
        <f>IF(ISTEXT('Discounted Benefits'!$N531&amp;'Discounted Benefits'!$O531),('Discounted Benefits'!BR531)/Value_Output,"")</f>
        <v/>
      </c>
      <c r="BM358" s="77" t="str">
        <f>IF(ISTEXT('Discounted Benefits'!$N531&amp;'Discounted Benefits'!$O531),('Discounted Benefits'!BS531)/Value_Output,"")</f>
        <v/>
      </c>
      <c r="BN358" s="77" t="str">
        <f>IF(ISTEXT('Discounted Benefits'!$N531&amp;'Discounted Benefits'!$O531),('Discounted Benefits'!BT531)/Value_Output,"")</f>
        <v/>
      </c>
      <c r="BO358" s="77" t="str">
        <f>IF(ISTEXT('Discounted Benefits'!$N531&amp;'Discounted Benefits'!$O531),('Discounted Benefits'!BU531)/Value_Output,"")</f>
        <v/>
      </c>
      <c r="BP358" s="77" t="str">
        <f>IF(ISTEXT('Discounted Benefits'!$N531&amp;'Discounted Benefits'!$O531),('Discounted Benefits'!BV531)/Value_Output,"")</f>
        <v/>
      </c>
      <c r="BQ358" s="77" t="str">
        <f>IF(ISTEXT('Discounted Benefits'!$N531&amp;'Discounted Benefits'!$O531),('Discounted Benefits'!BW531)/Value_Output,"")</f>
        <v/>
      </c>
      <c r="BR358" s="77" t="str">
        <f>IF(ISTEXT('Discounted Benefits'!$N531&amp;'Discounted Benefits'!$O531),('Discounted Benefits'!BX531)/Value_Output,"")</f>
        <v/>
      </c>
      <c r="BS358" s="77" t="str">
        <f>IF(ISTEXT('Discounted Benefits'!$N531&amp;'Discounted Benefits'!$O531),('Discounted Benefits'!BY531)/Value_Output,"")</f>
        <v/>
      </c>
      <c r="BT358" s="77" t="str">
        <f>IF(ISTEXT('Discounted Benefits'!$N531&amp;'Discounted Benefits'!$O531),('Discounted Benefits'!BZ531)/Value_Output,"")</f>
        <v/>
      </c>
      <c r="BU358" s="77" t="str">
        <f>IF(ISTEXT('Discounted Benefits'!$N531&amp;'Discounted Benefits'!$O531),('Discounted Benefits'!CA531)/Value_Output,"")</f>
        <v/>
      </c>
      <c r="BV358" s="77" t="str">
        <f>IF(ISTEXT('Discounted Benefits'!$N531&amp;'Discounted Benefits'!$O531),('Discounted Benefits'!CB531)/Value_Output,"")</f>
        <v/>
      </c>
      <c r="BW358" s="77" t="str">
        <f>IF(ISTEXT('Discounted Benefits'!$N531&amp;'Discounted Benefits'!$O531),('Discounted Benefits'!CC531)/Value_Output,"")</f>
        <v/>
      </c>
      <c r="BX358" s="77" t="str">
        <f>IF(ISTEXT('Discounted Benefits'!$N531&amp;'Discounted Benefits'!$O531),('Discounted Benefits'!CD531)/Value_Output,"")</f>
        <v/>
      </c>
      <c r="BY358" s="77" t="str">
        <f>IF(ISTEXT('Discounted Benefits'!$N531&amp;'Discounted Benefits'!$O531),('Discounted Benefits'!CE531)/Value_Output,"")</f>
        <v/>
      </c>
      <c r="BZ358" s="77" t="str">
        <f>IF(ISTEXT('Discounted Benefits'!$N531&amp;'Discounted Benefits'!$O531),('Discounted Benefits'!CF531)/Value_Output,"")</f>
        <v/>
      </c>
      <c r="CA358" s="77" t="str">
        <f>IF(ISTEXT('Discounted Benefits'!$N531&amp;'Discounted Benefits'!$O531),('Discounted Benefits'!CG531)/Value_Output,"")</f>
        <v/>
      </c>
      <c r="CB358" s="77" t="str">
        <f>IF(ISTEXT('Discounted Benefits'!$N531&amp;'Discounted Benefits'!$O531),('Discounted Benefits'!CH531)/Value_Output,"")</f>
        <v/>
      </c>
      <c r="CC358" s="77" t="str">
        <f>IF(ISTEXT('Discounted Benefits'!$N531&amp;'Discounted Benefits'!$O531),('Discounted Benefits'!CI531)/Value_Output,"")</f>
        <v/>
      </c>
      <c r="CD358" s="77" t="str">
        <f>IF(ISTEXT('Discounted Benefits'!$N531&amp;'Discounted Benefits'!$O531),('Discounted Benefits'!CJ531)/Value_Output,"")</f>
        <v/>
      </c>
      <c r="CE358" s="77" t="str">
        <f>IF(ISTEXT('Discounted Benefits'!$N531&amp;'Discounted Benefits'!$O531),('Discounted Benefits'!CK531)/Value_Output,"")</f>
        <v/>
      </c>
      <c r="CF358" s="77" t="str">
        <f>IF(ISTEXT('Discounted Benefits'!$N531&amp;'Discounted Benefits'!$O531),('Discounted Benefits'!CL531)/Value_Output,"")</f>
        <v/>
      </c>
      <c r="CG358" s="77" t="str">
        <f>IF(ISTEXT('Discounted Benefits'!$N531&amp;'Discounted Benefits'!$O531),('Discounted Benefits'!CM531)/Value_Output,"")</f>
        <v/>
      </c>
      <c r="CH358" s="77" t="str">
        <f>IF(ISTEXT('Discounted Benefits'!$N531&amp;'Discounted Benefits'!$O531),('Discounted Benefits'!CN531)/Value_Output,"")</f>
        <v/>
      </c>
      <c r="CI358" s="77" t="str">
        <f>IF(ISTEXT('Discounted Benefits'!$N531&amp;'Discounted Benefits'!$O531),('Discounted Benefits'!CO531)/Value_Output,"")</f>
        <v/>
      </c>
      <c r="CJ358" s="77" t="str">
        <f>IF(ISTEXT('Discounted Benefits'!$N531&amp;'Discounted Benefits'!$O531),('Discounted Benefits'!CP531)/Value_Output,"")</f>
        <v/>
      </c>
      <c r="CM358" s="24"/>
      <c r="CN358" s="24"/>
    </row>
    <row r="359" spans="3:92" x14ac:dyDescent="0.35">
      <c r="C359" s="114"/>
      <c r="D359" s="114"/>
      <c r="E359" s="23" t="str">
        <f>IF(ISTEXT('Discounted Benefits'!$N532&amp;'Discounted Benefits'!$O532),'Discounted Benefits'!$O532,"")</f>
        <v/>
      </c>
      <c r="F359" s="23"/>
      <c r="G359" s="82" t="str">
        <f>IF(ISTEXT('Discounted Benefits'!$N532&amp;'Discounted Benefits'!$O532),SUM('Discounted Benefits'!$P532:$BM532)/Value_Output,"")</f>
        <v/>
      </c>
      <c r="H359" s="82"/>
      <c r="I359" s="87"/>
      <c r="J359" s="81" t="str">
        <f>IF(ISTEXT('Discounted Benefits'!$N532&amp;'Discounted Benefits'!$O532),('Discounted Benefits'!P532)/Value_Output,"")</f>
        <v/>
      </c>
      <c r="K359" s="81" t="str">
        <f>IF(ISTEXT('Discounted Benefits'!$N532&amp;'Discounted Benefits'!$O532),('Discounted Benefits'!Q532)/Value_Output,"")</f>
        <v/>
      </c>
      <c r="L359" s="81" t="str">
        <f>IF(ISTEXT('Discounted Benefits'!$N532&amp;'Discounted Benefits'!$O532),('Discounted Benefits'!R532)/Value_Output,"")</f>
        <v/>
      </c>
      <c r="M359" s="81" t="str">
        <f>IF(ISTEXT('Discounted Benefits'!$N532&amp;'Discounted Benefits'!$O532),('Discounted Benefits'!S532)/Value_Output,"")</f>
        <v/>
      </c>
      <c r="N359" s="81" t="str">
        <f>IF(ISTEXT('Discounted Benefits'!$N532&amp;'Discounted Benefits'!$O532),('Discounted Benefits'!T532)/Value_Output,"")</f>
        <v/>
      </c>
      <c r="O359" s="81" t="str">
        <f>IF(ISTEXT('Discounted Benefits'!$N532&amp;'Discounted Benefits'!$O532),('Discounted Benefits'!U532)/Value_Output,"")</f>
        <v/>
      </c>
      <c r="P359" s="81" t="str">
        <f>IF(ISTEXT('Discounted Benefits'!$N532&amp;'Discounted Benefits'!$O532),('Discounted Benefits'!V532)/Value_Output,"")</f>
        <v/>
      </c>
      <c r="Q359" s="81" t="str">
        <f>IF(ISTEXT('Discounted Benefits'!$N532&amp;'Discounted Benefits'!$O532),('Discounted Benefits'!W532)/Value_Output,"")</f>
        <v/>
      </c>
      <c r="R359" s="81" t="str">
        <f>IF(ISTEXT('Discounted Benefits'!$N532&amp;'Discounted Benefits'!$O532),('Discounted Benefits'!X532)/Value_Output,"")</f>
        <v/>
      </c>
      <c r="S359" s="81" t="str">
        <f>IF(ISTEXT('Discounted Benefits'!$N532&amp;'Discounted Benefits'!$O532),('Discounted Benefits'!Y532)/Value_Output,"")</f>
        <v/>
      </c>
      <c r="T359" s="81" t="str">
        <f>IF(ISTEXT('Discounted Benefits'!$N532&amp;'Discounted Benefits'!$O532),('Discounted Benefits'!Z532)/Value_Output,"")</f>
        <v/>
      </c>
      <c r="U359" s="81" t="str">
        <f>IF(ISTEXT('Discounted Benefits'!$N532&amp;'Discounted Benefits'!$O532),('Discounted Benefits'!AA532)/Value_Output,"")</f>
        <v/>
      </c>
      <c r="V359" s="81" t="str">
        <f>IF(ISTEXT('Discounted Benefits'!$N532&amp;'Discounted Benefits'!$O532),('Discounted Benefits'!AB532)/Value_Output,"")</f>
        <v/>
      </c>
      <c r="W359" s="81" t="str">
        <f>IF(ISTEXT('Discounted Benefits'!$N532&amp;'Discounted Benefits'!$O532),('Discounted Benefits'!AC532)/Value_Output,"")</f>
        <v/>
      </c>
      <c r="X359" s="81" t="str">
        <f>IF(ISTEXT('Discounted Benefits'!$N532&amp;'Discounted Benefits'!$O532),('Discounted Benefits'!AD532)/Value_Output,"")</f>
        <v/>
      </c>
      <c r="Y359" s="81" t="str">
        <f>IF(ISTEXT('Discounted Benefits'!$N532&amp;'Discounted Benefits'!$O532),('Discounted Benefits'!AE532)/Value_Output,"")</f>
        <v/>
      </c>
      <c r="Z359" s="81" t="str">
        <f>IF(ISTEXT('Discounted Benefits'!$N532&amp;'Discounted Benefits'!$O532),('Discounted Benefits'!AF532)/Value_Output,"")</f>
        <v/>
      </c>
      <c r="AA359" s="81" t="str">
        <f>IF(ISTEXT('Discounted Benefits'!$N532&amp;'Discounted Benefits'!$O532),('Discounted Benefits'!AG532)/Value_Output,"")</f>
        <v/>
      </c>
      <c r="AB359" s="81" t="str">
        <f>IF(ISTEXT('Discounted Benefits'!$N532&amp;'Discounted Benefits'!$O532),('Discounted Benefits'!AH532)/Value_Output,"")</f>
        <v/>
      </c>
      <c r="AC359" s="81" t="str">
        <f>IF(ISTEXT('Discounted Benefits'!$N532&amp;'Discounted Benefits'!$O532),('Discounted Benefits'!AI532)/Value_Output,"")</f>
        <v/>
      </c>
      <c r="AD359" s="81" t="str">
        <f>IF(ISTEXT('Discounted Benefits'!$N532&amp;'Discounted Benefits'!$O532),('Discounted Benefits'!AJ532)/Value_Output,"")</f>
        <v/>
      </c>
      <c r="AE359" s="81" t="str">
        <f>IF(ISTEXT('Discounted Benefits'!$N532&amp;'Discounted Benefits'!$O532),('Discounted Benefits'!AK532)/Value_Output,"")</f>
        <v/>
      </c>
      <c r="AF359" s="81" t="str">
        <f>IF(ISTEXT('Discounted Benefits'!$N532&amp;'Discounted Benefits'!$O532),('Discounted Benefits'!AL532)/Value_Output,"")</f>
        <v/>
      </c>
      <c r="AG359" s="81" t="str">
        <f>IF(ISTEXT('Discounted Benefits'!$N532&amp;'Discounted Benefits'!$O532),('Discounted Benefits'!AM532)/Value_Output,"")</f>
        <v/>
      </c>
      <c r="AH359" s="81" t="str">
        <f>IF(ISTEXT('Discounted Benefits'!$N532&amp;'Discounted Benefits'!$O532),('Discounted Benefits'!AN532)/Value_Output,"")</f>
        <v/>
      </c>
      <c r="AI359" s="81" t="str">
        <f>IF(ISTEXT('Discounted Benefits'!$N532&amp;'Discounted Benefits'!$O532),('Discounted Benefits'!AO532)/Value_Output,"")</f>
        <v/>
      </c>
      <c r="AJ359" s="81" t="str">
        <f>IF(ISTEXT('Discounted Benefits'!$N532&amp;'Discounted Benefits'!$O532),('Discounted Benefits'!AP532)/Value_Output,"")</f>
        <v/>
      </c>
      <c r="AK359" s="81" t="str">
        <f>IF(ISTEXT('Discounted Benefits'!$N532&amp;'Discounted Benefits'!$O532),('Discounted Benefits'!AQ532)/Value_Output,"")</f>
        <v/>
      </c>
      <c r="AL359" s="81" t="str">
        <f>IF(ISTEXT('Discounted Benefits'!$N532&amp;'Discounted Benefits'!$O532),('Discounted Benefits'!AR532)/Value_Output,"")</f>
        <v/>
      </c>
      <c r="AM359" s="81" t="str">
        <f>IF(ISTEXT('Discounted Benefits'!$N532&amp;'Discounted Benefits'!$O532),('Discounted Benefits'!AS532)/Value_Output,"")</f>
        <v/>
      </c>
      <c r="AN359" s="81" t="str">
        <f>IF(ISTEXT('Discounted Benefits'!$N532&amp;'Discounted Benefits'!$O532),('Discounted Benefits'!AT532)/Value_Output,"")</f>
        <v/>
      </c>
      <c r="AO359" s="81" t="str">
        <f>IF(ISTEXT('Discounted Benefits'!$N532&amp;'Discounted Benefits'!$O532),('Discounted Benefits'!AU532)/Value_Output,"")</f>
        <v/>
      </c>
      <c r="AP359" s="81" t="str">
        <f>IF(ISTEXT('Discounted Benefits'!$N532&amp;'Discounted Benefits'!$O532),('Discounted Benefits'!AV532)/Value_Output,"")</f>
        <v/>
      </c>
      <c r="AQ359" s="81" t="str">
        <f>IF(ISTEXT('Discounted Benefits'!$N532&amp;'Discounted Benefits'!$O532),('Discounted Benefits'!AW532)/Value_Output,"")</f>
        <v/>
      </c>
      <c r="AR359" s="81" t="str">
        <f>IF(ISTEXT('Discounted Benefits'!$N532&amp;'Discounted Benefits'!$O532),('Discounted Benefits'!AX532)/Value_Output,"")</f>
        <v/>
      </c>
      <c r="AS359" s="81" t="str">
        <f>IF(ISTEXT('Discounted Benefits'!$N532&amp;'Discounted Benefits'!$O532),('Discounted Benefits'!AY532)/Value_Output,"")</f>
        <v/>
      </c>
      <c r="AT359" s="81" t="str">
        <f>IF(ISTEXT('Discounted Benefits'!$N532&amp;'Discounted Benefits'!$O532),('Discounted Benefits'!AZ532)/Value_Output,"")</f>
        <v/>
      </c>
      <c r="AU359" s="81" t="str">
        <f>IF(ISTEXT('Discounted Benefits'!$N532&amp;'Discounted Benefits'!$O532),('Discounted Benefits'!BA532)/Value_Output,"")</f>
        <v/>
      </c>
      <c r="AV359" s="81" t="str">
        <f>IF(ISTEXT('Discounted Benefits'!$N532&amp;'Discounted Benefits'!$O532),('Discounted Benefits'!BB532)/Value_Output,"")</f>
        <v/>
      </c>
      <c r="AW359" s="81" t="str">
        <f>IF(ISTEXT('Discounted Benefits'!$N532&amp;'Discounted Benefits'!$O532),('Discounted Benefits'!BC532)/Value_Output,"")</f>
        <v/>
      </c>
      <c r="AX359" s="81" t="str">
        <f>IF(ISTEXT('Discounted Benefits'!$N532&amp;'Discounted Benefits'!$O532),('Discounted Benefits'!BD532)/Value_Output,"")</f>
        <v/>
      </c>
      <c r="AY359" s="81" t="str">
        <f>IF(ISTEXT('Discounted Benefits'!$N532&amp;'Discounted Benefits'!$O532),('Discounted Benefits'!BE532)/Value_Output,"")</f>
        <v/>
      </c>
      <c r="AZ359" s="77" t="str">
        <f>IF(ISTEXT('Discounted Benefits'!$N532&amp;'Discounted Benefits'!$O532),('Discounted Benefits'!BF532)/Value_Output,"")</f>
        <v/>
      </c>
      <c r="BA359" s="77" t="str">
        <f>IF(ISTEXT('Discounted Benefits'!$N532&amp;'Discounted Benefits'!$O532),('Discounted Benefits'!BG532)/Value_Output,"")</f>
        <v/>
      </c>
      <c r="BB359" s="77" t="str">
        <f>IF(ISTEXT('Discounted Benefits'!$N532&amp;'Discounted Benefits'!$O532),('Discounted Benefits'!BH532)/Value_Output,"")</f>
        <v/>
      </c>
      <c r="BC359" s="77" t="str">
        <f>IF(ISTEXT('Discounted Benefits'!$N532&amp;'Discounted Benefits'!$O532),('Discounted Benefits'!BI532)/Value_Output,"")</f>
        <v/>
      </c>
      <c r="BD359" s="77" t="str">
        <f>IF(ISTEXT('Discounted Benefits'!$N532&amp;'Discounted Benefits'!$O532),('Discounted Benefits'!BJ532)/Value_Output,"")</f>
        <v/>
      </c>
      <c r="BE359" s="77" t="str">
        <f>IF(ISTEXT('Discounted Benefits'!$N532&amp;'Discounted Benefits'!$O532),('Discounted Benefits'!BK532)/Value_Output,"")</f>
        <v/>
      </c>
      <c r="BF359" s="77" t="str">
        <f>IF(ISTEXT('Discounted Benefits'!$N532&amp;'Discounted Benefits'!$O532),('Discounted Benefits'!BL532)/Value_Output,"")</f>
        <v/>
      </c>
      <c r="BG359" s="77" t="str">
        <f>IF(ISTEXT('Discounted Benefits'!$N532&amp;'Discounted Benefits'!$O532),('Discounted Benefits'!BM532)/Value_Output,"")</f>
        <v/>
      </c>
      <c r="BH359" s="77" t="str">
        <f>IF(ISTEXT('Discounted Benefits'!$N532&amp;'Discounted Benefits'!$O532),('Discounted Benefits'!BN532)/Value_Output,"")</f>
        <v/>
      </c>
      <c r="BI359" s="77" t="str">
        <f>IF(ISTEXT('Discounted Benefits'!$N532&amp;'Discounted Benefits'!$O532),('Discounted Benefits'!BO532)/Value_Output,"")</f>
        <v/>
      </c>
      <c r="BJ359" s="77" t="str">
        <f>IF(ISTEXT('Discounted Benefits'!$N532&amp;'Discounted Benefits'!$O532),('Discounted Benefits'!BP532)/Value_Output,"")</f>
        <v/>
      </c>
      <c r="BK359" s="77" t="str">
        <f>IF(ISTEXT('Discounted Benefits'!$N532&amp;'Discounted Benefits'!$O532),('Discounted Benefits'!BQ532)/Value_Output,"")</f>
        <v/>
      </c>
      <c r="BL359" s="77" t="str">
        <f>IF(ISTEXT('Discounted Benefits'!$N532&amp;'Discounted Benefits'!$O532),('Discounted Benefits'!BR532)/Value_Output,"")</f>
        <v/>
      </c>
      <c r="BM359" s="77" t="str">
        <f>IF(ISTEXT('Discounted Benefits'!$N532&amp;'Discounted Benefits'!$O532),('Discounted Benefits'!BS532)/Value_Output,"")</f>
        <v/>
      </c>
      <c r="BN359" s="77" t="str">
        <f>IF(ISTEXT('Discounted Benefits'!$N532&amp;'Discounted Benefits'!$O532),('Discounted Benefits'!BT532)/Value_Output,"")</f>
        <v/>
      </c>
      <c r="BO359" s="77" t="str">
        <f>IF(ISTEXT('Discounted Benefits'!$N532&amp;'Discounted Benefits'!$O532),('Discounted Benefits'!BU532)/Value_Output,"")</f>
        <v/>
      </c>
      <c r="BP359" s="77" t="str">
        <f>IF(ISTEXT('Discounted Benefits'!$N532&amp;'Discounted Benefits'!$O532),('Discounted Benefits'!BV532)/Value_Output,"")</f>
        <v/>
      </c>
      <c r="BQ359" s="77" t="str">
        <f>IF(ISTEXT('Discounted Benefits'!$N532&amp;'Discounted Benefits'!$O532),('Discounted Benefits'!BW532)/Value_Output,"")</f>
        <v/>
      </c>
      <c r="BR359" s="77" t="str">
        <f>IF(ISTEXT('Discounted Benefits'!$N532&amp;'Discounted Benefits'!$O532),('Discounted Benefits'!BX532)/Value_Output,"")</f>
        <v/>
      </c>
      <c r="BS359" s="77" t="str">
        <f>IF(ISTEXT('Discounted Benefits'!$N532&amp;'Discounted Benefits'!$O532),('Discounted Benefits'!BY532)/Value_Output,"")</f>
        <v/>
      </c>
      <c r="BT359" s="77" t="str">
        <f>IF(ISTEXT('Discounted Benefits'!$N532&amp;'Discounted Benefits'!$O532),('Discounted Benefits'!BZ532)/Value_Output,"")</f>
        <v/>
      </c>
      <c r="BU359" s="77" t="str">
        <f>IF(ISTEXT('Discounted Benefits'!$N532&amp;'Discounted Benefits'!$O532),('Discounted Benefits'!CA532)/Value_Output,"")</f>
        <v/>
      </c>
      <c r="BV359" s="77" t="str">
        <f>IF(ISTEXT('Discounted Benefits'!$N532&amp;'Discounted Benefits'!$O532),('Discounted Benefits'!CB532)/Value_Output,"")</f>
        <v/>
      </c>
      <c r="BW359" s="77" t="str">
        <f>IF(ISTEXT('Discounted Benefits'!$N532&amp;'Discounted Benefits'!$O532),('Discounted Benefits'!CC532)/Value_Output,"")</f>
        <v/>
      </c>
      <c r="BX359" s="77" t="str">
        <f>IF(ISTEXT('Discounted Benefits'!$N532&amp;'Discounted Benefits'!$O532),('Discounted Benefits'!CD532)/Value_Output,"")</f>
        <v/>
      </c>
      <c r="BY359" s="77" t="str">
        <f>IF(ISTEXT('Discounted Benefits'!$N532&amp;'Discounted Benefits'!$O532),('Discounted Benefits'!CE532)/Value_Output,"")</f>
        <v/>
      </c>
      <c r="BZ359" s="77" t="str">
        <f>IF(ISTEXT('Discounted Benefits'!$N532&amp;'Discounted Benefits'!$O532),('Discounted Benefits'!CF532)/Value_Output,"")</f>
        <v/>
      </c>
      <c r="CA359" s="77" t="str">
        <f>IF(ISTEXT('Discounted Benefits'!$N532&amp;'Discounted Benefits'!$O532),('Discounted Benefits'!CG532)/Value_Output,"")</f>
        <v/>
      </c>
      <c r="CB359" s="77" t="str">
        <f>IF(ISTEXT('Discounted Benefits'!$N532&amp;'Discounted Benefits'!$O532),('Discounted Benefits'!CH532)/Value_Output,"")</f>
        <v/>
      </c>
      <c r="CC359" s="77" t="str">
        <f>IF(ISTEXT('Discounted Benefits'!$N532&amp;'Discounted Benefits'!$O532),('Discounted Benefits'!CI532)/Value_Output,"")</f>
        <v/>
      </c>
      <c r="CD359" s="77" t="str">
        <f>IF(ISTEXT('Discounted Benefits'!$N532&amp;'Discounted Benefits'!$O532),('Discounted Benefits'!CJ532)/Value_Output,"")</f>
        <v/>
      </c>
      <c r="CE359" s="77" t="str">
        <f>IF(ISTEXT('Discounted Benefits'!$N532&amp;'Discounted Benefits'!$O532),('Discounted Benefits'!CK532)/Value_Output,"")</f>
        <v/>
      </c>
      <c r="CF359" s="77" t="str">
        <f>IF(ISTEXT('Discounted Benefits'!$N532&amp;'Discounted Benefits'!$O532),('Discounted Benefits'!CL532)/Value_Output,"")</f>
        <v/>
      </c>
      <c r="CG359" s="77" t="str">
        <f>IF(ISTEXT('Discounted Benefits'!$N532&amp;'Discounted Benefits'!$O532),('Discounted Benefits'!CM532)/Value_Output,"")</f>
        <v/>
      </c>
      <c r="CH359" s="77" t="str">
        <f>IF(ISTEXT('Discounted Benefits'!$N532&amp;'Discounted Benefits'!$O532),('Discounted Benefits'!CN532)/Value_Output,"")</f>
        <v/>
      </c>
      <c r="CI359" s="77" t="str">
        <f>IF(ISTEXT('Discounted Benefits'!$N532&amp;'Discounted Benefits'!$O532),('Discounted Benefits'!CO532)/Value_Output,"")</f>
        <v/>
      </c>
      <c r="CJ359" s="77" t="str">
        <f>IF(ISTEXT('Discounted Benefits'!$N532&amp;'Discounted Benefits'!$O532),('Discounted Benefits'!CP532)/Value_Output,"")</f>
        <v/>
      </c>
      <c r="CM359" s="24"/>
      <c r="CN359" s="24"/>
    </row>
    <row r="360" spans="3:92" x14ac:dyDescent="0.35">
      <c r="C360" s="114"/>
      <c r="D360" s="114"/>
      <c r="E360" s="23" t="str">
        <f>IF(ISTEXT('Discounted Benefits'!$N533&amp;'Discounted Benefits'!$O533),'Discounted Benefits'!$O533,"")</f>
        <v/>
      </c>
      <c r="F360" s="23"/>
      <c r="G360" s="82" t="str">
        <f>IF(ISTEXT('Discounted Benefits'!$N533&amp;'Discounted Benefits'!$O533),SUM('Discounted Benefits'!$P533:$BM533)/Value_Output,"")</f>
        <v/>
      </c>
      <c r="H360" s="82"/>
      <c r="I360" s="87"/>
      <c r="J360" s="81" t="str">
        <f>IF(ISTEXT('Discounted Benefits'!$N533&amp;'Discounted Benefits'!$O533),('Discounted Benefits'!P533)/Value_Output,"")</f>
        <v/>
      </c>
      <c r="K360" s="81" t="str">
        <f>IF(ISTEXT('Discounted Benefits'!$N533&amp;'Discounted Benefits'!$O533),('Discounted Benefits'!Q533)/Value_Output,"")</f>
        <v/>
      </c>
      <c r="L360" s="81" t="str">
        <f>IF(ISTEXT('Discounted Benefits'!$N533&amp;'Discounted Benefits'!$O533),('Discounted Benefits'!R533)/Value_Output,"")</f>
        <v/>
      </c>
      <c r="M360" s="81" t="str">
        <f>IF(ISTEXT('Discounted Benefits'!$N533&amp;'Discounted Benefits'!$O533),('Discounted Benefits'!S533)/Value_Output,"")</f>
        <v/>
      </c>
      <c r="N360" s="81" t="str">
        <f>IF(ISTEXT('Discounted Benefits'!$N533&amp;'Discounted Benefits'!$O533),('Discounted Benefits'!T533)/Value_Output,"")</f>
        <v/>
      </c>
      <c r="O360" s="81" t="str">
        <f>IF(ISTEXT('Discounted Benefits'!$N533&amp;'Discounted Benefits'!$O533),('Discounted Benefits'!U533)/Value_Output,"")</f>
        <v/>
      </c>
      <c r="P360" s="81" t="str">
        <f>IF(ISTEXT('Discounted Benefits'!$N533&amp;'Discounted Benefits'!$O533),('Discounted Benefits'!V533)/Value_Output,"")</f>
        <v/>
      </c>
      <c r="Q360" s="81" t="str">
        <f>IF(ISTEXT('Discounted Benefits'!$N533&amp;'Discounted Benefits'!$O533),('Discounted Benefits'!W533)/Value_Output,"")</f>
        <v/>
      </c>
      <c r="R360" s="81" t="str">
        <f>IF(ISTEXT('Discounted Benefits'!$N533&amp;'Discounted Benefits'!$O533),('Discounted Benefits'!X533)/Value_Output,"")</f>
        <v/>
      </c>
      <c r="S360" s="81" t="str">
        <f>IF(ISTEXT('Discounted Benefits'!$N533&amp;'Discounted Benefits'!$O533),('Discounted Benefits'!Y533)/Value_Output,"")</f>
        <v/>
      </c>
      <c r="T360" s="81" t="str">
        <f>IF(ISTEXT('Discounted Benefits'!$N533&amp;'Discounted Benefits'!$O533),('Discounted Benefits'!Z533)/Value_Output,"")</f>
        <v/>
      </c>
      <c r="U360" s="81" t="str">
        <f>IF(ISTEXT('Discounted Benefits'!$N533&amp;'Discounted Benefits'!$O533),('Discounted Benefits'!AA533)/Value_Output,"")</f>
        <v/>
      </c>
      <c r="V360" s="81" t="str">
        <f>IF(ISTEXT('Discounted Benefits'!$N533&amp;'Discounted Benefits'!$O533),('Discounted Benefits'!AB533)/Value_Output,"")</f>
        <v/>
      </c>
      <c r="W360" s="81" t="str">
        <f>IF(ISTEXT('Discounted Benefits'!$N533&amp;'Discounted Benefits'!$O533),('Discounted Benefits'!AC533)/Value_Output,"")</f>
        <v/>
      </c>
      <c r="X360" s="81" t="str">
        <f>IF(ISTEXT('Discounted Benefits'!$N533&amp;'Discounted Benefits'!$O533),('Discounted Benefits'!AD533)/Value_Output,"")</f>
        <v/>
      </c>
      <c r="Y360" s="81" t="str">
        <f>IF(ISTEXT('Discounted Benefits'!$N533&amp;'Discounted Benefits'!$O533),('Discounted Benefits'!AE533)/Value_Output,"")</f>
        <v/>
      </c>
      <c r="Z360" s="81" t="str">
        <f>IF(ISTEXT('Discounted Benefits'!$N533&amp;'Discounted Benefits'!$O533),('Discounted Benefits'!AF533)/Value_Output,"")</f>
        <v/>
      </c>
      <c r="AA360" s="81" t="str">
        <f>IF(ISTEXT('Discounted Benefits'!$N533&amp;'Discounted Benefits'!$O533),('Discounted Benefits'!AG533)/Value_Output,"")</f>
        <v/>
      </c>
      <c r="AB360" s="81" t="str">
        <f>IF(ISTEXT('Discounted Benefits'!$N533&amp;'Discounted Benefits'!$O533),('Discounted Benefits'!AH533)/Value_Output,"")</f>
        <v/>
      </c>
      <c r="AC360" s="81" t="str">
        <f>IF(ISTEXT('Discounted Benefits'!$N533&amp;'Discounted Benefits'!$O533),('Discounted Benefits'!AI533)/Value_Output,"")</f>
        <v/>
      </c>
      <c r="AD360" s="81" t="str">
        <f>IF(ISTEXT('Discounted Benefits'!$N533&amp;'Discounted Benefits'!$O533),('Discounted Benefits'!AJ533)/Value_Output,"")</f>
        <v/>
      </c>
      <c r="AE360" s="81" t="str">
        <f>IF(ISTEXT('Discounted Benefits'!$N533&amp;'Discounted Benefits'!$O533),('Discounted Benefits'!AK533)/Value_Output,"")</f>
        <v/>
      </c>
      <c r="AF360" s="81" t="str">
        <f>IF(ISTEXT('Discounted Benefits'!$N533&amp;'Discounted Benefits'!$O533),('Discounted Benefits'!AL533)/Value_Output,"")</f>
        <v/>
      </c>
      <c r="AG360" s="81" t="str">
        <f>IF(ISTEXT('Discounted Benefits'!$N533&amp;'Discounted Benefits'!$O533),('Discounted Benefits'!AM533)/Value_Output,"")</f>
        <v/>
      </c>
      <c r="AH360" s="81" t="str">
        <f>IF(ISTEXT('Discounted Benefits'!$N533&amp;'Discounted Benefits'!$O533),('Discounted Benefits'!AN533)/Value_Output,"")</f>
        <v/>
      </c>
      <c r="AI360" s="81" t="str">
        <f>IF(ISTEXT('Discounted Benefits'!$N533&amp;'Discounted Benefits'!$O533),('Discounted Benefits'!AO533)/Value_Output,"")</f>
        <v/>
      </c>
      <c r="AJ360" s="81" t="str">
        <f>IF(ISTEXT('Discounted Benefits'!$N533&amp;'Discounted Benefits'!$O533),('Discounted Benefits'!AP533)/Value_Output,"")</f>
        <v/>
      </c>
      <c r="AK360" s="81" t="str">
        <f>IF(ISTEXT('Discounted Benefits'!$N533&amp;'Discounted Benefits'!$O533),('Discounted Benefits'!AQ533)/Value_Output,"")</f>
        <v/>
      </c>
      <c r="AL360" s="81" t="str">
        <f>IF(ISTEXT('Discounted Benefits'!$N533&amp;'Discounted Benefits'!$O533),('Discounted Benefits'!AR533)/Value_Output,"")</f>
        <v/>
      </c>
      <c r="AM360" s="81" t="str">
        <f>IF(ISTEXT('Discounted Benefits'!$N533&amp;'Discounted Benefits'!$O533),('Discounted Benefits'!AS533)/Value_Output,"")</f>
        <v/>
      </c>
      <c r="AN360" s="81" t="str">
        <f>IF(ISTEXT('Discounted Benefits'!$N533&amp;'Discounted Benefits'!$O533),('Discounted Benefits'!AT533)/Value_Output,"")</f>
        <v/>
      </c>
      <c r="AO360" s="81" t="str">
        <f>IF(ISTEXT('Discounted Benefits'!$N533&amp;'Discounted Benefits'!$O533),('Discounted Benefits'!AU533)/Value_Output,"")</f>
        <v/>
      </c>
      <c r="AP360" s="81" t="str">
        <f>IF(ISTEXT('Discounted Benefits'!$N533&amp;'Discounted Benefits'!$O533),('Discounted Benefits'!AV533)/Value_Output,"")</f>
        <v/>
      </c>
      <c r="AQ360" s="81" t="str">
        <f>IF(ISTEXT('Discounted Benefits'!$N533&amp;'Discounted Benefits'!$O533),('Discounted Benefits'!AW533)/Value_Output,"")</f>
        <v/>
      </c>
      <c r="AR360" s="81" t="str">
        <f>IF(ISTEXT('Discounted Benefits'!$N533&amp;'Discounted Benefits'!$O533),('Discounted Benefits'!AX533)/Value_Output,"")</f>
        <v/>
      </c>
      <c r="AS360" s="81" t="str">
        <f>IF(ISTEXT('Discounted Benefits'!$N533&amp;'Discounted Benefits'!$O533),('Discounted Benefits'!AY533)/Value_Output,"")</f>
        <v/>
      </c>
      <c r="AT360" s="81" t="str">
        <f>IF(ISTEXT('Discounted Benefits'!$N533&amp;'Discounted Benefits'!$O533),('Discounted Benefits'!AZ533)/Value_Output,"")</f>
        <v/>
      </c>
      <c r="AU360" s="81" t="str">
        <f>IF(ISTEXT('Discounted Benefits'!$N533&amp;'Discounted Benefits'!$O533),('Discounted Benefits'!BA533)/Value_Output,"")</f>
        <v/>
      </c>
      <c r="AV360" s="81" t="str">
        <f>IF(ISTEXT('Discounted Benefits'!$N533&amp;'Discounted Benefits'!$O533),('Discounted Benefits'!BB533)/Value_Output,"")</f>
        <v/>
      </c>
      <c r="AW360" s="81" t="str">
        <f>IF(ISTEXT('Discounted Benefits'!$N533&amp;'Discounted Benefits'!$O533),('Discounted Benefits'!BC533)/Value_Output,"")</f>
        <v/>
      </c>
      <c r="AX360" s="81" t="str">
        <f>IF(ISTEXT('Discounted Benefits'!$N533&amp;'Discounted Benefits'!$O533),('Discounted Benefits'!BD533)/Value_Output,"")</f>
        <v/>
      </c>
      <c r="AY360" s="81" t="str">
        <f>IF(ISTEXT('Discounted Benefits'!$N533&amp;'Discounted Benefits'!$O533),('Discounted Benefits'!BE533)/Value_Output,"")</f>
        <v/>
      </c>
      <c r="AZ360" s="77" t="str">
        <f>IF(ISTEXT('Discounted Benefits'!$N533&amp;'Discounted Benefits'!$O533),('Discounted Benefits'!BF533)/Value_Output,"")</f>
        <v/>
      </c>
      <c r="BA360" s="77" t="str">
        <f>IF(ISTEXT('Discounted Benefits'!$N533&amp;'Discounted Benefits'!$O533),('Discounted Benefits'!BG533)/Value_Output,"")</f>
        <v/>
      </c>
      <c r="BB360" s="77" t="str">
        <f>IF(ISTEXT('Discounted Benefits'!$N533&amp;'Discounted Benefits'!$O533),('Discounted Benefits'!BH533)/Value_Output,"")</f>
        <v/>
      </c>
      <c r="BC360" s="77" t="str">
        <f>IF(ISTEXT('Discounted Benefits'!$N533&amp;'Discounted Benefits'!$O533),('Discounted Benefits'!BI533)/Value_Output,"")</f>
        <v/>
      </c>
      <c r="BD360" s="77" t="str">
        <f>IF(ISTEXT('Discounted Benefits'!$N533&amp;'Discounted Benefits'!$O533),('Discounted Benefits'!BJ533)/Value_Output,"")</f>
        <v/>
      </c>
      <c r="BE360" s="77" t="str">
        <f>IF(ISTEXT('Discounted Benefits'!$N533&amp;'Discounted Benefits'!$O533),('Discounted Benefits'!BK533)/Value_Output,"")</f>
        <v/>
      </c>
      <c r="BF360" s="77" t="str">
        <f>IF(ISTEXT('Discounted Benefits'!$N533&amp;'Discounted Benefits'!$O533),('Discounted Benefits'!BL533)/Value_Output,"")</f>
        <v/>
      </c>
      <c r="BG360" s="77" t="str">
        <f>IF(ISTEXT('Discounted Benefits'!$N533&amp;'Discounted Benefits'!$O533),('Discounted Benefits'!BM533)/Value_Output,"")</f>
        <v/>
      </c>
      <c r="BH360" s="77" t="str">
        <f>IF(ISTEXT('Discounted Benefits'!$N533&amp;'Discounted Benefits'!$O533),('Discounted Benefits'!BN533)/Value_Output,"")</f>
        <v/>
      </c>
      <c r="BI360" s="77" t="str">
        <f>IF(ISTEXT('Discounted Benefits'!$N533&amp;'Discounted Benefits'!$O533),('Discounted Benefits'!BO533)/Value_Output,"")</f>
        <v/>
      </c>
      <c r="BJ360" s="77" t="str">
        <f>IF(ISTEXT('Discounted Benefits'!$N533&amp;'Discounted Benefits'!$O533),('Discounted Benefits'!BP533)/Value_Output,"")</f>
        <v/>
      </c>
      <c r="BK360" s="77" t="str">
        <f>IF(ISTEXT('Discounted Benefits'!$N533&amp;'Discounted Benefits'!$O533),('Discounted Benefits'!BQ533)/Value_Output,"")</f>
        <v/>
      </c>
      <c r="BL360" s="77" t="str">
        <f>IF(ISTEXT('Discounted Benefits'!$N533&amp;'Discounted Benefits'!$O533),('Discounted Benefits'!BR533)/Value_Output,"")</f>
        <v/>
      </c>
      <c r="BM360" s="77" t="str">
        <f>IF(ISTEXT('Discounted Benefits'!$N533&amp;'Discounted Benefits'!$O533),('Discounted Benefits'!BS533)/Value_Output,"")</f>
        <v/>
      </c>
      <c r="BN360" s="77" t="str">
        <f>IF(ISTEXT('Discounted Benefits'!$N533&amp;'Discounted Benefits'!$O533),('Discounted Benefits'!BT533)/Value_Output,"")</f>
        <v/>
      </c>
      <c r="BO360" s="77" t="str">
        <f>IF(ISTEXT('Discounted Benefits'!$N533&amp;'Discounted Benefits'!$O533),('Discounted Benefits'!BU533)/Value_Output,"")</f>
        <v/>
      </c>
      <c r="BP360" s="77" t="str">
        <f>IF(ISTEXT('Discounted Benefits'!$N533&amp;'Discounted Benefits'!$O533),('Discounted Benefits'!BV533)/Value_Output,"")</f>
        <v/>
      </c>
      <c r="BQ360" s="77" t="str">
        <f>IF(ISTEXT('Discounted Benefits'!$N533&amp;'Discounted Benefits'!$O533),('Discounted Benefits'!BW533)/Value_Output,"")</f>
        <v/>
      </c>
      <c r="BR360" s="77" t="str">
        <f>IF(ISTEXT('Discounted Benefits'!$N533&amp;'Discounted Benefits'!$O533),('Discounted Benefits'!BX533)/Value_Output,"")</f>
        <v/>
      </c>
      <c r="BS360" s="77" t="str">
        <f>IF(ISTEXT('Discounted Benefits'!$N533&amp;'Discounted Benefits'!$O533),('Discounted Benefits'!BY533)/Value_Output,"")</f>
        <v/>
      </c>
      <c r="BT360" s="77" t="str">
        <f>IF(ISTEXT('Discounted Benefits'!$N533&amp;'Discounted Benefits'!$O533),('Discounted Benefits'!BZ533)/Value_Output,"")</f>
        <v/>
      </c>
      <c r="BU360" s="77" t="str">
        <f>IF(ISTEXT('Discounted Benefits'!$N533&amp;'Discounted Benefits'!$O533),('Discounted Benefits'!CA533)/Value_Output,"")</f>
        <v/>
      </c>
      <c r="BV360" s="77" t="str">
        <f>IF(ISTEXT('Discounted Benefits'!$N533&amp;'Discounted Benefits'!$O533),('Discounted Benefits'!CB533)/Value_Output,"")</f>
        <v/>
      </c>
      <c r="BW360" s="77" t="str">
        <f>IF(ISTEXT('Discounted Benefits'!$N533&amp;'Discounted Benefits'!$O533),('Discounted Benefits'!CC533)/Value_Output,"")</f>
        <v/>
      </c>
      <c r="BX360" s="77" t="str">
        <f>IF(ISTEXT('Discounted Benefits'!$N533&amp;'Discounted Benefits'!$O533),('Discounted Benefits'!CD533)/Value_Output,"")</f>
        <v/>
      </c>
      <c r="BY360" s="77" t="str">
        <f>IF(ISTEXT('Discounted Benefits'!$N533&amp;'Discounted Benefits'!$O533),('Discounted Benefits'!CE533)/Value_Output,"")</f>
        <v/>
      </c>
      <c r="BZ360" s="77" t="str">
        <f>IF(ISTEXT('Discounted Benefits'!$N533&amp;'Discounted Benefits'!$O533),('Discounted Benefits'!CF533)/Value_Output,"")</f>
        <v/>
      </c>
      <c r="CA360" s="77" t="str">
        <f>IF(ISTEXT('Discounted Benefits'!$N533&amp;'Discounted Benefits'!$O533),('Discounted Benefits'!CG533)/Value_Output,"")</f>
        <v/>
      </c>
      <c r="CB360" s="77" t="str">
        <f>IF(ISTEXT('Discounted Benefits'!$N533&amp;'Discounted Benefits'!$O533),('Discounted Benefits'!CH533)/Value_Output,"")</f>
        <v/>
      </c>
      <c r="CC360" s="77" t="str">
        <f>IF(ISTEXT('Discounted Benefits'!$N533&amp;'Discounted Benefits'!$O533),('Discounted Benefits'!CI533)/Value_Output,"")</f>
        <v/>
      </c>
      <c r="CD360" s="77" t="str">
        <f>IF(ISTEXT('Discounted Benefits'!$N533&amp;'Discounted Benefits'!$O533),('Discounted Benefits'!CJ533)/Value_Output,"")</f>
        <v/>
      </c>
      <c r="CE360" s="77" t="str">
        <f>IF(ISTEXT('Discounted Benefits'!$N533&amp;'Discounted Benefits'!$O533),('Discounted Benefits'!CK533)/Value_Output,"")</f>
        <v/>
      </c>
      <c r="CF360" s="77" t="str">
        <f>IF(ISTEXT('Discounted Benefits'!$N533&amp;'Discounted Benefits'!$O533),('Discounted Benefits'!CL533)/Value_Output,"")</f>
        <v/>
      </c>
      <c r="CG360" s="77" t="str">
        <f>IF(ISTEXT('Discounted Benefits'!$N533&amp;'Discounted Benefits'!$O533),('Discounted Benefits'!CM533)/Value_Output,"")</f>
        <v/>
      </c>
      <c r="CH360" s="77" t="str">
        <f>IF(ISTEXT('Discounted Benefits'!$N533&amp;'Discounted Benefits'!$O533),('Discounted Benefits'!CN533)/Value_Output,"")</f>
        <v/>
      </c>
      <c r="CI360" s="77" t="str">
        <f>IF(ISTEXT('Discounted Benefits'!$N533&amp;'Discounted Benefits'!$O533),('Discounted Benefits'!CO533)/Value_Output,"")</f>
        <v/>
      </c>
      <c r="CJ360" s="77" t="str">
        <f>IF(ISTEXT('Discounted Benefits'!$N533&amp;'Discounted Benefits'!$O533),('Discounted Benefits'!CP533)/Value_Output,"")</f>
        <v/>
      </c>
      <c r="CM360" s="24"/>
      <c r="CN360" s="24"/>
    </row>
    <row r="361" spans="3:92" x14ac:dyDescent="0.35">
      <c r="C361" s="114"/>
      <c r="D361" s="114"/>
      <c r="E361" s="23" t="str">
        <f>IF(ISTEXT('Discounted Benefits'!$N534&amp;'Discounted Benefits'!$O534),'Discounted Benefits'!$O534,"")</f>
        <v/>
      </c>
      <c r="F361" s="23"/>
      <c r="G361" s="82" t="str">
        <f>IF(ISTEXT('Discounted Benefits'!$N534&amp;'Discounted Benefits'!$O534),SUM('Discounted Benefits'!$P534:$BM534)/Value_Output,"")</f>
        <v/>
      </c>
      <c r="H361" s="82"/>
      <c r="I361" s="87"/>
      <c r="J361" s="81" t="str">
        <f>IF(ISTEXT('Discounted Benefits'!$N534&amp;'Discounted Benefits'!$O534),('Discounted Benefits'!P534)/Value_Output,"")</f>
        <v/>
      </c>
      <c r="K361" s="81" t="str">
        <f>IF(ISTEXT('Discounted Benefits'!$N534&amp;'Discounted Benefits'!$O534),('Discounted Benefits'!Q534)/Value_Output,"")</f>
        <v/>
      </c>
      <c r="L361" s="81" t="str">
        <f>IF(ISTEXT('Discounted Benefits'!$N534&amp;'Discounted Benefits'!$O534),('Discounted Benefits'!R534)/Value_Output,"")</f>
        <v/>
      </c>
      <c r="M361" s="81" t="str">
        <f>IF(ISTEXT('Discounted Benefits'!$N534&amp;'Discounted Benefits'!$O534),('Discounted Benefits'!S534)/Value_Output,"")</f>
        <v/>
      </c>
      <c r="N361" s="81" t="str">
        <f>IF(ISTEXT('Discounted Benefits'!$N534&amp;'Discounted Benefits'!$O534),('Discounted Benefits'!T534)/Value_Output,"")</f>
        <v/>
      </c>
      <c r="O361" s="81" t="str">
        <f>IF(ISTEXT('Discounted Benefits'!$N534&amp;'Discounted Benefits'!$O534),('Discounted Benefits'!U534)/Value_Output,"")</f>
        <v/>
      </c>
      <c r="P361" s="81" t="str">
        <f>IF(ISTEXT('Discounted Benefits'!$N534&amp;'Discounted Benefits'!$O534),('Discounted Benefits'!V534)/Value_Output,"")</f>
        <v/>
      </c>
      <c r="Q361" s="81" t="str">
        <f>IF(ISTEXT('Discounted Benefits'!$N534&amp;'Discounted Benefits'!$O534),('Discounted Benefits'!W534)/Value_Output,"")</f>
        <v/>
      </c>
      <c r="R361" s="81" t="str">
        <f>IF(ISTEXT('Discounted Benefits'!$N534&amp;'Discounted Benefits'!$O534),('Discounted Benefits'!X534)/Value_Output,"")</f>
        <v/>
      </c>
      <c r="S361" s="81" t="str">
        <f>IF(ISTEXT('Discounted Benefits'!$N534&amp;'Discounted Benefits'!$O534),('Discounted Benefits'!Y534)/Value_Output,"")</f>
        <v/>
      </c>
      <c r="T361" s="81" t="str">
        <f>IF(ISTEXT('Discounted Benefits'!$N534&amp;'Discounted Benefits'!$O534),('Discounted Benefits'!Z534)/Value_Output,"")</f>
        <v/>
      </c>
      <c r="U361" s="81" t="str">
        <f>IF(ISTEXT('Discounted Benefits'!$N534&amp;'Discounted Benefits'!$O534),('Discounted Benefits'!AA534)/Value_Output,"")</f>
        <v/>
      </c>
      <c r="V361" s="81" t="str">
        <f>IF(ISTEXT('Discounted Benefits'!$N534&amp;'Discounted Benefits'!$O534),('Discounted Benefits'!AB534)/Value_Output,"")</f>
        <v/>
      </c>
      <c r="W361" s="81" t="str">
        <f>IF(ISTEXT('Discounted Benefits'!$N534&amp;'Discounted Benefits'!$O534),('Discounted Benefits'!AC534)/Value_Output,"")</f>
        <v/>
      </c>
      <c r="X361" s="81" t="str">
        <f>IF(ISTEXT('Discounted Benefits'!$N534&amp;'Discounted Benefits'!$O534),('Discounted Benefits'!AD534)/Value_Output,"")</f>
        <v/>
      </c>
      <c r="Y361" s="81" t="str">
        <f>IF(ISTEXT('Discounted Benefits'!$N534&amp;'Discounted Benefits'!$O534),('Discounted Benefits'!AE534)/Value_Output,"")</f>
        <v/>
      </c>
      <c r="Z361" s="81" t="str">
        <f>IF(ISTEXT('Discounted Benefits'!$N534&amp;'Discounted Benefits'!$O534),('Discounted Benefits'!AF534)/Value_Output,"")</f>
        <v/>
      </c>
      <c r="AA361" s="81" t="str">
        <f>IF(ISTEXT('Discounted Benefits'!$N534&amp;'Discounted Benefits'!$O534),('Discounted Benefits'!AG534)/Value_Output,"")</f>
        <v/>
      </c>
      <c r="AB361" s="81" t="str">
        <f>IF(ISTEXT('Discounted Benefits'!$N534&amp;'Discounted Benefits'!$O534),('Discounted Benefits'!AH534)/Value_Output,"")</f>
        <v/>
      </c>
      <c r="AC361" s="81" t="str">
        <f>IF(ISTEXT('Discounted Benefits'!$N534&amp;'Discounted Benefits'!$O534),('Discounted Benefits'!AI534)/Value_Output,"")</f>
        <v/>
      </c>
      <c r="AD361" s="81" t="str">
        <f>IF(ISTEXT('Discounted Benefits'!$N534&amp;'Discounted Benefits'!$O534),('Discounted Benefits'!AJ534)/Value_Output,"")</f>
        <v/>
      </c>
      <c r="AE361" s="81" t="str">
        <f>IF(ISTEXT('Discounted Benefits'!$N534&amp;'Discounted Benefits'!$O534),('Discounted Benefits'!AK534)/Value_Output,"")</f>
        <v/>
      </c>
      <c r="AF361" s="81" t="str">
        <f>IF(ISTEXT('Discounted Benefits'!$N534&amp;'Discounted Benefits'!$O534),('Discounted Benefits'!AL534)/Value_Output,"")</f>
        <v/>
      </c>
      <c r="AG361" s="81" t="str">
        <f>IF(ISTEXT('Discounted Benefits'!$N534&amp;'Discounted Benefits'!$O534),('Discounted Benefits'!AM534)/Value_Output,"")</f>
        <v/>
      </c>
      <c r="AH361" s="81" t="str">
        <f>IF(ISTEXT('Discounted Benefits'!$N534&amp;'Discounted Benefits'!$O534),('Discounted Benefits'!AN534)/Value_Output,"")</f>
        <v/>
      </c>
      <c r="AI361" s="81" t="str">
        <f>IF(ISTEXT('Discounted Benefits'!$N534&amp;'Discounted Benefits'!$O534),('Discounted Benefits'!AO534)/Value_Output,"")</f>
        <v/>
      </c>
      <c r="AJ361" s="81" t="str">
        <f>IF(ISTEXT('Discounted Benefits'!$N534&amp;'Discounted Benefits'!$O534),('Discounted Benefits'!AP534)/Value_Output,"")</f>
        <v/>
      </c>
      <c r="AK361" s="81" t="str">
        <f>IF(ISTEXT('Discounted Benefits'!$N534&amp;'Discounted Benefits'!$O534),('Discounted Benefits'!AQ534)/Value_Output,"")</f>
        <v/>
      </c>
      <c r="AL361" s="81" t="str">
        <f>IF(ISTEXT('Discounted Benefits'!$N534&amp;'Discounted Benefits'!$O534),('Discounted Benefits'!AR534)/Value_Output,"")</f>
        <v/>
      </c>
      <c r="AM361" s="81" t="str">
        <f>IF(ISTEXT('Discounted Benefits'!$N534&amp;'Discounted Benefits'!$O534),('Discounted Benefits'!AS534)/Value_Output,"")</f>
        <v/>
      </c>
      <c r="AN361" s="81" t="str">
        <f>IF(ISTEXT('Discounted Benefits'!$N534&amp;'Discounted Benefits'!$O534),('Discounted Benefits'!AT534)/Value_Output,"")</f>
        <v/>
      </c>
      <c r="AO361" s="81" t="str">
        <f>IF(ISTEXT('Discounted Benefits'!$N534&amp;'Discounted Benefits'!$O534),('Discounted Benefits'!AU534)/Value_Output,"")</f>
        <v/>
      </c>
      <c r="AP361" s="81" t="str">
        <f>IF(ISTEXT('Discounted Benefits'!$N534&amp;'Discounted Benefits'!$O534),('Discounted Benefits'!AV534)/Value_Output,"")</f>
        <v/>
      </c>
      <c r="AQ361" s="81" t="str">
        <f>IF(ISTEXT('Discounted Benefits'!$N534&amp;'Discounted Benefits'!$O534),('Discounted Benefits'!AW534)/Value_Output,"")</f>
        <v/>
      </c>
      <c r="AR361" s="81" t="str">
        <f>IF(ISTEXT('Discounted Benefits'!$N534&amp;'Discounted Benefits'!$O534),('Discounted Benefits'!AX534)/Value_Output,"")</f>
        <v/>
      </c>
      <c r="AS361" s="81" t="str">
        <f>IF(ISTEXT('Discounted Benefits'!$N534&amp;'Discounted Benefits'!$O534),('Discounted Benefits'!AY534)/Value_Output,"")</f>
        <v/>
      </c>
      <c r="AT361" s="81" t="str">
        <f>IF(ISTEXT('Discounted Benefits'!$N534&amp;'Discounted Benefits'!$O534),('Discounted Benefits'!AZ534)/Value_Output,"")</f>
        <v/>
      </c>
      <c r="AU361" s="81" t="str">
        <f>IF(ISTEXT('Discounted Benefits'!$N534&amp;'Discounted Benefits'!$O534),('Discounted Benefits'!BA534)/Value_Output,"")</f>
        <v/>
      </c>
      <c r="AV361" s="81" t="str">
        <f>IF(ISTEXT('Discounted Benefits'!$N534&amp;'Discounted Benefits'!$O534),('Discounted Benefits'!BB534)/Value_Output,"")</f>
        <v/>
      </c>
      <c r="AW361" s="81" t="str">
        <f>IF(ISTEXT('Discounted Benefits'!$N534&amp;'Discounted Benefits'!$O534),('Discounted Benefits'!BC534)/Value_Output,"")</f>
        <v/>
      </c>
      <c r="AX361" s="81" t="str">
        <f>IF(ISTEXT('Discounted Benefits'!$N534&amp;'Discounted Benefits'!$O534),('Discounted Benefits'!BD534)/Value_Output,"")</f>
        <v/>
      </c>
      <c r="AY361" s="81" t="str">
        <f>IF(ISTEXT('Discounted Benefits'!$N534&amp;'Discounted Benefits'!$O534),('Discounted Benefits'!BE534)/Value_Output,"")</f>
        <v/>
      </c>
      <c r="AZ361" s="77" t="str">
        <f>IF(ISTEXT('Discounted Benefits'!$N534&amp;'Discounted Benefits'!$O534),('Discounted Benefits'!BF534)/Value_Output,"")</f>
        <v/>
      </c>
      <c r="BA361" s="77" t="str">
        <f>IF(ISTEXT('Discounted Benefits'!$N534&amp;'Discounted Benefits'!$O534),('Discounted Benefits'!BG534)/Value_Output,"")</f>
        <v/>
      </c>
      <c r="BB361" s="77" t="str">
        <f>IF(ISTEXT('Discounted Benefits'!$N534&amp;'Discounted Benefits'!$O534),('Discounted Benefits'!BH534)/Value_Output,"")</f>
        <v/>
      </c>
      <c r="BC361" s="77" t="str">
        <f>IF(ISTEXT('Discounted Benefits'!$N534&amp;'Discounted Benefits'!$O534),('Discounted Benefits'!BI534)/Value_Output,"")</f>
        <v/>
      </c>
      <c r="BD361" s="77" t="str">
        <f>IF(ISTEXT('Discounted Benefits'!$N534&amp;'Discounted Benefits'!$O534),('Discounted Benefits'!BJ534)/Value_Output,"")</f>
        <v/>
      </c>
      <c r="BE361" s="77" t="str">
        <f>IF(ISTEXT('Discounted Benefits'!$N534&amp;'Discounted Benefits'!$O534),('Discounted Benefits'!BK534)/Value_Output,"")</f>
        <v/>
      </c>
      <c r="BF361" s="77" t="str">
        <f>IF(ISTEXT('Discounted Benefits'!$N534&amp;'Discounted Benefits'!$O534),('Discounted Benefits'!BL534)/Value_Output,"")</f>
        <v/>
      </c>
      <c r="BG361" s="77" t="str">
        <f>IF(ISTEXT('Discounted Benefits'!$N534&amp;'Discounted Benefits'!$O534),('Discounted Benefits'!BM534)/Value_Output,"")</f>
        <v/>
      </c>
      <c r="BH361" s="77" t="str">
        <f>IF(ISTEXT('Discounted Benefits'!$N534&amp;'Discounted Benefits'!$O534),('Discounted Benefits'!BN534)/Value_Output,"")</f>
        <v/>
      </c>
      <c r="BI361" s="77" t="str">
        <f>IF(ISTEXT('Discounted Benefits'!$N534&amp;'Discounted Benefits'!$O534),('Discounted Benefits'!BO534)/Value_Output,"")</f>
        <v/>
      </c>
      <c r="BJ361" s="77" t="str">
        <f>IF(ISTEXT('Discounted Benefits'!$N534&amp;'Discounted Benefits'!$O534),('Discounted Benefits'!BP534)/Value_Output,"")</f>
        <v/>
      </c>
      <c r="BK361" s="77" t="str">
        <f>IF(ISTEXT('Discounted Benefits'!$N534&amp;'Discounted Benefits'!$O534),('Discounted Benefits'!BQ534)/Value_Output,"")</f>
        <v/>
      </c>
      <c r="BL361" s="77" t="str">
        <f>IF(ISTEXT('Discounted Benefits'!$N534&amp;'Discounted Benefits'!$O534),('Discounted Benefits'!BR534)/Value_Output,"")</f>
        <v/>
      </c>
      <c r="BM361" s="77" t="str">
        <f>IF(ISTEXT('Discounted Benefits'!$N534&amp;'Discounted Benefits'!$O534),('Discounted Benefits'!BS534)/Value_Output,"")</f>
        <v/>
      </c>
      <c r="BN361" s="77" t="str">
        <f>IF(ISTEXT('Discounted Benefits'!$N534&amp;'Discounted Benefits'!$O534),('Discounted Benefits'!BT534)/Value_Output,"")</f>
        <v/>
      </c>
      <c r="BO361" s="77" t="str">
        <f>IF(ISTEXT('Discounted Benefits'!$N534&amp;'Discounted Benefits'!$O534),('Discounted Benefits'!BU534)/Value_Output,"")</f>
        <v/>
      </c>
      <c r="BP361" s="77" t="str">
        <f>IF(ISTEXT('Discounted Benefits'!$N534&amp;'Discounted Benefits'!$O534),('Discounted Benefits'!BV534)/Value_Output,"")</f>
        <v/>
      </c>
      <c r="BQ361" s="77" t="str">
        <f>IF(ISTEXT('Discounted Benefits'!$N534&amp;'Discounted Benefits'!$O534),('Discounted Benefits'!BW534)/Value_Output,"")</f>
        <v/>
      </c>
      <c r="BR361" s="77" t="str">
        <f>IF(ISTEXT('Discounted Benefits'!$N534&amp;'Discounted Benefits'!$O534),('Discounted Benefits'!BX534)/Value_Output,"")</f>
        <v/>
      </c>
      <c r="BS361" s="77" t="str">
        <f>IF(ISTEXT('Discounted Benefits'!$N534&amp;'Discounted Benefits'!$O534),('Discounted Benefits'!BY534)/Value_Output,"")</f>
        <v/>
      </c>
      <c r="BT361" s="77" t="str">
        <f>IF(ISTEXT('Discounted Benefits'!$N534&amp;'Discounted Benefits'!$O534),('Discounted Benefits'!BZ534)/Value_Output,"")</f>
        <v/>
      </c>
      <c r="BU361" s="77" t="str">
        <f>IF(ISTEXT('Discounted Benefits'!$N534&amp;'Discounted Benefits'!$O534),('Discounted Benefits'!CA534)/Value_Output,"")</f>
        <v/>
      </c>
      <c r="BV361" s="77" t="str">
        <f>IF(ISTEXT('Discounted Benefits'!$N534&amp;'Discounted Benefits'!$O534),('Discounted Benefits'!CB534)/Value_Output,"")</f>
        <v/>
      </c>
      <c r="BW361" s="77" t="str">
        <f>IF(ISTEXT('Discounted Benefits'!$N534&amp;'Discounted Benefits'!$O534),('Discounted Benefits'!CC534)/Value_Output,"")</f>
        <v/>
      </c>
      <c r="BX361" s="77" t="str">
        <f>IF(ISTEXT('Discounted Benefits'!$N534&amp;'Discounted Benefits'!$O534),('Discounted Benefits'!CD534)/Value_Output,"")</f>
        <v/>
      </c>
      <c r="BY361" s="77" t="str">
        <f>IF(ISTEXT('Discounted Benefits'!$N534&amp;'Discounted Benefits'!$O534),('Discounted Benefits'!CE534)/Value_Output,"")</f>
        <v/>
      </c>
      <c r="BZ361" s="77" t="str">
        <f>IF(ISTEXT('Discounted Benefits'!$N534&amp;'Discounted Benefits'!$O534),('Discounted Benefits'!CF534)/Value_Output,"")</f>
        <v/>
      </c>
      <c r="CA361" s="77" t="str">
        <f>IF(ISTEXT('Discounted Benefits'!$N534&amp;'Discounted Benefits'!$O534),('Discounted Benefits'!CG534)/Value_Output,"")</f>
        <v/>
      </c>
      <c r="CB361" s="77" t="str">
        <f>IF(ISTEXT('Discounted Benefits'!$N534&amp;'Discounted Benefits'!$O534),('Discounted Benefits'!CH534)/Value_Output,"")</f>
        <v/>
      </c>
      <c r="CC361" s="77" t="str">
        <f>IF(ISTEXT('Discounted Benefits'!$N534&amp;'Discounted Benefits'!$O534),('Discounted Benefits'!CI534)/Value_Output,"")</f>
        <v/>
      </c>
      <c r="CD361" s="77" t="str">
        <f>IF(ISTEXT('Discounted Benefits'!$N534&amp;'Discounted Benefits'!$O534),('Discounted Benefits'!CJ534)/Value_Output,"")</f>
        <v/>
      </c>
      <c r="CE361" s="77" t="str">
        <f>IF(ISTEXT('Discounted Benefits'!$N534&amp;'Discounted Benefits'!$O534),('Discounted Benefits'!CK534)/Value_Output,"")</f>
        <v/>
      </c>
      <c r="CF361" s="77" t="str">
        <f>IF(ISTEXT('Discounted Benefits'!$N534&amp;'Discounted Benefits'!$O534),('Discounted Benefits'!CL534)/Value_Output,"")</f>
        <v/>
      </c>
      <c r="CG361" s="77" t="str">
        <f>IF(ISTEXT('Discounted Benefits'!$N534&amp;'Discounted Benefits'!$O534),('Discounted Benefits'!CM534)/Value_Output,"")</f>
        <v/>
      </c>
      <c r="CH361" s="77" t="str">
        <f>IF(ISTEXT('Discounted Benefits'!$N534&amp;'Discounted Benefits'!$O534),('Discounted Benefits'!CN534)/Value_Output,"")</f>
        <v/>
      </c>
      <c r="CI361" s="77" t="str">
        <f>IF(ISTEXT('Discounted Benefits'!$N534&amp;'Discounted Benefits'!$O534),('Discounted Benefits'!CO534)/Value_Output,"")</f>
        <v/>
      </c>
      <c r="CJ361" s="77" t="str">
        <f>IF(ISTEXT('Discounted Benefits'!$N534&amp;'Discounted Benefits'!$O534),('Discounted Benefits'!CP534)/Value_Output,"")</f>
        <v/>
      </c>
      <c r="CM361" s="24"/>
      <c r="CN361" s="24"/>
    </row>
    <row r="362" spans="3:92" x14ac:dyDescent="0.35">
      <c r="C362" s="114"/>
      <c r="D362" s="114"/>
      <c r="E362" s="23" t="str">
        <f>IF(ISTEXT('Discounted Benefits'!$N535&amp;'Discounted Benefits'!$O535),'Discounted Benefits'!$O535,"")</f>
        <v/>
      </c>
      <c r="F362" s="23"/>
      <c r="G362" s="82" t="str">
        <f>IF(ISTEXT('Discounted Benefits'!$N535&amp;'Discounted Benefits'!$O535),SUM('Discounted Benefits'!$P535:$BM535)/Value_Output,"")</f>
        <v/>
      </c>
      <c r="H362" s="82"/>
      <c r="I362" s="87"/>
      <c r="J362" s="81" t="str">
        <f>IF(ISTEXT('Discounted Benefits'!$N535&amp;'Discounted Benefits'!$O535),('Discounted Benefits'!P535)/Value_Output,"")</f>
        <v/>
      </c>
      <c r="K362" s="81" t="str">
        <f>IF(ISTEXT('Discounted Benefits'!$N535&amp;'Discounted Benefits'!$O535),('Discounted Benefits'!Q535)/Value_Output,"")</f>
        <v/>
      </c>
      <c r="L362" s="81" t="str">
        <f>IF(ISTEXT('Discounted Benefits'!$N535&amp;'Discounted Benefits'!$O535),('Discounted Benefits'!R535)/Value_Output,"")</f>
        <v/>
      </c>
      <c r="M362" s="81" t="str">
        <f>IF(ISTEXT('Discounted Benefits'!$N535&amp;'Discounted Benefits'!$O535),('Discounted Benefits'!S535)/Value_Output,"")</f>
        <v/>
      </c>
      <c r="N362" s="81" t="str">
        <f>IF(ISTEXT('Discounted Benefits'!$N535&amp;'Discounted Benefits'!$O535),('Discounted Benefits'!T535)/Value_Output,"")</f>
        <v/>
      </c>
      <c r="O362" s="81" t="str">
        <f>IF(ISTEXT('Discounted Benefits'!$N535&amp;'Discounted Benefits'!$O535),('Discounted Benefits'!U535)/Value_Output,"")</f>
        <v/>
      </c>
      <c r="P362" s="81" t="str">
        <f>IF(ISTEXT('Discounted Benefits'!$N535&amp;'Discounted Benefits'!$O535),('Discounted Benefits'!V535)/Value_Output,"")</f>
        <v/>
      </c>
      <c r="Q362" s="81" t="str">
        <f>IF(ISTEXT('Discounted Benefits'!$N535&amp;'Discounted Benefits'!$O535),('Discounted Benefits'!W535)/Value_Output,"")</f>
        <v/>
      </c>
      <c r="R362" s="81" t="str">
        <f>IF(ISTEXT('Discounted Benefits'!$N535&amp;'Discounted Benefits'!$O535),('Discounted Benefits'!X535)/Value_Output,"")</f>
        <v/>
      </c>
      <c r="S362" s="81" t="str">
        <f>IF(ISTEXT('Discounted Benefits'!$N535&amp;'Discounted Benefits'!$O535),('Discounted Benefits'!Y535)/Value_Output,"")</f>
        <v/>
      </c>
      <c r="T362" s="81" t="str">
        <f>IF(ISTEXT('Discounted Benefits'!$N535&amp;'Discounted Benefits'!$O535),('Discounted Benefits'!Z535)/Value_Output,"")</f>
        <v/>
      </c>
      <c r="U362" s="81" t="str">
        <f>IF(ISTEXT('Discounted Benefits'!$N535&amp;'Discounted Benefits'!$O535),('Discounted Benefits'!AA535)/Value_Output,"")</f>
        <v/>
      </c>
      <c r="V362" s="81" t="str">
        <f>IF(ISTEXT('Discounted Benefits'!$N535&amp;'Discounted Benefits'!$O535),('Discounted Benefits'!AB535)/Value_Output,"")</f>
        <v/>
      </c>
      <c r="W362" s="81" t="str">
        <f>IF(ISTEXT('Discounted Benefits'!$N535&amp;'Discounted Benefits'!$O535),('Discounted Benefits'!AC535)/Value_Output,"")</f>
        <v/>
      </c>
      <c r="X362" s="81" t="str">
        <f>IF(ISTEXT('Discounted Benefits'!$N535&amp;'Discounted Benefits'!$O535),('Discounted Benefits'!AD535)/Value_Output,"")</f>
        <v/>
      </c>
      <c r="Y362" s="81" t="str">
        <f>IF(ISTEXT('Discounted Benefits'!$N535&amp;'Discounted Benefits'!$O535),('Discounted Benefits'!AE535)/Value_Output,"")</f>
        <v/>
      </c>
      <c r="Z362" s="81" t="str">
        <f>IF(ISTEXT('Discounted Benefits'!$N535&amp;'Discounted Benefits'!$O535),('Discounted Benefits'!AF535)/Value_Output,"")</f>
        <v/>
      </c>
      <c r="AA362" s="81" t="str">
        <f>IF(ISTEXT('Discounted Benefits'!$N535&amp;'Discounted Benefits'!$O535),('Discounted Benefits'!AG535)/Value_Output,"")</f>
        <v/>
      </c>
      <c r="AB362" s="81" t="str">
        <f>IF(ISTEXT('Discounted Benefits'!$N535&amp;'Discounted Benefits'!$O535),('Discounted Benefits'!AH535)/Value_Output,"")</f>
        <v/>
      </c>
      <c r="AC362" s="81" t="str">
        <f>IF(ISTEXT('Discounted Benefits'!$N535&amp;'Discounted Benefits'!$O535),('Discounted Benefits'!AI535)/Value_Output,"")</f>
        <v/>
      </c>
      <c r="AD362" s="81" t="str">
        <f>IF(ISTEXT('Discounted Benefits'!$N535&amp;'Discounted Benefits'!$O535),('Discounted Benefits'!AJ535)/Value_Output,"")</f>
        <v/>
      </c>
      <c r="AE362" s="81" t="str">
        <f>IF(ISTEXT('Discounted Benefits'!$N535&amp;'Discounted Benefits'!$O535),('Discounted Benefits'!AK535)/Value_Output,"")</f>
        <v/>
      </c>
      <c r="AF362" s="81" t="str">
        <f>IF(ISTEXT('Discounted Benefits'!$N535&amp;'Discounted Benefits'!$O535),('Discounted Benefits'!AL535)/Value_Output,"")</f>
        <v/>
      </c>
      <c r="AG362" s="81" t="str">
        <f>IF(ISTEXT('Discounted Benefits'!$N535&amp;'Discounted Benefits'!$O535),('Discounted Benefits'!AM535)/Value_Output,"")</f>
        <v/>
      </c>
      <c r="AH362" s="81" t="str">
        <f>IF(ISTEXT('Discounted Benefits'!$N535&amp;'Discounted Benefits'!$O535),('Discounted Benefits'!AN535)/Value_Output,"")</f>
        <v/>
      </c>
      <c r="AI362" s="81" t="str">
        <f>IF(ISTEXT('Discounted Benefits'!$N535&amp;'Discounted Benefits'!$O535),('Discounted Benefits'!AO535)/Value_Output,"")</f>
        <v/>
      </c>
      <c r="AJ362" s="81" t="str">
        <f>IF(ISTEXT('Discounted Benefits'!$N535&amp;'Discounted Benefits'!$O535),('Discounted Benefits'!AP535)/Value_Output,"")</f>
        <v/>
      </c>
      <c r="AK362" s="81" t="str">
        <f>IF(ISTEXT('Discounted Benefits'!$N535&amp;'Discounted Benefits'!$O535),('Discounted Benefits'!AQ535)/Value_Output,"")</f>
        <v/>
      </c>
      <c r="AL362" s="81" t="str">
        <f>IF(ISTEXT('Discounted Benefits'!$N535&amp;'Discounted Benefits'!$O535),('Discounted Benefits'!AR535)/Value_Output,"")</f>
        <v/>
      </c>
      <c r="AM362" s="81" t="str">
        <f>IF(ISTEXT('Discounted Benefits'!$N535&amp;'Discounted Benefits'!$O535),('Discounted Benefits'!AS535)/Value_Output,"")</f>
        <v/>
      </c>
      <c r="AN362" s="81" t="str">
        <f>IF(ISTEXT('Discounted Benefits'!$N535&amp;'Discounted Benefits'!$O535),('Discounted Benefits'!AT535)/Value_Output,"")</f>
        <v/>
      </c>
      <c r="AO362" s="81" t="str">
        <f>IF(ISTEXT('Discounted Benefits'!$N535&amp;'Discounted Benefits'!$O535),('Discounted Benefits'!AU535)/Value_Output,"")</f>
        <v/>
      </c>
      <c r="AP362" s="81" t="str">
        <f>IF(ISTEXT('Discounted Benefits'!$N535&amp;'Discounted Benefits'!$O535),('Discounted Benefits'!AV535)/Value_Output,"")</f>
        <v/>
      </c>
      <c r="AQ362" s="81" t="str">
        <f>IF(ISTEXT('Discounted Benefits'!$N535&amp;'Discounted Benefits'!$O535),('Discounted Benefits'!AW535)/Value_Output,"")</f>
        <v/>
      </c>
      <c r="AR362" s="81" t="str">
        <f>IF(ISTEXT('Discounted Benefits'!$N535&amp;'Discounted Benefits'!$O535),('Discounted Benefits'!AX535)/Value_Output,"")</f>
        <v/>
      </c>
      <c r="AS362" s="81" t="str">
        <f>IF(ISTEXT('Discounted Benefits'!$N535&amp;'Discounted Benefits'!$O535),('Discounted Benefits'!AY535)/Value_Output,"")</f>
        <v/>
      </c>
      <c r="AT362" s="81" t="str">
        <f>IF(ISTEXT('Discounted Benefits'!$N535&amp;'Discounted Benefits'!$O535),('Discounted Benefits'!AZ535)/Value_Output,"")</f>
        <v/>
      </c>
      <c r="AU362" s="81" t="str">
        <f>IF(ISTEXT('Discounted Benefits'!$N535&amp;'Discounted Benefits'!$O535),('Discounted Benefits'!BA535)/Value_Output,"")</f>
        <v/>
      </c>
      <c r="AV362" s="81" t="str">
        <f>IF(ISTEXT('Discounted Benefits'!$N535&amp;'Discounted Benefits'!$O535),('Discounted Benefits'!BB535)/Value_Output,"")</f>
        <v/>
      </c>
      <c r="AW362" s="81" t="str">
        <f>IF(ISTEXT('Discounted Benefits'!$N535&amp;'Discounted Benefits'!$O535),('Discounted Benefits'!BC535)/Value_Output,"")</f>
        <v/>
      </c>
      <c r="AX362" s="81" t="str">
        <f>IF(ISTEXT('Discounted Benefits'!$N535&amp;'Discounted Benefits'!$O535),('Discounted Benefits'!BD535)/Value_Output,"")</f>
        <v/>
      </c>
      <c r="AY362" s="81" t="str">
        <f>IF(ISTEXT('Discounted Benefits'!$N535&amp;'Discounted Benefits'!$O535),('Discounted Benefits'!BE535)/Value_Output,"")</f>
        <v/>
      </c>
      <c r="AZ362" s="77" t="str">
        <f>IF(ISTEXT('Discounted Benefits'!$N535&amp;'Discounted Benefits'!$O535),('Discounted Benefits'!BF535)/Value_Output,"")</f>
        <v/>
      </c>
      <c r="BA362" s="77" t="str">
        <f>IF(ISTEXT('Discounted Benefits'!$N535&amp;'Discounted Benefits'!$O535),('Discounted Benefits'!BG535)/Value_Output,"")</f>
        <v/>
      </c>
      <c r="BB362" s="77" t="str">
        <f>IF(ISTEXT('Discounted Benefits'!$N535&amp;'Discounted Benefits'!$O535),('Discounted Benefits'!BH535)/Value_Output,"")</f>
        <v/>
      </c>
      <c r="BC362" s="77" t="str">
        <f>IF(ISTEXT('Discounted Benefits'!$N535&amp;'Discounted Benefits'!$O535),('Discounted Benefits'!BI535)/Value_Output,"")</f>
        <v/>
      </c>
      <c r="BD362" s="77" t="str">
        <f>IF(ISTEXT('Discounted Benefits'!$N535&amp;'Discounted Benefits'!$O535),('Discounted Benefits'!BJ535)/Value_Output,"")</f>
        <v/>
      </c>
      <c r="BE362" s="77" t="str">
        <f>IF(ISTEXT('Discounted Benefits'!$N535&amp;'Discounted Benefits'!$O535),('Discounted Benefits'!BK535)/Value_Output,"")</f>
        <v/>
      </c>
      <c r="BF362" s="77" t="str">
        <f>IF(ISTEXT('Discounted Benefits'!$N535&amp;'Discounted Benefits'!$O535),('Discounted Benefits'!BL535)/Value_Output,"")</f>
        <v/>
      </c>
      <c r="BG362" s="77" t="str">
        <f>IF(ISTEXT('Discounted Benefits'!$N535&amp;'Discounted Benefits'!$O535),('Discounted Benefits'!BM535)/Value_Output,"")</f>
        <v/>
      </c>
      <c r="BH362" s="77" t="str">
        <f>IF(ISTEXT('Discounted Benefits'!$N535&amp;'Discounted Benefits'!$O535),('Discounted Benefits'!BN535)/Value_Output,"")</f>
        <v/>
      </c>
      <c r="BI362" s="77" t="str">
        <f>IF(ISTEXT('Discounted Benefits'!$N535&amp;'Discounted Benefits'!$O535),('Discounted Benefits'!BO535)/Value_Output,"")</f>
        <v/>
      </c>
      <c r="BJ362" s="77" t="str">
        <f>IF(ISTEXT('Discounted Benefits'!$N535&amp;'Discounted Benefits'!$O535),('Discounted Benefits'!BP535)/Value_Output,"")</f>
        <v/>
      </c>
      <c r="BK362" s="77" t="str">
        <f>IF(ISTEXT('Discounted Benefits'!$N535&amp;'Discounted Benefits'!$O535),('Discounted Benefits'!BQ535)/Value_Output,"")</f>
        <v/>
      </c>
      <c r="BL362" s="77" t="str">
        <f>IF(ISTEXT('Discounted Benefits'!$N535&amp;'Discounted Benefits'!$O535),('Discounted Benefits'!BR535)/Value_Output,"")</f>
        <v/>
      </c>
      <c r="BM362" s="77" t="str">
        <f>IF(ISTEXT('Discounted Benefits'!$N535&amp;'Discounted Benefits'!$O535),('Discounted Benefits'!BS535)/Value_Output,"")</f>
        <v/>
      </c>
      <c r="BN362" s="77" t="str">
        <f>IF(ISTEXT('Discounted Benefits'!$N535&amp;'Discounted Benefits'!$O535),('Discounted Benefits'!BT535)/Value_Output,"")</f>
        <v/>
      </c>
      <c r="BO362" s="77" t="str">
        <f>IF(ISTEXT('Discounted Benefits'!$N535&amp;'Discounted Benefits'!$O535),('Discounted Benefits'!BU535)/Value_Output,"")</f>
        <v/>
      </c>
      <c r="BP362" s="77" t="str">
        <f>IF(ISTEXT('Discounted Benefits'!$N535&amp;'Discounted Benefits'!$O535),('Discounted Benefits'!BV535)/Value_Output,"")</f>
        <v/>
      </c>
      <c r="BQ362" s="77" t="str">
        <f>IF(ISTEXT('Discounted Benefits'!$N535&amp;'Discounted Benefits'!$O535),('Discounted Benefits'!BW535)/Value_Output,"")</f>
        <v/>
      </c>
      <c r="BR362" s="77" t="str">
        <f>IF(ISTEXT('Discounted Benefits'!$N535&amp;'Discounted Benefits'!$O535),('Discounted Benefits'!BX535)/Value_Output,"")</f>
        <v/>
      </c>
      <c r="BS362" s="77" t="str">
        <f>IF(ISTEXT('Discounted Benefits'!$N535&amp;'Discounted Benefits'!$O535),('Discounted Benefits'!BY535)/Value_Output,"")</f>
        <v/>
      </c>
      <c r="BT362" s="77" t="str">
        <f>IF(ISTEXT('Discounted Benefits'!$N535&amp;'Discounted Benefits'!$O535),('Discounted Benefits'!BZ535)/Value_Output,"")</f>
        <v/>
      </c>
      <c r="BU362" s="77" t="str">
        <f>IF(ISTEXT('Discounted Benefits'!$N535&amp;'Discounted Benefits'!$O535),('Discounted Benefits'!CA535)/Value_Output,"")</f>
        <v/>
      </c>
      <c r="BV362" s="77" t="str">
        <f>IF(ISTEXT('Discounted Benefits'!$N535&amp;'Discounted Benefits'!$O535),('Discounted Benefits'!CB535)/Value_Output,"")</f>
        <v/>
      </c>
      <c r="BW362" s="77" t="str">
        <f>IF(ISTEXT('Discounted Benefits'!$N535&amp;'Discounted Benefits'!$O535),('Discounted Benefits'!CC535)/Value_Output,"")</f>
        <v/>
      </c>
      <c r="BX362" s="77" t="str">
        <f>IF(ISTEXT('Discounted Benefits'!$N535&amp;'Discounted Benefits'!$O535),('Discounted Benefits'!CD535)/Value_Output,"")</f>
        <v/>
      </c>
      <c r="BY362" s="77" t="str">
        <f>IF(ISTEXT('Discounted Benefits'!$N535&amp;'Discounted Benefits'!$O535),('Discounted Benefits'!CE535)/Value_Output,"")</f>
        <v/>
      </c>
      <c r="BZ362" s="77" t="str">
        <f>IF(ISTEXT('Discounted Benefits'!$N535&amp;'Discounted Benefits'!$O535),('Discounted Benefits'!CF535)/Value_Output,"")</f>
        <v/>
      </c>
      <c r="CA362" s="77" t="str">
        <f>IF(ISTEXT('Discounted Benefits'!$N535&amp;'Discounted Benefits'!$O535),('Discounted Benefits'!CG535)/Value_Output,"")</f>
        <v/>
      </c>
      <c r="CB362" s="77" t="str">
        <f>IF(ISTEXT('Discounted Benefits'!$N535&amp;'Discounted Benefits'!$O535),('Discounted Benefits'!CH535)/Value_Output,"")</f>
        <v/>
      </c>
      <c r="CC362" s="77" t="str">
        <f>IF(ISTEXT('Discounted Benefits'!$N535&amp;'Discounted Benefits'!$O535),('Discounted Benefits'!CI535)/Value_Output,"")</f>
        <v/>
      </c>
      <c r="CD362" s="77" t="str">
        <f>IF(ISTEXT('Discounted Benefits'!$N535&amp;'Discounted Benefits'!$O535),('Discounted Benefits'!CJ535)/Value_Output,"")</f>
        <v/>
      </c>
      <c r="CE362" s="77" t="str">
        <f>IF(ISTEXT('Discounted Benefits'!$N535&amp;'Discounted Benefits'!$O535),('Discounted Benefits'!CK535)/Value_Output,"")</f>
        <v/>
      </c>
      <c r="CF362" s="77" t="str">
        <f>IF(ISTEXT('Discounted Benefits'!$N535&amp;'Discounted Benefits'!$O535),('Discounted Benefits'!CL535)/Value_Output,"")</f>
        <v/>
      </c>
      <c r="CG362" s="77" t="str">
        <f>IF(ISTEXT('Discounted Benefits'!$N535&amp;'Discounted Benefits'!$O535),('Discounted Benefits'!CM535)/Value_Output,"")</f>
        <v/>
      </c>
      <c r="CH362" s="77" t="str">
        <f>IF(ISTEXT('Discounted Benefits'!$N535&amp;'Discounted Benefits'!$O535),('Discounted Benefits'!CN535)/Value_Output,"")</f>
        <v/>
      </c>
      <c r="CI362" s="77" t="str">
        <f>IF(ISTEXT('Discounted Benefits'!$N535&amp;'Discounted Benefits'!$O535),('Discounted Benefits'!CO535)/Value_Output,"")</f>
        <v/>
      </c>
      <c r="CJ362" s="77" t="str">
        <f>IF(ISTEXT('Discounted Benefits'!$N535&amp;'Discounted Benefits'!$O535),('Discounted Benefits'!CP535)/Value_Output,"")</f>
        <v/>
      </c>
      <c r="CM362" s="24"/>
      <c r="CN362" s="24"/>
    </row>
    <row r="363" spans="3:92" x14ac:dyDescent="0.35">
      <c r="C363" s="114"/>
      <c r="D363" s="114"/>
      <c r="E363" s="23" t="str">
        <f>IF(ISTEXT('Discounted Benefits'!$N536&amp;'Discounted Benefits'!$O536),'Discounted Benefits'!$O536,"")</f>
        <v/>
      </c>
      <c r="F363" s="23"/>
      <c r="G363" s="82" t="str">
        <f>IF(ISTEXT('Discounted Benefits'!$N536&amp;'Discounted Benefits'!$O536),SUM('Discounted Benefits'!$P536:$BM536)/Value_Output,"")</f>
        <v/>
      </c>
      <c r="H363" s="82"/>
      <c r="I363" s="87"/>
      <c r="J363" s="81" t="str">
        <f>IF(ISTEXT('Discounted Benefits'!$N536&amp;'Discounted Benefits'!$O536),('Discounted Benefits'!P536)/Value_Output,"")</f>
        <v/>
      </c>
      <c r="K363" s="81" t="str">
        <f>IF(ISTEXT('Discounted Benefits'!$N536&amp;'Discounted Benefits'!$O536),('Discounted Benefits'!Q536)/Value_Output,"")</f>
        <v/>
      </c>
      <c r="L363" s="81" t="str">
        <f>IF(ISTEXT('Discounted Benefits'!$N536&amp;'Discounted Benefits'!$O536),('Discounted Benefits'!R536)/Value_Output,"")</f>
        <v/>
      </c>
      <c r="M363" s="81" t="str">
        <f>IF(ISTEXT('Discounted Benefits'!$N536&amp;'Discounted Benefits'!$O536),('Discounted Benefits'!S536)/Value_Output,"")</f>
        <v/>
      </c>
      <c r="N363" s="81" t="str">
        <f>IF(ISTEXT('Discounted Benefits'!$N536&amp;'Discounted Benefits'!$O536),('Discounted Benefits'!T536)/Value_Output,"")</f>
        <v/>
      </c>
      <c r="O363" s="81" t="str">
        <f>IF(ISTEXT('Discounted Benefits'!$N536&amp;'Discounted Benefits'!$O536),('Discounted Benefits'!U536)/Value_Output,"")</f>
        <v/>
      </c>
      <c r="P363" s="81" t="str">
        <f>IF(ISTEXT('Discounted Benefits'!$N536&amp;'Discounted Benefits'!$O536),('Discounted Benefits'!V536)/Value_Output,"")</f>
        <v/>
      </c>
      <c r="Q363" s="81" t="str">
        <f>IF(ISTEXT('Discounted Benefits'!$N536&amp;'Discounted Benefits'!$O536),('Discounted Benefits'!W536)/Value_Output,"")</f>
        <v/>
      </c>
      <c r="R363" s="81" t="str">
        <f>IF(ISTEXT('Discounted Benefits'!$N536&amp;'Discounted Benefits'!$O536),('Discounted Benefits'!X536)/Value_Output,"")</f>
        <v/>
      </c>
      <c r="S363" s="81" t="str">
        <f>IF(ISTEXT('Discounted Benefits'!$N536&amp;'Discounted Benefits'!$O536),('Discounted Benefits'!Y536)/Value_Output,"")</f>
        <v/>
      </c>
      <c r="T363" s="81" t="str">
        <f>IF(ISTEXT('Discounted Benefits'!$N536&amp;'Discounted Benefits'!$O536),('Discounted Benefits'!Z536)/Value_Output,"")</f>
        <v/>
      </c>
      <c r="U363" s="81" t="str">
        <f>IF(ISTEXT('Discounted Benefits'!$N536&amp;'Discounted Benefits'!$O536),('Discounted Benefits'!AA536)/Value_Output,"")</f>
        <v/>
      </c>
      <c r="V363" s="81" t="str">
        <f>IF(ISTEXT('Discounted Benefits'!$N536&amp;'Discounted Benefits'!$O536),('Discounted Benefits'!AB536)/Value_Output,"")</f>
        <v/>
      </c>
      <c r="W363" s="81" t="str">
        <f>IF(ISTEXT('Discounted Benefits'!$N536&amp;'Discounted Benefits'!$O536),('Discounted Benefits'!AC536)/Value_Output,"")</f>
        <v/>
      </c>
      <c r="X363" s="81" t="str">
        <f>IF(ISTEXT('Discounted Benefits'!$N536&amp;'Discounted Benefits'!$O536),('Discounted Benefits'!AD536)/Value_Output,"")</f>
        <v/>
      </c>
      <c r="Y363" s="81" t="str">
        <f>IF(ISTEXT('Discounted Benefits'!$N536&amp;'Discounted Benefits'!$O536),('Discounted Benefits'!AE536)/Value_Output,"")</f>
        <v/>
      </c>
      <c r="Z363" s="81" t="str">
        <f>IF(ISTEXT('Discounted Benefits'!$N536&amp;'Discounted Benefits'!$O536),('Discounted Benefits'!AF536)/Value_Output,"")</f>
        <v/>
      </c>
      <c r="AA363" s="81" t="str">
        <f>IF(ISTEXT('Discounted Benefits'!$N536&amp;'Discounted Benefits'!$O536),('Discounted Benefits'!AG536)/Value_Output,"")</f>
        <v/>
      </c>
      <c r="AB363" s="81" t="str">
        <f>IF(ISTEXT('Discounted Benefits'!$N536&amp;'Discounted Benefits'!$O536),('Discounted Benefits'!AH536)/Value_Output,"")</f>
        <v/>
      </c>
      <c r="AC363" s="81" t="str">
        <f>IF(ISTEXT('Discounted Benefits'!$N536&amp;'Discounted Benefits'!$O536),('Discounted Benefits'!AI536)/Value_Output,"")</f>
        <v/>
      </c>
      <c r="AD363" s="81" t="str">
        <f>IF(ISTEXT('Discounted Benefits'!$N536&amp;'Discounted Benefits'!$O536),('Discounted Benefits'!AJ536)/Value_Output,"")</f>
        <v/>
      </c>
      <c r="AE363" s="81" t="str">
        <f>IF(ISTEXT('Discounted Benefits'!$N536&amp;'Discounted Benefits'!$O536),('Discounted Benefits'!AK536)/Value_Output,"")</f>
        <v/>
      </c>
      <c r="AF363" s="81" t="str">
        <f>IF(ISTEXT('Discounted Benefits'!$N536&amp;'Discounted Benefits'!$O536),('Discounted Benefits'!AL536)/Value_Output,"")</f>
        <v/>
      </c>
      <c r="AG363" s="81" t="str">
        <f>IF(ISTEXT('Discounted Benefits'!$N536&amp;'Discounted Benefits'!$O536),('Discounted Benefits'!AM536)/Value_Output,"")</f>
        <v/>
      </c>
      <c r="AH363" s="81" t="str">
        <f>IF(ISTEXT('Discounted Benefits'!$N536&amp;'Discounted Benefits'!$O536),('Discounted Benefits'!AN536)/Value_Output,"")</f>
        <v/>
      </c>
      <c r="AI363" s="81" t="str">
        <f>IF(ISTEXT('Discounted Benefits'!$N536&amp;'Discounted Benefits'!$O536),('Discounted Benefits'!AO536)/Value_Output,"")</f>
        <v/>
      </c>
      <c r="AJ363" s="81" t="str">
        <f>IF(ISTEXT('Discounted Benefits'!$N536&amp;'Discounted Benefits'!$O536),('Discounted Benefits'!AP536)/Value_Output,"")</f>
        <v/>
      </c>
      <c r="AK363" s="81" t="str">
        <f>IF(ISTEXT('Discounted Benefits'!$N536&amp;'Discounted Benefits'!$O536),('Discounted Benefits'!AQ536)/Value_Output,"")</f>
        <v/>
      </c>
      <c r="AL363" s="81" t="str">
        <f>IF(ISTEXT('Discounted Benefits'!$N536&amp;'Discounted Benefits'!$O536),('Discounted Benefits'!AR536)/Value_Output,"")</f>
        <v/>
      </c>
      <c r="AM363" s="81" t="str">
        <f>IF(ISTEXT('Discounted Benefits'!$N536&amp;'Discounted Benefits'!$O536),('Discounted Benefits'!AS536)/Value_Output,"")</f>
        <v/>
      </c>
      <c r="AN363" s="81" t="str">
        <f>IF(ISTEXT('Discounted Benefits'!$N536&amp;'Discounted Benefits'!$O536),('Discounted Benefits'!AT536)/Value_Output,"")</f>
        <v/>
      </c>
      <c r="AO363" s="81" t="str">
        <f>IF(ISTEXT('Discounted Benefits'!$N536&amp;'Discounted Benefits'!$O536),('Discounted Benefits'!AU536)/Value_Output,"")</f>
        <v/>
      </c>
      <c r="AP363" s="81" t="str">
        <f>IF(ISTEXT('Discounted Benefits'!$N536&amp;'Discounted Benefits'!$O536),('Discounted Benefits'!AV536)/Value_Output,"")</f>
        <v/>
      </c>
      <c r="AQ363" s="81" t="str">
        <f>IF(ISTEXT('Discounted Benefits'!$N536&amp;'Discounted Benefits'!$O536),('Discounted Benefits'!AW536)/Value_Output,"")</f>
        <v/>
      </c>
      <c r="AR363" s="81" t="str">
        <f>IF(ISTEXT('Discounted Benefits'!$N536&amp;'Discounted Benefits'!$O536),('Discounted Benefits'!AX536)/Value_Output,"")</f>
        <v/>
      </c>
      <c r="AS363" s="81" t="str">
        <f>IF(ISTEXT('Discounted Benefits'!$N536&amp;'Discounted Benefits'!$O536),('Discounted Benefits'!AY536)/Value_Output,"")</f>
        <v/>
      </c>
      <c r="AT363" s="81" t="str">
        <f>IF(ISTEXT('Discounted Benefits'!$N536&amp;'Discounted Benefits'!$O536),('Discounted Benefits'!AZ536)/Value_Output,"")</f>
        <v/>
      </c>
      <c r="AU363" s="81" t="str">
        <f>IF(ISTEXT('Discounted Benefits'!$N536&amp;'Discounted Benefits'!$O536),('Discounted Benefits'!BA536)/Value_Output,"")</f>
        <v/>
      </c>
      <c r="AV363" s="81" t="str">
        <f>IF(ISTEXT('Discounted Benefits'!$N536&amp;'Discounted Benefits'!$O536),('Discounted Benefits'!BB536)/Value_Output,"")</f>
        <v/>
      </c>
      <c r="AW363" s="81" t="str">
        <f>IF(ISTEXT('Discounted Benefits'!$N536&amp;'Discounted Benefits'!$O536),('Discounted Benefits'!BC536)/Value_Output,"")</f>
        <v/>
      </c>
      <c r="AX363" s="81" t="str">
        <f>IF(ISTEXT('Discounted Benefits'!$N536&amp;'Discounted Benefits'!$O536),('Discounted Benefits'!BD536)/Value_Output,"")</f>
        <v/>
      </c>
      <c r="AY363" s="81" t="str">
        <f>IF(ISTEXT('Discounted Benefits'!$N536&amp;'Discounted Benefits'!$O536),('Discounted Benefits'!BE536)/Value_Output,"")</f>
        <v/>
      </c>
      <c r="AZ363" s="77" t="str">
        <f>IF(ISTEXT('Discounted Benefits'!$N536&amp;'Discounted Benefits'!$O536),('Discounted Benefits'!BF536)/Value_Output,"")</f>
        <v/>
      </c>
      <c r="BA363" s="77" t="str">
        <f>IF(ISTEXT('Discounted Benefits'!$N536&amp;'Discounted Benefits'!$O536),('Discounted Benefits'!BG536)/Value_Output,"")</f>
        <v/>
      </c>
      <c r="BB363" s="77" t="str">
        <f>IF(ISTEXT('Discounted Benefits'!$N536&amp;'Discounted Benefits'!$O536),('Discounted Benefits'!BH536)/Value_Output,"")</f>
        <v/>
      </c>
      <c r="BC363" s="77" t="str">
        <f>IF(ISTEXT('Discounted Benefits'!$N536&amp;'Discounted Benefits'!$O536),('Discounted Benefits'!BI536)/Value_Output,"")</f>
        <v/>
      </c>
      <c r="BD363" s="77" t="str">
        <f>IF(ISTEXT('Discounted Benefits'!$N536&amp;'Discounted Benefits'!$O536),('Discounted Benefits'!BJ536)/Value_Output,"")</f>
        <v/>
      </c>
      <c r="BE363" s="77" t="str">
        <f>IF(ISTEXT('Discounted Benefits'!$N536&amp;'Discounted Benefits'!$O536),('Discounted Benefits'!BK536)/Value_Output,"")</f>
        <v/>
      </c>
      <c r="BF363" s="77" t="str">
        <f>IF(ISTEXT('Discounted Benefits'!$N536&amp;'Discounted Benefits'!$O536),('Discounted Benefits'!BL536)/Value_Output,"")</f>
        <v/>
      </c>
      <c r="BG363" s="77" t="str">
        <f>IF(ISTEXT('Discounted Benefits'!$N536&amp;'Discounted Benefits'!$O536),('Discounted Benefits'!BM536)/Value_Output,"")</f>
        <v/>
      </c>
      <c r="BH363" s="77" t="str">
        <f>IF(ISTEXT('Discounted Benefits'!$N536&amp;'Discounted Benefits'!$O536),('Discounted Benefits'!BN536)/Value_Output,"")</f>
        <v/>
      </c>
      <c r="BI363" s="77" t="str">
        <f>IF(ISTEXT('Discounted Benefits'!$N536&amp;'Discounted Benefits'!$O536),('Discounted Benefits'!BO536)/Value_Output,"")</f>
        <v/>
      </c>
      <c r="BJ363" s="77" t="str">
        <f>IF(ISTEXT('Discounted Benefits'!$N536&amp;'Discounted Benefits'!$O536),('Discounted Benefits'!BP536)/Value_Output,"")</f>
        <v/>
      </c>
      <c r="BK363" s="77" t="str">
        <f>IF(ISTEXT('Discounted Benefits'!$N536&amp;'Discounted Benefits'!$O536),('Discounted Benefits'!BQ536)/Value_Output,"")</f>
        <v/>
      </c>
      <c r="BL363" s="77" t="str">
        <f>IF(ISTEXT('Discounted Benefits'!$N536&amp;'Discounted Benefits'!$O536),('Discounted Benefits'!BR536)/Value_Output,"")</f>
        <v/>
      </c>
      <c r="BM363" s="77" t="str">
        <f>IF(ISTEXT('Discounted Benefits'!$N536&amp;'Discounted Benefits'!$O536),('Discounted Benefits'!BS536)/Value_Output,"")</f>
        <v/>
      </c>
      <c r="BN363" s="77" t="str">
        <f>IF(ISTEXT('Discounted Benefits'!$N536&amp;'Discounted Benefits'!$O536),('Discounted Benefits'!BT536)/Value_Output,"")</f>
        <v/>
      </c>
      <c r="BO363" s="77" t="str">
        <f>IF(ISTEXT('Discounted Benefits'!$N536&amp;'Discounted Benefits'!$O536),('Discounted Benefits'!BU536)/Value_Output,"")</f>
        <v/>
      </c>
      <c r="BP363" s="77" t="str">
        <f>IF(ISTEXT('Discounted Benefits'!$N536&amp;'Discounted Benefits'!$O536),('Discounted Benefits'!BV536)/Value_Output,"")</f>
        <v/>
      </c>
      <c r="BQ363" s="77" t="str">
        <f>IF(ISTEXT('Discounted Benefits'!$N536&amp;'Discounted Benefits'!$O536),('Discounted Benefits'!BW536)/Value_Output,"")</f>
        <v/>
      </c>
      <c r="BR363" s="77" t="str">
        <f>IF(ISTEXT('Discounted Benefits'!$N536&amp;'Discounted Benefits'!$O536),('Discounted Benefits'!BX536)/Value_Output,"")</f>
        <v/>
      </c>
      <c r="BS363" s="77" t="str">
        <f>IF(ISTEXT('Discounted Benefits'!$N536&amp;'Discounted Benefits'!$O536),('Discounted Benefits'!BY536)/Value_Output,"")</f>
        <v/>
      </c>
      <c r="BT363" s="77" t="str">
        <f>IF(ISTEXT('Discounted Benefits'!$N536&amp;'Discounted Benefits'!$O536),('Discounted Benefits'!BZ536)/Value_Output,"")</f>
        <v/>
      </c>
      <c r="BU363" s="77" t="str">
        <f>IF(ISTEXT('Discounted Benefits'!$N536&amp;'Discounted Benefits'!$O536),('Discounted Benefits'!CA536)/Value_Output,"")</f>
        <v/>
      </c>
      <c r="BV363" s="77" t="str">
        <f>IF(ISTEXT('Discounted Benefits'!$N536&amp;'Discounted Benefits'!$O536),('Discounted Benefits'!CB536)/Value_Output,"")</f>
        <v/>
      </c>
      <c r="BW363" s="77" t="str">
        <f>IF(ISTEXT('Discounted Benefits'!$N536&amp;'Discounted Benefits'!$O536),('Discounted Benefits'!CC536)/Value_Output,"")</f>
        <v/>
      </c>
      <c r="BX363" s="77" t="str">
        <f>IF(ISTEXT('Discounted Benefits'!$N536&amp;'Discounted Benefits'!$O536),('Discounted Benefits'!CD536)/Value_Output,"")</f>
        <v/>
      </c>
      <c r="BY363" s="77" t="str">
        <f>IF(ISTEXT('Discounted Benefits'!$N536&amp;'Discounted Benefits'!$O536),('Discounted Benefits'!CE536)/Value_Output,"")</f>
        <v/>
      </c>
      <c r="BZ363" s="77" t="str">
        <f>IF(ISTEXT('Discounted Benefits'!$N536&amp;'Discounted Benefits'!$O536),('Discounted Benefits'!CF536)/Value_Output,"")</f>
        <v/>
      </c>
      <c r="CA363" s="77" t="str">
        <f>IF(ISTEXT('Discounted Benefits'!$N536&amp;'Discounted Benefits'!$O536),('Discounted Benefits'!CG536)/Value_Output,"")</f>
        <v/>
      </c>
      <c r="CB363" s="77" t="str">
        <f>IF(ISTEXT('Discounted Benefits'!$N536&amp;'Discounted Benefits'!$O536),('Discounted Benefits'!CH536)/Value_Output,"")</f>
        <v/>
      </c>
      <c r="CC363" s="77" t="str">
        <f>IF(ISTEXT('Discounted Benefits'!$N536&amp;'Discounted Benefits'!$O536),('Discounted Benefits'!CI536)/Value_Output,"")</f>
        <v/>
      </c>
      <c r="CD363" s="77" t="str">
        <f>IF(ISTEXT('Discounted Benefits'!$N536&amp;'Discounted Benefits'!$O536),('Discounted Benefits'!CJ536)/Value_Output,"")</f>
        <v/>
      </c>
      <c r="CE363" s="77" t="str">
        <f>IF(ISTEXT('Discounted Benefits'!$N536&amp;'Discounted Benefits'!$O536),('Discounted Benefits'!CK536)/Value_Output,"")</f>
        <v/>
      </c>
      <c r="CF363" s="77" t="str">
        <f>IF(ISTEXT('Discounted Benefits'!$N536&amp;'Discounted Benefits'!$O536),('Discounted Benefits'!CL536)/Value_Output,"")</f>
        <v/>
      </c>
      <c r="CG363" s="77" t="str">
        <f>IF(ISTEXT('Discounted Benefits'!$N536&amp;'Discounted Benefits'!$O536),('Discounted Benefits'!CM536)/Value_Output,"")</f>
        <v/>
      </c>
      <c r="CH363" s="77" t="str">
        <f>IF(ISTEXT('Discounted Benefits'!$N536&amp;'Discounted Benefits'!$O536),('Discounted Benefits'!CN536)/Value_Output,"")</f>
        <v/>
      </c>
      <c r="CI363" s="77" t="str">
        <f>IF(ISTEXT('Discounted Benefits'!$N536&amp;'Discounted Benefits'!$O536),('Discounted Benefits'!CO536)/Value_Output,"")</f>
        <v/>
      </c>
      <c r="CJ363" s="77" t="str">
        <f>IF(ISTEXT('Discounted Benefits'!$N536&amp;'Discounted Benefits'!$O536),('Discounted Benefits'!CP536)/Value_Output,"")</f>
        <v/>
      </c>
      <c r="CM363" s="24"/>
      <c r="CN363" s="24"/>
    </row>
    <row r="364" spans="3:92" x14ac:dyDescent="0.35">
      <c r="C364" s="114"/>
      <c r="D364" s="114"/>
      <c r="E364" s="23" t="str">
        <f>IF(ISTEXT('Discounted Benefits'!$N537&amp;'Discounted Benefits'!$O537),'Discounted Benefits'!$O537,"")</f>
        <v/>
      </c>
      <c r="F364" s="23"/>
      <c r="G364" s="82" t="str">
        <f>IF(ISTEXT('Discounted Benefits'!$N537&amp;'Discounted Benefits'!$O537),SUM('Discounted Benefits'!$P537:$BM537)/Value_Output,"")</f>
        <v/>
      </c>
      <c r="H364" s="82"/>
      <c r="I364" s="87"/>
      <c r="J364" s="81" t="str">
        <f>IF(ISTEXT('Discounted Benefits'!$N537&amp;'Discounted Benefits'!$O537),('Discounted Benefits'!P537)/Value_Output,"")</f>
        <v/>
      </c>
      <c r="K364" s="81" t="str">
        <f>IF(ISTEXT('Discounted Benefits'!$N537&amp;'Discounted Benefits'!$O537),('Discounted Benefits'!Q537)/Value_Output,"")</f>
        <v/>
      </c>
      <c r="L364" s="81" t="str">
        <f>IF(ISTEXT('Discounted Benefits'!$N537&amp;'Discounted Benefits'!$O537),('Discounted Benefits'!R537)/Value_Output,"")</f>
        <v/>
      </c>
      <c r="M364" s="81" t="str">
        <f>IF(ISTEXT('Discounted Benefits'!$N537&amp;'Discounted Benefits'!$O537),('Discounted Benefits'!S537)/Value_Output,"")</f>
        <v/>
      </c>
      <c r="N364" s="81" t="str">
        <f>IF(ISTEXT('Discounted Benefits'!$N537&amp;'Discounted Benefits'!$O537),('Discounted Benefits'!T537)/Value_Output,"")</f>
        <v/>
      </c>
      <c r="O364" s="81" t="str">
        <f>IF(ISTEXT('Discounted Benefits'!$N537&amp;'Discounted Benefits'!$O537),('Discounted Benefits'!U537)/Value_Output,"")</f>
        <v/>
      </c>
      <c r="P364" s="81" t="str">
        <f>IF(ISTEXT('Discounted Benefits'!$N537&amp;'Discounted Benefits'!$O537),('Discounted Benefits'!V537)/Value_Output,"")</f>
        <v/>
      </c>
      <c r="Q364" s="81" t="str">
        <f>IF(ISTEXT('Discounted Benefits'!$N537&amp;'Discounted Benefits'!$O537),('Discounted Benefits'!W537)/Value_Output,"")</f>
        <v/>
      </c>
      <c r="R364" s="81" t="str">
        <f>IF(ISTEXT('Discounted Benefits'!$N537&amp;'Discounted Benefits'!$O537),('Discounted Benefits'!X537)/Value_Output,"")</f>
        <v/>
      </c>
      <c r="S364" s="81" t="str">
        <f>IF(ISTEXT('Discounted Benefits'!$N537&amp;'Discounted Benefits'!$O537),('Discounted Benefits'!Y537)/Value_Output,"")</f>
        <v/>
      </c>
      <c r="T364" s="81" t="str">
        <f>IF(ISTEXT('Discounted Benefits'!$N537&amp;'Discounted Benefits'!$O537),('Discounted Benefits'!Z537)/Value_Output,"")</f>
        <v/>
      </c>
      <c r="U364" s="81" t="str">
        <f>IF(ISTEXT('Discounted Benefits'!$N537&amp;'Discounted Benefits'!$O537),('Discounted Benefits'!AA537)/Value_Output,"")</f>
        <v/>
      </c>
      <c r="V364" s="81" t="str">
        <f>IF(ISTEXT('Discounted Benefits'!$N537&amp;'Discounted Benefits'!$O537),('Discounted Benefits'!AB537)/Value_Output,"")</f>
        <v/>
      </c>
      <c r="W364" s="81" t="str">
        <f>IF(ISTEXT('Discounted Benefits'!$N537&amp;'Discounted Benefits'!$O537),('Discounted Benefits'!AC537)/Value_Output,"")</f>
        <v/>
      </c>
      <c r="X364" s="81" t="str">
        <f>IF(ISTEXT('Discounted Benefits'!$N537&amp;'Discounted Benefits'!$O537),('Discounted Benefits'!AD537)/Value_Output,"")</f>
        <v/>
      </c>
      <c r="Y364" s="81" t="str">
        <f>IF(ISTEXT('Discounted Benefits'!$N537&amp;'Discounted Benefits'!$O537),('Discounted Benefits'!AE537)/Value_Output,"")</f>
        <v/>
      </c>
      <c r="Z364" s="81" t="str">
        <f>IF(ISTEXT('Discounted Benefits'!$N537&amp;'Discounted Benefits'!$O537),('Discounted Benefits'!AF537)/Value_Output,"")</f>
        <v/>
      </c>
      <c r="AA364" s="81" t="str">
        <f>IF(ISTEXT('Discounted Benefits'!$N537&amp;'Discounted Benefits'!$O537),('Discounted Benefits'!AG537)/Value_Output,"")</f>
        <v/>
      </c>
      <c r="AB364" s="81" t="str">
        <f>IF(ISTEXT('Discounted Benefits'!$N537&amp;'Discounted Benefits'!$O537),('Discounted Benefits'!AH537)/Value_Output,"")</f>
        <v/>
      </c>
      <c r="AC364" s="81" t="str">
        <f>IF(ISTEXT('Discounted Benefits'!$N537&amp;'Discounted Benefits'!$O537),('Discounted Benefits'!AI537)/Value_Output,"")</f>
        <v/>
      </c>
      <c r="AD364" s="81" t="str">
        <f>IF(ISTEXT('Discounted Benefits'!$N537&amp;'Discounted Benefits'!$O537),('Discounted Benefits'!AJ537)/Value_Output,"")</f>
        <v/>
      </c>
      <c r="AE364" s="81" t="str">
        <f>IF(ISTEXT('Discounted Benefits'!$N537&amp;'Discounted Benefits'!$O537),('Discounted Benefits'!AK537)/Value_Output,"")</f>
        <v/>
      </c>
      <c r="AF364" s="81" t="str">
        <f>IF(ISTEXT('Discounted Benefits'!$N537&amp;'Discounted Benefits'!$O537),('Discounted Benefits'!AL537)/Value_Output,"")</f>
        <v/>
      </c>
      <c r="AG364" s="81" t="str">
        <f>IF(ISTEXT('Discounted Benefits'!$N537&amp;'Discounted Benefits'!$O537),('Discounted Benefits'!AM537)/Value_Output,"")</f>
        <v/>
      </c>
      <c r="AH364" s="81" t="str">
        <f>IF(ISTEXT('Discounted Benefits'!$N537&amp;'Discounted Benefits'!$O537),('Discounted Benefits'!AN537)/Value_Output,"")</f>
        <v/>
      </c>
      <c r="AI364" s="81" t="str">
        <f>IF(ISTEXT('Discounted Benefits'!$N537&amp;'Discounted Benefits'!$O537),('Discounted Benefits'!AO537)/Value_Output,"")</f>
        <v/>
      </c>
      <c r="AJ364" s="81" t="str">
        <f>IF(ISTEXT('Discounted Benefits'!$N537&amp;'Discounted Benefits'!$O537),('Discounted Benefits'!AP537)/Value_Output,"")</f>
        <v/>
      </c>
      <c r="AK364" s="81" t="str">
        <f>IF(ISTEXT('Discounted Benefits'!$N537&amp;'Discounted Benefits'!$O537),('Discounted Benefits'!AQ537)/Value_Output,"")</f>
        <v/>
      </c>
      <c r="AL364" s="81" t="str">
        <f>IF(ISTEXT('Discounted Benefits'!$N537&amp;'Discounted Benefits'!$O537),('Discounted Benefits'!AR537)/Value_Output,"")</f>
        <v/>
      </c>
      <c r="AM364" s="81" t="str">
        <f>IF(ISTEXT('Discounted Benefits'!$N537&amp;'Discounted Benefits'!$O537),('Discounted Benefits'!AS537)/Value_Output,"")</f>
        <v/>
      </c>
      <c r="AN364" s="81" t="str">
        <f>IF(ISTEXT('Discounted Benefits'!$N537&amp;'Discounted Benefits'!$O537),('Discounted Benefits'!AT537)/Value_Output,"")</f>
        <v/>
      </c>
      <c r="AO364" s="81" t="str">
        <f>IF(ISTEXT('Discounted Benefits'!$N537&amp;'Discounted Benefits'!$O537),('Discounted Benefits'!AU537)/Value_Output,"")</f>
        <v/>
      </c>
      <c r="AP364" s="81" t="str">
        <f>IF(ISTEXT('Discounted Benefits'!$N537&amp;'Discounted Benefits'!$O537),('Discounted Benefits'!AV537)/Value_Output,"")</f>
        <v/>
      </c>
      <c r="AQ364" s="81" t="str">
        <f>IF(ISTEXT('Discounted Benefits'!$N537&amp;'Discounted Benefits'!$O537),('Discounted Benefits'!AW537)/Value_Output,"")</f>
        <v/>
      </c>
      <c r="AR364" s="81" t="str">
        <f>IF(ISTEXT('Discounted Benefits'!$N537&amp;'Discounted Benefits'!$O537),('Discounted Benefits'!AX537)/Value_Output,"")</f>
        <v/>
      </c>
      <c r="AS364" s="81" t="str">
        <f>IF(ISTEXT('Discounted Benefits'!$N537&amp;'Discounted Benefits'!$O537),('Discounted Benefits'!AY537)/Value_Output,"")</f>
        <v/>
      </c>
      <c r="AT364" s="81" t="str">
        <f>IF(ISTEXT('Discounted Benefits'!$N537&amp;'Discounted Benefits'!$O537),('Discounted Benefits'!AZ537)/Value_Output,"")</f>
        <v/>
      </c>
      <c r="AU364" s="81" t="str">
        <f>IF(ISTEXT('Discounted Benefits'!$N537&amp;'Discounted Benefits'!$O537),('Discounted Benefits'!BA537)/Value_Output,"")</f>
        <v/>
      </c>
      <c r="AV364" s="81" t="str">
        <f>IF(ISTEXT('Discounted Benefits'!$N537&amp;'Discounted Benefits'!$O537),('Discounted Benefits'!BB537)/Value_Output,"")</f>
        <v/>
      </c>
      <c r="AW364" s="81" t="str">
        <f>IF(ISTEXT('Discounted Benefits'!$N537&amp;'Discounted Benefits'!$O537),('Discounted Benefits'!BC537)/Value_Output,"")</f>
        <v/>
      </c>
      <c r="AX364" s="81" t="str">
        <f>IF(ISTEXT('Discounted Benefits'!$N537&amp;'Discounted Benefits'!$O537),('Discounted Benefits'!BD537)/Value_Output,"")</f>
        <v/>
      </c>
      <c r="AY364" s="81" t="str">
        <f>IF(ISTEXT('Discounted Benefits'!$N537&amp;'Discounted Benefits'!$O537),('Discounted Benefits'!BE537)/Value_Output,"")</f>
        <v/>
      </c>
      <c r="AZ364" s="77" t="str">
        <f>IF(ISTEXT('Discounted Benefits'!$N537&amp;'Discounted Benefits'!$O537),('Discounted Benefits'!BF537)/Value_Output,"")</f>
        <v/>
      </c>
      <c r="BA364" s="77" t="str">
        <f>IF(ISTEXT('Discounted Benefits'!$N537&amp;'Discounted Benefits'!$O537),('Discounted Benefits'!BG537)/Value_Output,"")</f>
        <v/>
      </c>
      <c r="BB364" s="77" t="str">
        <f>IF(ISTEXT('Discounted Benefits'!$N537&amp;'Discounted Benefits'!$O537),('Discounted Benefits'!BH537)/Value_Output,"")</f>
        <v/>
      </c>
      <c r="BC364" s="77" t="str">
        <f>IF(ISTEXT('Discounted Benefits'!$N537&amp;'Discounted Benefits'!$O537),('Discounted Benefits'!BI537)/Value_Output,"")</f>
        <v/>
      </c>
      <c r="BD364" s="77" t="str">
        <f>IF(ISTEXT('Discounted Benefits'!$N537&amp;'Discounted Benefits'!$O537),('Discounted Benefits'!BJ537)/Value_Output,"")</f>
        <v/>
      </c>
      <c r="BE364" s="77" t="str">
        <f>IF(ISTEXT('Discounted Benefits'!$N537&amp;'Discounted Benefits'!$O537),('Discounted Benefits'!BK537)/Value_Output,"")</f>
        <v/>
      </c>
      <c r="BF364" s="77" t="str">
        <f>IF(ISTEXT('Discounted Benefits'!$N537&amp;'Discounted Benefits'!$O537),('Discounted Benefits'!BL537)/Value_Output,"")</f>
        <v/>
      </c>
      <c r="BG364" s="77" t="str">
        <f>IF(ISTEXT('Discounted Benefits'!$N537&amp;'Discounted Benefits'!$O537),('Discounted Benefits'!BM537)/Value_Output,"")</f>
        <v/>
      </c>
      <c r="BH364" s="77" t="str">
        <f>IF(ISTEXT('Discounted Benefits'!$N537&amp;'Discounted Benefits'!$O537),('Discounted Benefits'!BN537)/Value_Output,"")</f>
        <v/>
      </c>
      <c r="BI364" s="77" t="str">
        <f>IF(ISTEXT('Discounted Benefits'!$N537&amp;'Discounted Benefits'!$O537),('Discounted Benefits'!BO537)/Value_Output,"")</f>
        <v/>
      </c>
      <c r="BJ364" s="77" t="str">
        <f>IF(ISTEXT('Discounted Benefits'!$N537&amp;'Discounted Benefits'!$O537),('Discounted Benefits'!BP537)/Value_Output,"")</f>
        <v/>
      </c>
      <c r="BK364" s="77" t="str">
        <f>IF(ISTEXT('Discounted Benefits'!$N537&amp;'Discounted Benefits'!$O537),('Discounted Benefits'!BQ537)/Value_Output,"")</f>
        <v/>
      </c>
      <c r="BL364" s="77" t="str">
        <f>IF(ISTEXT('Discounted Benefits'!$N537&amp;'Discounted Benefits'!$O537),('Discounted Benefits'!BR537)/Value_Output,"")</f>
        <v/>
      </c>
      <c r="BM364" s="77" t="str">
        <f>IF(ISTEXT('Discounted Benefits'!$N537&amp;'Discounted Benefits'!$O537),('Discounted Benefits'!BS537)/Value_Output,"")</f>
        <v/>
      </c>
      <c r="BN364" s="77" t="str">
        <f>IF(ISTEXT('Discounted Benefits'!$N537&amp;'Discounted Benefits'!$O537),('Discounted Benefits'!BT537)/Value_Output,"")</f>
        <v/>
      </c>
      <c r="BO364" s="77" t="str">
        <f>IF(ISTEXT('Discounted Benefits'!$N537&amp;'Discounted Benefits'!$O537),('Discounted Benefits'!BU537)/Value_Output,"")</f>
        <v/>
      </c>
      <c r="BP364" s="77" t="str">
        <f>IF(ISTEXT('Discounted Benefits'!$N537&amp;'Discounted Benefits'!$O537),('Discounted Benefits'!BV537)/Value_Output,"")</f>
        <v/>
      </c>
      <c r="BQ364" s="77" t="str">
        <f>IF(ISTEXT('Discounted Benefits'!$N537&amp;'Discounted Benefits'!$O537),('Discounted Benefits'!BW537)/Value_Output,"")</f>
        <v/>
      </c>
      <c r="BR364" s="77" t="str">
        <f>IF(ISTEXT('Discounted Benefits'!$N537&amp;'Discounted Benefits'!$O537),('Discounted Benefits'!BX537)/Value_Output,"")</f>
        <v/>
      </c>
      <c r="BS364" s="77" t="str">
        <f>IF(ISTEXT('Discounted Benefits'!$N537&amp;'Discounted Benefits'!$O537),('Discounted Benefits'!BY537)/Value_Output,"")</f>
        <v/>
      </c>
      <c r="BT364" s="77" t="str">
        <f>IF(ISTEXT('Discounted Benefits'!$N537&amp;'Discounted Benefits'!$O537),('Discounted Benefits'!BZ537)/Value_Output,"")</f>
        <v/>
      </c>
      <c r="BU364" s="77" t="str">
        <f>IF(ISTEXT('Discounted Benefits'!$N537&amp;'Discounted Benefits'!$O537),('Discounted Benefits'!CA537)/Value_Output,"")</f>
        <v/>
      </c>
      <c r="BV364" s="77" t="str">
        <f>IF(ISTEXT('Discounted Benefits'!$N537&amp;'Discounted Benefits'!$O537),('Discounted Benefits'!CB537)/Value_Output,"")</f>
        <v/>
      </c>
      <c r="BW364" s="77" t="str">
        <f>IF(ISTEXT('Discounted Benefits'!$N537&amp;'Discounted Benefits'!$O537),('Discounted Benefits'!CC537)/Value_Output,"")</f>
        <v/>
      </c>
      <c r="BX364" s="77" t="str">
        <f>IF(ISTEXT('Discounted Benefits'!$N537&amp;'Discounted Benefits'!$O537),('Discounted Benefits'!CD537)/Value_Output,"")</f>
        <v/>
      </c>
      <c r="BY364" s="77" t="str">
        <f>IF(ISTEXT('Discounted Benefits'!$N537&amp;'Discounted Benefits'!$O537),('Discounted Benefits'!CE537)/Value_Output,"")</f>
        <v/>
      </c>
      <c r="BZ364" s="77" t="str">
        <f>IF(ISTEXT('Discounted Benefits'!$N537&amp;'Discounted Benefits'!$O537),('Discounted Benefits'!CF537)/Value_Output,"")</f>
        <v/>
      </c>
      <c r="CA364" s="77" t="str">
        <f>IF(ISTEXT('Discounted Benefits'!$N537&amp;'Discounted Benefits'!$O537),('Discounted Benefits'!CG537)/Value_Output,"")</f>
        <v/>
      </c>
      <c r="CB364" s="77" t="str">
        <f>IF(ISTEXT('Discounted Benefits'!$N537&amp;'Discounted Benefits'!$O537),('Discounted Benefits'!CH537)/Value_Output,"")</f>
        <v/>
      </c>
      <c r="CC364" s="77" t="str">
        <f>IF(ISTEXT('Discounted Benefits'!$N537&amp;'Discounted Benefits'!$O537),('Discounted Benefits'!CI537)/Value_Output,"")</f>
        <v/>
      </c>
      <c r="CD364" s="77" t="str">
        <f>IF(ISTEXT('Discounted Benefits'!$N537&amp;'Discounted Benefits'!$O537),('Discounted Benefits'!CJ537)/Value_Output,"")</f>
        <v/>
      </c>
      <c r="CE364" s="77" t="str">
        <f>IF(ISTEXT('Discounted Benefits'!$N537&amp;'Discounted Benefits'!$O537),('Discounted Benefits'!CK537)/Value_Output,"")</f>
        <v/>
      </c>
      <c r="CF364" s="77" t="str">
        <f>IF(ISTEXT('Discounted Benefits'!$N537&amp;'Discounted Benefits'!$O537),('Discounted Benefits'!CL537)/Value_Output,"")</f>
        <v/>
      </c>
      <c r="CG364" s="77" t="str">
        <f>IF(ISTEXT('Discounted Benefits'!$N537&amp;'Discounted Benefits'!$O537),('Discounted Benefits'!CM537)/Value_Output,"")</f>
        <v/>
      </c>
      <c r="CH364" s="77" t="str">
        <f>IF(ISTEXT('Discounted Benefits'!$N537&amp;'Discounted Benefits'!$O537),('Discounted Benefits'!CN537)/Value_Output,"")</f>
        <v/>
      </c>
      <c r="CI364" s="77" t="str">
        <f>IF(ISTEXT('Discounted Benefits'!$N537&amp;'Discounted Benefits'!$O537),('Discounted Benefits'!CO537)/Value_Output,"")</f>
        <v/>
      </c>
      <c r="CJ364" s="77" t="str">
        <f>IF(ISTEXT('Discounted Benefits'!$N537&amp;'Discounted Benefits'!$O537),('Discounted Benefits'!CP537)/Value_Output,"")</f>
        <v/>
      </c>
      <c r="CM364" s="24"/>
      <c r="CN364" s="24"/>
    </row>
    <row r="365" spans="3:92" x14ac:dyDescent="0.35">
      <c r="C365" s="114"/>
      <c r="D365" s="114"/>
      <c r="E365" s="23" t="str">
        <f>IF(ISTEXT('Discounted Benefits'!$N538&amp;'Discounted Benefits'!$O538),'Discounted Benefits'!$O538,"")</f>
        <v/>
      </c>
      <c r="F365" s="23"/>
      <c r="G365" s="82" t="str">
        <f>IF(ISTEXT('Discounted Benefits'!$N538&amp;'Discounted Benefits'!$O538),SUM('Discounted Benefits'!$P538:$BM538)/Value_Output,"")</f>
        <v/>
      </c>
      <c r="H365" s="82"/>
      <c r="I365" s="88"/>
      <c r="J365" s="81" t="str">
        <f>IF(ISTEXT('Discounted Benefits'!$N538&amp;'Discounted Benefits'!$O538),('Discounted Benefits'!P538)/Value_Output,"")</f>
        <v/>
      </c>
      <c r="K365" s="81" t="str">
        <f>IF(ISTEXT('Discounted Benefits'!$N538&amp;'Discounted Benefits'!$O538),('Discounted Benefits'!Q538)/Value_Output,"")</f>
        <v/>
      </c>
      <c r="L365" s="81" t="str">
        <f>IF(ISTEXT('Discounted Benefits'!$N538&amp;'Discounted Benefits'!$O538),('Discounted Benefits'!R538)/Value_Output,"")</f>
        <v/>
      </c>
      <c r="M365" s="81" t="str">
        <f>IF(ISTEXT('Discounted Benefits'!$N538&amp;'Discounted Benefits'!$O538),('Discounted Benefits'!S538)/Value_Output,"")</f>
        <v/>
      </c>
      <c r="N365" s="81" t="str">
        <f>IF(ISTEXT('Discounted Benefits'!$N538&amp;'Discounted Benefits'!$O538),('Discounted Benefits'!T538)/Value_Output,"")</f>
        <v/>
      </c>
      <c r="O365" s="81" t="str">
        <f>IF(ISTEXT('Discounted Benefits'!$N538&amp;'Discounted Benefits'!$O538),('Discounted Benefits'!U538)/Value_Output,"")</f>
        <v/>
      </c>
      <c r="P365" s="81" t="str">
        <f>IF(ISTEXT('Discounted Benefits'!$N538&amp;'Discounted Benefits'!$O538),('Discounted Benefits'!V538)/Value_Output,"")</f>
        <v/>
      </c>
      <c r="Q365" s="81" t="str">
        <f>IF(ISTEXT('Discounted Benefits'!$N538&amp;'Discounted Benefits'!$O538),('Discounted Benefits'!W538)/Value_Output,"")</f>
        <v/>
      </c>
      <c r="R365" s="81" t="str">
        <f>IF(ISTEXT('Discounted Benefits'!$N538&amp;'Discounted Benefits'!$O538),('Discounted Benefits'!X538)/Value_Output,"")</f>
        <v/>
      </c>
      <c r="S365" s="81" t="str">
        <f>IF(ISTEXT('Discounted Benefits'!$N538&amp;'Discounted Benefits'!$O538),('Discounted Benefits'!Y538)/Value_Output,"")</f>
        <v/>
      </c>
      <c r="T365" s="81" t="str">
        <f>IF(ISTEXT('Discounted Benefits'!$N538&amp;'Discounted Benefits'!$O538),('Discounted Benefits'!Z538)/Value_Output,"")</f>
        <v/>
      </c>
      <c r="U365" s="81" t="str">
        <f>IF(ISTEXT('Discounted Benefits'!$N538&amp;'Discounted Benefits'!$O538),('Discounted Benefits'!AA538)/Value_Output,"")</f>
        <v/>
      </c>
      <c r="V365" s="81" t="str">
        <f>IF(ISTEXT('Discounted Benefits'!$N538&amp;'Discounted Benefits'!$O538),('Discounted Benefits'!AB538)/Value_Output,"")</f>
        <v/>
      </c>
      <c r="W365" s="81" t="str">
        <f>IF(ISTEXT('Discounted Benefits'!$N538&amp;'Discounted Benefits'!$O538),('Discounted Benefits'!AC538)/Value_Output,"")</f>
        <v/>
      </c>
      <c r="X365" s="81" t="str">
        <f>IF(ISTEXT('Discounted Benefits'!$N538&amp;'Discounted Benefits'!$O538),('Discounted Benefits'!AD538)/Value_Output,"")</f>
        <v/>
      </c>
      <c r="Y365" s="81" t="str">
        <f>IF(ISTEXT('Discounted Benefits'!$N538&amp;'Discounted Benefits'!$O538),('Discounted Benefits'!AE538)/Value_Output,"")</f>
        <v/>
      </c>
      <c r="Z365" s="81" t="str">
        <f>IF(ISTEXT('Discounted Benefits'!$N538&amp;'Discounted Benefits'!$O538),('Discounted Benefits'!AF538)/Value_Output,"")</f>
        <v/>
      </c>
      <c r="AA365" s="81" t="str">
        <f>IF(ISTEXT('Discounted Benefits'!$N538&amp;'Discounted Benefits'!$O538),('Discounted Benefits'!AG538)/Value_Output,"")</f>
        <v/>
      </c>
      <c r="AB365" s="81" t="str">
        <f>IF(ISTEXT('Discounted Benefits'!$N538&amp;'Discounted Benefits'!$O538),('Discounted Benefits'!AH538)/Value_Output,"")</f>
        <v/>
      </c>
      <c r="AC365" s="81" t="str">
        <f>IF(ISTEXT('Discounted Benefits'!$N538&amp;'Discounted Benefits'!$O538),('Discounted Benefits'!AI538)/Value_Output,"")</f>
        <v/>
      </c>
      <c r="AD365" s="81" t="str">
        <f>IF(ISTEXT('Discounted Benefits'!$N538&amp;'Discounted Benefits'!$O538),('Discounted Benefits'!AJ538)/Value_Output,"")</f>
        <v/>
      </c>
      <c r="AE365" s="81" t="str">
        <f>IF(ISTEXT('Discounted Benefits'!$N538&amp;'Discounted Benefits'!$O538),('Discounted Benefits'!AK538)/Value_Output,"")</f>
        <v/>
      </c>
      <c r="AF365" s="81" t="str">
        <f>IF(ISTEXT('Discounted Benefits'!$N538&amp;'Discounted Benefits'!$O538),('Discounted Benefits'!AL538)/Value_Output,"")</f>
        <v/>
      </c>
      <c r="AG365" s="81" t="str">
        <f>IF(ISTEXT('Discounted Benefits'!$N538&amp;'Discounted Benefits'!$O538),('Discounted Benefits'!AM538)/Value_Output,"")</f>
        <v/>
      </c>
      <c r="AH365" s="81" t="str">
        <f>IF(ISTEXT('Discounted Benefits'!$N538&amp;'Discounted Benefits'!$O538),('Discounted Benefits'!AN538)/Value_Output,"")</f>
        <v/>
      </c>
      <c r="AI365" s="81" t="str">
        <f>IF(ISTEXT('Discounted Benefits'!$N538&amp;'Discounted Benefits'!$O538),('Discounted Benefits'!AO538)/Value_Output,"")</f>
        <v/>
      </c>
      <c r="AJ365" s="81" t="str">
        <f>IF(ISTEXT('Discounted Benefits'!$N538&amp;'Discounted Benefits'!$O538),('Discounted Benefits'!AP538)/Value_Output,"")</f>
        <v/>
      </c>
      <c r="AK365" s="81" t="str">
        <f>IF(ISTEXT('Discounted Benefits'!$N538&amp;'Discounted Benefits'!$O538),('Discounted Benefits'!AQ538)/Value_Output,"")</f>
        <v/>
      </c>
      <c r="AL365" s="81" t="str">
        <f>IF(ISTEXT('Discounted Benefits'!$N538&amp;'Discounted Benefits'!$O538),('Discounted Benefits'!AR538)/Value_Output,"")</f>
        <v/>
      </c>
      <c r="AM365" s="81" t="str">
        <f>IF(ISTEXT('Discounted Benefits'!$N538&amp;'Discounted Benefits'!$O538),('Discounted Benefits'!AS538)/Value_Output,"")</f>
        <v/>
      </c>
      <c r="AN365" s="81" t="str">
        <f>IF(ISTEXT('Discounted Benefits'!$N538&amp;'Discounted Benefits'!$O538),('Discounted Benefits'!AT538)/Value_Output,"")</f>
        <v/>
      </c>
      <c r="AO365" s="81" t="str">
        <f>IF(ISTEXT('Discounted Benefits'!$N538&amp;'Discounted Benefits'!$O538),('Discounted Benefits'!AU538)/Value_Output,"")</f>
        <v/>
      </c>
      <c r="AP365" s="81" t="str">
        <f>IF(ISTEXT('Discounted Benefits'!$N538&amp;'Discounted Benefits'!$O538),('Discounted Benefits'!AV538)/Value_Output,"")</f>
        <v/>
      </c>
      <c r="AQ365" s="81" t="str">
        <f>IF(ISTEXT('Discounted Benefits'!$N538&amp;'Discounted Benefits'!$O538),('Discounted Benefits'!AW538)/Value_Output,"")</f>
        <v/>
      </c>
      <c r="AR365" s="81" t="str">
        <f>IF(ISTEXT('Discounted Benefits'!$N538&amp;'Discounted Benefits'!$O538),('Discounted Benefits'!AX538)/Value_Output,"")</f>
        <v/>
      </c>
      <c r="AS365" s="81" t="str">
        <f>IF(ISTEXT('Discounted Benefits'!$N538&amp;'Discounted Benefits'!$O538),('Discounted Benefits'!AY538)/Value_Output,"")</f>
        <v/>
      </c>
      <c r="AT365" s="81" t="str">
        <f>IF(ISTEXT('Discounted Benefits'!$N538&amp;'Discounted Benefits'!$O538),('Discounted Benefits'!AZ538)/Value_Output,"")</f>
        <v/>
      </c>
      <c r="AU365" s="81" t="str">
        <f>IF(ISTEXT('Discounted Benefits'!$N538&amp;'Discounted Benefits'!$O538),('Discounted Benefits'!BA538)/Value_Output,"")</f>
        <v/>
      </c>
      <c r="AV365" s="81" t="str">
        <f>IF(ISTEXT('Discounted Benefits'!$N538&amp;'Discounted Benefits'!$O538),('Discounted Benefits'!BB538)/Value_Output,"")</f>
        <v/>
      </c>
      <c r="AW365" s="81" t="str">
        <f>IF(ISTEXT('Discounted Benefits'!$N538&amp;'Discounted Benefits'!$O538),('Discounted Benefits'!BC538)/Value_Output,"")</f>
        <v/>
      </c>
      <c r="AX365" s="81" t="str">
        <f>IF(ISTEXT('Discounted Benefits'!$N538&amp;'Discounted Benefits'!$O538),('Discounted Benefits'!BD538)/Value_Output,"")</f>
        <v/>
      </c>
      <c r="AY365" s="81" t="str">
        <f>IF(ISTEXT('Discounted Benefits'!$N538&amp;'Discounted Benefits'!$O538),('Discounted Benefits'!BE538)/Value_Output,"")</f>
        <v/>
      </c>
      <c r="AZ365" s="77" t="str">
        <f>IF(ISTEXT('Discounted Benefits'!$N538&amp;'Discounted Benefits'!$O538),('Discounted Benefits'!BF538)/Value_Output,"")</f>
        <v/>
      </c>
      <c r="BA365" s="77" t="str">
        <f>IF(ISTEXT('Discounted Benefits'!$N538&amp;'Discounted Benefits'!$O538),('Discounted Benefits'!BG538)/Value_Output,"")</f>
        <v/>
      </c>
      <c r="BB365" s="77" t="str">
        <f>IF(ISTEXT('Discounted Benefits'!$N538&amp;'Discounted Benefits'!$O538),('Discounted Benefits'!BH538)/Value_Output,"")</f>
        <v/>
      </c>
      <c r="BC365" s="77" t="str">
        <f>IF(ISTEXT('Discounted Benefits'!$N538&amp;'Discounted Benefits'!$O538),('Discounted Benefits'!BI538)/Value_Output,"")</f>
        <v/>
      </c>
      <c r="BD365" s="77" t="str">
        <f>IF(ISTEXT('Discounted Benefits'!$N538&amp;'Discounted Benefits'!$O538),('Discounted Benefits'!BJ538)/Value_Output,"")</f>
        <v/>
      </c>
      <c r="BE365" s="77" t="str">
        <f>IF(ISTEXT('Discounted Benefits'!$N538&amp;'Discounted Benefits'!$O538),('Discounted Benefits'!BK538)/Value_Output,"")</f>
        <v/>
      </c>
      <c r="BF365" s="77" t="str">
        <f>IF(ISTEXT('Discounted Benefits'!$N538&amp;'Discounted Benefits'!$O538),('Discounted Benefits'!BL538)/Value_Output,"")</f>
        <v/>
      </c>
      <c r="BG365" s="77" t="str">
        <f>IF(ISTEXT('Discounted Benefits'!$N538&amp;'Discounted Benefits'!$O538),('Discounted Benefits'!BM538)/Value_Output,"")</f>
        <v/>
      </c>
      <c r="BH365" s="77" t="str">
        <f>IF(ISTEXT('Discounted Benefits'!$N538&amp;'Discounted Benefits'!$O538),('Discounted Benefits'!BN538)/Value_Output,"")</f>
        <v/>
      </c>
      <c r="BI365" s="77" t="str">
        <f>IF(ISTEXT('Discounted Benefits'!$N538&amp;'Discounted Benefits'!$O538),('Discounted Benefits'!BO538)/Value_Output,"")</f>
        <v/>
      </c>
      <c r="BJ365" s="77" t="str">
        <f>IF(ISTEXT('Discounted Benefits'!$N538&amp;'Discounted Benefits'!$O538),('Discounted Benefits'!BP538)/Value_Output,"")</f>
        <v/>
      </c>
      <c r="BK365" s="77" t="str">
        <f>IF(ISTEXT('Discounted Benefits'!$N538&amp;'Discounted Benefits'!$O538),('Discounted Benefits'!BQ538)/Value_Output,"")</f>
        <v/>
      </c>
      <c r="BL365" s="77" t="str">
        <f>IF(ISTEXT('Discounted Benefits'!$N538&amp;'Discounted Benefits'!$O538),('Discounted Benefits'!BR538)/Value_Output,"")</f>
        <v/>
      </c>
      <c r="BM365" s="77" t="str">
        <f>IF(ISTEXT('Discounted Benefits'!$N538&amp;'Discounted Benefits'!$O538),('Discounted Benefits'!BS538)/Value_Output,"")</f>
        <v/>
      </c>
      <c r="BN365" s="77" t="str">
        <f>IF(ISTEXT('Discounted Benefits'!$N538&amp;'Discounted Benefits'!$O538),('Discounted Benefits'!BT538)/Value_Output,"")</f>
        <v/>
      </c>
      <c r="BO365" s="77" t="str">
        <f>IF(ISTEXT('Discounted Benefits'!$N538&amp;'Discounted Benefits'!$O538),('Discounted Benefits'!BU538)/Value_Output,"")</f>
        <v/>
      </c>
      <c r="BP365" s="77" t="str">
        <f>IF(ISTEXT('Discounted Benefits'!$N538&amp;'Discounted Benefits'!$O538),('Discounted Benefits'!BV538)/Value_Output,"")</f>
        <v/>
      </c>
      <c r="BQ365" s="77" t="str">
        <f>IF(ISTEXT('Discounted Benefits'!$N538&amp;'Discounted Benefits'!$O538),('Discounted Benefits'!BW538)/Value_Output,"")</f>
        <v/>
      </c>
      <c r="BR365" s="77" t="str">
        <f>IF(ISTEXT('Discounted Benefits'!$N538&amp;'Discounted Benefits'!$O538),('Discounted Benefits'!BX538)/Value_Output,"")</f>
        <v/>
      </c>
      <c r="BS365" s="77" t="str">
        <f>IF(ISTEXT('Discounted Benefits'!$N538&amp;'Discounted Benefits'!$O538),('Discounted Benefits'!BY538)/Value_Output,"")</f>
        <v/>
      </c>
      <c r="BT365" s="77" t="str">
        <f>IF(ISTEXT('Discounted Benefits'!$N538&amp;'Discounted Benefits'!$O538),('Discounted Benefits'!BZ538)/Value_Output,"")</f>
        <v/>
      </c>
      <c r="BU365" s="77" t="str">
        <f>IF(ISTEXT('Discounted Benefits'!$N538&amp;'Discounted Benefits'!$O538),('Discounted Benefits'!CA538)/Value_Output,"")</f>
        <v/>
      </c>
      <c r="BV365" s="77" t="str">
        <f>IF(ISTEXT('Discounted Benefits'!$N538&amp;'Discounted Benefits'!$O538),('Discounted Benefits'!CB538)/Value_Output,"")</f>
        <v/>
      </c>
      <c r="BW365" s="77" t="str">
        <f>IF(ISTEXT('Discounted Benefits'!$N538&amp;'Discounted Benefits'!$O538),('Discounted Benefits'!CC538)/Value_Output,"")</f>
        <v/>
      </c>
      <c r="BX365" s="77" t="str">
        <f>IF(ISTEXT('Discounted Benefits'!$N538&amp;'Discounted Benefits'!$O538),('Discounted Benefits'!CD538)/Value_Output,"")</f>
        <v/>
      </c>
      <c r="BY365" s="77" t="str">
        <f>IF(ISTEXT('Discounted Benefits'!$N538&amp;'Discounted Benefits'!$O538),('Discounted Benefits'!CE538)/Value_Output,"")</f>
        <v/>
      </c>
      <c r="BZ365" s="77" t="str">
        <f>IF(ISTEXT('Discounted Benefits'!$N538&amp;'Discounted Benefits'!$O538),('Discounted Benefits'!CF538)/Value_Output,"")</f>
        <v/>
      </c>
      <c r="CA365" s="77" t="str">
        <f>IF(ISTEXT('Discounted Benefits'!$N538&amp;'Discounted Benefits'!$O538),('Discounted Benefits'!CG538)/Value_Output,"")</f>
        <v/>
      </c>
      <c r="CB365" s="77" t="str">
        <f>IF(ISTEXT('Discounted Benefits'!$N538&amp;'Discounted Benefits'!$O538),('Discounted Benefits'!CH538)/Value_Output,"")</f>
        <v/>
      </c>
      <c r="CC365" s="77" t="str">
        <f>IF(ISTEXT('Discounted Benefits'!$N538&amp;'Discounted Benefits'!$O538),('Discounted Benefits'!CI538)/Value_Output,"")</f>
        <v/>
      </c>
      <c r="CD365" s="77" t="str">
        <f>IF(ISTEXT('Discounted Benefits'!$N538&amp;'Discounted Benefits'!$O538),('Discounted Benefits'!CJ538)/Value_Output,"")</f>
        <v/>
      </c>
      <c r="CE365" s="77" t="str">
        <f>IF(ISTEXT('Discounted Benefits'!$N538&amp;'Discounted Benefits'!$O538),('Discounted Benefits'!CK538)/Value_Output,"")</f>
        <v/>
      </c>
      <c r="CF365" s="77" t="str">
        <f>IF(ISTEXT('Discounted Benefits'!$N538&amp;'Discounted Benefits'!$O538),('Discounted Benefits'!CL538)/Value_Output,"")</f>
        <v/>
      </c>
      <c r="CG365" s="77" t="str">
        <f>IF(ISTEXT('Discounted Benefits'!$N538&amp;'Discounted Benefits'!$O538),('Discounted Benefits'!CM538)/Value_Output,"")</f>
        <v/>
      </c>
      <c r="CH365" s="77" t="str">
        <f>IF(ISTEXT('Discounted Benefits'!$N538&amp;'Discounted Benefits'!$O538),('Discounted Benefits'!CN538)/Value_Output,"")</f>
        <v/>
      </c>
      <c r="CI365" s="77" t="str">
        <f>IF(ISTEXT('Discounted Benefits'!$N538&amp;'Discounted Benefits'!$O538),('Discounted Benefits'!CO538)/Value_Output,"")</f>
        <v/>
      </c>
      <c r="CJ365" s="77" t="str">
        <f>IF(ISTEXT('Discounted Benefits'!$N538&amp;'Discounted Benefits'!$O538),('Discounted Benefits'!CP538)/Value_Output,"")</f>
        <v/>
      </c>
      <c r="CM365" s="24"/>
      <c r="CN365" s="24"/>
    </row>
    <row r="366" spans="3:92" x14ac:dyDescent="0.35">
      <c r="C366" s="114"/>
      <c r="D366" s="114"/>
      <c r="E366" s="23" t="str">
        <f>IF(ISTEXT('Discounted Benefits'!$N539&amp;'Discounted Benefits'!$O539),'Discounted Benefits'!$O539,"")</f>
        <v/>
      </c>
      <c r="F366" s="23"/>
      <c r="G366" s="82" t="str">
        <f>IF(ISTEXT('Discounted Benefits'!$N539&amp;'Discounted Benefits'!$O539),SUM('Discounted Benefits'!$P539:$BM539)/Value_Output,"")</f>
        <v/>
      </c>
      <c r="H366" s="82"/>
      <c r="I366" s="88"/>
      <c r="J366" s="81" t="str">
        <f>IF(ISTEXT('Discounted Benefits'!$N539&amp;'Discounted Benefits'!$O539),('Discounted Benefits'!P539)/Value_Output,"")</f>
        <v/>
      </c>
      <c r="K366" s="81" t="str">
        <f>IF(ISTEXT('Discounted Benefits'!$N539&amp;'Discounted Benefits'!$O539),('Discounted Benefits'!Q539)/Value_Output,"")</f>
        <v/>
      </c>
      <c r="L366" s="81" t="str">
        <f>IF(ISTEXT('Discounted Benefits'!$N539&amp;'Discounted Benefits'!$O539),('Discounted Benefits'!R539)/Value_Output,"")</f>
        <v/>
      </c>
      <c r="M366" s="81" t="str">
        <f>IF(ISTEXT('Discounted Benefits'!$N539&amp;'Discounted Benefits'!$O539),('Discounted Benefits'!S539)/Value_Output,"")</f>
        <v/>
      </c>
      <c r="N366" s="81" t="str">
        <f>IF(ISTEXT('Discounted Benefits'!$N539&amp;'Discounted Benefits'!$O539),('Discounted Benefits'!T539)/Value_Output,"")</f>
        <v/>
      </c>
      <c r="O366" s="81" t="str">
        <f>IF(ISTEXT('Discounted Benefits'!$N539&amp;'Discounted Benefits'!$O539),('Discounted Benefits'!U539)/Value_Output,"")</f>
        <v/>
      </c>
      <c r="P366" s="81" t="str">
        <f>IF(ISTEXT('Discounted Benefits'!$N539&amp;'Discounted Benefits'!$O539),('Discounted Benefits'!V539)/Value_Output,"")</f>
        <v/>
      </c>
      <c r="Q366" s="81" t="str">
        <f>IF(ISTEXT('Discounted Benefits'!$N539&amp;'Discounted Benefits'!$O539),('Discounted Benefits'!W539)/Value_Output,"")</f>
        <v/>
      </c>
      <c r="R366" s="81" t="str">
        <f>IF(ISTEXT('Discounted Benefits'!$N539&amp;'Discounted Benefits'!$O539),('Discounted Benefits'!X539)/Value_Output,"")</f>
        <v/>
      </c>
      <c r="S366" s="81" t="str">
        <f>IF(ISTEXT('Discounted Benefits'!$N539&amp;'Discounted Benefits'!$O539),('Discounted Benefits'!Y539)/Value_Output,"")</f>
        <v/>
      </c>
      <c r="T366" s="81" t="str">
        <f>IF(ISTEXT('Discounted Benefits'!$N539&amp;'Discounted Benefits'!$O539),('Discounted Benefits'!Z539)/Value_Output,"")</f>
        <v/>
      </c>
      <c r="U366" s="81" t="str">
        <f>IF(ISTEXT('Discounted Benefits'!$N539&amp;'Discounted Benefits'!$O539),('Discounted Benefits'!AA539)/Value_Output,"")</f>
        <v/>
      </c>
      <c r="V366" s="81" t="str">
        <f>IF(ISTEXT('Discounted Benefits'!$N539&amp;'Discounted Benefits'!$O539),('Discounted Benefits'!AB539)/Value_Output,"")</f>
        <v/>
      </c>
      <c r="W366" s="81" t="str">
        <f>IF(ISTEXT('Discounted Benefits'!$N539&amp;'Discounted Benefits'!$O539),('Discounted Benefits'!AC539)/Value_Output,"")</f>
        <v/>
      </c>
      <c r="X366" s="81" t="str">
        <f>IF(ISTEXT('Discounted Benefits'!$N539&amp;'Discounted Benefits'!$O539),('Discounted Benefits'!AD539)/Value_Output,"")</f>
        <v/>
      </c>
      <c r="Y366" s="81" t="str">
        <f>IF(ISTEXT('Discounted Benefits'!$N539&amp;'Discounted Benefits'!$O539),('Discounted Benefits'!AE539)/Value_Output,"")</f>
        <v/>
      </c>
      <c r="Z366" s="81" t="str">
        <f>IF(ISTEXT('Discounted Benefits'!$N539&amp;'Discounted Benefits'!$O539),('Discounted Benefits'!AF539)/Value_Output,"")</f>
        <v/>
      </c>
      <c r="AA366" s="81" t="str">
        <f>IF(ISTEXT('Discounted Benefits'!$N539&amp;'Discounted Benefits'!$O539),('Discounted Benefits'!AG539)/Value_Output,"")</f>
        <v/>
      </c>
      <c r="AB366" s="81" t="str">
        <f>IF(ISTEXT('Discounted Benefits'!$N539&amp;'Discounted Benefits'!$O539),('Discounted Benefits'!AH539)/Value_Output,"")</f>
        <v/>
      </c>
      <c r="AC366" s="81" t="str">
        <f>IF(ISTEXT('Discounted Benefits'!$N539&amp;'Discounted Benefits'!$O539),('Discounted Benefits'!AI539)/Value_Output,"")</f>
        <v/>
      </c>
      <c r="AD366" s="81" t="str">
        <f>IF(ISTEXT('Discounted Benefits'!$N539&amp;'Discounted Benefits'!$O539),('Discounted Benefits'!AJ539)/Value_Output,"")</f>
        <v/>
      </c>
      <c r="AE366" s="81" t="str">
        <f>IF(ISTEXT('Discounted Benefits'!$N539&amp;'Discounted Benefits'!$O539),('Discounted Benefits'!AK539)/Value_Output,"")</f>
        <v/>
      </c>
      <c r="AF366" s="81" t="str">
        <f>IF(ISTEXT('Discounted Benefits'!$N539&amp;'Discounted Benefits'!$O539),('Discounted Benefits'!AL539)/Value_Output,"")</f>
        <v/>
      </c>
      <c r="AG366" s="81" t="str">
        <f>IF(ISTEXT('Discounted Benefits'!$N539&amp;'Discounted Benefits'!$O539),('Discounted Benefits'!AM539)/Value_Output,"")</f>
        <v/>
      </c>
      <c r="AH366" s="81" t="str">
        <f>IF(ISTEXT('Discounted Benefits'!$N539&amp;'Discounted Benefits'!$O539),('Discounted Benefits'!AN539)/Value_Output,"")</f>
        <v/>
      </c>
      <c r="AI366" s="81" t="str">
        <f>IF(ISTEXT('Discounted Benefits'!$N539&amp;'Discounted Benefits'!$O539),('Discounted Benefits'!AO539)/Value_Output,"")</f>
        <v/>
      </c>
      <c r="AJ366" s="81" t="str">
        <f>IF(ISTEXT('Discounted Benefits'!$N539&amp;'Discounted Benefits'!$O539),('Discounted Benefits'!AP539)/Value_Output,"")</f>
        <v/>
      </c>
      <c r="AK366" s="81" t="str">
        <f>IF(ISTEXT('Discounted Benefits'!$N539&amp;'Discounted Benefits'!$O539),('Discounted Benefits'!AQ539)/Value_Output,"")</f>
        <v/>
      </c>
      <c r="AL366" s="81" t="str">
        <f>IF(ISTEXT('Discounted Benefits'!$N539&amp;'Discounted Benefits'!$O539),('Discounted Benefits'!AR539)/Value_Output,"")</f>
        <v/>
      </c>
      <c r="AM366" s="81" t="str">
        <f>IF(ISTEXT('Discounted Benefits'!$N539&amp;'Discounted Benefits'!$O539),('Discounted Benefits'!AS539)/Value_Output,"")</f>
        <v/>
      </c>
      <c r="AN366" s="81" t="str">
        <f>IF(ISTEXT('Discounted Benefits'!$N539&amp;'Discounted Benefits'!$O539),('Discounted Benefits'!AT539)/Value_Output,"")</f>
        <v/>
      </c>
      <c r="AO366" s="81" t="str">
        <f>IF(ISTEXT('Discounted Benefits'!$N539&amp;'Discounted Benefits'!$O539),('Discounted Benefits'!AU539)/Value_Output,"")</f>
        <v/>
      </c>
      <c r="AP366" s="81" t="str">
        <f>IF(ISTEXT('Discounted Benefits'!$N539&amp;'Discounted Benefits'!$O539),('Discounted Benefits'!AV539)/Value_Output,"")</f>
        <v/>
      </c>
      <c r="AQ366" s="81" t="str">
        <f>IF(ISTEXT('Discounted Benefits'!$N539&amp;'Discounted Benefits'!$O539),('Discounted Benefits'!AW539)/Value_Output,"")</f>
        <v/>
      </c>
      <c r="AR366" s="81" t="str">
        <f>IF(ISTEXT('Discounted Benefits'!$N539&amp;'Discounted Benefits'!$O539),('Discounted Benefits'!AX539)/Value_Output,"")</f>
        <v/>
      </c>
      <c r="AS366" s="81" t="str">
        <f>IF(ISTEXT('Discounted Benefits'!$N539&amp;'Discounted Benefits'!$O539),('Discounted Benefits'!AY539)/Value_Output,"")</f>
        <v/>
      </c>
      <c r="AT366" s="81" t="str">
        <f>IF(ISTEXT('Discounted Benefits'!$N539&amp;'Discounted Benefits'!$O539),('Discounted Benefits'!AZ539)/Value_Output,"")</f>
        <v/>
      </c>
      <c r="AU366" s="81" t="str">
        <f>IF(ISTEXT('Discounted Benefits'!$N539&amp;'Discounted Benefits'!$O539),('Discounted Benefits'!BA539)/Value_Output,"")</f>
        <v/>
      </c>
      <c r="AV366" s="81" t="str">
        <f>IF(ISTEXT('Discounted Benefits'!$N539&amp;'Discounted Benefits'!$O539),('Discounted Benefits'!BB539)/Value_Output,"")</f>
        <v/>
      </c>
      <c r="AW366" s="81" t="str">
        <f>IF(ISTEXT('Discounted Benefits'!$N539&amp;'Discounted Benefits'!$O539),('Discounted Benefits'!BC539)/Value_Output,"")</f>
        <v/>
      </c>
      <c r="AX366" s="81" t="str">
        <f>IF(ISTEXT('Discounted Benefits'!$N539&amp;'Discounted Benefits'!$O539),('Discounted Benefits'!BD539)/Value_Output,"")</f>
        <v/>
      </c>
      <c r="AY366" s="81" t="str">
        <f>IF(ISTEXT('Discounted Benefits'!$N539&amp;'Discounted Benefits'!$O539),('Discounted Benefits'!BE539)/Value_Output,"")</f>
        <v/>
      </c>
      <c r="AZ366" s="77" t="str">
        <f>IF(ISTEXT('Discounted Benefits'!$N539&amp;'Discounted Benefits'!$O539),('Discounted Benefits'!BF539)/Value_Output,"")</f>
        <v/>
      </c>
      <c r="BA366" s="77" t="str">
        <f>IF(ISTEXT('Discounted Benefits'!$N539&amp;'Discounted Benefits'!$O539),('Discounted Benefits'!BG539)/Value_Output,"")</f>
        <v/>
      </c>
      <c r="BB366" s="77" t="str">
        <f>IF(ISTEXT('Discounted Benefits'!$N539&amp;'Discounted Benefits'!$O539),('Discounted Benefits'!BH539)/Value_Output,"")</f>
        <v/>
      </c>
      <c r="BC366" s="77" t="str">
        <f>IF(ISTEXT('Discounted Benefits'!$N539&amp;'Discounted Benefits'!$O539),('Discounted Benefits'!BI539)/Value_Output,"")</f>
        <v/>
      </c>
      <c r="BD366" s="77" t="str">
        <f>IF(ISTEXT('Discounted Benefits'!$N539&amp;'Discounted Benefits'!$O539),('Discounted Benefits'!BJ539)/Value_Output,"")</f>
        <v/>
      </c>
      <c r="BE366" s="77" t="str">
        <f>IF(ISTEXT('Discounted Benefits'!$N539&amp;'Discounted Benefits'!$O539),('Discounted Benefits'!BK539)/Value_Output,"")</f>
        <v/>
      </c>
      <c r="BF366" s="77" t="str">
        <f>IF(ISTEXT('Discounted Benefits'!$N539&amp;'Discounted Benefits'!$O539),('Discounted Benefits'!BL539)/Value_Output,"")</f>
        <v/>
      </c>
      <c r="BG366" s="77" t="str">
        <f>IF(ISTEXT('Discounted Benefits'!$N539&amp;'Discounted Benefits'!$O539),('Discounted Benefits'!BM539)/Value_Output,"")</f>
        <v/>
      </c>
      <c r="BH366" s="77" t="str">
        <f>IF(ISTEXT('Discounted Benefits'!$N539&amp;'Discounted Benefits'!$O539),('Discounted Benefits'!BN539)/Value_Output,"")</f>
        <v/>
      </c>
      <c r="BI366" s="77" t="str">
        <f>IF(ISTEXT('Discounted Benefits'!$N539&amp;'Discounted Benefits'!$O539),('Discounted Benefits'!BO539)/Value_Output,"")</f>
        <v/>
      </c>
      <c r="BJ366" s="77" t="str">
        <f>IF(ISTEXT('Discounted Benefits'!$N539&amp;'Discounted Benefits'!$O539),('Discounted Benefits'!BP539)/Value_Output,"")</f>
        <v/>
      </c>
      <c r="BK366" s="77" t="str">
        <f>IF(ISTEXT('Discounted Benefits'!$N539&amp;'Discounted Benefits'!$O539),('Discounted Benefits'!BQ539)/Value_Output,"")</f>
        <v/>
      </c>
      <c r="BL366" s="77" t="str">
        <f>IF(ISTEXT('Discounted Benefits'!$N539&amp;'Discounted Benefits'!$O539),('Discounted Benefits'!BR539)/Value_Output,"")</f>
        <v/>
      </c>
      <c r="BM366" s="77" t="str">
        <f>IF(ISTEXT('Discounted Benefits'!$N539&amp;'Discounted Benefits'!$O539),('Discounted Benefits'!BS539)/Value_Output,"")</f>
        <v/>
      </c>
      <c r="BN366" s="77" t="str">
        <f>IF(ISTEXT('Discounted Benefits'!$N539&amp;'Discounted Benefits'!$O539),('Discounted Benefits'!BT539)/Value_Output,"")</f>
        <v/>
      </c>
      <c r="BO366" s="77" t="str">
        <f>IF(ISTEXT('Discounted Benefits'!$N539&amp;'Discounted Benefits'!$O539),('Discounted Benefits'!BU539)/Value_Output,"")</f>
        <v/>
      </c>
      <c r="BP366" s="77" t="str">
        <f>IF(ISTEXT('Discounted Benefits'!$N539&amp;'Discounted Benefits'!$O539),('Discounted Benefits'!BV539)/Value_Output,"")</f>
        <v/>
      </c>
      <c r="BQ366" s="77" t="str">
        <f>IF(ISTEXT('Discounted Benefits'!$N539&amp;'Discounted Benefits'!$O539),('Discounted Benefits'!BW539)/Value_Output,"")</f>
        <v/>
      </c>
      <c r="BR366" s="77" t="str">
        <f>IF(ISTEXT('Discounted Benefits'!$N539&amp;'Discounted Benefits'!$O539),('Discounted Benefits'!BX539)/Value_Output,"")</f>
        <v/>
      </c>
      <c r="BS366" s="77" t="str">
        <f>IF(ISTEXT('Discounted Benefits'!$N539&amp;'Discounted Benefits'!$O539),('Discounted Benefits'!BY539)/Value_Output,"")</f>
        <v/>
      </c>
      <c r="BT366" s="77" t="str">
        <f>IF(ISTEXT('Discounted Benefits'!$N539&amp;'Discounted Benefits'!$O539),('Discounted Benefits'!BZ539)/Value_Output,"")</f>
        <v/>
      </c>
      <c r="BU366" s="77" t="str">
        <f>IF(ISTEXT('Discounted Benefits'!$N539&amp;'Discounted Benefits'!$O539),('Discounted Benefits'!CA539)/Value_Output,"")</f>
        <v/>
      </c>
      <c r="BV366" s="77" t="str">
        <f>IF(ISTEXT('Discounted Benefits'!$N539&amp;'Discounted Benefits'!$O539),('Discounted Benefits'!CB539)/Value_Output,"")</f>
        <v/>
      </c>
      <c r="BW366" s="77" t="str">
        <f>IF(ISTEXT('Discounted Benefits'!$N539&amp;'Discounted Benefits'!$O539),('Discounted Benefits'!CC539)/Value_Output,"")</f>
        <v/>
      </c>
      <c r="BX366" s="77" t="str">
        <f>IF(ISTEXT('Discounted Benefits'!$N539&amp;'Discounted Benefits'!$O539),('Discounted Benefits'!CD539)/Value_Output,"")</f>
        <v/>
      </c>
      <c r="BY366" s="77" t="str">
        <f>IF(ISTEXT('Discounted Benefits'!$N539&amp;'Discounted Benefits'!$O539),('Discounted Benefits'!CE539)/Value_Output,"")</f>
        <v/>
      </c>
      <c r="BZ366" s="77" t="str">
        <f>IF(ISTEXT('Discounted Benefits'!$N539&amp;'Discounted Benefits'!$O539),('Discounted Benefits'!CF539)/Value_Output,"")</f>
        <v/>
      </c>
      <c r="CA366" s="77" t="str">
        <f>IF(ISTEXT('Discounted Benefits'!$N539&amp;'Discounted Benefits'!$O539),('Discounted Benefits'!CG539)/Value_Output,"")</f>
        <v/>
      </c>
      <c r="CB366" s="77" t="str">
        <f>IF(ISTEXT('Discounted Benefits'!$N539&amp;'Discounted Benefits'!$O539),('Discounted Benefits'!CH539)/Value_Output,"")</f>
        <v/>
      </c>
      <c r="CC366" s="77" t="str">
        <f>IF(ISTEXT('Discounted Benefits'!$N539&amp;'Discounted Benefits'!$O539),('Discounted Benefits'!CI539)/Value_Output,"")</f>
        <v/>
      </c>
      <c r="CD366" s="77" t="str">
        <f>IF(ISTEXT('Discounted Benefits'!$N539&amp;'Discounted Benefits'!$O539),('Discounted Benefits'!CJ539)/Value_Output,"")</f>
        <v/>
      </c>
      <c r="CE366" s="77" t="str">
        <f>IF(ISTEXT('Discounted Benefits'!$N539&amp;'Discounted Benefits'!$O539),('Discounted Benefits'!CK539)/Value_Output,"")</f>
        <v/>
      </c>
      <c r="CF366" s="77" t="str">
        <f>IF(ISTEXT('Discounted Benefits'!$N539&amp;'Discounted Benefits'!$O539),('Discounted Benefits'!CL539)/Value_Output,"")</f>
        <v/>
      </c>
      <c r="CG366" s="77" t="str">
        <f>IF(ISTEXT('Discounted Benefits'!$N539&amp;'Discounted Benefits'!$O539),('Discounted Benefits'!CM539)/Value_Output,"")</f>
        <v/>
      </c>
      <c r="CH366" s="77" t="str">
        <f>IF(ISTEXT('Discounted Benefits'!$N539&amp;'Discounted Benefits'!$O539),('Discounted Benefits'!CN539)/Value_Output,"")</f>
        <v/>
      </c>
      <c r="CI366" s="77" t="str">
        <f>IF(ISTEXT('Discounted Benefits'!$N539&amp;'Discounted Benefits'!$O539),('Discounted Benefits'!CO539)/Value_Output,"")</f>
        <v/>
      </c>
      <c r="CJ366" s="77" t="str">
        <f>IF(ISTEXT('Discounted Benefits'!$N539&amp;'Discounted Benefits'!$O539),('Discounted Benefits'!CP539)/Value_Output,"")</f>
        <v/>
      </c>
      <c r="CM366" s="24"/>
      <c r="CN366" s="24"/>
    </row>
    <row r="367" spans="3:92" ht="16" thickBot="1" x14ac:dyDescent="0.4">
      <c r="C367" s="114"/>
      <c r="D367" s="114"/>
      <c r="E367" s="257" t="s">
        <v>155</v>
      </c>
      <c r="F367" s="257"/>
      <c r="G367" s="258"/>
      <c r="H367" s="258"/>
      <c r="I367" s="259"/>
      <c r="J367" s="260">
        <f>SUM(J357:J366)</f>
        <v>0</v>
      </c>
      <c r="K367" s="260">
        <f t="shared" ref="K367" si="1401">SUM(K357:K366)</f>
        <v>0</v>
      </c>
      <c r="L367" s="260">
        <f t="shared" ref="L367" si="1402">SUM(L357:L366)</f>
        <v>0</v>
      </c>
      <c r="M367" s="260">
        <f t="shared" ref="M367" si="1403">SUM(M357:M366)</f>
        <v>0</v>
      </c>
      <c r="N367" s="260">
        <f t="shared" ref="N367" si="1404">SUM(N357:N366)</f>
        <v>0</v>
      </c>
      <c r="O367" s="260">
        <f t="shared" ref="O367" si="1405">SUM(O357:O366)</f>
        <v>0</v>
      </c>
      <c r="P367" s="260">
        <f t="shared" ref="P367" si="1406">SUM(P357:P366)</f>
        <v>0</v>
      </c>
      <c r="Q367" s="260">
        <f t="shared" ref="Q367" si="1407">SUM(Q357:Q366)</f>
        <v>0</v>
      </c>
      <c r="R367" s="260">
        <f t="shared" ref="R367" si="1408">SUM(R357:R366)</f>
        <v>0</v>
      </c>
      <c r="S367" s="260">
        <f t="shared" ref="S367" si="1409">SUM(S357:S366)</f>
        <v>0</v>
      </c>
      <c r="T367" s="260">
        <f t="shared" ref="T367" si="1410">SUM(T357:T366)</f>
        <v>0</v>
      </c>
      <c r="U367" s="260">
        <f t="shared" ref="U367" si="1411">SUM(U357:U366)</f>
        <v>0</v>
      </c>
      <c r="V367" s="260">
        <f t="shared" ref="V367" si="1412">SUM(V357:V366)</f>
        <v>0</v>
      </c>
      <c r="W367" s="260">
        <f t="shared" ref="W367" si="1413">SUM(W357:W366)</f>
        <v>0</v>
      </c>
      <c r="X367" s="260">
        <f t="shared" ref="X367" si="1414">SUM(X357:X366)</f>
        <v>0</v>
      </c>
      <c r="Y367" s="260">
        <f t="shared" ref="Y367" si="1415">SUM(Y357:Y366)</f>
        <v>0</v>
      </c>
      <c r="Z367" s="260">
        <f t="shared" ref="Z367" si="1416">SUM(Z357:Z366)</f>
        <v>0</v>
      </c>
      <c r="AA367" s="260">
        <f t="shared" ref="AA367" si="1417">SUM(AA357:AA366)</f>
        <v>0</v>
      </c>
      <c r="AB367" s="260">
        <f t="shared" ref="AB367" si="1418">SUM(AB357:AB366)</f>
        <v>0</v>
      </c>
      <c r="AC367" s="260">
        <f t="shared" ref="AC367" si="1419">SUM(AC357:AC366)</f>
        <v>0</v>
      </c>
      <c r="AD367" s="260">
        <f t="shared" ref="AD367" si="1420">SUM(AD357:AD366)</f>
        <v>0</v>
      </c>
      <c r="AE367" s="260">
        <f t="shared" ref="AE367" si="1421">SUM(AE357:AE366)</f>
        <v>0</v>
      </c>
      <c r="AF367" s="260">
        <f t="shared" ref="AF367" si="1422">SUM(AF357:AF366)</f>
        <v>0</v>
      </c>
      <c r="AG367" s="260">
        <f t="shared" ref="AG367" si="1423">SUM(AG357:AG366)</f>
        <v>0</v>
      </c>
      <c r="AH367" s="260">
        <f t="shared" ref="AH367" si="1424">SUM(AH357:AH366)</f>
        <v>0</v>
      </c>
      <c r="AI367" s="260">
        <f t="shared" ref="AI367" si="1425">SUM(AI357:AI366)</f>
        <v>0</v>
      </c>
      <c r="AJ367" s="260">
        <f t="shared" ref="AJ367" si="1426">SUM(AJ357:AJ366)</f>
        <v>0</v>
      </c>
      <c r="AK367" s="260">
        <f t="shared" ref="AK367" si="1427">SUM(AK357:AK366)</f>
        <v>0</v>
      </c>
      <c r="AL367" s="260">
        <f t="shared" ref="AL367" si="1428">SUM(AL357:AL366)</f>
        <v>0</v>
      </c>
      <c r="AM367" s="260">
        <f t="shared" ref="AM367" si="1429">SUM(AM357:AM366)</f>
        <v>0</v>
      </c>
      <c r="AN367" s="260">
        <f t="shared" ref="AN367" si="1430">SUM(AN357:AN366)</f>
        <v>0</v>
      </c>
      <c r="AO367" s="260">
        <f t="shared" ref="AO367" si="1431">SUM(AO357:AO366)</f>
        <v>0</v>
      </c>
      <c r="AP367" s="260">
        <f t="shared" ref="AP367" si="1432">SUM(AP357:AP366)</f>
        <v>0</v>
      </c>
      <c r="AQ367" s="260">
        <f t="shared" ref="AQ367" si="1433">SUM(AQ357:AQ366)</f>
        <v>0</v>
      </c>
      <c r="AR367" s="260">
        <f t="shared" ref="AR367" si="1434">SUM(AR357:AR366)</f>
        <v>0</v>
      </c>
      <c r="AS367" s="260">
        <f t="shared" ref="AS367" si="1435">SUM(AS357:AS366)</f>
        <v>0</v>
      </c>
      <c r="AT367" s="260">
        <f t="shared" ref="AT367" si="1436">SUM(AT357:AT366)</f>
        <v>0</v>
      </c>
      <c r="AU367" s="260">
        <f t="shared" ref="AU367" si="1437">SUM(AU357:AU366)</f>
        <v>0</v>
      </c>
      <c r="AV367" s="260">
        <f t="shared" ref="AV367" si="1438">SUM(AV357:AV366)</f>
        <v>0</v>
      </c>
      <c r="AW367" s="260">
        <f t="shared" ref="AW367" si="1439">SUM(AW357:AW366)</f>
        <v>0</v>
      </c>
      <c r="AX367" s="260">
        <f t="shared" ref="AX367" si="1440">SUM(AX357:AX366)</f>
        <v>0</v>
      </c>
      <c r="AY367" s="260">
        <f t="shared" ref="AY367" si="1441">SUM(AY357:AY366)</f>
        <v>0</v>
      </c>
      <c r="AZ367" s="260">
        <f t="shared" ref="AZ367" si="1442">SUM(AZ357:AZ366)</f>
        <v>0</v>
      </c>
      <c r="BA367" s="260">
        <f t="shared" ref="BA367" si="1443">SUM(BA357:BA366)</f>
        <v>0</v>
      </c>
      <c r="BB367" s="260">
        <f t="shared" ref="BB367" si="1444">SUM(BB357:BB366)</f>
        <v>0</v>
      </c>
      <c r="BC367" s="260">
        <f t="shared" ref="BC367" si="1445">SUM(BC357:BC366)</f>
        <v>0</v>
      </c>
      <c r="BD367" s="260">
        <f t="shared" ref="BD367" si="1446">SUM(BD357:BD366)</f>
        <v>0</v>
      </c>
      <c r="BE367" s="260">
        <f t="shared" ref="BE367" si="1447">SUM(BE357:BE366)</f>
        <v>0</v>
      </c>
      <c r="BF367" s="260">
        <f t="shared" ref="BF367" si="1448">SUM(BF357:BF366)</f>
        <v>0</v>
      </c>
      <c r="BG367" s="260">
        <f t="shared" ref="BG367" si="1449">SUM(BG357:BG366)</f>
        <v>0</v>
      </c>
      <c r="BH367" s="260">
        <f t="shared" ref="BH367" si="1450">SUM(BH357:BH366)</f>
        <v>0</v>
      </c>
      <c r="BI367" s="260">
        <f t="shared" ref="BI367" si="1451">SUM(BI357:BI366)</f>
        <v>0</v>
      </c>
      <c r="BJ367" s="260">
        <f t="shared" ref="BJ367" si="1452">SUM(BJ357:BJ366)</f>
        <v>0</v>
      </c>
      <c r="BK367" s="260">
        <f t="shared" ref="BK367" si="1453">SUM(BK357:BK366)</f>
        <v>0</v>
      </c>
      <c r="BL367" s="260">
        <f t="shared" ref="BL367" si="1454">SUM(BL357:BL366)</f>
        <v>0</v>
      </c>
      <c r="BM367" s="260">
        <f t="shared" ref="BM367" si="1455">SUM(BM357:BM366)</f>
        <v>0</v>
      </c>
      <c r="BN367" s="260">
        <f t="shared" ref="BN367" si="1456">SUM(BN357:BN366)</f>
        <v>0</v>
      </c>
      <c r="BO367" s="260">
        <f t="shared" ref="BO367" si="1457">SUM(BO357:BO366)</f>
        <v>0</v>
      </c>
      <c r="BP367" s="260">
        <f t="shared" ref="BP367" si="1458">SUM(BP357:BP366)</f>
        <v>0</v>
      </c>
      <c r="BQ367" s="260">
        <f t="shared" ref="BQ367" si="1459">SUM(BQ357:BQ366)</f>
        <v>0</v>
      </c>
      <c r="BR367" s="260">
        <f t="shared" ref="BR367" si="1460">SUM(BR357:BR366)</f>
        <v>0</v>
      </c>
      <c r="BS367" s="260">
        <f t="shared" ref="BS367" si="1461">SUM(BS357:BS366)</f>
        <v>0</v>
      </c>
      <c r="BT367" s="260">
        <f t="shared" ref="BT367" si="1462">SUM(BT357:BT366)</f>
        <v>0</v>
      </c>
      <c r="BU367" s="260">
        <f t="shared" ref="BU367" si="1463">SUM(BU357:BU366)</f>
        <v>0</v>
      </c>
      <c r="BV367" s="260">
        <f t="shared" ref="BV367" si="1464">SUM(BV357:BV366)</f>
        <v>0</v>
      </c>
      <c r="BW367" s="260">
        <f t="shared" ref="BW367" si="1465">SUM(BW357:BW366)</f>
        <v>0</v>
      </c>
      <c r="BX367" s="260">
        <f t="shared" ref="BX367" si="1466">SUM(BX357:BX366)</f>
        <v>0</v>
      </c>
      <c r="BY367" s="260">
        <f t="shared" ref="BY367" si="1467">SUM(BY357:BY366)</f>
        <v>0</v>
      </c>
      <c r="BZ367" s="260">
        <f t="shared" ref="BZ367" si="1468">SUM(BZ357:BZ366)</f>
        <v>0</v>
      </c>
      <c r="CA367" s="260">
        <f t="shared" ref="CA367" si="1469">SUM(CA357:CA366)</f>
        <v>0</v>
      </c>
      <c r="CB367" s="260">
        <f t="shared" ref="CB367" si="1470">SUM(CB357:CB366)</f>
        <v>0</v>
      </c>
      <c r="CC367" s="260">
        <f t="shared" ref="CC367" si="1471">SUM(CC357:CC366)</f>
        <v>0</v>
      </c>
      <c r="CD367" s="260">
        <f t="shared" ref="CD367" si="1472">SUM(CD357:CD366)</f>
        <v>0</v>
      </c>
      <c r="CE367" s="260">
        <f t="shared" ref="CE367" si="1473">SUM(CE357:CE366)</f>
        <v>0</v>
      </c>
      <c r="CF367" s="260">
        <f t="shared" ref="CF367" si="1474">SUM(CF357:CF366)</f>
        <v>0</v>
      </c>
      <c r="CG367" s="260">
        <f t="shared" ref="CG367" si="1475">SUM(CG357:CG366)</f>
        <v>0</v>
      </c>
      <c r="CH367" s="260">
        <f t="shared" ref="CH367" si="1476">SUM(CH357:CH366)</f>
        <v>0</v>
      </c>
      <c r="CI367" s="260">
        <f t="shared" ref="CI367" si="1477">SUM(CI357:CI366)</f>
        <v>0</v>
      </c>
      <c r="CJ367" s="260">
        <f t="shared" ref="CJ367" si="1478">SUM(CJ357:CJ366)</f>
        <v>0</v>
      </c>
      <c r="CM367" s="24"/>
      <c r="CN367" s="24"/>
    </row>
    <row r="368" spans="3:92" ht="16" thickTop="1" x14ac:dyDescent="0.35">
      <c r="C368" s="114"/>
      <c r="D368" s="114"/>
      <c r="E368" s="261"/>
      <c r="F368" s="261"/>
      <c r="G368" s="262"/>
      <c r="H368" s="262"/>
      <c r="I368" s="263"/>
      <c r="J368" s="264"/>
      <c r="K368" s="264"/>
      <c r="L368" s="264"/>
      <c r="M368" s="264"/>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4"/>
      <c r="AT368" s="264"/>
      <c r="AU368" s="264"/>
      <c r="AV368" s="264"/>
      <c r="AW368" s="264"/>
      <c r="AX368" s="264"/>
      <c r="AY368" s="264"/>
      <c r="AZ368" s="264"/>
      <c r="BA368" s="264"/>
      <c r="BB368" s="264"/>
      <c r="BC368" s="264"/>
      <c r="BD368" s="264"/>
      <c r="BE368" s="264"/>
      <c r="BF368" s="264"/>
      <c r="BG368" s="264"/>
      <c r="BH368" s="264"/>
      <c r="BI368" s="264"/>
      <c r="BJ368" s="264"/>
      <c r="BK368" s="264"/>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M368" s="24"/>
      <c r="CN368" s="24"/>
    </row>
    <row r="369" spans="3:92" x14ac:dyDescent="0.35">
      <c r="C369" s="114"/>
      <c r="D369" s="114"/>
      <c r="E369" s="118" t="s">
        <v>222</v>
      </c>
      <c r="F369" s="114"/>
      <c r="G369" s="140"/>
      <c r="H369" s="114"/>
      <c r="I369" s="141"/>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M369" s="24"/>
      <c r="CN369" s="24"/>
    </row>
    <row r="370" spans="3:92" hidden="1" x14ac:dyDescent="0.35">
      <c r="C370" s="114"/>
      <c r="D370" s="114"/>
      <c r="E370" s="114"/>
      <c r="F370" s="114"/>
      <c r="G370" s="140"/>
      <c r="H370" s="114"/>
      <c r="I370" s="141"/>
      <c r="J370" s="140"/>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M370" s="24"/>
      <c r="CN370" s="24"/>
    </row>
    <row r="371" spans="3:92" hidden="1" x14ac:dyDescent="0.35">
      <c r="C371" s="114"/>
      <c r="D371" s="114"/>
      <c r="E371" s="114"/>
      <c r="F371" s="114"/>
      <c r="G371" s="140"/>
      <c r="H371" s="114"/>
      <c r="I371" s="141"/>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M371" s="24"/>
      <c r="CN371" s="24"/>
    </row>
    <row r="372" spans="3:92" hidden="1" x14ac:dyDescent="0.35">
      <c r="C372" s="24"/>
      <c r="D372" s="24"/>
      <c r="E372" s="24"/>
      <c r="F372" s="24"/>
      <c r="G372" s="42"/>
      <c r="H372" s="24"/>
      <c r="I372" s="85"/>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M372" s="24"/>
      <c r="CN372" s="24"/>
    </row>
    <row r="373" spans="3:92" hidden="1" x14ac:dyDescent="0.35">
      <c r="C373" s="24"/>
      <c r="D373" s="24"/>
      <c r="E373" s="24"/>
      <c r="F373" s="24"/>
      <c r="G373" s="42"/>
      <c r="H373" s="24"/>
      <c r="I373" s="85"/>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M373" s="24"/>
      <c r="CN373" s="24"/>
    </row>
  </sheetData>
  <sheetProtection algorithmName="SHA-512" hashValue="J43mV8TEgQj/nTrBT81Gdvxwrbm1Z4W5bcb6gTtJcA+U+L8iCLVHeugWd9iiN3FqSzsr0leKuZninYQk7SfpiQ==" saltValue="HRqwrBfzkb4Bmkgfu3u9DQ==" spinCount="100000" sheet="1" formatColumns="0" formatRows="0"/>
  <pageMargins left="0.25" right="0.25" top="0.75" bottom="0.75" header="0.3" footer="0.3"/>
  <pageSetup paperSize="9" scale="17"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60251-F310-4526-8E86-C5E279297A00}">
  <sheetPr codeName="Sheet11"/>
  <dimension ref="A1:R31"/>
  <sheetViews>
    <sheetView zoomScaleNormal="100" workbookViewId="0">
      <selection activeCell="A29" sqref="A29"/>
    </sheetView>
  </sheetViews>
  <sheetFormatPr defaultColWidth="9.1796875" defaultRowHeight="15" customHeight="1" x14ac:dyDescent="0.3"/>
  <cols>
    <col min="1" max="1" width="13.26953125" style="2" bestFit="1" customWidth="1"/>
    <col min="2" max="2" width="11.54296875" style="2" bestFit="1" customWidth="1"/>
    <col min="3" max="3" width="11.1796875" style="2" bestFit="1" customWidth="1"/>
    <col min="4" max="4" width="9.1796875" style="2" customWidth="1"/>
    <col min="5" max="6" width="9.1796875" style="2"/>
    <col min="7" max="7" width="11.7265625" style="2" bestFit="1" customWidth="1"/>
    <col min="8" max="8" width="44.453125" style="2" bestFit="1" customWidth="1"/>
    <col min="9" max="9" width="33" style="2" bestFit="1" customWidth="1"/>
    <col min="10" max="18" width="14.54296875" style="2" bestFit="1" customWidth="1"/>
    <col min="19" max="16384" width="9.1796875" style="2"/>
  </cols>
  <sheetData>
    <row r="1" spans="1:18" ht="14" x14ac:dyDescent="0.3"/>
    <row r="2" spans="1:18" ht="14" x14ac:dyDescent="0.3">
      <c r="G2" s="90" t="str">
        <f>B4</f>
        <v>Base Case</v>
      </c>
      <c r="H2" s="91" t="e">
        <f>_xlfn.XLOOKUP($G2,'Central Estimates'!$186:$186,'Central Estimates'!$187:$187,0)/Value_Output</f>
        <v>#VALUE!</v>
      </c>
      <c r="I2" s="92" t="str">
        <f>_xlfn.XLOOKUP($G2,'Central Estimates'!$186:$186,'Central Estimates'!$188:$188,0)</f>
        <v/>
      </c>
    </row>
    <row r="3" spans="1:18" ht="14" x14ac:dyDescent="0.3">
      <c r="A3" s="2" t="s">
        <v>125</v>
      </c>
      <c r="C3" s="2" t="s">
        <v>99</v>
      </c>
      <c r="G3" s="2" t="s">
        <v>126</v>
      </c>
    </row>
    <row r="4" spans="1:18" ht="14" x14ac:dyDescent="0.3">
      <c r="B4" s="2" t="s">
        <v>100</v>
      </c>
      <c r="C4" s="2">
        <f>_xlfn.XLOOKUP($B4,'Primary Inputs'!$A$45:$A$68,'Primary Inputs'!$B$45:$B$68)</f>
        <v>0</v>
      </c>
      <c r="H4" s="166" t="str" cm="1">
        <f t="array" ref="H4">"Incremental Net Present Value "&amp;INDEX(Lists!$C$23:$C$27,MATCH('Primary Inputs'!$D$31,Lists!$B$23:$B$27,0)*1,)</f>
        <v>Incremental Net Present Value ($)</v>
      </c>
      <c r="I4" s="93" t="s">
        <v>127</v>
      </c>
    </row>
    <row r="5" spans="1:18" ht="14" x14ac:dyDescent="0.3">
      <c r="B5" s="2" t="s">
        <v>68</v>
      </c>
      <c r="C5" s="2">
        <f>_xlfn.XLOOKUP($B5,'Primary Inputs'!$A$45:$A$68,'Primary Inputs'!$B$45:$B$68)</f>
        <v>0</v>
      </c>
      <c r="G5" s="90" t="str">
        <f t="shared" ref="G5:G14" si="0">B5</f>
        <v>Option 1</v>
      </c>
      <c r="H5" s="91" t="str">
        <f>IFERROR(_xlfn.XLOOKUP($G5,'Central Estimates'!$186:$186,'Central Estimates'!$187:$187,0)/Value_Output,"")</f>
        <v/>
      </c>
      <c r="I5" s="92" t="str">
        <f>_xlfn.XLOOKUP($G5,'Central Estimates'!$186:$186,'Central Estimates'!$188:$188,0)</f>
        <v/>
      </c>
    </row>
    <row r="6" spans="1:18" ht="14" x14ac:dyDescent="0.3">
      <c r="B6" s="2" t="s">
        <v>102</v>
      </c>
      <c r="C6" s="2">
        <f>_xlfn.XLOOKUP($B6,'Primary Inputs'!$A$45:$A$68,'Primary Inputs'!$B$45:$B$68)</f>
        <v>0</v>
      </c>
      <c r="G6" s="90" t="str">
        <f t="shared" si="0"/>
        <v>Option 2</v>
      </c>
      <c r="H6" s="91" t="str">
        <f>IFERROR(_xlfn.XLOOKUP($G6,'Central Estimates'!$186:$186,'Central Estimates'!$187:$187,0)/Value_Output,"")</f>
        <v/>
      </c>
      <c r="I6" s="92" t="str">
        <f>_xlfn.XLOOKUP($G6,'Central Estimates'!$186:$186,'Central Estimates'!$188:$188,0)</f>
        <v/>
      </c>
    </row>
    <row r="7" spans="1:18" ht="14" x14ac:dyDescent="0.3">
      <c r="B7" s="2" t="s">
        <v>128</v>
      </c>
      <c r="C7" s="2">
        <f>_xlfn.XLOOKUP($B7,'Primary Inputs'!$A$45:$A$68,'Primary Inputs'!$B$45:$B$68)</f>
        <v>0</v>
      </c>
      <c r="G7" s="90" t="str">
        <f t="shared" si="0"/>
        <v>Option 3</v>
      </c>
      <c r="H7" s="91" t="str">
        <f>IFERROR(_xlfn.XLOOKUP($G7,'Central Estimates'!$186:$186,'Central Estimates'!$187:$187,0)/Value_Output,"")</f>
        <v/>
      </c>
      <c r="I7" s="92" t="str">
        <f>_xlfn.XLOOKUP($G7,'Central Estimates'!$186:$186,'Central Estimates'!$188:$188,0)</f>
        <v/>
      </c>
    </row>
    <row r="8" spans="1:18" ht="14" x14ac:dyDescent="0.3">
      <c r="B8" s="2" t="s">
        <v>129</v>
      </c>
      <c r="C8" s="2">
        <f>_xlfn.XLOOKUP($B8,'Primary Inputs'!$A$45:$A$68,'Primary Inputs'!$B$45:$B$68)</f>
        <v>0</v>
      </c>
      <c r="G8" s="90" t="str">
        <f t="shared" si="0"/>
        <v>Option 4</v>
      </c>
      <c r="H8" s="91" t="str">
        <f>IFERROR(_xlfn.XLOOKUP($G8,'Central Estimates'!$186:$186,'Central Estimates'!$187:$187,0)/Value_Output,"")</f>
        <v/>
      </c>
      <c r="I8" s="92" t="str">
        <f>_xlfn.XLOOKUP($G8,'Central Estimates'!$186:$186,'Central Estimates'!$188:$188,0)</f>
        <v/>
      </c>
    </row>
    <row r="9" spans="1:18" ht="14" x14ac:dyDescent="0.3">
      <c r="B9" s="2" t="s">
        <v>130</v>
      </c>
      <c r="C9" s="2">
        <f>_xlfn.XLOOKUP($B9,'Primary Inputs'!$A$45:$A$68,'Primary Inputs'!$B$45:$B$68)</f>
        <v>0</v>
      </c>
      <c r="G9" s="90" t="str">
        <f t="shared" si="0"/>
        <v>Option 5</v>
      </c>
      <c r="H9" s="91" t="str">
        <f>IFERROR(_xlfn.XLOOKUP($G9,'Central Estimates'!$186:$186,'Central Estimates'!$187:$187,0)/Value_Output,"")</f>
        <v/>
      </c>
      <c r="I9" s="92" t="str">
        <f>_xlfn.XLOOKUP($G9,'Central Estimates'!$186:$186,'Central Estimates'!$188:$188,0)</f>
        <v/>
      </c>
    </row>
    <row r="10" spans="1:18" ht="14" x14ac:dyDescent="0.3">
      <c r="B10" s="2" t="s">
        <v>131</v>
      </c>
      <c r="C10" s="2">
        <f>_xlfn.XLOOKUP($B10,'Primary Inputs'!$A$45:$A$68,'Primary Inputs'!$B$45:$B$68)</f>
        <v>0</v>
      </c>
      <c r="G10" s="90" t="str">
        <f t="shared" si="0"/>
        <v>Option 6</v>
      </c>
      <c r="H10" s="91" t="str">
        <f>IFERROR(_xlfn.XLOOKUP($G10,'Central Estimates'!$186:$186,'Central Estimates'!$187:$187,0)/Value_Output,"")</f>
        <v/>
      </c>
      <c r="I10" s="92" t="str">
        <f>_xlfn.XLOOKUP($G10,'Central Estimates'!$186:$186,'Central Estimates'!$188:$188,0)</f>
        <v/>
      </c>
    </row>
    <row r="11" spans="1:18" ht="14" x14ac:dyDescent="0.3">
      <c r="B11" s="2" t="s">
        <v>132</v>
      </c>
      <c r="C11" s="2">
        <f>_xlfn.XLOOKUP($B11,'Primary Inputs'!$A$45:$A$68,'Primary Inputs'!$B$45:$B$68)</f>
        <v>0</v>
      </c>
      <c r="G11" s="90" t="str">
        <f t="shared" si="0"/>
        <v>Option 7</v>
      </c>
      <c r="H11" s="91" t="str">
        <f>IFERROR(_xlfn.XLOOKUP($G11,'Central Estimates'!$186:$186,'Central Estimates'!$187:$187,0)/Value_Output,"")</f>
        <v/>
      </c>
      <c r="I11" s="92" t="str">
        <f>_xlfn.XLOOKUP($G11,'Central Estimates'!$186:$186,'Central Estimates'!$188:$188,0)</f>
        <v/>
      </c>
    </row>
    <row r="12" spans="1:18" ht="14" x14ac:dyDescent="0.3">
      <c r="B12" s="2" t="s">
        <v>133</v>
      </c>
      <c r="C12" s="2">
        <f>_xlfn.XLOOKUP($B12,'Primary Inputs'!$A$45:$A$68,'Primary Inputs'!$B$45:$B$68)</f>
        <v>0</v>
      </c>
      <c r="G12" s="90" t="str">
        <f t="shared" si="0"/>
        <v>Option 8</v>
      </c>
      <c r="H12" s="91" t="str">
        <f>IFERROR(_xlfn.XLOOKUP($G12,'Central Estimates'!$186:$186,'Central Estimates'!$187:$187,0)/Value_Output,"")</f>
        <v/>
      </c>
      <c r="I12" s="92" t="str">
        <f>_xlfn.XLOOKUP($G12,'Central Estimates'!$186:$186,'Central Estimates'!$188:$188,0)</f>
        <v/>
      </c>
    </row>
    <row r="13" spans="1:18" ht="14" x14ac:dyDescent="0.3">
      <c r="B13" s="2" t="s">
        <v>134</v>
      </c>
      <c r="C13" s="2">
        <f>_xlfn.XLOOKUP($B13,'Primary Inputs'!$A$45:$A$68,'Primary Inputs'!$B$45:$B$68)</f>
        <v>0</v>
      </c>
      <c r="G13" s="90" t="str">
        <f t="shared" si="0"/>
        <v>Option 9</v>
      </c>
      <c r="H13" s="91" t="str">
        <f>IFERROR(_xlfn.XLOOKUP($G13,'Central Estimates'!$186:$186,'Central Estimates'!$187:$187,0)/Value_Output,"")</f>
        <v/>
      </c>
      <c r="I13" s="92" t="str">
        <f>_xlfn.XLOOKUP($G13,'Central Estimates'!$186:$186,'Central Estimates'!$188:$188,0)</f>
        <v/>
      </c>
    </row>
    <row r="14" spans="1:18" ht="14" x14ac:dyDescent="0.3">
      <c r="B14" s="2" t="s">
        <v>135</v>
      </c>
      <c r="C14" s="2">
        <f>_xlfn.XLOOKUP($B14,'Primary Inputs'!$A$45:$A$68,'Primary Inputs'!$B$45:$B$68)</f>
        <v>0</v>
      </c>
      <c r="G14" s="90" t="str">
        <f t="shared" si="0"/>
        <v>Option 10</v>
      </c>
      <c r="H14" s="91" t="str">
        <f>IFERROR(_xlfn.XLOOKUP($G14,'Central Estimates'!$186:$186,'Central Estimates'!$187:$187,0)/Value_Output,"")</f>
        <v/>
      </c>
      <c r="I14" s="92" t="str">
        <f>_xlfn.XLOOKUP($G14,'Central Estimates'!$186:$186,'Central Estimates'!$188:$188,0)</f>
        <v/>
      </c>
    </row>
    <row r="15" spans="1:18" ht="14" x14ac:dyDescent="0.3">
      <c r="H15" s="2" t="e">
        <f>IF(OR(MATCH(H$16,'Distributional Estimates'!$E$12:$E$41,0)&gt;0,MATCH(H$16,'Distributional Estimates'!$E$62:$E$91,0)&gt;0),1,NA())</f>
        <v>#N/A</v>
      </c>
      <c r="I15" s="2" t="e">
        <f>IF(OR(MATCH(I$16,'Distributional Estimates'!$E$12:$E$41,0)&gt;0,MATCH(I$16,'Distributional Estimates'!$E$62:$E$91,0)&gt;0),1,NA())</f>
        <v>#N/A</v>
      </c>
      <c r="J15" s="2" t="e">
        <f>IF(OR(MATCH(J$16,'Distributional Estimates'!$E$12:$E$41,0)&gt;0,MATCH(J$16,'Distributional Estimates'!$E$62:$E$91,0)&gt;0),1,NA())</f>
        <v>#N/A</v>
      </c>
      <c r="K15" s="2" t="e">
        <f>IF(OR(MATCH(K$16,'Distributional Estimates'!$E$12:$E$41,0)&gt;0,MATCH(K$16,'Distributional Estimates'!$E$62:$E$91,0)&gt;0),1,NA())</f>
        <v>#N/A</v>
      </c>
      <c r="L15" s="2" t="e">
        <f>IF(OR(MATCH(L$16,'Distributional Estimates'!$E$12:$E$41,0)&gt;0,MATCH(L$16,'Distributional Estimates'!$E$62:$E$91,0)&gt;0),1,NA())</f>
        <v>#N/A</v>
      </c>
      <c r="M15" s="2" t="e">
        <f>IF(OR(MATCH(M$16,'Distributional Estimates'!$E$12:$E$41,0)&gt;0,MATCH(M$16,'Distributional Estimates'!$E$62:$E$91,0)&gt;0),1,NA())</f>
        <v>#N/A</v>
      </c>
      <c r="N15" s="2" t="e">
        <f>IF(OR(MATCH(N$16,'Distributional Estimates'!$E$12:$E$41,0)&gt;0,MATCH(N$16,'Distributional Estimates'!$E$62:$E$91,0)&gt;0),1,NA())</f>
        <v>#N/A</v>
      </c>
      <c r="O15" s="2" t="e">
        <f>IF(OR(MATCH(O$16,'Distributional Estimates'!$E$12:$E$41,0)&gt;0,MATCH(O$16,'Distributional Estimates'!$E$62:$E$91,0)&gt;0),1,NA())</f>
        <v>#N/A</v>
      </c>
      <c r="P15" s="2" t="e">
        <f>IF(OR(MATCH(P$16,'Distributional Estimates'!$E$12:$E$41,0)&gt;0,MATCH(P$16,'Distributional Estimates'!$E$62:$E$91,0)&gt;0),1,NA())</f>
        <v>#N/A</v>
      </c>
      <c r="Q15" s="2" t="e">
        <f>IF(OR(MATCH(Q$16,'Distributional Estimates'!$E$12:$E$41,0)&gt;0,MATCH(Q$16,'Distributional Estimates'!$E$62:$E$91,0)&gt;0),1,NA())</f>
        <v>#N/A</v>
      </c>
      <c r="R15" s="2" t="e">
        <f>IF(OR(MATCH(R$16,'Distributional Estimates'!$E$12:$E$41,0)&gt;0,MATCH(R$16,'Distributional Estimates'!$E$62:$E$91,0)&gt;0),1,NA())</f>
        <v>#N/A</v>
      </c>
    </row>
    <row r="16" spans="1:18" ht="14" x14ac:dyDescent="0.3">
      <c r="A16" s="2" t="s">
        <v>136</v>
      </c>
      <c r="G16" s="90" t="str" cm="1">
        <f t="array" ref="G16">"Incremental Present Value "&amp;INDEX(Lists!$C$23:$C$27,MATCH('Primary Inputs'!$D$31,Lists!$B$23:$B$27,0)*1,)</f>
        <v>Incremental Present Value ($)</v>
      </c>
      <c r="H16" s="2" t="str" cm="1">
        <f t="array" ref="H16:R16">TRANSPOSE($B$4:$B$14)</f>
        <v>Base Case</v>
      </c>
      <c r="I16" s="2" t="str">
        <v>Option 1</v>
      </c>
      <c r="J16" s="2" t="str">
        <v>Option 2</v>
      </c>
      <c r="K16" s="2" t="str">
        <v>Option 3</v>
      </c>
      <c r="L16" s="2" t="str">
        <v>Option 4</v>
      </c>
      <c r="M16" s="2" t="str">
        <v>Option 5</v>
      </c>
      <c r="N16" s="2" t="str">
        <v>Option 6</v>
      </c>
      <c r="O16" s="2" t="str">
        <v>Option 7</v>
      </c>
      <c r="P16" s="2" t="str">
        <v>Option 8</v>
      </c>
      <c r="Q16" s="2" t="str">
        <v>Option 9</v>
      </c>
      <c r="R16" s="2" t="str">
        <v>Option 10</v>
      </c>
    </row>
    <row r="17" spans="1:18" ht="14" x14ac:dyDescent="0.3">
      <c r="B17" s="2">
        <f>Stakeholder_1</f>
        <v>0</v>
      </c>
      <c r="G17" s="2" t="str">
        <f>IF(B17=0,"",B17)</f>
        <v/>
      </c>
      <c r="H17" s="91" t="e">
        <f>H$15*INDEX('Distributional Estimates'!$E$110:$O$121,MATCH(H$16,'Distributional Estimates'!$E$110:$E$121,0),MATCH($G17,'Distributional Estimates'!$E$110:$O$110,0))/Value_Output</f>
        <v>#N/A</v>
      </c>
      <c r="I17" s="91" t="e">
        <f>I$15*INDEX('Distributional Estimates'!$E$110:$O$121,MATCH(I$16,'Distributional Estimates'!$E$110:$E$121,0),MATCH($G17,'Distributional Estimates'!$E$110:$O$110,0))/Value_Output</f>
        <v>#N/A</v>
      </c>
      <c r="J17" s="91" t="e">
        <f>J$15*INDEX('Distributional Estimates'!$E$110:$O$121,MATCH(J$16,'Distributional Estimates'!$E$110:$E$121,0),MATCH($G17,'Distributional Estimates'!$E$110:$O$110,0))/Value_Output</f>
        <v>#N/A</v>
      </c>
      <c r="K17" s="91" t="e">
        <f>K$15*INDEX('Distributional Estimates'!$E$110:$O$121,MATCH(K$16,'Distributional Estimates'!$E$110:$E$121,0),MATCH($G17,'Distributional Estimates'!$E$110:$O$110,0))/Value_Output</f>
        <v>#N/A</v>
      </c>
      <c r="L17" s="91" t="e">
        <f>L$15*INDEX('Distributional Estimates'!$E$110:$O$121,MATCH(L$16,'Distributional Estimates'!$E$110:$E$121,0),MATCH($G17,'Distributional Estimates'!$E$110:$O$110,0))/Value_Output</f>
        <v>#N/A</v>
      </c>
      <c r="M17" s="91" t="e">
        <f>M$15*INDEX('Distributional Estimates'!$E$110:$O$121,MATCH(M$16,'Distributional Estimates'!$E$110:$E$121,0),MATCH($G17,'Distributional Estimates'!$E$110:$O$110,0))/Value_Output</f>
        <v>#N/A</v>
      </c>
      <c r="N17" s="91" t="e">
        <f>N$15*INDEX('Distributional Estimates'!$E$110:$O$121,MATCH(N$16,'Distributional Estimates'!$E$110:$E$121,0),MATCH($G17,'Distributional Estimates'!$E$110:$O$110,0))/Value_Output</f>
        <v>#N/A</v>
      </c>
      <c r="O17" s="91" t="e">
        <f>O$15*INDEX('Distributional Estimates'!$E$110:$O$121,MATCH(O$16,'Distributional Estimates'!$E$110:$E$121,0),MATCH($G17,'Distributional Estimates'!$E$110:$O$110,0))/Value_Output</f>
        <v>#N/A</v>
      </c>
      <c r="P17" s="91" t="e">
        <f>P$15*INDEX('Distributional Estimates'!$E$110:$O$121,MATCH(P$16,'Distributional Estimates'!$E$110:$E$121,0),MATCH($G17,'Distributional Estimates'!$E$110:$O$110,0))/Value_Output</f>
        <v>#N/A</v>
      </c>
      <c r="Q17" s="91" t="e">
        <f>Q$15*INDEX('Distributional Estimates'!$E$110:$O$121,MATCH(Q$16,'Distributional Estimates'!$E$110:$E$121,0),MATCH($G17,'Distributional Estimates'!$E$110:$O$110,0))/Value_Output</f>
        <v>#N/A</v>
      </c>
      <c r="R17" s="91" t="e">
        <f>R$15*INDEX('Distributional Estimates'!$E$110:$O$121,MATCH(R$16,'Distributional Estimates'!$E$110:$E$121,0),MATCH($G17,'Distributional Estimates'!$E$110:$O$110,0))/Value_Output</f>
        <v>#N/A</v>
      </c>
    </row>
    <row r="18" spans="1:18" ht="14" x14ac:dyDescent="0.3">
      <c r="B18" s="2">
        <f>Stakeholder_2</f>
        <v>0</v>
      </c>
      <c r="G18" s="2" t="str">
        <f t="shared" ref="G18:G20" si="1">IF(B18=0,"",B18)</f>
        <v/>
      </c>
      <c r="H18" s="91" t="e">
        <f>H$15*INDEX('Distributional Estimates'!$E$110:$O$121,MATCH(H$16,'Distributional Estimates'!$E$110:$E$121,0),MATCH($G18,'Distributional Estimates'!$E$110:$O$110,0))/Value_Output</f>
        <v>#N/A</v>
      </c>
      <c r="I18" s="91" t="e">
        <f>I$15*INDEX('Distributional Estimates'!$E$110:$O$121,MATCH(I$16,'Distributional Estimates'!$E$110:$E$121,0),MATCH($G18,'Distributional Estimates'!$E$110:$O$110,0))/Value_Output</f>
        <v>#N/A</v>
      </c>
      <c r="J18" s="91" t="e">
        <f>J$15*INDEX('Distributional Estimates'!$E$110:$O$121,MATCH(J$16,'Distributional Estimates'!$E$110:$E$121,0),MATCH($G18,'Distributional Estimates'!$E$110:$O$110,0))/Value_Output</f>
        <v>#N/A</v>
      </c>
      <c r="K18" s="91" t="e">
        <f>K$15*INDEX('Distributional Estimates'!$E$110:$O$121,MATCH(K$16,'Distributional Estimates'!$E$110:$E$121,0),MATCH($G18,'Distributional Estimates'!$E$110:$O$110,0))/Value_Output</f>
        <v>#N/A</v>
      </c>
      <c r="L18" s="91" t="e">
        <f>L$15*INDEX('Distributional Estimates'!$E$110:$O$121,MATCH(L$16,'Distributional Estimates'!$E$110:$E$121,0),MATCH($G18,'Distributional Estimates'!$E$110:$O$110,0))/Value_Output</f>
        <v>#N/A</v>
      </c>
      <c r="M18" s="91" t="e">
        <f>M$15*INDEX('Distributional Estimates'!$E$110:$O$121,MATCH(M$16,'Distributional Estimates'!$E$110:$E$121,0),MATCH($G18,'Distributional Estimates'!$E$110:$O$110,0))/Value_Output</f>
        <v>#N/A</v>
      </c>
      <c r="N18" s="91" t="e">
        <f>N$15*INDEX('Distributional Estimates'!$E$110:$O$121,MATCH(N$16,'Distributional Estimates'!$E$110:$E$121,0),MATCH($G18,'Distributional Estimates'!$E$110:$O$110,0))/Value_Output</f>
        <v>#N/A</v>
      </c>
      <c r="O18" s="91" t="e">
        <f>O$15*INDEX('Distributional Estimates'!$E$110:$O$121,MATCH(O$16,'Distributional Estimates'!$E$110:$E$121,0),MATCH($G18,'Distributional Estimates'!$E$110:$O$110,0))/Value_Output</f>
        <v>#N/A</v>
      </c>
      <c r="P18" s="91" t="e">
        <f>P$15*INDEX('Distributional Estimates'!$E$110:$O$121,MATCH(P$16,'Distributional Estimates'!$E$110:$E$121,0),MATCH($G18,'Distributional Estimates'!$E$110:$O$110,0))/Value_Output</f>
        <v>#N/A</v>
      </c>
      <c r="Q18" s="91" t="e">
        <f>Q$15*INDEX('Distributional Estimates'!$E$110:$O$121,MATCH(Q$16,'Distributional Estimates'!$E$110:$E$121,0),MATCH($G18,'Distributional Estimates'!$E$110:$O$110,0))/Value_Output</f>
        <v>#N/A</v>
      </c>
      <c r="R18" s="91" t="e">
        <f>R$15*INDEX('Distributional Estimates'!$E$110:$O$121,MATCH(R$16,'Distributional Estimates'!$E$110:$E$121,0),MATCH($G18,'Distributional Estimates'!$E$110:$O$110,0))/Value_Output</f>
        <v>#N/A</v>
      </c>
    </row>
    <row r="19" spans="1:18" ht="14" x14ac:dyDescent="0.3">
      <c r="B19" s="2">
        <f>Stakeholder_3</f>
        <v>0</v>
      </c>
      <c r="G19" s="2" t="str">
        <f t="shared" si="1"/>
        <v/>
      </c>
      <c r="H19" s="91" t="e">
        <f>H$15*INDEX('Distributional Estimates'!$E$110:$O$121,MATCH(H$16,'Distributional Estimates'!$E$110:$E$121,0),MATCH($G19,'Distributional Estimates'!$E$110:$O$110,0))/Value_Output</f>
        <v>#N/A</v>
      </c>
      <c r="I19" s="91" t="e">
        <f>I$15*INDEX('Distributional Estimates'!$E$110:$O$121,MATCH(I$16,'Distributional Estimates'!$E$110:$E$121,0),MATCH($G19,'Distributional Estimates'!$E$110:$O$110,0))/Value_Output</f>
        <v>#N/A</v>
      </c>
      <c r="J19" s="91" t="e">
        <f>J$15*INDEX('Distributional Estimates'!$E$110:$O$121,MATCH(J$16,'Distributional Estimates'!$E$110:$E$121,0),MATCH($G19,'Distributional Estimates'!$E$110:$O$110,0))/Value_Output</f>
        <v>#N/A</v>
      </c>
      <c r="K19" s="91" t="e">
        <f>K$15*INDEX('Distributional Estimates'!$E$110:$O$121,MATCH(K$16,'Distributional Estimates'!$E$110:$E$121,0),MATCH($G19,'Distributional Estimates'!$E$110:$O$110,0))/Value_Output</f>
        <v>#N/A</v>
      </c>
      <c r="L19" s="91" t="e">
        <f>L$15*INDEX('Distributional Estimates'!$E$110:$O$121,MATCH(L$16,'Distributional Estimates'!$E$110:$E$121,0),MATCH($G19,'Distributional Estimates'!$E$110:$O$110,0))/Value_Output</f>
        <v>#N/A</v>
      </c>
      <c r="M19" s="91" t="e">
        <f>M$15*INDEX('Distributional Estimates'!$E$110:$O$121,MATCH(M$16,'Distributional Estimates'!$E$110:$E$121,0),MATCH($G19,'Distributional Estimates'!$E$110:$O$110,0))/Value_Output</f>
        <v>#N/A</v>
      </c>
      <c r="N19" s="91" t="e">
        <f>N$15*INDEX('Distributional Estimates'!$E$110:$O$121,MATCH(N$16,'Distributional Estimates'!$E$110:$E$121,0),MATCH($G19,'Distributional Estimates'!$E$110:$O$110,0))/Value_Output</f>
        <v>#N/A</v>
      </c>
      <c r="O19" s="91" t="e">
        <f>O$15*INDEX('Distributional Estimates'!$E$110:$O$121,MATCH(O$16,'Distributional Estimates'!$E$110:$E$121,0),MATCH($G19,'Distributional Estimates'!$E$110:$O$110,0))/Value_Output</f>
        <v>#N/A</v>
      </c>
      <c r="P19" s="91" t="e">
        <f>P$15*INDEX('Distributional Estimates'!$E$110:$O$121,MATCH(P$16,'Distributional Estimates'!$E$110:$E$121,0),MATCH($G19,'Distributional Estimates'!$E$110:$O$110,0))/Value_Output</f>
        <v>#N/A</v>
      </c>
      <c r="Q19" s="91" t="e">
        <f>Q$15*INDEX('Distributional Estimates'!$E$110:$O$121,MATCH(Q$16,'Distributional Estimates'!$E$110:$E$121,0),MATCH($G19,'Distributional Estimates'!$E$110:$O$110,0))/Value_Output</f>
        <v>#N/A</v>
      </c>
      <c r="R19" s="91" t="e">
        <f>R$15*INDEX('Distributional Estimates'!$E$110:$O$121,MATCH(R$16,'Distributional Estimates'!$E$110:$E$121,0),MATCH($G19,'Distributional Estimates'!$E$110:$O$110,0))/Value_Output</f>
        <v>#N/A</v>
      </c>
    </row>
    <row r="20" spans="1:18" ht="14" x14ac:dyDescent="0.3">
      <c r="B20" s="2">
        <f>Stakeholder_4</f>
        <v>0</v>
      </c>
      <c r="G20" s="2" t="str">
        <f t="shared" si="1"/>
        <v/>
      </c>
      <c r="H20" s="91" t="e">
        <f>H$15*INDEX('Distributional Estimates'!$E$110:$O$121,MATCH(H$16,'Distributional Estimates'!$E$110:$E$121,0),MATCH($G20,'Distributional Estimates'!$E$110:$O$110,0))/Value_Output</f>
        <v>#N/A</v>
      </c>
      <c r="I20" s="91" t="e">
        <f>I$15*INDEX('Distributional Estimates'!$E$110:$O$121,MATCH(I$16,'Distributional Estimates'!$E$110:$E$121,0),MATCH($G20,'Distributional Estimates'!$E$110:$O$110,0))/Value_Output</f>
        <v>#N/A</v>
      </c>
      <c r="J20" s="91" t="e">
        <f>J$15*INDEX('Distributional Estimates'!$E$110:$O$121,MATCH(J$16,'Distributional Estimates'!$E$110:$E$121,0),MATCH($G20,'Distributional Estimates'!$E$110:$O$110,0))/Value_Output</f>
        <v>#N/A</v>
      </c>
      <c r="K20" s="91" t="e">
        <f>K$15*INDEX('Distributional Estimates'!$E$110:$O$121,MATCH(K$16,'Distributional Estimates'!$E$110:$E$121,0),MATCH($G20,'Distributional Estimates'!$E$110:$O$110,0))/Value_Output</f>
        <v>#N/A</v>
      </c>
      <c r="L20" s="91" t="e">
        <f>L$15*INDEX('Distributional Estimates'!$E$110:$O$121,MATCH(L$16,'Distributional Estimates'!$E$110:$E$121,0),MATCH($G20,'Distributional Estimates'!$E$110:$O$110,0))/Value_Output</f>
        <v>#N/A</v>
      </c>
      <c r="M20" s="91" t="e">
        <f>M$15*INDEX('Distributional Estimates'!$E$110:$O$121,MATCH(M$16,'Distributional Estimates'!$E$110:$E$121,0),MATCH($G20,'Distributional Estimates'!$E$110:$O$110,0))/Value_Output</f>
        <v>#N/A</v>
      </c>
      <c r="N20" s="91" t="e">
        <f>N$15*INDEX('Distributional Estimates'!$E$110:$O$121,MATCH(N$16,'Distributional Estimates'!$E$110:$E$121,0),MATCH($G20,'Distributional Estimates'!$E$110:$O$110,0))/Value_Output</f>
        <v>#N/A</v>
      </c>
      <c r="O20" s="91" t="e">
        <f>O$15*INDEX('Distributional Estimates'!$E$110:$O$121,MATCH(O$16,'Distributional Estimates'!$E$110:$E$121,0),MATCH($G20,'Distributional Estimates'!$E$110:$O$110,0))/Value_Output</f>
        <v>#N/A</v>
      </c>
      <c r="P20" s="91" t="e">
        <f>P$15*INDEX('Distributional Estimates'!$E$110:$O$121,MATCH(P$16,'Distributional Estimates'!$E$110:$E$121,0),MATCH($G20,'Distributional Estimates'!$E$110:$O$110,0))/Value_Output</f>
        <v>#N/A</v>
      </c>
      <c r="Q20" s="91" t="e">
        <f>Q$15*INDEX('Distributional Estimates'!$E$110:$O$121,MATCH(Q$16,'Distributional Estimates'!$E$110:$E$121,0),MATCH($G20,'Distributional Estimates'!$E$110:$O$110,0))/Value_Output</f>
        <v>#N/A</v>
      </c>
      <c r="R20" s="91" t="e">
        <f>R$15*INDEX('Distributional Estimates'!$E$110:$O$121,MATCH(R$16,'Distributional Estimates'!$E$110:$E$121,0),MATCH($G20,'Distributional Estimates'!$E$110:$O$110,0))/Value_Output</f>
        <v>#N/A</v>
      </c>
    </row>
    <row r="22" spans="1:18" ht="15" customHeight="1" x14ac:dyDescent="0.3">
      <c r="A22" s="2" t="s">
        <v>35</v>
      </c>
    </row>
    <row r="23" spans="1:18" ht="15" customHeight="1" x14ac:dyDescent="0.3">
      <c r="B23" s="41">
        <v>1</v>
      </c>
      <c r="C23" s="2" t="s">
        <v>137</v>
      </c>
    </row>
    <row r="24" spans="1:18" ht="15" customHeight="1" x14ac:dyDescent="0.3">
      <c r="B24" s="41">
        <v>1000</v>
      </c>
      <c r="C24" s="2" t="s">
        <v>138</v>
      </c>
    </row>
    <row r="25" spans="1:18" ht="15" customHeight="1" x14ac:dyDescent="0.3">
      <c r="B25" s="41">
        <v>10000</v>
      </c>
      <c r="C25" s="2" t="s">
        <v>139</v>
      </c>
    </row>
    <row r="26" spans="1:18" ht="15" customHeight="1" x14ac:dyDescent="0.3">
      <c r="B26" s="41">
        <v>100000</v>
      </c>
      <c r="C26" s="2" t="s">
        <v>140</v>
      </c>
    </row>
    <row r="27" spans="1:18" ht="15" customHeight="1" x14ac:dyDescent="0.3">
      <c r="B27" s="41">
        <v>1000000</v>
      </c>
      <c r="C27" s="2" t="s">
        <v>141</v>
      </c>
    </row>
    <row r="30" spans="1:18" ht="15" customHeight="1" x14ac:dyDescent="0.3">
      <c r="A30" s="2" t="s">
        <v>260</v>
      </c>
      <c r="B30" s="2" t="s">
        <v>261</v>
      </c>
    </row>
    <row r="31" spans="1:18" ht="15" customHeight="1" x14ac:dyDescent="0.3">
      <c r="B31" s="2" t="s">
        <v>262</v>
      </c>
    </row>
  </sheetData>
  <phoneticPr fontId="8" type="noConversion"/>
  <conditionalFormatting sqref="G15:R20">
    <cfRule type="containsErrors" dxfId="3" priority="1">
      <formula>ISERROR(G15)</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E684B-6D56-4797-8D5B-E98DD64A7CEE}">
  <sheetPr codeName="Sheet4"/>
  <dimension ref="A1:CP18"/>
  <sheetViews>
    <sheetView zoomScale="85" zoomScaleNormal="85" workbookViewId="0">
      <pane xSplit="15" topLeftCell="P1" activePane="topRight" state="frozen"/>
      <selection activeCell="A29" sqref="A29"/>
      <selection pane="topRight" activeCell="A29" sqref="A29"/>
    </sheetView>
  </sheetViews>
  <sheetFormatPr defaultColWidth="9.26953125" defaultRowHeight="15" customHeight="1" x14ac:dyDescent="0.35"/>
  <cols>
    <col min="1" max="1" width="24.54296875" customWidth="1"/>
    <col min="2" max="2" width="19.54296875" bestFit="1" customWidth="1"/>
    <col min="3" max="14" width="9.1796875" hidden="1" customWidth="1"/>
    <col min="15" max="15" width="24.81640625" bestFit="1" customWidth="1"/>
    <col min="16" max="94" width="9.1796875" customWidth="1"/>
  </cols>
  <sheetData>
    <row r="1" spans="1:94" ht="20" x14ac:dyDescent="0.4">
      <c r="A1" s="7" t="s">
        <v>142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row>
    <row r="2" spans="1:94" ht="30" x14ac:dyDescent="0.6">
      <c r="A2" s="8"/>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row>
    <row r="3" spans="1:94" ht="30" x14ac:dyDescent="0.6">
      <c r="A3" s="8"/>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row>
    <row r="4" spans="1:94" ht="30" x14ac:dyDescent="0.6">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row>
    <row r="5" spans="1:94" ht="30" x14ac:dyDescent="0.6">
      <c r="A5" s="8"/>
      <c r="B5" s="2"/>
      <c r="C5" s="2"/>
      <c r="D5" s="2"/>
      <c r="E5" s="2"/>
      <c r="F5" s="2"/>
      <c r="G5" s="2"/>
      <c r="H5" s="2"/>
      <c r="I5" s="2"/>
      <c r="J5" s="2"/>
      <c r="K5" s="2"/>
      <c r="L5" s="2"/>
      <c r="M5" s="2"/>
      <c r="N5" s="2"/>
      <c r="O5" s="109" t="s">
        <v>97</v>
      </c>
      <c r="P5" s="90" t="str">
        <f t="shared" ref="P5:AU5" si="0">P6-1&amp;"-"&amp;RIGHT(P6,2)</f>
        <v>-1-0</v>
      </c>
      <c r="Q5" s="90" t="str">
        <f t="shared" si="0"/>
        <v>0-1</v>
      </c>
      <c r="R5" s="90" t="str">
        <f t="shared" si="0"/>
        <v>1-2</v>
      </c>
      <c r="S5" s="90" t="str">
        <f t="shared" si="0"/>
        <v>2-3</v>
      </c>
      <c r="T5" s="90" t="str">
        <f t="shared" si="0"/>
        <v>3-4</v>
      </c>
      <c r="U5" s="90" t="str">
        <f t="shared" si="0"/>
        <v>4-5</v>
      </c>
      <c r="V5" s="90" t="str">
        <f t="shared" si="0"/>
        <v>5-6</v>
      </c>
      <c r="W5" s="90" t="str">
        <f t="shared" si="0"/>
        <v>6-7</v>
      </c>
      <c r="X5" s="90" t="str">
        <f t="shared" si="0"/>
        <v>7-8</v>
      </c>
      <c r="Y5" s="90" t="str">
        <f t="shared" si="0"/>
        <v>8-9</v>
      </c>
      <c r="Z5" s="90" t="str">
        <f t="shared" si="0"/>
        <v>9-10</v>
      </c>
      <c r="AA5" s="90" t="str">
        <f t="shared" si="0"/>
        <v>10-11</v>
      </c>
      <c r="AB5" s="90" t="str">
        <f t="shared" si="0"/>
        <v>11-12</v>
      </c>
      <c r="AC5" s="90" t="str">
        <f t="shared" si="0"/>
        <v>12-13</v>
      </c>
      <c r="AD5" s="90" t="str">
        <f t="shared" si="0"/>
        <v>13-14</v>
      </c>
      <c r="AE5" s="90" t="str">
        <f t="shared" si="0"/>
        <v>14-15</v>
      </c>
      <c r="AF5" s="90" t="str">
        <f t="shared" si="0"/>
        <v>15-16</v>
      </c>
      <c r="AG5" s="90" t="str">
        <f t="shared" si="0"/>
        <v>16-17</v>
      </c>
      <c r="AH5" s="90" t="str">
        <f t="shared" si="0"/>
        <v>17-18</v>
      </c>
      <c r="AI5" s="90" t="str">
        <f t="shared" si="0"/>
        <v>18-19</v>
      </c>
      <c r="AJ5" s="90" t="str">
        <f t="shared" si="0"/>
        <v>19-20</v>
      </c>
      <c r="AK5" s="90" t="str">
        <f t="shared" si="0"/>
        <v>20-21</v>
      </c>
      <c r="AL5" s="90" t="str">
        <f t="shared" si="0"/>
        <v>21-22</v>
      </c>
      <c r="AM5" s="90" t="str">
        <f t="shared" si="0"/>
        <v>22-23</v>
      </c>
      <c r="AN5" s="90" t="str">
        <f t="shared" si="0"/>
        <v>23-24</v>
      </c>
      <c r="AO5" s="90" t="str">
        <f t="shared" si="0"/>
        <v>24-25</v>
      </c>
      <c r="AP5" s="90" t="str">
        <f t="shared" si="0"/>
        <v>25-26</v>
      </c>
      <c r="AQ5" s="90" t="str">
        <f t="shared" si="0"/>
        <v>26-27</v>
      </c>
      <c r="AR5" s="90" t="str">
        <f t="shared" si="0"/>
        <v>27-28</v>
      </c>
      <c r="AS5" s="90" t="str">
        <f t="shared" si="0"/>
        <v>28-29</v>
      </c>
      <c r="AT5" s="90" t="str">
        <f t="shared" si="0"/>
        <v>29-30</v>
      </c>
      <c r="AU5" s="90" t="str">
        <f t="shared" si="0"/>
        <v>30-31</v>
      </c>
      <c r="AV5" s="90" t="str">
        <f t="shared" ref="AV5:CA5" si="1">AV6-1&amp;"-"&amp;RIGHT(AV6,2)</f>
        <v>31-32</v>
      </c>
      <c r="AW5" s="90" t="str">
        <f t="shared" si="1"/>
        <v>32-33</v>
      </c>
      <c r="AX5" s="90" t="str">
        <f t="shared" si="1"/>
        <v>33-34</v>
      </c>
      <c r="AY5" s="90" t="str">
        <f t="shared" si="1"/>
        <v>34-35</v>
      </c>
      <c r="AZ5" s="90" t="str">
        <f t="shared" si="1"/>
        <v>35-36</v>
      </c>
      <c r="BA5" s="90" t="str">
        <f t="shared" si="1"/>
        <v>36-37</v>
      </c>
      <c r="BB5" s="90" t="str">
        <f t="shared" si="1"/>
        <v>37-38</v>
      </c>
      <c r="BC5" s="90" t="str">
        <f t="shared" si="1"/>
        <v>38-39</v>
      </c>
      <c r="BD5" s="90" t="str">
        <f t="shared" si="1"/>
        <v>39-40</v>
      </c>
      <c r="BE5" s="90" t="str">
        <f t="shared" si="1"/>
        <v>40-41</v>
      </c>
      <c r="BF5" s="90" t="str">
        <f t="shared" si="1"/>
        <v>41-42</v>
      </c>
      <c r="BG5" s="90" t="str">
        <f t="shared" si="1"/>
        <v>42-43</v>
      </c>
      <c r="BH5" s="90" t="str">
        <f t="shared" si="1"/>
        <v>43-44</v>
      </c>
      <c r="BI5" s="90" t="str">
        <f t="shared" si="1"/>
        <v>44-45</v>
      </c>
      <c r="BJ5" s="90" t="str">
        <f t="shared" si="1"/>
        <v>45-46</v>
      </c>
      <c r="BK5" s="90" t="str">
        <f t="shared" si="1"/>
        <v>46-47</v>
      </c>
      <c r="BL5" s="90" t="str">
        <f t="shared" si="1"/>
        <v>47-48</v>
      </c>
      <c r="BM5" s="90" t="str">
        <f t="shared" si="1"/>
        <v>48-49</v>
      </c>
      <c r="BN5" s="90" t="str">
        <f t="shared" si="1"/>
        <v>49-50</v>
      </c>
      <c r="BO5" s="90" t="str">
        <f t="shared" si="1"/>
        <v>50-51</v>
      </c>
      <c r="BP5" s="90" t="str">
        <f t="shared" si="1"/>
        <v>51-52</v>
      </c>
      <c r="BQ5" s="90" t="str">
        <f t="shared" si="1"/>
        <v>52-53</v>
      </c>
      <c r="BR5" s="90" t="str">
        <f t="shared" si="1"/>
        <v>53-54</v>
      </c>
      <c r="BS5" s="90" t="str">
        <f t="shared" si="1"/>
        <v>54-55</v>
      </c>
      <c r="BT5" s="90" t="str">
        <f t="shared" si="1"/>
        <v>55-56</v>
      </c>
      <c r="BU5" s="90" t="str">
        <f t="shared" si="1"/>
        <v>56-57</v>
      </c>
      <c r="BV5" s="90" t="str">
        <f t="shared" si="1"/>
        <v>57-58</v>
      </c>
      <c r="BW5" s="90" t="str">
        <f t="shared" si="1"/>
        <v>58-59</v>
      </c>
      <c r="BX5" s="90" t="str">
        <f t="shared" si="1"/>
        <v>59-60</v>
      </c>
      <c r="BY5" s="90" t="str">
        <f t="shared" si="1"/>
        <v>60-61</v>
      </c>
      <c r="BZ5" s="90" t="str">
        <f t="shared" si="1"/>
        <v>61-62</v>
      </c>
      <c r="CA5" s="90" t="str">
        <f t="shared" si="1"/>
        <v>62-63</v>
      </c>
      <c r="CB5" s="90" t="str">
        <f t="shared" ref="CB5:CP5" si="2">CB6-1&amp;"-"&amp;RIGHT(CB6,2)</f>
        <v>63-64</v>
      </c>
      <c r="CC5" s="90" t="str">
        <f t="shared" si="2"/>
        <v>64-65</v>
      </c>
      <c r="CD5" s="90" t="str">
        <f t="shared" si="2"/>
        <v>65-66</v>
      </c>
      <c r="CE5" s="90" t="str">
        <f t="shared" si="2"/>
        <v>66-67</v>
      </c>
      <c r="CF5" s="90" t="str">
        <f t="shared" si="2"/>
        <v>67-68</v>
      </c>
      <c r="CG5" s="90" t="str">
        <f t="shared" si="2"/>
        <v>68-69</v>
      </c>
      <c r="CH5" s="90" t="str">
        <f t="shared" si="2"/>
        <v>69-70</v>
      </c>
      <c r="CI5" s="90" t="str">
        <f t="shared" si="2"/>
        <v>70-71</v>
      </c>
      <c r="CJ5" s="90" t="str">
        <f t="shared" si="2"/>
        <v>71-72</v>
      </c>
      <c r="CK5" s="90" t="str">
        <f t="shared" si="2"/>
        <v>72-73</v>
      </c>
      <c r="CL5" s="90" t="str">
        <f t="shared" si="2"/>
        <v>73-74</v>
      </c>
      <c r="CM5" s="90" t="str">
        <f t="shared" si="2"/>
        <v>74-75</v>
      </c>
      <c r="CN5" s="90" t="str">
        <f t="shared" si="2"/>
        <v>75-76</v>
      </c>
      <c r="CO5" s="90" t="str">
        <f t="shared" si="2"/>
        <v>76-77</v>
      </c>
      <c r="CP5" s="90" t="str">
        <f t="shared" si="2"/>
        <v>77-78</v>
      </c>
    </row>
    <row r="6" spans="1:94" ht="14.5" x14ac:dyDescent="0.35">
      <c r="A6" s="2"/>
      <c r="B6" s="2"/>
      <c r="C6" s="2"/>
      <c r="D6" s="2"/>
      <c r="E6" s="2"/>
      <c r="F6" s="2"/>
      <c r="G6" s="2"/>
      <c r="H6" s="2"/>
      <c r="I6" s="2"/>
      <c r="J6" s="2"/>
      <c r="K6" s="2"/>
      <c r="L6" s="2"/>
      <c r="M6" s="2"/>
      <c r="N6" s="2"/>
      <c r="O6" s="109" t="s">
        <v>69</v>
      </c>
      <c r="P6" s="93">
        <f>'Primary Inputs'!P70</f>
        <v>0</v>
      </c>
      <c r="Q6" s="93">
        <f>'Primary Inputs'!Q70</f>
        <v>1</v>
      </c>
      <c r="R6" s="93">
        <f>'Primary Inputs'!R70</f>
        <v>2</v>
      </c>
      <c r="S6" s="93">
        <f>'Primary Inputs'!S70</f>
        <v>3</v>
      </c>
      <c r="T6" s="93">
        <f>'Primary Inputs'!T70</f>
        <v>4</v>
      </c>
      <c r="U6" s="93">
        <f>'Primary Inputs'!U70</f>
        <v>5</v>
      </c>
      <c r="V6" s="93">
        <f>'Primary Inputs'!V70</f>
        <v>6</v>
      </c>
      <c r="W6" s="93">
        <f>'Primary Inputs'!W70</f>
        <v>7</v>
      </c>
      <c r="X6" s="93">
        <f>'Primary Inputs'!X70</f>
        <v>8</v>
      </c>
      <c r="Y6" s="93">
        <f>'Primary Inputs'!Y70</f>
        <v>9</v>
      </c>
      <c r="Z6" s="93">
        <f>'Primary Inputs'!Z70</f>
        <v>10</v>
      </c>
      <c r="AA6" s="93">
        <f>'Primary Inputs'!AA70</f>
        <v>11</v>
      </c>
      <c r="AB6" s="93">
        <f>'Primary Inputs'!AB70</f>
        <v>12</v>
      </c>
      <c r="AC6" s="93">
        <f>'Primary Inputs'!AC70</f>
        <v>13</v>
      </c>
      <c r="AD6" s="93">
        <f>'Primary Inputs'!AD70</f>
        <v>14</v>
      </c>
      <c r="AE6" s="93">
        <f>'Primary Inputs'!AE70</f>
        <v>15</v>
      </c>
      <c r="AF6" s="93">
        <f>'Primary Inputs'!AF70</f>
        <v>16</v>
      </c>
      <c r="AG6" s="93">
        <f>'Primary Inputs'!AG70</f>
        <v>17</v>
      </c>
      <c r="AH6" s="93">
        <f>'Primary Inputs'!AH70</f>
        <v>18</v>
      </c>
      <c r="AI6" s="93">
        <f>'Primary Inputs'!AI70</f>
        <v>19</v>
      </c>
      <c r="AJ6" s="93">
        <f>'Primary Inputs'!AJ70</f>
        <v>20</v>
      </c>
      <c r="AK6" s="93">
        <f>'Primary Inputs'!AK70</f>
        <v>21</v>
      </c>
      <c r="AL6" s="93">
        <f>'Primary Inputs'!AL70</f>
        <v>22</v>
      </c>
      <c r="AM6" s="93">
        <f>'Primary Inputs'!AM70</f>
        <v>23</v>
      </c>
      <c r="AN6" s="93">
        <f>'Primary Inputs'!AN70</f>
        <v>24</v>
      </c>
      <c r="AO6" s="93">
        <f>'Primary Inputs'!AO70</f>
        <v>25</v>
      </c>
      <c r="AP6" s="93">
        <f>'Primary Inputs'!AP70</f>
        <v>26</v>
      </c>
      <c r="AQ6" s="93">
        <f>'Primary Inputs'!AQ70</f>
        <v>27</v>
      </c>
      <c r="AR6" s="93">
        <f>'Primary Inputs'!AR70</f>
        <v>28</v>
      </c>
      <c r="AS6" s="93">
        <f>'Primary Inputs'!AS70</f>
        <v>29</v>
      </c>
      <c r="AT6" s="93">
        <f>'Primary Inputs'!AT70</f>
        <v>30</v>
      </c>
      <c r="AU6" s="93">
        <f>'Primary Inputs'!AU70</f>
        <v>31</v>
      </c>
      <c r="AV6" s="93">
        <f>'Primary Inputs'!AV70</f>
        <v>32</v>
      </c>
      <c r="AW6" s="93">
        <f>'Primary Inputs'!AW70</f>
        <v>33</v>
      </c>
      <c r="AX6" s="93">
        <f>'Primary Inputs'!AX70</f>
        <v>34</v>
      </c>
      <c r="AY6" s="93">
        <f>'Primary Inputs'!AY70</f>
        <v>35</v>
      </c>
      <c r="AZ6" s="93">
        <f>'Primary Inputs'!AZ70</f>
        <v>36</v>
      </c>
      <c r="BA6" s="93">
        <f>'Primary Inputs'!BA70</f>
        <v>37</v>
      </c>
      <c r="BB6" s="93">
        <f>'Primary Inputs'!BB70</f>
        <v>38</v>
      </c>
      <c r="BC6" s="93">
        <f>'Primary Inputs'!BC70</f>
        <v>39</v>
      </c>
      <c r="BD6" s="93">
        <f>'Primary Inputs'!BD70</f>
        <v>40</v>
      </c>
      <c r="BE6" s="93">
        <f>'Primary Inputs'!BE70</f>
        <v>41</v>
      </c>
      <c r="BF6" s="93">
        <f>'Primary Inputs'!BF70</f>
        <v>42</v>
      </c>
      <c r="BG6" s="93">
        <f>'Primary Inputs'!BG70</f>
        <v>43</v>
      </c>
      <c r="BH6" s="93">
        <f>'Primary Inputs'!BH70</f>
        <v>44</v>
      </c>
      <c r="BI6" s="93">
        <f>'Primary Inputs'!BI70</f>
        <v>45</v>
      </c>
      <c r="BJ6" s="93">
        <f>'Primary Inputs'!BJ70</f>
        <v>46</v>
      </c>
      <c r="BK6" s="93">
        <f>'Primary Inputs'!BK70</f>
        <v>47</v>
      </c>
      <c r="BL6" s="93">
        <f>'Primary Inputs'!BL70</f>
        <v>48</v>
      </c>
      <c r="BM6" s="93">
        <f>'Primary Inputs'!BM70</f>
        <v>49</v>
      </c>
      <c r="BN6" s="93">
        <f>'Primary Inputs'!BN70</f>
        <v>50</v>
      </c>
      <c r="BO6" s="93">
        <f>'Primary Inputs'!BO70</f>
        <v>51</v>
      </c>
      <c r="BP6" s="93">
        <f>'Primary Inputs'!BP70</f>
        <v>52</v>
      </c>
      <c r="BQ6" s="93">
        <f>'Primary Inputs'!BQ70</f>
        <v>53</v>
      </c>
      <c r="BR6" s="93">
        <f>'Primary Inputs'!BR70</f>
        <v>54</v>
      </c>
      <c r="BS6" s="93">
        <f>'Primary Inputs'!BS70</f>
        <v>55</v>
      </c>
      <c r="BT6" s="93">
        <f>'Primary Inputs'!BT70</f>
        <v>56</v>
      </c>
      <c r="BU6" s="93">
        <f>'Primary Inputs'!BU70</f>
        <v>57</v>
      </c>
      <c r="BV6" s="93">
        <f>'Primary Inputs'!BV70</f>
        <v>58</v>
      </c>
      <c r="BW6" s="93">
        <f>'Primary Inputs'!BW70</f>
        <v>59</v>
      </c>
      <c r="BX6" s="93">
        <f>'Primary Inputs'!BX70</f>
        <v>60</v>
      </c>
      <c r="BY6" s="93">
        <f>'Primary Inputs'!BY70</f>
        <v>61</v>
      </c>
      <c r="BZ6" s="93">
        <f>'Primary Inputs'!BZ70</f>
        <v>62</v>
      </c>
      <c r="CA6" s="93">
        <f>'Primary Inputs'!CA70</f>
        <v>63</v>
      </c>
      <c r="CB6" s="93">
        <f>'Primary Inputs'!CB70</f>
        <v>64</v>
      </c>
      <c r="CC6" s="93">
        <f>'Primary Inputs'!CC70</f>
        <v>65</v>
      </c>
      <c r="CD6" s="93">
        <f>'Primary Inputs'!CD70</f>
        <v>66</v>
      </c>
      <c r="CE6" s="93">
        <f>'Primary Inputs'!CE70</f>
        <v>67</v>
      </c>
      <c r="CF6" s="93">
        <f>'Primary Inputs'!CF70</f>
        <v>68</v>
      </c>
      <c r="CG6" s="93">
        <f>'Primary Inputs'!CG70</f>
        <v>69</v>
      </c>
      <c r="CH6" s="93">
        <f>'Primary Inputs'!CH70</f>
        <v>70</v>
      </c>
      <c r="CI6" s="93">
        <f>'Primary Inputs'!CI70</f>
        <v>71</v>
      </c>
      <c r="CJ6" s="93">
        <f>'Primary Inputs'!CJ70</f>
        <v>72</v>
      </c>
      <c r="CK6" s="93">
        <f>'Primary Inputs'!CK70</f>
        <v>73</v>
      </c>
      <c r="CL6" s="93">
        <f>'Primary Inputs'!CL70</f>
        <v>74</v>
      </c>
      <c r="CM6" s="93">
        <f>'Primary Inputs'!CM70</f>
        <v>75</v>
      </c>
      <c r="CN6" s="93">
        <f>'Primary Inputs'!CN70</f>
        <v>76</v>
      </c>
      <c r="CO6" s="93">
        <f>'Primary Inputs'!CO70</f>
        <v>77</v>
      </c>
      <c r="CP6" s="93">
        <f>'Primary Inputs'!CP70</f>
        <v>78</v>
      </c>
    </row>
    <row r="7" spans="1:94" ht="14.5" x14ac:dyDescent="0.35">
      <c r="A7" s="2"/>
      <c r="B7" s="2"/>
      <c r="C7" s="2"/>
      <c r="D7" s="2"/>
      <c r="E7" s="2"/>
      <c r="F7" s="2"/>
      <c r="G7" s="2"/>
      <c r="H7" s="2"/>
      <c r="I7" s="2"/>
      <c r="J7" s="2"/>
      <c r="K7" s="2"/>
      <c r="L7" s="2"/>
      <c r="M7" s="2"/>
      <c r="N7" s="2"/>
      <c r="O7" s="109" t="s">
        <v>70</v>
      </c>
      <c r="P7" s="2">
        <f>'Primary Inputs'!P71</f>
        <v>0</v>
      </c>
      <c r="Q7" s="2">
        <f>'Primary Inputs'!Q71</f>
        <v>1</v>
      </c>
      <c r="R7" s="2">
        <f>'Primary Inputs'!R71</f>
        <v>2</v>
      </c>
      <c r="S7" s="2">
        <f>'Primary Inputs'!S71</f>
        <v>3</v>
      </c>
      <c r="T7" s="2">
        <f>'Primary Inputs'!T71</f>
        <v>4</v>
      </c>
      <c r="U7" s="2">
        <f>'Primary Inputs'!U71</f>
        <v>5</v>
      </c>
      <c r="V7" s="2">
        <f>'Primary Inputs'!V71</f>
        <v>6</v>
      </c>
      <c r="W7" s="2">
        <f>'Primary Inputs'!W71</f>
        <v>7</v>
      </c>
      <c r="X7" s="2">
        <f>'Primary Inputs'!X71</f>
        <v>8</v>
      </c>
      <c r="Y7" s="2">
        <f>'Primary Inputs'!Y71</f>
        <v>9</v>
      </c>
      <c r="Z7" s="2">
        <f>'Primary Inputs'!Z71</f>
        <v>10</v>
      </c>
      <c r="AA7" s="2">
        <f>'Primary Inputs'!AA71</f>
        <v>11</v>
      </c>
      <c r="AB7" s="2">
        <f>'Primary Inputs'!AB71</f>
        <v>12</v>
      </c>
      <c r="AC7" s="2">
        <f>'Primary Inputs'!AC71</f>
        <v>13</v>
      </c>
      <c r="AD7" s="2">
        <f>'Primary Inputs'!AD71</f>
        <v>14</v>
      </c>
      <c r="AE7" s="2">
        <f>'Primary Inputs'!AE71</f>
        <v>15</v>
      </c>
      <c r="AF7" s="2">
        <f>'Primary Inputs'!AF71</f>
        <v>16</v>
      </c>
      <c r="AG7" s="2">
        <f>'Primary Inputs'!AG71</f>
        <v>17</v>
      </c>
      <c r="AH7" s="2">
        <f>'Primary Inputs'!AH71</f>
        <v>18</v>
      </c>
      <c r="AI7" s="2">
        <f>'Primary Inputs'!AI71</f>
        <v>19</v>
      </c>
      <c r="AJ7" s="2">
        <f>'Primary Inputs'!AJ71</f>
        <v>20</v>
      </c>
      <c r="AK7" s="2">
        <f>'Primary Inputs'!AK71</f>
        <v>21</v>
      </c>
      <c r="AL7" s="2">
        <f>'Primary Inputs'!AL71</f>
        <v>22</v>
      </c>
      <c r="AM7" s="2">
        <f>'Primary Inputs'!AM71</f>
        <v>23</v>
      </c>
      <c r="AN7" s="2">
        <f>'Primary Inputs'!AN71</f>
        <v>24</v>
      </c>
      <c r="AO7" s="2">
        <f>'Primary Inputs'!AO71</f>
        <v>25</v>
      </c>
      <c r="AP7" s="2">
        <f>'Primary Inputs'!AP71</f>
        <v>26</v>
      </c>
      <c r="AQ7" s="2">
        <f>'Primary Inputs'!AQ71</f>
        <v>27</v>
      </c>
      <c r="AR7" s="2">
        <f>'Primary Inputs'!AR71</f>
        <v>28</v>
      </c>
      <c r="AS7" s="2">
        <f>'Primary Inputs'!AS71</f>
        <v>29</v>
      </c>
      <c r="AT7" s="2">
        <f>'Primary Inputs'!AT71</f>
        <v>30</v>
      </c>
      <c r="AU7" s="2">
        <f>'Primary Inputs'!AU71</f>
        <v>31</v>
      </c>
      <c r="AV7" s="2">
        <f>'Primary Inputs'!AV71</f>
        <v>32</v>
      </c>
      <c r="AW7" s="2">
        <f>'Primary Inputs'!AW71</f>
        <v>33</v>
      </c>
      <c r="AX7" s="2">
        <f>'Primary Inputs'!AX71</f>
        <v>34</v>
      </c>
      <c r="AY7" s="2">
        <f>'Primary Inputs'!AY71</f>
        <v>35</v>
      </c>
      <c r="AZ7" s="2">
        <f>'Primary Inputs'!AZ71</f>
        <v>36</v>
      </c>
      <c r="BA7" s="2">
        <f>'Primary Inputs'!BA71</f>
        <v>37</v>
      </c>
      <c r="BB7" s="2">
        <f>'Primary Inputs'!BB71</f>
        <v>38</v>
      </c>
      <c r="BC7" s="2">
        <f>'Primary Inputs'!BC71</f>
        <v>39</v>
      </c>
      <c r="BD7" s="2">
        <f>'Primary Inputs'!BD71</f>
        <v>40</v>
      </c>
      <c r="BE7" s="2">
        <f>'Primary Inputs'!BE71</f>
        <v>41</v>
      </c>
      <c r="BF7" s="2">
        <f>'Primary Inputs'!BF71</f>
        <v>42</v>
      </c>
      <c r="BG7" s="2">
        <f>'Primary Inputs'!BG71</f>
        <v>43</v>
      </c>
      <c r="BH7" s="2">
        <f>'Primary Inputs'!BH71</f>
        <v>44</v>
      </c>
      <c r="BI7" s="2">
        <f>'Primary Inputs'!BI71</f>
        <v>45</v>
      </c>
      <c r="BJ7" s="2">
        <f>'Primary Inputs'!BJ71</f>
        <v>46</v>
      </c>
      <c r="BK7" s="2">
        <f>'Primary Inputs'!BK71</f>
        <v>47</v>
      </c>
      <c r="BL7" s="2">
        <f>'Primary Inputs'!BL71</f>
        <v>48</v>
      </c>
      <c r="BM7" s="2">
        <f>'Primary Inputs'!BM71</f>
        <v>49</v>
      </c>
      <c r="BN7" s="2">
        <f>'Primary Inputs'!BN71</f>
        <v>50</v>
      </c>
      <c r="BO7" s="2">
        <f>'Primary Inputs'!BO71</f>
        <v>51</v>
      </c>
      <c r="BP7" s="2">
        <f>'Primary Inputs'!BP71</f>
        <v>52</v>
      </c>
      <c r="BQ7" s="2">
        <f>'Primary Inputs'!BQ71</f>
        <v>53</v>
      </c>
      <c r="BR7" s="2">
        <f>'Primary Inputs'!BR71</f>
        <v>54</v>
      </c>
      <c r="BS7" s="2">
        <f>'Primary Inputs'!BS71</f>
        <v>55</v>
      </c>
      <c r="BT7" s="2">
        <f>'Primary Inputs'!BT71</f>
        <v>56</v>
      </c>
      <c r="BU7" s="2">
        <f>'Primary Inputs'!BU71</f>
        <v>57</v>
      </c>
      <c r="BV7" s="2">
        <f>'Primary Inputs'!BV71</f>
        <v>58</v>
      </c>
      <c r="BW7" s="2">
        <f>'Primary Inputs'!BW71</f>
        <v>59</v>
      </c>
      <c r="BX7" s="2">
        <f>'Primary Inputs'!BX71</f>
        <v>60</v>
      </c>
      <c r="BY7" s="2">
        <f>'Primary Inputs'!BY71</f>
        <v>61</v>
      </c>
      <c r="BZ7" s="2">
        <f>'Primary Inputs'!BZ71</f>
        <v>62</v>
      </c>
      <c r="CA7" s="2">
        <f>'Primary Inputs'!CA71</f>
        <v>63</v>
      </c>
      <c r="CB7" s="2">
        <f>'Primary Inputs'!CB71</f>
        <v>64</v>
      </c>
      <c r="CC7" s="2">
        <f>'Primary Inputs'!CC71</f>
        <v>65</v>
      </c>
      <c r="CD7" s="2">
        <f>'Primary Inputs'!CD71</f>
        <v>66</v>
      </c>
      <c r="CE7" s="2">
        <f>'Primary Inputs'!CE71</f>
        <v>67</v>
      </c>
      <c r="CF7" s="2">
        <f>'Primary Inputs'!CF71</f>
        <v>68</v>
      </c>
      <c r="CG7" s="2">
        <f>'Primary Inputs'!CG71</f>
        <v>69</v>
      </c>
      <c r="CH7" s="2">
        <f>'Primary Inputs'!CH71</f>
        <v>70</v>
      </c>
      <c r="CI7" s="2">
        <f>'Primary Inputs'!CI71</f>
        <v>71</v>
      </c>
      <c r="CJ7" s="2">
        <f>'Primary Inputs'!CJ71</f>
        <v>72</v>
      </c>
      <c r="CK7" s="2">
        <f>'Primary Inputs'!CK71</f>
        <v>73</v>
      </c>
      <c r="CL7" s="2">
        <f>'Primary Inputs'!CL71</f>
        <v>74</v>
      </c>
      <c r="CM7" s="2">
        <f>'Primary Inputs'!CM71</f>
        <v>75</v>
      </c>
      <c r="CN7" s="2">
        <f>'Primary Inputs'!CN71</f>
        <v>76</v>
      </c>
      <c r="CO7" s="2">
        <f>'Primary Inputs'!CO71</f>
        <v>77</v>
      </c>
      <c r="CP7" s="2">
        <f>'Primary Inputs'!CP71</f>
        <v>78</v>
      </c>
    </row>
    <row r="8" spans="1:94" ht="14.5" x14ac:dyDescent="0.35">
      <c r="A8" s="2"/>
      <c r="B8" s="2"/>
      <c r="C8" s="2"/>
      <c r="D8" s="2"/>
      <c r="E8" s="2"/>
      <c r="F8" s="2"/>
      <c r="G8" s="2"/>
      <c r="H8" s="2"/>
      <c r="I8" s="2"/>
      <c r="J8" s="2"/>
      <c r="K8" s="2"/>
      <c r="L8" s="2"/>
      <c r="M8" s="2"/>
      <c r="N8" s="2"/>
      <c r="O8" s="109" t="s">
        <v>71</v>
      </c>
      <c r="P8" s="2">
        <f>'Primary Inputs'!P72</f>
        <v>1</v>
      </c>
      <c r="Q8" s="2">
        <f>'Primary Inputs'!Q72</f>
        <v>2</v>
      </c>
      <c r="R8" s="2">
        <f>'Primary Inputs'!R72</f>
        <v>3</v>
      </c>
      <c r="S8" s="2">
        <f>'Primary Inputs'!S72</f>
        <v>4</v>
      </c>
      <c r="T8" s="2">
        <f>'Primary Inputs'!T72</f>
        <v>5</v>
      </c>
      <c r="U8" s="2">
        <f>'Primary Inputs'!U72</f>
        <v>6</v>
      </c>
      <c r="V8" s="2">
        <f>'Primary Inputs'!V72</f>
        <v>7</v>
      </c>
      <c r="W8" s="2">
        <f>'Primary Inputs'!W72</f>
        <v>8</v>
      </c>
      <c r="X8" s="2">
        <f>'Primary Inputs'!X72</f>
        <v>9</v>
      </c>
      <c r="Y8" s="2">
        <f>'Primary Inputs'!Y72</f>
        <v>10</v>
      </c>
      <c r="Z8" s="2">
        <f>'Primary Inputs'!Z72</f>
        <v>11</v>
      </c>
      <c r="AA8" s="2">
        <f>'Primary Inputs'!AA72</f>
        <v>12</v>
      </c>
      <c r="AB8" s="2">
        <f>'Primary Inputs'!AB72</f>
        <v>13</v>
      </c>
      <c r="AC8" s="2">
        <f>'Primary Inputs'!AC72</f>
        <v>14</v>
      </c>
      <c r="AD8" s="2">
        <f>'Primary Inputs'!AD72</f>
        <v>15</v>
      </c>
      <c r="AE8" s="2">
        <f>'Primary Inputs'!AE72</f>
        <v>16</v>
      </c>
      <c r="AF8" s="2">
        <f>'Primary Inputs'!AF72</f>
        <v>17</v>
      </c>
      <c r="AG8" s="2">
        <f>'Primary Inputs'!AG72</f>
        <v>18</v>
      </c>
      <c r="AH8" s="2">
        <f>'Primary Inputs'!AH72</f>
        <v>19</v>
      </c>
      <c r="AI8" s="2">
        <f>'Primary Inputs'!AI72</f>
        <v>20</v>
      </c>
      <c r="AJ8" s="2">
        <f>'Primary Inputs'!AJ72</f>
        <v>21</v>
      </c>
      <c r="AK8" s="2">
        <f>'Primary Inputs'!AK72</f>
        <v>22</v>
      </c>
      <c r="AL8" s="2">
        <f>'Primary Inputs'!AL72</f>
        <v>23</v>
      </c>
      <c r="AM8" s="2">
        <f>'Primary Inputs'!AM72</f>
        <v>24</v>
      </c>
      <c r="AN8" s="2">
        <f>'Primary Inputs'!AN72</f>
        <v>25</v>
      </c>
      <c r="AO8" s="2">
        <f>'Primary Inputs'!AO72</f>
        <v>26</v>
      </c>
      <c r="AP8" s="2">
        <f>'Primary Inputs'!AP72</f>
        <v>27</v>
      </c>
      <c r="AQ8" s="2">
        <f>'Primary Inputs'!AQ72</f>
        <v>28</v>
      </c>
      <c r="AR8" s="2">
        <f>'Primary Inputs'!AR72</f>
        <v>29</v>
      </c>
      <c r="AS8" s="2">
        <f>'Primary Inputs'!AS72</f>
        <v>30</v>
      </c>
      <c r="AT8" s="2">
        <f>'Primary Inputs'!AT72</f>
        <v>31</v>
      </c>
      <c r="AU8" s="2">
        <f>'Primary Inputs'!AU72</f>
        <v>32</v>
      </c>
      <c r="AV8" s="2">
        <f>'Primary Inputs'!AV72</f>
        <v>33</v>
      </c>
      <c r="AW8" s="2">
        <f>'Primary Inputs'!AW72</f>
        <v>34</v>
      </c>
      <c r="AX8" s="2">
        <f>'Primary Inputs'!AX72</f>
        <v>35</v>
      </c>
      <c r="AY8" s="2">
        <f>'Primary Inputs'!AY72</f>
        <v>36</v>
      </c>
      <c r="AZ8" s="2">
        <f>'Primary Inputs'!AZ72</f>
        <v>37</v>
      </c>
      <c r="BA8" s="2">
        <f>'Primary Inputs'!BA72</f>
        <v>38</v>
      </c>
      <c r="BB8" s="2">
        <f>'Primary Inputs'!BB72</f>
        <v>39</v>
      </c>
      <c r="BC8" s="2">
        <f>'Primary Inputs'!BC72</f>
        <v>40</v>
      </c>
      <c r="BD8" s="2">
        <f>'Primary Inputs'!BD72</f>
        <v>41</v>
      </c>
      <c r="BE8" s="2">
        <f>'Primary Inputs'!BE72</f>
        <v>42</v>
      </c>
      <c r="BF8" s="2">
        <f>'Primary Inputs'!BF72</f>
        <v>43</v>
      </c>
      <c r="BG8" s="2">
        <f>'Primary Inputs'!BG72</f>
        <v>44</v>
      </c>
      <c r="BH8" s="2">
        <f>'Primary Inputs'!BH72</f>
        <v>45</v>
      </c>
      <c r="BI8" s="2">
        <f>'Primary Inputs'!BI72</f>
        <v>46</v>
      </c>
      <c r="BJ8" s="2">
        <f>'Primary Inputs'!BJ72</f>
        <v>47</v>
      </c>
      <c r="BK8" s="2">
        <f>'Primary Inputs'!BK72</f>
        <v>48</v>
      </c>
      <c r="BL8" s="2">
        <f>'Primary Inputs'!BL72</f>
        <v>49</v>
      </c>
      <c r="BM8" s="2">
        <f>'Primary Inputs'!BM72</f>
        <v>50</v>
      </c>
      <c r="BN8" s="2">
        <f>'Primary Inputs'!BN72</f>
        <v>51</v>
      </c>
      <c r="BO8" s="2">
        <f>'Primary Inputs'!BO72</f>
        <v>52</v>
      </c>
      <c r="BP8" s="2">
        <f>'Primary Inputs'!BP72</f>
        <v>53</v>
      </c>
      <c r="BQ8" s="2">
        <f>'Primary Inputs'!BQ72</f>
        <v>54</v>
      </c>
      <c r="BR8" s="2">
        <f>'Primary Inputs'!BR72</f>
        <v>55</v>
      </c>
      <c r="BS8" s="2">
        <f>'Primary Inputs'!BS72</f>
        <v>56</v>
      </c>
      <c r="BT8" s="2">
        <f>'Primary Inputs'!BT72</f>
        <v>57</v>
      </c>
      <c r="BU8" s="2">
        <f>'Primary Inputs'!BU72</f>
        <v>58</v>
      </c>
      <c r="BV8" s="2">
        <f>'Primary Inputs'!BV72</f>
        <v>59</v>
      </c>
      <c r="BW8" s="2">
        <f>'Primary Inputs'!BW72</f>
        <v>60</v>
      </c>
      <c r="BX8" s="2">
        <f>'Primary Inputs'!BX72</f>
        <v>61</v>
      </c>
      <c r="BY8" s="2">
        <f>'Primary Inputs'!BY72</f>
        <v>62</v>
      </c>
      <c r="BZ8" s="2">
        <f>'Primary Inputs'!BZ72</f>
        <v>63</v>
      </c>
      <c r="CA8" s="2">
        <f>'Primary Inputs'!CA72</f>
        <v>64</v>
      </c>
      <c r="CB8" s="2">
        <f>'Primary Inputs'!CB72</f>
        <v>65</v>
      </c>
      <c r="CC8" s="2">
        <f>'Primary Inputs'!CC72</f>
        <v>66</v>
      </c>
      <c r="CD8" s="2">
        <f>'Primary Inputs'!CD72</f>
        <v>67</v>
      </c>
      <c r="CE8" s="2">
        <f>'Primary Inputs'!CE72</f>
        <v>68</v>
      </c>
      <c r="CF8" s="2">
        <f>'Primary Inputs'!CF72</f>
        <v>69</v>
      </c>
      <c r="CG8" s="2">
        <f>'Primary Inputs'!CG72</f>
        <v>70</v>
      </c>
      <c r="CH8" s="2">
        <f>'Primary Inputs'!CH72</f>
        <v>71</v>
      </c>
      <c r="CI8" s="2">
        <f>'Primary Inputs'!CI72</f>
        <v>72</v>
      </c>
      <c r="CJ8" s="2">
        <f>'Primary Inputs'!CJ72</f>
        <v>73</v>
      </c>
      <c r="CK8" s="2">
        <f>'Primary Inputs'!CK72</f>
        <v>74</v>
      </c>
      <c r="CL8" s="2">
        <f>'Primary Inputs'!CL72</f>
        <v>75</v>
      </c>
      <c r="CM8" s="2">
        <f>'Primary Inputs'!CM72</f>
        <v>76</v>
      </c>
      <c r="CN8" s="2">
        <f>'Primary Inputs'!CN72</f>
        <v>77</v>
      </c>
      <c r="CO8" s="2">
        <f>'Primary Inputs'!CO72</f>
        <v>78</v>
      </c>
      <c r="CP8" s="2">
        <f>'Primary Inputs'!CP72</f>
        <v>79</v>
      </c>
    </row>
    <row r="9" spans="1:94" ht="14.5" x14ac:dyDescent="0.35">
      <c r="A9" s="2"/>
      <c r="B9" s="2"/>
      <c r="C9" s="2"/>
      <c r="D9" s="2"/>
      <c r="E9" s="2"/>
      <c r="F9" s="2"/>
      <c r="G9" s="2"/>
      <c r="H9" s="2"/>
      <c r="I9" s="2"/>
      <c r="J9" s="2"/>
      <c r="K9" s="2"/>
      <c r="L9" s="2"/>
      <c r="M9" s="2"/>
      <c r="N9" s="2"/>
      <c r="O9" s="109" t="s">
        <v>72</v>
      </c>
      <c r="P9" s="2">
        <f>'Primary Inputs'!P73</f>
        <v>0</v>
      </c>
      <c r="Q9" s="2">
        <f>'Primary Inputs'!Q73</f>
        <v>0</v>
      </c>
      <c r="R9" s="2">
        <f>'Primary Inputs'!R73</f>
        <v>0</v>
      </c>
      <c r="S9" s="2">
        <f>'Primary Inputs'!S73</f>
        <v>0</v>
      </c>
      <c r="T9" s="2">
        <f>'Primary Inputs'!T73</f>
        <v>0</v>
      </c>
      <c r="U9" s="2">
        <f>'Primary Inputs'!U73</f>
        <v>0</v>
      </c>
      <c r="V9" s="2">
        <f>'Primary Inputs'!V73</f>
        <v>0</v>
      </c>
      <c r="W9" s="2">
        <f>'Primary Inputs'!W73</f>
        <v>0</v>
      </c>
      <c r="X9" s="2">
        <f>'Primary Inputs'!X73</f>
        <v>0</v>
      </c>
      <c r="Y9" s="2">
        <f>'Primary Inputs'!Y73</f>
        <v>0</v>
      </c>
      <c r="Z9" s="2">
        <f>'Primary Inputs'!Z73</f>
        <v>0</v>
      </c>
      <c r="AA9" s="2">
        <f>'Primary Inputs'!AA73</f>
        <v>0</v>
      </c>
      <c r="AB9" s="2">
        <f>'Primary Inputs'!AB73</f>
        <v>0</v>
      </c>
      <c r="AC9" s="2">
        <f>'Primary Inputs'!AC73</f>
        <v>0</v>
      </c>
      <c r="AD9" s="2">
        <f>'Primary Inputs'!AD73</f>
        <v>0</v>
      </c>
      <c r="AE9" s="2">
        <f>'Primary Inputs'!AE73</f>
        <v>0</v>
      </c>
      <c r="AF9" s="2">
        <f>'Primary Inputs'!AF73</f>
        <v>0</v>
      </c>
      <c r="AG9" s="2">
        <f>'Primary Inputs'!AG73</f>
        <v>0</v>
      </c>
      <c r="AH9" s="2">
        <f>'Primary Inputs'!AH73</f>
        <v>0</v>
      </c>
      <c r="AI9" s="2">
        <f>'Primary Inputs'!AI73</f>
        <v>0</v>
      </c>
      <c r="AJ9" s="2">
        <f>'Primary Inputs'!AJ73</f>
        <v>0</v>
      </c>
      <c r="AK9" s="2">
        <f>'Primary Inputs'!AK73</f>
        <v>0</v>
      </c>
      <c r="AL9" s="2">
        <f>'Primary Inputs'!AL73</f>
        <v>0</v>
      </c>
      <c r="AM9" s="2">
        <f>'Primary Inputs'!AM73</f>
        <v>0</v>
      </c>
      <c r="AN9" s="2">
        <f>'Primary Inputs'!AN73</f>
        <v>0</v>
      </c>
      <c r="AO9" s="2">
        <f>'Primary Inputs'!AO73</f>
        <v>0</v>
      </c>
      <c r="AP9" s="2">
        <f>'Primary Inputs'!AP73</f>
        <v>0</v>
      </c>
      <c r="AQ9" s="2">
        <f>'Primary Inputs'!AQ73</f>
        <v>0</v>
      </c>
      <c r="AR9" s="2">
        <f>'Primary Inputs'!AR73</f>
        <v>0</v>
      </c>
      <c r="AS9" s="2">
        <f>'Primary Inputs'!AS73</f>
        <v>0</v>
      </c>
      <c r="AT9" s="2">
        <f>'Primary Inputs'!AT73</f>
        <v>0</v>
      </c>
      <c r="AU9" s="2">
        <f>'Primary Inputs'!AU73</f>
        <v>0</v>
      </c>
      <c r="AV9" s="2">
        <f>'Primary Inputs'!AV73</f>
        <v>0</v>
      </c>
      <c r="AW9" s="2">
        <f>'Primary Inputs'!AW73</f>
        <v>0</v>
      </c>
      <c r="AX9" s="2">
        <f>'Primary Inputs'!AX73</f>
        <v>0</v>
      </c>
      <c r="AY9" s="2">
        <f>'Primary Inputs'!AY73</f>
        <v>0</v>
      </c>
      <c r="AZ9" s="2">
        <f>'Primary Inputs'!AZ73</f>
        <v>0</v>
      </c>
      <c r="BA9" s="2">
        <f>'Primary Inputs'!BA73</f>
        <v>0</v>
      </c>
      <c r="BB9" s="2">
        <f>'Primary Inputs'!BB73</f>
        <v>0</v>
      </c>
      <c r="BC9" s="2">
        <f>'Primary Inputs'!BC73</f>
        <v>0</v>
      </c>
      <c r="BD9" s="2">
        <f>'Primary Inputs'!BD73</f>
        <v>0</v>
      </c>
      <c r="BE9" s="2">
        <f>'Primary Inputs'!BE73</f>
        <v>0</v>
      </c>
      <c r="BF9" s="2">
        <f>'Primary Inputs'!BF73</f>
        <v>0</v>
      </c>
      <c r="BG9" s="2">
        <f>'Primary Inputs'!BG73</f>
        <v>0</v>
      </c>
      <c r="BH9" s="2">
        <f>'Primary Inputs'!BH73</f>
        <v>0</v>
      </c>
      <c r="BI9" s="2">
        <f>'Primary Inputs'!BI73</f>
        <v>0</v>
      </c>
      <c r="BJ9" s="2">
        <f>'Primary Inputs'!BJ73</f>
        <v>0</v>
      </c>
      <c r="BK9" s="2">
        <f>'Primary Inputs'!BK73</f>
        <v>0</v>
      </c>
      <c r="BL9" s="2">
        <f>'Primary Inputs'!BL73</f>
        <v>0</v>
      </c>
      <c r="BM9" s="2">
        <f>'Primary Inputs'!BM73</f>
        <v>0</v>
      </c>
      <c r="BN9" s="2">
        <f>'Primary Inputs'!BN73</f>
        <v>0</v>
      </c>
      <c r="BO9" s="2">
        <f>'Primary Inputs'!BO73</f>
        <v>0</v>
      </c>
      <c r="BP9" s="2">
        <f>'Primary Inputs'!BP73</f>
        <v>0</v>
      </c>
      <c r="BQ9" s="2">
        <f>'Primary Inputs'!BQ73</f>
        <v>0</v>
      </c>
      <c r="BR9" s="2">
        <f>'Primary Inputs'!BR73</f>
        <v>0</v>
      </c>
      <c r="BS9" s="2">
        <f>'Primary Inputs'!BS73</f>
        <v>0</v>
      </c>
      <c r="BT9" s="2">
        <f>'Primary Inputs'!BT73</f>
        <v>0</v>
      </c>
      <c r="BU9" s="2">
        <f>'Primary Inputs'!BU73</f>
        <v>0</v>
      </c>
      <c r="BV9" s="2">
        <f>'Primary Inputs'!BV73</f>
        <v>0</v>
      </c>
      <c r="BW9" s="2">
        <f>'Primary Inputs'!BW73</f>
        <v>0</v>
      </c>
      <c r="BX9" s="2">
        <f>'Primary Inputs'!BX73</f>
        <v>0</v>
      </c>
      <c r="BY9" s="2">
        <f>'Primary Inputs'!BY73</f>
        <v>0</v>
      </c>
      <c r="BZ9" s="2">
        <f>'Primary Inputs'!BZ73</f>
        <v>0</v>
      </c>
      <c r="CA9" s="2">
        <f>'Primary Inputs'!CA73</f>
        <v>0</v>
      </c>
      <c r="CB9" s="2">
        <f>'Primary Inputs'!CB73</f>
        <v>0</v>
      </c>
      <c r="CC9" s="2">
        <f>'Primary Inputs'!CC73</f>
        <v>0</v>
      </c>
      <c r="CD9" s="2">
        <f>'Primary Inputs'!CD73</f>
        <v>0</v>
      </c>
      <c r="CE9" s="2">
        <f>'Primary Inputs'!CE73</f>
        <v>0</v>
      </c>
      <c r="CF9" s="2">
        <f>'Primary Inputs'!CF73</f>
        <v>0</v>
      </c>
      <c r="CG9" s="2">
        <f>'Primary Inputs'!CG73</f>
        <v>0</v>
      </c>
      <c r="CH9" s="2">
        <f>'Primary Inputs'!CH73</f>
        <v>0</v>
      </c>
      <c r="CI9" s="2">
        <f>'Primary Inputs'!CI73</f>
        <v>0</v>
      </c>
      <c r="CJ9" s="2">
        <f>'Primary Inputs'!CJ73</f>
        <v>0</v>
      </c>
      <c r="CK9" s="2">
        <f>'Primary Inputs'!CK73</f>
        <v>0</v>
      </c>
      <c r="CL9" s="2">
        <f>'Primary Inputs'!CL73</f>
        <v>0</v>
      </c>
      <c r="CM9" s="2">
        <f>'Primary Inputs'!CM73</f>
        <v>0</v>
      </c>
      <c r="CN9" s="2">
        <f>'Primary Inputs'!CN73</f>
        <v>0</v>
      </c>
      <c r="CO9" s="2">
        <f>'Primary Inputs'!CO73</f>
        <v>0</v>
      </c>
      <c r="CP9" s="2">
        <f>'Primary Inputs'!CP73</f>
        <v>0</v>
      </c>
    </row>
    <row r="10" spans="1:94" ht="14.5" x14ac:dyDescent="0.35">
      <c r="A10" s="2" t="s">
        <v>82</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row>
    <row r="11" spans="1:94" ht="14.5" x14ac:dyDescent="0.35">
      <c r="A11" s="107">
        <f>Rate_Discount</f>
        <v>0.05</v>
      </c>
      <c r="B11" s="93" t="s">
        <v>143</v>
      </c>
      <c r="C11" s="2"/>
      <c r="D11" s="2"/>
      <c r="E11" s="2"/>
      <c r="F11" s="2"/>
      <c r="G11" s="2"/>
      <c r="H11" s="2"/>
      <c r="I11" s="2"/>
      <c r="J11" s="2"/>
      <c r="K11" s="2"/>
      <c r="L11" s="2"/>
      <c r="M11" s="2"/>
      <c r="N11" s="2"/>
      <c r="O11" s="2"/>
      <c r="P11" s="6">
        <v>1</v>
      </c>
      <c r="Q11" s="6">
        <f>P11/(1+Rate_Discount)</f>
        <v>0.95238095238095233</v>
      </c>
      <c r="R11" s="6">
        <f t="shared" ref="R11:AV11" si="3">Q11/(1+Rate_Discount)</f>
        <v>0.90702947845804982</v>
      </c>
      <c r="S11" s="6">
        <f t="shared" si="3"/>
        <v>0.86383759853147601</v>
      </c>
      <c r="T11" s="6">
        <f t="shared" si="3"/>
        <v>0.82270247479188185</v>
      </c>
      <c r="U11" s="6">
        <f t="shared" si="3"/>
        <v>0.78352616646845885</v>
      </c>
      <c r="V11" s="6">
        <f t="shared" si="3"/>
        <v>0.74621539663662739</v>
      </c>
      <c r="W11" s="6">
        <f t="shared" si="3"/>
        <v>0.71068133013012125</v>
      </c>
      <c r="X11" s="6">
        <f t="shared" si="3"/>
        <v>0.67683936202868689</v>
      </c>
      <c r="Y11" s="6">
        <f t="shared" si="3"/>
        <v>0.64460891621779703</v>
      </c>
      <c r="Z11" s="6">
        <f t="shared" si="3"/>
        <v>0.6139132535407591</v>
      </c>
      <c r="AA11" s="6">
        <f t="shared" si="3"/>
        <v>0.58467928908643718</v>
      </c>
      <c r="AB11" s="6">
        <f t="shared" si="3"/>
        <v>0.55683741817755916</v>
      </c>
      <c r="AC11" s="6">
        <f t="shared" si="3"/>
        <v>0.5303213506452944</v>
      </c>
      <c r="AD11" s="6">
        <f t="shared" si="3"/>
        <v>0.50506795299551843</v>
      </c>
      <c r="AE11" s="6">
        <f t="shared" si="3"/>
        <v>0.48101709809096993</v>
      </c>
      <c r="AF11" s="6">
        <f t="shared" si="3"/>
        <v>0.45811152199139993</v>
      </c>
      <c r="AG11" s="6">
        <f t="shared" si="3"/>
        <v>0.43629668761085705</v>
      </c>
      <c r="AH11" s="6">
        <f t="shared" si="3"/>
        <v>0.41552065486748291</v>
      </c>
      <c r="AI11" s="6">
        <f t="shared" si="3"/>
        <v>0.39573395701665037</v>
      </c>
      <c r="AJ11" s="6">
        <f t="shared" si="3"/>
        <v>0.37688948287300034</v>
      </c>
      <c r="AK11" s="6">
        <f t="shared" si="3"/>
        <v>0.35894236464095269</v>
      </c>
      <c r="AL11" s="6">
        <f t="shared" si="3"/>
        <v>0.34184987108662163</v>
      </c>
      <c r="AM11" s="6">
        <f t="shared" si="3"/>
        <v>0.32557130579678251</v>
      </c>
      <c r="AN11" s="6">
        <f t="shared" si="3"/>
        <v>0.31006791028265002</v>
      </c>
      <c r="AO11" s="6">
        <f t="shared" si="3"/>
        <v>0.29530277169776192</v>
      </c>
      <c r="AP11" s="6">
        <f t="shared" si="3"/>
        <v>0.28124073495024943</v>
      </c>
      <c r="AQ11" s="6">
        <f t="shared" si="3"/>
        <v>0.26784831900023753</v>
      </c>
      <c r="AR11" s="6">
        <f t="shared" si="3"/>
        <v>0.25509363714308336</v>
      </c>
      <c r="AS11" s="6">
        <f t="shared" si="3"/>
        <v>0.2429463210886508</v>
      </c>
      <c r="AT11" s="6">
        <f t="shared" si="3"/>
        <v>0.23137744865585791</v>
      </c>
      <c r="AU11" s="6">
        <f t="shared" si="3"/>
        <v>0.22035947491034086</v>
      </c>
      <c r="AV11" s="6">
        <f t="shared" si="3"/>
        <v>0.20986616658127699</v>
      </c>
      <c r="AW11" s="6">
        <f t="shared" ref="AW11:BM11" si="4">AV11/(1+Rate_Discount)</f>
        <v>0.19987253960121618</v>
      </c>
      <c r="AX11" s="6">
        <f t="shared" si="4"/>
        <v>0.19035479962020588</v>
      </c>
      <c r="AY11" s="6">
        <f t="shared" si="4"/>
        <v>0.18129028535257702</v>
      </c>
      <c r="AZ11" s="6">
        <f t="shared" si="4"/>
        <v>0.17265741462150191</v>
      </c>
      <c r="BA11" s="6">
        <f t="shared" si="4"/>
        <v>0.16443563297285896</v>
      </c>
      <c r="BB11" s="6">
        <f t="shared" si="4"/>
        <v>0.15660536473605616</v>
      </c>
      <c r="BC11" s="6">
        <f t="shared" si="4"/>
        <v>0.14914796641529157</v>
      </c>
      <c r="BD11" s="6">
        <f t="shared" si="4"/>
        <v>0.14204568230027767</v>
      </c>
      <c r="BE11" s="6">
        <f t="shared" si="4"/>
        <v>0.13528160219074065</v>
      </c>
      <c r="BF11" s="6">
        <f t="shared" si="4"/>
        <v>0.12883962113403871</v>
      </c>
      <c r="BG11" s="6">
        <f t="shared" si="4"/>
        <v>0.12270440108003686</v>
      </c>
      <c r="BH11" s="6">
        <f t="shared" si="4"/>
        <v>0.11686133436193986</v>
      </c>
      <c r="BI11" s="6">
        <f t="shared" si="4"/>
        <v>0.1112965089161332</v>
      </c>
      <c r="BJ11" s="6">
        <f t="shared" si="4"/>
        <v>0.10599667515822209</v>
      </c>
      <c r="BK11" s="6">
        <f t="shared" si="4"/>
        <v>0.10094921443640198</v>
      </c>
      <c r="BL11" s="6">
        <f t="shared" si="4"/>
        <v>9.6142108987049502E-2</v>
      </c>
      <c r="BM11" s="6">
        <f t="shared" si="4"/>
        <v>9.1563913320999515E-2</v>
      </c>
      <c r="BN11" s="6">
        <f t="shared" ref="BN11" si="5">BM11/(1+Rate_Discount)</f>
        <v>8.7203726972380491E-2</v>
      </c>
      <c r="BO11" s="6">
        <f t="shared" ref="BO11" si="6">BN11/(1+Rate_Discount)</f>
        <v>8.3051168545124274E-2</v>
      </c>
      <c r="BP11" s="6">
        <f t="shared" ref="BP11" si="7">BO11/(1+Rate_Discount)</f>
        <v>7.9096350995356446E-2</v>
      </c>
      <c r="BQ11" s="6">
        <f t="shared" ref="BQ11" si="8">BP11/(1+Rate_Discount)</f>
        <v>7.532985809081566E-2</v>
      </c>
      <c r="BR11" s="6">
        <f t="shared" ref="BR11" si="9">BQ11/(1+Rate_Discount)</f>
        <v>7.1742721991253006E-2</v>
      </c>
      <c r="BS11" s="6">
        <f t="shared" ref="BS11" si="10">BR11/(1+Rate_Discount)</f>
        <v>6.8326401896431438E-2</v>
      </c>
      <c r="BT11" s="6">
        <f t="shared" ref="BT11" si="11">BS11/(1+Rate_Discount)</f>
        <v>6.5072763710887077E-2</v>
      </c>
      <c r="BU11" s="6">
        <f t="shared" ref="BU11" si="12">BT11/(1+Rate_Discount)</f>
        <v>6.1974060677035307E-2</v>
      </c>
      <c r="BV11" s="6">
        <f t="shared" ref="BV11" si="13">BU11/(1+Rate_Discount)</f>
        <v>5.9022914930509811E-2</v>
      </c>
      <c r="BW11" s="6">
        <f t="shared" ref="BW11" si="14">BV11/(1+Rate_Discount)</f>
        <v>5.6212299933818863E-2</v>
      </c>
      <c r="BX11" s="6">
        <f t="shared" ref="BX11" si="15">BW11/(1+Rate_Discount)</f>
        <v>5.3535523746494153E-2</v>
      </c>
      <c r="BY11" s="6">
        <f t="shared" ref="BY11" si="16">BX11/(1+Rate_Discount)</f>
        <v>5.0986213091899192E-2</v>
      </c>
      <c r="BZ11" s="6">
        <f t="shared" ref="BZ11" si="17">BY11/(1+Rate_Discount)</f>
        <v>4.8558298182761132E-2</v>
      </c>
      <c r="CA11" s="6">
        <f t="shared" ref="CA11" si="18">BZ11/(1+Rate_Discount)</f>
        <v>4.6245998269296318E-2</v>
      </c>
      <c r="CB11" s="6">
        <f t="shared" ref="CB11" si="19">CA11/(1+Rate_Discount)</f>
        <v>4.4043807875520299E-2</v>
      </c>
      <c r="CC11" s="6">
        <f t="shared" ref="CC11" si="20">CB11/(1+Rate_Discount)</f>
        <v>4.194648369097171E-2</v>
      </c>
      <c r="CD11" s="6">
        <f t="shared" ref="CD11" si="21">CC11/(1+Rate_Discount)</f>
        <v>3.9949032086639726E-2</v>
      </c>
      <c r="CE11" s="6">
        <f t="shared" ref="CE11" si="22">CD11/(1+Rate_Discount)</f>
        <v>3.8046697225371164E-2</v>
      </c>
      <c r="CF11" s="6">
        <f t="shared" ref="CF11" si="23">CE11/(1+Rate_Discount)</f>
        <v>3.6234949738448728E-2</v>
      </c>
      <c r="CG11" s="6">
        <f t="shared" ref="CG11" si="24">CF11/(1+Rate_Discount)</f>
        <v>3.4509475941379743E-2</v>
      </c>
      <c r="CH11" s="6">
        <f t="shared" ref="CH11" si="25">CG11/(1+Rate_Discount)</f>
        <v>3.28661675632188E-2</v>
      </c>
      <c r="CI11" s="6">
        <f t="shared" ref="CI11" si="26">CH11/(1+Rate_Discount)</f>
        <v>3.1301111964970284E-2</v>
      </c>
      <c r="CJ11" s="6">
        <f t="shared" ref="CJ11" si="27">CI11/(1+Rate_Discount)</f>
        <v>2.9810582823781222E-2</v>
      </c>
      <c r="CK11" s="6">
        <f t="shared" ref="CK11" si="28">CJ11/(1+Rate_Discount)</f>
        <v>2.8391031260744021E-2</v>
      </c>
      <c r="CL11" s="6">
        <f t="shared" ref="CL11" si="29">CK11/(1+Rate_Discount)</f>
        <v>2.7039077391184781E-2</v>
      </c>
      <c r="CM11" s="6">
        <f t="shared" ref="CM11" si="30">CL11/(1+Rate_Discount)</f>
        <v>2.5751502277318837E-2</v>
      </c>
      <c r="CN11" s="6">
        <f t="shared" ref="CN11" si="31">CM11/(1+Rate_Discount)</f>
        <v>2.4525240264113176E-2</v>
      </c>
      <c r="CO11" s="6">
        <f t="shared" ref="CO11" si="32">CN11/(1+Rate_Discount)</f>
        <v>2.3357371680107784E-2</v>
      </c>
      <c r="CP11" s="6">
        <f t="shared" ref="CP11" si="33">CO11/(1+Rate_Discount)</f>
        <v>2.2245115885816936E-2</v>
      </c>
    </row>
    <row r="12" spans="1:94" ht="14.5" x14ac:dyDescent="0.35">
      <c r="A12" s="107"/>
      <c r="B12" s="93"/>
      <c r="C12" s="2"/>
      <c r="D12" s="2"/>
      <c r="E12" s="2"/>
      <c r="F12" s="2"/>
      <c r="G12" s="2"/>
      <c r="H12" s="2"/>
      <c r="I12" s="2"/>
      <c r="J12" s="2"/>
      <c r="K12" s="2"/>
      <c r="L12" s="2"/>
      <c r="M12" s="2"/>
      <c r="N12" s="2"/>
      <c r="O12" s="2"/>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row>
    <row r="13" spans="1:94" ht="14.5" x14ac:dyDescent="0.35">
      <c r="A13" s="107">
        <f>Rate_Discount_Lower</f>
        <v>0.03</v>
      </c>
      <c r="B13" s="93" t="s">
        <v>83</v>
      </c>
      <c r="C13" s="2"/>
      <c r="D13" s="2"/>
      <c r="E13" s="2"/>
      <c r="F13" s="2"/>
      <c r="G13" s="2"/>
      <c r="H13" s="2"/>
      <c r="I13" s="2"/>
      <c r="J13" s="2"/>
      <c r="K13" s="2"/>
      <c r="L13" s="2"/>
      <c r="M13" s="2"/>
      <c r="N13" s="2"/>
      <c r="O13" s="2"/>
      <c r="P13" s="6">
        <v>1</v>
      </c>
      <c r="Q13" s="6">
        <f t="shared" ref="Q13:AV13" si="34">P13/(1+Rate_Discount_Lower)</f>
        <v>0.970873786407767</v>
      </c>
      <c r="R13" s="6">
        <f t="shared" si="34"/>
        <v>0.94259590913375435</v>
      </c>
      <c r="S13" s="6">
        <f t="shared" si="34"/>
        <v>0.9151416593531595</v>
      </c>
      <c r="T13" s="6">
        <f t="shared" si="34"/>
        <v>0.88848704791568878</v>
      </c>
      <c r="U13" s="6">
        <f t="shared" si="34"/>
        <v>0.86260878438416388</v>
      </c>
      <c r="V13" s="6">
        <f t="shared" si="34"/>
        <v>0.83748425668365423</v>
      </c>
      <c r="W13" s="6">
        <f t="shared" si="34"/>
        <v>0.81309151134335356</v>
      </c>
      <c r="X13" s="6">
        <f t="shared" si="34"/>
        <v>0.7894092343139355</v>
      </c>
      <c r="Y13" s="6">
        <f t="shared" si="34"/>
        <v>0.76641673234362673</v>
      </c>
      <c r="Z13" s="6">
        <f t="shared" si="34"/>
        <v>0.74409391489672494</v>
      </c>
      <c r="AA13" s="6">
        <f t="shared" si="34"/>
        <v>0.7224212765987621</v>
      </c>
      <c r="AB13" s="6">
        <f t="shared" si="34"/>
        <v>0.70137988019297293</v>
      </c>
      <c r="AC13" s="6">
        <f t="shared" si="34"/>
        <v>0.68095133999317758</v>
      </c>
      <c r="AD13" s="6">
        <f t="shared" si="34"/>
        <v>0.66111780581861901</v>
      </c>
      <c r="AE13" s="6">
        <f t="shared" si="34"/>
        <v>0.64186194739671742</v>
      </c>
      <c r="AF13" s="6">
        <f t="shared" si="34"/>
        <v>0.62316693922011401</v>
      </c>
      <c r="AG13" s="6">
        <f t="shared" si="34"/>
        <v>0.60501644584477088</v>
      </c>
      <c r="AH13" s="6">
        <f t="shared" si="34"/>
        <v>0.58739460761628237</v>
      </c>
      <c r="AI13" s="6">
        <f t="shared" si="34"/>
        <v>0.57028602681192464</v>
      </c>
      <c r="AJ13" s="6">
        <f t="shared" si="34"/>
        <v>0.55367575418633463</v>
      </c>
      <c r="AK13" s="6">
        <f t="shared" si="34"/>
        <v>0.53754927590906276</v>
      </c>
      <c r="AL13" s="6">
        <f t="shared" si="34"/>
        <v>0.52189250088258521</v>
      </c>
      <c r="AM13" s="6">
        <f t="shared" si="34"/>
        <v>0.50669174842969433</v>
      </c>
      <c r="AN13" s="6">
        <f t="shared" si="34"/>
        <v>0.49193373633950904</v>
      </c>
      <c r="AO13" s="6">
        <f t="shared" si="34"/>
        <v>0.47760556926165926</v>
      </c>
      <c r="AP13" s="6">
        <f t="shared" si="34"/>
        <v>0.4636947274385041</v>
      </c>
      <c r="AQ13" s="6">
        <f t="shared" si="34"/>
        <v>0.45018905576553797</v>
      </c>
      <c r="AR13" s="6">
        <f t="shared" si="34"/>
        <v>0.43707675317042521</v>
      </c>
      <c r="AS13" s="6">
        <f t="shared" si="34"/>
        <v>0.42434636230138367</v>
      </c>
      <c r="AT13" s="6">
        <f t="shared" si="34"/>
        <v>0.41198675951590646</v>
      </c>
      <c r="AU13" s="6">
        <f t="shared" si="34"/>
        <v>0.39998714516107425</v>
      </c>
      <c r="AV13" s="6">
        <f t="shared" si="34"/>
        <v>0.3883370341369653</v>
      </c>
      <c r="AW13" s="6">
        <f t="shared" ref="AW13:BM13" si="35">AV13/(1+Rate_Discount_Lower)</f>
        <v>0.37702624673491775</v>
      </c>
      <c r="AX13" s="6">
        <f t="shared" si="35"/>
        <v>0.3660448997426386</v>
      </c>
      <c r="AY13" s="6">
        <f t="shared" si="35"/>
        <v>0.35538339780838696</v>
      </c>
      <c r="AZ13" s="6">
        <f t="shared" si="35"/>
        <v>0.34503242505668635</v>
      </c>
      <c r="BA13" s="6">
        <f t="shared" si="35"/>
        <v>0.33498293694823916</v>
      </c>
      <c r="BB13" s="6">
        <f t="shared" si="35"/>
        <v>0.3252261523769312</v>
      </c>
      <c r="BC13" s="6">
        <f t="shared" si="35"/>
        <v>0.31575354599702055</v>
      </c>
      <c r="BD13" s="6">
        <f t="shared" si="35"/>
        <v>0.30655684077380635</v>
      </c>
      <c r="BE13" s="6">
        <f t="shared" si="35"/>
        <v>0.29762800075126827</v>
      </c>
      <c r="BF13" s="6">
        <f t="shared" si="35"/>
        <v>0.28895922403035756</v>
      </c>
      <c r="BG13" s="6">
        <f t="shared" si="35"/>
        <v>0.28054293595180346</v>
      </c>
      <c r="BH13" s="6">
        <f t="shared" si="35"/>
        <v>0.27237178247747906</v>
      </c>
      <c r="BI13" s="6">
        <f t="shared" si="35"/>
        <v>0.26443862376454275</v>
      </c>
      <c r="BJ13" s="6">
        <f t="shared" si="35"/>
        <v>0.25673652792674051</v>
      </c>
      <c r="BK13" s="6">
        <f t="shared" si="35"/>
        <v>0.24925876497741797</v>
      </c>
      <c r="BL13" s="6">
        <f t="shared" si="35"/>
        <v>0.24199880094894949</v>
      </c>
      <c r="BM13" s="6">
        <f t="shared" si="35"/>
        <v>0.2349502921834461</v>
      </c>
      <c r="BN13" s="6">
        <f t="shared" ref="BN13" si="36">BM13/(1+Rate_Discount_Lower)</f>
        <v>0.22810707978975348</v>
      </c>
      <c r="BO13" s="6">
        <f t="shared" ref="BO13" si="37">BN13/(1+Rate_Discount_Lower)</f>
        <v>0.22146318426189657</v>
      </c>
      <c r="BP13" s="6">
        <f t="shared" ref="BP13" si="38">BO13/(1+Rate_Discount_Lower)</f>
        <v>0.2150128002542685</v>
      </c>
      <c r="BQ13" s="6">
        <f t="shared" ref="BQ13" si="39">BP13/(1+Rate_Discount_Lower)</f>
        <v>0.20875029150899854</v>
      </c>
      <c r="BR13" s="6">
        <f t="shared" ref="BR13" si="40">BQ13/(1+Rate_Discount_Lower)</f>
        <v>0.20267018593106653</v>
      </c>
      <c r="BS13" s="6">
        <f t="shared" ref="BS13" si="41">BR13/(1+Rate_Discount_Lower)</f>
        <v>0.19676717080686071</v>
      </c>
      <c r="BT13" s="6">
        <f t="shared" ref="BT13" si="42">BS13/(1+Rate_Discount_Lower)</f>
        <v>0.19103608816200068</v>
      </c>
      <c r="BU13" s="6">
        <f t="shared" ref="BU13" si="43">BT13/(1+Rate_Discount_Lower)</f>
        <v>0.18547193025436959</v>
      </c>
      <c r="BV13" s="6">
        <f t="shared" ref="BV13" si="44">BU13/(1+Rate_Discount_Lower)</f>
        <v>0.18006983519841707</v>
      </c>
      <c r="BW13" s="6">
        <f t="shared" ref="BW13" si="45">BV13/(1+Rate_Discount_Lower)</f>
        <v>0.17482508271690977</v>
      </c>
      <c r="BX13" s="6">
        <f t="shared" ref="BX13" si="46">BW13/(1+Rate_Discount_Lower)</f>
        <v>0.16973309001641726</v>
      </c>
      <c r="BY13" s="6">
        <f t="shared" ref="BY13" si="47">BX13/(1+Rate_Discount_Lower)</f>
        <v>0.16478940778292939</v>
      </c>
      <c r="BZ13" s="6">
        <f t="shared" ref="BZ13" si="48">BY13/(1+Rate_Discount_Lower)</f>
        <v>0.15998971629410619</v>
      </c>
      <c r="CA13" s="6">
        <f t="shared" ref="CA13" si="49">BZ13/(1+Rate_Discount_Lower)</f>
        <v>0.15532982164476328</v>
      </c>
      <c r="CB13" s="6">
        <f t="shared" ref="CB13" si="50">CA13/(1+Rate_Discount_Lower)</f>
        <v>0.15080565208229443</v>
      </c>
      <c r="CC13" s="6">
        <f t="shared" ref="CC13" si="51">CB13/(1+Rate_Discount_Lower)</f>
        <v>0.14641325444882955</v>
      </c>
      <c r="CD13" s="6">
        <f t="shared" ref="CD13" si="52">CC13/(1+Rate_Discount_Lower)</f>
        <v>0.14214879072701897</v>
      </c>
      <c r="CE13" s="6">
        <f t="shared" ref="CE13" si="53">CD13/(1+Rate_Discount_Lower)</f>
        <v>0.13800853468642618</v>
      </c>
      <c r="CF13" s="6">
        <f t="shared" ref="CF13" si="54">CE13/(1+Rate_Discount_Lower)</f>
        <v>0.13398886862759823</v>
      </c>
      <c r="CG13" s="6">
        <f t="shared" ref="CG13" si="55">CF13/(1+Rate_Discount_Lower)</f>
        <v>0.13008628022096916</v>
      </c>
      <c r="CH13" s="6">
        <f t="shared" ref="CH13" si="56">CG13/(1+Rate_Discount_Lower)</f>
        <v>0.12629735943783413</v>
      </c>
      <c r="CI13" s="6">
        <f t="shared" ref="CI13" si="57">CH13/(1+Rate_Discount_Lower)</f>
        <v>0.12261879557071274</v>
      </c>
      <c r="CJ13" s="6">
        <f t="shared" ref="CJ13" si="58">CI13/(1+Rate_Discount_Lower)</f>
        <v>0.11904737434049781</v>
      </c>
      <c r="CK13" s="6">
        <f t="shared" ref="CK13" si="59">CJ13/(1+Rate_Discount_Lower)</f>
        <v>0.11557997508786194</v>
      </c>
      <c r="CL13" s="6">
        <f t="shared" ref="CL13" si="60">CK13/(1+Rate_Discount_Lower)</f>
        <v>0.1122135680464679</v>
      </c>
      <c r="CM13" s="6">
        <f t="shared" ref="CM13" si="61">CL13/(1+Rate_Discount_Lower)</f>
        <v>0.1089452116955999</v>
      </c>
      <c r="CN13" s="6">
        <f t="shared" ref="CN13" si="62">CM13/(1+Rate_Discount_Lower)</f>
        <v>0.10577205018990281</v>
      </c>
      <c r="CO13" s="6">
        <f t="shared" ref="CO13" si="63">CN13/(1+Rate_Discount_Lower)</f>
        <v>0.10269131086398331</v>
      </c>
      <c r="CP13" s="6">
        <f t="shared" ref="CP13" si="64">CO13/(1+Rate_Discount_Lower)</f>
        <v>9.9700301809692526E-2</v>
      </c>
    </row>
    <row r="14" spans="1:94" ht="14.5" x14ac:dyDescent="0.35">
      <c r="A14" s="107"/>
      <c r="B14" s="93"/>
      <c r="C14" s="2"/>
      <c r="D14" s="2"/>
      <c r="E14" s="2"/>
      <c r="F14" s="2"/>
      <c r="G14" s="2"/>
      <c r="H14" s="2"/>
      <c r="I14" s="2"/>
      <c r="J14" s="2"/>
      <c r="K14" s="2"/>
      <c r="L14" s="2"/>
      <c r="M14" s="2"/>
      <c r="N14" s="2"/>
      <c r="O14" s="2"/>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4.5" x14ac:dyDescent="0.35">
      <c r="A15" s="107">
        <f>Rate_Discount_Upper</f>
        <v>7.0000000000000007E-2</v>
      </c>
      <c r="B15" s="93" t="s">
        <v>84</v>
      </c>
      <c r="C15" s="2"/>
      <c r="D15" s="2"/>
      <c r="E15" s="2"/>
      <c r="F15" s="2"/>
      <c r="G15" s="2"/>
      <c r="H15" s="2"/>
      <c r="I15" s="2"/>
      <c r="J15" s="2"/>
      <c r="K15" s="2"/>
      <c r="L15" s="2"/>
      <c r="M15" s="2"/>
      <c r="N15" s="2"/>
      <c r="O15" s="2"/>
      <c r="P15" s="6">
        <v>1</v>
      </c>
      <c r="Q15" s="6">
        <f t="shared" ref="Q15:AV15" si="65">P15/(1+Rate_Discount_Upper)</f>
        <v>0.93457943925233644</v>
      </c>
      <c r="R15" s="6">
        <f t="shared" si="65"/>
        <v>0.87343872827321156</v>
      </c>
      <c r="S15" s="6">
        <f t="shared" si="65"/>
        <v>0.81629787689085187</v>
      </c>
      <c r="T15" s="6">
        <f t="shared" si="65"/>
        <v>0.76289521204752508</v>
      </c>
      <c r="U15" s="6">
        <f t="shared" si="65"/>
        <v>0.71298617948366827</v>
      </c>
      <c r="V15" s="6">
        <f t="shared" si="65"/>
        <v>0.66634222381651231</v>
      </c>
      <c r="W15" s="6">
        <f t="shared" si="65"/>
        <v>0.62274974188459087</v>
      </c>
      <c r="X15" s="6">
        <f t="shared" si="65"/>
        <v>0.58200910456503818</v>
      </c>
      <c r="Y15" s="6">
        <f t="shared" si="65"/>
        <v>0.54393374258414784</v>
      </c>
      <c r="Z15" s="6">
        <f t="shared" si="65"/>
        <v>0.50834929213471758</v>
      </c>
      <c r="AA15" s="6">
        <f t="shared" si="65"/>
        <v>0.4750927963875865</v>
      </c>
      <c r="AB15" s="6">
        <f t="shared" si="65"/>
        <v>0.444011959240735</v>
      </c>
      <c r="AC15" s="6">
        <f t="shared" si="65"/>
        <v>0.41496444788853737</v>
      </c>
      <c r="AD15" s="6">
        <f t="shared" si="65"/>
        <v>0.38781724101732462</v>
      </c>
      <c r="AE15" s="6">
        <f t="shared" si="65"/>
        <v>0.36244601964235945</v>
      </c>
      <c r="AF15" s="6">
        <f t="shared" si="65"/>
        <v>0.33873459779659759</v>
      </c>
      <c r="AG15" s="6">
        <f t="shared" si="65"/>
        <v>0.3165743904641099</v>
      </c>
      <c r="AH15" s="6">
        <f t="shared" si="65"/>
        <v>0.29586391632159803</v>
      </c>
      <c r="AI15" s="6">
        <f t="shared" si="65"/>
        <v>0.27650833301083927</v>
      </c>
      <c r="AJ15" s="6">
        <f t="shared" si="65"/>
        <v>0.25841900281386848</v>
      </c>
      <c r="AK15" s="6">
        <f t="shared" si="65"/>
        <v>0.24151308674193314</v>
      </c>
      <c r="AL15" s="6">
        <f t="shared" si="65"/>
        <v>0.22571316517937676</v>
      </c>
      <c r="AM15" s="6">
        <f t="shared" si="65"/>
        <v>0.21094688334521192</v>
      </c>
      <c r="AN15" s="6">
        <f t="shared" si="65"/>
        <v>0.19714661994879618</v>
      </c>
      <c r="AO15" s="6">
        <f t="shared" si="65"/>
        <v>0.1842491775222394</v>
      </c>
      <c r="AP15" s="6">
        <f t="shared" si="65"/>
        <v>0.17219549301143869</v>
      </c>
      <c r="AQ15" s="6">
        <f t="shared" si="65"/>
        <v>0.16093036730040999</v>
      </c>
      <c r="AR15" s="6">
        <f t="shared" si="65"/>
        <v>0.1504022124302897</v>
      </c>
      <c r="AS15" s="6">
        <f t="shared" si="65"/>
        <v>0.14056281535541093</v>
      </c>
      <c r="AT15" s="6">
        <f t="shared" si="65"/>
        <v>0.13136711715458965</v>
      </c>
      <c r="AU15" s="6">
        <f t="shared" si="65"/>
        <v>0.12277300668653238</v>
      </c>
      <c r="AV15" s="6">
        <f t="shared" si="65"/>
        <v>0.11474112774442277</v>
      </c>
      <c r="AW15" s="6">
        <f t="shared" ref="AW15:BM15" si="66">AV15/(1+Rate_Discount_Upper)</f>
        <v>0.10723469882656333</v>
      </c>
      <c r="AX15" s="6">
        <f t="shared" si="66"/>
        <v>0.10021934469772274</v>
      </c>
      <c r="AY15" s="6">
        <f t="shared" si="66"/>
        <v>9.3662938969834339E-2</v>
      </c>
      <c r="AZ15" s="6">
        <f t="shared" si="66"/>
        <v>8.7535456981153587E-2</v>
      </c>
      <c r="BA15" s="6">
        <f t="shared" si="66"/>
        <v>8.180883830014353E-2</v>
      </c>
      <c r="BB15" s="6">
        <f t="shared" si="66"/>
        <v>7.6456858224433197E-2</v>
      </c>
      <c r="BC15" s="6">
        <f t="shared" si="66"/>
        <v>7.1455007686386157E-2</v>
      </c>
      <c r="BD15" s="6">
        <f t="shared" si="66"/>
        <v>6.6780381015314166E-2</v>
      </c>
      <c r="BE15" s="6">
        <f t="shared" si="66"/>
        <v>6.2411571042349685E-2</v>
      </c>
      <c r="BF15" s="6">
        <f t="shared" si="66"/>
        <v>5.8328571067616526E-2</v>
      </c>
      <c r="BG15" s="6">
        <f t="shared" si="66"/>
        <v>5.4512683240763103E-2</v>
      </c>
      <c r="BH15" s="6">
        <f t="shared" si="66"/>
        <v>5.0946432935292614E-2</v>
      </c>
      <c r="BI15" s="6">
        <f t="shared" si="66"/>
        <v>4.7613488724572536E-2</v>
      </c>
      <c r="BJ15" s="6">
        <f t="shared" si="66"/>
        <v>4.4498587593058442E-2</v>
      </c>
      <c r="BK15" s="6">
        <f t="shared" si="66"/>
        <v>4.1587465040241529E-2</v>
      </c>
      <c r="BL15" s="6">
        <f t="shared" si="66"/>
        <v>3.8866789757235072E-2</v>
      </c>
      <c r="BM15" s="6">
        <f t="shared" si="66"/>
        <v>3.6324102576855206E-2</v>
      </c>
      <c r="BN15" s="6">
        <f t="shared" ref="BN15" si="67">BM15/(1+Rate_Discount_Upper)</f>
        <v>3.3947759417621688E-2</v>
      </c>
      <c r="BO15" s="6">
        <f t="shared" ref="BO15" si="68">BN15/(1+Rate_Discount_Upper)</f>
        <v>3.1726877960394098E-2</v>
      </c>
      <c r="BP15" s="6">
        <f t="shared" ref="BP15" si="69">BO15/(1+Rate_Discount_Upper)</f>
        <v>2.9651287813452425E-2</v>
      </c>
      <c r="BQ15" s="6">
        <f t="shared" ref="BQ15" si="70">BP15/(1+Rate_Discount_Upper)</f>
        <v>2.7711483937806005E-2</v>
      </c>
      <c r="BR15" s="6">
        <f t="shared" ref="BR15" si="71">BQ15/(1+Rate_Discount_Upper)</f>
        <v>2.5898583119444863E-2</v>
      </c>
      <c r="BS15" s="6">
        <f t="shared" ref="BS15" si="72">BR15/(1+Rate_Discount_Upper)</f>
        <v>2.4204283289200806E-2</v>
      </c>
      <c r="BT15" s="6">
        <f t="shared" ref="BT15" si="73">BS15/(1+Rate_Discount_Upper)</f>
        <v>2.2620825503925985E-2</v>
      </c>
      <c r="BU15" s="6">
        <f t="shared" ref="BU15" si="74">BT15/(1+Rate_Discount_Upper)</f>
        <v>2.1140958414884097E-2</v>
      </c>
      <c r="BV15" s="6">
        <f t="shared" ref="BV15" si="75">BU15/(1+Rate_Discount_Upper)</f>
        <v>1.9757905060639343E-2</v>
      </c>
      <c r="BW15" s="6">
        <f t="shared" ref="BW15" si="76">BV15/(1+Rate_Discount_Upper)</f>
        <v>1.8465331832373217E-2</v>
      </c>
      <c r="BX15" s="6">
        <f t="shared" ref="BX15" si="77">BW15/(1+Rate_Discount_Upper)</f>
        <v>1.7257319469507679E-2</v>
      </c>
      <c r="BY15" s="6">
        <f t="shared" ref="BY15" si="78">BX15/(1+Rate_Discount_Upper)</f>
        <v>1.6128335952810914E-2</v>
      </c>
      <c r="BZ15" s="6">
        <f t="shared" ref="BZ15" si="79">BY15/(1+Rate_Discount_Upper)</f>
        <v>1.507321117085132E-2</v>
      </c>
      <c r="CA15" s="6">
        <f t="shared" ref="CA15" si="80">BZ15/(1+Rate_Discount_Upper)</f>
        <v>1.4087113243786279E-2</v>
      </c>
      <c r="CB15" s="6">
        <f t="shared" ref="CB15" si="81">CA15/(1+Rate_Discount_Upper)</f>
        <v>1.3165526396061942E-2</v>
      </c>
      <c r="CC15" s="6">
        <f t="shared" ref="CC15" si="82">CB15/(1+Rate_Discount_Upper)</f>
        <v>1.2304230276693404E-2</v>
      </c>
      <c r="CD15" s="6">
        <f t="shared" ref="CD15" si="83">CC15/(1+Rate_Discount_Upper)</f>
        <v>1.1499280632423741E-2</v>
      </c>
      <c r="CE15" s="6">
        <f t="shared" ref="CE15" si="84">CD15/(1+Rate_Discount_Upper)</f>
        <v>1.0746991245255832E-2</v>
      </c>
      <c r="CF15" s="6">
        <f t="shared" ref="CF15" si="85">CE15/(1+Rate_Discount_Upper)</f>
        <v>1.0043917051640964E-2</v>
      </c>
      <c r="CG15" s="6">
        <f t="shared" ref="CG15" si="86">CF15/(1+Rate_Discount_Upper)</f>
        <v>9.3868383660195912E-3</v>
      </c>
      <c r="CH15" s="6">
        <f t="shared" ref="CH15" si="87">CG15/(1+Rate_Discount_Upper)</f>
        <v>8.7727461364669069E-3</v>
      </c>
      <c r="CI15" s="6">
        <f t="shared" ref="CI15" si="88">CH15/(1+Rate_Discount_Upper)</f>
        <v>8.1988281649223432E-3</v>
      </c>
      <c r="CJ15" s="6">
        <f t="shared" ref="CJ15" si="89">CI15/(1+Rate_Discount_Upper)</f>
        <v>7.6624562288993853E-3</v>
      </c>
      <c r="CK15" s="6">
        <f t="shared" ref="CK15" si="90">CJ15/(1+Rate_Discount_Upper)</f>
        <v>7.1611740457003595E-3</v>
      </c>
      <c r="CL15" s="6">
        <f t="shared" ref="CL15" si="91">CK15/(1+Rate_Discount_Upper)</f>
        <v>6.692686024019027E-3</v>
      </c>
      <c r="CM15" s="6">
        <f t="shared" ref="CM15" si="92">CL15/(1+Rate_Discount_Upper)</f>
        <v>6.254846751419651E-3</v>
      </c>
      <c r="CN15" s="6">
        <f t="shared" ref="CN15" si="93">CM15/(1+Rate_Discount_Upper)</f>
        <v>5.8456511695510758E-3</v>
      </c>
      <c r="CO15" s="6">
        <f t="shared" ref="CO15" si="94">CN15/(1+Rate_Discount_Upper)</f>
        <v>5.463225392103809E-3</v>
      </c>
      <c r="CP15" s="6">
        <f t="shared" ref="CP15" si="95">CO15/(1+Rate_Discount_Upper)</f>
        <v>5.1058181234615039E-3</v>
      </c>
    </row>
    <row r="16" spans="1:94" ht="14.5" x14ac:dyDescent="0.35">
      <c r="A16" s="107"/>
      <c r="B16" s="93"/>
      <c r="C16" s="2"/>
      <c r="D16" s="2"/>
      <c r="E16" s="2"/>
      <c r="F16" s="2"/>
      <c r="G16" s="2"/>
      <c r="H16" s="2"/>
      <c r="I16" s="2"/>
      <c r="J16" s="2"/>
      <c r="K16" s="2"/>
      <c r="L16" s="2"/>
      <c r="M16" s="2"/>
      <c r="N16" s="2"/>
      <c r="O16" s="2"/>
      <c r="P16" s="2"/>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4.5" x14ac:dyDescent="0.35">
      <c r="A17" s="107">
        <f>Rate_Discount_Alt</f>
        <v>0.1</v>
      </c>
      <c r="B17" s="93" t="s">
        <v>85</v>
      </c>
      <c r="C17" s="2"/>
      <c r="D17" s="2"/>
      <c r="E17" s="2"/>
      <c r="F17" s="2"/>
      <c r="G17" s="2"/>
      <c r="H17" s="2"/>
      <c r="I17" s="2"/>
      <c r="J17" s="2"/>
      <c r="K17" s="2"/>
      <c r="L17" s="2"/>
      <c r="M17" s="2"/>
      <c r="N17" s="2"/>
      <c r="O17" s="2"/>
      <c r="P17" s="6">
        <v>1</v>
      </c>
      <c r="Q17" s="6">
        <f t="shared" ref="Q17:AV17" si="96">P17/(1+Rate_Discount_Alt)</f>
        <v>0.90909090909090906</v>
      </c>
      <c r="R17" s="6">
        <f t="shared" si="96"/>
        <v>0.82644628099173545</v>
      </c>
      <c r="S17" s="6">
        <f t="shared" si="96"/>
        <v>0.75131480090157765</v>
      </c>
      <c r="T17" s="6">
        <f t="shared" si="96"/>
        <v>0.68301345536507052</v>
      </c>
      <c r="U17" s="6">
        <f t="shared" si="96"/>
        <v>0.62092132305915493</v>
      </c>
      <c r="V17" s="6">
        <f t="shared" si="96"/>
        <v>0.56447393005377711</v>
      </c>
      <c r="W17" s="6">
        <f t="shared" si="96"/>
        <v>0.51315811823070645</v>
      </c>
      <c r="X17" s="6">
        <f t="shared" si="96"/>
        <v>0.46650738020973309</v>
      </c>
      <c r="Y17" s="6">
        <f t="shared" si="96"/>
        <v>0.42409761837248461</v>
      </c>
      <c r="Z17" s="6">
        <f t="shared" si="96"/>
        <v>0.38554328942953142</v>
      </c>
      <c r="AA17" s="6">
        <f t="shared" si="96"/>
        <v>0.35049389948139215</v>
      </c>
      <c r="AB17" s="6">
        <f t="shared" si="96"/>
        <v>0.31863081771035645</v>
      </c>
      <c r="AC17" s="6">
        <f t="shared" si="96"/>
        <v>0.28966437973668768</v>
      </c>
      <c r="AD17" s="6">
        <f t="shared" si="96"/>
        <v>0.26333125430607968</v>
      </c>
      <c r="AE17" s="6">
        <f t="shared" si="96"/>
        <v>0.23939204936916333</v>
      </c>
      <c r="AF17" s="6">
        <f t="shared" si="96"/>
        <v>0.21762913579014848</v>
      </c>
      <c r="AG17" s="6">
        <f t="shared" si="96"/>
        <v>0.19784466890013497</v>
      </c>
      <c r="AH17" s="6">
        <f t="shared" si="96"/>
        <v>0.17985878990921358</v>
      </c>
      <c r="AI17" s="6">
        <f t="shared" si="96"/>
        <v>0.16350799082655779</v>
      </c>
      <c r="AJ17" s="6">
        <f t="shared" si="96"/>
        <v>0.14864362802414344</v>
      </c>
      <c r="AK17" s="6">
        <f t="shared" si="96"/>
        <v>0.13513057093103947</v>
      </c>
      <c r="AL17" s="6">
        <f t="shared" si="96"/>
        <v>0.12284597357367223</v>
      </c>
      <c r="AM17" s="6">
        <f t="shared" si="96"/>
        <v>0.11167815779424747</v>
      </c>
      <c r="AN17" s="6">
        <f t="shared" si="96"/>
        <v>0.10152559799477043</v>
      </c>
      <c r="AO17" s="6">
        <f t="shared" si="96"/>
        <v>9.229599817706402E-2</v>
      </c>
      <c r="AP17" s="6">
        <f t="shared" si="96"/>
        <v>8.3905452888240015E-2</v>
      </c>
      <c r="AQ17" s="6">
        <f t="shared" si="96"/>
        <v>7.6277684443854549E-2</v>
      </c>
      <c r="AR17" s="6">
        <f t="shared" si="96"/>
        <v>6.9343349494413217E-2</v>
      </c>
      <c r="AS17" s="6">
        <f t="shared" si="96"/>
        <v>6.3039408631284738E-2</v>
      </c>
      <c r="AT17" s="6">
        <f t="shared" si="96"/>
        <v>5.7308553301167936E-2</v>
      </c>
      <c r="AU17" s="6">
        <f t="shared" si="96"/>
        <v>5.2098684819243575E-2</v>
      </c>
      <c r="AV17" s="6">
        <f t="shared" si="96"/>
        <v>4.7362440744766886E-2</v>
      </c>
      <c r="AW17" s="6">
        <f t="shared" ref="AW17:BM17" si="97">AV17/(1+Rate_Discount_Alt)</f>
        <v>4.3056764313424437E-2</v>
      </c>
      <c r="AX17" s="6">
        <f t="shared" si="97"/>
        <v>3.9142513012204033E-2</v>
      </c>
      <c r="AY17" s="6">
        <f t="shared" si="97"/>
        <v>3.5584102738367297E-2</v>
      </c>
      <c r="AZ17" s="6">
        <f t="shared" si="97"/>
        <v>3.2349184307606631E-2</v>
      </c>
      <c r="BA17" s="6">
        <f t="shared" si="97"/>
        <v>2.9408349370551479E-2</v>
      </c>
      <c r="BB17" s="6">
        <f t="shared" si="97"/>
        <v>2.6734863064137707E-2</v>
      </c>
      <c r="BC17" s="6">
        <f t="shared" si="97"/>
        <v>2.4304420967397912E-2</v>
      </c>
      <c r="BD17" s="6">
        <f t="shared" si="97"/>
        <v>2.2094928152179918E-2</v>
      </c>
      <c r="BE17" s="6">
        <f t="shared" si="97"/>
        <v>2.0086298320163561E-2</v>
      </c>
      <c r="BF17" s="6">
        <f t="shared" si="97"/>
        <v>1.8260271200148691E-2</v>
      </c>
      <c r="BG17" s="6">
        <f t="shared" si="97"/>
        <v>1.6600246545589718E-2</v>
      </c>
      <c r="BH17" s="6">
        <f t="shared" si="97"/>
        <v>1.509113322326338E-2</v>
      </c>
      <c r="BI17" s="6">
        <f t="shared" si="97"/>
        <v>1.3719212021148525E-2</v>
      </c>
      <c r="BJ17" s="6">
        <f t="shared" si="97"/>
        <v>1.247201092831684E-2</v>
      </c>
      <c r="BK17" s="6">
        <f t="shared" si="97"/>
        <v>1.1338191753015309E-2</v>
      </c>
      <c r="BL17" s="6">
        <f t="shared" si="97"/>
        <v>1.0307447048195735E-2</v>
      </c>
      <c r="BM17" s="6">
        <f t="shared" si="97"/>
        <v>9.3704064074506665E-3</v>
      </c>
      <c r="BN17" s="6">
        <f t="shared" ref="BN17" si="98">BM17/(1+Rate_Discount_Alt)</f>
        <v>8.5185512795006059E-3</v>
      </c>
      <c r="BO17" s="6">
        <f t="shared" ref="BO17" si="99">BN17/(1+Rate_Discount_Alt)</f>
        <v>7.7441375268187318E-3</v>
      </c>
      <c r="BP17" s="6">
        <f t="shared" ref="BP17" si="100">BO17/(1+Rate_Discount_Alt)</f>
        <v>7.0401250243806645E-3</v>
      </c>
      <c r="BQ17" s="6">
        <f t="shared" ref="BQ17" si="101">BP17/(1+Rate_Discount_Alt)</f>
        <v>6.4001136585278761E-3</v>
      </c>
      <c r="BR17" s="6">
        <f t="shared" ref="BR17" si="102">BQ17/(1+Rate_Discount_Alt)</f>
        <v>5.8182851441162505E-3</v>
      </c>
      <c r="BS17" s="6">
        <f t="shared" ref="BS17" si="103">BR17/(1+Rate_Discount_Alt)</f>
        <v>5.2893501310147728E-3</v>
      </c>
      <c r="BT17" s="6">
        <f t="shared" ref="BT17" si="104">BS17/(1+Rate_Discount_Alt)</f>
        <v>4.8085001191043386E-3</v>
      </c>
      <c r="BU17" s="6">
        <f t="shared" ref="BU17" si="105">BT17/(1+Rate_Discount_Alt)</f>
        <v>4.3713637446403074E-3</v>
      </c>
      <c r="BV17" s="6">
        <f t="shared" ref="BV17" si="106">BU17/(1+Rate_Discount_Alt)</f>
        <v>3.9739670405820977E-3</v>
      </c>
      <c r="BW17" s="6">
        <f t="shared" ref="BW17" si="107">BV17/(1+Rate_Discount_Alt)</f>
        <v>3.6126973096200885E-3</v>
      </c>
      <c r="BX17" s="6">
        <f t="shared" ref="BX17" si="108">BW17/(1+Rate_Discount_Alt)</f>
        <v>3.2842702814728075E-3</v>
      </c>
      <c r="BY17" s="6">
        <f t="shared" ref="BY17" si="109">BX17/(1+Rate_Discount_Alt)</f>
        <v>2.9857002558843701E-3</v>
      </c>
      <c r="BZ17" s="6">
        <f t="shared" ref="BZ17" si="110">BY17/(1+Rate_Discount_Alt)</f>
        <v>2.7142729598948817E-3</v>
      </c>
      <c r="CA17" s="6">
        <f t="shared" ref="CA17" si="111">BZ17/(1+Rate_Discount_Alt)</f>
        <v>2.4675208726317103E-3</v>
      </c>
      <c r="CB17" s="6">
        <f t="shared" ref="CB17" si="112">CA17/(1+Rate_Discount_Alt)</f>
        <v>2.2432007933015545E-3</v>
      </c>
      <c r="CC17" s="6">
        <f t="shared" ref="CC17" si="113">CB17/(1+Rate_Discount_Alt)</f>
        <v>2.0392734484559584E-3</v>
      </c>
      <c r="CD17" s="6">
        <f t="shared" ref="CD17" si="114">CC17/(1+Rate_Discount_Alt)</f>
        <v>1.8538849531417802E-3</v>
      </c>
      <c r="CE17" s="6">
        <f t="shared" ref="CE17" si="115">CD17/(1+Rate_Discount_Alt)</f>
        <v>1.6853499574016183E-3</v>
      </c>
      <c r="CF17" s="6">
        <f t="shared" ref="CF17" si="116">CE17/(1+Rate_Discount_Alt)</f>
        <v>1.5321363249105619E-3</v>
      </c>
      <c r="CG17" s="6">
        <f t="shared" ref="CG17" si="117">CF17/(1+Rate_Discount_Alt)</f>
        <v>1.3928512044641471E-3</v>
      </c>
      <c r="CH17" s="6">
        <f t="shared" ref="CH17" si="118">CG17/(1+Rate_Discount_Alt)</f>
        <v>1.2662283676946791E-3</v>
      </c>
      <c r="CI17" s="6">
        <f t="shared" ref="CI17" si="119">CH17/(1+Rate_Discount_Alt)</f>
        <v>1.1511166979042537E-3</v>
      </c>
      <c r="CJ17" s="6">
        <f t="shared" ref="CJ17" si="120">CI17/(1+Rate_Discount_Alt)</f>
        <v>1.0464697253675032E-3</v>
      </c>
      <c r="CK17" s="6">
        <f t="shared" ref="CK17" si="121">CJ17/(1+Rate_Discount_Alt)</f>
        <v>9.5133611397045742E-4</v>
      </c>
      <c r="CL17" s="6">
        <f t="shared" ref="CL17" si="122">CK17/(1+Rate_Discount_Alt)</f>
        <v>8.6485101270041573E-4</v>
      </c>
      <c r="CM17" s="6">
        <f t="shared" ref="CM17" si="123">CL17/(1+Rate_Discount_Alt)</f>
        <v>7.8622819336401429E-4</v>
      </c>
      <c r="CN17" s="6">
        <f t="shared" ref="CN17" si="124">CM17/(1+Rate_Discount_Alt)</f>
        <v>7.1475290305819477E-4</v>
      </c>
      <c r="CO17" s="6">
        <f t="shared" ref="CO17" si="125">CN17/(1+Rate_Discount_Alt)</f>
        <v>6.4977536641654067E-4</v>
      </c>
      <c r="CP17" s="6">
        <f t="shared" ref="CP17" si="126">CO17/(1+Rate_Discount_Alt)</f>
        <v>5.9070487856049145E-4</v>
      </c>
    </row>
    <row r="18" spans="1:94" ht="15" customHeight="1" x14ac:dyDescent="0.35">
      <c r="A18" s="108"/>
    </row>
  </sheetData>
  <conditionalFormatting sqref="P9:CP9">
    <cfRule type="cellIs" dxfId="2" priority="1" operator="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5D72-3E7B-4FCA-BA26-1855165DC892}">
  <sheetPr codeName="Sheet13"/>
  <dimension ref="A1:CP539"/>
  <sheetViews>
    <sheetView zoomScale="70" zoomScaleNormal="70" workbookViewId="0">
      <pane ySplit="4" topLeftCell="A5" activePane="bottomLeft" state="frozen"/>
      <selection activeCell="A29" sqref="A29"/>
      <selection pane="bottomLeft" activeCell="A29" sqref="A29"/>
    </sheetView>
  </sheetViews>
  <sheetFormatPr defaultColWidth="9.26953125" defaultRowHeight="15" customHeight="1" x14ac:dyDescent="0.3"/>
  <cols>
    <col min="1" max="1" width="38.7265625" style="2" customWidth="1"/>
    <col min="2" max="2" width="43.81640625" style="2" customWidth="1"/>
    <col min="3" max="3" width="19.7265625" style="2" bestFit="1" customWidth="1"/>
    <col min="4" max="4" width="16" style="2" bestFit="1" customWidth="1"/>
    <col min="5" max="5" width="16" style="2" customWidth="1"/>
    <col min="6" max="6" width="11.54296875" style="2" bestFit="1" customWidth="1"/>
    <col min="7" max="7" width="21.54296875" style="2" bestFit="1" customWidth="1"/>
    <col min="8" max="11" width="9.1796875" style="2" customWidth="1"/>
    <col min="12" max="12" width="12.54296875" style="2" customWidth="1"/>
    <col min="13" max="13" width="9.1796875" style="2" customWidth="1"/>
    <col min="14" max="14" width="12.453125" style="2" bestFit="1" customWidth="1"/>
    <col min="15" max="15" width="24.81640625" style="2" bestFit="1" customWidth="1"/>
    <col min="16" max="53" width="12" style="2" customWidth="1"/>
    <col min="54" max="64" width="9.26953125" style="2" customWidth="1"/>
    <col min="65" max="16384" width="9.26953125" style="2"/>
  </cols>
  <sheetData>
    <row r="1" spans="1:94" ht="20" x14ac:dyDescent="0.4">
      <c r="A1" s="9" t="s">
        <v>144</v>
      </c>
    </row>
    <row r="2" spans="1:94" ht="14" hidden="1" x14ac:dyDescent="0.3">
      <c r="A2" s="5"/>
    </row>
    <row r="3" spans="1:94" ht="14" hidden="1" x14ac:dyDescent="0.3">
      <c r="A3" s="5"/>
    </row>
    <row r="4" spans="1:94" ht="14" x14ac:dyDescent="0.3">
      <c r="A4" s="5"/>
      <c r="O4" s="93" t="s">
        <v>69</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 x14ac:dyDescent="0.3">
      <c r="A5" s="5"/>
      <c r="O5" s="2" t="s">
        <v>70</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 x14ac:dyDescent="0.3">
      <c r="A6" s="5"/>
      <c r="O6" s="2" t="s">
        <v>71</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 x14ac:dyDescent="0.3">
      <c r="A7" s="5" t="s">
        <v>145</v>
      </c>
      <c r="B7" s="2" t="s">
        <v>67</v>
      </c>
      <c r="E7" s="2" t="s">
        <v>34</v>
      </c>
      <c r="F7" s="10"/>
      <c r="H7" s="2" t="s">
        <v>146</v>
      </c>
      <c r="I7" s="10"/>
      <c r="J7" s="10"/>
      <c r="L7" s="10"/>
      <c r="O7" s="2" t="s">
        <v>72</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 x14ac:dyDescent="0.3"/>
    <row r="9" spans="1:94" ht="14" x14ac:dyDescent="0.3">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row>
    <row r="10" spans="1:94" ht="14" x14ac:dyDescent="0.3">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row>
    <row r="11" spans="1:94" ht="14" x14ac:dyDescent="0.3">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row>
    <row r="12" spans="1:94" ht="14" x14ac:dyDescent="0.3">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row>
    <row r="13" spans="1:94" ht="14" x14ac:dyDescent="0.3">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row>
    <row r="14" spans="1:94" ht="14" x14ac:dyDescent="0.3">
      <c r="A14" s="2">
        <f>'Cost Inputs'!A11</f>
        <v>1</v>
      </c>
      <c r="B14" s="2">
        <f>'Cost Inputs'!$C11</f>
        <v>0</v>
      </c>
      <c r="E14" s="2">
        <f>'Cost Inputs'!$E11</f>
        <v>0</v>
      </c>
      <c r="H14" s="2" t="str">
        <f>E14&amp;B14</f>
        <v>00</v>
      </c>
      <c r="O14" s="2" t="s">
        <v>101</v>
      </c>
      <c r="P14" s="161">
        <f>'Cost Inputs'!J12*('Discount Factors'!P$11)</f>
        <v>0</v>
      </c>
      <c r="Q14" s="161">
        <f>'Cost Inputs'!K12*('Discount Factors'!Q$11)</f>
        <v>0</v>
      </c>
      <c r="R14" s="161">
        <f>'Cost Inputs'!L12*('Discount Factors'!R$11)</f>
        <v>0</v>
      </c>
      <c r="S14" s="161">
        <f>'Cost Inputs'!M12*('Discount Factors'!S$11)</f>
        <v>0</v>
      </c>
      <c r="T14" s="161">
        <f>'Cost Inputs'!N12*('Discount Factors'!T$11)</f>
        <v>0</v>
      </c>
      <c r="U14" s="161">
        <f>'Cost Inputs'!O12*('Discount Factors'!U$11)</f>
        <v>0</v>
      </c>
      <c r="V14" s="161">
        <f>'Cost Inputs'!P12*('Discount Factors'!V$11)</f>
        <v>0</v>
      </c>
      <c r="W14" s="161">
        <f>'Cost Inputs'!Q12*('Discount Factors'!W$11)</f>
        <v>0</v>
      </c>
      <c r="X14" s="161">
        <f>'Cost Inputs'!R12*('Discount Factors'!X$11)</f>
        <v>0</v>
      </c>
      <c r="Y14" s="161">
        <f>'Cost Inputs'!S12*('Discount Factors'!Y$11)</f>
        <v>0</v>
      </c>
      <c r="Z14" s="161">
        <f>'Cost Inputs'!T12*('Discount Factors'!Z$11)</f>
        <v>0</v>
      </c>
      <c r="AA14" s="161">
        <f>'Cost Inputs'!U12*('Discount Factors'!AA$11)</f>
        <v>0</v>
      </c>
      <c r="AB14" s="161">
        <f>'Cost Inputs'!V12*('Discount Factors'!AB$11)</f>
        <v>0</v>
      </c>
      <c r="AC14" s="161">
        <f>'Cost Inputs'!W12*('Discount Factors'!AC$11)</f>
        <v>0</v>
      </c>
      <c r="AD14" s="161">
        <f>'Cost Inputs'!X12*('Discount Factors'!AD$11)</f>
        <v>0</v>
      </c>
      <c r="AE14" s="161">
        <f>'Cost Inputs'!Y12*('Discount Factors'!AE$11)</f>
        <v>0</v>
      </c>
      <c r="AF14" s="161">
        <f>'Cost Inputs'!Z12*('Discount Factors'!AF$11)</f>
        <v>0</v>
      </c>
      <c r="AG14" s="161">
        <f>'Cost Inputs'!AA12*('Discount Factors'!AG$11)</f>
        <v>0</v>
      </c>
      <c r="AH14" s="161">
        <f>'Cost Inputs'!AB12*('Discount Factors'!AH$11)</f>
        <v>0</v>
      </c>
      <c r="AI14" s="161">
        <f>'Cost Inputs'!AC12*('Discount Factors'!AI$11)</f>
        <v>0</v>
      </c>
      <c r="AJ14" s="161">
        <f>'Cost Inputs'!AD12*('Discount Factors'!AJ$11)</f>
        <v>0</v>
      </c>
      <c r="AK14" s="161">
        <f>'Cost Inputs'!AE12*('Discount Factors'!AK$11)</f>
        <v>0</v>
      </c>
      <c r="AL14" s="161">
        <f>'Cost Inputs'!AF12*('Discount Factors'!AL$11)</f>
        <v>0</v>
      </c>
      <c r="AM14" s="161">
        <f>'Cost Inputs'!AG12*('Discount Factors'!AM$11)</f>
        <v>0</v>
      </c>
      <c r="AN14" s="161">
        <f>'Cost Inputs'!AH12*('Discount Factors'!AN$11)</f>
        <v>0</v>
      </c>
      <c r="AO14" s="161">
        <f>'Cost Inputs'!AI12*('Discount Factors'!AO$11)</f>
        <v>0</v>
      </c>
      <c r="AP14" s="161">
        <f>'Cost Inputs'!AJ12*('Discount Factors'!AP$11)</f>
        <v>0</v>
      </c>
      <c r="AQ14" s="161">
        <f>'Cost Inputs'!AK12*('Discount Factors'!AQ$11)</f>
        <v>0</v>
      </c>
      <c r="AR14" s="161">
        <f>'Cost Inputs'!AL12*('Discount Factors'!AR$11)</f>
        <v>0</v>
      </c>
      <c r="AS14" s="161">
        <f>'Cost Inputs'!AM12*('Discount Factors'!AS$11)</f>
        <v>0</v>
      </c>
      <c r="AT14" s="161">
        <f>'Cost Inputs'!AN12*('Discount Factors'!AT$11)</f>
        <v>0</v>
      </c>
      <c r="AU14" s="161">
        <f>'Cost Inputs'!AO12*('Discount Factors'!AU$11)</f>
        <v>0</v>
      </c>
      <c r="AV14" s="161">
        <f>'Cost Inputs'!AP12*('Discount Factors'!AV$11)</f>
        <v>0</v>
      </c>
      <c r="AW14" s="161">
        <f>'Cost Inputs'!AQ12*('Discount Factors'!AW$11)</f>
        <v>0</v>
      </c>
      <c r="AX14" s="161">
        <f>'Cost Inputs'!AR12*('Discount Factors'!AX$11)</f>
        <v>0</v>
      </c>
      <c r="AY14" s="161">
        <f>'Cost Inputs'!AS12*('Discount Factors'!AY$11)</f>
        <v>0</v>
      </c>
      <c r="AZ14" s="161">
        <f>'Cost Inputs'!AT12*('Discount Factors'!AZ$11)</f>
        <v>0</v>
      </c>
      <c r="BA14" s="161">
        <f>'Cost Inputs'!AU12*('Discount Factors'!BA$11)</f>
        <v>0</v>
      </c>
      <c r="BB14" s="161">
        <f>'Cost Inputs'!AV12*('Discount Factors'!BB$11)</f>
        <v>0</v>
      </c>
      <c r="BC14" s="161">
        <f>'Cost Inputs'!AW12*('Discount Factors'!BC$11)</f>
        <v>0</v>
      </c>
      <c r="BD14" s="161">
        <f>'Cost Inputs'!AX12*('Discount Factors'!BD$11)</f>
        <v>0</v>
      </c>
      <c r="BE14" s="161">
        <f>'Cost Inputs'!AY12*('Discount Factors'!BE$11)</f>
        <v>0</v>
      </c>
      <c r="BF14" s="161">
        <f>'Cost Inputs'!AZ12*('Discount Factors'!BF$11)</f>
        <v>0</v>
      </c>
      <c r="BG14" s="161">
        <f>'Cost Inputs'!BA12*('Discount Factors'!BG$11)</f>
        <v>0</v>
      </c>
      <c r="BH14" s="161">
        <f>'Cost Inputs'!BB12*('Discount Factors'!BH$11)</f>
        <v>0</v>
      </c>
      <c r="BI14" s="161">
        <f>'Cost Inputs'!BC12*('Discount Factors'!BI$11)</f>
        <v>0</v>
      </c>
      <c r="BJ14" s="161">
        <f>'Cost Inputs'!BD12*('Discount Factors'!BJ$11)</f>
        <v>0</v>
      </c>
      <c r="BK14" s="161">
        <f>'Cost Inputs'!BE12*('Discount Factors'!BK$11)</f>
        <v>0</v>
      </c>
      <c r="BL14" s="161">
        <f>'Cost Inputs'!BF12*('Discount Factors'!BL$11)</f>
        <v>0</v>
      </c>
      <c r="BM14" s="161">
        <f>'Cost Inputs'!BG12*('Discount Factors'!BM$11)</f>
        <v>0</v>
      </c>
      <c r="BN14" s="161">
        <f>'Cost Inputs'!BH12*('Discount Factors'!BN$11)</f>
        <v>0</v>
      </c>
      <c r="BO14" s="161">
        <f>'Cost Inputs'!BI12*('Discount Factors'!BO$11)</f>
        <v>0</v>
      </c>
      <c r="BP14" s="161">
        <f>'Cost Inputs'!BJ12*('Discount Factors'!BP$11)</f>
        <v>0</v>
      </c>
      <c r="BQ14" s="161">
        <f>'Cost Inputs'!BK12*('Discount Factors'!BQ$11)</f>
        <v>0</v>
      </c>
      <c r="BR14" s="161">
        <f>'Cost Inputs'!BL12*('Discount Factors'!BR$11)</f>
        <v>0</v>
      </c>
      <c r="BS14" s="161">
        <f>'Cost Inputs'!BM12*('Discount Factors'!BS$11)</f>
        <v>0</v>
      </c>
      <c r="BT14" s="161">
        <f>'Cost Inputs'!BN12*('Discount Factors'!BT$11)</f>
        <v>0</v>
      </c>
      <c r="BU14" s="161">
        <f>'Cost Inputs'!BO12*('Discount Factors'!BU$11)</f>
        <v>0</v>
      </c>
      <c r="BV14" s="161">
        <f>'Cost Inputs'!BP12*('Discount Factors'!BV$11)</f>
        <v>0</v>
      </c>
      <c r="BW14" s="161">
        <f>'Cost Inputs'!BQ12*('Discount Factors'!BW$11)</f>
        <v>0</v>
      </c>
      <c r="BX14" s="161">
        <f>'Cost Inputs'!BR12*('Discount Factors'!BX$11)</f>
        <v>0</v>
      </c>
      <c r="BY14" s="161">
        <f>'Cost Inputs'!BS12*('Discount Factors'!BY$11)</f>
        <v>0</v>
      </c>
      <c r="BZ14" s="161">
        <f>'Cost Inputs'!BT12*('Discount Factors'!BZ$11)</f>
        <v>0</v>
      </c>
      <c r="CA14" s="161">
        <f>'Cost Inputs'!BU12*('Discount Factors'!CA$11)</f>
        <v>0</v>
      </c>
      <c r="CB14" s="161">
        <f>'Cost Inputs'!BV12*('Discount Factors'!CB$11)</f>
        <v>0</v>
      </c>
      <c r="CC14" s="161">
        <f>'Cost Inputs'!BW12*('Discount Factors'!CC$11)</f>
        <v>0</v>
      </c>
      <c r="CD14" s="161">
        <f>'Cost Inputs'!BX12*('Discount Factors'!CD$11)</f>
        <v>0</v>
      </c>
      <c r="CE14" s="161">
        <f>'Cost Inputs'!BY12*('Discount Factors'!CE$11)</f>
        <v>0</v>
      </c>
      <c r="CF14" s="161">
        <f>'Cost Inputs'!BZ12*('Discount Factors'!CF$11)</f>
        <v>0</v>
      </c>
      <c r="CG14" s="161">
        <f>'Cost Inputs'!CA12*('Discount Factors'!CG$11)</f>
        <v>0</v>
      </c>
      <c r="CH14" s="161">
        <f>'Cost Inputs'!CB12*('Discount Factors'!CH$11)</f>
        <v>0</v>
      </c>
      <c r="CI14" s="161">
        <f>'Cost Inputs'!CC12*('Discount Factors'!CI$11)</f>
        <v>0</v>
      </c>
      <c r="CJ14" s="161">
        <f>'Cost Inputs'!CD12*('Discount Factors'!CJ$11)</f>
        <v>0</v>
      </c>
      <c r="CK14" s="161">
        <f>'Cost Inputs'!CE12*('Discount Factors'!CK$11)</f>
        <v>0</v>
      </c>
      <c r="CL14" s="161">
        <f>'Cost Inputs'!CF12*('Discount Factors'!CL$11)</f>
        <v>0</v>
      </c>
      <c r="CM14" s="161">
        <f>'Cost Inputs'!CG12*('Discount Factors'!CM$11)</f>
        <v>0</v>
      </c>
      <c r="CN14" s="161">
        <f>'Cost Inputs'!CH12*('Discount Factors'!CN$11)</f>
        <v>0</v>
      </c>
      <c r="CO14" s="161">
        <f>'Cost Inputs'!CI12*('Discount Factors'!CO$11)</f>
        <v>0</v>
      </c>
      <c r="CP14" s="161">
        <f>'Cost Inputs'!CJ12*('Discount Factors'!CP$11)</f>
        <v>0</v>
      </c>
    </row>
    <row r="15" spans="1:94" ht="14" x14ac:dyDescent="0.3">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row>
    <row r="16" spans="1:94" ht="14" x14ac:dyDescent="0.3">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row>
    <row r="17" spans="1:94" ht="14" x14ac:dyDescent="0.3">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row>
    <row r="18" spans="1:94" ht="14" x14ac:dyDescent="0.3">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row>
    <row r="19" spans="1:94" ht="14" x14ac:dyDescent="0.3">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row>
    <row r="20" spans="1:94" ht="14" x14ac:dyDescent="0.3">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row>
    <row r="21" spans="1:94" ht="14" x14ac:dyDescent="0.3">
      <c r="A21" s="2">
        <f>'Cost Inputs'!A15</f>
        <v>2</v>
      </c>
      <c r="B21" s="2">
        <f>'Cost Inputs'!$C15</f>
        <v>0</v>
      </c>
      <c r="E21" s="2">
        <f>'Cost Inputs'!$E15</f>
        <v>0</v>
      </c>
      <c r="H21" s="2" t="str">
        <f>E21&amp;B21</f>
        <v>00</v>
      </c>
      <c r="O21" s="2" t="s">
        <v>101</v>
      </c>
      <c r="P21" s="161">
        <f>'Cost Inputs'!J16*('Discount Factors'!P$11)</f>
        <v>0</v>
      </c>
      <c r="Q21" s="161">
        <f>'Cost Inputs'!K16*('Discount Factors'!Q$11)</f>
        <v>0</v>
      </c>
      <c r="R21" s="161">
        <f>'Cost Inputs'!L16*('Discount Factors'!R$11)</f>
        <v>0</v>
      </c>
      <c r="S21" s="161">
        <f>'Cost Inputs'!M16*('Discount Factors'!S$11)</f>
        <v>0</v>
      </c>
      <c r="T21" s="161">
        <f>'Cost Inputs'!N16*('Discount Factors'!T$11)</f>
        <v>0</v>
      </c>
      <c r="U21" s="161">
        <f>'Cost Inputs'!O16*('Discount Factors'!U$11)</f>
        <v>0</v>
      </c>
      <c r="V21" s="161">
        <f>'Cost Inputs'!P16*('Discount Factors'!V$11)</f>
        <v>0</v>
      </c>
      <c r="W21" s="161">
        <f>'Cost Inputs'!Q16*('Discount Factors'!W$11)</f>
        <v>0</v>
      </c>
      <c r="X21" s="161">
        <f>'Cost Inputs'!R16*('Discount Factors'!X$11)</f>
        <v>0</v>
      </c>
      <c r="Y21" s="161">
        <f>'Cost Inputs'!S16*('Discount Factors'!Y$11)</f>
        <v>0</v>
      </c>
      <c r="Z21" s="161">
        <f>'Cost Inputs'!T16*('Discount Factors'!Z$11)</f>
        <v>0</v>
      </c>
      <c r="AA21" s="161">
        <f>'Cost Inputs'!U16*('Discount Factors'!AA$11)</f>
        <v>0</v>
      </c>
      <c r="AB21" s="161">
        <f>'Cost Inputs'!V16*('Discount Factors'!AB$11)</f>
        <v>0</v>
      </c>
      <c r="AC21" s="161">
        <f>'Cost Inputs'!W16*('Discount Factors'!AC$11)</f>
        <v>0</v>
      </c>
      <c r="AD21" s="161">
        <f>'Cost Inputs'!X16*('Discount Factors'!AD$11)</f>
        <v>0</v>
      </c>
      <c r="AE21" s="161">
        <f>'Cost Inputs'!Y16*('Discount Factors'!AE$11)</f>
        <v>0</v>
      </c>
      <c r="AF21" s="161">
        <f>'Cost Inputs'!Z16*('Discount Factors'!AF$11)</f>
        <v>0</v>
      </c>
      <c r="AG21" s="161">
        <f>'Cost Inputs'!AA16*('Discount Factors'!AG$11)</f>
        <v>0</v>
      </c>
      <c r="AH21" s="161">
        <f>'Cost Inputs'!AB16*('Discount Factors'!AH$11)</f>
        <v>0</v>
      </c>
      <c r="AI21" s="161">
        <f>'Cost Inputs'!AC16*('Discount Factors'!AI$11)</f>
        <v>0</v>
      </c>
      <c r="AJ21" s="161">
        <f>'Cost Inputs'!AD16*('Discount Factors'!AJ$11)</f>
        <v>0</v>
      </c>
      <c r="AK21" s="161">
        <f>'Cost Inputs'!AE16*('Discount Factors'!AK$11)</f>
        <v>0</v>
      </c>
      <c r="AL21" s="161">
        <f>'Cost Inputs'!AF16*('Discount Factors'!AL$11)</f>
        <v>0</v>
      </c>
      <c r="AM21" s="161">
        <f>'Cost Inputs'!AG16*('Discount Factors'!AM$11)</f>
        <v>0</v>
      </c>
      <c r="AN21" s="161">
        <f>'Cost Inputs'!AH16*('Discount Factors'!AN$11)</f>
        <v>0</v>
      </c>
      <c r="AO21" s="161">
        <f>'Cost Inputs'!AI16*('Discount Factors'!AO$11)</f>
        <v>0</v>
      </c>
      <c r="AP21" s="161">
        <f>'Cost Inputs'!AJ16*('Discount Factors'!AP$11)</f>
        <v>0</v>
      </c>
      <c r="AQ21" s="161">
        <f>'Cost Inputs'!AK16*('Discount Factors'!AQ$11)</f>
        <v>0</v>
      </c>
      <c r="AR21" s="161">
        <f>'Cost Inputs'!AL16*('Discount Factors'!AR$11)</f>
        <v>0</v>
      </c>
      <c r="AS21" s="161">
        <f>'Cost Inputs'!AM16*('Discount Factors'!AS$11)</f>
        <v>0</v>
      </c>
      <c r="AT21" s="161">
        <f>'Cost Inputs'!AN16*('Discount Factors'!AT$11)</f>
        <v>0</v>
      </c>
      <c r="AU21" s="161">
        <f>'Cost Inputs'!AO16*('Discount Factors'!AU$11)</f>
        <v>0</v>
      </c>
      <c r="AV21" s="161">
        <f>'Cost Inputs'!AP16*('Discount Factors'!AV$11)</f>
        <v>0</v>
      </c>
      <c r="AW21" s="161">
        <f>'Cost Inputs'!AQ16*('Discount Factors'!AW$11)</f>
        <v>0</v>
      </c>
      <c r="AX21" s="161">
        <f>'Cost Inputs'!AR16*('Discount Factors'!AX$11)</f>
        <v>0</v>
      </c>
      <c r="AY21" s="161">
        <f>'Cost Inputs'!AS16*('Discount Factors'!AY$11)</f>
        <v>0</v>
      </c>
      <c r="AZ21" s="161">
        <f>'Cost Inputs'!AT16*('Discount Factors'!AZ$11)</f>
        <v>0</v>
      </c>
      <c r="BA21" s="161">
        <f>'Cost Inputs'!AU16*('Discount Factors'!BA$11)</f>
        <v>0</v>
      </c>
      <c r="BB21" s="161">
        <f>'Cost Inputs'!AV16*('Discount Factors'!BB$11)</f>
        <v>0</v>
      </c>
      <c r="BC21" s="161">
        <f>'Cost Inputs'!AW16*('Discount Factors'!BC$11)</f>
        <v>0</v>
      </c>
      <c r="BD21" s="161">
        <f>'Cost Inputs'!AX16*('Discount Factors'!BD$11)</f>
        <v>0</v>
      </c>
      <c r="BE21" s="161">
        <f>'Cost Inputs'!AY16*('Discount Factors'!BE$11)</f>
        <v>0</v>
      </c>
      <c r="BF21" s="161">
        <f>'Cost Inputs'!AZ16*('Discount Factors'!BF$11)</f>
        <v>0</v>
      </c>
      <c r="BG21" s="161">
        <f>'Cost Inputs'!BA16*('Discount Factors'!BG$11)</f>
        <v>0</v>
      </c>
      <c r="BH21" s="161">
        <f>'Cost Inputs'!BB16*('Discount Factors'!BH$11)</f>
        <v>0</v>
      </c>
      <c r="BI21" s="161">
        <f>'Cost Inputs'!BC16*('Discount Factors'!BI$11)</f>
        <v>0</v>
      </c>
      <c r="BJ21" s="161">
        <f>'Cost Inputs'!BD16*('Discount Factors'!BJ$11)</f>
        <v>0</v>
      </c>
      <c r="BK21" s="161">
        <f>'Cost Inputs'!BE16*('Discount Factors'!BK$11)</f>
        <v>0</v>
      </c>
      <c r="BL21" s="161">
        <f>'Cost Inputs'!BF16*('Discount Factors'!BL$11)</f>
        <v>0</v>
      </c>
      <c r="BM21" s="161">
        <f>'Cost Inputs'!BG16*('Discount Factors'!BM$11)</f>
        <v>0</v>
      </c>
      <c r="BN21" s="161">
        <f>'Cost Inputs'!BH16*('Discount Factors'!BN$11)</f>
        <v>0</v>
      </c>
      <c r="BO21" s="161">
        <f>'Cost Inputs'!BI16*('Discount Factors'!BO$11)</f>
        <v>0</v>
      </c>
      <c r="BP21" s="161">
        <f>'Cost Inputs'!BJ16*('Discount Factors'!BP$11)</f>
        <v>0</v>
      </c>
      <c r="BQ21" s="161">
        <f>'Cost Inputs'!BK16*('Discount Factors'!BQ$11)</f>
        <v>0</v>
      </c>
      <c r="BR21" s="161">
        <f>'Cost Inputs'!BL16*('Discount Factors'!BR$11)</f>
        <v>0</v>
      </c>
      <c r="BS21" s="161">
        <f>'Cost Inputs'!BM16*('Discount Factors'!BS$11)</f>
        <v>0</v>
      </c>
      <c r="BT21" s="161">
        <f>'Cost Inputs'!BN16*('Discount Factors'!BT$11)</f>
        <v>0</v>
      </c>
      <c r="BU21" s="161">
        <f>'Cost Inputs'!BO16*('Discount Factors'!BU$11)</f>
        <v>0</v>
      </c>
      <c r="BV21" s="161">
        <f>'Cost Inputs'!BP16*('Discount Factors'!BV$11)</f>
        <v>0</v>
      </c>
      <c r="BW21" s="161">
        <f>'Cost Inputs'!BQ16*('Discount Factors'!BW$11)</f>
        <v>0</v>
      </c>
      <c r="BX21" s="161">
        <f>'Cost Inputs'!BR16*('Discount Factors'!BX$11)</f>
        <v>0</v>
      </c>
      <c r="BY21" s="161">
        <f>'Cost Inputs'!BS16*('Discount Factors'!BY$11)</f>
        <v>0</v>
      </c>
      <c r="BZ21" s="161">
        <f>'Cost Inputs'!BT16*('Discount Factors'!BZ$11)</f>
        <v>0</v>
      </c>
      <c r="CA21" s="161">
        <f>'Cost Inputs'!BU16*('Discount Factors'!CA$11)</f>
        <v>0</v>
      </c>
      <c r="CB21" s="161">
        <f>'Cost Inputs'!BV16*('Discount Factors'!CB$11)</f>
        <v>0</v>
      </c>
      <c r="CC21" s="161">
        <f>'Cost Inputs'!BW16*('Discount Factors'!CC$11)</f>
        <v>0</v>
      </c>
      <c r="CD21" s="161">
        <f>'Cost Inputs'!BX16*('Discount Factors'!CD$11)</f>
        <v>0</v>
      </c>
      <c r="CE21" s="161">
        <f>'Cost Inputs'!BY16*('Discount Factors'!CE$11)</f>
        <v>0</v>
      </c>
      <c r="CF21" s="161">
        <f>'Cost Inputs'!BZ16*('Discount Factors'!CF$11)</f>
        <v>0</v>
      </c>
      <c r="CG21" s="161">
        <f>'Cost Inputs'!CA16*('Discount Factors'!CG$11)</f>
        <v>0</v>
      </c>
      <c r="CH21" s="161">
        <f>'Cost Inputs'!CB16*('Discount Factors'!CH$11)</f>
        <v>0</v>
      </c>
      <c r="CI21" s="161">
        <f>'Cost Inputs'!CC16*('Discount Factors'!CI$11)</f>
        <v>0</v>
      </c>
      <c r="CJ21" s="161">
        <f>'Cost Inputs'!CD16*('Discount Factors'!CJ$11)</f>
        <v>0</v>
      </c>
      <c r="CK21" s="161">
        <f>'Cost Inputs'!CE16*('Discount Factors'!CK$11)</f>
        <v>0</v>
      </c>
      <c r="CL21" s="161">
        <f>'Cost Inputs'!CF16*('Discount Factors'!CL$11)</f>
        <v>0</v>
      </c>
      <c r="CM21" s="161">
        <f>'Cost Inputs'!CG16*('Discount Factors'!CM$11)</f>
        <v>0</v>
      </c>
      <c r="CN21" s="161">
        <f>'Cost Inputs'!CH16*('Discount Factors'!CN$11)</f>
        <v>0</v>
      </c>
      <c r="CO21" s="161">
        <f>'Cost Inputs'!CI16*('Discount Factors'!CO$11)</f>
        <v>0</v>
      </c>
      <c r="CP21" s="161">
        <f>'Cost Inputs'!CJ16*('Discount Factors'!CP$11)</f>
        <v>0</v>
      </c>
    </row>
    <row r="22" spans="1:94" ht="14" x14ac:dyDescent="0.3">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row>
    <row r="23" spans="1:94" ht="14" x14ac:dyDescent="0.3">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row>
    <row r="24" spans="1:94" ht="14" x14ac:dyDescent="0.3">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row>
    <row r="25" spans="1:94" ht="14" x14ac:dyDescent="0.3">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row>
    <row r="26" spans="1:94" ht="14" x14ac:dyDescent="0.3">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row>
    <row r="27" spans="1:94" ht="14" x14ac:dyDescent="0.3">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row>
    <row r="28" spans="1:94" ht="14" x14ac:dyDescent="0.3">
      <c r="A28" s="2">
        <f>'Cost Inputs'!A19</f>
        <v>3</v>
      </c>
      <c r="B28" s="2">
        <f>'Cost Inputs'!$C19</f>
        <v>0</v>
      </c>
      <c r="E28" s="2">
        <f>'Cost Inputs'!$E19</f>
        <v>0</v>
      </c>
      <c r="H28" s="2" t="str">
        <f>E28&amp;B28</f>
        <v>00</v>
      </c>
      <c r="O28" s="2" t="s">
        <v>101</v>
      </c>
      <c r="P28" s="161">
        <f>'Cost Inputs'!J20*('Discount Factors'!P$11)</f>
        <v>0</v>
      </c>
      <c r="Q28" s="161">
        <f>'Cost Inputs'!K20*('Discount Factors'!Q$11)</f>
        <v>0</v>
      </c>
      <c r="R28" s="161">
        <f>'Cost Inputs'!L20*('Discount Factors'!R$11)</f>
        <v>0</v>
      </c>
      <c r="S28" s="161">
        <f>'Cost Inputs'!M20*('Discount Factors'!S$11)</f>
        <v>0</v>
      </c>
      <c r="T28" s="161">
        <f>'Cost Inputs'!N20*('Discount Factors'!T$11)</f>
        <v>0</v>
      </c>
      <c r="U28" s="161">
        <f>'Cost Inputs'!O20*('Discount Factors'!U$11)</f>
        <v>0</v>
      </c>
      <c r="V28" s="161">
        <f>'Cost Inputs'!P20*('Discount Factors'!V$11)</f>
        <v>0</v>
      </c>
      <c r="W28" s="161">
        <f>'Cost Inputs'!Q20*('Discount Factors'!W$11)</f>
        <v>0</v>
      </c>
      <c r="X28" s="161">
        <f>'Cost Inputs'!R20*('Discount Factors'!X$11)</f>
        <v>0</v>
      </c>
      <c r="Y28" s="161">
        <f>'Cost Inputs'!S20*('Discount Factors'!Y$11)</f>
        <v>0</v>
      </c>
      <c r="Z28" s="161">
        <f>'Cost Inputs'!T20*('Discount Factors'!Z$11)</f>
        <v>0</v>
      </c>
      <c r="AA28" s="161">
        <f>'Cost Inputs'!U20*('Discount Factors'!AA$11)</f>
        <v>0</v>
      </c>
      <c r="AB28" s="161">
        <f>'Cost Inputs'!V20*('Discount Factors'!AB$11)</f>
        <v>0</v>
      </c>
      <c r="AC28" s="161">
        <f>'Cost Inputs'!W20*('Discount Factors'!AC$11)</f>
        <v>0</v>
      </c>
      <c r="AD28" s="161">
        <f>'Cost Inputs'!X20*('Discount Factors'!AD$11)</f>
        <v>0</v>
      </c>
      <c r="AE28" s="161">
        <f>'Cost Inputs'!Y20*('Discount Factors'!AE$11)</f>
        <v>0</v>
      </c>
      <c r="AF28" s="161">
        <f>'Cost Inputs'!Z20*('Discount Factors'!AF$11)</f>
        <v>0</v>
      </c>
      <c r="AG28" s="161">
        <f>'Cost Inputs'!AA20*('Discount Factors'!AG$11)</f>
        <v>0</v>
      </c>
      <c r="AH28" s="161">
        <f>'Cost Inputs'!AB20*('Discount Factors'!AH$11)</f>
        <v>0</v>
      </c>
      <c r="AI28" s="161">
        <f>'Cost Inputs'!AC20*('Discount Factors'!AI$11)</f>
        <v>0</v>
      </c>
      <c r="AJ28" s="161">
        <f>'Cost Inputs'!AD20*('Discount Factors'!AJ$11)</f>
        <v>0</v>
      </c>
      <c r="AK28" s="161">
        <f>'Cost Inputs'!AE20*('Discount Factors'!AK$11)</f>
        <v>0</v>
      </c>
      <c r="AL28" s="161">
        <f>'Cost Inputs'!AF20*('Discount Factors'!AL$11)</f>
        <v>0</v>
      </c>
      <c r="AM28" s="161">
        <f>'Cost Inputs'!AG20*('Discount Factors'!AM$11)</f>
        <v>0</v>
      </c>
      <c r="AN28" s="161">
        <f>'Cost Inputs'!AH20*('Discount Factors'!AN$11)</f>
        <v>0</v>
      </c>
      <c r="AO28" s="161">
        <f>'Cost Inputs'!AI20*('Discount Factors'!AO$11)</f>
        <v>0</v>
      </c>
      <c r="AP28" s="161">
        <f>'Cost Inputs'!AJ20*('Discount Factors'!AP$11)</f>
        <v>0</v>
      </c>
      <c r="AQ28" s="161">
        <f>'Cost Inputs'!AK20*('Discount Factors'!AQ$11)</f>
        <v>0</v>
      </c>
      <c r="AR28" s="161">
        <f>'Cost Inputs'!AL20*('Discount Factors'!AR$11)</f>
        <v>0</v>
      </c>
      <c r="AS28" s="161">
        <f>'Cost Inputs'!AM20*('Discount Factors'!AS$11)</f>
        <v>0</v>
      </c>
      <c r="AT28" s="161">
        <f>'Cost Inputs'!AN20*('Discount Factors'!AT$11)</f>
        <v>0</v>
      </c>
      <c r="AU28" s="161">
        <f>'Cost Inputs'!AO20*('Discount Factors'!AU$11)</f>
        <v>0</v>
      </c>
      <c r="AV28" s="161">
        <f>'Cost Inputs'!AP20*('Discount Factors'!AV$11)</f>
        <v>0</v>
      </c>
      <c r="AW28" s="161">
        <f>'Cost Inputs'!AQ20*('Discount Factors'!AW$11)</f>
        <v>0</v>
      </c>
      <c r="AX28" s="161">
        <f>'Cost Inputs'!AR20*('Discount Factors'!AX$11)</f>
        <v>0</v>
      </c>
      <c r="AY28" s="161">
        <f>'Cost Inputs'!AS20*('Discount Factors'!AY$11)</f>
        <v>0</v>
      </c>
      <c r="AZ28" s="161">
        <f>'Cost Inputs'!AT20*('Discount Factors'!AZ$11)</f>
        <v>0</v>
      </c>
      <c r="BA28" s="161">
        <f>'Cost Inputs'!AU20*('Discount Factors'!BA$11)</f>
        <v>0</v>
      </c>
      <c r="BB28" s="161">
        <f>'Cost Inputs'!AV20*('Discount Factors'!BB$11)</f>
        <v>0</v>
      </c>
      <c r="BC28" s="161">
        <f>'Cost Inputs'!AW20*('Discount Factors'!BC$11)</f>
        <v>0</v>
      </c>
      <c r="BD28" s="161">
        <f>'Cost Inputs'!AX20*('Discount Factors'!BD$11)</f>
        <v>0</v>
      </c>
      <c r="BE28" s="161">
        <f>'Cost Inputs'!AY20*('Discount Factors'!BE$11)</f>
        <v>0</v>
      </c>
      <c r="BF28" s="161">
        <f>'Cost Inputs'!AZ20*('Discount Factors'!BF$11)</f>
        <v>0</v>
      </c>
      <c r="BG28" s="161">
        <f>'Cost Inputs'!BA20*('Discount Factors'!BG$11)</f>
        <v>0</v>
      </c>
      <c r="BH28" s="161">
        <f>'Cost Inputs'!BB20*('Discount Factors'!BH$11)</f>
        <v>0</v>
      </c>
      <c r="BI28" s="161">
        <f>'Cost Inputs'!BC20*('Discount Factors'!BI$11)</f>
        <v>0</v>
      </c>
      <c r="BJ28" s="161">
        <f>'Cost Inputs'!BD20*('Discount Factors'!BJ$11)</f>
        <v>0</v>
      </c>
      <c r="BK28" s="161">
        <f>'Cost Inputs'!BE20*('Discount Factors'!BK$11)</f>
        <v>0</v>
      </c>
      <c r="BL28" s="161">
        <f>'Cost Inputs'!BF20*('Discount Factors'!BL$11)</f>
        <v>0</v>
      </c>
      <c r="BM28" s="161">
        <f>'Cost Inputs'!BG20*('Discount Factors'!BM$11)</f>
        <v>0</v>
      </c>
      <c r="BN28" s="161">
        <f>'Cost Inputs'!BH20*('Discount Factors'!BN$11)</f>
        <v>0</v>
      </c>
      <c r="BO28" s="161">
        <f>'Cost Inputs'!BI20*('Discount Factors'!BO$11)</f>
        <v>0</v>
      </c>
      <c r="BP28" s="161">
        <f>'Cost Inputs'!BJ20*('Discount Factors'!BP$11)</f>
        <v>0</v>
      </c>
      <c r="BQ28" s="161">
        <f>'Cost Inputs'!BK20*('Discount Factors'!BQ$11)</f>
        <v>0</v>
      </c>
      <c r="BR28" s="161">
        <f>'Cost Inputs'!BL20*('Discount Factors'!BR$11)</f>
        <v>0</v>
      </c>
      <c r="BS28" s="161">
        <f>'Cost Inputs'!BM20*('Discount Factors'!BS$11)</f>
        <v>0</v>
      </c>
      <c r="BT28" s="161">
        <f>'Cost Inputs'!BN20*('Discount Factors'!BT$11)</f>
        <v>0</v>
      </c>
      <c r="BU28" s="161">
        <f>'Cost Inputs'!BO20*('Discount Factors'!BU$11)</f>
        <v>0</v>
      </c>
      <c r="BV28" s="161">
        <f>'Cost Inputs'!BP20*('Discount Factors'!BV$11)</f>
        <v>0</v>
      </c>
      <c r="BW28" s="161">
        <f>'Cost Inputs'!BQ20*('Discount Factors'!BW$11)</f>
        <v>0</v>
      </c>
      <c r="BX28" s="161">
        <f>'Cost Inputs'!BR20*('Discount Factors'!BX$11)</f>
        <v>0</v>
      </c>
      <c r="BY28" s="161">
        <f>'Cost Inputs'!BS20*('Discount Factors'!BY$11)</f>
        <v>0</v>
      </c>
      <c r="BZ28" s="161">
        <f>'Cost Inputs'!BT20*('Discount Factors'!BZ$11)</f>
        <v>0</v>
      </c>
      <c r="CA28" s="161">
        <f>'Cost Inputs'!BU20*('Discount Factors'!CA$11)</f>
        <v>0</v>
      </c>
      <c r="CB28" s="161">
        <f>'Cost Inputs'!BV20*('Discount Factors'!CB$11)</f>
        <v>0</v>
      </c>
      <c r="CC28" s="161">
        <f>'Cost Inputs'!BW20*('Discount Factors'!CC$11)</f>
        <v>0</v>
      </c>
      <c r="CD28" s="161">
        <f>'Cost Inputs'!BX20*('Discount Factors'!CD$11)</f>
        <v>0</v>
      </c>
      <c r="CE28" s="161">
        <f>'Cost Inputs'!BY20*('Discount Factors'!CE$11)</f>
        <v>0</v>
      </c>
      <c r="CF28" s="161">
        <f>'Cost Inputs'!BZ20*('Discount Factors'!CF$11)</f>
        <v>0</v>
      </c>
      <c r="CG28" s="161">
        <f>'Cost Inputs'!CA20*('Discount Factors'!CG$11)</f>
        <v>0</v>
      </c>
      <c r="CH28" s="161">
        <f>'Cost Inputs'!CB20*('Discount Factors'!CH$11)</f>
        <v>0</v>
      </c>
      <c r="CI28" s="161">
        <f>'Cost Inputs'!CC20*('Discount Factors'!CI$11)</f>
        <v>0</v>
      </c>
      <c r="CJ28" s="161">
        <f>'Cost Inputs'!CD20*('Discount Factors'!CJ$11)</f>
        <v>0</v>
      </c>
      <c r="CK28" s="161">
        <f>'Cost Inputs'!CE20*('Discount Factors'!CK$11)</f>
        <v>0</v>
      </c>
      <c r="CL28" s="161">
        <f>'Cost Inputs'!CF20*('Discount Factors'!CL$11)</f>
        <v>0</v>
      </c>
      <c r="CM28" s="161">
        <f>'Cost Inputs'!CG20*('Discount Factors'!CM$11)</f>
        <v>0</v>
      </c>
      <c r="CN28" s="161">
        <f>'Cost Inputs'!CH20*('Discount Factors'!CN$11)</f>
        <v>0</v>
      </c>
      <c r="CO28" s="161">
        <f>'Cost Inputs'!CI20*('Discount Factors'!CO$11)</f>
        <v>0</v>
      </c>
      <c r="CP28" s="161">
        <f>'Cost Inputs'!CJ20*('Discount Factors'!CP$11)</f>
        <v>0</v>
      </c>
    </row>
    <row r="29" spans="1:94" ht="14" x14ac:dyDescent="0.3">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row>
    <row r="30" spans="1:94" ht="14" x14ac:dyDescent="0.3">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row>
    <row r="31" spans="1:94" ht="14" x14ac:dyDescent="0.3">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row>
    <row r="32" spans="1:94" ht="14" x14ac:dyDescent="0.3">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row>
    <row r="33" spans="1:94" ht="14" x14ac:dyDescent="0.3">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row>
    <row r="34" spans="1:94" ht="14" x14ac:dyDescent="0.3">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row>
    <row r="35" spans="1:94" ht="14" x14ac:dyDescent="0.3">
      <c r="A35" s="2">
        <f>'Cost Inputs'!A23</f>
        <v>4</v>
      </c>
      <c r="B35" s="2">
        <f>'Cost Inputs'!$C23</f>
        <v>0</v>
      </c>
      <c r="E35" s="2">
        <f>'Cost Inputs'!$E23</f>
        <v>0</v>
      </c>
      <c r="H35" s="2" t="str">
        <f>E35&amp;B35</f>
        <v>00</v>
      </c>
      <c r="O35" s="2" t="s">
        <v>101</v>
      </c>
      <c r="P35" s="161">
        <f>'Cost Inputs'!J24*('Discount Factors'!P$11)</f>
        <v>0</v>
      </c>
      <c r="Q35" s="161">
        <f>'Cost Inputs'!K24*('Discount Factors'!Q$11)</f>
        <v>0</v>
      </c>
      <c r="R35" s="161">
        <f>'Cost Inputs'!L24*('Discount Factors'!R$11)</f>
        <v>0</v>
      </c>
      <c r="S35" s="161">
        <f>'Cost Inputs'!M24*('Discount Factors'!S$11)</f>
        <v>0</v>
      </c>
      <c r="T35" s="161">
        <f>'Cost Inputs'!N24*('Discount Factors'!T$11)</f>
        <v>0</v>
      </c>
      <c r="U35" s="161">
        <f>'Cost Inputs'!O24*('Discount Factors'!U$11)</f>
        <v>0</v>
      </c>
      <c r="V35" s="161">
        <f>'Cost Inputs'!P24*('Discount Factors'!V$11)</f>
        <v>0</v>
      </c>
      <c r="W35" s="161">
        <f>'Cost Inputs'!Q24*('Discount Factors'!W$11)</f>
        <v>0</v>
      </c>
      <c r="X35" s="161">
        <f>'Cost Inputs'!R24*('Discount Factors'!X$11)</f>
        <v>0</v>
      </c>
      <c r="Y35" s="161">
        <f>'Cost Inputs'!S24*('Discount Factors'!Y$11)</f>
        <v>0</v>
      </c>
      <c r="Z35" s="161">
        <f>'Cost Inputs'!T24*('Discount Factors'!Z$11)</f>
        <v>0</v>
      </c>
      <c r="AA35" s="161">
        <f>'Cost Inputs'!U24*('Discount Factors'!AA$11)</f>
        <v>0</v>
      </c>
      <c r="AB35" s="161">
        <f>'Cost Inputs'!V24*('Discount Factors'!AB$11)</f>
        <v>0</v>
      </c>
      <c r="AC35" s="161">
        <f>'Cost Inputs'!W24*('Discount Factors'!AC$11)</f>
        <v>0</v>
      </c>
      <c r="AD35" s="161">
        <f>'Cost Inputs'!X24*('Discount Factors'!AD$11)</f>
        <v>0</v>
      </c>
      <c r="AE35" s="161">
        <f>'Cost Inputs'!Y24*('Discount Factors'!AE$11)</f>
        <v>0</v>
      </c>
      <c r="AF35" s="161">
        <f>'Cost Inputs'!Z24*('Discount Factors'!AF$11)</f>
        <v>0</v>
      </c>
      <c r="AG35" s="161">
        <f>'Cost Inputs'!AA24*('Discount Factors'!AG$11)</f>
        <v>0</v>
      </c>
      <c r="AH35" s="161">
        <f>'Cost Inputs'!AB24*('Discount Factors'!AH$11)</f>
        <v>0</v>
      </c>
      <c r="AI35" s="161">
        <f>'Cost Inputs'!AC24*('Discount Factors'!AI$11)</f>
        <v>0</v>
      </c>
      <c r="AJ35" s="161">
        <f>'Cost Inputs'!AD24*('Discount Factors'!AJ$11)</f>
        <v>0</v>
      </c>
      <c r="AK35" s="161">
        <f>'Cost Inputs'!AE24*('Discount Factors'!AK$11)</f>
        <v>0</v>
      </c>
      <c r="AL35" s="161">
        <f>'Cost Inputs'!AF24*('Discount Factors'!AL$11)</f>
        <v>0</v>
      </c>
      <c r="AM35" s="161">
        <f>'Cost Inputs'!AG24*('Discount Factors'!AM$11)</f>
        <v>0</v>
      </c>
      <c r="AN35" s="161">
        <f>'Cost Inputs'!AH24*('Discount Factors'!AN$11)</f>
        <v>0</v>
      </c>
      <c r="AO35" s="161">
        <f>'Cost Inputs'!AI24*('Discount Factors'!AO$11)</f>
        <v>0</v>
      </c>
      <c r="AP35" s="161">
        <f>'Cost Inputs'!AJ24*('Discount Factors'!AP$11)</f>
        <v>0</v>
      </c>
      <c r="AQ35" s="161">
        <f>'Cost Inputs'!AK24*('Discount Factors'!AQ$11)</f>
        <v>0</v>
      </c>
      <c r="AR35" s="161">
        <f>'Cost Inputs'!AL24*('Discount Factors'!AR$11)</f>
        <v>0</v>
      </c>
      <c r="AS35" s="161">
        <f>'Cost Inputs'!AM24*('Discount Factors'!AS$11)</f>
        <v>0</v>
      </c>
      <c r="AT35" s="161">
        <f>'Cost Inputs'!AN24*('Discount Factors'!AT$11)</f>
        <v>0</v>
      </c>
      <c r="AU35" s="161">
        <f>'Cost Inputs'!AO24*('Discount Factors'!AU$11)</f>
        <v>0</v>
      </c>
      <c r="AV35" s="161">
        <f>'Cost Inputs'!AP24*('Discount Factors'!AV$11)</f>
        <v>0</v>
      </c>
      <c r="AW35" s="161">
        <f>'Cost Inputs'!AQ24*('Discount Factors'!AW$11)</f>
        <v>0</v>
      </c>
      <c r="AX35" s="161">
        <f>'Cost Inputs'!AR24*('Discount Factors'!AX$11)</f>
        <v>0</v>
      </c>
      <c r="AY35" s="161">
        <f>'Cost Inputs'!AS24*('Discount Factors'!AY$11)</f>
        <v>0</v>
      </c>
      <c r="AZ35" s="161">
        <f>'Cost Inputs'!AT24*('Discount Factors'!AZ$11)</f>
        <v>0</v>
      </c>
      <c r="BA35" s="161">
        <f>'Cost Inputs'!AU24*('Discount Factors'!BA$11)</f>
        <v>0</v>
      </c>
      <c r="BB35" s="161">
        <f>'Cost Inputs'!AV24*('Discount Factors'!BB$11)</f>
        <v>0</v>
      </c>
      <c r="BC35" s="161">
        <f>'Cost Inputs'!AW24*('Discount Factors'!BC$11)</f>
        <v>0</v>
      </c>
      <c r="BD35" s="161">
        <f>'Cost Inputs'!AX24*('Discount Factors'!BD$11)</f>
        <v>0</v>
      </c>
      <c r="BE35" s="161">
        <f>'Cost Inputs'!AY24*('Discount Factors'!BE$11)</f>
        <v>0</v>
      </c>
      <c r="BF35" s="161">
        <f>'Cost Inputs'!AZ24*('Discount Factors'!BF$11)</f>
        <v>0</v>
      </c>
      <c r="BG35" s="161">
        <f>'Cost Inputs'!BA24*('Discount Factors'!BG$11)</f>
        <v>0</v>
      </c>
      <c r="BH35" s="161">
        <f>'Cost Inputs'!BB24*('Discount Factors'!BH$11)</f>
        <v>0</v>
      </c>
      <c r="BI35" s="161">
        <f>'Cost Inputs'!BC24*('Discount Factors'!BI$11)</f>
        <v>0</v>
      </c>
      <c r="BJ35" s="161">
        <f>'Cost Inputs'!BD24*('Discount Factors'!BJ$11)</f>
        <v>0</v>
      </c>
      <c r="BK35" s="161">
        <f>'Cost Inputs'!BE24*('Discount Factors'!BK$11)</f>
        <v>0</v>
      </c>
      <c r="BL35" s="161">
        <f>'Cost Inputs'!BF24*('Discount Factors'!BL$11)</f>
        <v>0</v>
      </c>
      <c r="BM35" s="161">
        <f>'Cost Inputs'!BG24*('Discount Factors'!BM$11)</f>
        <v>0</v>
      </c>
      <c r="BN35" s="161">
        <f>'Cost Inputs'!BH24*('Discount Factors'!BN$11)</f>
        <v>0</v>
      </c>
      <c r="BO35" s="161">
        <f>'Cost Inputs'!BI24*('Discount Factors'!BO$11)</f>
        <v>0</v>
      </c>
      <c r="BP35" s="161">
        <f>'Cost Inputs'!BJ24*('Discount Factors'!BP$11)</f>
        <v>0</v>
      </c>
      <c r="BQ35" s="161">
        <f>'Cost Inputs'!BK24*('Discount Factors'!BQ$11)</f>
        <v>0</v>
      </c>
      <c r="BR35" s="161">
        <f>'Cost Inputs'!BL24*('Discount Factors'!BR$11)</f>
        <v>0</v>
      </c>
      <c r="BS35" s="161">
        <f>'Cost Inputs'!BM24*('Discount Factors'!BS$11)</f>
        <v>0</v>
      </c>
      <c r="BT35" s="161">
        <f>'Cost Inputs'!BN24*('Discount Factors'!BT$11)</f>
        <v>0</v>
      </c>
      <c r="BU35" s="161">
        <f>'Cost Inputs'!BO24*('Discount Factors'!BU$11)</f>
        <v>0</v>
      </c>
      <c r="BV35" s="161">
        <f>'Cost Inputs'!BP24*('Discount Factors'!BV$11)</f>
        <v>0</v>
      </c>
      <c r="BW35" s="161">
        <f>'Cost Inputs'!BQ24*('Discount Factors'!BW$11)</f>
        <v>0</v>
      </c>
      <c r="BX35" s="161">
        <f>'Cost Inputs'!BR24*('Discount Factors'!BX$11)</f>
        <v>0</v>
      </c>
      <c r="BY35" s="161">
        <f>'Cost Inputs'!BS24*('Discount Factors'!BY$11)</f>
        <v>0</v>
      </c>
      <c r="BZ35" s="161">
        <f>'Cost Inputs'!BT24*('Discount Factors'!BZ$11)</f>
        <v>0</v>
      </c>
      <c r="CA35" s="161">
        <f>'Cost Inputs'!BU24*('Discount Factors'!CA$11)</f>
        <v>0</v>
      </c>
      <c r="CB35" s="161">
        <f>'Cost Inputs'!BV24*('Discount Factors'!CB$11)</f>
        <v>0</v>
      </c>
      <c r="CC35" s="161">
        <f>'Cost Inputs'!BW24*('Discount Factors'!CC$11)</f>
        <v>0</v>
      </c>
      <c r="CD35" s="161">
        <f>'Cost Inputs'!BX24*('Discount Factors'!CD$11)</f>
        <v>0</v>
      </c>
      <c r="CE35" s="161">
        <f>'Cost Inputs'!BY24*('Discount Factors'!CE$11)</f>
        <v>0</v>
      </c>
      <c r="CF35" s="161">
        <f>'Cost Inputs'!BZ24*('Discount Factors'!CF$11)</f>
        <v>0</v>
      </c>
      <c r="CG35" s="161">
        <f>'Cost Inputs'!CA24*('Discount Factors'!CG$11)</f>
        <v>0</v>
      </c>
      <c r="CH35" s="161">
        <f>'Cost Inputs'!CB24*('Discount Factors'!CH$11)</f>
        <v>0</v>
      </c>
      <c r="CI35" s="161">
        <f>'Cost Inputs'!CC24*('Discount Factors'!CI$11)</f>
        <v>0</v>
      </c>
      <c r="CJ35" s="161">
        <f>'Cost Inputs'!CD24*('Discount Factors'!CJ$11)</f>
        <v>0</v>
      </c>
      <c r="CK35" s="161">
        <f>'Cost Inputs'!CE24*('Discount Factors'!CK$11)</f>
        <v>0</v>
      </c>
      <c r="CL35" s="161">
        <f>'Cost Inputs'!CF24*('Discount Factors'!CL$11)</f>
        <v>0</v>
      </c>
      <c r="CM35" s="161">
        <f>'Cost Inputs'!CG24*('Discount Factors'!CM$11)</f>
        <v>0</v>
      </c>
      <c r="CN35" s="161">
        <f>'Cost Inputs'!CH24*('Discount Factors'!CN$11)</f>
        <v>0</v>
      </c>
      <c r="CO35" s="161">
        <f>'Cost Inputs'!CI24*('Discount Factors'!CO$11)</f>
        <v>0</v>
      </c>
      <c r="CP35" s="161">
        <f>'Cost Inputs'!CJ24*('Discount Factors'!CP$11)</f>
        <v>0</v>
      </c>
    </row>
    <row r="36" spans="1:94" ht="14" x14ac:dyDescent="0.3">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row>
    <row r="37" spans="1:94" ht="14" x14ac:dyDescent="0.3">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row>
    <row r="38" spans="1:94" ht="14" x14ac:dyDescent="0.3">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row>
    <row r="39" spans="1:94" ht="14" x14ac:dyDescent="0.3">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row>
    <row r="40" spans="1:94" ht="14" x14ac:dyDescent="0.3">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row>
    <row r="41" spans="1:94" ht="14" x14ac:dyDescent="0.3">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row>
    <row r="42" spans="1:94" ht="14" x14ac:dyDescent="0.3">
      <c r="A42" s="2">
        <f>'Cost Inputs'!A27</f>
        <v>5</v>
      </c>
      <c r="B42" s="2">
        <f>'Cost Inputs'!$C27</f>
        <v>0</v>
      </c>
      <c r="E42" s="2">
        <f>'Cost Inputs'!$E27</f>
        <v>0</v>
      </c>
      <c r="H42" s="2" t="str">
        <f>E42&amp;B42</f>
        <v>00</v>
      </c>
      <c r="O42" s="2" t="s">
        <v>101</v>
      </c>
      <c r="P42" s="161">
        <f>'Cost Inputs'!J28*('Discount Factors'!P$11)</f>
        <v>0</v>
      </c>
      <c r="Q42" s="161">
        <f>'Cost Inputs'!K28*('Discount Factors'!Q$11)</f>
        <v>0</v>
      </c>
      <c r="R42" s="161">
        <f>'Cost Inputs'!L28*('Discount Factors'!R$11)</f>
        <v>0</v>
      </c>
      <c r="S42" s="161">
        <f>'Cost Inputs'!M28*('Discount Factors'!S$11)</f>
        <v>0</v>
      </c>
      <c r="T42" s="161">
        <f>'Cost Inputs'!N28*('Discount Factors'!T$11)</f>
        <v>0</v>
      </c>
      <c r="U42" s="161">
        <f>'Cost Inputs'!O28*('Discount Factors'!U$11)</f>
        <v>0</v>
      </c>
      <c r="V42" s="161">
        <f>'Cost Inputs'!P28*('Discount Factors'!V$11)</f>
        <v>0</v>
      </c>
      <c r="W42" s="161">
        <f>'Cost Inputs'!Q28*('Discount Factors'!W$11)</f>
        <v>0</v>
      </c>
      <c r="X42" s="161">
        <f>'Cost Inputs'!R28*('Discount Factors'!X$11)</f>
        <v>0</v>
      </c>
      <c r="Y42" s="161">
        <f>'Cost Inputs'!S28*('Discount Factors'!Y$11)</f>
        <v>0</v>
      </c>
      <c r="Z42" s="161">
        <f>'Cost Inputs'!T28*('Discount Factors'!Z$11)</f>
        <v>0</v>
      </c>
      <c r="AA42" s="161">
        <f>'Cost Inputs'!U28*('Discount Factors'!AA$11)</f>
        <v>0</v>
      </c>
      <c r="AB42" s="161">
        <f>'Cost Inputs'!V28*('Discount Factors'!AB$11)</f>
        <v>0</v>
      </c>
      <c r="AC42" s="161">
        <f>'Cost Inputs'!W28*('Discount Factors'!AC$11)</f>
        <v>0</v>
      </c>
      <c r="AD42" s="161">
        <f>'Cost Inputs'!X28*('Discount Factors'!AD$11)</f>
        <v>0</v>
      </c>
      <c r="AE42" s="161">
        <f>'Cost Inputs'!Y28*('Discount Factors'!AE$11)</f>
        <v>0</v>
      </c>
      <c r="AF42" s="161">
        <f>'Cost Inputs'!Z28*('Discount Factors'!AF$11)</f>
        <v>0</v>
      </c>
      <c r="AG42" s="161">
        <f>'Cost Inputs'!AA28*('Discount Factors'!AG$11)</f>
        <v>0</v>
      </c>
      <c r="AH42" s="161">
        <f>'Cost Inputs'!AB28*('Discount Factors'!AH$11)</f>
        <v>0</v>
      </c>
      <c r="AI42" s="161">
        <f>'Cost Inputs'!AC28*('Discount Factors'!AI$11)</f>
        <v>0</v>
      </c>
      <c r="AJ42" s="161">
        <f>'Cost Inputs'!AD28*('Discount Factors'!AJ$11)</f>
        <v>0</v>
      </c>
      <c r="AK42" s="161">
        <f>'Cost Inputs'!AE28*('Discount Factors'!AK$11)</f>
        <v>0</v>
      </c>
      <c r="AL42" s="161">
        <f>'Cost Inputs'!AF28*('Discount Factors'!AL$11)</f>
        <v>0</v>
      </c>
      <c r="AM42" s="161">
        <f>'Cost Inputs'!AG28*('Discount Factors'!AM$11)</f>
        <v>0</v>
      </c>
      <c r="AN42" s="161">
        <f>'Cost Inputs'!AH28*('Discount Factors'!AN$11)</f>
        <v>0</v>
      </c>
      <c r="AO42" s="161">
        <f>'Cost Inputs'!AI28*('Discount Factors'!AO$11)</f>
        <v>0</v>
      </c>
      <c r="AP42" s="161">
        <f>'Cost Inputs'!AJ28*('Discount Factors'!AP$11)</f>
        <v>0</v>
      </c>
      <c r="AQ42" s="161">
        <f>'Cost Inputs'!AK28*('Discount Factors'!AQ$11)</f>
        <v>0</v>
      </c>
      <c r="AR42" s="161">
        <f>'Cost Inputs'!AL28*('Discount Factors'!AR$11)</f>
        <v>0</v>
      </c>
      <c r="AS42" s="161">
        <f>'Cost Inputs'!AM28*('Discount Factors'!AS$11)</f>
        <v>0</v>
      </c>
      <c r="AT42" s="161">
        <f>'Cost Inputs'!AN28*('Discount Factors'!AT$11)</f>
        <v>0</v>
      </c>
      <c r="AU42" s="161">
        <f>'Cost Inputs'!AO28*('Discount Factors'!AU$11)</f>
        <v>0</v>
      </c>
      <c r="AV42" s="161">
        <f>'Cost Inputs'!AP28*('Discount Factors'!AV$11)</f>
        <v>0</v>
      </c>
      <c r="AW42" s="161">
        <f>'Cost Inputs'!AQ28*('Discount Factors'!AW$11)</f>
        <v>0</v>
      </c>
      <c r="AX42" s="161">
        <f>'Cost Inputs'!AR28*('Discount Factors'!AX$11)</f>
        <v>0</v>
      </c>
      <c r="AY42" s="161">
        <f>'Cost Inputs'!AS28*('Discount Factors'!AY$11)</f>
        <v>0</v>
      </c>
      <c r="AZ42" s="161">
        <f>'Cost Inputs'!AT28*('Discount Factors'!AZ$11)</f>
        <v>0</v>
      </c>
      <c r="BA42" s="161">
        <f>'Cost Inputs'!AU28*('Discount Factors'!BA$11)</f>
        <v>0</v>
      </c>
      <c r="BB42" s="161">
        <f>'Cost Inputs'!AV28*('Discount Factors'!BB$11)</f>
        <v>0</v>
      </c>
      <c r="BC42" s="161">
        <f>'Cost Inputs'!AW28*('Discount Factors'!BC$11)</f>
        <v>0</v>
      </c>
      <c r="BD42" s="161">
        <f>'Cost Inputs'!AX28*('Discount Factors'!BD$11)</f>
        <v>0</v>
      </c>
      <c r="BE42" s="161">
        <f>'Cost Inputs'!AY28*('Discount Factors'!BE$11)</f>
        <v>0</v>
      </c>
      <c r="BF42" s="161">
        <f>'Cost Inputs'!AZ28*('Discount Factors'!BF$11)</f>
        <v>0</v>
      </c>
      <c r="BG42" s="161">
        <f>'Cost Inputs'!BA28*('Discount Factors'!BG$11)</f>
        <v>0</v>
      </c>
      <c r="BH42" s="161">
        <f>'Cost Inputs'!BB28*('Discount Factors'!BH$11)</f>
        <v>0</v>
      </c>
      <c r="BI42" s="161">
        <f>'Cost Inputs'!BC28*('Discount Factors'!BI$11)</f>
        <v>0</v>
      </c>
      <c r="BJ42" s="161">
        <f>'Cost Inputs'!BD28*('Discount Factors'!BJ$11)</f>
        <v>0</v>
      </c>
      <c r="BK42" s="161">
        <f>'Cost Inputs'!BE28*('Discount Factors'!BK$11)</f>
        <v>0</v>
      </c>
      <c r="BL42" s="161">
        <f>'Cost Inputs'!BF28*('Discount Factors'!BL$11)</f>
        <v>0</v>
      </c>
      <c r="BM42" s="161">
        <f>'Cost Inputs'!BG28*('Discount Factors'!BM$11)</f>
        <v>0</v>
      </c>
      <c r="BN42" s="161">
        <f>'Cost Inputs'!BH28*('Discount Factors'!BN$11)</f>
        <v>0</v>
      </c>
      <c r="BO42" s="161">
        <f>'Cost Inputs'!BI28*('Discount Factors'!BO$11)</f>
        <v>0</v>
      </c>
      <c r="BP42" s="161">
        <f>'Cost Inputs'!BJ28*('Discount Factors'!BP$11)</f>
        <v>0</v>
      </c>
      <c r="BQ42" s="161">
        <f>'Cost Inputs'!BK28*('Discount Factors'!BQ$11)</f>
        <v>0</v>
      </c>
      <c r="BR42" s="161">
        <f>'Cost Inputs'!BL28*('Discount Factors'!BR$11)</f>
        <v>0</v>
      </c>
      <c r="BS42" s="161">
        <f>'Cost Inputs'!BM28*('Discount Factors'!BS$11)</f>
        <v>0</v>
      </c>
      <c r="BT42" s="161">
        <f>'Cost Inputs'!BN28*('Discount Factors'!BT$11)</f>
        <v>0</v>
      </c>
      <c r="BU42" s="161">
        <f>'Cost Inputs'!BO28*('Discount Factors'!BU$11)</f>
        <v>0</v>
      </c>
      <c r="BV42" s="161">
        <f>'Cost Inputs'!BP28*('Discount Factors'!BV$11)</f>
        <v>0</v>
      </c>
      <c r="BW42" s="161">
        <f>'Cost Inputs'!BQ28*('Discount Factors'!BW$11)</f>
        <v>0</v>
      </c>
      <c r="BX42" s="161">
        <f>'Cost Inputs'!BR28*('Discount Factors'!BX$11)</f>
        <v>0</v>
      </c>
      <c r="BY42" s="161">
        <f>'Cost Inputs'!BS28*('Discount Factors'!BY$11)</f>
        <v>0</v>
      </c>
      <c r="BZ42" s="161">
        <f>'Cost Inputs'!BT28*('Discount Factors'!BZ$11)</f>
        <v>0</v>
      </c>
      <c r="CA42" s="161">
        <f>'Cost Inputs'!BU28*('Discount Factors'!CA$11)</f>
        <v>0</v>
      </c>
      <c r="CB42" s="161">
        <f>'Cost Inputs'!BV28*('Discount Factors'!CB$11)</f>
        <v>0</v>
      </c>
      <c r="CC42" s="161">
        <f>'Cost Inputs'!BW28*('Discount Factors'!CC$11)</f>
        <v>0</v>
      </c>
      <c r="CD42" s="161">
        <f>'Cost Inputs'!BX28*('Discount Factors'!CD$11)</f>
        <v>0</v>
      </c>
      <c r="CE42" s="161">
        <f>'Cost Inputs'!BY28*('Discount Factors'!CE$11)</f>
        <v>0</v>
      </c>
      <c r="CF42" s="161">
        <f>'Cost Inputs'!BZ28*('Discount Factors'!CF$11)</f>
        <v>0</v>
      </c>
      <c r="CG42" s="161">
        <f>'Cost Inputs'!CA28*('Discount Factors'!CG$11)</f>
        <v>0</v>
      </c>
      <c r="CH42" s="161">
        <f>'Cost Inputs'!CB28*('Discount Factors'!CH$11)</f>
        <v>0</v>
      </c>
      <c r="CI42" s="161">
        <f>'Cost Inputs'!CC28*('Discount Factors'!CI$11)</f>
        <v>0</v>
      </c>
      <c r="CJ42" s="161">
        <f>'Cost Inputs'!CD28*('Discount Factors'!CJ$11)</f>
        <v>0</v>
      </c>
      <c r="CK42" s="161">
        <f>'Cost Inputs'!CE28*('Discount Factors'!CK$11)</f>
        <v>0</v>
      </c>
      <c r="CL42" s="161">
        <f>'Cost Inputs'!CF28*('Discount Factors'!CL$11)</f>
        <v>0</v>
      </c>
      <c r="CM42" s="161">
        <f>'Cost Inputs'!CG28*('Discount Factors'!CM$11)</f>
        <v>0</v>
      </c>
      <c r="CN42" s="161">
        <f>'Cost Inputs'!CH28*('Discount Factors'!CN$11)</f>
        <v>0</v>
      </c>
      <c r="CO42" s="161">
        <f>'Cost Inputs'!CI28*('Discount Factors'!CO$11)</f>
        <v>0</v>
      </c>
      <c r="CP42" s="161">
        <f>'Cost Inputs'!CJ28*('Discount Factors'!CP$11)</f>
        <v>0</v>
      </c>
    </row>
    <row r="43" spans="1:94" ht="14" x14ac:dyDescent="0.3">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row>
    <row r="44" spans="1:94" ht="14" x14ac:dyDescent="0.3">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row>
    <row r="45" spans="1:94" ht="14" x14ac:dyDescent="0.3">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row>
    <row r="46" spans="1:94" ht="14" x14ac:dyDescent="0.3">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row>
    <row r="47" spans="1:94" ht="14" x14ac:dyDescent="0.3">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row>
    <row r="48" spans="1:94" ht="14" x14ac:dyDescent="0.3">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row>
    <row r="49" spans="1:94" ht="14" x14ac:dyDescent="0.3">
      <c r="A49" s="2">
        <f>'Cost Inputs'!A31</f>
        <v>6</v>
      </c>
      <c r="B49" s="2">
        <f>'Cost Inputs'!$C31</f>
        <v>0</v>
      </c>
      <c r="E49" s="2">
        <f>'Cost Inputs'!$E31</f>
        <v>0</v>
      </c>
      <c r="H49" s="2" t="str">
        <f>E49&amp;B49</f>
        <v>00</v>
      </c>
      <c r="O49" s="2" t="s">
        <v>101</v>
      </c>
      <c r="P49" s="161">
        <f>'Cost Inputs'!J32*('Discount Factors'!P$11)</f>
        <v>0</v>
      </c>
      <c r="Q49" s="161">
        <f>'Cost Inputs'!K32*('Discount Factors'!Q$11)</f>
        <v>0</v>
      </c>
      <c r="R49" s="161">
        <f>'Cost Inputs'!L32*('Discount Factors'!R$11)</f>
        <v>0</v>
      </c>
      <c r="S49" s="161">
        <f>'Cost Inputs'!M32*('Discount Factors'!S$11)</f>
        <v>0</v>
      </c>
      <c r="T49" s="161">
        <f>'Cost Inputs'!N32*('Discount Factors'!T$11)</f>
        <v>0</v>
      </c>
      <c r="U49" s="161">
        <f>'Cost Inputs'!O32*('Discount Factors'!U$11)</f>
        <v>0</v>
      </c>
      <c r="V49" s="161">
        <f>'Cost Inputs'!P32*('Discount Factors'!V$11)</f>
        <v>0</v>
      </c>
      <c r="W49" s="161">
        <f>'Cost Inputs'!Q32*('Discount Factors'!W$11)</f>
        <v>0</v>
      </c>
      <c r="X49" s="161">
        <f>'Cost Inputs'!R32*('Discount Factors'!X$11)</f>
        <v>0</v>
      </c>
      <c r="Y49" s="161">
        <f>'Cost Inputs'!S32*('Discount Factors'!Y$11)</f>
        <v>0</v>
      </c>
      <c r="Z49" s="161">
        <f>'Cost Inputs'!T32*('Discount Factors'!Z$11)</f>
        <v>0</v>
      </c>
      <c r="AA49" s="161">
        <f>'Cost Inputs'!U32*('Discount Factors'!AA$11)</f>
        <v>0</v>
      </c>
      <c r="AB49" s="161">
        <f>'Cost Inputs'!V32*('Discount Factors'!AB$11)</f>
        <v>0</v>
      </c>
      <c r="AC49" s="161">
        <f>'Cost Inputs'!W32*('Discount Factors'!AC$11)</f>
        <v>0</v>
      </c>
      <c r="AD49" s="161">
        <f>'Cost Inputs'!X32*('Discount Factors'!AD$11)</f>
        <v>0</v>
      </c>
      <c r="AE49" s="161">
        <f>'Cost Inputs'!Y32*('Discount Factors'!AE$11)</f>
        <v>0</v>
      </c>
      <c r="AF49" s="161">
        <f>'Cost Inputs'!Z32*('Discount Factors'!AF$11)</f>
        <v>0</v>
      </c>
      <c r="AG49" s="161">
        <f>'Cost Inputs'!AA32*('Discount Factors'!AG$11)</f>
        <v>0</v>
      </c>
      <c r="AH49" s="161">
        <f>'Cost Inputs'!AB32*('Discount Factors'!AH$11)</f>
        <v>0</v>
      </c>
      <c r="AI49" s="161">
        <f>'Cost Inputs'!AC32*('Discount Factors'!AI$11)</f>
        <v>0</v>
      </c>
      <c r="AJ49" s="161">
        <f>'Cost Inputs'!AD32*('Discount Factors'!AJ$11)</f>
        <v>0</v>
      </c>
      <c r="AK49" s="161">
        <f>'Cost Inputs'!AE32*('Discount Factors'!AK$11)</f>
        <v>0</v>
      </c>
      <c r="AL49" s="161">
        <f>'Cost Inputs'!AF32*('Discount Factors'!AL$11)</f>
        <v>0</v>
      </c>
      <c r="AM49" s="161">
        <f>'Cost Inputs'!AG32*('Discount Factors'!AM$11)</f>
        <v>0</v>
      </c>
      <c r="AN49" s="161">
        <f>'Cost Inputs'!AH32*('Discount Factors'!AN$11)</f>
        <v>0</v>
      </c>
      <c r="AO49" s="161">
        <f>'Cost Inputs'!AI32*('Discount Factors'!AO$11)</f>
        <v>0</v>
      </c>
      <c r="AP49" s="161">
        <f>'Cost Inputs'!AJ32*('Discount Factors'!AP$11)</f>
        <v>0</v>
      </c>
      <c r="AQ49" s="161">
        <f>'Cost Inputs'!AK32*('Discount Factors'!AQ$11)</f>
        <v>0</v>
      </c>
      <c r="AR49" s="161">
        <f>'Cost Inputs'!AL32*('Discount Factors'!AR$11)</f>
        <v>0</v>
      </c>
      <c r="AS49" s="161">
        <f>'Cost Inputs'!AM32*('Discount Factors'!AS$11)</f>
        <v>0</v>
      </c>
      <c r="AT49" s="161">
        <f>'Cost Inputs'!AN32*('Discount Factors'!AT$11)</f>
        <v>0</v>
      </c>
      <c r="AU49" s="161">
        <f>'Cost Inputs'!AO32*('Discount Factors'!AU$11)</f>
        <v>0</v>
      </c>
      <c r="AV49" s="161">
        <f>'Cost Inputs'!AP32*('Discount Factors'!AV$11)</f>
        <v>0</v>
      </c>
      <c r="AW49" s="161">
        <f>'Cost Inputs'!AQ32*('Discount Factors'!AW$11)</f>
        <v>0</v>
      </c>
      <c r="AX49" s="161">
        <f>'Cost Inputs'!AR32*('Discount Factors'!AX$11)</f>
        <v>0</v>
      </c>
      <c r="AY49" s="161">
        <f>'Cost Inputs'!AS32*('Discount Factors'!AY$11)</f>
        <v>0</v>
      </c>
      <c r="AZ49" s="161">
        <f>'Cost Inputs'!AT32*('Discount Factors'!AZ$11)</f>
        <v>0</v>
      </c>
      <c r="BA49" s="161">
        <f>'Cost Inputs'!AU32*('Discount Factors'!BA$11)</f>
        <v>0</v>
      </c>
      <c r="BB49" s="161">
        <f>'Cost Inputs'!AV32*('Discount Factors'!BB$11)</f>
        <v>0</v>
      </c>
      <c r="BC49" s="161">
        <f>'Cost Inputs'!AW32*('Discount Factors'!BC$11)</f>
        <v>0</v>
      </c>
      <c r="BD49" s="161">
        <f>'Cost Inputs'!AX32*('Discount Factors'!BD$11)</f>
        <v>0</v>
      </c>
      <c r="BE49" s="161">
        <f>'Cost Inputs'!AY32*('Discount Factors'!BE$11)</f>
        <v>0</v>
      </c>
      <c r="BF49" s="161">
        <f>'Cost Inputs'!AZ32*('Discount Factors'!BF$11)</f>
        <v>0</v>
      </c>
      <c r="BG49" s="161">
        <f>'Cost Inputs'!BA32*('Discount Factors'!BG$11)</f>
        <v>0</v>
      </c>
      <c r="BH49" s="161">
        <f>'Cost Inputs'!BB32*('Discount Factors'!BH$11)</f>
        <v>0</v>
      </c>
      <c r="BI49" s="161">
        <f>'Cost Inputs'!BC32*('Discount Factors'!BI$11)</f>
        <v>0</v>
      </c>
      <c r="BJ49" s="161">
        <f>'Cost Inputs'!BD32*('Discount Factors'!BJ$11)</f>
        <v>0</v>
      </c>
      <c r="BK49" s="161">
        <f>'Cost Inputs'!BE32*('Discount Factors'!BK$11)</f>
        <v>0</v>
      </c>
      <c r="BL49" s="161">
        <f>'Cost Inputs'!BF32*('Discount Factors'!BL$11)</f>
        <v>0</v>
      </c>
      <c r="BM49" s="161">
        <f>'Cost Inputs'!BG32*('Discount Factors'!BM$11)</f>
        <v>0</v>
      </c>
      <c r="BN49" s="161">
        <f>'Cost Inputs'!BH32*('Discount Factors'!BN$11)</f>
        <v>0</v>
      </c>
      <c r="BO49" s="161">
        <f>'Cost Inputs'!BI32*('Discount Factors'!BO$11)</f>
        <v>0</v>
      </c>
      <c r="BP49" s="161">
        <f>'Cost Inputs'!BJ32*('Discount Factors'!BP$11)</f>
        <v>0</v>
      </c>
      <c r="BQ49" s="161">
        <f>'Cost Inputs'!BK32*('Discount Factors'!BQ$11)</f>
        <v>0</v>
      </c>
      <c r="BR49" s="161">
        <f>'Cost Inputs'!BL32*('Discount Factors'!BR$11)</f>
        <v>0</v>
      </c>
      <c r="BS49" s="161">
        <f>'Cost Inputs'!BM32*('Discount Factors'!BS$11)</f>
        <v>0</v>
      </c>
      <c r="BT49" s="161">
        <f>'Cost Inputs'!BN32*('Discount Factors'!BT$11)</f>
        <v>0</v>
      </c>
      <c r="BU49" s="161">
        <f>'Cost Inputs'!BO32*('Discount Factors'!BU$11)</f>
        <v>0</v>
      </c>
      <c r="BV49" s="161">
        <f>'Cost Inputs'!BP32*('Discount Factors'!BV$11)</f>
        <v>0</v>
      </c>
      <c r="BW49" s="161">
        <f>'Cost Inputs'!BQ32*('Discount Factors'!BW$11)</f>
        <v>0</v>
      </c>
      <c r="BX49" s="161">
        <f>'Cost Inputs'!BR32*('Discount Factors'!BX$11)</f>
        <v>0</v>
      </c>
      <c r="BY49" s="161">
        <f>'Cost Inputs'!BS32*('Discount Factors'!BY$11)</f>
        <v>0</v>
      </c>
      <c r="BZ49" s="161">
        <f>'Cost Inputs'!BT32*('Discount Factors'!BZ$11)</f>
        <v>0</v>
      </c>
      <c r="CA49" s="161">
        <f>'Cost Inputs'!BU32*('Discount Factors'!CA$11)</f>
        <v>0</v>
      </c>
      <c r="CB49" s="161">
        <f>'Cost Inputs'!BV32*('Discount Factors'!CB$11)</f>
        <v>0</v>
      </c>
      <c r="CC49" s="161">
        <f>'Cost Inputs'!BW32*('Discount Factors'!CC$11)</f>
        <v>0</v>
      </c>
      <c r="CD49" s="161">
        <f>'Cost Inputs'!BX32*('Discount Factors'!CD$11)</f>
        <v>0</v>
      </c>
      <c r="CE49" s="161">
        <f>'Cost Inputs'!BY32*('Discount Factors'!CE$11)</f>
        <v>0</v>
      </c>
      <c r="CF49" s="161">
        <f>'Cost Inputs'!BZ32*('Discount Factors'!CF$11)</f>
        <v>0</v>
      </c>
      <c r="CG49" s="161">
        <f>'Cost Inputs'!CA32*('Discount Factors'!CG$11)</f>
        <v>0</v>
      </c>
      <c r="CH49" s="161">
        <f>'Cost Inputs'!CB32*('Discount Factors'!CH$11)</f>
        <v>0</v>
      </c>
      <c r="CI49" s="161">
        <f>'Cost Inputs'!CC32*('Discount Factors'!CI$11)</f>
        <v>0</v>
      </c>
      <c r="CJ49" s="161">
        <f>'Cost Inputs'!CD32*('Discount Factors'!CJ$11)</f>
        <v>0</v>
      </c>
      <c r="CK49" s="161">
        <f>'Cost Inputs'!CE32*('Discount Factors'!CK$11)</f>
        <v>0</v>
      </c>
      <c r="CL49" s="161">
        <f>'Cost Inputs'!CF32*('Discount Factors'!CL$11)</f>
        <v>0</v>
      </c>
      <c r="CM49" s="161">
        <f>'Cost Inputs'!CG32*('Discount Factors'!CM$11)</f>
        <v>0</v>
      </c>
      <c r="CN49" s="161">
        <f>'Cost Inputs'!CH32*('Discount Factors'!CN$11)</f>
        <v>0</v>
      </c>
      <c r="CO49" s="161">
        <f>'Cost Inputs'!CI32*('Discount Factors'!CO$11)</f>
        <v>0</v>
      </c>
      <c r="CP49" s="161">
        <f>'Cost Inputs'!CJ32*('Discount Factors'!CP$11)</f>
        <v>0</v>
      </c>
    </row>
    <row r="50" spans="1:94" ht="14" x14ac:dyDescent="0.3">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row>
    <row r="51" spans="1:94" ht="14" x14ac:dyDescent="0.3">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row>
    <row r="52" spans="1:94" ht="14" x14ac:dyDescent="0.3">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row>
    <row r="53" spans="1:94" ht="14" x14ac:dyDescent="0.3">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row>
    <row r="54" spans="1:94" ht="14" x14ac:dyDescent="0.3">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row>
    <row r="55" spans="1:94" ht="14" x14ac:dyDescent="0.3">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row>
    <row r="56" spans="1:94" ht="14" x14ac:dyDescent="0.3">
      <c r="A56" s="2">
        <f>'Cost Inputs'!A35</f>
        <v>7</v>
      </c>
      <c r="B56" s="2">
        <f>'Cost Inputs'!$C35</f>
        <v>0</v>
      </c>
      <c r="E56" s="2">
        <f>'Cost Inputs'!$E35</f>
        <v>0</v>
      </c>
      <c r="H56" s="2" t="str">
        <f>E56&amp;B56</f>
        <v>00</v>
      </c>
      <c r="O56" s="2" t="s">
        <v>101</v>
      </c>
      <c r="P56" s="161">
        <f>'Cost Inputs'!J36*('Discount Factors'!P$11)</f>
        <v>0</v>
      </c>
      <c r="Q56" s="161">
        <f>'Cost Inputs'!K36*('Discount Factors'!Q$11)</f>
        <v>0</v>
      </c>
      <c r="R56" s="161">
        <f>'Cost Inputs'!L36*('Discount Factors'!R$11)</f>
        <v>0</v>
      </c>
      <c r="S56" s="161">
        <f>'Cost Inputs'!M36*('Discount Factors'!S$11)</f>
        <v>0</v>
      </c>
      <c r="T56" s="161">
        <f>'Cost Inputs'!N36*('Discount Factors'!T$11)</f>
        <v>0</v>
      </c>
      <c r="U56" s="161">
        <f>'Cost Inputs'!O36*('Discount Factors'!U$11)</f>
        <v>0</v>
      </c>
      <c r="V56" s="161">
        <f>'Cost Inputs'!P36*('Discount Factors'!V$11)</f>
        <v>0</v>
      </c>
      <c r="W56" s="161">
        <f>'Cost Inputs'!Q36*('Discount Factors'!W$11)</f>
        <v>0</v>
      </c>
      <c r="X56" s="161">
        <f>'Cost Inputs'!R36*('Discount Factors'!X$11)</f>
        <v>0</v>
      </c>
      <c r="Y56" s="161">
        <f>'Cost Inputs'!S36*('Discount Factors'!Y$11)</f>
        <v>0</v>
      </c>
      <c r="Z56" s="161">
        <f>'Cost Inputs'!T36*('Discount Factors'!Z$11)</f>
        <v>0</v>
      </c>
      <c r="AA56" s="161">
        <f>'Cost Inputs'!U36*('Discount Factors'!AA$11)</f>
        <v>0</v>
      </c>
      <c r="AB56" s="161">
        <f>'Cost Inputs'!V36*('Discount Factors'!AB$11)</f>
        <v>0</v>
      </c>
      <c r="AC56" s="161">
        <f>'Cost Inputs'!W36*('Discount Factors'!AC$11)</f>
        <v>0</v>
      </c>
      <c r="AD56" s="161">
        <f>'Cost Inputs'!X36*('Discount Factors'!AD$11)</f>
        <v>0</v>
      </c>
      <c r="AE56" s="161">
        <f>'Cost Inputs'!Y36*('Discount Factors'!AE$11)</f>
        <v>0</v>
      </c>
      <c r="AF56" s="161">
        <f>'Cost Inputs'!Z36*('Discount Factors'!AF$11)</f>
        <v>0</v>
      </c>
      <c r="AG56" s="161">
        <f>'Cost Inputs'!AA36*('Discount Factors'!AG$11)</f>
        <v>0</v>
      </c>
      <c r="AH56" s="161">
        <f>'Cost Inputs'!AB36*('Discount Factors'!AH$11)</f>
        <v>0</v>
      </c>
      <c r="AI56" s="161">
        <f>'Cost Inputs'!AC36*('Discount Factors'!AI$11)</f>
        <v>0</v>
      </c>
      <c r="AJ56" s="161">
        <f>'Cost Inputs'!AD36*('Discount Factors'!AJ$11)</f>
        <v>0</v>
      </c>
      <c r="AK56" s="161">
        <f>'Cost Inputs'!AE36*('Discount Factors'!AK$11)</f>
        <v>0</v>
      </c>
      <c r="AL56" s="161">
        <f>'Cost Inputs'!AF36*('Discount Factors'!AL$11)</f>
        <v>0</v>
      </c>
      <c r="AM56" s="161">
        <f>'Cost Inputs'!AG36*('Discount Factors'!AM$11)</f>
        <v>0</v>
      </c>
      <c r="AN56" s="161">
        <f>'Cost Inputs'!AH36*('Discount Factors'!AN$11)</f>
        <v>0</v>
      </c>
      <c r="AO56" s="161">
        <f>'Cost Inputs'!AI36*('Discount Factors'!AO$11)</f>
        <v>0</v>
      </c>
      <c r="AP56" s="161">
        <f>'Cost Inputs'!AJ36*('Discount Factors'!AP$11)</f>
        <v>0</v>
      </c>
      <c r="AQ56" s="161">
        <f>'Cost Inputs'!AK36*('Discount Factors'!AQ$11)</f>
        <v>0</v>
      </c>
      <c r="AR56" s="161">
        <f>'Cost Inputs'!AL36*('Discount Factors'!AR$11)</f>
        <v>0</v>
      </c>
      <c r="AS56" s="161">
        <f>'Cost Inputs'!AM36*('Discount Factors'!AS$11)</f>
        <v>0</v>
      </c>
      <c r="AT56" s="161">
        <f>'Cost Inputs'!AN36*('Discount Factors'!AT$11)</f>
        <v>0</v>
      </c>
      <c r="AU56" s="161">
        <f>'Cost Inputs'!AO36*('Discount Factors'!AU$11)</f>
        <v>0</v>
      </c>
      <c r="AV56" s="161">
        <f>'Cost Inputs'!AP36*('Discount Factors'!AV$11)</f>
        <v>0</v>
      </c>
      <c r="AW56" s="161">
        <f>'Cost Inputs'!AQ36*('Discount Factors'!AW$11)</f>
        <v>0</v>
      </c>
      <c r="AX56" s="161">
        <f>'Cost Inputs'!AR36*('Discount Factors'!AX$11)</f>
        <v>0</v>
      </c>
      <c r="AY56" s="161">
        <f>'Cost Inputs'!AS36*('Discount Factors'!AY$11)</f>
        <v>0</v>
      </c>
      <c r="AZ56" s="161">
        <f>'Cost Inputs'!AT36*('Discount Factors'!AZ$11)</f>
        <v>0</v>
      </c>
      <c r="BA56" s="161">
        <f>'Cost Inputs'!AU36*('Discount Factors'!BA$11)</f>
        <v>0</v>
      </c>
      <c r="BB56" s="161">
        <f>'Cost Inputs'!AV36*('Discount Factors'!BB$11)</f>
        <v>0</v>
      </c>
      <c r="BC56" s="161">
        <f>'Cost Inputs'!AW36*('Discount Factors'!BC$11)</f>
        <v>0</v>
      </c>
      <c r="BD56" s="161">
        <f>'Cost Inputs'!AX36*('Discount Factors'!BD$11)</f>
        <v>0</v>
      </c>
      <c r="BE56" s="161">
        <f>'Cost Inputs'!AY36*('Discount Factors'!BE$11)</f>
        <v>0</v>
      </c>
      <c r="BF56" s="161">
        <f>'Cost Inputs'!AZ36*('Discount Factors'!BF$11)</f>
        <v>0</v>
      </c>
      <c r="BG56" s="161">
        <f>'Cost Inputs'!BA36*('Discount Factors'!BG$11)</f>
        <v>0</v>
      </c>
      <c r="BH56" s="161">
        <f>'Cost Inputs'!BB36*('Discount Factors'!BH$11)</f>
        <v>0</v>
      </c>
      <c r="BI56" s="161">
        <f>'Cost Inputs'!BC36*('Discount Factors'!BI$11)</f>
        <v>0</v>
      </c>
      <c r="BJ56" s="161">
        <f>'Cost Inputs'!BD36*('Discount Factors'!BJ$11)</f>
        <v>0</v>
      </c>
      <c r="BK56" s="161">
        <f>'Cost Inputs'!BE36*('Discount Factors'!BK$11)</f>
        <v>0</v>
      </c>
      <c r="BL56" s="161">
        <f>'Cost Inputs'!BF36*('Discount Factors'!BL$11)</f>
        <v>0</v>
      </c>
      <c r="BM56" s="161">
        <f>'Cost Inputs'!BG36*('Discount Factors'!BM$11)</f>
        <v>0</v>
      </c>
      <c r="BN56" s="161">
        <f>'Cost Inputs'!BH36*('Discount Factors'!BN$11)</f>
        <v>0</v>
      </c>
      <c r="BO56" s="161">
        <f>'Cost Inputs'!BI36*('Discount Factors'!BO$11)</f>
        <v>0</v>
      </c>
      <c r="BP56" s="161">
        <f>'Cost Inputs'!BJ36*('Discount Factors'!BP$11)</f>
        <v>0</v>
      </c>
      <c r="BQ56" s="161">
        <f>'Cost Inputs'!BK36*('Discount Factors'!BQ$11)</f>
        <v>0</v>
      </c>
      <c r="BR56" s="161">
        <f>'Cost Inputs'!BL36*('Discount Factors'!BR$11)</f>
        <v>0</v>
      </c>
      <c r="BS56" s="161">
        <f>'Cost Inputs'!BM36*('Discount Factors'!BS$11)</f>
        <v>0</v>
      </c>
      <c r="BT56" s="161">
        <f>'Cost Inputs'!BN36*('Discount Factors'!BT$11)</f>
        <v>0</v>
      </c>
      <c r="BU56" s="161">
        <f>'Cost Inputs'!BO36*('Discount Factors'!BU$11)</f>
        <v>0</v>
      </c>
      <c r="BV56" s="161">
        <f>'Cost Inputs'!BP36*('Discount Factors'!BV$11)</f>
        <v>0</v>
      </c>
      <c r="BW56" s="161">
        <f>'Cost Inputs'!BQ36*('Discount Factors'!BW$11)</f>
        <v>0</v>
      </c>
      <c r="BX56" s="161">
        <f>'Cost Inputs'!BR36*('Discount Factors'!BX$11)</f>
        <v>0</v>
      </c>
      <c r="BY56" s="161">
        <f>'Cost Inputs'!BS36*('Discount Factors'!BY$11)</f>
        <v>0</v>
      </c>
      <c r="BZ56" s="161">
        <f>'Cost Inputs'!BT36*('Discount Factors'!BZ$11)</f>
        <v>0</v>
      </c>
      <c r="CA56" s="161">
        <f>'Cost Inputs'!BU36*('Discount Factors'!CA$11)</f>
        <v>0</v>
      </c>
      <c r="CB56" s="161">
        <f>'Cost Inputs'!BV36*('Discount Factors'!CB$11)</f>
        <v>0</v>
      </c>
      <c r="CC56" s="161">
        <f>'Cost Inputs'!BW36*('Discount Factors'!CC$11)</f>
        <v>0</v>
      </c>
      <c r="CD56" s="161">
        <f>'Cost Inputs'!BX36*('Discount Factors'!CD$11)</f>
        <v>0</v>
      </c>
      <c r="CE56" s="161">
        <f>'Cost Inputs'!BY36*('Discount Factors'!CE$11)</f>
        <v>0</v>
      </c>
      <c r="CF56" s="161">
        <f>'Cost Inputs'!BZ36*('Discount Factors'!CF$11)</f>
        <v>0</v>
      </c>
      <c r="CG56" s="161">
        <f>'Cost Inputs'!CA36*('Discount Factors'!CG$11)</f>
        <v>0</v>
      </c>
      <c r="CH56" s="161">
        <f>'Cost Inputs'!CB36*('Discount Factors'!CH$11)</f>
        <v>0</v>
      </c>
      <c r="CI56" s="161">
        <f>'Cost Inputs'!CC36*('Discount Factors'!CI$11)</f>
        <v>0</v>
      </c>
      <c r="CJ56" s="161">
        <f>'Cost Inputs'!CD36*('Discount Factors'!CJ$11)</f>
        <v>0</v>
      </c>
      <c r="CK56" s="161">
        <f>'Cost Inputs'!CE36*('Discount Factors'!CK$11)</f>
        <v>0</v>
      </c>
      <c r="CL56" s="161">
        <f>'Cost Inputs'!CF36*('Discount Factors'!CL$11)</f>
        <v>0</v>
      </c>
      <c r="CM56" s="161">
        <f>'Cost Inputs'!CG36*('Discount Factors'!CM$11)</f>
        <v>0</v>
      </c>
      <c r="CN56" s="161">
        <f>'Cost Inputs'!CH36*('Discount Factors'!CN$11)</f>
        <v>0</v>
      </c>
      <c r="CO56" s="161">
        <f>'Cost Inputs'!CI36*('Discount Factors'!CO$11)</f>
        <v>0</v>
      </c>
      <c r="CP56" s="161">
        <f>'Cost Inputs'!CJ36*('Discount Factors'!CP$11)</f>
        <v>0</v>
      </c>
    </row>
    <row r="57" spans="1:94" ht="14" x14ac:dyDescent="0.3">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row>
    <row r="58" spans="1:94" ht="14" x14ac:dyDescent="0.3">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row>
    <row r="59" spans="1:94" ht="14" x14ac:dyDescent="0.3">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row>
    <row r="60" spans="1:94" ht="14" x14ac:dyDescent="0.3">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row>
    <row r="61" spans="1:94" ht="14" x14ac:dyDescent="0.3">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row>
    <row r="62" spans="1:94" ht="14" x14ac:dyDescent="0.3">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row>
    <row r="63" spans="1:94" ht="14" x14ac:dyDescent="0.3">
      <c r="A63" s="2">
        <f>'Cost Inputs'!A39</f>
        <v>8</v>
      </c>
      <c r="B63" s="2">
        <f>'Cost Inputs'!$C39</f>
        <v>0</v>
      </c>
      <c r="E63" s="2">
        <f>'Cost Inputs'!$E39</f>
        <v>0</v>
      </c>
      <c r="H63" s="2" t="str">
        <f>E63&amp;B63</f>
        <v>00</v>
      </c>
      <c r="O63" s="2" t="s">
        <v>101</v>
      </c>
      <c r="P63" s="161">
        <f>'Cost Inputs'!J40*('Discount Factors'!P$11)</f>
        <v>0</v>
      </c>
      <c r="Q63" s="161">
        <f>'Cost Inputs'!K40*('Discount Factors'!Q$11)</f>
        <v>0</v>
      </c>
      <c r="R63" s="161">
        <f>'Cost Inputs'!L40*('Discount Factors'!R$11)</f>
        <v>0</v>
      </c>
      <c r="S63" s="161">
        <f>'Cost Inputs'!M40*('Discount Factors'!S$11)</f>
        <v>0</v>
      </c>
      <c r="T63" s="161">
        <f>'Cost Inputs'!N40*('Discount Factors'!T$11)</f>
        <v>0</v>
      </c>
      <c r="U63" s="161">
        <f>'Cost Inputs'!O40*('Discount Factors'!U$11)</f>
        <v>0</v>
      </c>
      <c r="V63" s="161">
        <f>'Cost Inputs'!P40*('Discount Factors'!V$11)</f>
        <v>0</v>
      </c>
      <c r="W63" s="161">
        <f>'Cost Inputs'!Q40*('Discount Factors'!W$11)</f>
        <v>0</v>
      </c>
      <c r="X63" s="161">
        <f>'Cost Inputs'!R40*('Discount Factors'!X$11)</f>
        <v>0</v>
      </c>
      <c r="Y63" s="161">
        <f>'Cost Inputs'!S40*('Discount Factors'!Y$11)</f>
        <v>0</v>
      </c>
      <c r="Z63" s="161">
        <f>'Cost Inputs'!T40*('Discount Factors'!Z$11)</f>
        <v>0</v>
      </c>
      <c r="AA63" s="161">
        <f>'Cost Inputs'!U40*('Discount Factors'!AA$11)</f>
        <v>0</v>
      </c>
      <c r="AB63" s="161">
        <f>'Cost Inputs'!V40*('Discount Factors'!AB$11)</f>
        <v>0</v>
      </c>
      <c r="AC63" s="161">
        <f>'Cost Inputs'!W40*('Discount Factors'!AC$11)</f>
        <v>0</v>
      </c>
      <c r="AD63" s="161">
        <f>'Cost Inputs'!X40*('Discount Factors'!AD$11)</f>
        <v>0</v>
      </c>
      <c r="AE63" s="161">
        <f>'Cost Inputs'!Y40*('Discount Factors'!AE$11)</f>
        <v>0</v>
      </c>
      <c r="AF63" s="161">
        <f>'Cost Inputs'!Z40*('Discount Factors'!AF$11)</f>
        <v>0</v>
      </c>
      <c r="AG63" s="161">
        <f>'Cost Inputs'!AA40*('Discount Factors'!AG$11)</f>
        <v>0</v>
      </c>
      <c r="AH63" s="161">
        <f>'Cost Inputs'!AB40*('Discount Factors'!AH$11)</f>
        <v>0</v>
      </c>
      <c r="AI63" s="161">
        <f>'Cost Inputs'!AC40*('Discount Factors'!AI$11)</f>
        <v>0</v>
      </c>
      <c r="AJ63" s="161">
        <f>'Cost Inputs'!AD40*('Discount Factors'!AJ$11)</f>
        <v>0</v>
      </c>
      <c r="AK63" s="161">
        <f>'Cost Inputs'!AE40*('Discount Factors'!AK$11)</f>
        <v>0</v>
      </c>
      <c r="AL63" s="161">
        <f>'Cost Inputs'!AF40*('Discount Factors'!AL$11)</f>
        <v>0</v>
      </c>
      <c r="AM63" s="161">
        <f>'Cost Inputs'!AG40*('Discount Factors'!AM$11)</f>
        <v>0</v>
      </c>
      <c r="AN63" s="161">
        <f>'Cost Inputs'!AH40*('Discount Factors'!AN$11)</f>
        <v>0</v>
      </c>
      <c r="AO63" s="161">
        <f>'Cost Inputs'!AI40*('Discount Factors'!AO$11)</f>
        <v>0</v>
      </c>
      <c r="AP63" s="161">
        <f>'Cost Inputs'!AJ40*('Discount Factors'!AP$11)</f>
        <v>0</v>
      </c>
      <c r="AQ63" s="161">
        <f>'Cost Inputs'!AK40*('Discount Factors'!AQ$11)</f>
        <v>0</v>
      </c>
      <c r="AR63" s="161">
        <f>'Cost Inputs'!AL40*('Discount Factors'!AR$11)</f>
        <v>0</v>
      </c>
      <c r="AS63" s="161">
        <f>'Cost Inputs'!AM40*('Discount Factors'!AS$11)</f>
        <v>0</v>
      </c>
      <c r="AT63" s="161">
        <f>'Cost Inputs'!AN40*('Discount Factors'!AT$11)</f>
        <v>0</v>
      </c>
      <c r="AU63" s="161">
        <f>'Cost Inputs'!AO40*('Discount Factors'!AU$11)</f>
        <v>0</v>
      </c>
      <c r="AV63" s="161">
        <f>'Cost Inputs'!AP40*('Discount Factors'!AV$11)</f>
        <v>0</v>
      </c>
      <c r="AW63" s="161">
        <f>'Cost Inputs'!AQ40*('Discount Factors'!AW$11)</f>
        <v>0</v>
      </c>
      <c r="AX63" s="161">
        <f>'Cost Inputs'!AR40*('Discount Factors'!AX$11)</f>
        <v>0</v>
      </c>
      <c r="AY63" s="161">
        <f>'Cost Inputs'!AS40*('Discount Factors'!AY$11)</f>
        <v>0</v>
      </c>
      <c r="AZ63" s="161">
        <f>'Cost Inputs'!AT40*('Discount Factors'!AZ$11)</f>
        <v>0</v>
      </c>
      <c r="BA63" s="161">
        <f>'Cost Inputs'!AU40*('Discount Factors'!BA$11)</f>
        <v>0</v>
      </c>
      <c r="BB63" s="161">
        <f>'Cost Inputs'!AV40*('Discount Factors'!BB$11)</f>
        <v>0</v>
      </c>
      <c r="BC63" s="161">
        <f>'Cost Inputs'!AW40*('Discount Factors'!BC$11)</f>
        <v>0</v>
      </c>
      <c r="BD63" s="161">
        <f>'Cost Inputs'!AX40*('Discount Factors'!BD$11)</f>
        <v>0</v>
      </c>
      <c r="BE63" s="161">
        <f>'Cost Inputs'!AY40*('Discount Factors'!BE$11)</f>
        <v>0</v>
      </c>
      <c r="BF63" s="161">
        <f>'Cost Inputs'!AZ40*('Discount Factors'!BF$11)</f>
        <v>0</v>
      </c>
      <c r="BG63" s="161">
        <f>'Cost Inputs'!BA40*('Discount Factors'!BG$11)</f>
        <v>0</v>
      </c>
      <c r="BH63" s="161">
        <f>'Cost Inputs'!BB40*('Discount Factors'!BH$11)</f>
        <v>0</v>
      </c>
      <c r="BI63" s="161">
        <f>'Cost Inputs'!BC40*('Discount Factors'!BI$11)</f>
        <v>0</v>
      </c>
      <c r="BJ63" s="161">
        <f>'Cost Inputs'!BD40*('Discount Factors'!BJ$11)</f>
        <v>0</v>
      </c>
      <c r="BK63" s="161">
        <f>'Cost Inputs'!BE40*('Discount Factors'!BK$11)</f>
        <v>0</v>
      </c>
      <c r="BL63" s="161">
        <f>'Cost Inputs'!BF40*('Discount Factors'!BL$11)</f>
        <v>0</v>
      </c>
      <c r="BM63" s="161">
        <f>'Cost Inputs'!BG40*('Discount Factors'!BM$11)</f>
        <v>0</v>
      </c>
      <c r="BN63" s="161">
        <f>'Cost Inputs'!BH40*('Discount Factors'!BN$11)</f>
        <v>0</v>
      </c>
      <c r="BO63" s="161">
        <f>'Cost Inputs'!BI40*('Discount Factors'!BO$11)</f>
        <v>0</v>
      </c>
      <c r="BP63" s="161">
        <f>'Cost Inputs'!BJ40*('Discount Factors'!BP$11)</f>
        <v>0</v>
      </c>
      <c r="BQ63" s="161">
        <f>'Cost Inputs'!BK40*('Discount Factors'!BQ$11)</f>
        <v>0</v>
      </c>
      <c r="BR63" s="161">
        <f>'Cost Inputs'!BL40*('Discount Factors'!BR$11)</f>
        <v>0</v>
      </c>
      <c r="BS63" s="161">
        <f>'Cost Inputs'!BM40*('Discount Factors'!BS$11)</f>
        <v>0</v>
      </c>
      <c r="BT63" s="161">
        <f>'Cost Inputs'!BN40*('Discount Factors'!BT$11)</f>
        <v>0</v>
      </c>
      <c r="BU63" s="161">
        <f>'Cost Inputs'!BO40*('Discount Factors'!BU$11)</f>
        <v>0</v>
      </c>
      <c r="BV63" s="161">
        <f>'Cost Inputs'!BP40*('Discount Factors'!BV$11)</f>
        <v>0</v>
      </c>
      <c r="BW63" s="161">
        <f>'Cost Inputs'!BQ40*('Discount Factors'!BW$11)</f>
        <v>0</v>
      </c>
      <c r="BX63" s="161">
        <f>'Cost Inputs'!BR40*('Discount Factors'!BX$11)</f>
        <v>0</v>
      </c>
      <c r="BY63" s="161">
        <f>'Cost Inputs'!BS40*('Discount Factors'!BY$11)</f>
        <v>0</v>
      </c>
      <c r="BZ63" s="161">
        <f>'Cost Inputs'!BT40*('Discount Factors'!BZ$11)</f>
        <v>0</v>
      </c>
      <c r="CA63" s="161">
        <f>'Cost Inputs'!BU40*('Discount Factors'!CA$11)</f>
        <v>0</v>
      </c>
      <c r="CB63" s="161">
        <f>'Cost Inputs'!BV40*('Discount Factors'!CB$11)</f>
        <v>0</v>
      </c>
      <c r="CC63" s="161">
        <f>'Cost Inputs'!BW40*('Discount Factors'!CC$11)</f>
        <v>0</v>
      </c>
      <c r="CD63" s="161">
        <f>'Cost Inputs'!BX40*('Discount Factors'!CD$11)</f>
        <v>0</v>
      </c>
      <c r="CE63" s="161">
        <f>'Cost Inputs'!BY40*('Discount Factors'!CE$11)</f>
        <v>0</v>
      </c>
      <c r="CF63" s="161">
        <f>'Cost Inputs'!BZ40*('Discount Factors'!CF$11)</f>
        <v>0</v>
      </c>
      <c r="CG63" s="161">
        <f>'Cost Inputs'!CA40*('Discount Factors'!CG$11)</f>
        <v>0</v>
      </c>
      <c r="CH63" s="161">
        <f>'Cost Inputs'!CB40*('Discount Factors'!CH$11)</f>
        <v>0</v>
      </c>
      <c r="CI63" s="161">
        <f>'Cost Inputs'!CC40*('Discount Factors'!CI$11)</f>
        <v>0</v>
      </c>
      <c r="CJ63" s="161">
        <f>'Cost Inputs'!CD40*('Discount Factors'!CJ$11)</f>
        <v>0</v>
      </c>
      <c r="CK63" s="161">
        <f>'Cost Inputs'!CE40*('Discount Factors'!CK$11)</f>
        <v>0</v>
      </c>
      <c r="CL63" s="161">
        <f>'Cost Inputs'!CF40*('Discount Factors'!CL$11)</f>
        <v>0</v>
      </c>
      <c r="CM63" s="161">
        <f>'Cost Inputs'!CG40*('Discount Factors'!CM$11)</f>
        <v>0</v>
      </c>
      <c r="CN63" s="161">
        <f>'Cost Inputs'!CH40*('Discount Factors'!CN$11)</f>
        <v>0</v>
      </c>
      <c r="CO63" s="161">
        <f>'Cost Inputs'!CI40*('Discount Factors'!CO$11)</f>
        <v>0</v>
      </c>
      <c r="CP63" s="161">
        <f>'Cost Inputs'!CJ40*('Discount Factors'!CP$11)</f>
        <v>0</v>
      </c>
    </row>
    <row r="64" spans="1:94" ht="14" x14ac:dyDescent="0.3">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row>
    <row r="65" spans="1:94" ht="14" x14ac:dyDescent="0.3">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row>
    <row r="66" spans="1:94" ht="14" x14ac:dyDescent="0.3">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row>
    <row r="67" spans="1:94" ht="14" x14ac:dyDescent="0.3">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row>
    <row r="68" spans="1:94" ht="14" x14ac:dyDescent="0.3">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row>
    <row r="69" spans="1:94" ht="14" x14ac:dyDescent="0.3">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row>
    <row r="70" spans="1:94" ht="14" x14ac:dyDescent="0.3">
      <c r="A70" s="2">
        <f>'Cost Inputs'!A43</f>
        <v>9</v>
      </c>
      <c r="B70" s="2">
        <f>'Cost Inputs'!$C43</f>
        <v>0</v>
      </c>
      <c r="E70" s="2">
        <f>'Cost Inputs'!$E43</f>
        <v>0</v>
      </c>
      <c r="H70" s="2" t="str">
        <f>E70&amp;B70</f>
        <v>00</v>
      </c>
      <c r="O70" s="2" t="s">
        <v>101</v>
      </c>
      <c r="P70" s="161">
        <f>'Cost Inputs'!J44*('Discount Factors'!P$11)</f>
        <v>0</v>
      </c>
      <c r="Q70" s="161">
        <f>'Cost Inputs'!K44*('Discount Factors'!Q$11)</f>
        <v>0</v>
      </c>
      <c r="R70" s="161">
        <f>'Cost Inputs'!L44*('Discount Factors'!R$11)</f>
        <v>0</v>
      </c>
      <c r="S70" s="161">
        <f>'Cost Inputs'!M44*('Discount Factors'!S$11)</f>
        <v>0</v>
      </c>
      <c r="T70" s="161">
        <f>'Cost Inputs'!N44*('Discount Factors'!T$11)</f>
        <v>0</v>
      </c>
      <c r="U70" s="161">
        <f>'Cost Inputs'!O44*('Discount Factors'!U$11)</f>
        <v>0</v>
      </c>
      <c r="V70" s="161">
        <f>'Cost Inputs'!P44*('Discount Factors'!V$11)</f>
        <v>0</v>
      </c>
      <c r="W70" s="161">
        <f>'Cost Inputs'!Q44*('Discount Factors'!W$11)</f>
        <v>0</v>
      </c>
      <c r="X70" s="161">
        <f>'Cost Inputs'!R44*('Discount Factors'!X$11)</f>
        <v>0</v>
      </c>
      <c r="Y70" s="161">
        <f>'Cost Inputs'!S44*('Discount Factors'!Y$11)</f>
        <v>0</v>
      </c>
      <c r="Z70" s="161">
        <f>'Cost Inputs'!T44*('Discount Factors'!Z$11)</f>
        <v>0</v>
      </c>
      <c r="AA70" s="161">
        <f>'Cost Inputs'!U44*('Discount Factors'!AA$11)</f>
        <v>0</v>
      </c>
      <c r="AB70" s="161">
        <f>'Cost Inputs'!V44*('Discount Factors'!AB$11)</f>
        <v>0</v>
      </c>
      <c r="AC70" s="161">
        <f>'Cost Inputs'!W44*('Discount Factors'!AC$11)</f>
        <v>0</v>
      </c>
      <c r="AD70" s="161">
        <f>'Cost Inputs'!X44*('Discount Factors'!AD$11)</f>
        <v>0</v>
      </c>
      <c r="AE70" s="161">
        <f>'Cost Inputs'!Y44*('Discount Factors'!AE$11)</f>
        <v>0</v>
      </c>
      <c r="AF70" s="161">
        <f>'Cost Inputs'!Z44*('Discount Factors'!AF$11)</f>
        <v>0</v>
      </c>
      <c r="AG70" s="161">
        <f>'Cost Inputs'!AA44*('Discount Factors'!AG$11)</f>
        <v>0</v>
      </c>
      <c r="AH70" s="161">
        <f>'Cost Inputs'!AB44*('Discount Factors'!AH$11)</f>
        <v>0</v>
      </c>
      <c r="AI70" s="161">
        <f>'Cost Inputs'!AC44*('Discount Factors'!AI$11)</f>
        <v>0</v>
      </c>
      <c r="AJ70" s="161">
        <f>'Cost Inputs'!AD44*('Discount Factors'!AJ$11)</f>
        <v>0</v>
      </c>
      <c r="AK70" s="161">
        <f>'Cost Inputs'!AE44*('Discount Factors'!AK$11)</f>
        <v>0</v>
      </c>
      <c r="AL70" s="161">
        <f>'Cost Inputs'!AF44*('Discount Factors'!AL$11)</f>
        <v>0</v>
      </c>
      <c r="AM70" s="161">
        <f>'Cost Inputs'!AG44*('Discount Factors'!AM$11)</f>
        <v>0</v>
      </c>
      <c r="AN70" s="161">
        <f>'Cost Inputs'!AH44*('Discount Factors'!AN$11)</f>
        <v>0</v>
      </c>
      <c r="AO70" s="161">
        <f>'Cost Inputs'!AI44*('Discount Factors'!AO$11)</f>
        <v>0</v>
      </c>
      <c r="AP70" s="161">
        <f>'Cost Inputs'!AJ44*('Discount Factors'!AP$11)</f>
        <v>0</v>
      </c>
      <c r="AQ70" s="161">
        <f>'Cost Inputs'!AK44*('Discount Factors'!AQ$11)</f>
        <v>0</v>
      </c>
      <c r="AR70" s="161">
        <f>'Cost Inputs'!AL44*('Discount Factors'!AR$11)</f>
        <v>0</v>
      </c>
      <c r="AS70" s="161">
        <f>'Cost Inputs'!AM44*('Discount Factors'!AS$11)</f>
        <v>0</v>
      </c>
      <c r="AT70" s="161">
        <f>'Cost Inputs'!AN44*('Discount Factors'!AT$11)</f>
        <v>0</v>
      </c>
      <c r="AU70" s="161">
        <f>'Cost Inputs'!AO44*('Discount Factors'!AU$11)</f>
        <v>0</v>
      </c>
      <c r="AV70" s="161">
        <f>'Cost Inputs'!AP44*('Discount Factors'!AV$11)</f>
        <v>0</v>
      </c>
      <c r="AW70" s="161">
        <f>'Cost Inputs'!AQ44*('Discount Factors'!AW$11)</f>
        <v>0</v>
      </c>
      <c r="AX70" s="161">
        <f>'Cost Inputs'!AR44*('Discount Factors'!AX$11)</f>
        <v>0</v>
      </c>
      <c r="AY70" s="161">
        <f>'Cost Inputs'!AS44*('Discount Factors'!AY$11)</f>
        <v>0</v>
      </c>
      <c r="AZ70" s="161">
        <f>'Cost Inputs'!AT44*('Discount Factors'!AZ$11)</f>
        <v>0</v>
      </c>
      <c r="BA70" s="161">
        <f>'Cost Inputs'!AU44*('Discount Factors'!BA$11)</f>
        <v>0</v>
      </c>
      <c r="BB70" s="161">
        <f>'Cost Inputs'!AV44*('Discount Factors'!BB$11)</f>
        <v>0</v>
      </c>
      <c r="BC70" s="161">
        <f>'Cost Inputs'!AW44*('Discount Factors'!BC$11)</f>
        <v>0</v>
      </c>
      <c r="BD70" s="161">
        <f>'Cost Inputs'!AX44*('Discount Factors'!BD$11)</f>
        <v>0</v>
      </c>
      <c r="BE70" s="161">
        <f>'Cost Inputs'!AY44*('Discount Factors'!BE$11)</f>
        <v>0</v>
      </c>
      <c r="BF70" s="161">
        <f>'Cost Inputs'!AZ44*('Discount Factors'!BF$11)</f>
        <v>0</v>
      </c>
      <c r="BG70" s="161">
        <f>'Cost Inputs'!BA44*('Discount Factors'!BG$11)</f>
        <v>0</v>
      </c>
      <c r="BH70" s="161">
        <f>'Cost Inputs'!BB44*('Discount Factors'!BH$11)</f>
        <v>0</v>
      </c>
      <c r="BI70" s="161">
        <f>'Cost Inputs'!BC44*('Discount Factors'!BI$11)</f>
        <v>0</v>
      </c>
      <c r="BJ70" s="161">
        <f>'Cost Inputs'!BD44*('Discount Factors'!BJ$11)</f>
        <v>0</v>
      </c>
      <c r="BK70" s="161">
        <f>'Cost Inputs'!BE44*('Discount Factors'!BK$11)</f>
        <v>0</v>
      </c>
      <c r="BL70" s="161">
        <f>'Cost Inputs'!BF44*('Discount Factors'!BL$11)</f>
        <v>0</v>
      </c>
      <c r="BM70" s="161">
        <f>'Cost Inputs'!BG44*('Discount Factors'!BM$11)</f>
        <v>0</v>
      </c>
      <c r="BN70" s="161">
        <f>'Cost Inputs'!BH44*('Discount Factors'!BN$11)</f>
        <v>0</v>
      </c>
      <c r="BO70" s="161">
        <f>'Cost Inputs'!BI44*('Discount Factors'!BO$11)</f>
        <v>0</v>
      </c>
      <c r="BP70" s="161">
        <f>'Cost Inputs'!BJ44*('Discount Factors'!BP$11)</f>
        <v>0</v>
      </c>
      <c r="BQ70" s="161">
        <f>'Cost Inputs'!BK44*('Discount Factors'!BQ$11)</f>
        <v>0</v>
      </c>
      <c r="BR70" s="161">
        <f>'Cost Inputs'!BL44*('Discount Factors'!BR$11)</f>
        <v>0</v>
      </c>
      <c r="BS70" s="161">
        <f>'Cost Inputs'!BM44*('Discount Factors'!BS$11)</f>
        <v>0</v>
      </c>
      <c r="BT70" s="161">
        <f>'Cost Inputs'!BN44*('Discount Factors'!BT$11)</f>
        <v>0</v>
      </c>
      <c r="BU70" s="161">
        <f>'Cost Inputs'!BO44*('Discount Factors'!BU$11)</f>
        <v>0</v>
      </c>
      <c r="BV70" s="161">
        <f>'Cost Inputs'!BP44*('Discount Factors'!BV$11)</f>
        <v>0</v>
      </c>
      <c r="BW70" s="161">
        <f>'Cost Inputs'!BQ44*('Discount Factors'!BW$11)</f>
        <v>0</v>
      </c>
      <c r="BX70" s="161">
        <f>'Cost Inputs'!BR44*('Discount Factors'!BX$11)</f>
        <v>0</v>
      </c>
      <c r="BY70" s="161">
        <f>'Cost Inputs'!BS44*('Discount Factors'!BY$11)</f>
        <v>0</v>
      </c>
      <c r="BZ70" s="161">
        <f>'Cost Inputs'!BT44*('Discount Factors'!BZ$11)</f>
        <v>0</v>
      </c>
      <c r="CA70" s="161">
        <f>'Cost Inputs'!BU44*('Discount Factors'!CA$11)</f>
        <v>0</v>
      </c>
      <c r="CB70" s="161">
        <f>'Cost Inputs'!BV44*('Discount Factors'!CB$11)</f>
        <v>0</v>
      </c>
      <c r="CC70" s="161">
        <f>'Cost Inputs'!BW44*('Discount Factors'!CC$11)</f>
        <v>0</v>
      </c>
      <c r="CD70" s="161">
        <f>'Cost Inputs'!BX44*('Discount Factors'!CD$11)</f>
        <v>0</v>
      </c>
      <c r="CE70" s="161">
        <f>'Cost Inputs'!BY44*('Discount Factors'!CE$11)</f>
        <v>0</v>
      </c>
      <c r="CF70" s="161">
        <f>'Cost Inputs'!BZ44*('Discount Factors'!CF$11)</f>
        <v>0</v>
      </c>
      <c r="CG70" s="161">
        <f>'Cost Inputs'!CA44*('Discount Factors'!CG$11)</f>
        <v>0</v>
      </c>
      <c r="CH70" s="161">
        <f>'Cost Inputs'!CB44*('Discount Factors'!CH$11)</f>
        <v>0</v>
      </c>
      <c r="CI70" s="161">
        <f>'Cost Inputs'!CC44*('Discount Factors'!CI$11)</f>
        <v>0</v>
      </c>
      <c r="CJ70" s="161">
        <f>'Cost Inputs'!CD44*('Discount Factors'!CJ$11)</f>
        <v>0</v>
      </c>
      <c r="CK70" s="161">
        <f>'Cost Inputs'!CE44*('Discount Factors'!CK$11)</f>
        <v>0</v>
      </c>
      <c r="CL70" s="161">
        <f>'Cost Inputs'!CF44*('Discount Factors'!CL$11)</f>
        <v>0</v>
      </c>
      <c r="CM70" s="161">
        <f>'Cost Inputs'!CG44*('Discount Factors'!CM$11)</f>
        <v>0</v>
      </c>
      <c r="CN70" s="161">
        <f>'Cost Inputs'!CH44*('Discount Factors'!CN$11)</f>
        <v>0</v>
      </c>
      <c r="CO70" s="161">
        <f>'Cost Inputs'!CI44*('Discount Factors'!CO$11)</f>
        <v>0</v>
      </c>
      <c r="CP70" s="161">
        <f>'Cost Inputs'!CJ44*('Discount Factors'!CP$11)</f>
        <v>0</v>
      </c>
    </row>
    <row r="71" spans="1:94" ht="14" x14ac:dyDescent="0.3">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row>
    <row r="72" spans="1:94" ht="14" x14ac:dyDescent="0.3">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row>
    <row r="73" spans="1:94" ht="14" x14ac:dyDescent="0.3">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row>
    <row r="74" spans="1:94" ht="14" x14ac:dyDescent="0.3">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row>
    <row r="75" spans="1:94" ht="14" x14ac:dyDescent="0.3">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row>
    <row r="76" spans="1:94" ht="14" x14ac:dyDescent="0.3">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row>
    <row r="77" spans="1:94" ht="14" x14ac:dyDescent="0.3">
      <c r="A77" s="2">
        <f>'Cost Inputs'!A47</f>
        <v>10</v>
      </c>
      <c r="B77" s="2">
        <f>'Cost Inputs'!$C47</f>
        <v>0</v>
      </c>
      <c r="E77" s="2">
        <f>'Cost Inputs'!$E47</f>
        <v>0</v>
      </c>
      <c r="H77" s="2" t="str">
        <f>E77&amp;B77</f>
        <v>00</v>
      </c>
      <c r="O77" s="2" t="s">
        <v>101</v>
      </c>
      <c r="P77" s="161">
        <f>'Cost Inputs'!J48*('Discount Factors'!P$11)</f>
        <v>0</v>
      </c>
      <c r="Q77" s="161">
        <f>'Cost Inputs'!K48*('Discount Factors'!Q$11)</f>
        <v>0</v>
      </c>
      <c r="R77" s="161">
        <f>'Cost Inputs'!L48*('Discount Factors'!R$11)</f>
        <v>0</v>
      </c>
      <c r="S77" s="161">
        <f>'Cost Inputs'!M48*('Discount Factors'!S$11)</f>
        <v>0</v>
      </c>
      <c r="T77" s="161">
        <f>'Cost Inputs'!N48*('Discount Factors'!T$11)</f>
        <v>0</v>
      </c>
      <c r="U77" s="161">
        <f>'Cost Inputs'!O48*('Discount Factors'!U$11)</f>
        <v>0</v>
      </c>
      <c r="V77" s="161">
        <f>'Cost Inputs'!P48*('Discount Factors'!V$11)</f>
        <v>0</v>
      </c>
      <c r="W77" s="161">
        <f>'Cost Inputs'!Q48*('Discount Factors'!W$11)</f>
        <v>0</v>
      </c>
      <c r="X77" s="161">
        <f>'Cost Inputs'!R48*('Discount Factors'!X$11)</f>
        <v>0</v>
      </c>
      <c r="Y77" s="161">
        <f>'Cost Inputs'!S48*('Discount Factors'!Y$11)</f>
        <v>0</v>
      </c>
      <c r="Z77" s="161">
        <f>'Cost Inputs'!T48*('Discount Factors'!Z$11)</f>
        <v>0</v>
      </c>
      <c r="AA77" s="161">
        <f>'Cost Inputs'!U48*('Discount Factors'!AA$11)</f>
        <v>0</v>
      </c>
      <c r="AB77" s="161">
        <f>'Cost Inputs'!V48*('Discount Factors'!AB$11)</f>
        <v>0</v>
      </c>
      <c r="AC77" s="161">
        <f>'Cost Inputs'!W48*('Discount Factors'!AC$11)</f>
        <v>0</v>
      </c>
      <c r="AD77" s="161">
        <f>'Cost Inputs'!X48*('Discount Factors'!AD$11)</f>
        <v>0</v>
      </c>
      <c r="AE77" s="161">
        <f>'Cost Inputs'!Y48*('Discount Factors'!AE$11)</f>
        <v>0</v>
      </c>
      <c r="AF77" s="161">
        <f>'Cost Inputs'!Z48*('Discount Factors'!AF$11)</f>
        <v>0</v>
      </c>
      <c r="AG77" s="161">
        <f>'Cost Inputs'!AA48*('Discount Factors'!AG$11)</f>
        <v>0</v>
      </c>
      <c r="AH77" s="161">
        <f>'Cost Inputs'!AB48*('Discount Factors'!AH$11)</f>
        <v>0</v>
      </c>
      <c r="AI77" s="161">
        <f>'Cost Inputs'!AC48*('Discount Factors'!AI$11)</f>
        <v>0</v>
      </c>
      <c r="AJ77" s="161">
        <f>'Cost Inputs'!AD48*('Discount Factors'!AJ$11)</f>
        <v>0</v>
      </c>
      <c r="AK77" s="161">
        <f>'Cost Inputs'!AE48*('Discount Factors'!AK$11)</f>
        <v>0</v>
      </c>
      <c r="AL77" s="161">
        <f>'Cost Inputs'!AF48*('Discount Factors'!AL$11)</f>
        <v>0</v>
      </c>
      <c r="AM77" s="161">
        <f>'Cost Inputs'!AG48*('Discount Factors'!AM$11)</f>
        <v>0</v>
      </c>
      <c r="AN77" s="161">
        <f>'Cost Inputs'!AH48*('Discount Factors'!AN$11)</f>
        <v>0</v>
      </c>
      <c r="AO77" s="161">
        <f>'Cost Inputs'!AI48*('Discount Factors'!AO$11)</f>
        <v>0</v>
      </c>
      <c r="AP77" s="161">
        <f>'Cost Inputs'!AJ48*('Discount Factors'!AP$11)</f>
        <v>0</v>
      </c>
      <c r="AQ77" s="161">
        <f>'Cost Inputs'!AK48*('Discount Factors'!AQ$11)</f>
        <v>0</v>
      </c>
      <c r="AR77" s="161">
        <f>'Cost Inputs'!AL48*('Discount Factors'!AR$11)</f>
        <v>0</v>
      </c>
      <c r="AS77" s="161">
        <f>'Cost Inputs'!AM48*('Discount Factors'!AS$11)</f>
        <v>0</v>
      </c>
      <c r="AT77" s="161">
        <f>'Cost Inputs'!AN48*('Discount Factors'!AT$11)</f>
        <v>0</v>
      </c>
      <c r="AU77" s="161">
        <f>'Cost Inputs'!AO48*('Discount Factors'!AU$11)</f>
        <v>0</v>
      </c>
      <c r="AV77" s="161">
        <f>'Cost Inputs'!AP48*('Discount Factors'!AV$11)</f>
        <v>0</v>
      </c>
      <c r="AW77" s="161">
        <f>'Cost Inputs'!AQ48*('Discount Factors'!AW$11)</f>
        <v>0</v>
      </c>
      <c r="AX77" s="161">
        <f>'Cost Inputs'!AR48*('Discount Factors'!AX$11)</f>
        <v>0</v>
      </c>
      <c r="AY77" s="161">
        <f>'Cost Inputs'!AS48*('Discount Factors'!AY$11)</f>
        <v>0</v>
      </c>
      <c r="AZ77" s="161">
        <f>'Cost Inputs'!AT48*('Discount Factors'!AZ$11)</f>
        <v>0</v>
      </c>
      <c r="BA77" s="161">
        <f>'Cost Inputs'!AU48*('Discount Factors'!BA$11)</f>
        <v>0</v>
      </c>
      <c r="BB77" s="161">
        <f>'Cost Inputs'!AV48*('Discount Factors'!BB$11)</f>
        <v>0</v>
      </c>
      <c r="BC77" s="161">
        <f>'Cost Inputs'!AW48*('Discount Factors'!BC$11)</f>
        <v>0</v>
      </c>
      <c r="BD77" s="161">
        <f>'Cost Inputs'!AX48*('Discount Factors'!BD$11)</f>
        <v>0</v>
      </c>
      <c r="BE77" s="161">
        <f>'Cost Inputs'!AY48*('Discount Factors'!BE$11)</f>
        <v>0</v>
      </c>
      <c r="BF77" s="161">
        <f>'Cost Inputs'!AZ48*('Discount Factors'!BF$11)</f>
        <v>0</v>
      </c>
      <c r="BG77" s="161">
        <f>'Cost Inputs'!BA48*('Discount Factors'!BG$11)</f>
        <v>0</v>
      </c>
      <c r="BH77" s="161">
        <f>'Cost Inputs'!BB48*('Discount Factors'!BH$11)</f>
        <v>0</v>
      </c>
      <c r="BI77" s="161">
        <f>'Cost Inputs'!BC48*('Discount Factors'!BI$11)</f>
        <v>0</v>
      </c>
      <c r="BJ77" s="161">
        <f>'Cost Inputs'!BD48*('Discount Factors'!BJ$11)</f>
        <v>0</v>
      </c>
      <c r="BK77" s="161">
        <f>'Cost Inputs'!BE48*('Discount Factors'!BK$11)</f>
        <v>0</v>
      </c>
      <c r="BL77" s="161">
        <f>'Cost Inputs'!BF48*('Discount Factors'!BL$11)</f>
        <v>0</v>
      </c>
      <c r="BM77" s="161">
        <f>'Cost Inputs'!BG48*('Discount Factors'!BM$11)</f>
        <v>0</v>
      </c>
      <c r="BN77" s="161">
        <f>'Cost Inputs'!BH48*('Discount Factors'!BN$11)</f>
        <v>0</v>
      </c>
      <c r="BO77" s="161">
        <f>'Cost Inputs'!BI48*('Discount Factors'!BO$11)</f>
        <v>0</v>
      </c>
      <c r="BP77" s="161">
        <f>'Cost Inputs'!BJ48*('Discount Factors'!BP$11)</f>
        <v>0</v>
      </c>
      <c r="BQ77" s="161">
        <f>'Cost Inputs'!BK48*('Discount Factors'!BQ$11)</f>
        <v>0</v>
      </c>
      <c r="BR77" s="161">
        <f>'Cost Inputs'!BL48*('Discount Factors'!BR$11)</f>
        <v>0</v>
      </c>
      <c r="BS77" s="161">
        <f>'Cost Inputs'!BM48*('Discount Factors'!BS$11)</f>
        <v>0</v>
      </c>
      <c r="BT77" s="161">
        <f>'Cost Inputs'!BN48*('Discount Factors'!BT$11)</f>
        <v>0</v>
      </c>
      <c r="BU77" s="161">
        <f>'Cost Inputs'!BO48*('Discount Factors'!BU$11)</f>
        <v>0</v>
      </c>
      <c r="BV77" s="161">
        <f>'Cost Inputs'!BP48*('Discount Factors'!BV$11)</f>
        <v>0</v>
      </c>
      <c r="BW77" s="161">
        <f>'Cost Inputs'!BQ48*('Discount Factors'!BW$11)</f>
        <v>0</v>
      </c>
      <c r="BX77" s="161">
        <f>'Cost Inputs'!BR48*('Discount Factors'!BX$11)</f>
        <v>0</v>
      </c>
      <c r="BY77" s="161">
        <f>'Cost Inputs'!BS48*('Discount Factors'!BY$11)</f>
        <v>0</v>
      </c>
      <c r="BZ77" s="161">
        <f>'Cost Inputs'!BT48*('Discount Factors'!BZ$11)</f>
        <v>0</v>
      </c>
      <c r="CA77" s="161">
        <f>'Cost Inputs'!BU48*('Discount Factors'!CA$11)</f>
        <v>0</v>
      </c>
      <c r="CB77" s="161">
        <f>'Cost Inputs'!BV48*('Discount Factors'!CB$11)</f>
        <v>0</v>
      </c>
      <c r="CC77" s="161">
        <f>'Cost Inputs'!BW48*('Discount Factors'!CC$11)</f>
        <v>0</v>
      </c>
      <c r="CD77" s="161">
        <f>'Cost Inputs'!BX48*('Discount Factors'!CD$11)</f>
        <v>0</v>
      </c>
      <c r="CE77" s="161">
        <f>'Cost Inputs'!BY48*('Discount Factors'!CE$11)</f>
        <v>0</v>
      </c>
      <c r="CF77" s="161">
        <f>'Cost Inputs'!BZ48*('Discount Factors'!CF$11)</f>
        <v>0</v>
      </c>
      <c r="CG77" s="161">
        <f>'Cost Inputs'!CA48*('Discount Factors'!CG$11)</f>
        <v>0</v>
      </c>
      <c r="CH77" s="161">
        <f>'Cost Inputs'!CB48*('Discount Factors'!CH$11)</f>
        <v>0</v>
      </c>
      <c r="CI77" s="161">
        <f>'Cost Inputs'!CC48*('Discount Factors'!CI$11)</f>
        <v>0</v>
      </c>
      <c r="CJ77" s="161">
        <f>'Cost Inputs'!CD48*('Discount Factors'!CJ$11)</f>
        <v>0</v>
      </c>
      <c r="CK77" s="161">
        <f>'Cost Inputs'!CE48*('Discount Factors'!CK$11)</f>
        <v>0</v>
      </c>
      <c r="CL77" s="161">
        <f>'Cost Inputs'!CF48*('Discount Factors'!CL$11)</f>
        <v>0</v>
      </c>
      <c r="CM77" s="161">
        <f>'Cost Inputs'!CG48*('Discount Factors'!CM$11)</f>
        <v>0</v>
      </c>
      <c r="CN77" s="161">
        <f>'Cost Inputs'!CH48*('Discount Factors'!CN$11)</f>
        <v>0</v>
      </c>
      <c r="CO77" s="161">
        <f>'Cost Inputs'!CI48*('Discount Factors'!CO$11)</f>
        <v>0</v>
      </c>
      <c r="CP77" s="161">
        <f>'Cost Inputs'!CJ48*('Discount Factors'!CP$11)</f>
        <v>0</v>
      </c>
    </row>
    <row r="78" spans="1:94" ht="14" x14ac:dyDescent="0.3">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row>
    <row r="79" spans="1:94" ht="14" x14ac:dyDescent="0.3">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row>
    <row r="80" spans="1:94" ht="14" x14ac:dyDescent="0.3">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row>
    <row r="81" spans="1:94" ht="14" x14ac:dyDescent="0.3">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row>
    <row r="82" spans="1:94" ht="14" x14ac:dyDescent="0.3">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row>
    <row r="83" spans="1:94" ht="14" x14ac:dyDescent="0.3">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row>
    <row r="84" spans="1:94" ht="14" x14ac:dyDescent="0.3">
      <c r="A84" s="2">
        <f>'Cost Inputs'!A51</f>
        <v>11</v>
      </c>
      <c r="B84" s="2">
        <f>'Cost Inputs'!$C51</f>
        <v>0</v>
      </c>
      <c r="E84" s="2">
        <f>'Cost Inputs'!$E51</f>
        <v>0</v>
      </c>
      <c r="H84" s="2" t="str">
        <f>E84&amp;B84</f>
        <v>00</v>
      </c>
      <c r="O84" s="2" t="s">
        <v>101</v>
      </c>
      <c r="P84" s="161">
        <f>'Cost Inputs'!J52*('Discount Factors'!P$11)</f>
        <v>0</v>
      </c>
      <c r="Q84" s="161">
        <f>'Cost Inputs'!K52*('Discount Factors'!Q$11)</f>
        <v>0</v>
      </c>
      <c r="R84" s="161">
        <f>'Cost Inputs'!L52*('Discount Factors'!R$11)</f>
        <v>0</v>
      </c>
      <c r="S84" s="161">
        <f>'Cost Inputs'!M52*('Discount Factors'!S$11)</f>
        <v>0</v>
      </c>
      <c r="T84" s="161">
        <f>'Cost Inputs'!N52*('Discount Factors'!T$11)</f>
        <v>0</v>
      </c>
      <c r="U84" s="161">
        <f>'Cost Inputs'!O52*('Discount Factors'!U$11)</f>
        <v>0</v>
      </c>
      <c r="V84" s="161">
        <f>'Cost Inputs'!P52*('Discount Factors'!V$11)</f>
        <v>0</v>
      </c>
      <c r="W84" s="161">
        <f>'Cost Inputs'!Q52*('Discount Factors'!W$11)</f>
        <v>0</v>
      </c>
      <c r="X84" s="161">
        <f>'Cost Inputs'!R52*('Discount Factors'!X$11)</f>
        <v>0</v>
      </c>
      <c r="Y84" s="161">
        <f>'Cost Inputs'!S52*('Discount Factors'!Y$11)</f>
        <v>0</v>
      </c>
      <c r="Z84" s="161">
        <f>'Cost Inputs'!T52*('Discount Factors'!Z$11)</f>
        <v>0</v>
      </c>
      <c r="AA84" s="161">
        <f>'Cost Inputs'!U52*('Discount Factors'!AA$11)</f>
        <v>0</v>
      </c>
      <c r="AB84" s="161">
        <f>'Cost Inputs'!V52*('Discount Factors'!AB$11)</f>
        <v>0</v>
      </c>
      <c r="AC84" s="161">
        <f>'Cost Inputs'!W52*('Discount Factors'!AC$11)</f>
        <v>0</v>
      </c>
      <c r="AD84" s="161">
        <f>'Cost Inputs'!X52*('Discount Factors'!AD$11)</f>
        <v>0</v>
      </c>
      <c r="AE84" s="161">
        <f>'Cost Inputs'!Y52*('Discount Factors'!AE$11)</f>
        <v>0</v>
      </c>
      <c r="AF84" s="161">
        <f>'Cost Inputs'!Z52*('Discount Factors'!AF$11)</f>
        <v>0</v>
      </c>
      <c r="AG84" s="161">
        <f>'Cost Inputs'!AA52*('Discount Factors'!AG$11)</f>
        <v>0</v>
      </c>
      <c r="AH84" s="161">
        <f>'Cost Inputs'!AB52*('Discount Factors'!AH$11)</f>
        <v>0</v>
      </c>
      <c r="AI84" s="161">
        <f>'Cost Inputs'!AC52*('Discount Factors'!AI$11)</f>
        <v>0</v>
      </c>
      <c r="AJ84" s="161">
        <f>'Cost Inputs'!AD52*('Discount Factors'!AJ$11)</f>
        <v>0</v>
      </c>
      <c r="AK84" s="161">
        <f>'Cost Inputs'!AE52*('Discount Factors'!AK$11)</f>
        <v>0</v>
      </c>
      <c r="AL84" s="161">
        <f>'Cost Inputs'!AF52*('Discount Factors'!AL$11)</f>
        <v>0</v>
      </c>
      <c r="AM84" s="161">
        <f>'Cost Inputs'!AG52*('Discount Factors'!AM$11)</f>
        <v>0</v>
      </c>
      <c r="AN84" s="161">
        <f>'Cost Inputs'!AH52*('Discount Factors'!AN$11)</f>
        <v>0</v>
      </c>
      <c r="AO84" s="161">
        <f>'Cost Inputs'!AI52*('Discount Factors'!AO$11)</f>
        <v>0</v>
      </c>
      <c r="AP84" s="161">
        <f>'Cost Inputs'!AJ52*('Discount Factors'!AP$11)</f>
        <v>0</v>
      </c>
      <c r="AQ84" s="161">
        <f>'Cost Inputs'!AK52*('Discount Factors'!AQ$11)</f>
        <v>0</v>
      </c>
      <c r="AR84" s="161">
        <f>'Cost Inputs'!AL52*('Discount Factors'!AR$11)</f>
        <v>0</v>
      </c>
      <c r="AS84" s="161">
        <f>'Cost Inputs'!AM52*('Discount Factors'!AS$11)</f>
        <v>0</v>
      </c>
      <c r="AT84" s="161">
        <f>'Cost Inputs'!AN52*('Discount Factors'!AT$11)</f>
        <v>0</v>
      </c>
      <c r="AU84" s="161">
        <f>'Cost Inputs'!AO52*('Discount Factors'!AU$11)</f>
        <v>0</v>
      </c>
      <c r="AV84" s="161">
        <f>'Cost Inputs'!AP52*('Discount Factors'!AV$11)</f>
        <v>0</v>
      </c>
      <c r="AW84" s="161">
        <f>'Cost Inputs'!AQ52*('Discount Factors'!AW$11)</f>
        <v>0</v>
      </c>
      <c r="AX84" s="161">
        <f>'Cost Inputs'!AR52*('Discount Factors'!AX$11)</f>
        <v>0</v>
      </c>
      <c r="AY84" s="161">
        <f>'Cost Inputs'!AS52*('Discount Factors'!AY$11)</f>
        <v>0</v>
      </c>
      <c r="AZ84" s="161">
        <f>'Cost Inputs'!AT52*('Discount Factors'!AZ$11)</f>
        <v>0</v>
      </c>
      <c r="BA84" s="161">
        <f>'Cost Inputs'!AU52*('Discount Factors'!BA$11)</f>
        <v>0</v>
      </c>
      <c r="BB84" s="161">
        <f>'Cost Inputs'!AV52*('Discount Factors'!BB$11)</f>
        <v>0</v>
      </c>
      <c r="BC84" s="161">
        <f>'Cost Inputs'!AW52*('Discount Factors'!BC$11)</f>
        <v>0</v>
      </c>
      <c r="BD84" s="161">
        <f>'Cost Inputs'!AX52*('Discount Factors'!BD$11)</f>
        <v>0</v>
      </c>
      <c r="BE84" s="161">
        <f>'Cost Inputs'!AY52*('Discount Factors'!BE$11)</f>
        <v>0</v>
      </c>
      <c r="BF84" s="161">
        <f>'Cost Inputs'!AZ52*('Discount Factors'!BF$11)</f>
        <v>0</v>
      </c>
      <c r="BG84" s="161">
        <f>'Cost Inputs'!BA52*('Discount Factors'!BG$11)</f>
        <v>0</v>
      </c>
      <c r="BH84" s="161">
        <f>'Cost Inputs'!BB52*('Discount Factors'!BH$11)</f>
        <v>0</v>
      </c>
      <c r="BI84" s="161">
        <f>'Cost Inputs'!BC52*('Discount Factors'!BI$11)</f>
        <v>0</v>
      </c>
      <c r="BJ84" s="161">
        <f>'Cost Inputs'!BD52*('Discount Factors'!BJ$11)</f>
        <v>0</v>
      </c>
      <c r="BK84" s="161">
        <f>'Cost Inputs'!BE52*('Discount Factors'!BK$11)</f>
        <v>0</v>
      </c>
      <c r="BL84" s="161">
        <f>'Cost Inputs'!BF52*('Discount Factors'!BL$11)</f>
        <v>0</v>
      </c>
      <c r="BM84" s="161">
        <f>'Cost Inputs'!BG52*('Discount Factors'!BM$11)</f>
        <v>0</v>
      </c>
      <c r="BN84" s="161">
        <f>'Cost Inputs'!BH52*('Discount Factors'!BN$11)</f>
        <v>0</v>
      </c>
      <c r="BO84" s="161">
        <f>'Cost Inputs'!BI52*('Discount Factors'!BO$11)</f>
        <v>0</v>
      </c>
      <c r="BP84" s="161">
        <f>'Cost Inputs'!BJ52*('Discount Factors'!BP$11)</f>
        <v>0</v>
      </c>
      <c r="BQ84" s="161">
        <f>'Cost Inputs'!BK52*('Discount Factors'!BQ$11)</f>
        <v>0</v>
      </c>
      <c r="BR84" s="161">
        <f>'Cost Inputs'!BL52*('Discount Factors'!BR$11)</f>
        <v>0</v>
      </c>
      <c r="BS84" s="161">
        <f>'Cost Inputs'!BM52*('Discount Factors'!BS$11)</f>
        <v>0</v>
      </c>
      <c r="BT84" s="161">
        <f>'Cost Inputs'!BN52*('Discount Factors'!BT$11)</f>
        <v>0</v>
      </c>
      <c r="BU84" s="161">
        <f>'Cost Inputs'!BO52*('Discount Factors'!BU$11)</f>
        <v>0</v>
      </c>
      <c r="BV84" s="161">
        <f>'Cost Inputs'!BP52*('Discount Factors'!BV$11)</f>
        <v>0</v>
      </c>
      <c r="BW84" s="161">
        <f>'Cost Inputs'!BQ52*('Discount Factors'!BW$11)</f>
        <v>0</v>
      </c>
      <c r="BX84" s="161">
        <f>'Cost Inputs'!BR52*('Discount Factors'!BX$11)</f>
        <v>0</v>
      </c>
      <c r="BY84" s="161">
        <f>'Cost Inputs'!BS52*('Discount Factors'!BY$11)</f>
        <v>0</v>
      </c>
      <c r="BZ84" s="161">
        <f>'Cost Inputs'!BT52*('Discount Factors'!BZ$11)</f>
        <v>0</v>
      </c>
      <c r="CA84" s="161">
        <f>'Cost Inputs'!BU52*('Discount Factors'!CA$11)</f>
        <v>0</v>
      </c>
      <c r="CB84" s="161">
        <f>'Cost Inputs'!BV52*('Discount Factors'!CB$11)</f>
        <v>0</v>
      </c>
      <c r="CC84" s="161">
        <f>'Cost Inputs'!BW52*('Discount Factors'!CC$11)</f>
        <v>0</v>
      </c>
      <c r="CD84" s="161">
        <f>'Cost Inputs'!BX52*('Discount Factors'!CD$11)</f>
        <v>0</v>
      </c>
      <c r="CE84" s="161">
        <f>'Cost Inputs'!BY52*('Discount Factors'!CE$11)</f>
        <v>0</v>
      </c>
      <c r="CF84" s="161">
        <f>'Cost Inputs'!BZ52*('Discount Factors'!CF$11)</f>
        <v>0</v>
      </c>
      <c r="CG84" s="161">
        <f>'Cost Inputs'!CA52*('Discount Factors'!CG$11)</f>
        <v>0</v>
      </c>
      <c r="CH84" s="161">
        <f>'Cost Inputs'!CB52*('Discount Factors'!CH$11)</f>
        <v>0</v>
      </c>
      <c r="CI84" s="161">
        <f>'Cost Inputs'!CC52*('Discount Factors'!CI$11)</f>
        <v>0</v>
      </c>
      <c r="CJ84" s="161">
        <f>'Cost Inputs'!CD52*('Discount Factors'!CJ$11)</f>
        <v>0</v>
      </c>
      <c r="CK84" s="161">
        <f>'Cost Inputs'!CE52*('Discount Factors'!CK$11)</f>
        <v>0</v>
      </c>
      <c r="CL84" s="161">
        <f>'Cost Inputs'!CF52*('Discount Factors'!CL$11)</f>
        <v>0</v>
      </c>
      <c r="CM84" s="161">
        <f>'Cost Inputs'!CG52*('Discount Factors'!CM$11)</f>
        <v>0</v>
      </c>
      <c r="CN84" s="161">
        <f>'Cost Inputs'!CH52*('Discount Factors'!CN$11)</f>
        <v>0</v>
      </c>
      <c r="CO84" s="161">
        <f>'Cost Inputs'!CI52*('Discount Factors'!CO$11)</f>
        <v>0</v>
      </c>
      <c r="CP84" s="161">
        <f>'Cost Inputs'!CJ52*('Discount Factors'!CP$11)</f>
        <v>0</v>
      </c>
    </row>
    <row r="85" spans="1:94" ht="14" x14ac:dyDescent="0.3">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row>
    <row r="86" spans="1:94" ht="14" x14ac:dyDescent="0.3">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row>
    <row r="87" spans="1:94" ht="14" x14ac:dyDescent="0.3">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row>
    <row r="88" spans="1:94" ht="14" x14ac:dyDescent="0.3">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row>
    <row r="89" spans="1:94" ht="14" x14ac:dyDescent="0.3">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row>
    <row r="90" spans="1:94" ht="14" x14ac:dyDescent="0.3">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row>
    <row r="91" spans="1:94" ht="14" x14ac:dyDescent="0.3">
      <c r="A91" s="2">
        <f>'Cost Inputs'!A55</f>
        <v>12</v>
      </c>
      <c r="B91" s="2">
        <f>'Cost Inputs'!$C55</f>
        <v>0</v>
      </c>
      <c r="E91" s="2">
        <f>'Cost Inputs'!$E55</f>
        <v>0</v>
      </c>
      <c r="H91" s="2" t="str">
        <f>E91&amp;B91</f>
        <v>00</v>
      </c>
      <c r="O91" s="2" t="s">
        <v>101</v>
      </c>
      <c r="P91" s="161">
        <f>'Cost Inputs'!J56*('Discount Factors'!P$11)</f>
        <v>0</v>
      </c>
      <c r="Q91" s="161">
        <f>'Cost Inputs'!K56*('Discount Factors'!Q$11)</f>
        <v>0</v>
      </c>
      <c r="R91" s="161">
        <f>'Cost Inputs'!L56*('Discount Factors'!R$11)</f>
        <v>0</v>
      </c>
      <c r="S91" s="161">
        <f>'Cost Inputs'!M56*('Discount Factors'!S$11)</f>
        <v>0</v>
      </c>
      <c r="T91" s="161">
        <f>'Cost Inputs'!N56*('Discount Factors'!T$11)</f>
        <v>0</v>
      </c>
      <c r="U91" s="161">
        <f>'Cost Inputs'!O56*('Discount Factors'!U$11)</f>
        <v>0</v>
      </c>
      <c r="V91" s="161">
        <f>'Cost Inputs'!P56*('Discount Factors'!V$11)</f>
        <v>0</v>
      </c>
      <c r="W91" s="161">
        <f>'Cost Inputs'!Q56*('Discount Factors'!W$11)</f>
        <v>0</v>
      </c>
      <c r="X91" s="161">
        <f>'Cost Inputs'!R56*('Discount Factors'!X$11)</f>
        <v>0</v>
      </c>
      <c r="Y91" s="161">
        <f>'Cost Inputs'!S56*('Discount Factors'!Y$11)</f>
        <v>0</v>
      </c>
      <c r="Z91" s="161">
        <f>'Cost Inputs'!T56*('Discount Factors'!Z$11)</f>
        <v>0</v>
      </c>
      <c r="AA91" s="161">
        <f>'Cost Inputs'!U56*('Discount Factors'!AA$11)</f>
        <v>0</v>
      </c>
      <c r="AB91" s="161">
        <f>'Cost Inputs'!V56*('Discount Factors'!AB$11)</f>
        <v>0</v>
      </c>
      <c r="AC91" s="161">
        <f>'Cost Inputs'!W56*('Discount Factors'!AC$11)</f>
        <v>0</v>
      </c>
      <c r="AD91" s="161">
        <f>'Cost Inputs'!X56*('Discount Factors'!AD$11)</f>
        <v>0</v>
      </c>
      <c r="AE91" s="161">
        <f>'Cost Inputs'!Y56*('Discount Factors'!AE$11)</f>
        <v>0</v>
      </c>
      <c r="AF91" s="161">
        <f>'Cost Inputs'!Z56*('Discount Factors'!AF$11)</f>
        <v>0</v>
      </c>
      <c r="AG91" s="161">
        <f>'Cost Inputs'!AA56*('Discount Factors'!AG$11)</f>
        <v>0</v>
      </c>
      <c r="AH91" s="161">
        <f>'Cost Inputs'!AB56*('Discount Factors'!AH$11)</f>
        <v>0</v>
      </c>
      <c r="AI91" s="161">
        <f>'Cost Inputs'!AC56*('Discount Factors'!AI$11)</f>
        <v>0</v>
      </c>
      <c r="AJ91" s="161">
        <f>'Cost Inputs'!AD56*('Discount Factors'!AJ$11)</f>
        <v>0</v>
      </c>
      <c r="AK91" s="161">
        <f>'Cost Inputs'!AE56*('Discount Factors'!AK$11)</f>
        <v>0</v>
      </c>
      <c r="AL91" s="161">
        <f>'Cost Inputs'!AF56*('Discount Factors'!AL$11)</f>
        <v>0</v>
      </c>
      <c r="AM91" s="161">
        <f>'Cost Inputs'!AG56*('Discount Factors'!AM$11)</f>
        <v>0</v>
      </c>
      <c r="AN91" s="161">
        <f>'Cost Inputs'!AH56*('Discount Factors'!AN$11)</f>
        <v>0</v>
      </c>
      <c r="AO91" s="161">
        <f>'Cost Inputs'!AI56*('Discount Factors'!AO$11)</f>
        <v>0</v>
      </c>
      <c r="AP91" s="161">
        <f>'Cost Inputs'!AJ56*('Discount Factors'!AP$11)</f>
        <v>0</v>
      </c>
      <c r="AQ91" s="161">
        <f>'Cost Inputs'!AK56*('Discount Factors'!AQ$11)</f>
        <v>0</v>
      </c>
      <c r="AR91" s="161">
        <f>'Cost Inputs'!AL56*('Discount Factors'!AR$11)</f>
        <v>0</v>
      </c>
      <c r="AS91" s="161">
        <f>'Cost Inputs'!AM56*('Discount Factors'!AS$11)</f>
        <v>0</v>
      </c>
      <c r="AT91" s="161">
        <f>'Cost Inputs'!AN56*('Discount Factors'!AT$11)</f>
        <v>0</v>
      </c>
      <c r="AU91" s="161">
        <f>'Cost Inputs'!AO56*('Discount Factors'!AU$11)</f>
        <v>0</v>
      </c>
      <c r="AV91" s="161">
        <f>'Cost Inputs'!AP56*('Discount Factors'!AV$11)</f>
        <v>0</v>
      </c>
      <c r="AW91" s="161">
        <f>'Cost Inputs'!AQ56*('Discount Factors'!AW$11)</f>
        <v>0</v>
      </c>
      <c r="AX91" s="161">
        <f>'Cost Inputs'!AR56*('Discount Factors'!AX$11)</f>
        <v>0</v>
      </c>
      <c r="AY91" s="161">
        <f>'Cost Inputs'!AS56*('Discount Factors'!AY$11)</f>
        <v>0</v>
      </c>
      <c r="AZ91" s="161">
        <f>'Cost Inputs'!AT56*('Discount Factors'!AZ$11)</f>
        <v>0</v>
      </c>
      <c r="BA91" s="161">
        <f>'Cost Inputs'!AU56*('Discount Factors'!BA$11)</f>
        <v>0</v>
      </c>
      <c r="BB91" s="161">
        <f>'Cost Inputs'!AV56*('Discount Factors'!BB$11)</f>
        <v>0</v>
      </c>
      <c r="BC91" s="161">
        <f>'Cost Inputs'!AW56*('Discount Factors'!BC$11)</f>
        <v>0</v>
      </c>
      <c r="BD91" s="161">
        <f>'Cost Inputs'!AX56*('Discount Factors'!BD$11)</f>
        <v>0</v>
      </c>
      <c r="BE91" s="161">
        <f>'Cost Inputs'!AY56*('Discount Factors'!BE$11)</f>
        <v>0</v>
      </c>
      <c r="BF91" s="161">
        <f>'Cost Inputs'!AZ56*('Discount Factors'!BF$11)</f>
        <v>0</v>
      </c>
      <c r="BG91" s="161">
        <f>'Cost Inputs'!BA56*('Discount Factors'!BG$11)</f>
        <v>0</v>
      </c>
      <c r="BH91" s="161">
        <f>'Cost Inputs'!BB56*('Discount Factors'!BH$11)</f>
        <v>0</v>
      </c>
      <c r="BI91" s="161">
        <f>'Cost Inputs'!BC56*('Discount Factors'!BI$11)</f>
        <v>0</v>
      </c>
      <c r="BJ91" s="161">
        <f>'Cost Inputs'!BD56*('Discount Factors'!BJ$11)</f>
        <v>0</v>
      </c>
      <c r="BK91" s="161">
        <f>'Cost Inputs'!BE56*('Discount Factors'!BK$11)</f>
        <v>0</v>
      </c>
      <c r="BL91" s="161">
        <f>'Cost Inputs'!BF56*('Discount Factors'!BL$11)</f>
        <v>0</v>
      </c>
      <c r="BM91" s="161">
        <f>'Cost Inputs'!BG56*('Discount Factors'!BM$11)</f>
        <v>0</v>
      </c>
      <c r="BN91" s="161">
        <f>'Cost Inputs'!BH56*('Discount Factors'!BN$11)</f>
        <v>0</v>
      </c>
      <c r="BO91" s="161">
        <f>'Cost Inputs'!BI56*('Discount Factors'!BO$11)</f>
        <v>0</v>
      </c>
      <c r="BP91" s="161">
        <f>'Cost Inputs'!BJ56*('Discount Factors'!BP$11)</f>
        <v>0</v>
      </c>
      <c r="BQ91" s="161">
        <f>'Cost Inputs'!BK56*('Discount Factors'!BQ$11)</f>
        <v>0</v>
      </c>
      <c r="BR91" s="161">
        <f>'Cost Inputs'!BL56*('Discount Factors'!BR$11)</f>
        <v>0</v>
      </c>
      <c r="BS91" s="161">
        <f>'Cost Inputs'!BM56*('Discount Factors'!BS$11)</f>
        <v>0</v>
      </c>
      <c r="BT91" s="161">
        <f>'Cost Inputs'!BN56*('Discount Factors'!BT$11)</f>
        <v>0</v>
      </c>
      <c r="BU91" s="161">
        <f>'Cost Inputs'!BO56*('Discount Factors'!BU$11)</f>
        <v>0</v>
      </c>
      <c r="BV91" s="161">
        <f>'Cost Inputs'!BP56*('Discount Factors'!BV$11)</f>
        <v>0</v>
      </c>
      <c r="BW91" s="161">
        <f>'Cost Inputs'!BQ56*('Discount Factors'!BW$11)</f>
        <v>0</v>
      </c>
      <c r="BX91" s="161">
        <f>'Cost Inputs'!BR56*('Discount Factors'!BX$11)</f>
        <v>0</v>
      </c>
      <c r="BY91" s="161">
        <f>'Cost Inputs'!BS56*('Discount Factors'!BY$11)</f>
        <v>0</v>
      </c>
      <c r="BZ91" s="161">
        <f>'Cost Inputs'!BT56*('Discount Factors'!BZ$11)</f>
        <v>0</v>
      </c>
      <c r="CA91" s="161">
        <f>'Cost Inputs'!BU56*('Discount Factors'!CA$11)</f>
        <v>0</v>
      </c>
      <c r="CB91" s="161">
        <f>'Cost Inputs'!BV56*('Discount Factors'!CB$11)</f>
        <v>0</v>
      </c>
      <c r="CC91" s="161">
        <f>'Cost Inputs'!BW56*('Discount Factors'!CC$11)</f>
        <v>0</v>
      </c>
      <c r="CD91" s="161">
        <f>'Cost Inputs'!BX56*('Discount Factors'!CD$11)</f>
        <v>0</v>
      </c>
      <c r="CE91" s="161">
        <f>'Cost Inputs'!BY56*('Discount Factors'!CE$11)</f>
        <v>0</v>
      </c>
      <c r="CF91" s="161">
        <f>'Cost Inputs'!BZ56*('Discount Factors'!CF$11)</f>
        <v>0</v>
      </c>
      <c r="CG91" s="161">
        <f>'Cost Inputs'!CA56*('Discount Factors'!CG$11)</f>
        <v>0</v>
      </c>
      <c r="CH91" s="161">
        <f>'Cost Inputs'!CB56*('Discount Factors'!CH$11)</f>
        <v>0</v>
      </c>
      <c r="CI91" s="161">
        <f>'Cost Inputs'!CC56*('Discount Factors'!CI$11)</f>
        <v>0</v>
      </c>
      <c r="CJ91" s="161">
        <f>'Cost Inputs'!CD56*('Discount Factors'!CJ$11)</f>
        <v>0</v>
      </c>
      <c r="CK91" s="161">
        <f>'Cost Inputs'!CE56*('Discount Factors'!CK$11)</f>
        <v>0</v>
      </c>
      <c r="CL91" s="161">
        <f>'Cost Inputs'!CF56*('Discount Factors'!CL$11)</f>
        <v>0</v>
      </c>
      <c r="CM91" s="161">
        <f>'Cost Inputs'!CG56*('Discount Factors'!CM$11)</f>
        <v>0</v>
      </c>
      <c r="CN91" s="161">
        <f>'Cost Inputs'!CH56*('Discount Factors'!CN$11)</f>
        <v>0</v>
      </c>
      <c r="CO91" s="161">
        <f>'Cost Inputs'!CI56*('Discount Factors'!CO$11)</f>
        <v>0</v>
      </c>
      <c r="CP91" s="161">
        <f>'Cost Inputs'!CJ56*('Discount Factors'!CP$11)</f>
        <v>0</v>
      </c>
    </row>
    <row r="92" spans="1:94" ht="14" x14ac:dyDescent="0.3">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row>
    <row r="93" spans="1:94" ht="14" x14ac:dyDescent="0.3">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row>
    <row r="94" spans="1:94" ht="14" x14ac:dyDescent="0.3">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row>
    <row r="95" spans="1:94" ht="14" x14ac:dyDescent="0.3">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row>
    <row r="96" spans="1:94" ht="14" x14ac:dyDescent="0.3">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row>
    <row r="97" spans="1:94" ht="14" x14ac:dyDescent="0.3">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row>
    <row r="98" spans="1:94" ht="14" x14ac:dyDescent="0.3">
      <c r="A98" s="2">
        <f>'Cost Inputs'!A59</f>
        <v>13</v>
      </c>
      <c r="B98" s="2">
        <f>'Cost Inputs'!$C59</f>
        <v>0</v>
      </c>
      <c r="E98" s="2">
        <f>'Cost Inputs'!$E59</f>
        <v>0</v>
      </c>
      <c r="H98" s="2" t="str">
        <f>E98&amp;B98</f>
        <v>00</v>
      </c>
      <c r="O98" s="2" t="s">
        <v>101</v>
      </c>
      <c r="P98" s="161">
        <f>'Cost Inputs'!J60*('Discount Factors'!P$11)</f>
        <v>0</v>
      </c>
      <c r="Q98" s="161">
        <f>'Cost Inputs'!K60*('Discount Factors'!Q$11)</f>
        <v>0</v>
      </c>
      <c r="R98" s="161">
        <f>'Cost Inputs'!L60*('Discount Factors'!R$11)</f>
        <v>0</v>
      </c>
      <c r="S98" s="161">
        <f>'Cost Inputs'!M60*('Discount Factors'!S$11)</f>
        <v>0</v>
      </c>
      <c r="T98" s="161">
        <f>'Cost Inputs'!N60*('Discount Factors'!T$11)</f>
        <v>0</v>
      </c>
      <c r="U98" s="161">
        <f>'Cost Inputs'!O60*('Discount Factors'!U$11)</f>
        <v>0</v>
      </c>
      <c r="V98" s="161">
        <f>'Cost Inputs'!P60*('Discount Factors'!V$11)</f>
        <v>0</v>
      </c>
      <c r="W98" s="161">
        <f>'Cost Inputs'!Q60*('Discount Factors'!W$11)</f>
        <v>0</v>
      </c>
      <c r="X98" s="161">
        <f>'Cost Inputs'!R60*('Discount Factors'!X$11)</f>
        <v>0</v>
      </c>
      <c r="Y98" s="161">
        <f>'Cost Inputs'!S60*('Discount Factors'!Y$11)</f>
        <v>0</v>
      </c>
      <c r="Z98" s="161">
        <f>'Cost Inputs'!T60*('Discount Factors'!Z$11)</f>
        <v>0</v>
      </c>
      <c r="AA98" s="161">
        <f>'Cost Inputs'!U60*('Discount Factors'!AA$11)</f>
        <v>0</v>
      </c>
      <c r="AB98" s="161">
        <f>'Cost Inputs'!V60*('Discount Factors'!AB$11)</f>
        <v>0</v>
      </c>
      <c r="AC98" s="161">
        <f>'Cost Inputs'!W60*('Discount Factors'!AC$11)</f>
        <v>0</v>
      </c>
      <c r="AD98" s="161">
        <f>'Cost Inputs'!X60*('Discount Factors'!AD$11)</f>
        <v>0</v>
      </c>
      <c r="AE98" s="161">
        <f>'Cost Inputs'!Y60*('Discount Factors'!AE$11)</f>
        <v>0</v>
      </c>
      <c r="AF98" s="161">
        <f>'Cost Inputs'!Z60*('Discount Factors'!AF$11)</f>
        <v>0</v>
      </c>
      <c r="AG98" s="161">
        <f>'Cost Inputs'!AA60*('Discount Factors'!AG$11)</f>
        <v>0</v>
      </c>
      <c r="AH98" s="161">
        <f>'Cost Inputs'!AB60*('Discount Factors'!AH$11)</f>
        <v>0</v>
      </c>
      <c r="AI98" s="161">
        <f>'Cost Inputs'!AC60*('Discount Factors'!AI$11)</f>
        <v>0</v>
      </c>
      <c r="AJ98" s="161">
        <f>'Cost Inputs'!AD60*('Discount Factors'!AJ$11)</f>
        <v>0</v>
      </c>
      <c r="AK98" s="161">
        <f>'Cost Inputs'!AE60*('Discount Factors'!AK$11)</f>
        <v>0</v>
      </c>
      <c r="AL98" s="161">
        <f>'Cost Inputs'!AF60*('Discount Factors'!AL$11)</f>
        <v>0</v>
      </c>
      <c r="AM98" s="161">
        <f>'Cost Inputs'!AG60*('Discount Factors'!AM$11)</f>
        <v>0</v>
      </c>
      <c r="AN98" s="161">
        <f>'Cost Inputs'!AH60*('Discount Factors'!AN$11)</f>
        <v>0</v>
      </c>
      <c r="AO98" s="161">
        <f>'Cost Inputs'!AI60*('Discount Factors'!AO$11)</f>
        <v>0</v>
      </c>
      <c r="AP98" s="161">
        <f>'Cost Inputs'!AJ60*('Discount Factors'!AP$11)</f>
        <v>0</v>
      </c>
      <c r="AQ98" s="161">
        <f>'Cost Inputs'!AK60*('Discount Factors'!AQ$11)</f>
        <v>0</v>
      </c>
      <c r="AR98" s="161">
        <f>'Cost Inputs'!AL60*('Discount Factors'!AR$11)</f>
        <v>0</v>
      </c>
      <c r="AS98" s="161">
        <f>'Cost Inputs'!AM60*('Discount Factors'!AS$11)</f>
        <v>0</v>
      </c>
      <c r="AT98" s="161">
        <f>'Cost Inputs'!AN60*('Discount Factors'!AT$11)</f>
        <v>0</v>
      </c>
      <c r="AU98" s="161">
        <f>'Cost Inputs'!AO60*('Discount Factors'!AU$11)</f>
        <v>0</v>
      </c>
      <c r="AV98" s="161">
        <f>'Cost Inputs'!AP60*('Discount Factors'!AV$11)</f>
        <v>0</v>
      </c>
      <c r="AW98" s="161">
        <f>'Cost Inputs'!AQ60*('Discount Factors'!AW$11)</f>
        <v>0</v>
      </c>
      <c r="AX98" s="161">
        <f>'Cost Inputs'!AR60*('Discount Factors'!AX$11)</f>
        <v>0</v>
      </c>
      <c r="AY98" s="161">
        <f>'Cost Inputs'!AS60*('Discount Factors'!AY$11)</f>
        <v>0</v>
      </c>
      <c r="AZ98" s="161">
        <f>'Cost Inputs'!AT60*('Discount Factors'!AZ$11)</f>
        <v>0</v>
      </c>
      <c r="BA98" s="161">
        <f>'Cost Inputs'!AU60*('Discount Factors'!BA$11)</f>
        <v>0</v>
      </c>
      <c r="BB98" s="161">
        <f>'Cost Inputs'!AV60*('Discount Factors'!BB$11)</f>
        <v>0</v>
      </c>
      <c r="BC98" s="161">
        <f>'Cost Inputs'!AW60*('Discount Factors'!BC$11)</f>
        <v>0</v>
      </c>
      <c r="BD98" s="161">
        <f>'Cost Inputs'!AX60*('Discount Factors'!BD$11)</f>
        <v>0</v>
      </c>
      <c r="BE98" s="161">
        <f>'Cost Inputs'!AY60*('Discount Factors'!BE$11)</f>
        <v>0</v>
      </c>
      <c r="BF98" s="161">
        <f>'Cost Inputs'!AZ60*('Discount Factors'!BF$11)</f>
        <v>0</v>
      </c>
      <c r="BG98" s="161">
        <f>'Cost Inputs'!BA60*('Discount Factors'!BG$11)</f>
        <v>0</v>
      </c>
      <c r="BH98" s="161">
        <f>'Cost Inputs'!BB60*('Discount Factors'!BH$11)</f>
        <v>0</v>
      </c>
      <c r="BI98" s="161">
        <f>'Cost Inputs'!BC60*('Discount Factors'!BI$11)</f>
        <v>0</v>
      </c>
      <c r="BJ98" s="161">
        <f>'Cost Inputs'!BD60*('Discount Factors'!BJ$11)</f>
        <v>0</v>
      </c>
      <c r="BK98" s="161">
        <f>'Cost Inputs'!BE60*('Discount Factors'!BK$11)</f>
        <v>0</v>
      </c>
      <c r="BL98" s="161">
        <f>'Cost Inputs'!BF60*('Discount Factors'!BL$11)</f>
        <v>0</v>
      </c>
      <c r="BM98" s="161">
        <f>'Cost Inputs'!BG60*('Discount Factors'!BM$11)</f>
        <v>0</v>
      </c>
      <c r="BN98" s="161">
        <f>'Cost Inputs'!BH60*('Discount Factors'!BN$11)</f>
        <v>0</v>
      </c>
      <c r="BO98" s="161">
        <f>'Cost Inputs'!BI60*('Discount Factors'!BO$11)</f>
        <v>0</v>
      </c>
      <c r="BP98" s="161">
        <f>'Cost Inputs'!BJ60*('Discount Factors'!BP$11)</f>
        <v>0</v>
      </c>
      <c r="BQ98" s="161">
        <f>'Cost Inputs'!BK60*('Discount Factors'!BQ$11)</f>
        <v>0</v>
      </c>
      <c r="BR98" s="161">
        <f>'Cost Inputs'!BL60*('Discount Factors'!BR$11)</f>
        <v>0</v>
      </c>
      <c r="BS98" s="161">
        <f>'Cost Inputs'!BM60*('Discount Factors'!BS$11)</f>
        <v>0</v>
      </c>
      <c r="BT98" s="161">
        <f>'Cost Inputs'!BN60*('Discount Factors'!BT$11)</f>
        <v>0</v>
      </c>
      <c r="BU98" s="161">
        <f>'Cost Inputs'!BO60*('Discount Factors'!BU$11)</f>
        <v>0</v>
      </c>
      <c r="BV98" s="161">
        <f>'Cost Inputs'!BP60*('Discount Factors'!BV$11)</f>
        <v>0</v>
      </c>
      <c r="BW98" s="161">
        <f>'Cost Inputs'!BQ60*('Discount Factors'!BW$11)</f>
        <v>0</v>
      </c>
      <c r="BX98" s="161">
        <f>'Cost Inputs'!BR60*('Discount Factors'!BX$11)</f>
        <v>0</v>
      </c>
      <c r="BY98" s="161">
        <f>'Cost Inputs'!BS60*('Discount Factors'!BY$11)</f>
        <v>0</v>
      </c>
      <c r="BZ98" s="161">
        <f>'Cost Inputs'!BT60*('Discount Factors'!BZ$11)</f>
        <v>0</v>
      </c>
      <c r="CA98" s="161">
        <f>'Cost Inputs'!BU60*('Discount Factors'!CA$11)</f>
        <v>0</v>
      </c>
      <c r="CB98" s="161">
        <f>'Cost Inputs'!BV60*('Discount Factors'!CB$11)</f>
        <v>0</v>
      </c>
      <c r="CC98" s="161">
        <f>'Cost Inputs'!BW60*('Discount Factors'!CC$11)</f>
        <v>0</v>
      </c>
      <c r="CD98" s="161">
        <f>'Cost Inputs'!BX60*('Discount Factors'!CD$11)</f>
        <v>0</v>
      </c>
      <c r="CE98" s="161">
        <f>'Cost Inputs'!BY60*('Discount Factors'!CE$11)</f>
        <v>0</v>
      </c>
      <c r="CF98" s="161">
        <f>'Cost Inputs'!BZ60*('Discount Factors'!CF$11)</f>
        <v>0</v>
      </c>
      <c r="CG98" s="161">
        <f>'Cost Inputs'!CA60*('Discount Factors'!CG$11)</f>
        <v>0</v>
      </c>
      <c r="CH98" s="161">
        <f>'Cost Inputs'!CB60*('Discount Factors'!CH$11)</f>
        <v>0</v>
      </c>
      <c r="CI98" s="161">
        <f>'Cost Inputs'!CC60*('Discount Factors'!CI$11)</f>
        <v>0</v>
      </c>
      <c r="CJ98" s="161">
        <f>'Cost Inputs'!CD60*('Discount Factors'!CJ$11)</f>
        <v>0</v>
      </c>
      <c r="CK98" s="161">
        <f>'Cost Inputs'!CE60*('Discount Factors'!CK$11)</f>
        <v>0</v>
      </c>
      <c r="CL98" s="161">
        <f>'Cost Inputs'!CF60*('Discount Factors'!CL$11)</f>
        <v>0</v>
      </c>
      <c r="CM98" s="161">
        <f>'Cost Inputs'!CG60*('Discount Factors'!CM$11)</f>
        <v>0</v>
      </c>
      <c r="CN98" s="161">
        <f>'Cost Inputs'!CH60*('Discount Factors'!CN$11)</f>
        <v>0</v>
      </c>
      <c r="CO98" s="161">
        <f>'Cost Inputs'!CI60*('Discount Factors'!CO$11)</f>
        <v>0</v>
      </c>
      <c r="CP98" s="161">
        <f>'Cost Inputs'!CJ60*('Discount Factors'!CP$11)</f>
        <v>0</v>
      </c>
    </row>
    <row r="99" spans="1:94" ht="14" x14ac:dyDescent="0.3">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row>
    <row r="100" spans="1:94" ht="14" x14ac:dyDescent="0.3">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row>
    <row r="101" spans="1:94" ht="14" x14ac:dyDescent="0.3">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row>
    <row r="102" spans="1:94" ht="14" x14ac:dyDescent="0.3">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row>
    <row r="103" spans="1:94" ht="14" x14ac:dyDescent="0.3">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row>
    <row r="104" spans="1:94" ht="14" x14ac:dyDescent="0.3">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row>
    <row r="105" spans="1:94" ht="14" x14ac:dyDescent="0.3">
      <c r="A105" s="2">
        <f>'Cost Inputs'!A63</f>
        <v>14</v>
      </c>
      <c r="B105" s="2">
        <f>'Cost Inputs'!$C63</f>
        <v>0</v>
      </c>
      <c r="E105" s="2">
        <f>'Cost Inputs'!$E63</f>
        <v>0</v>
      </c>
      <c r="H105" s="2" t="str">
        <f>E105&amp;B105</f>
        <v>00</v>
      </c>
      <c r="O105" s="2" t="s">
        <v>101</v>
      </c>
      <c r="P105" s="161">
        <f>'Cost Inputs'!J64*('Discount Factors'!P$11)</f>
        <v>0</v>
      </c>
      <c r="Q105" s="161">
        <f>'Cost Inputs'!K64*('Discount Factors'!Q$11)</f>
        <v>0</v>
      </c>
      <c r="R105" s="161">
        <f>'Cost Inputs'!L64*('Discount Factors'!R$11)</f>
        <v>0</v>
      </c>
      <c r="S105" s="161">
        <f>'Cost Inputs'!M64*('Discount Factors'!S$11)</f>
        <v>0</v>
      </c>
      <c r="T105" s="161">
        <f>'Cost Inputs'!N64*('Discount Factors'!T$11)</f>
        <v>0</v>
      </c>
      <c r="U105" s="161">
        <f>'Cost Inputs'!O64*('Discount Factors'!U$11)</f>
        <v>0</v>
      </c>
      <c r="V105" s="161">
        <f>'Cost Inputs'!P64*('Discount Factors'!V$11)</f>
        <v>0</v>
      </c>
      <c r="W105" s="161">
        <f>'Cost Inputs'!Q64*('Discount Factors'!W$11)</f>
        <v>0</v>
      </c>
      <c r="X105" s="161">
        <f>'Cost Inputs'!R64*('Discount Factors'!X$11)</f>
        <v>0</v>
      </c>
      <c r="Y105" s="161">
        <f>'Cost Inputs'!S64*('Discount Factors'!Y$11)</f>
        <v>0</v>
      </c>
      <c r="Z105" s="161">
        <f>'Cost Inputs'!T64*('Discount Factors'!Z$11)</f>
        <v>0</v>
      </c>
      <c r="AA105" s="161">
        <f>'Cost Inputs'!U64*('Discount Factors'!AA$11)</f>
        <v>0</v>
      </c>
      <c r="AB105" s="161">
        <f>'Cost Inputs'!V64*('Discount Factors'!AB$11)</f>
        <v>0</v>
      </c>
      <c r="AC105" s="161">
        <f>'Cost Inputs'!W64*('Discount Factors'!AC$11)</f>
        <v>0</v>
      </c>
      <c r="AD105" s="161">
        <f>'Cost Inputs'!X64*('Discount Factors'!AD$11)</f>
        <v>0</v>
      </c>
      <c r="AE105" s="161">
        <f>'Cost Inputs'!Y64*('Discount Factors'!AE$11)</f>
        <v>0</v>
      </c>
      <c r="AF105" s="161">
        <f>'Cost Inputs'!Z64*('Discount Factors'!AF$11)</f>
        <v>0</v>
      </c>
      <c r="AG105" s="161">
        <f>'Cost Inputs'!AA64*('Discount Factors'!AG$11)</f>
        <v>0</v>
      </c>
      <c r="AH105" s="161">
        <f>'Cost Inputs'!AB64*('Discount Factors'!AH$11)</f>
        <v>0</v>
      </c>
      <c r="AI105" s="161">
        <f>'Cost Inputs'!AC64*('Discount Factors'!AI$11)</f>
        <v>0</v>
      </c>
      <c r="AJ105" s="161">
        <f>'Cost Inputs'!AD64*('Discount Factors'!AJ$11)</f>
        <v>0</v>
      </c>
      <c r="AK105" s="161">
        <f>'Cost Inputs'!AE64*('Discount Factors'!AK$11)</f>
        <v>0</v>
      </c>
      <c r="AL105" s="161">
        <f>'Cost Inputs'!AF64*('Discount Factors'!AL$11)</f>
        <v>0</v>
      </c>
      <c r="AM105" s="161">
        <f>'Cost Inputs'!AG64*('Discount Factors'!AM$11)</f>
        <v>0</v>
      </c>
      <c r="AN105" s="161">
        <f>'Cost Inputs'!AH64*('Discount Factors'!AN$11)</f>
        <v>0</v>
      </c>
      <c r="AO105" s="161">
        <f>'Cost Inputs'!AI64*('Discount Factors'!AO$11)</f>
        <v>0</v>
      </c>
      <c r="AP105" s="161">
        <f>'Cost Inputs'!AJ64*('Discount Factors'!AP$11)</f>
        <v>0</v>
      </c>
      <c r="AQ105" s="161">
        <f>'Cost Inputs'!AK64*('Discount Factors'!AQ$11)</f>
        <v>0</v>
      </c>
      <c r="AR105" s="161">
        <f>'Cost Inputs'!AL64*('Discount Factors'!AR$11)</f>
        <v>0</v>
      </c>
      <c r="AS105" s="161">
        <f>'Cost Inputs'!AM64*('Discount Factors'!AS$11)</f>
        <v>0</v>
      </c>
      <c r="AT105" s="161">
        <f>'Cost Inputs'!AN64*('Discount Factors'!AT$11)</f>
        <v>0</v>
      </c>
      <c r="AU105" s="161">
        <f>'Cost Inputs'!AO64*('Discount Factors'!AU$11)</f>
        <v>0</v>
      </c>
      <c r="AV105" s="161">
        <f>'Cost Inputs'!AP64*('Discount Factors'!AV$11)</f>
        <v>0</v>
      </c>
      <c r="AW105" s="161">
        <f>'Cost Inputs'!AQ64*('Discount Factors'!AW$11)</f>
        <v>0</v>
      </c>
      <c r="AX105" s="161">
        <f>'Cost Inputs'!AR64*('Discount Factors'!AX$11)</f>
        <v>0</v>
      </c>
      <c r="AY105" s="161">
        <f>'Cost Inputs'!AS64*('Discount Factors'!AY$11)</f>
        <v>0</v>
      </c>
      <c r="AZ105" s="161">
        <f>'Cost Inputs'!AT64*('Discount Factors'!AZ$11)</f>
        <v>0</v>
      </c>
      <c r="BA105" s="161">
        <f>'Cost Inputs'!AU64*('Discount Factors'!BA$11)</f>
        <v>0</v>
      </c>
      <c r="BB105" s="161">
        <f>'Cost Inputs'!AV64*('Discount Factors'!BB$11)</f>
        <v>0</v>
      </c>
      <c r="BC105" s="161">
        <f>'Cost Inputs'!AW64*('Discount Factors'!BC$11)</f>
        <v>0</v>
      </c>
      <c r="BD105" s="161">
        <f>'Cost Inputs'!AX64*('Discount Factors'!BD$11)</f>
        <v>0</v>
      </c>
      <c r="BE105" s="161">
        <f>'Cost Inputs'!AY64*('Discount Factors'!BE$11)</f>
        <v>0</v>
      </c>
      <c r="BF105" s="161">
        <f>'Cost Inputs'!AZ64*('Discount Factors'!BF$11)</f>
        <v>0</v>
      </c>
      <c r="BG105" s="161">
        <f>'Cost Inputs'!BA64*('Discount Factors'!BG$11)</f>
        <v>0</v>
      </c>
      <c r="BH105" s="161">
        <f>'Cost Inputs'!BB64*('Discount Factors'!BH$11)</f>
        <v>0</v>
      </c>
      <c r="BI105" s="161">
        <f>'Cost Inputs'!BC64*('Discount Factors'!BI$11)</f>
        <v>0</v>
      </c>
      <c r="BJ105" s="161">
        <f>'Cost Inputs'!BD64*('Discount Factors'!BJ$11)</f>
        <v>0</v>
      </c>
      <c r="BK105" s="161">
        <f>'Cost Inputs'!BE64*('Discount Factors'!BK$11)</f>
        <v>0</v>
      </c>
      <c r="BL105" s="161">
        <f>'Cost Inputs'!BF64*('Discount Factors'!BL$11)</f>
        <v>0</v>
      </c>
      <c r="BM105" s="161">
        <f>'Cost Inputs'!BG64*('Discount Factors'!BM$11)</f>
        <v>0</v>
      </c>
      <c r="BN105" s="161">
        <f>'Cost Inputs'!BH64*('Discount Factors'!BN$11)</f>
        <v>0</v>
      </c>
      <c r="BO105" s="161">
        <f>'Cost Inputs'!BI64*('Discount Factors'!BO$11)</f>
        <v>0</v>
      </c>
      <c r="BP105" s="161">
        <f>'Cost Inputs'!BJ64*('Discount Factors'!BP$11)</f>
        <v>0</v>
      </c>
      <c r="BQ105" s="161">
        <f>'Cost Inputs'!BK64*('Discount Factors'!BQ$11)</f>
        <v>0</v>
      </c>
      <c r="BR105" s="161">
        <f>'Cost Inputs'!BL64*('Discount Factors'!BR$11)</f>
        <v>0</v>
      </c>
      <c r="BS105" s="161">
        <f>'Cost Inputs'!BM64*('Discount Factors'!BS$11)</f>
        <v>0</v>
      </c>
      <c r="BT105" s="161">
        <f>'Cost Inputs'!BN64*('Discount Factors'!BT$11)</f>
        <v>0</v>
      </c>
      <c r="BU105" s="161">
        <f>'Cost Inputs'!BO64*('Discount Factors'!BU$11)</f>
        <v>0</v>
      </c>
      <c r="BV105" s="161">
        <f>'Cost Inputs'!BP64*('Discount Factors'!BV$11)</f>
        <v>0</v>
      </c>
      <c r="BW105" s="161">
        <f>'Cost Inputs'!BQ64*('Discount Factors'!BW$11)</f>
        <v>0</v>
      </c>
      <c r="BX105" s="161">
        <f>'Cost Inputs'!BR64*('Discount Factors'!BX$11)</f>
        <v>0</v>
      </c>
      <c r="BY105" s="161">
        <f>'Cost Inputs'!BS64*('Discount Factors'!BY$11)</f>
        <v>0</v>
      </c>
      <c r="BZ105" s="161">
        <f>'Cost Inputs'!BT64*('Discount Factors'!BZ$11)</f>
        <v>0</v>
      </c>
      <c r="CA105" s="161">
        <f>'Cost Inputs'!BU64*('Discount Factors'!CA$11)</f>
        <v>0</v>
      </c>
      <c r="CB105" s="161">
        <f>'Cost Inputs'!BV64*('Discount Factors'!CB$11)</f>
        <v>0</v>
      </c>
      <c r="CC105" s="161">
        <f>'Cost Inputs'!BW64*('Discount Factors'!CC$11)</f>
        <v>0</v>
      </c>
      <c r="CD105" s="161">
        <f>'Cost Inputs'!BX64*('Discount Factors'!CD$11)</f>
        <v>0</v>
      </c>
      <c r="CE105" s="161">
        <f>'Cost Inputs'!BY64*('Discount Factors'!CE$11)</f>
        <v>0</v>
      </c>
      <c r="CF105" s="161">
        <f>'Cost Inputs'!BZ64*('Discount Factors'!CF$11)</f>
        <v>0</v>
      </c>
      <c r="CG105" s="161">
        <f>'Cost Inputs'!CA64*('Discount Factors'!CG$11)</f>
        <v>0</v>
      </c>
      <c r="CH105" s="161">
        <f>'Cost Inputs'!CB64*('Discount Factors'!CH$11)</f>
        <v>0</v>
      </c>
      <c r="CI105" s="161">
        <f>'Cost Inputs'!CC64*('Discount Factors'!CI$11)</f>
        <v>0</v>
      </c>
      <c r="CJ105" s="161">
        <f>'Cost Inputs'!CD64*('Discount Factors'!CJ$11)</f>
        <v>0</v>
      </c>
      <c r="CK105" s="161">
        <f>'Cost Inputs'!CE64*('Discount Factors'!CK$11)</f>
        <v>0</v>
      </c>
      <c r="CL105" s="161">
        <f>'Cost Inputs'!CF64*('Discount Factors'!CL$11)</f>
        <v>0</v>
      </c>
      <c r="CM105" s="161">
        <f>'Cost Inputs'!CG64*('Discount Factors'!CM$11)</f>
        <v>0</v>
      </c>
      <c r="CN105" s="161">
        <f>'Cost Inputs'!CH64*('Discount Factors'!CN$11)</f>
        <v>0</v>
      </c>
      <c r="CO105" s="161">
        <f>'Cost Inputs'!CI64*('Discount Factors'!CO$11)</f>
        <v>0</v>
      </c>
      <c r="CP105" s="161">
        <f>'Cost Inputs'!CJ64*('Discount Factors'!CP$11)</f>
        <v>0</v>
      </c>
    </row>
    <row r="106" spans="1:94" ht="14" x14ac:dyDescent="0.3">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row>
    <row r="107" spans="1:94" ht="14" x14ac:dyDescent="0.3">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row>
    <row r="108" spans="1:94" ht="14" x14ac:dyDescent="0.3">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row>
    <row r="109" spans="1:94" ht="14" x14ac:dyDescent="0.3">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row>
    <row r="110" spans="1:94" ht="14" x14ac:dyDescent="0.3">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row>
    <row r="111" spans="1:94" ht="14" x14ac:dyDescent="0.3">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row>
    <row r="112" spans="1:94" ht="14" x14ac:dyDescent="0.3">
      <c r="A112" s="2">
        <f>'Cost Inputs'!A67</f>
        <v>15</v>
      </c>
      <c r="B112" s="2">
        <f>'Cost Inputs'!$C67</f>
        <v>0</v>
      </c>
      <c r="E112" s="2">
        <f>'Cost Inputs'!$E67</f>
        <v>0</v>
      </c>
      <c r="H112" s="2" t="str">
        <f>E112&amp;B112</f>
        <v>00</v>
      </c>
      <c r="O112" s="2" t="s">
        <v>101</v>
      </c>
      <c r="P112" s="161">
        <f>'Cost Inputs'!J68*('Discount Factors'!P$11)</f>
        <v>0</v>
      </c>
      <c r="Q112" s="161">
        <f>'Cost Inputs'!K68*('Discount Factors'!Q$11)</f>
        <v>0</v>
      </c>
      <c r="R112" s="161">
        <f>'Cost Inputs'!L68*('Discount Factors'!R$11)</f>
        <v>0</v>
      </c>
      <c r="S112" s="161">
        <f>'Cost Inputs'!M68*('Discount Factors'!S$11)</f>
        <v>0</v>
      </c>
      <c r="T112" s="161">
        <f>'Cost Inputs'!N68*('Discount Factors'!T$11)</f>
        <v>0</v>
      </c>
      <c r="U112" s="161">
        <f>'Cost Inputs'!O68*('Discount Factors'!U$11)</f>
        <v>0</v>
      </c>
      <c r="V112" s="161">
        <f>'Cost Inputs'!P68*('Discount Factors'!V$11)</f>
        <v>0</v>
      </c>
      <c r="W112" s="161">
        <f>'Cost Inputs'!Q68*('Discount Factors'!W$11)</f>
        <v>0</v>
      </c>
      <c r="X112" s="161">
        <f>'Cost Inputs'!R68*('Discount Factors'!X$11)</f>
        <v>0</v>
      </c>
      <c r="Y112" s="161">
        <f>'Cost Inputs'!S68*('Discount Factors'!Y$11)</f>
        <v>0</v>
      </c>
      <c r="Z112" s="161">
        <f>'Cost Inputs'!T68*('Discount Factors'!Z$11)</f>
        <v>0</v>
      </c>
      <c r="AA112" s="161">
        <f>'Cost Inputs'!U68*('Discount Factors'!AA$11)</f>
        <v>0</v>
      </c>
      <c r="AB112" s="161">
        <f>'Cost Inputs'!V68*('Discount Factors'!AB$11)</f>
        <v>0</v>
      </c>
      <c r="AC112" s="161">
        <f>'Cost Inputs'!W68*('Discount Factors'!AC$11)</f>
        <v>0</v>
      </c>
      <c r="AD112" s="161">
        <f>'Cost Inputs'!X68*('Discount Factors'!AD$11)</f>
        <v>0</v>
      </c>
      <c r="AE112" s="161">
        <f>'Cost Inputs'!Y68*('Discount Factors'!AE$11)</f>
        <v>0</v>
      </c>
      <c r="AF112" s="161">
        <f>'Cost Inputs'!Z68*('Discount Factors'!AF$11)</f>
        <v>0</v>
      </c>
      <c r="AG112" s="161">
        <f>'Cost Inputs'!AA68*('Discount Factors'!AG$11)</f>
        <v>0</v>
      </c>
      <c r="AH112" s="161">
        <f>'Cost Inputs'!AB68*('Discount Factors'!AH$11)</f>
        <v>0</v>
      </c>
      <c r="AI112" s="161">
        <f>'Cost Inputs'!AC68*('Discount Factors'!AI$11)</f>
        <v>0</v>
      </c>
      <c r="AJ112" s="161">
        <f>'Cost Inputs'!AD68*('Discount Factors'!AJ$11)</f>
        <v>0</v>
      </c>
      <c r="AK112" s="161">
        <f>'Cost Inputs'!AE68*('Discount Factors'!AK$11)</f>
        <v>0</v>
      </c>
      <c r="AL112" s="161">
        <f>'Cost Inputs'!AF68*('Discount Factors'!AL$11)</f>
        <v>0</v>
      </c>
      <c r="AM112" s="161">
        <f>'Cost Inputs'!AG68*('Discount Factors'!AM$11)</f>
        <v>0</v>
      </c>
      <c r="AN112" s="161">
        <f>'Cost Inputs'!AH68*('Discount Factors'!AN$11)</f>
        <v>0</v>
      </c>
      <c r="AO112" s="161">
        <f>'Cost Inputs'!AI68*('Discount Factors'!AO$11)</f>
        <v>0</v>
      </c>
      <c r="AP112" s="161">
        <f>'Cost Inputs'!AJ68*('Discount Factors'!AP$11)</f>
        <v>0</v>
      </c>
      <c r="AQ112" s="161">
        <f>'Cost Inputs'!AK68*('Discount Factors'!AQ$11)</f>
        <v>0</v>
      </c>
      <c r="AR112" s="161">
        <f>'Cost Inputs'!AL68*('Discount Factors'!AR$11)</f>
        <v>0</v>
      </c>
      <c r="AS112" s="161">
        <f>'Cost Inputs'!AM68*('Discount Factors'!AS$11)</f>
        <v>0</v>
      </c>
      <c r="AT112" s="161">
        <f>'Cost Inputs'!AN68*('Discount Factors'!AT$11)</f>
        <v>0</v>
      </c>
      <c r="AU112" s="161">
        <f>'Cost Inputs'!AO68*('Discount Factors'!AU$11)</f>
        <v>0</v>
      </c>
      <c r="AV112" s="161">
        <f>'Cost Inputs'!AP68*('Discount Factors'!AV$11)</f>
        <v>0</v>
      </c>
      <c r="AW112" s="161">
        <f>'Cost Inputs'!AQ68*('Discount Factors'!AW$11)</f>
        <v>0</v>
      </c>
      <c r="AX112" s="161">
        <f>'Cost Inputs'!AR68*('Discount Factors'!AX$11)</f>
        <v>0</v>
      </c>
      <c r="AY112" s="161">
        <f>'Cost Inputs'!AS68*('Discount Factors'!AY$11)</f>
        <v>0</v>
      </c>
      <c r="AZ112" s="161">
        <f>'Cost Inputs'!AT68*('Discount Factors'!AZ$11)</f>
        <v>0</v>
      </c>
      <c r="BA112" s="161">
        <f>'Cost Inputs'!AU68*('Discount Factors'!BA$11)</f>
        <v>0</v>
      </c>
      <c r="BB112" s="161">
        <f>'Cost Inputs'!AV68*('Discount Factors'!BB$11)</f>
        <v>0</v>
      </c>
      <c r="BC112" s="161">
        <f>'Cost Inputs'!AW68*('Discount Factors'!BC$11)</f>
        <v>0</v>
      </c>
      <c r="BD112" s="161">
        <f>'Cost Inputs'!AX68*('Discount Factors'!BD$11)</f>
        <v>0</v>
      </c>
      <c r="BE112" s="161">
        <f>'Cost Inputs'!AY68*('Discount Factors'!BE$11)</f>
        <v>0</v>
      </c>
      <c r="BF112" s="161">
        <f>'Cost Inputs'!AZ68*('Discount Factors'!BF$11)</f>
        <v>0</v>
      </c>
      <c r="BG112" s="161">
        <f>'Cost Inputs'!BA68*('Discount Factors'!BG$11)</f>
        <v>0</v>
      </c>
      <c r="BH112" s="161">
        <f>'Cost Inputs'!BB68*('Discount Factors'!BH$11)</f>
        <v>0</v>
      </c>
      <c r="BI112" s="161">
        <f>'Cost Inputs'!BC68*('Discount Factors'!BI$11)</f>
        <v>0</v>
      </c>
      <c r="BJ112" s="161">
        <f>'Cost Inputs'!BD68*('Discount Factors'!BJ$11)</f>
        <v>0</v>
      </c>
      <c r="BK112" s="161">
        <f>'Cost Inputs'!BE68*('Discount Factors'!BK$11)</f>
        <v>0</v>
      </c>
      <c r="BL112" s="161">
        <f>'Cost Inputs'!BF68*('Discount Factors'!BL$11)</f>
        <v>0</v>
      </c>
      <c r="BM112" s="161">
        <f>'Cost Inputs'!BG68*('Discount Factors'!BM$11)</f>
        <v>0</v>
      </c>
      <c r="BN112" s="161">
        <f>'Cost Inputs'!BH68*('Discount Factors'!BN$11)</f>
        <v>0</v>
      </c>
      <c r="BO112" s="161">
        <f>'Cost Inputs'!BI68*('Discount Factors'!BO$11)</f>
        <v>0</v>
      </c>
      <c r="BP112" s="161">
        <f>'Cost Inputs'!BJ68*('Discount Factors'!BP$11)</f>
        <v>0</v>
      </c>
      <c r="BQ112" s="161">
        <f>'Cost Inputs'!BK68*('Discount Factors'!BQ$11)</f>
        <v>0</v>
      </c>
      <c r="BR112" s="161">
        <f>'Cost Inputs'!BL68*('Discount Factors'!BR$11)</f>
        <v>0</v>
      </c>
      <c r="BS112" s="161">
        <f>'Cost Inputs'!BM68*('Discount Factors'!BS$11)</f>
        <v>0</v>
      </c>
      <c r="BT112" s="161">
        <f>'Cost Inputs'!BN68*('Discount Factors'!BT$11)</f>
        <v>0</v>
      </c>
      <c r="BU112" s="161">
        <f>'Cost Inputs'!BO68*('Discount Factors'!BU$11)</f>
        <v>0</v>
      </c>
      <c r="BV112" s="161">
        <f>'Cost Inputs'!BP68*('Discount Factors'!BV$11)</f>
        <v>0</v>
      </c>
      <c r="BW112" s="161">
        <f>'Cost Inputs'!BQ68*('Discount Factors'!BW$11)</f>
        <v>0</v>
      </c>
      <c r="BX112" s="161">
        <f>'Cost Inputs'!BR68*('Discount Factors'!BX$11)</f>
        <v>0</v>
      </c>
      <c r="BY112" s="161">
        <f>'Cost Inputs'!BS68*('Discount Factors'!BY$11)</f>
        <v>0</v>
      </c>
      <c r="BZ112" s="161">
        <f>'Cost Inputs'!BT68*('Discount Factors'!BZ$11)</f>
        <v>0</v>
      </c>
      <c r="CA112" s="161">
        <f>'Cost Inputs'!BU68*('Discount Factors'!CA$11)</f>
        <v>0</v>
      </c>
      <c r="CB112" s="161">
        <f>'Cost Inputs'!BV68*('Discount Factors'!CB$11)</f>
        <v>0</v>
      </c>
      <c r="CC112" s="161">
        <f>'Cost Inputs'!BW68*('Discount Factors'!CC$11)</f>
        <v>0</v>
      </c>
      <c r="CD112" s="161">
        <f>'Cost Inputs'!BX68*('Discount Factors'!CD$11)</f>
        <v>0</v>
      </c>
      <c r="CE112" s="161">
        <f>'Cost Inputs'!BY68*('Discount Factors'!CE$11)</f>
        <v>0</v>
      </c>
      <c r="CF112" s="161">
        <f>'Cost Inputs'!BZ68*('Discount Factors'!CF$11)</f>
        <v>0</v>
      </c>
      <c r="CG112" s="161">
        <f>'Cost Inputs'!CA68*('Discount Factors'!CG$11)</f>
        <v>0</v>
      </c>
      <c r="CH112" s="161">
        <f>'Cost Inputs'!CB68*('Discount Factors'!CH$11)</f>
        <v>0</v>
      </c>
      <c r="CI112" s="161">
        <f>'Cost Inputs'!CC68*('Discount Factors'!CI$11)</f>
        <v>0</v>
      </c>
      <c r="CJ112" s="161">
        <f>'Cost Inputs'!CD68*('Discount Factors'!CJ$11)</f>
        <v>0</v>
      </c>
      <c r="CK112" s="161">
        <f>'Cost Inputs'!CE68*('Discount Factors'!CK$11)</f>
        <v>0</v>
      </c>
      <c r="CL112" s="161">
        <f>'Cost Inputs'!CF68*('Discount Factors'!CL$11)</f>
        <v>0</v>
      </c>
      <c r="CM112" s="161">
        <f>'Cost Inputs'!CG68*('Discount Factors'!CM$11)</f>
        <v>0</v>
      </c>
      <c r="CN112" s="161">
        <f>'Cost Inputs'!CH68*('Discount Factors'!CN$11)</f>
        <v>0</v>
      </c>
      <c r="CO112" s="161">
        <f>'Cost Inputs'!CI68*('Discount Factors'!CO$11)</f>
        <v>0</v>
      </c>
      <c r="CP112" s="161">
        <f>'Cost Inputs'!CJ68*('Discount Factors'!CP$11)</f>
        <v>0</v>
      </c>
    </row>
    <row r="113" spans="1:94" ht="14" x14ac:dyDescent="0.3">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row>
    <row r="114" spans="1:94" ht="14" x14ac:dyDescent="0.3">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row>
    <row r="115" spans="1:94" ht="14" x14ac:dyDescent="0.3">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row>
    <row r="116" spans="1:94" ht="14" x14ac:dyDescent="0.3">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row>
    <row r="117" spans="1:94" ht="14" x14ac:dyDescent="0.3">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row>
    <row r="118" spans="1:94" ht="14" x14ac:dyDescent="0.3">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row>
    <row r="119" spans="1:94" ht="14" x14ac:dyDescent="0.3">
      <c r="A119" s="2">
        <f>'Cost Inputs'!A71</f>
        <v>16</v>
      </c>
      <c r="B119" s="2">
        <f>'Cost Inputs'!$C71</f>
        <v>0</v>
      </c>
      <c r="E119" s="2">
        <f>'Cost Inputs'!$E71</f>
        <v>0</v>
      </c>
      <c r="H119" s="2" t="str">
        <f>E119&amp;B119</f>
        <v>00</v>
      </c>
      <c r="O119" s="2" t="s">
        <v>101</v>
      </c>
      <c r="P119" s="161">
        <f>'Cost Inputs'!J72*('Discount Factors'!P$11)</f>
        <v>0</v>
      </c>
      <c r="Q119" s="161">
        <f>'Cost Inputs'!K72*('Discount Factors'!Q$11)</f>
        <v>0</v>
      </c>
      <c r="R119" s="161">
        <f>'Cost Inputs'!L72*('Discount Factors'!R$11)</f>
        <v>0</v>
      </c>
      <c r="S119" s="161">
        <f>'Cost Inputs'!M72*('Discount Factors'!S$11)</f>
        <v>0</v>
      </c>
      <c r="T119" s="161">
        <f>'Cost Inputs'!N72*('Discount Factors'!T$11)</f>
        <v>0</v>
      </c>
      <c r="U119" s="161">
        <f>'Cost Inputs'!O72*('Discount Factors'!U$11)</f>
        <v>0</v>
      </c>
      <c r="V119" s="161">
        <f>'Cost Inputs'!P72*('Discount Factors'!V$11)</f>
        <v>0</v>
      </c>
      <c r="W119" s="161">
        <f>'Cost Inputs'!Q72*('Discount Factors'!W$11)</f>
        <v>0</v>
      </c>
      <c r="X119" s="161">
        <f>'Cost Inputs'!R72*('Discount Factors'!X$11)</f>
        <v>0</v>
      </c>
      <c r="Y119" s="161">
        <f>'Cost Inputs'!S72*('Discount Factors'!Y$11)</f>
        <v>0</v>
      </c>
      <c r="Z119" s="161">
        <f>'Cost Inputs'!T72*('Discount Factors'!Z$11)</f>
        <v>0</v>
      </c>
      <c r="AA119" s="161">
        <f>'Cost Inputs'!U72*('Discount Factors'!AA$11)</f>
        <v>0</v>
      </c>
      <c r="AB119" s="161">
        <f>'Cost Inputs'!V72*('Discount Factors'!AB$11)</f>
        <v>0</v>
      </c>
      <c r="AC119" s="161">
        <f>'Cost Inputs'!W72*('Discount Factors'!AC$11)</f>
        <v>0</v>
      </c>
      <c r="AD119" s="161">
        <f>'Cost Inputs'!X72*('Discount Factors'!AD$11)</f>
        <v>0</v>
      </c>
      <c r="AE119" s="161">
        <f>'Cost Inputs'!Y72*('Discount Factors'!AE$11)</f>
        <v>0</v>
      </c>
      <c r="AF119" s="161">
        <f>'Cost Inputs'!Z72*('Discount Factors'!AF$11)</f>
        <v>0</v>
      </c>
      <c r="AG119" s="161">
        <f>'Cost Inputs'!AA72*('Discount Factors'!AG$11)</f>
        <v>0</v>
      </c>
      <c r="AH119" s="161">
        <f>'Cost Inputs'!AB72*('Discount Factors'!AH$11)</f>
        <v>0</v>
      </c>
      <c r="AI119" s="161">
        <f>'Cost Inputs'!AC72*('Discount Factors'!AI$11)</f>
        <v>0</v>
      </c>
      <c r="AJ119" s="161">
        <f>'Cost Inputs'!AD72*('Discount Factors'!AJ$11)</f>
        <v>0</v>
      </c>
      <c r="AK119" s="161">
        <f>'Cost Inputs'!AE72*('Discount Factors'!AK$11)</f>
        <v>0</v>
      </c>
      <c r="AL119" s="161">
        <f>'Cost Inputs'!AF72*('Discount Factors'!AL$11)</f>
        <v>0</v>
      </c>
      <c r="AM119" s="161">
        <f>'Cost Inputs'!AG72*('Discount Factors'!AM$11)</f>
        <v>0</v>
      </c>
      <c r="AN119" s="161">
        <f>'Cost Inputs'!AH72*('Discount Factors'!AN$11)</f>
        <v>0</v>
      </c>
      <c r="AO119" s="161">
        <f>'Cost Inputs'!AI72*('Discount Factors'!AO$11)</f>
        <v>0</v>
      </c>
      <c r="AP119" s="161">
        <f>'Cost Inputs'!AJ72*('Discount Factors'!AP$11)</f>
        <v>0</v>
      </c>
      <c r="AQ119" s="161">
        <f>'Cost Inputs'!AK72*('Discount Factors'!AQ$11)</f>
        <v>0</v>
      </c>
      <c r="AR119" s="161">
        <f>'Cost Inputs'!AL72*('Discount Factors'!AR$11)</f>
        <v>0</v>
      </c>
      <c r="AS119" s="161">
        <f>'Cost Inputs'!AM72*('Discount Factors'!AS$11)</f>
        <v>0</v>
      </c>
      <c r="AT119" s="161">
        <f>'Cost Inputs'!AN72*('Discount Factors'!AT$11)</f>
        <v>0</v>
      </c>
      <c r="AU119" s="161">
        <f>'Cost Inputs'!AO72*('Discount Factors'!AU$11)</f>
        <v>0</v>
      </c>
      <c r="AV119" s="161">
        <f>'Cost Inputs'!AP72*('Discount Factors'!AV$11)</f>
        <v>0</v>
      </c>
      <c r="AW119" s="161">
        <f>'Cost Inputs'!AQ72*('Discount Factors'!AW$11)</f>
        <v>0</v>
      </c>
      <c r="AX119" s="161">
        <f>'Cost Inputs'!AR72*('Discount Factors'!AX$11)</f>
        <v>0</v>
      </c>
      <c r="AY119" s="161">
        <f>'Cost Inputs'!AS72*('Discount Factors'!AY$11)</f>
        <v>0</v>
      </c>
      <c r="AZ119" s="161">
        <f>'Cost Inputs'!AT72*('Discount Factors'!AZ$11)</f>
        <v>0</v>
      </c>
      <c r="BA119" s="161">
        <f>'Cost Inputs'!AU72*('Discount Factors'!BA$11)</f>
        <v>0</v>
      </c>
      <c r="BB119" s="161">
        <f>'Cost Inputs'!AV72*('Discount Factors'!BB$11)</f>
        <v>0</v>
      </c>
      <c r="BC119" s="161">
        <f>'Cost Inputs'!AW72*('Discount Factors'!BC$11)</f>
        <v>0</v>
      </c>
      <c r="BD119" s="161">
        <f>'Cost Inputs'!AX72*('Discount Factors'!BD$11)</f>
        <v>0</v>
      </c>
      <c r="BE119" s="161">
        <f>'Cost Inputs'!AY72*('Discount Factors'!BE$11)</f>
        <v>0</v>
      </c>
      <c r="BF119" s="161">
        <f>'Cost Inputs'!AZ72*('Discount Factors'!BF$11)</f>
        <v>0</v>
      </c>
      <c r="BG119" s="161">
        <f>'Cost Inputs'!BA72*('Discount Factors'!BG$11)</f>
        <v>0</v>
      </c>
      <c r="BH119" s="161">
        <f>'Cost Inputs'!BB72*('Discount Factors'!BH$11)</f>
        <v>0</v>
      </c>
      <c r="BI119" s="161">
        <f>'Cost Inputs'!BC72*('Discount Factors'!BI$11)</f>
        <v>0</v>
      </c>
      <c r="BJ119" s="161">
        <f>'Cost Inputs'!BD72*('Discount Factors'!BJ$11)</f>
        <v>0</v>
      </c>
      <c r="BK119" s="161">
        <f>'Cost Inputs'!BE72*('Discount Factors'!BK$11)</f>
        <v>0</v>
      </c>
      <c r="BL119" s="161">
        <f>'Cost Inputs'!BF72*('Discount Factors'!BL$11)</f>
        <v>0</v>
      </c>
      <c r="BM119" s="161">
        <f>'Cost Inputs'!BG72*('Discount Factors'!BM$11)</f>
        <v>0</v>
      </c>
      <c r="BN119" s="161">
        <f>'Cost Inputs'!BH72*('Discount Factors'!BN$11)</f>
        <v>0</v>
      </c>
      <c r="BO119" s="161">
        <f>'Cost Inputs'!BI72*('Discount Factors'!BO$11)</f>
        <v>0</v>
      </c>
      <c r="BP119" s="161">
        <f>'Cost Inputs'!BJ72*('Discount Factors'!BP$11)</f>
        <v>0</v>
      </c>
      <c r="BQ119" s="161">
        <f>'Cost Inputs'!BK72*('Discount Factors'!BQ$11)</f>
        <v>0</v>
      </c>
      <c r="BR119" s="161">
        <f>'Cost Inputs'!BL72*('Discount Factors'!BR$11)</f>
        <v>0</v>
      </c>
      <c r="BS119" s="161">
        <f>'Cost Inputs'!BM72*('Discount Factors'!BS$11)</f>
        <v>0</v>
      </c>
      <c r="BT119" s="161">
        <f>'Cost Inputs'!BN72*('Discount Factors'!BT$11)</f>
        <v>0</v>
      </c>
      <c r="BU119" s="161">
        <f>'Cost Inputs'!BO72*('Discount Factors'!BU$11)</f>
        <v>0</v>
      </c>
      <c r="BV119" s="161">
        <f>'Cost Inputs'!BP72*('Discount Factors'!BV$11)</f>
        <v>0</v>
      </c>
      <c r="BW119" s="161">
        <f>'Cost Inputs'!BQ72*('Discount Factors'!BW$11)</f>
        <v>0</v>
      </c>
      <c r="BX119" s="161">
        <f>'Cost Inputs'!BR72*('Discount Factors'!BX$11)</f>
        <v>0</v>
      </c>
      <c r="BY119" s="161">
        <f>'Cost Inputs'!BS72*('Discount Factors'!BY$11)</f>
        <v>0</v>
      </c>
      <c r="BZ119" s="161">
        <f>'Cost Inputs'!BT72*('Discount Factors'!BZ$11)</f>
        <v>0</v>
      </c>
      <c r="CA119" s="161">
        <f>'Cost Inputs'!BU72*('Discount Factors'!CA$11)</f>
        <v>0</v>
      </c>
      <c r="CB119" s="161">
        <f>'Cost Inputs'!BV72*('Discount Factors'!CB$11)</f>
        <v>0</v>
      </c>
      <c r="CC119" s="161">
        <f>'Cost Inputs'!BW72*('Discount Factors'!CC$11)</f>
        <v>0</v>
      </c>
      <c r="CD119" s="161">
        <f>'Cost Inputs'!BX72*('Discount Factors'!CD$11)</f>
        <v>0</v>
      </c>
      <c r="CE119" s="161">
        <f>'Cost Inputs'!BY72*('Discount Factors'!CE$11)</f>
        <v>0</v>
      </c>
      <c r="CF119" s="161">
        <f>'Cost Inputs'!BZ72*('Discount Factors'!CF$11)</f>
        <v>0</v>
      </c>
      <c r="CG119" s="161">
        <f>'Cost Inputs'!CA72*('Discount Factors'!CG$11)</f>
        <v>0</v>
      </c>
      <c r="CH119" s="161">
        <f>'Cost Inputs'!CB72*('Discount Factors'!CH$11)</f>
        <v>0</v>
      </c>
      <c r="CI119" s="161">
        <f>'Cost Inputs'!CC72*('Discount Factors'!CI$11)</f>
        <v>0</v>
      </c>
      <c r="CJ119" s="161">
        <f>'Cost Inputs'!CD72*('Discount Factors'!CJ$11)</f>
        <v>0</v>
      </c>
      <c r="CK119" s="161">
        <f>'Cost Inputs'!CE72*('Discount Factors'!CK$11)</f>
        <v>0</v>
      </c>
      <c r="CL119" s="161">
        <f>'Cost Inputs'!CF72*('Discount Factors'!CL$11)</f>
        <v>0</v>
      </c>
      <c r="CM119" s="161">
        <f>'Cost Inputs'!CG72*('Discount Factors'!CM$11)</f>
        <v>0</v>
      </c>
      <c r="CN119" s="161">
        <f>'Cost Inputs'!CH72*('Discount Factors'!CN$11)</f>
        <v>0</v>
      </c>
      <c r="CO119" s="161">
        <f>'Cost Inputs'!CI72*('Discount Factors'!CO$11)</f>
        <v>0</v>
      </c>
      <c r="CP119" s="161">
        <f>'Cost Inputs'!CJ72*('Discount Factors'!CP$11)</f>
        <v>0</v>
      </c>
    </row>
    <row r="120" spans="1:94" ht="14" x14ac:dyDescent="0.3">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row>
    <row r="121" spans="1:94" ht="14" x14ac:dyDescent="0.3">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row>
    <row r="122" spans="1:94" ht="14" x14ac:dyDescent="0.3">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row>
    <row r="123" spans="1:94" ht="14" x14ac:dyDescent="0.3">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row>
    <row r="124" spans="1:94" ht="14" x14ac:dyDescent="0.3">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row>
    <row r="125" spans="1:94" ht="14" x14ac:dyDescent="0.3">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row>
    <row r="126" spans="1:94" ht="14" x14ac:dyDescent="0.3">
      <c r="A126" s="2">
        <f>'Cost Inputs'!A75</f>
        <v>17</v>
      </c>
      <c r="B126" s="2">
        <f>'Cost Inputs'!$C75</f>
        <v>0</v>
      </c>
      <c r="E126" s="2">
        <f>'Cost Inputs'!$E75</f>
        <v>0</v>
      </c>
      <c r="H126" s="2" t="str">
        <f>E126&amp;B126</f>
        <v>00</v>
      </c>
      <c r="O126" s="2" t="s">
        <v>101</v>
      </c>
      <c r="P126" s="161">
        <f>'Cost Inputs'!J76*('Discount Factors'!P$11)</f>
        <v>0</v>
      </c>
      <c r="Q126" s="161">
        <f>'Cost Inputs'!K76*('Discount Factors'!Q$11)</f>
        <v>0</v>
      </c>
      <c r="R126" s="161">
        <f>'Cost Inputs'!L76*('Discount Factors'!R$11)</f>
        <v>0</v>
      </c>
      <c r="S126" s="161">
        <f>'Cost Inputs'!M76*('Discount Factors'!S$11)</f>
        <v>0</v>
      </c>
      <c r="T126" s="161">
        <f>'Cost Inputs'!N76*('Discount Factors'!T$11)</f>
        <v>0</v>
      </c>
      <c r="U126" s="161">
        <f>'Cost Inputs'!O76*('Discount Factors'!U$11)</f>
        <v>0</v>
      </c>
      <c r="V126" s="161">
        <f>'Cost Inputs'!P76*('Discount Factors'!V$11)</f>
        <v>0</v>
      </c>
      <c r="W126" s="161">
        <f>'Cost Inputs'!Q76*('Discount Factors'!W$11)</f>
        <v>0</v>
      </c>
      <c r="X126" s="161">
        <f>'Cost Inputs'!R76*('Discount Factors'!X$11)</f>
        <v>0</v>
      </c>
      <c r="Y126" s="161">
        <f>'Cost Inputs'!S76*('Discount Factors'!Y$11)</f>
        <v>0</v>
      </c>
      <c r="Z126" s="161">
        <f>'Cost Inputs'!T76*('Discount Factors'!Z$11)</f>
        <v>0</v>
      </c>
      <c r="AA126" s="161">
        <f>'Cost Inputs'!U76*('Discount Factors'!AA$11)</f>
        <v>0</v>
      </c>
      <c r="AB126" s="161">
        <f>'Cost Inputs'!V76*('Discount Factors'!AB$11)</f>
        <v>0</v>
      </c>
      <c r="AC126" s="161">
        <f>'Cost Inputs'!W76*('Discount Factors'!AC$11)</f>
        <v>0</v>
      </c>
      <c r="AD126" s="161">
        <f>'Cost Inputs'!X76*('Discount Factors'!AD$11)</f>
        <v>0</v>
      </c>
      <c r="AE126" s="161">
        <f>'Cost Inputs'!Y76*('Discount Factors'!AE$11)</f>
        <v>0</v>
      </c>
      <c r="AF126" s="161">
        <f>'Cost Inputs'!Z76*('Discount Factors'!AF$11)</f>
        <v>0</v>
      </c>
      <c r="AG126" s="161">
        <f>'Cost Inputs'!AA76*('Discount Factors'!AG$11)</f>
        <v>0</v>
      </c>
      <c r="AH126" s="161">
        <f>'Cost Inputs'!AB76*('Discount Factors'!AH$11)</f>
        <v>0</v>
      </c>
      <c r="AI126" s="161">
        <f>'Cost Inputs'!AC76*('Discount Factors'!AI$11)</f>
        <v>0</v>
      </c>
      <c r="AJ126" s="161">
        <f>'Cost Inputs'!AD76*('Discount Factors'!AJ$11)</f>
        <v>0</v>
      </c>
      <c r="AK126" s="161">
        <f>'Cost Inputs'!AE76*('Discount Factors'!AK$11)</f>
        <v>0</v>
      </c>
      <c r="AL126" s="161">
        <f>'Cost Inputs'!AF76*('Discount Factors'!AL$11)</f>
        <v>0</v>
      </c>
      <c r="AM126" s="161">
        <f>'Cost Inputs'!AG76*('Discount Factors'!AM$11)</f>
        <v>0</v>
      </c>
      <c r="AN126" s="161">
        <f>'Cost Inputs'!AH76*('Discount Factors'!AN$11)</f>
        <v>0</v>
      </c>
      <c r="AO126" s="161">
        <f>'Cost Inputs'!AI76*('Discount Factors'!AO$11)</f>
        <v>0</v>
      </c>
      <c r="AP126" s="161">
        <f>'Cost Inputs'!AJ76*('Discount Factors'!AP$11)</f>
        <v>0</v>
      </c>
      <c r="AQ126" s="161">
        <f>'Cost Inputs'!AK76*('Discount Factors'!AQ$11)</f>
        <v>0</v>
      </c>
      <c r="AR126" s="161">
        <f>'Cost Inputs'!AL76*('Discount Factors'!AR$11)</f>
        <v>0</v>
      </c>
      <c r="AS126" s="161">
        <f>'Cost Inputs'!AM76*('Discount Factors'!AS$11)</f>
        <v>0</v>
      </c>
      <c r="AT126" s="161">
        <f>'Cost Inputs'!AN76*('Discount Factors'!AT$11)</f>
        <v>0</v>
      </c>
      <c r="AU126" s="161">
        <f>'Cost Inputs'!AO76*('Discount Factors'!AU$11)</f>
        <v>0</v>
      </c>
      <c r="AV126" s="161">
        <f>'Cost Inputs'!AP76*('Discount Factors'!AV$11)</f>
        <v>0</v>
      </c>
      <c r="AW126" s="161">
        <f>'Cost Inputs'!AQ76*('Discount Factors'!AW$11)</f>
        <v>0</v>
      </c>
      <c r="AX126" s="161">
        <f>'Cost Inputs'!AR76*('Discount Factors'!AX$11)</f>
        <v>0</v>
      </c>
      <c r="AY126" s="161">
        <f>'Cost Inputs'!AS76*('Discount Factors'!AY$11)</f>
        <v>0</v>
      </c>
      <c r="AZ126" s="161">
        <f>'Cost Inputs'!AT76*('Discount Factors'!AZ$11)</f>
        <v>0</v>
      </c>
      <c r="BA126" s="161">
        <f>'Cost Inputs'!AU76*('Discount Factors'!BA$11)</f>
        <v>0</v>
      </c>
      <c r="BB126" s="161">
        <f>'Cost Inputs'!AV76*('Discount Factors'!BB$11)</f>
        <v>0</v>
      </c>
      <c r="BC126" s="161">
        <f>'Cost Inputs'!AW76*('Discount Factors'!BC$11)</f>
        <v>0</v>
      </c>
      <c r="BD126" s="161">
        <f>'Cost Inputs'!AX76*('Discount Factors'!BD$11)</f>
        <v>0</v>
      </c>
      <c r="BE126" s="161">
        <f>'Cost Inputs'!AY76*('Discount Factors'!BE$11)</f>
        <v>0</v>
      </c>
      <c r="BF126" s="161">
        <f>'Cost Inputs'!AZ76*('Discount Factors'!BF$11)</f>
        <v>0</v>
      </c>
      <c r="BG126" s="161">
        <f>'Cost Inputs'!BA76*('Discount Factors'!BG$11)</f>
        <v>0</v>
      </c>
      <c r="BH126" s="161">
        <f>'Cost Inputs'!BB76*('Discount Factors'!BH$11)</f>
        <v>0</v>
      </c>
      <c r="BI126" s="161">
        <f>'Cost Inputs'!BC76*('Discount Factors'!BI$11)</f>
        <v>0</v>
      </c>
      <c r="BJ126" s="161">
        <f>'Cost Inputs'!BD76*('Discount Factors'!BJ$11)</f>
        <v>0</v>
      </c>
      <c r="BK126" s="161">
        <f>'Cost Inputs'!BE76*('Discount Factors'!BK$11)</f>
        <v>0</v>
      </c>
      <c r="BL126" s="161">
        <f>'Cost Inputs'!BF76*('Discount Factors'!BL$11)</f>
        <v>0</v>
      </c>
      <c r="BM126" s="161">
        <f>'Cost Inputs'!BG76*('Discount Factors'!BM$11)</f>
        <v>0</v>
      </c>
      <c r="BN126" s="161">
        <f>'Cost Inputs'!BH76*('Discount Factors'!BN$11)</f>
        <v>0</v>
      </c>
      <c r="BO126" s="161">
        <f>'Cost Inputs'!BI76*('Discount Factors'!BO$11)</f>
        <v>0</v>
      </c>
      <c r="BP126" s="161">
        <f>'Cost Inputs'!BJ76*('Discount Factors'!BP$11)</f>
        <v>0</v>
      </c>
      <c r="BQ126" s="161">
        <f>'Cost Inputs'!BK76*('Discount Factors'!BQ$11)</f>
        <v>0</v>
      </c>
      <c r="BR126" s="161">
        <f>'Cost Inputs'!BL76*('Discount Factors'!BR$11)</f>
        <v>0</v>
      </c>
      <c r="BS126" s="161">
        <f>'Cost Inputs'!BM76*('Discount Factors'!BS$11)</f>
        <v>0</v>
      </c>
      <c r="BT126" s="161">
        <f>'Cost Inputs'!BN76*('Discount Factors'!BT$11)</f>
        <v>0</v>
      </c>
      <c r="BU126" s="161">
        <f>'Cost Inputs'!BO76*('Discount Factors'!BU$11)</f>
        <v>0</v>
      </c>
      <c r="BV126" s="161">
        <f>'Cost Inputs'!BP76*('Discount Factors'!BV$11)</f>
        <v>0</v>
      </c>
      <c r="BW126" s="161">
        <f>'Cost Inputs'!BQ76*('Discount Factors'!BW$11)</f>
        <v>0</v>
      </c>
      <c r="BX126" s="161">
        <f>'Cost Inputs'!BR76*('Discount Factors'!BX$11)</f>
        <v>0</v>
      </c>
      <c r="BY126" s="161">
        <f>'Cost Inputs'!BS76*('Discount Factors'!BY$11)</f>
        <v>0</v>
      </c>
      <c r="BZ126" s="161">
        <f>'Cost Inputs'!BT76*('Discount Factors'!BZ$11)</f>
        <v>0</v>
      </c>
      <c r="CA126" s="161">
        <f>'Cost Inputs'!BU76*('Discount Factors'!CA$11)</f>
        <v>0</v>
      </c>
      <c r="CB126" s="161">
        <f>'Cost Inputs'!BV76*('Discount Factors'!CB$11)</f>
        <v>0</v>
      </c>
      <c r="CC126" s="161">
        <f>'Cost Inputs'!BW76*('Discount Factors'!CC$11)</f>
        <v>0</v>
      </c>
      <c r="CD126" s="161">
        <f>'Cost Inputs'!BX76*('Discount Factors'!CD$11)</f>
        <v>0</v>
      </c>
      <c r="CE126" s="161">
        <f>'Cost Inputs'!BY76*('Discount Factors'!CE$11)</f>
        <v>0</v>
      </c>
      <c r="CF126" s="161">
        <f>'Cost Inputs'!BZ76*('Discount Factors'!CF$11)</f>
        <v>0</v>
      </c>
      <c r="CG126" s="161">
        <f>'Cost Inputs'!CA76*('Discount Factors'!CG$11)</f>
        <v>0</v>
      </c>
      <c r="CH126" s="161">
        <f>'Cost Inputs'!CB76*('Discount Factors'!CH$11)</f>
        <v>0</v>
      </c>
      <c r="CI126" s="161">
        <f>'Cost Inputs'!CC76*('Discount Factors'!CI$11)</f>
        <v>0</v>
      </c>
      <c r="CJ126" s="161">
        <f>'Cost Inputs'!CD76*('Discount Factors'!CJ$11)</f>
        <v>0</v>
      </c>
      <c r="CK126" s="161">
        <f>'Cost Inputs'!CE76*('Discount Factors'!CK$11)</f>
        <v>0</v>
      </c>
      <c r="CL126" s="161">
        <f>'Cost Inputs'!CF76*('Discount Factors'!CL$11)</f>
        <v>0</v>
      </c>
      <c r="CM126" s="161">
        <f>'Cost Inputs'!CG76*('Discount Factors'!CM$11)</f>
        <v>0</v>
      </c>
      <c r="CN126" s="161">
        <f>'Cost Inputs'!CH76*('Discount Factors'!CN$11)</f>
        <v>0</v>
      </c>
      <c r="CO126" s="161">
        <f>'Cost Inputs'!CI76*('Discount Factors'!CO$11)</f>
        <v>0</v>
      </c>
      <c r="CP126" s="161">
        <f>'Cost Inputs'!CJ76*('Discount Factors'!CP$11)</f>
        <v>0</v>
      </c>
    </row>
    <row r="127" spans="1:94" ht="14" x14ac:dyDescent="0.3">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row>
    <row r="128" spans="1:94" ht="14" x14ac:dyDescent="0.3">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row>
    <row r="129" spans="1:94" ht="14" x14ac:dyDescent="0.3">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row>
    <row r="130" spans="1:94" ht="14" x14ac:dyDescent="0.3">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row>
    <row r="131" spans="1:94" ht="14" x14ac:dyDescent="0.3">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row>
    <row r="132" spans="1:94" ht="14" x14ac:dyDescent="0.3">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row>
    <row r="133" spans="1:94" ht="14" x14ac:dyDescent="0.3">
      <c r="A133" s="2">
        <f>'Cost Inputs'!A79</f>
        <v>18</v>
      </c>
      <c r="B133" s="2">
        <f>'Cost Inputs'!$C79</f>
        <v>0</v>
      </c>
      <c r="E133" s="2">
        <f>'Cost Inputs'!$E79</f>
        <v>0</v>
      </c>
      <c r="H133" s="2" t="str">
        <f>E133&amp;B133</f>
        <v>00</v>
      </c>
      <c r="O133" s="2" t="s">
        <v>101</v>
      </c>
      <c r="P133" s="161">
        <f>'Cost Inputs'!J80*('Discount Factors'!P$11)</f>
        <v>0</v>
      </c>
      <c r="Q133" s="161">
        <f>'Cost Inputs'!K80*('Discount Factors'!Q$11)</f>
        <v>0</v>
      </c>
      <c r="R133" s="161">
        <f>'Cost Inputs'!L80*('Discount Factors'!R$11)</f>
        <v>0</v>
      </c>
      <c r="S133" s="161">
        <f>'Cost Inputs'!M80*('Discount Factors'!S$11)</f>
        <v>0</v>
      </c>
      <c r="T133" s="161">
        <f>'Cost Inputs'!N80*('Discount Factors'!T$11)</f>
        <v>0</v>
      </c>
      <c r="U133" s="161">
        <f>'Cost Inputs'!O80*('Discount Factors'!U$11)</f>
        <v>0</v>
      </c>
      <c r="V133" s="161">
        <f>'Cost Inputs'!P80*('Discount Factors'!V$11)</f>
        <v>0</v>
      </c>
      <c r="W133" s="161">
        <f>'Cost Inputs'!Q80*('Discount Factors'!W$11)</f>
        <v>0</v>
      </c>
      <c r="X133" s="161">
        <f>'Cost Inputs'!R80*('Discount Factors'!X$11)</f>
        <v>0</v>
      </c>
      <c r="Y133" s="161">
        <f>'Cost Inputs'!S80*('Discount Factors'!Y$11)</f>
        <v>0</v>
      </c>
      <c r="Z133" s="161">
        <f>'Cost Inputs'!T80*('Discount Factors'!Z$11)</f>
        <v>0</v>
      </c>
      <c r="AA133" s="161">
        <f>'Cost Inputs'!U80*('Discount Factors'!AA$11)</f>
        <v>0</v>
      </c>
      <c r="AB133" s="161">
        <f>'Cost Inputs'!V80*('Discount Factors'!AB$11)</f>
        <v>0</v>
      </c>
      <c r="AC133" s="161">
        <f>'Cost Inputs'!W80*('Discount Factors'!AC$11)</f>
        <v>0</v>
      </c>
      <c r="AD133" s="161">
        <f>'Cost Inputs'!X80*('Discount Factors'!AD$11)</f>
        <v>0</v>
      </c>
      <c r="AE133" s="161">
        <f>'Cost Inputs'!Y80*('Discount Factors'!AE$11)</f>
        <v>0</v>
      </c>
      <c r="AF133" s="161">
        <f>'Cost Inputs'!Z80*('Discount Factors'!AF$11)</f>
        <v>0</v>
      </c>
      <c r="AG133" s="161">
        <f>'Cost Inputs'!AA80*('Discount Factors'!AG$11)</f>
        <v>0</v>
      </c>
      <c r="AH133" s="161">
        <f>'Cost Inputs'!AB80*('Discount Factors'!AH$11)</f>
        <v>0</v>
      </c>
      <c r="AI133" s="161">
        <f>'Cost Inputs'!AC80*('Discount Factors'!AI$11)</f>
        <v>0</v>
      </c>
      <c r="AJ133" s="161">
        <f>'Cost Inputs'!AD80*('Discount Factors'!AJ$11)</f>
        <v>0</v>
      </c>
      <c r="AK133" s="161">
        <f>'Cost Inputs'!AE80*('Discount Factors'!AK$11)</f>
        <v>0</v>
      </c>
      <c r="AL133" s="161">
        <f>'Cost Inputs'!AF80*('Discount Factors'!AL$11)</f>
        <v>0</v>
      </c>
      <c r="AM133" s="161">
        <f>'Cost Inputs'!AG80*('Discount Factors'!AM$11)</f>
        <v>0</v>
      </c>
      <c r="AN133" s="161">
        <f>'Cost Inputs'!AH80*('Discount Factors'!AN$11)</f>
        <v>0</v>
      </c>
      <c r="AO133" s="161">
        <f>'Cost Inputs'!AI80*('Discount Factors'!AO$11)</f>
        <v>0</v>
      </c>
      <c r="AP133" s="161">
        <f>'Cost Inputs'!AJ80*('Discount Factors'!AP$11)</f>
        <v>0</v>
      </c>
      <c r="AQ133" s="161">
        <f>'Cost Inputs'!AK80*('Discount Factors'!AQ$11)</f>
        <v>0</v>
      </c>
      <c r="AR133" s="161">
        <f>'Cost Inputs'!AL80*('Discount Factors'!AR$11)</f>
        <v>0</v>
      </c>
      <c r="AS133" s="161">
        <f>'Cost Inputs'!AM80*('Discount Factors'!AS$11)</f>
        <v>0</v>
      </c>
      <c r="AT133" s="161">
        <f>'Cost Inputs'!AN80*('Discount Factors'!AT$11)</f>
        <v>0</v>
      </c>
      <c r="AU133" s="161">
        <f>'Cost Inputs'!AO80*('Discount Factors'!AU$11)</f>
        <v>0</v>
      </c>
      <c r="AV133" s="161">
        <f>'Cost Inputs'!AP80*('Discount Factors'!AV$11)</f>
        <v>0</v>
      </c>
      <c r="AW133" s="161">
        <f>'Cost Inputs'!AQ80*('Discount Factors'!AW$11)</f>
        <v>0</v>
      </c>
      <c r="AX133" s="161">
        <f>'Cost Inputs'!AR80*('Discount Factors'!AX$11)</f>
        <v>0</v>
      </c>
      <c r="AY133" s="161">
        <f>'Cost Inputs'!AS80*('Discount Factors'!AY$11)</f>
        <v>0</v>
      </c>
      <c r="AZ133" s="161">
        <f>'Cost Inputs'!AT80*('Discount Factors'!AZ$11)</f>
        <v>0</v>
      </c>
      <c r="BA133" s="161">
        <f>'Cost Inputs'!AU80*('Discount Factors'!BA$11)</f>
        <v>0</v>
      </c>
      <c r="BB133" s="161">
        <f>'Cost Inputs'!AV80*('Discount Factors'!BB$11)</f>
        <v>0</v>
      </c>
      <c r="BC133" s="161">
        <f>'Cost Inputs'!AW80*('Discount Factors'!BC$11)</f>
        <v>0</v>
      </c>
      <c r="BD133" s="161">
        <f>'Cost Inputs'!AX80*('Discount Factors'!BD$11)</f>
        <v>0</v>
      </c>
      <c r="BE133" s="161">
        <f>'Cost Inputs'!AY80*('Discount Factors'!BE$11)</f>
        <v>0</v>
      </c>
      <c r="BF133" s="161">
        <f>'Cost Inputs'!AZ80*('Discount Factors'!BF$11)</f>
        <v>0</v>
      </c>
      <c r="BG133" s="161">
        <f>'Cost Inputs'!BA80*('Discount Factors'!BG$11)</f>
        <v>0</v>
      </c>
      <c r="BH133" s="161">
        <f>'Cost Inputs'!BB80*('Discount Factors'!BH$11)</f>
        <v>0</v>
      </c>
      <c r="BI133" s="161">
        <f>'Cost Inputs'!BC80*('Discount Factors'!BI$11)</f>
        <v>0</v>
      </c>
      <c r="BJ133" s="161">
        <f>'Cost Inputs'!BD80*('Discount Factors'!BJ$11)</f>
        <v>0</v>
      </c>
      <c r="BK133" s="161">
        <f>'Cost Inputs'!BE80*('Discount Factors'!BK$11)</f>
        <v>0</v>
      </c>
      <c r="BL133" s="161">
        <f>'Cost Inputs'!BF80*('Discount Factors'!BL$11)</f>
        <v>0</v>
      </c>
      <c r="BM133" s="161">
        <f>'Cost Inputs'!BG80*('Discount Factors'!BM$11)</f>
        <v>0</v>
      </c>
      <c r="BN133" s="161">
        <f>'Cost Inputs'!BH80*('Discount Factors'!BN$11)</f>
        <v>0</v>
      </c>
      <c r="BO133" s="161">
        <f>'Cost Inputs'!BI80*('Discount Factors'!BO$11)</f>
        <v>0</v>
      </c>
      <c r="BP133" s="161">
        <f>'Cost Inputs'!BJ80*('Discount Factors'!BP$11)</f>
        <v>0</v>
      </c>
      <c r="BQ133" s="161">
        <f>'Cost Inputs'!BK80*('Discount Factors'!BQ$11)</f>
        <v>0</v>
      </c>
      <c r="BR133" s="161">
        <f>'Cost Inputs'!BL80*('Discount Factors'!BR$11)</f>
        <v>0</v>
      </c>
      <c r="BS133" s="161">
        <f>'Cost Inputs'!BM80*('Discount Factors'!BS$11)</f>
        <v>0</v>
      </c>
      <c r="BT133" s="161">
        <f>'Cost Inputs'!BN80*('Discount Factors'!BT$11)</f>
        <v>0</v>
      </c>
      <c r="BU133" s="161">
        <f>'Cost Inputs'!BO80*('Discount Factors'!BU$11)</f>
        <v>0</v>
      </c>
      <c r="BV133" s="161">
        <f>'Cost Inputs'!BP80*('Discount Factors'!BV$11)</f>
        <v>0</v>
      </c>
      <c r="BW133" s="161">
        <f>'Cost Inputs'!BQ80*('Discount Factors'!BW$11)</f>
        <v>0</v>
      </c>
      <c r="BX133" s="161">
        <f>'Cost Inputs'!BR80*('Discount Factors'!BX$11)</f>
        <v>0</v>
      </c>
      <c r="BY133" s="161">
        <f>'Cost Inputs'!BS80*('Discount Factors'!BY$11)</f>
        <v>0</v>
      </c>
      <c r="BZ133" s="161">
        <f>'Cost Inputs'!BT80*('Discount Factors'!BZ$11)</f>
        <v>0</v>
      </c>
      <c r="CA133" s="161">
        <f>'Cost Inputs'!BU80*('Discount Factors'!CA$11)</f>
        <v>0</v>
      </c>
      <c r="CB133" s="161">
        <f>'Cost Inputs'!BV80*('Discount Factors'!CB$11)</f>
        <v>0</v>
      </c>
      <c r="CC133" s="161">
        <f>'Cost Inputs'!BW80*('Discount Factors'!CC$11)</f>
        <v>0</v>
      </c>
      <c r="CD133" s="161">
        <f>'Cost Inputs'!BX80*('Discount Factors'!CD$11)</f>
        <v>0</v>
      </c>
      <c r="CE133" s="161">
        <f>'Cost Inputs'!BY80*('Discount Factors'!CE$11)</f>
        <v>0</v>
      </c>
      <c r="CF133" s="161">
        <f>'Cost Inputs'!BZ80*('Discount Factors'!CF$11)</f>
        <v>0</v>
      </c>
      <c r="CG133" s="161">
        <f>'Cost Inputs'!CA80*('Discount Factors'!CG$11)</f>
        <v>0</v>
      </c>
      <c r="CH133" s="161">
        <f>'Cost Inputs'!CB80*('Discount Factors'!CH$11)</f>
        <v>0</v>
      </c>
      <c r="CI133" s="161">
        <f>'Cost Inputs'!CC80*('Discount Factors'!CI$11)</f>
        <v>0</v>
      </c>
      <c r="CJ133" s="161">
        <f>'Cost Inputs'!CD80*('Discount Factors'!CJ$11)</f>
        <v>0</v>
      </c>
      <c r="CK133" s="161">
        <f>'Cost Inputs'!CE80*('Discount Factors'!CK$11)</f>
        <v>0</v>
      </c>
      <c r="CL133" s="161">
        <f>'Cost Inputs'!CF80*('Discount Factors'!CL$11)</f>
        <v>0</v>
      </c>
      <c r="CM133" s="161">
        <f>'Cost Inputs'!CG80*('Discount Factors'!CM$11)</f>
        <v>0</v>
      </c>
      <c r="CN133" s="161">
        <f>'Cost Inputs'!CH80*('Discount Factors'!CN$11)</f>
        <v>0</v>
      </c>
      <c r="CO133" s="161">
        <f>'Cost Inputs'!CI80*('Discount Factors'!CO$11)</f>
        <v>0</v>
      </c>
      <c r="CP133" s="161">
        <f>'Cost Inputs'!CJ80*('Discount Factors'!CP$11)</f>
        <v>0</v>
      </c>
    </row>
    <row r="134" spans="1:94" ht="14" x14ac:dyDescent="0.3">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row>
    <row r="135" spans="1:94" ht="14" x14ac:dyDescent="0.3">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row>
    <row r="136" spans="1:94" ht="14" x14ac:dyDescent="0.3">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row>
    <row r="137" spans="1:94" ht="14" x14ac:dyDescent="0.3">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row>
    <row r="138" spans="1:94" ht="14" x14ac:dyDescent="0.3">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row>
    <row r="139" spans="1:94" ht="14" x14ac:dyDescent="0.3">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c r="BP139" s="161"/>
      <c r="BQ139" s="161"/>
      <c r="BR139" s="161"/>
      <c r="BS139" s="161"/>
      <c r="BT139" s="161"/>
      <c r="BU139" s="161"/>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row>
    <row r="140" spans="1:94" ht="14" x14ac:dyDescent="0.3">
      <c r="A140" s="2">
        <f>'Cost Inputs'!A83</f>
        <v>19</v>
      </c>
      <c r="B140" s="2">
        <f>'Cost Inputs'!$C83</f>
        <v>0</v>
      </c>
      <c r="E140" s="2">
        <f>'Cost Inputs'!$E83</f>
        <v>0</v>
      </c>
      <c r="H140" s="2" t="str">
        <f>E140&amp;B140</f>
        <v>00</v>
      </c>
      <c r="O140" s="2" t="s">
        <v>101</v>
      </c>
      <c r="P140" s="161">
        <f>'Cost Inputs'!J84*('Discount Factors'!P$11)</f>
        <v>0</v>
      </c>
      <c r="Q140" s="161">
        <f>'Cost Inputs'!K84*('Discount Factors'!Q$11)</f>
        <v>0</v>
      </c>
      <c r="R140" s="161">
        <f>'Cost Inputs'!L84*('Discount Factors'!R$11)</f>
        <v>0</v>
      </c>
      <c r="S140" s="161">
        <f>'Cost Inputs'!M84*('Discount Factors'!S$11)</f>
        <v>0</v>
      </c>
      <c r="T140" s="161">
        <f>'Cost Inputs'!N84*('Discount Factors'!T$11)</f>
        <v>0</v>
      </c>
      <c r="U140" s="161">
        <f>'Cost Inputs'!O84*('Discount Factors'!U$11)</f>
        <v>0</v>
      </c>
      <c r="V140" s="161">
        <f>'Cost Inputs'!P84*('Discount Factors'!V$11)</f>
        <v>0</v>
      </c>
      <c r="W140" s="161">
        <f>'Cost Inputs'!Q84*('Discount Factors'!W$11)</f>
        <v>0</v>
      </c>
      <c r="X140" s="161">
        <f>'Cost Inputs'!R84*('Discount Factors'!X$11)</f>
        <v>0</v>
      </c>
      <c r="Y140" s="161">
        <f>'Cost Inputs'!S84*('Discount Factors'!Y$11)</f>
        <v>0</v>
      </c>
      <c r="Z140" s="161">
        <f>'Cost Inputs'!T84*('Discount Factors'!Z$11)</f>
        <v>0</v>
      </c>
      <c r="AA140" s="161">
        <f>'Cost Inputs'!U84*('Discount Factors'!AA$11)</f>
        <v>0</v>
      </c>
      <c r="AB140" s="161">
        <f>'Cost Inputs'!V84*('Discount Factors'!AB$11)</f>
        <v>0</v>
      </c>
      <c r="AC140" s="161">
        <f>'Cost Inputs'!W84*('Discount Factors'!AC$11)</f>
        <v>0</v>
      </c>
      <c r="AD140" s="161">
        <f>'Cost Inputs'!X84*('Discount Factors'!AD$11)</f>
        <v>0</v>
      </c>
      <c r="AE140" s="161">
        <f>'Cost Inputs'!Y84*('Discount Factors'!AE$11)</f>
        <v>0</v>
      </c>
      <c r="AF140" s="161">
        <f>'Cost Inputs'!Z84*('Discount Factors'!AF$11)</f>
        <v>0</v>
      </c>
      <c r="AG140" s="161">
        <f>'Cost Inputs'!AA84*('Discount Factors'!AG$11)</f>
        <v>0</v>
      </c>
      <c r="AH140" s="161">
        <f>'Cost Inputs'!AB84*('Discount Factors'!AH$11)</f>
        <v>0</v>
      </c>
      <c r="AI140" s="161">
        <f>'Cost Inputs'!AC84*('Discount Factors'!AI$11)</f>
        <v>0</v>
      </c>
      <c r="AJ140" s="161">
        <f>'Cost Inputs'!AD84*('Discount Factors'!AJ$11)</f>
        <v>0</v>
      </c>
      <c r="AK140" s="161">
        <f>'Cost Inputs'!AE84*('Discount Factors'!AK$11)</f>
        <v>0</v>
      </c>
      <c r="AL140" s="161">
        <f>'Cost Inputs'!AF84*('Discount Factors'!AL$11)</f>
        <v>0</v>
      </c>
      <c r="AM140" s="161">
        <f>'Cost Inputs'!AG84*('Discount Factors'!AM$11)</f>
        <v>0</v>
      </c>
      <c r="AN140" s="161">
        <f>'Cost Inputs'!AH84*('Discount Factors'!AN$11)</f>
        <v>0</v>
      </c>
      <c r="AO140" s="161">
        <f>'Cost Inputs'!AI84*('Discount Factors'!AO$11)</f>
        <v>0</v>
      </c>
      <c r="AP140" s="161">
        <f>'Cost Inputs'!AJ84*('Discount Factors'!AP$11)</f>
        <v>0</v>
      </c>
      <c r="AQ140" s="161">
        <f>'Cost Inputs'!AK84*('Discount Factors'!AQ$11)</f>
        <v>0</v>
      </c>
      <c r="AR140" s="161">
        <f>'Cost Inputs'!AL84*('Discount Factors'!AR$11)</f>
        <v>0</v>
      </c>
      <c r="AS140" s="161">
        <f>'Cost Inputs'!AM84*('Discount Factors'!AS$11)</f>
        <v>0</v>
      </c>
      <c r="AT140" s="161">
        <f>'Cost Inputs'!AN84*('Discount Factors'!AT$11)</f>
        <v>0</v>
      </c>
      <c r="AU140" s="161">
        <f>'Cost Inputs'!AO84*('Discount Factors'!AU$11)</f>
        <v>0</v>
      </c>
      <c r="AV140" s="161">
        <f>'Cost Inputs'!AP84*('Discount Factors'!AV$11)</f>
        <v>0</v>
      </c>
      <c r="AW140" s="161">
        <f>'Cost Inputs'!AQ84*('Discount Factors'!AW$11)</f>
        <v>0</v>
      </c>
      <c r="AX140" s="161">
        <f>'Cost Inputs'!AR84*('Discount Factors'!AX$11)</f>
        <v>0</v>
      </c>
      <c r="AY140" s="161">
        <f>'Cost Inputs'!AS84*('Discount Factors'!AY$11)</f>
        <v>0</v>
      </c>
      <c r="AZ140" s="161">
        <f>'Cost Inputs'!AT84*('Discount Factors'!AZ$11)</f>
        <v>0</v>
      </c>
      <c r="BA140" s="161">
        <f>'Cost Inputs'!AU84*('Discount Factors'!BA$11)</f>
        <v>0</v>
      </c>
      <c r="BB140" s="161">
        <f>'Cost Inputs'!AV84*('Discount Factors'!BB$11)</f>
        <v>0</v>
      </c>
      <c r="BC140" s="161">
        <f>'Cost Inputs'!AW84*('Discount Factors'!BC$11)</f>
        <v>0</v>
      </c>
      <c r="BD140" s="161">
        <f>'Cost Inputs'!AX84*('Discount Factors'!BD$11)</f>
        <v>0</v>
      </c>
      <c r="BE140" s="161">
        <f>'Cost Inputs'!AY84*('Discount Factors'!BE$11)</f>
        <v>0</v>
      </c>
      <c r="BF140" s="161">
        <f>'Cost Inputs'!AZ84*('Discount Factors'!BF$11)</f>
        <v>0</v>
      </c>
      <c r="BG140" s="161">
        <f>'Cost Inputs'!BA84*('Discount Factors'!BG$11)</f>
        <v>0</v>
      </c>
      <c r="BH140" s="161">
        <f>'Cost Inputs'!BB84*('Discount Factors'!BH$11)</f>
        <v>0</v>
      </c>
      <c r="BI140" s="161">
        <f>'Cost Inputs'!BC84*('Discount Factors'!BI$11)</f>
        <v>0</v>
      </c>
      <c r="BJ140" s="161">
        <f>'Cost Inputs'!BD84*('Discount Factors'!BJ$11)</f>
        <v>0</v>
      </c>
      <c r="BK140" s="161">
        <f>'Cost Inputs'!BE84*('Discount Factors'!BK$11)</f>
        <v>0</v>
      </c>
      <c r="BL140" s="161">
        <f>'Cost Inputs'!BF84*('Discount Factors'!BL$11)</f>
        <v>0</v>
      </c>
      <c r="BM140" s="161">
        <f>'Cost Inputs'!BG84*('Discount Factors'!BM$11)</f>
        <v>0</v>
      </c>
      <c r="BN140" s="161">
        <f>'Cost Inputs'!BH84*('Discount Factors'!BN$11)</f>
        <v>0</v>
      </c>
      <c r="BO140" s="161">
        <f>'Cost Inputs'!BI84*('Discount Factors'!BO$11)</f>
        <v>0</v>
      </c>
      <c r="BP140" s="161">
        <f>'Cost Inputs'!BJ84*('Discount Factors'!BP$11)</f>
        <v>0</v>
      </c>
      <c r="BQ140" s="161">
        <f>'Cost Inputs'!BK84*('Discount Factors'!BQ$11)</f>
        <v>0</v>
      </c>
      <c r="BR140" s="161">
        <f>'Cost Inputs'!BL84*('Discount Factors'!BR$11)</f>
        <v>0</v>
      </c>
      <c r="BS140" s="161">
        <f>'Cost Inputs'!BM84*('Discount Factors'!BS$11)</f>
        <v>0</v>
      </c>
      <c r="BT140" s="161">
        <f>'Cost Inputs'!BN84*('Discount Factors'!BT$11)</f>
        <v>0</v>
      </c>
      <c r="BU140" s="161">
        <f>'Cost Inputs'!BO84*('Discount Factors'!BU$11)</f>
        <v>0</v>
      </c>
      <c r="BV140" s="161">
        <f>'Cost Inputs'!BP84*('Discount Factors'!BV$11)</f>
        <v>0</v>
      </c>
      <c r="BW140" s="161">
        <f>'Cost Inputs'!BQ84*('Discount Factors'!BW$11)</f>
        <v>0</v>
      </c>
      <c r="BX140" s="161">
        <f>'Cost Inputs'!BR84*('Discount Factors'!BX$11)</f>
        <v>0</v>
      </c>
      <c r="BY140" s="161">
        <f>'Cost Inputs'!BS84*('Discount Factors'!BY$11)</f>
        <v>0</v>
      </c>
      <c r="BZ140" s="161">
        <f>'Cost Inputs'!BT84*('Discount Factors'!BZ$11)</f>
        <v>0</v>
      </c>
      <c r="CA140" s="161">
        <f>'Cost Inputs'!BU84*('Discount Factors'!CA$11)</f>
        <v>0</v>
      </c>
      <c r="CB140" s="161">
        <f>'Cost Inputs'!BV84*('Discount Factors'!CB$11)</f>
        <v>0</v>
      </c>
      <c r="CC140" s="161">
        <f>'Cost Inputs'!BW84*('Discount Factors'!CC$11)</f>
        <v>0</v>
      </c>
      <c r="CD140" s="161">
        <f>'Cost Inputs'!BX84*('Discount Factors'!CD$11)</f>
        <v>0</v>
      </c>
      <c r="CE140" s="161">
        <f>'Cost Inputs'!BY84*('Discount Factors'!CE$11)</f>
        <v>0</v>
      </c>
      <c r="CF140" s="161">
        <f>'Cost Inputs'!BZ84*('Discount Factors'!CF$11)</f>
        <v>0</v>
      </c>
      <c r="CG140" s="161">
        <f>'Cost Inputs'!CA84*('Discount Factors'!CG$11)</f>
        <v>0</v>
      </c>
      <c r="CH140" s="161">
        <f>'Cost Inputs'!CB84*('Discount Factors'!CH$11)</f>
        <v>0</v>
      </c>
      <c r="CI140" s="161">
        <f>'Cost Inputs'!CC84*('Discount Factors'!CI$11)</f>
        <v>0</v>
      </c>
      <c r="CJ140" s="161">
        <f>'Cost Inputs'!CD84*('Discount Factors'!CJ$11)</f>
        <v>0</v>
      </c>
      <c r="CK140" s="161">
        <f>'Cost Inputs'!CE84*('Discount Factors'!CK$11)</f>
        <v>0</v>
      </c>
      <c r="CL140" s="161">
        <f>'Cost Inputs'!CF84*('Discount Factors'!CL$11)</f>
        <v>0</v>
      </c>
      <c r="CM140" s="161">
        <f>'Cost Inputs'!CG84*('Discount Factors'!CM$11)</f>
        <v>0</v>
      </c>
      <c r="CN140" s="161">
        <f>'Cost Inputs'!CH84*('Discount Factors'!CN$11)</f>
        <v>0</v>
      </c>
      <c r="CO140" s="161">
        <f>'Cost Inputs'!CI84*('Discount Factors'!CO$11)</f>
        <v>0</v>
      </c>
      <c r="CP140" s="161">
        <f>'Cost Inputs'!CJ84*('Discount Factors'!CP$11)</f>
        <v>0</v>
      </c>
    </row>
    <row r="141" spans="1:94" ht="14" x14ac:dyDescent="0.3">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row>
    <row r="142" spans="1:94" ht="14" x14ac:dyDescent="0.3">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row>
    <row r="143" spans="1:94" ht="14" x14ac:dyDescent="0.3">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c r="BP143" s="161"/>
      <c r="BQ143" s="161"/>
      <c r="BR143" s="161"/>
      <c r="BS143" s="161"/>
      <c r="BT143" s="161"/>
      <c r="BU143" s="161"/>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row>
    <row r="144" spans="1:94" ht="14" x14ac:dyDescent="0.3">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row>
    <row r="145" spans="1:94" ht="14" x14ac:dyDescent="0.3">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c r="BP145" s="161"/>
      <c r="BQ145" s="161"/>
      <c r="BR145" s="161"/>
      <c r="BS145" s="161"/>
      <c r="BT145" s="161"/>
      <c r="BU145" s="161"/>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row>
    <row r="146" spans="1:94" ht="14" x14ac:dyDescent="0.3">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c r="BP146" s="161"/>
      <c r="BQ146" s="161"/>
      <c r="BR146" s="161"/>
      <c r="BS146" s="161"/>
      <c r="BT146" s="161"/>
      <c r="BU146" s="161"/>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row>
    <row r="147" spans="1:94" ht="14" x14ac:dyDescent="0.3">
      <c r="A147" s="2">
        <f>'Cost Inputs'!A87</f>
        <v>20</v>
      </c>
      <c r="B147" s="2">
        <f>'Cost Inputs'!$C87</f>
        <v>0</v>
      </c>
      <c r="E147" s="2">
        <f>'Cost Inputs'!$E87</f>
        <v>0</v>
      </c>
      <c r="H147" s="2" t="str">
        <f>E147&amp;B147</f>
        <v>00</v>
      </c>
      <c r="O147" s="2" t="s">
        <v>101</v>
      </c>
      <c r="P147" s="161">
        <f>'Cost Inputs'!J88*('Discount Factors'!P$11)</f>
        <v>0</v>
      </c>
      <c r="Q147" s="161">
        <f>'Cost Inputs'!K88*('Discount Factors'!Q$11)</f>
        <v>0</v>
      </c>
      <c r="R147" s="161">
        <f>'Cost Inputs'!L88*('Discount Factors'!R$11)</f>
        <v>0</v>
      </c>
      <c r="S147" s="161">
        <f>'Cost Inputs'!M88*('Discount Factors'!S$11)</f>
        <v>0</v>
      </c>
      <c r="T147" s="161">
        <f>'Cost Inputs'!N88*('Discount Factors'!T$11)</f>
        <v>0</v>
      </c>
      <c r="U147" s="161">
        <f>'Cost Inputs'!O88*('Discount Factors'!U$11)</f>
        <v>0</v>
      </c>
      <c r="V147" s="161">
        <f>'Cost Inputs'!P88*('Discount Factors'!V$11)</f>
        <v>0</v>
      </c>
      <c r="W147" s="161">
        <f>'Cost Inputs'!Q88*('Discount Factors'!W$11)</f>
        <v>0</v>
      </c>
      <c r="X147" s="161">
        <f>'Cost Inputs'!R88*('Discount Factors'!X$11)</f>
        <v>0</v>
      </c>
      <c r="Y147" s="161">
        <f>'Cost Inputs'!S88*('Discount Factors'!Y$11)</f>
        <v>0</v>
      </c>
      <c r="Z147" s="161">
        <f>'Cost Inputs'!T88*('Discount Factors'!Z$11)</f>
        <v>0</v>
      </c>
      <c r="AA147" s="161">
        <f>'Cost Inputs'!U88*('Discount Factors'!AA$11)</f>
        <v>0</v>
      </c>
      <c r="AB147" s="161">
        <f>'Cost Inputs'!V88*('Discount Factors'!AB$11)</f>
        <v>0</v>
      </c>
      <c r="AC147" s="161">
        <f>'Cost Inputs'!W88*('Discount Factors'!AC$11)</f>
        <v>0</v>
      </c>
      <c r="AD147" s="161">
        <f>'Cost Inputs'!X88*('Discount Factors'!AD$11)</f>
        <v>0</v>
      </c>
      <c r="AE147" s="161">
        <f>'Cost Inputs'!Y88*('Discount Factors'!AE$11)</f>
        <v>0</v>
      </c>
      <c r="AF147" s="161">
        <f>'Cost Inputs'!Z88*('Discount Factors'!AF$11)</f>
        <v>0</v>
      </c>
      <c r="AG147" s="161">
        <f>'Cost Inputs'!AA88*('Discount Factors'!AG$11)</f>
        <v>0</v>
      </c>
      <c r="AH147" s="161">
        <f>'Cost Inputs'!AB88*('Discount Factors'!AH$11)</f>
        <v>0</v>
      </c>
      <c r="AI147" s="161">
        <f>'Cost Inputs'!AC88*('Discount Factors'!AI$11)</f>
        <v>0</v>
      </c>
      <c r="AJ147" s="161">
        <f>'Cost Inputs'!AD88*('Discount Factors'!AJ$11)</f>
        <v>0</v>
      </c>
      <c r="AK147" s="161">
        <f>'Cost Inputs'!AE88*('Discount Factors'!AK$11)</f>
        <v>0</v>
      </c>
      <c r="AL147" s="161">
        <f>'Cost Inputs'!AF88*('Discount Factors'!AL$11)</f>
        <v>0</v>
      </c>
      <c r="AM147" s="161">
        <f>'Cost Inputs'!AG88*('Discount Factors'!AM$11)</f>
        <v>0</v>
      </c>
      <c r="AN147" s="161">
        <f>'Cost Inputs'!AH88*('Discount Factors'!AN$11)</f>
        <v>0</v>
      </c>
      <c r="AO147" s="161">
        <f>'Cost Inputs'!AI88*('Discount Factors'!AO$11)</f>
        <v>0</v>
      </c>
      <c r="AP147" s="161">
        <f>'Cost Inputs'!AJ88*('Discount Factors'!AP$11)</f>
        <v>0</v>
      </c>
      <c r="AQ147" s="161">
        <f>'Cost Inputs'!AK88*('Discount Factors'!AQ$11)</f>
        <v>0</v>
      </c>
      <c r="AR147" s="161">
        <f>'Cost Inputs'!AL88*('Discount Factors'!AR$11)</f>
        <v>0</v>
      </c>
      <c r="AS147" s="161">
        <f>'Cost Inputs'!AM88*('Discount Factors'!AS$11)</f>
        <v>0</v>
      </c>
      <c r="AT147" s="161">
        <f>'Cost Inputs'!AN88*('Discount Factors'!AT$11)</f>
        <v>0</v>
      </c>
      <c r="AU147" s="161">
        <f>'Cost Inputs'!AO88*('Discount Factors'!AU$11)</f>
        <v>0</v>
      </c>
      <c r="AV147" s="161">
        <f>'Cost Inputs'!AP88*('Discount Factors'!AV$11)</f>
        <v>0</v>
      </c>
      <c r="AW147" s="161">
        <f>'Cost Inputs'!AQ88*('Discount Factors'!AW$11)</f>
        <v>0</v>
      </c>
      <c r="AX147" s="161">
        <f>'Cost Inputs'!AR88*('Discount Factors'!AX$11)</f>
        <v>0</v>
      </c>
      <c r="AY147" s="161">
        <f>'Cost Inputs'!AS88*('Discount Factors'!AY$11)</f>
        <v>0</v>
      </c>
      <c r="AZ147" s="161">
        <f>'Cost Inputs'!AT88*('Discount Factors'!AZ$11)</f>
        <v>0</v>
      </c>
      <c r="BA147" s="161">
        <f>'Cost Inputs'!AU88*('Discount Factors'!BA$11)</f>
        <v>0</v>
      </c>
      <c r="BB147" s="161">
        <f>'Cost Inputs'!AV88*('Discount Factors'!BB$11)</f>
        <v>0</v>
      </c>
      <c r="BC147" s="161">
        <f>'Cost Inputs'!AW88*('Discount Factors'!BC$11)</f>
        <v>0</v>
      </c>
      <c r="BD147" s="161">
        <f>'Cost Inputs'!AX88*('Discount Factors'!BD$11)</f>
        <v>0</v>
      </c>
      <c r="BE147" s="161">
        <f>'Cost Inputs'!AY88*('Discount Factors'!BE$11)</f>
        <v>0</v>
      </c>
      <c r="BF147" s="161">
        <f>'Cost Inputs'!AZ88*('Discount Factors'!BF$11)</f>
        <v>0</v>
      </c>
      <c r="BG147" s="161">
        <f>'Cost Inputs'!BA88*('Discount Factors'!BG$11)</f>
        <v>0</v>
      </c>
      <c r="BH147" s="161">
        <f>'Cost Inputs'!BB88*('Discount Factors'!BH$11)</f>
        <v>0</v>
      </c>
      <c r="BI147" s="161">
        <f>'Cost Inputs'!BC88*('Discount Factors'!BI$11)</f>
        <v>0</v>
      </c>
      <c r="BJ147" s="161">
        <f>'Cost Inputs'!BD88*('Discount Factors'!BJ$11)</f>
        <v>0</v>
      </c>
      <c r="BK147" s="161">
        <f>'Cost Inputs'!BE88*('Discount Factors'!BK$11)</f>
        <v>0</v>
      </c>
      <c r="BL147" s="161">
        <f>'Cost Inputs'!BF88*('Discount Factors'!BL$11)</f>
        <v>0</v>
      </c>
      <c r="BM147" s="161">
        <f>'Cost Inputs'!BG88*('Discount Factors'!BM$11)</f>
        <v>0</v>
      </c>
      <c r="BN147" s="161">
        <f>'Cost Inputs'!BH88*('Discount Factors'!BN$11)</f>
        <v>0</v>
      </c>
      <c r="BO147" s="161">
        <f>'Cost Inputs'!BI88*('Discount Factors'!BO$11)</f>
        <v>0</v>
      </c>
      <c r="BP147" s="161">
        <f>'Cost Inputs'!BJ88*('Discount Factors'!BP$11)</f>
        <v>0</v>
      </c>
      <c r="BQ147" s="161">
        <f>'Cost Inputs'!BK88*('Discount Factors'!BQ$11)</f>
        <v>0</v>
      </c>
      <c r="BR147" s="161">
        <f>'Cost Inputs'!BL88*('Discount Factors'!BR$11)</f>
        <v>0</v>
      </c>
      <c r="BS147" s="161">
        <f>'Cost Inputs'!BM88*('Discount Factors'!BS$11)</f>
        <v>0</v>
      </c>
      <c r="BT147" s="161">
        <f>'Cost Inputs'!BN88*('Discount Factors'!BT$11)</f>
        <v>0</v>
      </c>
      <c r="BU147" s="161">
        <f>'Cost Inputs'!BO88*('Discount Factors'!BU$11)</f>
        <v>0</v>
      </c>
      <c r="BV147" s="161">
        <f>'Cost Inputs'!BP88*('Discount Factors'!BV$11)</f>
        <v>0</v>
      </c>
      <c r="BW147" s="161">
        <f>'Cost Inputs'!BQ88*('Discount Factors'!BW$11)</f>
        <v>0</v>
      </c>
      <c r="BX147" s="161">
        <f>'Cost Inputs'!BR88*('Discount Factors'!BX$11)</f>
        <v>0</v>
      </c>
      <c r="BY147" s="161">
        <f>'Cost Inputs'!BS88*('Discount Factors'!BY$11)</f>
        <v>0</v>
      </c>
      <c r="BZ147" s="161">
        <f>'Cost Inputs'!BT88*('Discount Factors'!BZ$11)</f>
        <v>0</v>
      </c>
      <c r="CA147" s="161">
        <f>'Cost Inputs'!BU88*('Discount Factors'!CA$11)</f>
        <v>0</v>
      </c>
      <c r="CB147" s="161">
        <f>'Cost Inputs'!BV88*('Discount Factors'!CB$11)</f>
        <v>0</v>
      </c>
      <c r="CC147" s="161">
        <f>'Cost Inputs'!BW88*('Discount Factors'!CC$11)</f>
        <v>0</v>
      </c>
      <c r="CD147" s="161">
        <f>'Cost Inputs'!BX88*('Discount Factors'!CD$11)</f>
        <v>0</v>
      </c>
      <c r="CE147" s="161">
        <f>'Cost Inputs'!BY88*('Discount Factors'!CE$11)</f>
        <v>0</v>
      </c>
      <c r="CF147" s="161">
        <f>'Cost Inputs'!BZ88*('Discount Factors'!CF$11)</f>
        <v>0</v>
      </c>
      <c r="CG147" s="161">
        <f>'Cost Inputs'!CA88*('Discount Factors'!CG$11)</f>
        <v>0</v>
      </c>
      <c r="CH147" s="161">
        <f>'Cost Inputs'!CB88*('Discount Factors'!CH$11)</f>
        <v>0</v>
      </c>
      <c r="CI147" s="161">
        <f>'Cost Inputs'!CC88*('Discount Factors'!CI$11)</f>
        <v>0</v>
      </c>
      <c r="CJ147" s="161">
        <f>'Cost Inputs'!CD88*('Discount Factors'!CJ$11)</f>
        <v>0</v>
      </c>
      <c r="CK147" s="161">
        <f>'Cost Inputs'!CE88*('Discount Factors'!CK$11)</f>
        <v>0</v>
      </c>
      <c r="CL147" s="161">
        <f>'Cost Inputs'!CF88*('Discount Factors'!CL$11)</f>
        <v>0</v>
      </c>
      <c r="CM147" s="161">
        <f>'Cost Inputs'!CG88*('Discount Factors'!CM$11)</f>
        <v>0</v>
      </c>
      <c r="CN147" s="161">
        <f>'Cost Inputs'!CH88*('Discount Factors'!CN$11)</f>
        <v>0</v>
      </c>
      <c r="CO147" s="161">
        <f>'Cost Inputs'!CI88*('Discount Factors'!CO$11)</f>
        <v>0</v>
      </c>
      <c r="CP147" s="161">
        <f>'Cost Inputs'!CJ88*('Discount Factors'!CP$11)</f>
        <v>0</v>
      </c>
    </row>
    <row r="148" spans="1:94" ht="14" x14ac:dyDescent="0.3">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row>
    <row r="149" spans="1:94" ht="14" x14ac:dyDescent="0.3">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161"/>
      <c r="BU149" s="161"/>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row>
    <row r="150" spans="1:94" ht="14" x14ac:dyDescent="0.3">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c r="BP150" s="161"/>
      <c r="BQ150" s="161"/>
      <c r="BR150" s="161"/>
      <c r="BS150" s="161"/>
      <c r="BT150" s="161"/>
      <c r="BU150" s="161"/>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row>
    <row r="151" spans="1:94" ht="14" x14ac:dyDescent="0.3">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row>
    <row r="152" spans="1:94" ht="14" x14ac:dyDescent="0.3">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c r="BL152" s="161"/>
      <c r="BM152" s="161"/>
      <c r="BN152" s="161"/>
      <c r="BO152" s="161"/>
      <c r="BP152" s="161"/>
      <c r="BQ152" s="161"/>
      <c r="BR152" s="161"/>
      <c r="BS152" s="161"/>
      <c r="BT152" s="161"/>
      <c r="BU152" s="161"/>
      <c r="BV152" s="161"/>
      <c r="BW152" s="161"/>
      <c r="BX152" s="161"/>
      <c r="BY152" s="161"/>
      <c r="BZ152" s="161"/>
      <c r="CA152" s="161"/>
      <c r="CB152" s="161"/>
      <c r="CC152" s="161"/>
      <c r="CD152" s="161"/>
      <c r="CE152" s="161"/>
      <c r="CF152" s="161"/>
      <c r="CG152" s="161"/>
      <c r="CH152" s="161"/>
      <c r="CI152" s="161"/>
      <c r="CJ152" s="161"/>
      <c r="CK152" s="161"/>
      <c r="CL152" s="161"/>
      <c r="CM152" s="161"/>
      <c r="CN152" s="161"/>
      <c r="CO152" s="161"/>
      <c r="CP152" s="161"/>
    </row>
    <row r="153" spans="1:94" ht="14" x14ac:dyDescent="0.3">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c r="BL153" s="161"/>
      <c r="BM153" s="161"/>
      <c r="BN153" s="161"/>
      <c r="BO153" s="161"/>
      <c r="BP153" s="161"/>
      <c r="BQ153" s="161"/>
      <c r="BR153" s="161"/>
      <c r="BS153" s="161"/>
      <c r="BT153" s="161"/>
      <c r="BU153" s="161"/>
      <c r="BV153" s="161"/>
      <c r="BW153" s="161"/>
      <c r="BX153" s="161"/>
      <c r="BY153" s="161"/>
      <c r="BZ153" s="161"/>
      <c r="CA153" s="161"/>
      <c r="CB153" s="161"/>
      <c r="CC153" s="161"/>
      <c r="CD153" s="161"/>
      <c r="CE153" s="161"/>
      <c r="CF153" s="161"/>
      <c r="CG153" s="161"/>
      <c r="CH153" s="161"/>
      <c r="CI153" s="161"/>
      <c r="CJ153" s="161"/>
      <c r="CK153" s="161"/>
      <c r="CL153" s="161"/>
      <c r="CM153" s="161"/>
      <c r="CN153" s="161"/>
      <c r="CO153" s="161"/>
      <c r="CP153" s="161"/>
    </row>
    <row r="154" spans="1:94" ht="14" x14ac:dyDescent="0.3">
      <c r="A154" s="2">
        <f>'Cost Inputs'!A91</f>
        <v>21</v>
      </c>
      <c r="B154" s="2">
        <f>'Cost Inputs'!$C91</f>
        <v>0</v>
      </c>
      <c r="E154" s="2">
        <f>'Cost Inputs'!$E91</f>
        <v>0</v>
      </c>
      <c r="H154" s="2" t="str">
        <f>E154&amp;B154</f>
        <v>00</v>
      </c>
      <c r="O154" s="2" t="s">
        <v>101</v>
      </c>
      <c r="P154" s="161">
        <f>'Cost Inputs'!J92*('Discount Factors'!P$11)</f>
        <v>0</v>
      </c>
      <c r="Q154" s="161">
        <f>'Cost Inputs'!K92*('Discount Factors'!Q$11)</f>
        <v>0</v>
      </c>
      <c r="R154" s="161">
        <f>'Cost Inputs'!L92*('Discount Factors'!R$11)</f>
        <v>0</v>
      </c>
      <c r="S154" s="161">
        <f>'Cost Inputs'!M92*('Discount Factors'!S$11)</f>
        <v>0</v>
      </c>
      <c r="T154" s="161">
        <f>'Cost Inputs'!N92*('Discount Factors'!T$11)</f>
        <v>0</v>
      </c>
      <c r="U154" s="161">
        <f>'Cost Inputs'!O92*('Discount Factors'!U$11)</f>
        <v>0</v>
      </c>
      <c r="V154" s="161">
        <f>'Cost Inputs'!P92*('Discount Factors'!V$11)</f>
        <v>0</v>
      </c>
      <c r="W154" s="161">
        <f>'Cost Inputs'!Q92*('Discount Factors'!W$11)</f>
        <v>0</v>
      </c>
      <c r="X154" s="161">
        <f>'Cost Inputs'!R92*('Discount Factors'!X$11)</f>
        <v>0</v>
      </c>
      <c r="Y154" s="161">
        <f>'Cost Inputs'!S92*('Discount Factors'!Y$11)</f>
        <v>0</v>
      </c>
      <c r="Z154" s="161">
        <f>'Cost Inputs'!T92*('Discount Factors'!Z$11)</f>
        <v>0</v>
      </c>
      <c r="AA154" s="161">
        <f>'Cost Inputs'!U92*('Discount Factors'!AA$11)</f>
        <v>0</v>
      </c>
      <c r="AB154" s="161">
        <f>'Cost Inputs'!V92*('Discount Factors'!AB$11)</f>
        <v>0</v>
      </c>
      <c r="AC154" s="161">
        <f>'Cost Inputs'!W92*('Discount Factors'!AC$11)</f>
        <v>0</v>
      </c>
      <c r="AD154" s="161">
        <f>'Cost Inputs'!X92*('Discount Factors'!AD$11)</f>
        <v>0</v>
      </c>
      <c r="AE154" s="161">
        <f>'Cost Inputs'!Y92*('Discount Factors'!AE$11)</f>
        <v>0</v>
      </c>
      <c r="AF154" s="161">
        <f>'Cost Inputs'!Z92*('Discount Factors'!AF$11)</f>
        <v>0</v>
      </c>
      <c r="AG154" s="161">
        <f>'Cost Inputs'!AA92*('Discount Factors'!AG$11)</f>
        <v>0</v>
      </c>
      <c r="AH154" s="161">
        <f>'Cost Inputs'!AB92*('Discount Factors'!AH$11)</f>
        <v>0</v>
      </c>
      <c r="AI154" s="161">
        <f>'Cost Inputs'!AC92*('Discount Factors'!AI$11)</f>
        <v>0</v>
      </c>
      <c r="AJ154" s="161">
        <f>'Cost Inputs'!AD92*('Discount Factors'!AJ$11)</f>
        <v>0</v>
      </c>
      <c r="AK154" s="161">
        <f>'Cost Inputs'!AE92*('Discount Factors'!AK$11)</f>
        <v>0</v>
      </c>
      <c r="AL154" s="161">
        <f>'Cost Inputs'!AF92*('Discount Factors'!AL$11)</f>
        <v>0</v>
      </c>
      <c r="AM154" s="161">
        <f>'Cost Inputs'!AG92*('Discount Factors'!AM$11)</f>
        <v>0</v>
      </c>
      <c r="AN154" s="161">
        <f>'Cost Inputs'!AH92*('Discount Factors'!AN$11)</f>
        <v>0</v>
      </c>
      <c r="AO154" s="161">
        <f>'Cost Inputs'!AI92*('Discount Factors'!AO$11)</f>
        <v>0</v>
      </c>
      <c r="AP154" s="161">
        <f>'Cost Inputs'!AJ92*('Discount Factors'!AP$11)</f>
        <v>0</v>
      </c>
      <c r="AQ154" s="161">
        <f>'Cost Inputs'!AK92*('Discount Factors'!AQ$11)</f>
        <v>0</v>
      </c>
      <c r="AR154" s="161">
        <f>'Cost Inputs'!AL92*('Discount Factors'!AR$11)</f>
        <v>0</v>
      </c>
      <c r="AS154" s="161">
        <f>'Cost Inputs'!AM92*('Discount Factors'!AS$11)</f>
        <v>0</v>
      </c>
      <c r="AT154" s="161">
        <f>'Cost Inputs'!AN92*('Discount Factors'!AT$11)</f>
        <v>0</v>
      </c>
      <c r="AU154" s="161">
        <f>'Cost Inputs'!AO92*('Discount Factors'!AU$11)</f>
        <v>0</v>
      </c>
      <c r="AV154" s="161">
        <f>'Cost Inputs'!AP92*('Discount Factors'!AV$11)</f>
        <v>0</v>
      </c>
      <c r="AW154" s="161">
        <f>'Cost Inputs'!AQ92*('Discount Factors'!AW$11)</f>
        <v>0</v>
      </c>
      <c r="AX154" s="161">
        <f>'Cost Inputs'!AR92*('Discount Factors'!AX$11)</f>
        <v>0</v>
      </c>
      <c r="AY154" s="161">
        <f>'Cost Inputs'!AS92*('Discount Factors'!AY$11)</f>
        <v>0</v>
      </c>
      <c r="AZ154" s="161">
        <f>'Cost Inputs'!AT92*('Discount Factors'!AZ$11)</f>
        <v>0</v>
      </c>
      <c r="BA154" s="161">
        <f>'Cost Inputs'!AU92*('Discount Factors'!BA$11)</f>
        <v>0</v>
      </c>
      <c r="BB154" s="161">
        <f>'Cost Inputs'!AV92*('Discount Factors'!BB$11)</f>
        <v>0</v>
      </c>
      <c r="BC154" s="161">
        <f>'Cost Inputs'!AW92*('Discount Factors'!BC$11)</f>
        <v>0</v>
      </c>
      <c r="BD154" s="161">
        <f>'Cost Inputs'!AX92*('Discount Factors'!BD$11)</f>
        <v>0</v>
      </c>
      <c r="BE154" s="161">
        <f>'Cost Inputs'!AY92*('Discount Factors'!BE$11)</f>
        <v>0</v>
      </c>
      <c r="BF154" s="161">
        <f>'Cost Inputs'!AZ92*('Discount Factors'!BF$11)</f>
        <v>0</v>
      </c>
      <c r="BG154" s="161">
        <f>'Cost Inputs'!BA92*('Discount Factors'!BG$11)</f>
        <v>0</v>
      </c>
      <c r="BH154" s="161">
        <f>'Cost Inputs'!BB92*('Discount Factors'!BH$11)</f>
        <v>0</v>
      </c>
      <c r="BI154" s="161">
        <f>'Cost Inputs'!BC92*('Discount Factors'!BI$11)</f>
        <v>0</v>
      </c>
      <c r="BJ154" s="161">
        <f>'Cost Inputs'!BD92*('Discount Factors'!BJ$11)</f>
        <v>0</v>
      </c>
      <c r="BK154" s="161">
        <f>'Cost Inputs'!BE92*('Discount Factors'!BK$11)</f>
        <v>0</v>
      </c>
      <c r="BL154" s="161">
        <f>'Cost Inputs'!BF92*('Discount Factors'!BL$11)</f>
        <v>0</v>
      </c>
      <c r="BM154" s="161">
        <f>'Cost Inputs'!BG92*('Discount Factors'!BM$11)</f>
        <v>0</v>
      </c>
      <c r="BN154" s="161">
        <f>'Cost Inputs'!BH92*('Discount Factors'!BN$11)</f>
        <v>0</v>
      </c>
      <c r="BO154" s="161">
        <f>'Cost Inputs'!BI92*('Discount Factors'!BO$11)</f>
        <v>0</v>
      </c>
      <c r="BP154" s="161">
        <f>'Cost Inputs'!BJ92*('Discount Factors'!BP$11)</f>
        <v>0</v>
      </c>
      <c r="BQ154" s="161">
        <f>'Cost Inputs'!BK92*('Discount Factors'!BQ$11)</f>
        <v>0</v>
      </c>
      <c r="BR154" s="161">
        <f>'Cost Inputs'!BL92*('Discount Factors'!BR$11)</f>
        <v>0</v>
      </c>
      <c r="BS154" s="161">
        <f>'Cost Inputs'!BM92*('Discount Factors'!BS$11)</f>
        <v>0</v>
      </c>
      <c r="BT154" s="161">
        <f>'Cost Inputs'!BN92*('Discount Factors'!BT$11)</f>
        <v>0</v>
      </c>
      <c r="BU154" s="161">
        <f>'Cost Inputs'!BO92*('Discount Factors'!BU$11)</f>
        <v>0</v>
      </c>
      <c r="BV154" s="161">
        <f>'Cost Inputs'!BP92*('Discount Factors'!BV$11)</f>
        <v>0</v>
      </c>
      <c r="BW154" s="161">
        <f>'Cost Inputs'!BQ92*('Discount Factors'!BW$11)</f>
        <v>0</v>
      </c>
      <c r="BX154" s="161">
        <f>'Cost Inputs'!BR92*('Discount Factors'!BX$11)</f>
        <v>0</v>
      </c>
      <c r="BY154" s="161">
        <f>'Cost Inputs'!BS92*('Discount Factors'!BY$11)</f>
        <v>0</v>
      </c>
      <c r="BZ154" s="161">
        <f>'Cost Inputs'!BT92*('Discount Factors'!BZ$11)</f>
        <v>0</v>
      </c>
      <c r="CA154" s="161">
        <f>'Cost Inputs'!BU92*('Discount Factors'!CA$11)</f>
        <v>0</v>
      </c>
      <c r="CB154" s="161">
        <f>'Cost Inputs'!BV92*('Discount Factors'!CB$11)</f>
        <v>0</v>
      </c>
      <c r="CC154" s="161">
        <f>'Cost Inputs'!BW92*('Discount Factors'!CC$11)</f>
        <v>0</v>
      </c>
      <c r="CD154" s="161">
        <f>'Cost Inputs'!BX92*('Discount Factors'!CD$11)</f>
        <v>0</v>
      </c>
      <c r="CE154" s="161">
        <f>'Cost Inputs'!BY92*('Discount Factors'!CE$11)</f>
        <v>0</v>
      </c>
      <c r="CF154" s="161">
        <f>'Cost Inputs'!BZ92*('Discount Factors'!CF$11)</f>
        <v>0</v>
      </c>
      <c r="CG154" s="161">
        <f>'Cost Inputs'!CA92*('Discount Factors'!CG$11)</f>
        <v>0</v>
      </c>
      <c r="CH154" s="161">
        <f>'Cost Inputs'!CB92*('Discount Factors'!CH$11)</f>
        <v>0</v>
      </c>
      <c r="CI154" s="161">
        <f>'Cost Inputs'!CC92*('Discount Factors'!CI$11)</f>
        <v>0</v>
      </c>
      <c r="CJ154" s="161">
        <f>'Cost Inputs'!CD92*('Discount Factors'!CJ$11)</f>
        <v>0</v>
      </c>
      <c r="CK154" s="161">
        <f>'Cost Inputs'!CE92*('Discount Factors'!CK$11)</f>
        <v>0</v>
      </c>
      <c r="CL154" s="161">
        <f>'Cost Inputs'!CF92*('Discount Factors'!CL$11)</f>
        <v>0</v>
      </c>
      <c r="CM154" s="161">
        <f>'Cost Inputs'!CG92*('Discount Factors'!CM$11)</f>
        <v>0</v>
      </c>
      <c r="CN154" s="161">
        <f>'Cost Inputs'!CH92*('Discount Factors'!CN$11)</f>
        <v>0</v>
      </c>
      <c r="CO154" s="161">
        <f>'Cost Inputs'!CI92*('Discount Factors'!CO$11)</f>
        <v>0</v>
      </c>
      <c r="CP154" s="161">
        <f>'Cost Inputs'!CJ92*('Discount Factors'!CP$11)</f>
        <v>0</v>
      </c>
    </row>
    <row r="155" spans="1:94" ht="14" x14ac:dyDescent="0.3">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row>
    <row r="156" spans="1:94" ht="14" x14ac:dyDescent="0.3">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row>
    <row r="157" spans="1:94" ht="14" x14ac:dyDescent="0.3">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row>
    <row r="158" spans="1:94" ht="14" x14ac:dyDescent="0.3">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c r="BL158" s="161"/>
      <c r="BM158" s="161"/>
      <c r="BN158" s="161"/>
      <c r="BO158" s="161"/>
      <c r="BP158" s="161"/>
      <c r="BQ158" s="161"/>
      <c r="BR158" s="161"/>
      <c r="BS158" s="161"/>
      <c r="BT158" s="161"/>
      <c r="BU158" s="161"/>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row>
    <row r="159" spans="1:94" ht="14" x14ac:dyDescent="0.3">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c r="BL159" s="161"/>
      <c r="BM159" s="161"/>
      <c r="BN159" s="161"/>
      <c r="BO159" s="161"/>
      <c r="BP159" s="161"/>
      <c r="BQ159" s="161"/>
      <c r="BR159" s="161"/>
      <c r="BS159" s="161"/>
      <c r="BT159" s="161"/>
      <c r="BU159" s="161"/>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row>
    <row r="160" spans="1:94" ht="14" x14ac:dyDescent="0.3">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c r="BL160" s="161"/>
      <c r="BM160" s="161"/>
      <c r="BN160" s="161"/>
      <c r="BO160" s="161"/>
      <c r="BP160" s="161"/>
      <c r="BQ160" s="161"/>
      <c r="BR160" s="161"/>
      <c r="BS160" s="161"/>
      <c r="BT160" s="161"/>
      <c r="BU160" s="161"/>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row>
    <row r="161" spans="1:94" ht="14" x14ac:dyDescent="0.3">
      <c r="A161" s="2">
        <f>'Cost Inputs'!A95</f>
        <v>22</v>
      </c>
      <c r="B161" s="2">
        <f>'Cost Inputs'!$C95</f>
        <v>0</v>
      </c>
      <c r="E161" s="2">
        <f>'Cost Inputs'!$E95</f>
        <v>0</v>
      </c>
      <c r="H161" s="2" t="str">
        <f>E161&amp;B161</f>
        <v>00</v>
      </c>
      <c r="O161" s="2" t="s">
        <v>101</v>
      </c>
      <c r="P161" s="161">
        <f>'Cost Inputs'!J96*('Discount Factors'!P$11)</f>
        <v>0</v>
      </c>
      <c r="Q161" s="161">
        <f>'Cost Inputs'!K96*('Discount Factors'!Q$11)</f>
        <v>0</v>
      </c>
      <c r="R161" s="161">
        <f>'Cost Inputs'!L96*('Discount Factors'!R$11)</f>
        <v>0</v>
      </c>
      <c r="S161" s="161">
        <f>'Cost Inputs'!M96*('Discount Factors'!S$11)</f>
        <v>0</v>
      </c>
      <c r="T161" s="161">
        <f>'Cost Inputs'!N96*('Discount Factors'!T$11)</f>
        <v>0</v>
      </c>
      <c r="U161" s="161">
        <f>'Cost Inputs'!O96*('Discount Factors'!U$11)</f>
        <v>0</v>
      </c>
      <c r="V161" s="161">
        <f>'Cost Inputs'!P96*('Discount Factors'!V$11)</f>
        <v>0</v>
      </c>
      <c r="W161" s="161">
        <f>'Cost Inputs'!Q96*('Discount Factors'!W$11)</f>
        <v>0</v>
      </c>
      <c r="X161" s="161">
        <f>'Cost Inputs'!R96*('Discount Factors'!X$11)</f>
        <v>0</v>
      </c>
      <c r="Y161" s="161">
        <f>'Cost Inputs'!S96*('Discount Factors'!Y$11)</f>
        <v>0</v>
      </c>
      <c r="Z161" s="161">
        <f>'Cost Inputs'!T96*('Discount Factors'!Z$11)</f>
        <v>0</v>
      </c>
      <c r="AA161" s="161">
        <f>'Cost Inputs'!U96*('Discount Factors'!AA$11)</f>
        <v>0</v>
      </c>
      <c r="AB161" s="161">
        <f>'Cost Inputs'!V96*('Discount Factors'!AB$11)</f>
        <v>0</v>
      </c>
      <c r="AC161" s="161">
        <f>'Cost Inputs'!W96*('Discount Factors'!AC$11)</f>
        <v>0</v>
      </c>
      <c r="AD161" s="161">
        <f>'Cost Inputs'!X96*('Discount Factors'!AD$11)</f>
        <v>0</v>
      </c>
      <c r="AE161" s="161">
        <f>'Cost Inputs'!Y96*('Discount Factors'!AE$11)</f>
        <v>0</v>
      </c>
      <c r="AF161" s="161">
        <f>'Cost Inputs'!Z96*('Discount Factors'!AF$11)</f>
        <v>0</v>
      </c>
      <c r="AG161" s="161">
        <f>'Cost Inputs'!AA96*('Discount Factors'!AG$11)</f>
        <v>0</v>
      </c>
      <c r="AH161" s="161">
        <f>'Cost Inputs'!AB96*('Discount Factors'!AH$11)</f>
        <v>0</v>
      </c>
      <c r="AI161" s="161">
        <f>'Cost Inputs'!AC96*('Discount Factors'!AI$11)</f>
        <v>0</v>
      </c>
      <c r="AJ161" s="161">
        <f>'Cost Inputs'!AD96*('Discount Factors'!AJ$11)</f>
        <v>0</v>
      </c>
      <c r="AK161" s="161">
        <f>'Cost Inputs'!AE96*('Discount Factors'!AK$11)</f>
        <v>0</v>
      </c>
      <c r="AL161" s="161">
        <f>'Cost Inputs'!AF96*('Discount Factors'!AL$11)</f>
        <v>0</v>
      </c>
      <c r="AM161" s="161">
        <f>'Cost Inputs'!AG96*('Discount Factors'!AM$11)</f>
        <v>0</v>
      </c>
      <c r="AN161" s="161">
        <f>'Cost Inputs'!AH96*('Discount Factors'!AN$11)</f>
        <v>0</v>
      </c>
      <c r="AO161" s="161">
        <f>'Cost Inputs'!AI96*('Discount Factors'!AO$11)</f>
        <v>0</v>
      </c>
      <c r="AP161" s="161">
        <f>'Cost Inputs'!AJ96*('Discount Factors'!AP$11)</f>
        <v>0</v>
      </c>
      <c r="AQ161" s="161">
        <f>'Cost Inputs'!AK96*('Discount Factors'!AQ$11)</f>
        <v>0</v>
      </c>
      <c r="AR161" s="161">
        <f>'Cost Inputs'!AL96*('Discount Factors'!AR$11)</f>
        <v>0</v>
      </c>
      <c r="AS161" s="161">
        <f>'Cost Inputs'!AM96*('Discount Factors'!AS$11)</f>
        <v>0</v>
      </c>
      <c r="AT161" s="161">
        <f>'Cost Inputs'!AN96*('Discount Factors'!AT$11)</f>
        <v>0</v>
      </c>
      <c r="AU161" s="161">
        <f>'Cost Inputs'!AO96*('Discount Factors'!AU$11)</f>
        <v>0</v>
      </c>
      <c r="AV161" s="161">
        <f>'Cost Inputs'!AP96*('Discount Factors'!AV$11)</f>
        <v>0</v>
      </c>
      <c r="AW161" s="161">
        <f>'Cost Inputs'!AQ96*('Discount Factors'!AW$11)</f>
        <v>0</v>
      </c>
      <c r="AX161" s="161">
        <f>'Cost Inputs'!AR96*('Discount Factors'!AX$11)</f>
        <v>0</v>
      </c>
      <c r="AY161" s="161">
        <f>'Cost Inputs'!AS96*('Discount Factors'!AY$11)</f>
        <v>0</v>
      </c>
      <c r="AZ161" s="161">
        <f>'Cost Inputs'!AT96*('Discount Factors'!AZ$11)</f>
        <v>0</v>
      </c>
      <c r="BA161" s="161">
        <f>'Cost Inputs'!AU96*('Discount Factors'!BA$11)</f>
        <v>0</v>
      </c>
      <c r="BB161" s="161">
        <f>'Cost Inputs'!AV96*('Discount Factors'!BB$11)</f>
        <v>0</v>
      </c>
      <c r="BC161" s="161">
        <f>'Cost Inputs'!AW96*('Discount Factors'!BC$11)</f>
        <v>0</v>
      </c>
      <c r="BD161" s="161">
        <f>'Cost Inputs'!AX96*('Discount Factors'!BD$11)</f>
        <v>0</v>
      </c>
      <c r="BE161" s="161">
        <f>'Cost Inputs'!AY96*('Discount Factors'!BE$11)</f>
        <v>0</v>
      </c>
      <c r="BF161" s="161">
        <f>'Cost Inputs'!AZ96*('Discount Factors'!BF$11)</f>
        <v>0</v>
      </c>
      <c r="BG161" s="161">
        <f>'Cost Inputs'!BA96*('Discount Factors'!BG$11)</f>
        <v>0</v>
      </c>
      <c r="BH161" s="161">
        <f>'Cost Inputs'!BB96*('Discount Factors'!BH$11)</f>
        <v>0</v>
      </c>
      <c r="BI161" s="161">
        <f>'Cost Inputs'!BC96*('Discount Factors'!BI$11)</f>
        <v>0</v>
      </c>
      <c r="BJ161" s="161">
        <f>'Cost Inputs'!BD96*('Discount Factors'!BJ$11)</f>
        <v>0</v>
      </c>
      <c r="BK161" s="161">
        <f>'Cost Inputs'!BE96*('Discount Factors'!BK$11)</f>
        <v>0</v>
      </c>
      <c r="BL161" s="161">
        <f>'Cost Inputs'!BF96*('Discount Factors'!BL$11)</f>
        <v>0</v>
      </c>
      <c r="BM161" s="161">
        <f>'Cost Inputs'!BG96*('Discount Factors'!BM$11)</f>
        <v>0</v>
      </c>
      <c r="BN161" s="161">
        <f>'Cost Inputs'!BH96*('Discount Factors'!BN$11)</f>
        <v>0</v>
      </c>
      <c r="BO161" s="161">
        <f>'Cost Inputs'!BI96*('Discount Factors'!BO$11)</f>
        <v>0</v>
      </c>
      <c r="BP161" s="161">
        <f>'Cost Inputs'!BJ96*('Discount Factors'!BP$11)</f>
        <v>0</v>
      </c>
      <c r="BQ161" s="161">
        <f>'Cost Inputs'!BK96*('Discount Factors'!BQ$11)</f>
        <v>0</v>
      </c>
      <c r="BR161" s="161">
        <f>'Cost Inputs'!BL96*('Discount Factors'!BR$11)</f>
        <v>0</v>
      </c>
      <c r="BS161" s="161">
        <f>'Cost Inputs'!BM96*('Discount Factors'!BS$11)</f>
        <v>0</v>
      </c>
      <c r="BT161" s="161">
        <f>'Cost Inputs'!BN96*('Discount Factors'!BT$11)</f>
        <v>0</v>
      </c>
      <c r="BU161" s="161">
        <f>'Cost Inputs'!BO96*('Discount Factors'!BU$11)</f>
        <v>0</v>
      </c>
      <c r="BV161" s="161">
        <f>'Cost Inputs'!BP96*('Discount Factors'!BV$11)</f>
        <v>0</v>
      </c>
      <c r="BW161" s="161">
        <f>'Cost Inputs'!BQ96*('Discount Factors'!BW$11)</f>
        <v>0</v>
      </c>
      <c r="BX161" s="161">
        <f>'Cost Inputs'!BR96*('Discount Factors'!BX$11)</f>
        <v>0</v>
      </c>
      <c r="BY161" s="161">
        <f>'Cost Inputs'!BS96*('Discount Factors'!BY$11)</f>
        <v>0</v>
      </c>
      <c r="BZ161" s="161">
        <f>'Cost Inputs'!BT96*('Discount Factors'!BZ$11)</f>
        <v>0</v>
      </c>
      <c r="CA161" s="161">
        <f>'Cost Inputs'!BU96*('Discount Factors'!CA$11)</f>
        <v>0</v>
      </c>
      <c r="CB161" s="161">
        <f>'Cost Inputs'!BV96*('Discount Factors'!CB$11)</f>
        <v>0</v>
      </c>
      <c r="CC161" s="161">
        <f>'Cost Inputs'!BW96*('Discount Factors'!CC$11)</f>
        <v>0</v>
      </c>
      <c r="CD161" s="161">
        <f>'Cost Inputs'!BX96*('Discount Factors'!CD$11)</f>
        <v>0</v>
      </c>
      <c r="CE161" s="161">
        <f>'Cost Inputs'!BY96*('Discount Factors'!CE$11)</f>
        <v>0</v>
      </c>
      <c r="CF161" s="161">
        <f>'Cost Inputs'!BZ96*('Discount Factors'!CF$11)</f>
        <v>0</v>
      </c>
      <c r="CG161" s="161">
        <f>'Cost Inputs'!CA96*('Discount Factors'!CG$11)</f>
        <v>0</v>
      </c>
      <c r="CH161" s="161">
        <f>'Cost Inputs'!CB96*('Discount Factors'!CH$11)</f>
        <v>0</v>
      </c>
      <c r="CI161" s="161">
        <f>'Cost Inputs'!CC96*('Discount Factors'!CI$11)</f>
        <v>0</v>
      </c>
      <c r="CJ161" s="161">
        <f>'Cost Inputs'!CD96*('Discount Factors'!CJ$11)</f>
        <v>0</v>
      </c>
      <c r="CK161" s="161">
        <f>'Cost Inputs'!CE96*('Discount Factors'!CK$11)</f>
        <v>0</v>
      </c>
      <c r="CL161" s="161">
        <f>'Cost Inputs'!CF96*('Discount Factors'!CL$11)</f>
        <v>0</v>
      </c>
      <c r="CM161" s="161">
        <f>'Cost Inputs'!CG96*('Discount Factors'!CM$11)</f>
        <v>0</v>
      </c>
      <c r="CN161" s="161">
        <f>'Cost Inputs'!CH96*('Discount Factors'!CN$11)</f>
        <v>0</v>
      </c>
      <c r="CO161" s="161">
        <f>'Cost Inputs'!CI96*('Discount Factors'!CO$11)</f>
        <v>0</v>
      </c>
      <c r="CP161" s="161">
        <f>'Cost Inputs'!CJ96*('Discount Factors'!CP$11)</f>
        <v>0</v>
      </c>
    </row>
    <row r="162" spans="1:94" ht="14" x14ac:dyDescent="0.3">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row>
    <row r="163" spans="1:94" ht="14" x14ac:dyDescent="0.3">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row>
    <row r="164" spans="1:94" ht="14" x14ac:dyDescent="0.3">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row>
    <row r="165" spans="1:94" ht="14" x14ac:dyDescent="0.3">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c r="BL165" s="161"/>
      <c r="BM165" s="161"/>
      <c r="BN165" s="161"/>
      <c r="BO165" s="161"/>
      <c r="BP165" s="161"/>
      <c r="BQ165" s="161"/>
      <c r="BR165" s="161"/>
      <c r="BS165" s="161"/>
      <c r="BT165" s="161"/>
      <c r="BU165" s="161"/>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row>
    <row r="166" spans="1:94" ht="14" x14ac:dyDescent="0.3">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c r="BL166" s="161"/>
      <c r="BM166" s="161"/>
      <c r="BN166" s="161"/>
      <c r="BO166" s="161"/>
      <c r="BP166" s="161"/>
      <c r="BQ166" s="161"/>
      <c r="BR166" s="161"/>
      <c r="BS166" s="161"/>
      <c r="BT166" s="161"/>
      <c r="BU166" s="161"/>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row>
    <row r="167" spans="1:94" ht="14" x14ac:dyDescent="0.3">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c r="BL167" s="161"/>
      <c r="BM167" s="161"/>
      <c r="BN167" s="161"/>
      <c r="BO167" s="161"/>
      <c r="BP167" s="161"/>
      <c r="BQ167" s="161"/>
      <c r="BR167" s="161"/>
      <c r="BS167" s="161"/>
      <c r="BT167" s="161"/>
      <c r="BU167" s="161"/>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row>
    <row r="168" spans="1:94" ht="14" x14ac:dyDescent="0.3">
      <c r="A168" s="2">
        <f>'Cost Inputs'!A99</f>
        <v>23</v>
      </c>
      <c r="B168" s="2">
        <f>'Cost Inputs'!$C99</f>
        <v>0</v>
      </c>
      <c r="E168" s="2">
        <f>'Cost Inputs'!$E99</f>
        <v>0</v>
      </c>
      <c r="H168" s="2" t="str">
        <f>E168&amp;B168</f>
        <v>00</v>
      </c>
      <c r="O168" s="2" t="s">
        <v>101</v>
      </c>
      <c r="P168" s="161">
        <f>'Cost Inputs'!J100*('Discount Factors'!P$11)</f>
        <v>0</v>
      </c>
      <c r="Q168" s="161">
        <f>'Cost Inputs'!K100*('Discount Factors'!Q$11)</f>
        <v>0</v>
      </c>
      <c r="R168" s="161">
        <f>'Cost Inputs'!L100*('Discount Factors'!R$11)</f>
        <v>0</v>
      </c>
      <c r="S168" s="161">
        <f>'Cost Inputs'!M100*('Discount Factors'!S$11)</f>
        <v>0</v>
      </c>
      <c r="T168" s="161">
        <f>'Cost Inputs'!N100*('Discount Factors'!T$11)</f>
        <v>0</v>
      </c>
      <c r="U168" s="161">
        <f>'Cost Inputs'!O100*('Discount Factors'!U$11)</f>
        <v>0</v>
      </c>
      <c r="V168" s="161">
        <f>'Cost Inputs'!P100*('Discount Factors'!V$11)</f>
        <v>0</v>
      </c>
      <c r="W168" s="161">
        <f>'Cost Inputs'!Q100*('Discount Factors'!W$11)</f>
        <v>0</v>
      </c>
      <c r="X168" s="161">
        <f>'Cost Inputs'!R100*('Discount Factors'!X$11)</f>
        <v>0</v>
      </c>
      <c r="Y168" s="161">
        <f>'Cost Inputs'!S100*('Discount Factors'!Y$11)</f>
        <v>0</v>
      </c>
      <c r="Z168" s="161">
        <f>'Cost Inputs'!T100*('Discount Factors'!Z$11)</f>
        <v>0</v>
      </c>
      <c r="AA168" s="161">
        <f>'Cost Inputs'!U100*('Discount Factors'!AA$11)</f>
        <v>0</v>
      </c>
      <c r="AB168" s="161">
        <f>'Cost Inputs'!V100*('Discount Factors'!AB$11)</f>
        <v>0</v>
      </c>
      <c r="AC168" s="161">
        <f>'Cost Inputs'!W100*('Discount Factors'!AC$11)</f>
        <v>0</v>
      </c>
      <c r="AD168" s="161">
        <f>'Cost Inputs'!X100*('Discount Factors'!AD$11)</f>
        <v>0</v>
      </c>
      <c r="AE168" s="161">
        <f>'Cost Inputs'!Y100*('Discount Factors'!AE$11)</f>
        <v>0</v>
      </c>
      <c r="AF168" s="161">
        <f>'Cost Inputs'!Z100*('Discount Factors'!AF$11)</f>
        <v>0</v>
      </c>
      <c r="AG168" s="161">
        <f>'Cost Inputs'!AA100*('Discount Factors'!AG$11)</f>
        <v>0</v>
      </c>
      <c r="AH168" s="161">
        <f>'Cost Inputs'!AB100*('Discount Factors'!AH$11)</f>
        <v>0</v>
      </c>
      <c r="AI168" s="161">
        <f>'Cost Inputs'!AC100*('Discount Factors'!AI$11)</f>
        <v>0</v>
      </c>
      <c r="AJ168" s="161">
        <f>'Cost Inputs'!AD100*('Discount Factors'!AJ$11)</f>
        <v>0</v>
      </c>
      <c r="AK168" s="161">
        <f>'Cost Inputs'!AE100*('Discount Factors'!AK$11)</f>
        <v>0</v>
      </c>
      <c r="AL168" s="161">
        <f>'Cost Inputs'!AF100*('Discount Factors'!AL$11)</f>
        <v>0</v>
      </c>
      <c r="AM168" s="161">
        <f>'Cost Inputs'!AG100*('Discount Factors'!AM$11)</f>
        <v>0</v>
      </c>
      <c r="AN168" s="161">
        <f>'Cost Inputs'!AH100*('Discount Factors'!AN$11)</f>
        <v>0</v>
      </c>
      <c r="AO168" s="161">
        <f>'Cost Inputs'!AI100*('Discount Factors'!AO$11)</f>
        <v>0</v>
      </c>
      <c r="AP168" s="161">
        <f>'Cost Inputs'!AJ100*('Discount Factors'!AP$11)</f>
        <v>0</v>
      </c>
      <c r="AQ168" s="161">
        <f>'Cost Inputs'!AK100*('Discount Factors'!AQ$11)</f>
        <v>0</v>
      </c>
      <c r="AR168" s="161">
        <f>'Cost Inputs'!AL100*('Discount Factors'!AR$11)</f>
        <v>0</v>
      </c>
      <c r="AS168" s="161">
        <f>'Cost Inputs'!AM100*('Discount Factors'!AS$11)</f>
        <v>0</v>
      </c>
      <c r="AT168" s="161">
        <f>'Cost Inputs'!AN100*('Discount Factors'!AT$11)</f>
        <v>0</v>
      </c>
      <c r="AU168" s="161">
        <f>'Cost Inputs'!AO100*('Discount Factors'!AU$11)</f>
        <v>0</v>
      </c>
      <c r="AV168" s="161">
        <f>'Cost Inputs'!AP100*('Discount Factors'!AV$11)</f>
        <v>0</v>
      </c>
      <c r="AW168" s="161">
        <f>'Cost Inputs'!AQ100*('Discount Factors'!AW$11)</f>
        <v>0</v>
      </c>
      <c r="AX168" s="161">
        <f>'Cost Inputs'!AR100*('Discount Factors'!AX$11)</f>
        <v>0</v>
      </c>
      <c r="AY168" s="161">
        <f>'Cost Inputs'!AS100*('Discount Factors'!AY$11)</f>
        <v>0</v>
      </c>
      <c r="AZ168" s="161">
        <f>'Cost Inputs'!AT100*('Discount Factors'!AZ$11)</f>
        <v>0</v>
      </c>
      <c r="BA168" s="161">
        <f>'Cost Inputs'!AU100*('Discount Factors'!BA$11)</f>
        <v>0</v>
      </c>
      <c r="BB168" s="161">
        <f>'Cost Inputs'!AV100*('Discount Factors'!BB$11)</f>
        <v>0</v>
      </c>
      <c r="BC168" s="161">
        <f>'Cost Inputs'!AW100*('Discount Factors'!BC$11)</f>
        <v>0</v>
      </c>
      <c r="BD168" s="161">
        <f>'Cost Inputs'!AX100*('Discount Factors'!BD$11)</f>
        <v>0</v>
      </c>
      <c r="BE168" s="161">
        <f>'Cost Inputs'!AY100*('Discount Factors'!BE$11)</f>
        <v>0</v>
      </c>
      <c r="BF168" s="161">
        <f>'Cost Inputs'!AZ100*('Discount Factors'!BF$11)</f>
        <v>0</v>
      </c>
      <c r="BG168" s="161">
        <f>'Cost Inputs'!BA100*('Discount Factors'!BG$11)</f>
        <v>0</v>
      </c>
      <c r="BH168" s="161">
        <f>'Cost Inputs'!BB100*('Discount Factors'!BH$11)</f>
        <v>0</v>
      </c>
      <c r="BI168" s="161">
        <f>'Cost Inputs'!BC100*('Discount Factors'!BI$11)</f>
        <v>0</v>
      </c>
      <c r="BJ168" s="161">
        <f>'Cost Inputs'!BD100*('Discount Factors'!BJ$11)</f>
        <v>0</v>
      </c>
      <c r="BK168" s="161">
        <f>'Cost Inputs'!BE100*('Discount Factors'!BK$11)</f>
        <v>0</v>
      </c>
      <c r="BL168" s="161">
        <f>'Cost Inputs'!BF100*('Discount Factors'!BL$11)</f>
        <v>0</v>
      </c>
      <c r="BM168" s="161">
        <f>'Cost Inputs'!BG100*('Discount Factors'!BM$11)</f>
        <v>0</v>
      </c>
      <c r="BN168" s="161">
        <f>'Cost Inputs'!BH100*('Discount Factors'!BN$11)</f>
        <v>0</v>
      </c>
      <c r="BO168" s="161">
        <f>'Cost Inputs'!BI100*('Discount Factors'!BO$11)</f>
        <v>0</v>
      </c>
      <c r="BP168" s="161">
        <f>'Cost Inputs'!BJ100*('Discount Factors'!BP$11)</f>
        <v>0</v>
      </c>
      <c r="BQ168" s="161">
        <f>'Cost Inputs'!BK100*('Discount Factors'!BQ$11)</f>
        <v>0</v>
      </c>
      <c r="BR168" s="161">
        <f>'Cost Inputs'!BL100*('Discount Factors'!BR$11)</f>
        <v>0</v>
      </c>
      <c r="BS168" s="161">
        <f>'Cost Inputs'!BM100*('Discount Factors'!BS$11)</f>
        <v>0</v>
      </c>
      <c r="BT168" s="161">
        <f>'Cost Inputs'!BN100*('Discount Factors'!BT$11)</f>
        <v>0</v>
      </c>
      <c r="BU168" s="161">
        <f>'Cost Inputs'!BO100*('Discount Factors'!BU$11)</f>
        <v>0</v>
      </c>
      <c r="BV168" s="161">
        <f>'Cost Inputs'!BP100*('Discount Factors'!BV$11)</f>
        <v>0</v>
      </c>
      <c r="BW168" s="161">
        <f>'Cost Inputs'!BQ100*('Discount Factors'!BW$11)</f>
        <v>0</v>
      </c>
      <c r="BX168" s="161">
        <f>'Cost Inputs'!BR100*('Discount Factors'!BX$11)</f>
        <v>0</v>
      </c>
      <c r="BY168" s="161">
        <f>'Cost Inputs'!BS100*('Discount Factors'!BY$11)</f>
        <v>0</v>
      </c>
      <c r="BZ168" s="161">
        <f>'Cost Inputs'!BT100*('Discount Factors'!BZ$11)</f>
        <v>0</v>
      </c>
      <c r="CA168" s="161">
        <f>'Cost Inputs'!BU100*('Discount Factors'!CA$11)</f>
        <v>0</v>
      </c>
      <c r="CB168" s="161">
        <f>'Cost Inputs'!BV100*('Discount Factors'!CB$11)</f>
        <v>0</v>
      </c>
      <c r="CC168" s="161">
        <f>'Cost Inputs'!BW100*('Discount Factors'!CC$11)</f>
        <v>0</v>
      </c>
      <c r="CD168" s="161">
        <f>'Cost Inputs'!BX100*('Discount Factors'!CD$11)</f>
        <v>0</v>
      </c>
      <c r="CE168" s="161">
        <f>'Cost Inputs'!BY100*('Discount Factors'!CE$11)</f>
        <v>0</v>
      </c>
      <c r="CF168" s="161">
        <f>'Cost Inputs'!BZ100*('Discount Factors'!CF$11)</f>
        <v>0</v>
      </c>
      <c r="CG168" s="161">
        <f>'Cost Inputs'!CA100*('Discount Factors'!CG$11)</f>
        <v>0</v>
      </c>
      <c r="CH168" s="161">
        <f>'Cost Inputs'!CB100*('Discount Factors'!CH$11)</f>
        <v>0</v>
      </c>
      <c r="CI168" s="161">
        <f>'Cost Inputs'!CC100*('Discount Factors'!CI$11)</f>
        <v>0</v>
      </c>
      <c r="CJ168" s="161">
        <f>'Cost Inputs'!CD100*('Discount Factors'!CJ$11)</f>
        <v>0</v>
      </c>
      <c r="CK168" s="161">
        <f>'Cost Inputs'!CE100*('Discount Factors'!CK$11)</f>
        <v>0</v>
      </c>
      <c r="CL168" s="161">
        <f>'Cost Inputs'!CF100*('Discount Factors'!CL$11)</f>
        <v>0</v>
      </c>
      <c r="CM168" s="161">
        <f>'Cost Inputs'!CG100*('Discount Factors'!CM$11)</f>
        <v>0</v>
      </c>
      <c r="CN168" s="161">
        <f>'Cost Inputs'!CH100*('Discount Factors'!CN$11)</f>
        <v>0</v>
      </c>
      <c r="CO168" s="161">
        <f>'Cost Inputs'!CI100*('Discount Factors'!CO$11)</f>
        <v>0</v>
      </c>
      <c r="CP168" s="161">
        <f>'Cost Inputs'!CJ100*('Discount Factors'!CP$11)</f>
        <v>0</v>
      </c>
    </row>
    <row r="169" spans="1:94" ht="14" x14ac:dyDescent="0.3">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row>
    <row r="170" spans="1:94" ht="14" x14ac:dyDescent="0.3">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row>
    <row r="171" spans="1:94" ht="14" x14ac:dyDescent="0.3">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row>
    <row r="172" spans="1:94" ht="14" x14ac:dyDescent="0.3">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c r="BL172" s="161"/>
      <c r="BM172" s="161"/>
      <c r="BN172" s="161"/>
      <c r="BO172" s="161"/>
      <c r="BP172" s="161"/>
      <c r="BQ172" s="161"/>
      <c r="BR172" s="161"/>
      <c r="BS172" s="161"/>
      <c r="BT172" s="161"/>
      <c r="BU172" s="161"/>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row>
    <row r="173" spans="1:94" ht="14" x14ac:dyDescent="0.3">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c r="BL173" s="161"/>
      <c r="BM173" s="161"/>
      <c r="BN173" s="161"/>
      <c r="BO173" s="161"/>
      <c r="BP173" s="161"/>
      <c r="BQ173" s="161"/>
      <c r="BR173" s="161"/>
      <c r="BS173" s="161"/>
      <c r="BT173" s="161"/>
      <c r="BU173" s="161"/>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row>
    <row r="174" spans="1:94" ht="14" x14ac:dyDescent="0.3">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c r="BL174" s="161"/>
      <c r="BM174" s="161"/>
      <c r="BN174" s="161"/>
      <c r="BO174" s="161"/>
      <c r="BP174" s="161"/>
      <c r="BQ174" s="161"/>
      <c r="BR174" s="161"/>
      <c r="BS174" s="161"/>
      <c r="BT174" s="161"/>
      <c r="BU174" s="161"/>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row>
    <row r="175" spans="1:94" ht="14" x14ac:dyDescent="0.3">
      <c r="A175" s="2">
        <f>'Cost Inputs'!A103</f>
        <v>24</v>
      </c>
      <c r="B175" s="2">
        <f>'Cost Inputs'!$C103</f>
        <v>0</v>
      </c>
      <c r="E175" s="2">
        <f>'Cost Inputs'!$E103</f>
        <v>0</v>
      </c>
      <c r="H175" s="2" t="str">
        <f>E175&amp;B175</f>
        <v>00</v>
      </c>
      <c r="O175" s="2" t="s">
        <v>101</v>
      </c>
      <c r="P175" s="161">
        <f>'Cost Inputs'!J104*('Discount Factors'!P$11)</f>
        <v>0</v>
      </c>
      <c r="Q175" s="161">
        <f>'Cost Inputs'!K104*('Discount Factors'!Q$11)</f>
        <v>0</v>
      </c>
      <c r="R175" s="161">
        <f>'Cost Inputs'!L104*('Discount Factors'!R$11)</f>
        <v>0</v>
      </c>
      <c r="S175" s="161">
        <f>'Cost Inputs'!M104*('Discount Factors'!S$11)</f>
        <v>0</v>
      </c>
      <c r="T175" s="161">
        <f>'Cost Inputs'!N104*('Discount Factors'!T$11)</f>
        <v>0</v>
      </c>
      <c r="U175" s="161">
        <f>'Cost Inputs'!O104*('Discount Factors'!U$11)</f>
        <v>0</v>
      </c>
      <c r="V175" s="161">
        <f>'Cost Inputs'!P104*('Discount Factors'!V$11)</f>
        <v>0</v>
      </c>
      <c r="W175" s="161">
        <f>'Cost Inputs'!Q104*('Discount Factors'!W$11)</f>
        <v>0</v>
      </c>
      <c r="X175" s="161">
        <f>'Cost Inputs'!R104*('Discount Factors'!X$11)</f>
        <v>0</v>
      </c>
      <c r="Y175" s="161">
        <f>'Cost Inputs'!S104*('Discount Factors'!Y$11)</f>
        <v>0</v>
      </c>
      <c r="Z175" s="161">
        <f>'Cost Inputs'!T104*('Discount Factors'!Z$11)</f>
        <v>0</v>
      </c>
      <c r="AA175" s="161">
        <f>'Cost Inputs'!U104*('Discount Factors'!AA$11)</f>
        <v>0</v>
      </c>
      <c r="AB175" s="161">
        <f>'Cost Inputs'!V104*('Discount Factors'!AB$11)</f>
        <v>0</v>
      </c>
      <c r="AC175" s="161">
        <f>'Cost Inputs'!W104*('Discount Factors'!AC$11)</f>
        <v>0</v>
      </c>
      <c r="AD175" s="161">
        <f>'Cost Inputs'!X104*('Discount Factors'!AD$11)</f>
        <v>0</v>
      </c>
      <c r="AE175" s="161">
        <f>'Cost Inputs'!Y104*('Discount Factors'!AE$11)</f>
        <v>0</v>
      </c>
      <c r="AF175" s="161">
        <f>'Cost Inputs'!Z104*('Discount Factors'!AF$11)</f>
        <v>0</v>
      </c>
      <c r="AG175" s="161">
        <f>'Cost Inputs'!AA104*('Discount Factors'!AG$11)</f>
        <v>0</v>
      </c>
      <c r="AH175" s="161">
        <f>'Cost Inputs'!AB104*('Discount Factors'!AH$11)</f>
        <v>0</v>
      </c>
      <c r="AI175" s="161">
        <f>'Cost Inputs'!AC104*('Discount Factors'!AI$11)</f>
        <v>0</v>
      </c>
      <c r="AJ175" s="161">
        <f>'Cost Inputs'!AD104*('Discount Factors'!AJ$11)</f>
        <v>0</v>
      </c>
      <c r="AK175" s="161">
        <f>'Cost Inputs'!AE104*('Discount Factors'!AK$11)</f>
        <v>0</v>
      </c>
      <c r="AL175" s="161">
        <f>'Cost Inputs'!AF104*('Discount Factors'!AL$11)</f>
        <v>0</v>
      </c>
      <c r="AM175" s="161">
        <f>'Cost Inputs'!AG104*('Discount Factors'!AM$11)</f>
        <v>0</v>
      </c>
      <c r="AN175" s="161">
        <f>'Cost Inputs'!AH104*('Discount Factors'!AN$11)</f>
        <v>0</v>
      </c>
      <c r="AO175" s="161">
        <f>'Cost Inputs'!AI104*('Discount Factors'!AO$11)</f>
        <v>0</v>
      </c>
      <c r="AP175" s="161">
        <f>'Cost Inputs'!AJ104*('Discount Factors'!AP$11)</f>
        <v>0</v>
      </c>
      <c r="AQ175" s="161">
        <f>'Cost Inputs'!AK104*('Discount Factors'!AQ$11)</f>
        <v>0</v>
      </c>
      <c r="AR175" s="161">
        <f>'Cost Inputs'!AL104*('Discount Factors'!AR$11)</f>
        <v>0</v>
      </c>
      <c r="AS175" s="161">
        <f>'Cost Inputs'!AM104*('Discount Factors'!AS$11)</f>
        <v>0</v>
      </c>
      <c r="AT175" s="161">
        <f>'Cost Inputs'!AN104*('Discount Factors'!AT$11)</f>
        <v>0</v>
      </c>
      <c r="AU175" s="161">
        <f>'Cost Inputs'!AO104*('Discount Factors'!AU$11)</f>
        <v>0</v>
      </c>
      <c r="AV175" s="161">
        <f>'Cost Inputs'!AP104*('Discount Factors'!AV$11)</f>
        <v>0</v>
      </c>
      <c r="AW175" s="161">
        <f>'Cost Inputs'!AQ104*('Discount Factors'!AW$11)</f>
        <v>0</v>
      </c>
      <c r="AX175" s="161">
        <f>'Cost Inputs'!AR104*('Discount Factors'!AX$11)</f>
        <v>0</v>
      </c>
      <c r="AY175" s="161">
        <f>'Cost Inputs'!AS104*('Discount Factors'!AY$11)</f>
        <v>0</v>
      </c>
      <c r="AZ175" s="161">
        <f>'Cost Inputs'!AT104*('Discount Factors'!AZ$11)</f>
        <v>0</v>
      </c>
      <c r="BA175" s="161">
        <f>'Cost Inputs'!AU104*('Discount Factors'!BA$11)</f>
        <v>0</v>
      </c>
      <c r="BB175" s="161">
        <f>'Cost Inputs'!AV104*('Discount Factors'!BB$11)</f>
        <v>0</v>
      </c>
      <c r="BC175" s="161">
        <f>'Cost Inputs'!AW104*('Discount Factors'!BC$11)</f>
        <v>0</v>
      </c>
      <c r="BD175" s="161">
        <f>'Cost Inputs'!AX104*('Discount Factors'!BD$11)</f>
        <v>0</v>
      </c>
      <c r="BE175" s="161">
        <f>'Cost Inputs'!AY104*('Discount Factors'!BE$11)</f>
        <v>0</v>
      </c>
      <c r="BF175" s="161">
        <f>'Cost Inputs'!AZ104*('Discount Factors'!BF$11)</f>
        <v>0</v>
      </c>
      <c r="BG175" s="161">
        <f>'Cost Inputs'!BA104*('Discount Factors'!BG$11)</f>
        <v>0</v>
      </c>
      <c r="BH175" s="161">
        <f>'Cost Inputs'!BB104*('Discount Factors'!BH$11)</f>
        <v>0</v>
      </c>
      <c r="BI175" s="161">
        <f>'Cost Inputs'!BC104*('Discount Factors'!BI$11)</f>
        <v>0</v>
      </c>
      <c r="BJ175" s="161">
        <f>'Cost Inputs'!BD104*('Discount Factors'!BJ$11)</f>
        <v>0</v>
      </c>
      <c r="BK175" s="161">
        <f>'Cost Inputs'!BE104*('Discount Factors'!BK$11)</f>
        <v>0</v>
      </c>
      <c r="BL175" s="161">
        <f>'Cost Inputs'!BF104*('Discount Factors'!BL$11)</f>
        <v>0</v>
      </c>
      <c r="BM175" s="161">
        <f>'Cost Inputs'!BG104*('Discount Factors'!BM$11)</f>
        <v>0</v>
      </c>
      <c r="BN175" s="161">
        <f>'Cost Inputs'!BH104*('Discount Factors'!BN$11)</f>
        <v>0</v>
      </c>
      <c r="BO175" s="161">
        <f>'Cost Inputs'!BI104*('Discount Factors'!BO$11)</f>
        <v>0</v>
      </c>
      <c r="BP175" s="161">
        <f>'Cost Inputs'!BJ104*('Discount Factors'!BP$11)</f>
        <v>0</v>
      </c>
      <c r="BQ175" s="161">
        <f>'Cost Inputs'!BK104*('Discount Factors'!BQ$11)</f>
        <v>0</v>
      </c>
      <c r="BR175" s="161">
        <f>'Cost Inputs'!BL104*('Discount Factors'!BR$11)</f>
        <v>0</v>
      </c>
      <c r="BS175" s="161">
        <f>'Cost Inputs'!BM104*('Discount Factors'!BS$11)</f>
        <v>0</v>
      </c>
      <c r="BT175" s="161">
        <f>'Cost Inputs'!BN104*('Discount Factors'!BT$11)</f>
        <v>0</v>
      </c>
      <c r="BU175" s="161">
        <f>'Cost Inputs'!BO104*('Discount Factors'!BU$11)</f>
        <v>0</v>
      </c>
      <c r="BV175" s="161">
        <f>'Cost Inputs'!BP104*('Discount Factors'!BV$11)</f>
        <v>0</v>
      </c>
      <c r="BW175" s="161">
        <f>'Cost Inputs'!BQ104*('Discount Factors'!BW$11)</f>
        <v>0</v>
      </c>
      <c r="BX175" s="161">
        <f>'Cost Inputs'!BR104*('Discount Factors'!BX$11)</f>
        <v>0</v>
      </c>
      <c r="BY175" s="161">
        <f>'Cost Inputs'!BS104*('Discount Factors'!BY$11)</f>
        <v>0</v>
      </c>
      <c r="BZ175" s="161">
        <f>'Cost Inputs'!BT104*('Discount Factors'!BZ$11)</f>
        <v>0</v>
      </c>
      <c r="CA175" s="161">
        <f>'Cost Inputs'!BU104*('Discount Factors'!CA$11)</f>
        <v>0</v>
      </c>
      <c r="CB175" s="161">
        <f>'Cost Inputs'!BV104*('Discount Factors'!CB$11)</f>
        <v>0</v>
      </c>
      <c r="CC175" s="161">
        <f>'Cost Inputs'!BW104*('Discount Factors'!CC$11)</f>
        <v>0</v>
      </c>
      <c r="CD175" s="161">
        <f>'Cost Inputs'!BX104*('Discount Factors'!CD$11)</f>
        <v>0</v>
      </c>
      <c r="CE175" s="161">
        <f>'Cost Inputs'!BY104*('Discount Factors'!CE$11)</f>
        <v>0</v>
      </c>
      <c r="CF175" s="161">
        <f>'Cost Inputs'!BZ104*('Discount Factors'!CF$11)</f>
        <v>0</v>
      </c>
      <c r="CG175" s="161">
        <f>'Cost Inputs'!CA104*('Discount Factors'!CG$11)</f>
        <v>0</v>
      </c>
      <c r="CH175" s="161">
        <f>'Cost Inputs'!CB104*('Discount Factors'!CH$11)</f>
        <v>0</v>
      </c>
      <c r="CI175" s="161">
        <f>'Cost Inputs'!CC104*('Discount Factors'!CI$11)</f>
        <v>0</v>
      </c>
      <c r="CJ175" s="161">
        <f>'Cost Inputs'!CD104*('Discount Factors'!CJ$11)</f>
        <v>0</v>
      </c>
      <c r="CK175" s="161">
        <f>'Cost Inputs'!CE104*('Discount Factors'!CK$11)</f>
        <v>0</v>
      </c>
      <c r="CL175" s="161">
        <f>'Cost Inputs'!CF104*('Discount Factors'!CL$11)</f>
        <v>0</v>
      </c>
      <c r="CM175" s="161">
        <f>'Cost Inputs'!CG104*('Discount Factors'!CM$11)</f>
        <v>0</v>
      </c>
      <c r="CN175" s="161">
        <f>'Cost Inputs'!CH104*('Discount Factors'!CN$11)</f>
        <v>0</v>
      </c>
      <c r="CO175" s="161">
        <f>'Cost Inputs'!CI104*('Discount Factors'!CO$11)</f>
        <v>0</v>
      </c>
      <c r="CP175" s="161">
        <f>'Cost Inputs'!CJ104*('Discount Factors'!CP$11)</f>
        <v>0</v>
      </c>
    </row>
    <row r="176" spans="1:94" ht="14" x14ac:dyDescent="0.3">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row>
    <row r="177" spans="1:94" ht="14" x14ac:dyDescent="0.3">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c r="BL177" s="161"/>
      <c r="BM177" s="161"/>
      <c r="BN177" s="161"/>
      <c r="BO177" s="161"/>
      <c r="BP177" s="161"/>
      <c r="BQ177" s="161"/>
      <c r="BR177" s="161"/>
      <c r="BS177" s="161"/>
      <c r="BT177" s="161"/>
      <c r="BU177" s="161"/>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row>
    <row r="178" spans="1:94" ht="14" x14ac:dyDescent="0.3">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c r="BL178" s="161"/>
      <c r="BM178" s="161"/>
      <c r="BN178" s="161"/>
      <c r="BO178" s="161"/>
      <c r="BP178" s="161"/>
      <c r="BQ178" s="161"/>
      <c r="BR178" s="161"/>
      <c r="BS178" s="161"/>
      <c r="BT178" s="161"/>
      <c r="BU178" s="161"/>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row>
    <row r="179" spans="1:94" ht="14" x14ac:dyDescent="0.3">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c r="BL179" s="161"/>
      <c r="BM179" s="161"/>
      <c r="BN179" s="161"/>
      <c r="BO179" s="161"/>
      <c r="BP179" s="161"/>
      <c r="BQ179" s="161"/>
      <c r="BR179" s="161"/>
      <c r="BS179" s="161"/>
      <c r="BT179" s="161"/>
      <c r="BU179" s="161"/>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row>
    <row r="180" spans="1:94" ht="14" x14ac:dyDescent="0.3">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c r="BL180" s="161"/>
      <c r="BM180" s="161"/>
      <c r="BN180" s="161"/>
      <c r="BO180" s="161"/>
      <c r="BP180" s="161"/>
      <c r="BQ180" s="161"/>
      <c r="BR180" s="161"/>
      <c r="BS180" s="161"/>
      <c r="BT180" s="161"/>
      <c r="BU180" s="161"/>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row>
    <row r="181" spans="1:94" ht="14" x14ac:dyDescent="0.3">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row>
    <row r="182" spans="1:94" ht="14" x14ac:dyDescent="0.3">
      <c r="A182" s="2">
        <f>'Cost Inputs'!A107</f>
        <v>25</v>
      </c>
      <c r="B182" s="2">
        <f>'Cost Inputs'!$C107</f>
        <v>0</v>
      </c>
      <c r="E182" s="2">
        <f>'Cost Inputs'!$E107</f>
        <v>0</v>
      </c>
      <c r="H182" s="2" t="str">
        <f>E182&amp;B182</f>
        <v>00</v>
      </c>
      <c r="O182" s="2" t="s">
        <v>101</v>
      </c>
      <c r="P182" s="161">
        <f>'Cost Inputs'!J108*('Discount Factors'!P$11)</f>
        <v>0</v>
      </c>
      <c r="Q182" s="161">
        <f>'Cost Inputs'!K108*('Discount Factors'!Q$11)</f>
        <v>0</v>
      </c>
      <c r="R182" s="161">
        <f>'Cost Inputs'!L108*('Discount Factors'!R$11)</f>
        <v>0</v>
      </c>
      <c r="S182" s="161">
        <f>'Cost Inputs'!M108*('Discount Factors'!S$11)</f>
        <v>0</v>
      </c>
      <c r="T182" s="161">
        <f>'Cost Inputs'!N108*('Discount Factors'!T$11)</f>
        <v>0</v>
      </c>
      <c r="U182" s="161">
        <f>'Cost Inputs'!O108*('Discount Factors'!U$11)</f>
        <v>0</v>
      </c>
      <c r="V182" s="161">
        <f>'Cost Inputs'!P108*('Discount Factors'!V$11)</f>
        <v>0</v>
      </c>
      <c r="W182" s="161">
        <f>'Cost Inputs'!Q108*('Discount Factors'!W$11)</f>
        <v>0</v>
      </c>
      <c r="X182" s="161">
        <f>'Cost Inputs'!R108*('Discount Factors'!X$11)</f>
        <v>0</v>
      </c>
      <c r="Y182" s="161">
        <f>'Cost Inputs'!S108*('Discount Factors'!Y$11)</f>
        <v>0</v>
      </c>
      <c r="Z182" s="161">
        <f>'Cost Inputs'!T108*('Discount Factors'!Z$11)</f>
        <v>0</v>
      </c>
      <c r="AA182" s="161">
        <f>'Cost Inputs'!U108*('Discount Factors'!AA$11)</f>
        <v>0</v>
      </c>
      <c r="AB182" s="161">
        <f>'Cost Inputs'!V108*('Discount Factors'!AB$11)</f>
        <v>0</v>
      </c>
      <c r="AC182" s="161">
        <f>'Cost Inputs'!W108*('Discount Factors'!AC$11)</f>
        <v>0</v>
      </c>
      <c r="AD182" s="161">
        <f>'Cost Inputs'!X108*('Discount Factors'!AD$11)</f>
        <v>0</v>
      </c>
      <c r="AE182" s="161">
        <f>'Cost Inputs'!Y108*('Discount Factors'!AE$11)</f>
        <v>0</v>
      </c>
      <c r="AF182" s="161">
        <f>'Cost Inputs'!Z108*('Discount Factors'!AF$11)</f>
        <v>0</v>
      </c>
      <c r="AG182" s="161">
        <f>'Cost Inputs'!AA108*('Discount Factors'!AG$11)</f>
        <v>0</v>
      </c>
      <c r="AH182" s="161">
        <f>'Cost Inputs'!AB108*('Discount Factors'!AH$11)</f>
        <v>0</v>
      </c>
      <c r="AI182" s="161">
        <f>'Cost Inputs'!AC108*('Discount Factors'!AI$11)</f>
        <v>0</v>
      </c>
      <c r="AJ182" s="161">
        <f>'Cost Inputs'!AD108*('Discount Factors'!AJ$11)</f>
        <v>0</v>
      </c>
      <c r="AK182" s="161">
        <f>'Cost Inputs'!AE108*('Discount Factors'!AK$11)</f>
        <v>0</v>
      </c>
      <c r="AL182" s="161">
        <f>'Cost Inputs'!AF108*('Discount Factors'!AL$11)</f>
        <v>0</v>
      </c>
      <c r="AM182" s="161">
        <f>'Cost Inputs'!AG108*('Discount Factors'!AM$11)</f>
        <v>0</v>
      </c>
      <c r="AN182" s="161">
        <f>'Cost Inputs'!AH108*('Discount Factors'!AN$11)</f>
        <v>0</v>
      </c>
      <c r="AO182" s="161">
        <f>'Cost Inputs'!AI108*('Discount Factors'!AO$11)</f>
        <v>0</v>
      </c>
      <c r="AP182" s="161">
        <f>'Cost Inputs'!AJ108*('Discount Factors'!AP$11)</f>
        <v>0</v>
      </c>
      <c r="AQ182" s="161">
        <f>'Cost Inputs'!AK108*('Discount Factors'!AQ$11)</f>
        <v>0</v>
      </c>
      <c r="AR182" s="161">
        <f>'Cost Inputs'!AL108*('Discount Factors'!AR$11)</f>
        <v>0</v>
      </c>
      <c r="AS182" s="161">
        <f>'Cost Inputs'!AM108*('Discount Factors'!AS$11)</f>
        <v>0</v>
      </c>
      <c r="AT182" s="161">
        <f>'Cost Inputs'!AN108*('Discount Factors'!AT$11)</f>
        <v>0</v>
      </c>
      <c r="AU182" s="161">
        <f>'Cost Inputs'!AO108*('Discount Factors'!AU$11)</f>
        <v>0</v>
      </c>
      <c r="AV182" s="161">
        <f>'Cost Inputs'!AP108*('Discount Factors'!AV$11)</f>
        <v>0</v>
      </c>
      <c r="AW182" s="161">
        <f>'Cost Inputs'!AQ108*('Discount Factors'!AW$11)</f>
        <v>0</v>
      </c>
      <c r="AX182" s="161">
        <f>'Cost Inputs'!AR108*('Discount Factors'!AX$11)</f>
        <v>0</v>
      </c>
      <c r="AY182" s="161">
        <f>'Cost Inputs'!AS108*('Discount Factors'!AY$11)</f>
        <v>0</v>
      </c>
      <c r="AZ182" s="161">
        <f>'Cost Inputs'!AT108*('Discount Factors'!AZ$11)</f>
        <v>0</v>
      </c>
      <c r="BA182" s="161">
        <f>'Cost Inputs'!AU108*('Discount Factors'!BA$11)</f>
        <v>0</v>
      </c>
      <c r="BB182" s="161">
        <f>'Cost Inputs'!AV108*('Discount Factors'!BB$11)</f>
        <v>0</v>
      </c>
      <c r="BC182" s="161">
        <f>'Cost Inputs'!AW108*('Discount Factors'!BC$11)</f>
        <v>0</v>
      </c>
      <c r="BD182" s="161">
        <f>'Cost Inputs'!AX108*('Discount Factors'!BD$11)</f>
        <v>0</v>
      </c>
      <c r="BE182" s="161">
        <f>'Cost Inputs'!AY108*('Discount Factors'!BE$11)</f>
        <v>0</v>
      </c>
      <c r="BF182" s="161">
        <f>'Cost Inputs'!AZ108*('Discount Factors'!BF$11)</f>
        <v>0</v>
      </c>
      <c r="BG182" s="161">
        <f>'Cost Inputs'!BA108*('Discount Factors'!BG$11)</f>
        <v>0</v>
      </c>
      <c r="BH182" s="161">
        <f>'Cost Inputs'!BB108*('Discount Factors'!BH$11)</f>
        <v>0</v>
      </c>
      <c r="BI182" s="161">
        <f>'Cost Inputs'!BC108*('Discount Factors'!BI$11)</f>
        <v>0</v>
      </c>
      <c r="BJ182" s="161">
        <f>'Cost Inputs'!BD108*('Discount Factors'!BJ$11)</f>
        <v>0</v>
      </c>
      <c r="BK182" s="161">
        <f>'Cost Inputs'!BE108*('Discount Factors'!BK$11)</f>
        <v>0</v>
      </c>
      <c r="BL182" s="161">
        <f>'Cost Inputs'!BF108*('Discount Factors'!BL$11)</f>
        <v>0</v>
      </c>
      <c r="BM182" s="161">
        <f>'Cost Inputs'!BG108*('Discount Factors'!BM$11)</f>
        <v>0</v>
      </c>
      <c r="BN182" s="161">
        <f>'Cost Inputs'!BH108*('Discount Factors'!BN$11)</f>
        <v>0</v>
      </c>
      <c r="BO182" s="161">
        <f>'Cost Inputs'!BI108*('Discount Factors'!BO$11)</f>
        <v>0</v>
      </c>
      <c r="BP182" s="161">
        <f>'Cost Inputs'!BJ108*('Discount Factors'!BP$11)</f>
        <v>0</v>
      </c>
      <c r="BQ182" s="161">
        <f>'Cost Inputs'!BK108*('Discount Factors'!BQ$11)</f>
        <v>0</v>
      </c>
      <c r="BR182" s="161">
        <f>'Cost Inputs'!BL108*('Discount Factors'!BR$11)</f>
        <v>0</v>
      </c>
      <c r="BS182" s="161">
        <f>'Cost Inputs'!BM108*('Discount Factors'!BS$11)</f>
        <v>0</v>
      </c>
      <c r="BT182" s="161">
        <f>'Cost Inputs'!BN108*('Discount Factors'!BT$11)</f>
        <v>0</v>
      </c>
      <c r="BU182" s="161">
        <f>'Cost Inputs'!BO108*('Discount Factors'!BU$11)</f>
        <v>0</v>
      </c>
      <c r="BV182" s="161">
        <f>'Cost Inputs'!BP108*('Discount Factors'!BV$11)</f>
        <v>0</v>
      </c>
      <c r="BW182" s="161">
        <f>'Cost Inputs'!BQ108*('Discount Factors'!BW$11)</f>
        <v>0</v>
      </c>
      <c r="BX182" s="161">
        <f>'Cost Inputs'!BR108*('Discount Factors'!BX$11)</f>
        <v>0</v>
      </c>
      <c r="BY182" s="161">
        <f>'Cost Inputs'!BS108*('Discount Factors'!BY$11)</f>
        <v>0</v>
      </c>
      <c r="BZ182" s="161">
        <f>'Cost Inputs'!BT108*('Discount Factors'!BZ$11)</f>
        <v>0</v>
      </c>
      <c r="CA182" s="161">
        <f>'Cost Inputs'!BU108*('Discount Factors'!CA$11)</f>
        <v>0</v>
      </c>
      <c r="CB182" s="161">
        <f>'Cost Inputs'!BV108*('Discount Factors'!CB$11)</f>
        <v>0</v>
      </c>
      <c r="CC182" s="161">
        <f>'Cost Inputs'!BW108*('Discount Factors'!CC$11)</f>
        <v>0</v>
      </c>
      <c r="CD182" s="161">
        <f>'Cost Inputs'!BX108*('Discount Factors'!CD$11)</f>
        <v>0</v>
      </c>
      <c r="CE182" s="161">
        <f>'Cost Inputs'!BY108*('Discount Factors'!CE$11)</f>
        <v>0</v>
      </c>
      <c r="CF182" s="161">
        <f>'Cost Inputs'!BZ108*('Discount Factors'!CF$11)</f>
        <v>0</v>
      </c>
      <c r="CG182" s="161">
        <f>'Cost Inputs'!CA108*('Discount Factors'!CG$11)</f>
        <v>0</v>
      </c>
      <c r="CH182" s="161">
        <f>'Cost Inputs'!CB108*('Discount Factors'!CH$11)</f>
        <v>0</v>
      </c>
      <c r="CI182" s="161">
        <f>'Cost Inputs'!CC108*('Discount Factors'!CI$11)</f>
        <v>0</v>
      </c>
      <c r="CJ182" s="161">
        <f>'Cost Inputs'!CD108*('Discount Factors'!CJ$11)</f>
        <v>0</v>
      </c>
      <c r="CK182" s="161">
        <f>'Cost Inputs'!CE108*('Discount Factors'!CK$11)</f>
        <v>0</v>
      </c>
      <c r="CL182" s="161">
        <f>'Cost Inputs'!CF108*('Discount Factors'!CL$11)</f>
        <v>0</v>
      </c>
      <c r="CM182" s="161">
        <f>'Cost Inputs'!CG108*('Discount Factors'!CM$11)</f>
        <v>0</v>
      </c>
      <c r="CN182" s="161">
        <f>'Cost Inputs'!CH108*('Discount Factors'!CN$11)</f>
        <v>0</v>
      </c>
      <c r="CO182" s="161">
        <f>'Cost Inputs'!CI108*('Discount Factors'!CO$11)</f>
        <v>0</v>
      </c>
      <c r="CP182" s="161">
        <f>'Cost Inputs'!CJ108*('Discount Factors'!CP$11)</f>
        <v>0</v>
      </c>
    </row>
    <row r="183" spans="1:94" ht="14" x14ac:dyDescent="0.3">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c r="BL183" s="161"/>
      <c r="BM183" s="161"/>
      <c r="BN183" s="161"/>
      <c r="BO183" s="161"/>
      <c r="BP183" s="161"/>
      <c r="BQ183" s="161"/>
      <c r="BR183" s="161"/>
      <c r="BS183" s="161"/>
      <c r="BT183" s="161"/>
      <c r="BU183" s="161"/>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row>
    <row r="184" spans="1:94" ht="14" x14ac:dyDescent="0.3">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c r="BL184" s="161"/>
      <c r="BM184" s="161"/>
      <c r="BN184" s="161"/>
      <c r="BO184" s="161"/>
      <c r="BP184" s="161"/>
      <c r="BQ184" s="161"/>
      <c r="BR184" s="161"/>
      <c r="BS184" s="161"/>
      <c r="BT184" s="161"/>
      <c r="BU184" s="161"/>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row>
    <row r="185" spans="1:94" ht="14" x14ac:dyDescent="0.3">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c r="BL185" s="161"/>
      <c r="BM185" s="161"/>
      <c r="BN185" s="161"/>
      <c r="BO185" s="161"/>
      <c r="BP185" s="161"/>
      <c r="BQ185" s="161"/>
      <c r="BR185" s="161"/>
      <c r="BS185" s="161"/>
      <c r="BT185" s="161"/>
      <c r="BU185" s="161"/>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row>
    <row r="186" spans="1:94" ht="14" x14ac:dyDescent="0.3">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c r="BL186" s="161"/>
      <c r="BM186" s="161"/>
      <c r="BN186" s="161"/>
      <c r="BO186" s="161"/>
      <c r="BP186" s="161"/>
      <c r="BQ186" s="161"/>
      <c r="BR186" s="161"/>
      <c r="BS186" s="161"/>
      <c r="BT186" s="161"/>
      <c r="BU186" s="161"/>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row>
    <row r="187" spans="1:94" ht="14" x14ac:dyDescent="0.3">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row>
    <row r="188" spans="1:94" ht="14" x14ac:dyDescent="0.3">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row>
    <row r="189" spans="1:94" ht="14" x14ac:dyDescent="0.3">
      <c r="A189" s="2">
        <f>'Cost Inputs'!A111</f>
        <v>26</v>
      </c>
      <c r="B189" s="2">
        <f>'Cost Inputs'!$C111</f>
        <v>0</v>
      </c>
      <c r="E189" s="2">
        <f>'Cost Inputs'!$E111</f>
        <v>0</v>
      </c>
      <c r="H189" s="2" t="str">
        <f>E189&amp;B189</f>
        <v>00</v>
      </c>
      <c r="O189" s="2" t="s">
        <v>101</v>
      </c>
      <c r="P189" s="161">
        <f>'Cost Inputs'!J112*('Discount Factors'!P$11)</f>
        <v>0</v>
      </c>
      <c r="Q189" s="161">
        <f>'Cost Inputs'!K112*('Discount Factors'!Q$11)</f>
        <v>0</v>
      </c>
      <c r="R189" s="161">
        <f>'Cost Inputs'!L112*('Discount Factors'!R$11)</f>
        <v>0</v>
      </c>
      <c r="S189" s="161">
        <f>'Cost Inputs'!M112*('Discount Factors'!S$11)</f>
        <v>0</v>
      </c>
      <c r="T189" s="161">
        <f>'Cost Inputs'!N112*('Discount Factors'!T$11)</f>
        <v>0</v>
      </c>
      <c r="U189" s="161">
        <f>'Cost Inputs'!O112*('Discount Factors'!U$11)</f>
        <v>0</v>
      </c>
      <c r="V189" s="161">
        <f>'Cost Inputs'!P112*('Discount Factors'!V$11)</f>
        <v>0</v>
      </c>
      <c r="W189" s="161">
        <f>'Cost Inputs'!Q112*('Discount Factors'!W$11)</f>
        <v>0</v>
      </c>
      <c r="X189" s="161">
        <f>'Cost Inputs'!R112*('Discount Factors'!X$11)</f>
        <v>0</v>
      </c>
      <c r="Y189" s="161">
        <f>'Cost Inputs'!S112*('Discount Factors'!Y$11)</f>
        <v>0</v>
      </c>
      <c r="Z189" s="161">
        <f>'Cost Inputs'!T112*('Discount Factors'!Z$11)</f>
        <v>0</v>
      </c>
      <c r="AA189" s="161">
        <f>'Cost Inputs'!U112*('Discount Factors'!AA$11)</f>
        <v>0</v>
      </c>
      <c r="AB189" s="161">
        <f>'Cost Inputs'!V112*('Discount Factors'!AB$11)</f>
        <v>0</v>
      </c>
      <c r="AC189" s="161">
        <f>'Cost Inputs'!W112*('Discount Factors'!AC$11)</f>
        <v>0</v>
      </c>
      <c r="AD189" s="161">
        <f>'Cost Inputs'!X112*('Discount Factors'!AD$11)</f>
        <v>0</v>
      </c>
      <c r="AE189" s="161">
        <f>'Cost Inputs'!Y112*('Discount Factors'!AE$11)</f>
        <v>0</v>
      </c>
      <c r="AF189" s="161">
        <f>'Cost Inputs'!Z112*('Discount Factors'!AF$11)</f>
        <v>0</v>
      </c>
      <c r="AG189" s="161">
        <f>'Cost Inputs'!AA112*('Discount Factors'!AG$11)</f>
        <v>0</v>
      </c>
      <c r="AH189" s="161">
        <f>'Cost Inputs'!AB112*('Discount Factors'!AH$11)</f>
        <v>0</v>
      </c>
      <c r="AI189" s="161">
        <f>'Cost Inputs'!AC112*('Discount Factors'!AI$11)</f>
        <v>0</v>
      </c>
      <c r="AJ189" s="161">
        <f>'Cost Inputs'!AD112*('Discount Factors'!AJ$11)</f>
        <v>0</v>
      </c>
      <c r="AK189" s="161">
        <f>'Cost Inputs'!AE112*('Discount Factors'!AK$11)</f>
        <v>0</v>
      </c>
      <c r="AL189" s="161">
        <f>'Cost Inputs'!AF112*('Discount Factors'!AL$11)</f>
        <v>0</v>
      </c>
      <c r="AM189" s="161">
        <f>'Cost Inputs'!AG112*('Discount Factors'!AM$11)</f>
        <v>0</v>
      </c>
      <c r="AN189" s="161">
        <f>'Cost Inputs'!AH112*('Discount Factors'!AN$11)</f>
        <v>0</v>
      </c>
      <c r="AO189" s="161">
        <f>'Cost Inputs'!AI112*('Discount Factors'!AO$11)</f>
        <v>0</v>
      </c>
      <c r="AP189" s="161">
        <f>'Cost Inputs'!AJ112*('Discount Factors'!AP$11)</f>
        <v>0</v>
      </c>
      <c r="AQ189" s="161">
        <f>'Cost Inputs'!AK112*('Discount Factors'!AQ$11)</f>
        <v>0</v>
      </c>
      <c r="AR189" s="161">
        <f>'Cost Inputs'!AL112*('Discount Factors'!AR$11)</f>
        <v>0</v>
      </c>
      <c r="AS189" s="161">
        <f>'Cost Inputs'!AM112*('Discount Factors'!AS$11)</f>
        <v>0</v>
      </c>
      <c r="AT189" s="161">
        <f>'Cost Inputs'!AN112*('Discount Factors'!AT$11)</f>
        <v>0</v>
      </c>
      <c r="AU189" s="161">
        <f>'Cost Inputs'!AO112*('Discount Factors'!AU$11)</f>
        <v>0</v>
      </c>
      <c r="AV189" s="161">
        <f>'Cost Inputs'!AP112*('Discount Factors'!AV$11)</f>
        <v>0</v>
      </c>
      <c r="AW189" s="161">
        <f>'Cost Inputs'!AQ112*('Discount Factors'!AW$11)</f>
        <v>0</v>
      </c>
      <c r="AX189" s="161">
        <f>'Cost Inputs'!AR112*('Discount Factors'!AX$11)</f>
        <v>0</v>
      </c>
      <c r="AY189" s="161">
        <f>'Cost Inputs'!AS112*('Discount Factors'!AY$11)</f>
        <v>0</v>
      </c>
      <c r="AZ189" s="161">
        <f>'Cost Inputs'!AT112*('Discount Factors'!AZ$11)</f>
        <v>0</v>
      </c>
      <c r="BA189" s="161">
        <f>'Cost Inputs'!AU112*('Discount Factors'!BA$11)</f>
        <v>0</v>
      </c>
      <c r="BB189" s="161">
        <f>'Cost Inputs'!AV112*('Discount Factors'!BB$11)</f>
        <v>0</v>
      </c>
      <c r="BC189" s="161">
        <f>'Cost Inputs'!AW112*('Discount Factors'!BC$11)</f>
        <v>0</v>
      </c>
      <c r="BD189" s="161">
        <f>'Cost Inputs'!AX112*('Discount Factors'!BD$11)</f>
        <v>0</v>
      </c>
      <c r="BE189" s="161">
        <f>'Cost Inputs'!AY112*('Discount Factors'!BE$11)</f>
        <v>0</v>
      </c>
      <c r="BF189" s="161">
        <f>'Cost Inputs'!AZ112*('Discount Factors'!BF$11)</f>
        <v>0</v>
      </c>
      <c r="BG189" s="161">
        <f>'Cost Inputs'!BA112*('Discount Factors'!BG$11)</f>
        <v>0</v>
      </c>
      <c r="BH189" s="161">
        <f>'Cost Inputs'!BB112*('Discount Factors'!BH$11)</f>
        <v>0</v>
      </c>
      <c r="BI189" s="161">
        <f>'Cost Inputs'!BC112*('Discount Factors'!BI$11)</f>
        <v>0</v>
      </c>
      <c r="BJ189" s="161">
        <f>'Cost Inputs'!BD112*('Discount Factors'!BJ$11)</f>
        <v>0</v>
      </c>
      <c r="BK189" s="161">
        <f>'Cost Inputs'!BE112*('Discount Factors'!BK$11)</f>
        <v>0</v>
      </c>
      <c r="BL189" s="161">
        <f>'Cost Inputs'!BF112*('Discount Factors'!BL$11)</f>
        <v>0</v>
      </c>
      <c r="BM189" s="161">
        <f>'Cost Inputs'!BG112*('Discount Factors'!BM$11)</f>
        <v>0</v>
      </c>
      <c r="BN189" s="161">
        <f>'Cost Inputs'!BH112*('Discount Factors'!BN$11)</f>
        <v>0</v>
      </c>
      <c r="BO189" s="161">
        <f>'Cost Inputs'!BI112*('Discount Factors'!BO$11)</f>
        <v>0</v>
      </c>
      <c r="BP189" s="161">
        <f>'Cost Inputs'!BJ112*('Discount Factors'!BP$11)</f>
        <v>0</v>
      </c>
      <c r="BQ189" s="161">
        <f>'Cost Inputs'!BK112*('Discount Factors'!BQ$11)</f>
        <v>0</v>
      </c>
      <c r="BR189" s="161">
        <f>'Cost Inputs'!BL112*('Discount Factors'!BR$11)</f>
        <v>0</v>
      </c>
      <c r="BS189" s="161">
        <f>'Cost Inputs'!BM112*('Discount Factors'!BS$11)</f>
        <v>0</v>
      </c>
      <c r="BT189" s="161">
        <f>'Cost Inputs'!BN112*('Discount Factors'!BT$11)</f>
        <v>0</v>
      </c>
      <c r="BU189" s="161">
        <f>'Cost Inputs'!BO112*('Discount Factors'!BU$11)</f>
        <v>0</v>
      </c>
      <c r="BV189" s="161">
        <f>'Cost Inputs'!BP112*('Discount Factors'!BV$11)</f>
        <v>0</v>
      </c>
      <c r="BW189" s="161">
        <f>'Cost Inputs'!BQ112*('Discount Factors'!BW$11)</f>
        <v>0</v>
      </c>
      <c r="BX189" s="161">
        <f>'Cost Inputs'!BR112*('Discount Factors'!BX$11)</f>
        <v>0</v>
      </c>
      <c r="BY189" s="161">
        <f>'Cost Inputs'!BS112*('Discount Factors'!BY$11)</f>
        <v>0</v>
      </c>
      <c r="BZ189" s="161">
        <f>'Cost Inputs'!BT112*('Discount Factors'!BZ$11)</f>
        <v>0</v>
      </c>
      <c r="CA189" s="161">
        <f>'Cost Inputs'!BU112*('Discount Factors'!CA$11)</f>
        <v>0</v>
      </c>
      <c r="CB189" s="161">
        <f>'Cost Inputs'!BV112*('Discount Factors'!CB$11)</f>
        <v>0</v>
      </c>
      <c r="CC189" s="161">
        <f>'Cost Inputs'!BW112*('Discount Factors'!CC$11)</f>
        <v>0</v>
      </c>
      <c r="CD189" s="161">
        <f>'Cost Inputs'!BX112*('Discount Factors'!CD$11)</f>
        <v>0</v>
      </c>
      <c r="CE189" s="161">
        <f>'Cost Inputs'!BY112*('Discount Factors'!CE$11)</f>
        <v>0</v>
      </c>
      <c r="CF189" s="161">
        <f>'Cost Inputs'!BZ112*('Discount Factors'!CF$11)</f>
        <v>0</v>
      </c>
      <c r="CG189" s="161">
        <f>'Cost Inputs'!CA112*('Discount Factors'!CG$11)</f>
        <v>0</v>
      </c>
      <c r="CH189" s="161">
        <f>'Cost Inputs'!CB112*('Discount Factors'!CH$11)</f>
        <v>0</v>
      </c>
      <c r="CI189" s="161">
        <f>'Cost Inputs'!CC112*('Discount Factors'!CI$11)</f>
        <v>0</v>
      </c>
      <c r="CJ189" s="161">
        <f>'Cost Inputs'!CD112*('Discount Factors'!CJ$11)</f>
        <v>0</v>
      </c>
      <c r="CK189" s="161">
        <f>'Cost Inputs'!CE112*('Discount Factors'!CK$11)</f>
        <v>0</v>
      </c>
      <c r="CL189" s="161">
        <f>'Cost Inputs'!CF112*('Discount Factors'!CL$11)</f>
        <v>0</v>
      </c>
      <c r="CM189" s="161">
        <f>'Cost Inputs'!CG112*('Discount Factors'!CM$11)</f>
        <v>0</v>
      </c>
      <c r="CN189" s="161">
        <f>'Cost Inputs'!CH112*('Discount Factors'!CN$11)</f>
        <v>0</v>
      </c>
      <c r="CO189" s="161">
        <f>'Cost Inputs'!CI112*('Discount Factors'!CO$11)</f>
        <v>0</v>
      </c>
      <c r="CP189" s="161">
        <f>'Cost Inputs'!CJ112*('Discount Factors'!CP$11)</f>
        <v>0</v>
      </c>
    </row>
    <row r="190" spans="1:94" ht="14" x14ac:dyDescent="0.3">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c r="BL190" s="161"/>
      <c r="BM190" s="161"/>
      <c r="BN190" s="161"/>
      <c r="BO190" s="161"/>
      <c r="BP190" s="161"/>
      <c r="BQ190" s="161"/>
      <c r="BR190" s="161"/>
      <c r="BS190" s="161"/>
      <c r="BT190" s="161"/>
      <c r="BU190" s="161"/>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row>
    <row r="191" spans="1:94" ht="14" x14ac:dyDescent="0.3">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c r="BL191" s="161"/>
      <c r="BM191" s="161"/>
      <c r="BN191" s="161"/>
      <c r="BO191" s="161"/>
      <c r="BP191" s="161"/>
      <c r="BQ191" s="161"/>
      <c r="BR191" s="161"/>
      <c r="BS191" s="161"/>
      <c r="BT191" s="161"/>
      <c r="BU191" s="161"/>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row>
    <row r="192" spans="1:94" ht="14" x14ac:dyDescent="0.3">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c r="BL192" s="161"/>
      <c r="BM192" s="161"/>
      <c r="BN192" s="161"/>
      <c r="BO192" s="161"/>
      <c r="BP192" s="161"/>
      <c r="BQ192" s="161"/>
      <c r="BR192" s="161"/>
      <c r="BS192" s="161"/>
      <c r="BT192" s="161"/>
      <c r="BU192" s="161"/>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row>
    <row r="193" spans="1:94" ht="14" x14ac:dyDescent="0.3">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c r="BL193" s="161"/>
      <c r="BM193" s="161"/>
      <c r="BN193" s="161"/>
      <c r="BO193" s="161"/>
      <c r="BP193" s="161"/>
      <c r="BQ193" s="161"/>
      <c r="BR193" s="161"/>
      <c r="BS193" s="161"/>
      <c r="BT193" s="161"/>
      <c r="BU193" s="161"/>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row>
    <row r="194" spans="1:94" ht="14" x14ac:dyDescent="0.3">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c r="BL194" s="161"/>
      <c r="BM194" s="161"/>
      <c r="BN194" s="161"/>
      <c r="BO194" s="161"/>
      <c r="BP194" s="161"/>
      <c r="BQ194" s="161"/>
      <c r="BR194" s="161"/>
      <c r="BS194" s="161"/>
      <c r="BT194" s="161"/>
      <c r="BU194" s="161"/>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row>
    <row r="195" spans="1:94" ht="14" x14ac:dyDescent="0.3">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c r="BL195" s="161"/>
      <c r="BM195" s="161"/>
      <c r="BN195" s="161"/>
      <c r="BO195" s="161"/>
      <c r="BP195" s="161"/>
      <c r="BQ195" s="161"/>
      <c r="BR195" s="161"/>
      <c r="BS195" s="161"/>
      <c r="BT195" s="161"/>
      <c r="BU195" s="161"/>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row>
    <row r="196" spans="1:94" ht="14" x14ac:dyDescent="0.3">
      <c r="A196" s="2">
        <f>'Cost Inputs'!A115</f>
        <v>27</v>
      </c>
      <c r="B196" s="2">
        <f>'Cost Inputs'!$C115</f>
        <v>0</v>
      </c>
      <c r="E196" s="2">
        <f>'Cost Inputs'!$E115</f>
        <v>0</v>
      </c>
      <c r="H196" s="2" t="str">
        <f>E196&amp;B196</f>
        <v>00</v>
      </c>
      <c r="O196" s="2" t="s">
        <v>101</v>
      </c>
      <c r="P196" s="161">
        <f>'Cost Inputs'!J116*('Discount Factors'!P$11)</f>
        <v>0</v>
      </c>
      <c r="Q196" s="161">
        <f>'Cost Inputs'!K116*('Discount Factors'!Q$11)</f>
        <v>0</v>
      </c>
      <c r="R196" s="161">
        <f>'Cost Inputs'!L116*('Discount Factors'!R$11)</f>
        <v>0</v>
      </c>
      <c r="S196" s="161">
        <f>'Cost Inputs'!M116*('Discount Factors'!S$11)</f>
        <v>0</v>
      </c>
      <c r="T196" s="161">
        <f>'Cost Inputs'!N116*('Discount Factors'!T$11)</f>
        <v>0</v>
      </c>
      <c r="U196" s="161">
        <f>'Cost Inputs'!O116*('Discount Factors'!U$11)</f>
        <v>0</v>
      </c>
      <c r="V196" s="161">
        <f>'Cost Inputs'!P116*('Discount Factors'!V$11)</f>
        <v>0</v>
      </c>
      <c r="W196" s="161">
        <f>'Cost Inputs'!Q116*('Discount Factors'!W$11)</f>
        <v>0</v>
      </c>
      <c r="X196" s="161">
        <f>'Cost Inputs'!R116*('Discount Factors'!X$11)</f>
        <v>0</v>
      </c>
      <c r="Y196" s="161">
        <f>'Cost Inputs'!S116*('Discount Factors'!Y$11)</f>
        <v>0</v>
      </c>
      <c r="Z196" s="161">
        <f>'Cost Inputs'!T116*('Discount Factors'!Z$11)</f>
        <v>0</v>
      </c>
      <c r="AA196" s="161">
        <f>'Cost Inputs'!U116*('Discount Factors'!AA$11)</f>
        <v>0</v>
      </c>
      <c r="AB196" s="161">
        <f>'Cost Inputs'!V116*('Discount Factors'!AB$11)</f>
        <v>0</v>
      </c>
      <c r="AC196" s="161">
        <f>'Cost Inputs'!W116*('Discount Factors'!AC$11)</f>
        <v>0</v>
      </c>
      <c r="AD196" s="161">
        <f>'Cost Inputs'!X116*('Discount Factors'!AD$11)</f>
        <v>0</v>
      </c>
      <c r="AE196" s="161">
        <f>'Cost Inputs'!Y116*('Discount Factors'!AE$11)</f>
        <v>0</v>
      </c>
      <c r="AF196" s="161">
        <f>'Cost Inputs'!Z116*('Discount Factors'!AF$11)</f>
        <v>0</v>
      </c>
      <c r="AG196" s="161">
        <f>'Cost Inputs'!AA116*('Discount Factors'!AG$11)</f>
        <v>0</v>
      </c>
      <c r="AH196" s="161">
        <f>'Cost Inputs'!AB116*('Discount Factors'!AH$11)</f>
        <v>0</v>
      </c>
      <c r="AI196" s="161">
        <f>'Cost Inputs'!AC116*('Discount Factors'!AI$11)</f>
        <v>0</v>
      </c>
      <c r="AJ196" s="161">
        <f>'Cost Inputs'!AD116*('Discount Factors'!AJ$11)</f>
        <v>0</v>
      </c>
      <c r="AK196" s="161">
        <f>'Cost Inputs'!AE116*('Discount Factors'!AK$11)</f>
        <v>0</v>
      </c>
      <c r="AL196" s="161">
        <f>'Cost Inputs'!AF116*('Discount Factors'!AL$11)</f>
        <v>0</v>
      </c>
      <c r="AM196" s="161">
        <f>'Cost Inputs'!AG116*('Discount Factors'!AM$11)</f>
        <v>0</v>
      </c>
      <c r="AN196" s="161">
        <f>'Cost Inputs'!AH116*('Discount Factors'!AN$11)</f>
        <v>0</v>
      </c>
      <c r="AO196" s="161">
        <f>'Cost Inputs'!AI116*('Discount Factors'!AO$11)</f>
        <v>0</v>
      </c>
      <c r="AP196" s="161">
        <f>'Cost Inputs'!AJ116*('Discount Factors'!AP$11)</f>
        <v>0</v>
      </c>
      <c r="AQ196" s="161">
        <f>'Cost Inputs'!AK116*('Discount Factors'!AQ$11)</f>
        <v>0</v>
      </c>
      <c r="AR196" s="161">
        <f>'Cost Inputs'!AL116*('Discount Factors'!AR$11)</f>
        <v>0</v>
      </c>
      <c r="AS196" s="161">
        <f>'Cost Inputs'!AM116*('Discount Factors'!AS$11)</f>
        <v>0</v>
      </c>
      <c r="AT196" s="161">
        <f>'Cost Inputs'!AN116*('Discount Factors'!AT$11)</f>
        <v>0</v>
      </c>
      <c r="AU196" s="161">
        <f>'Cost Inputs'!AO116*('Discount Factors'!AU$11)</f>
        <v>0</v>
      </c>
      <c r="AV196" s="161">
        <f>'Cost Inputs'!AP116*('Discount Factors'!AV$11)</f>
        <v>0</v>
      </c>
      <c r="AW196" s="161">
        <f>'Cost Inputs'!AQ116*('Discount Factors'!AW$11)</f>
        <v>0</v>
      </c>
      <c r="AX196" s="161">
        <f>'Cost Inputs'!AR116*('Discount Factors'!AX$11)</f>
        <v>0</v>
      </c>
      <c r="AY196" s="161">
        <f>'Cost Inputs'!AS116*('Discount Factors'!AY$11)</f>
        <v>0</v>
      </c>
      <c r="AZ196" s="161">
        <f>'Cost Inputs'!AT116*('Discount Factors'!AZ$11)</f>
        <v>0</v>
      </c>
      <c r="BA196" s="161">
        <f>'Cost Inputs'!AU116*('Discount Factors'!BA$11)</f>
        <v>0</v>
      </c>
      <c r="BB196" s="161">
        <f>'Cost Inputs'!AV116*('Discount Factors'!BB$11)</f>
        <v>0</v>
      </c>
      <c r="BC196" s="161">
        <f>'Cost Inputs'!AW116*('Discount Factors'!BC$11)</f>
        <v>0</v>
      </c>
      <c r="BD196" s="161">
        <f>'Cost Inputs'!AX116*('Discount Factors'!BD$11)</f>
        <v>0</v>
      </c>
      <c r="BE196" s="161">
        <f>'Cost Inputs'!AY116*('Discount Factors'!BE$11)</f>
        <v>0</v>
      </c>
      <c r="BF196" s="161">
        <f>'Cost Inputs'!AZ116*('Discount Factors'!BF$11)</f>
        <v>0</v>
      </c>
      <c r="BG196" s="161">
        <f>'Cost Inputs'!BA116*('Discount Factors'!BG$11)</f>
        <v>0</v>
      </c>
      <c r="BH196" s="161">
        <f>'Cost Inputs'!BB116*('Discount Factors'!BH$11)</f>
        <v>0</v>
      </c>
      <c r="BI196" s="161">
        <f>'Cost Inputs'!BC116*('Discount Factors'!BI$11)</f>
        <v>0</v>
      </c>
      <c r="BJ196" s="161">
        <f>'Cost Inputs'!BD116*('Discount Factors'!BJ$11)</f>
        <v>0</v>
      </c>
      <c r="BK196" s="161">
        <f>'Cost Inputs'!BE116*('Discount Factors'!BK$11)</f>
        <v>0</v>
      </c>
      <c r="BL196" s="161">
        <f>'Cost Inputs'!BF116*('Discount Factors'!BL$11)</f>
        <v>0</v>
      </c>
      <c r="BM196" s="161">
        <f>'Cost Inputs'!BG116*('Discount Factors'!BM$11)</f>
        <v>0</v>
      </c>
      <c r="BN196" s="161">
        <f>'Cost Inputs'!BH116*('Discount Factors'!BN$11)</f>
        <v>0</v>
      </c>
      <c r="BO196" s="161">
        <f>'Cost Inputs'!BI116*('Discount Factors'!BO$11)</f>
        <v>0</v>
      </c>
      <c r="BP196" s="161">
        <f>'Cost Inputs'!BJ116*('Discount Factors'!BP$11)</f>
        <v>0</v>
      </c>
      <c r="BQ196" s="161">
        <f>'Cost Inputs'!BK116*('Discount Factors'!BQ$11)</f>
        <v>0</v>
      </c>
      <c r="BR196" s="161">
        <f>'Cost Inputs'!BL116*('Discount Factors'!BR$11)</f>
        <v>0</v>
      </c>
      <c r="BS196" s="161">
        <f>'Cost Inputs'!BM116*('Discount Factors'!BS$11)</f>
        <v>0</v>
      </c>
      <c r="BT196" s="161">
        <f>'Cost Inputs'!BN116*('Discount Factors'!BT$11)</f>
        <v>0</v>
      </c>
      <c r="BU196" s="161">
        <f>'Cost Inputs'!BO116*('Discount Factors'!BU$11)</f>
        <v>0</v>
      </c>
      <c r="BV196" s="161">
        <f>'Cost Inputs'!BP116*('Discount Factors'!BV$11)</f>
        <v>0</v>
      </c>
      <c r="BW196" s="161">
        <f>'Cost Inputs'!BQ116*('Discount Factors'!BW$11)</f>
        <v>0</v>
      </c>
      <c r="BX196" s="161">
        <f>'Cost Inputs'!BR116*('Discount Factors'!BX$11)</f>
        <v>0</v>
      </c>
      <c r="BY196" s="161">
        <f>'Cost Inputs'!BS116*('Discount Factors'!BY$11)</f>
        <v>0</v>
      </c>
      <c r="BZ196" s="161">
        <f>'Cost Inputs'!BT116*('Discount Factors'!BZ$11)</f>
        <v>0</v>
      </c>
      <c r="CA196" s="161">
        <f>'Cost Inputs'!BU116*('Discount Factors'!CA$11)</f>
        <v>0</v>
      </c>
      <c r="CB196" s="161">
        <f>'Cost Inputs'!BV116*('Discount Factors'!CB$11)</f>
        <v>0</v>
      </c>
      <c r="CC196" s="161">
        <f>'Cost Inputs'!BW116*('Discount Factors'!CC$11)</f>
        <v>0</v>
      </c>
      <c r="CD196" s="161">
        <f>'Cost Inputs'!BX116*('Discount Factors'!CD$11)</f>
        <v>0</v>
      </c>
      <c r="CE196" s="161">
        <f>'Cost Inputs'!BY116*('Discount Factors'!CE$11)</f>
        <v>0</v>
      </c>
      <c r="CF196" s="161">
        <f>'Cost Inputs'!BZ116*('Discount Factors'!CF$11)</f>
        <v>0</v>
      </c>
      <c r="CG196" s="161">
        <f>'Cost Inputs'!CA116*('Discount Factors'!CG$11)</f>
        <v>0</v>
      </c>
      <c r="CH196" s="161">
        <f>'Cost Inputs'!CB116*('Discount Factors'!CH$11)</f>
        <v>0</v>
      </c>
      <c r="CI196" s="161">
        <f>'Cost Inputs'!CC116*('Discount Factors'!CI$11)</f>
        <v>0</v>
      </c>
      <c r="CJ196" s="161">
        <f>'Cost Inputs'!CD116*('Discount Factors'!CJ$11)</f>
        <v>0</v>
      </c>
      <c r="CK196" s="161">
        <f>'Cost Inputs'!CE116*('Discount Factors'!CK$11)</f>
        <v>0</v>
      </c>
      <c r="CL196" s="161">
        <f>'Cost Inputs'!CF116*('Discount Factors'!CL$11)</f>
        <v>0</v>
      </c>
      <c r="CM196" s="161">
        <f>'Cost Inputs'!CG116*('Discount Factors'!CM$11)</f>
        <v>0</v>
      </c>
      <c r="CN196" s="161">
        <f>'Cost Inputs'!CH116*('Discount Factors'!CN$11)</f>
        <v>0</v>
      </c>
      <c r="CO196" s="161">
        <f>'Cost Inputs'!CI116*('Discount Factors'!CO$11)</f>
        <v>0</v>
      </c>
      <c r="CP196" s="161">
        <f>'Cost Inputs'!CJ116*('Discount Factors'!CP$11)</f>
        <v>0</v>
      </c>
    </row>
    <row r="197" spans="1:94" ht="14" x14ac:dyDescent="0.3">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row>
    <row r="198" spans="1:94" ht="14" x14ac:dyDescent="0.3">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c r="BL198" s="161"/>
      <c r="BM198" s="161"/>
      <c r="BN198" s="161"/>
      <c r="BO198" s="161"/>
      <c r="BP198" s="161"/>
      <c r="BQ198" s="161"/>
      <c r="BR198" s="161"/>
      <c r="BS198" s="161"/>
      <c r="BT198" s="161"/>
      <c r="BU198" s="161"/>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row>
    <row r="199" spans="1:94" ht="14" x14ac:dyDescent="0.3">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row>
    <row r="200" spans="1:94" ht="14" x14ac:dyDescent="0.3">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row>
    <row r="201" spans="1:94" ht="14" x14ac:dyDescent="0.3">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c r="BP201" s="161"/>
      <c r="BQ201" s="161"/>
      <c r="BR201" s="161"/>
      <c r="BS201" s="161"/>
      <c r="BT201" s="161"/>
      <c r="BU201" s="161"/>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row>
    <row r="202" spans="1:94" ht="14" x14ac:dyDescent="0.3">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row>
    <row r="203" spans="1:94" ht="14" x14ac:dyDescent="0.3">
      <c r="A203" s="2">
        <f>'Cost Inputs'!A119</f>
        <v>28</v>
      </c>
      <c r="B203" s="2">
        <f>'Cost Inputs'!$C119</f>
        <v>0</v>
      </c>
      <c r="E203" s="2">
        <f>'Cost Inputs'!$E119</f>
        <v>0</v>
      </c>
      <c r="H203" s="2" t="str">
        <f>E203&amp;B203</f>
        <v>00</v>
      </c>
      <c r="O203" s="2" t="s">
        <v>101</v>
      </c>
      <c r="P203" s="161">
        <f>'Cost Inputs'!J120*('Discount Factors'!P$11)</f>
        <v>0</v>
      </c>
      <c r="Q203" s="161">
        <f>'Cost Inputs'!K120*('Discount Factors'!Q$11)</f>
        <v>0</v>
      </c>
      <c r="R203" s="161">
        <f>'Cost Inputs'!L120*('Discount Factors'!R$11)</f>
        <v>0</v>
      </c>
      <c r="S203" s="161">
        <f>'Cost Inputs'!M120*('Discount Factors'!S$11)</f>
        <v>0</v>
      </c>
      <c r="T203" s="161">
        <f>'Cost Inputs'!N120*('Discount Factors'!T$11)</f>
        <v>0</v>
      </c>
      <c r="U203" s="161">
        <f>'Cost Inputs'!O120*('Discount Factors'!U$11)</f>
        <v>0</v>
      </c>
      <c r="V203" s="161">
        <f>'Cost Inputs'!P120*('Discount Factors'!V$11)</f>
        <v>0</v>
      </c>
      <c r="W203" s="161">
        <f>'Cost Inputs'!Q120*('Discount Factors'!W$11)</f>
        <v>0</v>
      </c>
      <c r="X203" s="161">
        <f>'Cost Inputs'!R120*('Discount Factors'!X$11)</f>
        <v>0</v>
      </c>
      <c r="Y203" s="161">
        <f>'Cost Inputs'!S120*('Discount Factors'!Y$11)</f>
        <v>0</v>
      </c>
      <c r="Z203" s="161">
        <f>'Cost Inputs'!T120*('Discount Factors'!Z$11)</f>
        <v>0</v>
      </c>
      <c r="AA203" s="161">
        <f>'Cost Inputs'!U120*('Discount Factors'!AA$11)</f>
        <v>0</v>
      </c>
      <c r="AB203" s="161">
        <f>'Cost Inputs'!V120*('Discount Factors'!AB$11)</f>
        <v>0</v>
      </c>
      <c r="AC203" s="161">
        <f>'Cost Inputs'!W120*('Discount Factors'!AC$11)</f>
        <v>0</v>
      </c>
      <c r="AD203" s="161">
        <f>'Cost Inputs'!X120*('Discount Factors'!AD$11)</f>
        <v>0</v>
      </c>
      <c r="AE203" s="161">
        <f>'Cost Inputs'!Y120*('Discount Factors'!AE$11)</f>
        <v>0</v>
      </c>
      <c r="AF203" s="161">
        <f>'Cost Inputs'!Z120*('Discount Factors'!AF$11)</f>
        <v>0</v>
      </c>
      <c r="AG203" s="161">
        <f>'Cost Inputs'!AA120*('Discount Factors'!AG$11)</f>
        <v>0</v>
      </c>
      <c r="AH203" s="161">
        <f>'Cost Inputs'!AB120*('Discount Factors'!AH$11)</f>
        <v>0</v>
      </c>
      <c r="AI203" s="161">
        <f>'Cost Inputs'!AC120*('Discount Factors'!AI$11)</f>
        <v>0</v>
      </c>
      <c r="AJ203" s="161">
        <f>'Cost Inputs'!AD120*('Discount Factors'!AJ$11)</f>
        <v>0</v>
      </c>
      <c r="AK203" s="161">
        <f>'Cost Inputs'!AE120*('Discount Factors'!AK$11)</f>
        <v>0</v>
      </c>
      <c r="AL203" s="161">
        <f>'Cost Inputs'!AF120*('Discount Factors'!AL$11)</f>
        <v>0</v>
      </c>
      <c r="AM203" s="161">
        <f>'Cost Inputs'!AG120*('Discount Factors'!AM$11)</f>
        <v>0</v>
      </c>
      <c r="AN203" s="161">
        <f>'Cost Inputs'!AH120*('Discount Factors'!AN$11)</f>
        <v>0</v>
      </c>
      <c r="AO203" s="161">
        <f>'Cost Inputs'!AI120*('Discount Factors'!AO$11)</f>
        <v>0</v>
      </c>
      <c r="AP203" s="161">
        <f>'Cost Inputs'!AJ120*('Discount Factors'!AP$11)</f>
        <v>0</v>
      </c>
      <c r="AQ203" s="161">
        <f>'Cost Inputs'!AK120*('Discount Factors'!AQ$11)</f>
        <v>0</v>
      </c>
      <c r="AR203" s="161">
        <f>'Cost Inputs'!AL120*('Discount Factors'!AR$11)</f>
        <v>0</v>
      </c>
      <c r="AS203" s="161">
        <f>'Cost Inputs'!AM120*('Discount Factors'!AS$11)</f>
        <v>0</v>
      </c>
      <c r="AT203" s="161">
        <f>'Cost Inputs'!AN120*('Discount Factors'!AT$11)</f>
        <v>0</v>
      </c>
      <c r="AU203" s="161">
        <f>'Cost Inputs'!AO120*('Discount Factors'!AU$11)</f>
        <v>0</v>
      </c>
      <c r="AV203" s="161">
        <f>'Cost Inputs'!AP120*('Discount Factors'!AV$11)</f>
        <v>0</v>
      </c>
      <c r="AW203" s="161">
        <f>'Cost Inputs'!AQ120*('Discount Factors'!AW$11)</f>
        <v>0</v>
      </c>
      <c r="AX203" s="161">
        <f>'Cost Inputs'!AR120*('Discount Factors'!AX$11)</f>
        <v>0</v>
      </c>
      <c r="AY203" s="161">
        <f>'Cost Inputs'!AS120*('Discount Factors'!AY$11)</f>
        <v>0</v>
      </c>
      <c r="AZ203" s="161">
        <f>'Cost Inputs'!AT120*('Discount Factors'!AZ$11)</f>
        <v>0</v>
      </c>
      <c r="BA203" s="161">
        <f>'Cost Inputs'!AU120*('Discount Factors'!BA$11)</f>
        <v>0</v>
      </c>
      <c r="BB203" s="161">
        <f>'Cost Inputs'!AV120*('Discount Factors'!BB$11)</f>
        <v>0</v>
      </c>
      <c r="BC203" s="161">
        <f>'Cost Inputs'!AW120*('Discount Factors'!BC$11)</f>
        <v>0</v>
      </c>
      <c r="BD203" s="161">
        <f>'Cost Inputs'!AX120*('Discount Factors'!BD$11)</f>
        <v>0</v>
      </c>
      <c r="BE203" s="161">
        <f>'Cost Inputs'!AY120*('Discount Factors'!BE$11)</f>
        <v>0</v>
      </c>
      <c r="BF203" s="161">
        <f>'Cost Inputs'!AZ120*('Discount Factors'!BF$11)</f>
        <v>0</v>
      </c>
      <c r="BG203" s="161">
        <f>'Cost Inputs'!BA120*('Discount Factors'!BG$11)</f>
        <v>0</v>
      </c>
      <c r="BH203" s="161">
        <f>'Cost Inputs'!BB120*('Discount Factors'!BH$11)</f>
        <v>0</v>
      </c>
      <c r="BI203" s="161">
        <f>'Cost Inputs'!BC120*('Discount Factors'!BI$11)</f>
        <v>0</v>
      </c>
      <c r="BJ203" s="161">
        <f>'Cost Inputs'!BD120*('Discount Factors'!BJ$11)</f>
        <v>0</v>
      </c>
      <c r="BK203" s="161">
        <f>'Cost Inputs'!BE120*('Discount Factors'!BK$11)</f>
        <v>0</v>
      </c>
      <c r="BL203" s="161">
        <f>'Cost Inputs'!BF120*('Discount Factors'!BL$11)</f>
        <v>0</v>
      </c>
      <c r="BM203" s="161">
        <f>'Cost Inputs'!BG120*('Discount Factors'!BM$11)</f>
        <v>0</v>
      </c>
      <c r="BN203" s="161">
        <f>'Cost Inputs'!BH120*('Discount Factors'!BN$11)</f>
        <v>0</v>
      </c>
      <c r="BO203" s="161">
        <f>'Cost Inputs'!BI120*('Discount Factors'!BO$11)</f>
        <v>0</v>
      </c>
      <c r="BP203" s="161">
        <f>'Cost Inputs'!BJ120*('Discount Factors'!BP$11)</f>
        <v>0</v>
      </c>
      <c r="BQ203" s="161">
        <f>'Cost Inputs'!BK120*('Discount Factors'!BQ$11)</f>
        <v>0</v>
      </c>
      <c r="BR203" s="161">
        <f>'Cost Inputs'!BL120*('Discount Factors'!BR$11)</f>
        <v>0</v>
      </c>
      <c r="BS203" s="161">
        <f>'Cost Inputs'!BM120*('Discount Factors'!BS$11)</f>
        <v>0</v>
      </c>
      <c r="BT203" s="161">
        <f>'Cost Inputs'!BN120*('Discount Factors'!BT$11)</f>
        <v>0</v>
      </c>
      <c r="BU203" s="161">
        <f>'Cost Inputs'!BO120*('Discount Factors'!BU$11)</f>
        <v>0</v>
      </c>
      <c r="BV203" s="161">
        <f>'Cost Inputs'!BP120*('Discount Factors'!BV$11)</f>
        <v>0</v>
      </c>
      <c r="BW203" s="161">
        <f>'Cost Inputs'!BQ120*('Discount Factors'!BW$11)</f>
        <v>0</v>
      </c>
      <c r="BX203" s="161">
        <f>'Cost Inputs'!BR120*('Discount Factors'!BX$11)</f>
        <v>0</v>
      </c>
      <c r="BY203" s="161">
        <f>'Cost Inputs'!BS120*('Discount Factors'!BY$11)</f>
        <v>0</v>
      </c>
      <c r="BZ203" s="161">
        <f>'Cost Inputs'!BT120*('Discount Factors'!BZ$11)</f>
        <v>0</v>
      </c>
      <c r="CA203" s="161">
        <f>'Cost Inputs'!BU120*('Discount Factors'!CA$11)</f>
        <v>0</v>
      </c>
      <c r="CB203" s="161">
        <f>'Cost Inputs'!BV120*('Discount Factors'!CB$11)</f>
        <v>0</v>
      </c>
      <c r="CC203" s="161">
        <f>'Cost Inputs'!BW120*('Discount Factors'!CC$11)</f>
        <v>0</v>
      </c>
      <c r="CD203" s="161">
        <f>'Cost Inputs'!BX120*('Discount Factors'!CD$11)</f>
        <v>0</v>
      </c>
      <c r="CE203" s="161">
        <f>'Cost Inputs'!BY120*('Discount Factors'!CE$11)</f>
        <v>0</v>
      </c>
      <c r="CF203" s="161">
        <f>'Cost Inputs'!BZ120*('Discount Factors'!CF$11)</f>
        <v>0</v>
      </c>
      <c r="CG203" s="161">
        <f>'Cost Inputs'!CA120*('Discount Factors'!CG$11)</f>
        <v>0</v>
      </c>
      <c r="CH203" s="161">
        <f>'Cost Inputs'!CB120*('Discount Factors'!CH$11)</f>
        <v>0</v>
      </c>
      <c r="CI203" s="161">
        <f>'Cost Inputs'!CC120*('Discount Factors'!CI$11)</f>
        <v>0</v>
      </c>
      <c r="CJ203" s="161">
        <f>'Cost Inputs'!CD120*('Discount Factors'!CJ$11)</f>
        <v>0</v>
      </c>
      <c r="CK203" s="161">
        <f>'Cost Inputs'!CE120*('Discount Factors'!CK$11)</f>
        <v>0</v>
      </c>
      <c r="CL203" s="161">
        <f>'Cost Inputs'!CF120*('Discount Factors'!CL$11)</f>
        <v>0</v>
      </c>
      <c r="CM203" s="161">
        <f>'Cost Inputs'!CG120*('Discount Factors'!CM$11)</f>
        <v>0</v>
      </c>
      <c r="CN203" s="161">
        <f>'Cost Inputs'!CH120*('Discount Factors'!CN$11)</f>
        <v>0</v>
      </c>
      <c r="CO203" s="161">
        <f>'Cost Inputs'!CI120*('Discount Factors'!CO$11)</f>
        <v>0</v>
      </c>
      <c r="CP203" s="161">
        <f>'Cost Inputs'!CJ120*('Discount Factors'!CP$11)</f>
        <v>0</v>
      </c>
    </row>
    <row r="204" spans="1:94" ht="14" x14ac:dyDescent="0.3">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row>
    <row r="205" spans="1:94" ht="14" x14ac:dyDescent="0.3">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row>
    <row r="206" spans="1:94" ht="14" x14ac:dyDescent="0.3">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row>
    <row r="207" spans="1:94" ht="14" x14ac:dyDescent="0.3">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row>
    <row r="208" spans="1:94" ht="14" x14ac:dyDescent="0.3">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c r="BP208" s="161"/>
      <c r="BQ208" s="161"/>
      <c r="BR208" s="161"/>
      <c r="BS208" s="161"/>
      <c r="BT208" s="161"/>
      <c r="BU208" s="161"/>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row>
    <row r="209" spans="1:94" ht="14" x14ac:dyDescent="0.3">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c r="BP209" s="161"/>
      <c r="BQ209" s="161"/>
      <c r="BR209" s="161"/>
      <c r="BS209" s="161"/>
      <c r="BT209" s="161"/>
      <c r="BU209" s="161"/>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row>
    <row r="210" spans="1:94" ht="14" x14ac:dyDescent="0.3">
      <c r="A210" s="2">
        <f>'Cost Inputs'!A123</f>
        <v>29</v>
      </c>
      <c r="B210" s="2">
        <f>'Cost Inputs'!$C123</f>
        <v>0</v>
      </c>
      <c r="E210" s="2">
        <f>'Cost Inputs'!$E123</f>
        <v>0</v>
      </c>
      <c r="H210" s="2" t="str">
        <f>E210&amp;B210</f>
        <v>00</v>
      </c>
      <c r="O210" s="2" t="s">
        <v>101</v>
      </c>
      <c r="P210" s="161">
        <f>'Cost Inputs'!J124*('Discount Factors'!P$11)</f>
        <v>0</v>
      </c>
      <c r="Q210" s="161">
        <f>'Cost Inputs'!K124*('Discount Factors'!Q$11)</f>
        <v>0</v>
      </c>
      <c r="R210" s="161">
        <f>'Cost Inputs'!L124*('Discount Factors'!R$11)</f>
        <v>0</v>
      </c>
      <c r="S210" s="161">
        <f>'Cost Inputs'!M124*('Discount Factors'!S$11)</f>
        <v>0</v>
      </c>
      <c r="T210" s="161">
        <f>'Cost Inputs'!N124*('Discount Factors'!T$11)</f>
        <v>0</v>
      </c>
      <c r="U210" s="161">
        <f>'Cost Inputs'!O124*('Discount Factors'!U$11)</f>
        <v>0</v>
      </c>
      <c r="V210" s="161">
        <f>'Cost Inputs'!P124*('Discount Factors'!V$11)</f>
        <v>0</v>
      </c>
      <c r="W210" s="161">
        <f>'Cost Inputs'!Q124*('Discount Factors'!W$11)</f>
        <v>0</v>
      </c>
      <c r="X210" s="161">
        <f>'Cost Inputs'!R124*('Discount Factors'!X$11)</f>
        <v>0</v>
      </c>
      <c r="Y210" s="161">
        <f>'Cost Inputs'!S124*('Discount Factors'!Y$11)</f>
        <v>0</v>
      </c>
      <c r="Z210" s="161">
        <f>'Cost Inputs'!T124*('Discount Factors'!Z$11)</f>
        <v>0</v>
      </c>
      <c r="AA210" s="161">
        <f>'Cost Inputs'!U124*('Discount Factors'!AA$11)</f>
        <v>0</v>
      </c>
      <c r="AB210" s="161">
        <f>'Cost Inputs'!V124*('Discount Factors'!AB$11)</f>
        <v>0</v>
      </c>
      <c r="AC210" s="161">
        <f>'Cost Inputs'!W124*('Discount Factors'!AC$11)</f>
        <v>0</v>
      </c>
      <c r="AD210" s="161">
        <f>'Cost Inputs'!X124*('Discount Factors'!AD$11)</f>
        <v>0</v>
      </c>
      <c r="AE210" s="161">
        <f>'Cost Inputs'!Y124*('Discount Factors'!AE$11)</f>
        <v>0</v>
      </c>
      <c r="AF210" s="161">
        <f>'Cost Inputs'!Z124*('Discount Factors'!AF$11)</f>
        <v>0</v>
      </c>
      <c r="AG210" s="161">
        <f>'Cost Inputs'!AA124*('Discount Factors'!AG$11)</f>
        <v>0</v>
      </c>
      <c r="AH210" s="161">
        <f>'Cost Inputs'!AB124*('Discount Factors'!AH$11)</f>
        <v>0</v>
      </c>
      <c r="AI210" s="161">
        <f>'Cost Inputs'!AC124*('Discount Factors'!AI$11)</f>
        <v>0</v>
      </c>
      <c r="AJ210" s="161">
        <f>'Cost Inputs'!AD124*('Discount Factors'!AJ$11)</f>
        <v>0</v>
      </c>
      <c r="AK210" s="161">
        <f>'Cost Inputs'!AE124*('Discount Factors'!AK$11)</f>
        <v>0</v>
      </c>
      <c r="AL210" s="161">
        <f>'Cost Inputs'!AF124*('Discount Factors'!AL$11)</f>
        <v>0</v>
      </c>
      <c r="AM210" s="161">
        <f>'Cost Inputs'!AG124*('Discount Factors'!AM$11)</f>
        <v>0</v>
      </c>
      <c r="AN210" s="161">
        <f>'Cost Inputs'!AH124*('Discount Factors'!AN$11)</f>
        <v>0</v>
      </c>
      <c r="AO210" s="161">
        <f>'Cost Inputs'!AI124*('Discount Factors'!AO$11)</f>
        <v>0</v>
      </c>
      <c r="AP210" s="161">
        <f>'Cost Inputs'!AJ124*('Discount Factors'!AP$11)</f>
        <v>0</v>
      </c>
      <c r="AQ210" s="161">
        <f>'Cost Inputs'!AK124*('Discount Factors'!AQ$11)</f>
        <v>0</v>
      </c>
      <c r="AR210" s="161">
        <f>'Cost Inputs'!AL124*('Discount Factors'!AR$11)</f>
        <v>0</v>
      </c>
      <c r="AS210" s="161">
        <f>'Cost Inputs'!AM124*('Discount Factors'!AS$11)</f>
        <v>0</v>
      </c>
      <c r="AT210" s="161">
        <f>'Cost Inputs'!AN124*('Discount Factors'!AT$11)</f>
        <v>0</v>
      </c>
      <c r="AU210" s="161">
        <f>'Cost Inputs'!AO124*('Discount Factors'!AU$11)</f>
        <v>0</v>
      </c>
      <c r="AV210" s="161">
        <f>'Cost Inputs'!AP124*('Discount Factors'!AV$11)</f>
        <v>0</v>
      </c>
      <c r="AW210" s="161">
        <f>'Cost Inputs'!AQ124*('Discount Factors'!AW$11)</f>
        <v>0</v>
      </c>
      <c r="AX210" s="161">
        <f>'Cost Inputs'!AR124*('Discount Factors'!AX$11)</f>
        <v>0</v>
      </c>
      <c r="AY210" s="161">
        <f>'Cost Inputs'!AS124*('Discount Factors'!AY$11)</f>
        <v>0</v>
      </c>
      <c r="AZ210" s="161">
        <f>'Cost Inputs'!AT124*('Discount Factors'!AZ$11)</f>
        <v>0</v>
      </c>
      <c r="BA210" s="161">
        <f>'Cost Inputs'!AU124*('Discount Factors'!BA$11)</f>
        <v>0</v>
      </c>
      <c r="BB210" s="161">
        <f>'Cost Inputs'!AV124*('Discount Factors'!BB$11)</f>
        <v>0</v>
      </c>
      <c r="BC210" s="161">
        <f>'Cost Inputs'!AW124*('Discount Factors'!BC$11)</f>
        <v>0</v>
      </c>
      <c r="BD210" s="161">
        <f>'Cost Inputs'!AX124*('Discount Factors'!BD$11)</f>
        <v>0</v>
      </c>
      <c r="BE210" s="161">
        <f>'Cost Inputs'!AY124*('Discount Factors'!BE$11)</f>
        <v>0</v>
      </c>
      <c r="BF210" s="161">
        <f>'Cost Inputs'!AZ124*('Discount Factors'!BF$11)</f>
        <v>0</v>
      </c>
      <c r="BG210" s="161">
        <f>'Cost Inputs'!BA124*('Discount Factors'!BG$11)</f>
        <v>0</v>
      </c>
      <c r="BH210" s="161">
        <f>'Cost Inputs'!BB124*('Discount Factors'!BH$11)</f>
        <v>0</v>
      </c>
      <c r="BI210" s="161">
        <f>'Cost Inputs'!BC124*('Discount Factors'!BI$11)</f>
        <v>0</v>
      </c>
      <c r="BJ210" s="161">
        <f>'Cost Inputs'!BD124*('Discount Factors'!BJ$11)</f>
        <v>0</v>
      </c>
      <c r="BK210" s="161">
        <f>'Cost Inputs'!BE124*('Discount Factors'!BK$11)</f>
        <v>0</v>
      </c>
      <c r="BL210" s="161">
        <f>'Cost Inputs'!BF124*('Discount Factors'!BL$11)</f>
        <v>0</v>
      </c>
      <c r="BM210" s="161">
        <f>'Cost Inputs'!BG124*('Discount Factors'!BM$11)</f>
        <v>0</v>
      </c>
      <c r="BN210" s="161">
        <f>'Cost Inputs'!BH124*('Discount Factors'!BN$11)</f>
        <v>0</v>
      </c>
      <c r="BO210" s="161">
        <f>'Cost Inputs'!BI124*('Discount Factors'!BO$11)</f>
        <v>0</v>
      </c>
      <c r="BP210" s="161">
        <f>'Cost Inputs'!BJ124*('Discount Factors'!BP$11)</f>
        <v>0</v>
      </c>
      <c r="BQ210" s="161">
        <f>'Cost Inputs'!BK124*('Discount Factors'!BQ$11)</f>
        <v>0</v>
      </c>
      <c r="BR210" s="161">
        <f>'Cost Inputs'!BL124*('Discount Factors'!BR$11)</f>
        <v>0</v>
      </c>
      <c r="BS210" s="161">
        <f>'Cost Inputs'!BM124*('Discount Factors'!BS$11)</f>
        <v>0</v>
      </c>
      <c r="BT210" s="161">
        <f>'Cost Inputs'!BN124*('Discount Factors'!BT$11)</f>
        <v>0</v>
      </c>
      <c r="BU210" s="161">
        <f>'Cost Inputs'!BO124*('Discount Factors'!BU$11)</f>
        <v>0</v>
      </c>
      <c r="BV210" s="161">
        <f>'Cost Inputs'!BP124*('Discount Factors'!BV$11)</f>
        <v>0</v>
      </c>
      <c r="BW210" s="161">
        <f>'Cost Inputs'!BQ124*('Discount Factors'!BW$11)</f>
        <v>0</v>
      </c>
      <c r="BX210" s="161">
        <f>'Cost Inputs'!BR124*('Discount Factors'!BX$11)</f>
        <v>0</v>
      </c>
      <c r="BY210" s="161">
        <f>'Cost Inputs'!BS124*('Discount Factors'!BY$11)</f>
        <v>0</v>
      </c>
      <c r="BZ210" s="161">
        <f>'Cost Inputs'!BT124*('Discount Factors'!BZ$11)</f>
        <v>0</v>
      </c>
      <c r="CA210" s="161">
        <f>'Cost Inputs'!BU124*('Discount Factors'!CA$11)</f>
        <v>0</v>
      </c>
      <c r="CB210" s="161">
        <f>'Cost Inputs'!BV124*('Discount Factors'!CB$11)</f>
        <v>0</v>
      </c>
      <c r="CC210" s="161">
        <f>'Cost Inputs'!BW124*('Discount Factors'!CC$11)</f>
        <v>0</v>
      </c>
      <c r="CD210" s="161">
        <f>'Cost Inputs'!BX124*('Discount Factors'!CD$11)</f>
        <v>0</v>
      </c>
      <c r="CE210" s="161">
        <f>'Cost Inputs'!BY124*('Discount Factors'!CE$11)</f>
        <v>0</v>
      </c>
      <c r="CF210" s="161">
        <f>'Cost Inputs'!BZ124*('Discount Factors'!CF$11)</f>
        <v>0</v>
      </c>
      <c r="CG210" s="161">
        <f>'Cost Inputs'!CA124*('Discount Factors'!CG$11)</f>
        <v>0</v>
      </c>
      <c r="CH210" s="161">
        <f>'Cost Inputs'!CB124*('Discount Factors'!CH$11)</f>
        <v>0</v>
      </c>
      <c r="CI210" s="161">
        <f>'Cost Inputs'!CC124*('Discount Factors'!CI$11)</f>
        <v>0</v>
      </c>
      <c r="CJ210" s="161">
        <f>'Cost Inputs'!CD124*('Discount Factors'!CJ$11)</f>
        <v>0</v>
      </c>
      <c r="CK210" s="161">
        <f>'Cost Inputs'!CE124*('Discount Factors'!CK$11)</f>
        <v>0</v>
      </c>
      <c r="CL210" s="161">
        <f>'Cost Inputs'!CF124*('Discount Factors'!CL$11)</f>
        <v>0</v>
      </c>
      <c r="CM210" s="161">
        <f>'Cost Inputs'!CG124*('Discount Factors'!CM$11)</f>
        <v>0</v>
      </c>
      <c r="CN210" s="161">
        <f>'Cost Inputs'!CH124*('Discount Factors'!CN$11)</f>
        <v>0</v>
      </c>
      <c r="CO210" s="161">
        <f>'Cost Inputs'!CI124*('Discount Factors'!CO$11)</f>
        <v>0</v>
      </c>
      <c r="CP210" s="161">
        <f>'Cost Inputs'!CJ124*('Discount Factors'!CP$11)</f>
        <v>0</v>
      </c>
    </row>
    <row r="211" spans="1:94" ht="14" x14ac:dyDescent="0.3">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c r="BP211" s="161"/>
      <c r="BQ211" s="161"/>
      <c r="BR211" s="161"/>
      <c r="BS211" s="161"/>
      <c r="BT211" s="161"/>
      <c r="BU211" s="161"/>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row>
    <row r="212" spans="1:94" ht="14" x14ac:dyDescent="0.3">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c r="BP212" s="161"/>
      <c r="BQ212" s="161"/>
      <c r="BR212" s="161"/>
      <c r="BS212" s="161"/>
      <c r="BT212" s="161"/>
      <c r="BU212" s="161"/>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row>
    <row r="213" spans="1:94" ht="14" x14ac:dyDescent="0.3">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c r="BP213" s="161"/>
      <c r="BQ213" s="161"/>
      <c r="BR213" s="161"/>
      <c r="BS213" s="161"/>
      <c r="BT213" s="161"/>
      <c r="BU213" s="161"/>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row>
    <row r="214" spans="1:94" ht="14" x14ac:dyDescent="0.3">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c r="BP214" s="161"/>
      <c r="BQ214" s="161"/>
      <c r="BR214" s="161"/>
      <c r="BS214" s="161"/>
      <c r="BT214" s="161"/>
      <c r="BU214" s="161"/>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row>
    <row r="215" spans="1:94" ht="14" x14ac:dyDescent="0.3">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row>
    <row r="216" spans="1:94" ht="14" x14ac:dyDescent="0.3">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row>
    <row r="217" spans="1:94" ht="14" x14ac:dyDescent="0.3">
      <c r="A217" s="2">
        <f>'Cost Inputs'!A127</f>
        <v>30</v>
      </c>
      <c r="B217" s="2">
        <f>'Cost Inputs'!$C127</f>
        <v>0</v>
      </c>
      <c r="E217" s="2">
        <f>'Cost Inputs'!$E127</f>
        <v>0</v>
      </c>
      <c r="H217" s="2" t="str">
        <f>E217&amp;B217</f>
        <v>00</v>
      </c>
      <c r="O217" s="2" t="s">
        <v>101</v>
      </c>
      <c r="P217" s="161">
        <f>'Cost Inputs'!J128*('Discount Factors'!P$11)</f>
        <v>0</v>
      </c>
      <c r="Q217" s="161">
        <f>'Cost Inputs'!K128*('Discount Factors'!Q$11)</f>
        <v>0</v>
      </c>
      <c r="R217" s="161">
        <f>'Cost Inputs'!L128*('Discount Factors'!R$11)</f>
        <v>0</v>
      </c>
      <c r="S217" s="161">
        <f>'Cost Inputs'!M128*('Discount Factors'!S$11)</f>
        <v>0</v>
      </c>
      <c r="T217" s="161">
        <f>'Cost Inputs'!N128*('Discount Factors'!T$11)</f>
        <v>0</v>
      </c>
      <c r="U217" s="161">
        <f>'Cost Inputs'!O128*('Discount Factors'!U$11)</f>
        <v>0</v>
      </c>
      <c r="V217" s="161">
        <f>'Cost Inputs'!P128*('Discount Factors'!V$11)</f>
        <v>0</v>
      </c>
      <c r="W217" s="161">
        <f>'Cost Inputs'!Q128*('Discount Factors'!W$11)</f>
        <v>0</v>
      </c>
      <c r="X217" s="161">
        <f>'Cost Inputs'!R128*('Discount Factors'!X$11)</f>
        <v>0</v>
      </c>
      <c r="Y217" s="161">
        <f>'Cost Inputs'!S128*('Discount Factors'!Y$11)</f>
        <v>0</v>
      </c>
      <c r="Z217" s="161">
        <f>'Cost Inputs'!T128*('Discount Factors'!Z$11)</f>
        <v>0</v>
      </c>
      <c r="AA217" s="161">
        <f>'Cost Inputs'!U128*('Discount Factors'!AA$11)</f>
        <v>0</v>
      </c>
      <c r="AB217" s="161">
        <f>'Cost Inputs'!V128*('Discount Factors'!AB$11)</f>
        <v>0</v>
      </c>
      <c r="AC217" s="161">
        <f>'Cost Inputs'!W128*('Discount Factors'!AC$11)</f>
        <v>0</v>
      </c>
      <c r="AD217" s="161">
        <f>'Cost Inputs'!X128*('Discount Factors'!AD$11)</f>
        <v>0</v>
      </c>
      <c r="AE217" s="161">
        <f>'Cost Inputs'!Y128*('Discount Factors'!AE$11)</f>
        <v>0</v>
      </c>
      <c r="AF217" s="161">
        <f>'Cost Inputs'!Z128*('Discount Factors'!AF$11)</f>
        <v>0</v>
      </c>
      <c r="AG217" s="161">
        <f>'Cost Inputs'!AA128*('Discount Factors'!AG$11)</f>
        <v>0</v>
      </c>
      <c r="AH217" s="161">
        <f>'Cost Inputs'!AB128*('Discount Factors'!AH$11)</f>
        <v>0</v>
      </c>
      <c r="AI217" s="161">
        <f>'Cost Inputs'!AC128*('Discount Factors'!AI$11)</f>
        <v>0</v>
      </c>
      <c r="AJ217" s="161">
        <f>'Cost Inputs'!AD128*('Discount Factors'!AJ$11)</f>
        <v>0</v>
      </c>
      <c r="AK217" s="161">
        <f>'Cost Inputs'!AE128*('Discount Factors'!AK$11)</f>
        <v>0</v>
      </c>
      <c r="AL217" s="161">
        <f>'Cost Inputs'!AF128*('Discount Factors'!AL$11)</f>
        <v>0</v>
      </c>
      <c r="AM217" s="161">
        <f>'Cost Inputs'!AG128*('Discount Factors'!AM$11)</f>
        <v>0</v>
      </c>
      <c r="AN217" s="161">
        <f>'Cost Inputs'!AH128*('Discount Factors'!AN$11)</f>
        <v>0</v>
      </c>
      <c r="AO217" s="161">
        <f>'Cost Inputs'!AI128*('Discount Factors'!AO$11)</f>
        <v>0</v>
      </c>
      <c r="AP217" s="161">
        <f>'Cost Inputs'!AJ128*('Discount Factors'!AP$11)</f>
        <v>0</v>
      </c>
      <c r="AQ217" s="161">
        <f>'Cost Inputs'!AK128*('Discount Factors'!AQ$11)</f>
        <v>0</v>
      </c>
      <c r="AR217" s="161">
        <f>'Cost Inputs'!AL128*('Discount Factors'!AR$11)</f>
        <v>0</v>
      </c>
      <c r="AS217" s="161">
        <f>'Cost Inputs'!AM128*('Discount Factors'!AS$11)</f>
        <v>0</v>
      </c>
      <c r="AT217" s="161">
        <f>'Cost Inputs'!AN128*('Discount Factors'!AT$11)</f>
        <v>0</v>
      </c>
      <c r="AU217" s="161">
        <f>'Cost Inputs'!AO128*('Discount Factors'!AU$11)</f>
        <v>0</v>
      </c>
      <c r="AV217" s="161">
        <f>'Cost Inputs'!AP128*('Discount Factors'!AV$11)</f>
        <v>0</v>
      </c>
      <c r="AW217" s="161">
        <f>'Cost Inputs'!AQ128*('Discount Factors'!AW$11)</f>
        <v>0</v>
      </c>
      <c r="AX217" s="161">
        <f>'Cost Inputs'!AR128*('Discount Factors'!AX$11)</f>
        <v>0</v>
      </c>
      <c r="AY217" s="161">
        <f>'Cost Inputs'!AS128*('Discount Factors'!AY$11)</f>
        <v>0</v>
      </c>
      <c r="AZ217" s="161">
        <f>'Cost Inputs'!AT128*('Discount Factors'!AZ$11)</f>
        <v>0</v>
      </c>
      <c r="BA217" s="161">
        <f>'Cost Inputs'!AU128*('Discount Factors'!BA$11)</f>
        <v>0</v>
      </c>
      <c r="BB217" s="161">
        <f>'Cost Inputs'!AV128*('Discount Factors'!BB$11)</f>
        <v>0</v>
      </c>
      <c r="BC217" s="161">
        <f>'Cost Inputs'!AW128*('Discount Factors'!BC$11)</f>
        <v>0</v>
      </c>
      <c r="BD217" s="161">
        <f>'Cost Inputs'!AX128*('Discount Factors'!BD$11)</f>
        <v>0</v>
      </c>
      <c r="BE217" s="161">
        <f>'Cost Inputs'!AY128*('Discount Factors'!BE$11)</f>
        <v>0</v>
      </c>
      <c r="BF217" s="161">
        <f>'Cost Inputs'!AZ128*('Discount Factors'!BF$11)</f>
        <v>0</v>
      </c>
      <c r="BG217" s="161">
        <f>'Cost Inputs'!BA128*('Discount Factors'!BG$11)</f>
        <v>0</v>
      </c>
      <c r="BH217" s="161">
        <f>'Cost Inputs'!BB128*('Discount Factors'!BH$11)</f>
        <v>0</v>
      </c>
      <c r="BI217" s="161">
        <f>'Cost Inputs'!BC128*('Discount Factors'!BI$11)</f>
        <v>0</v>
      </c>
      <c r="BJ217" s="161">
        <f>'Cost Inputs'!BD128*('Discount Factors'!BJ$11)</f>
        <v>0</v>
      </c>
      <c r="BK217" s="161">
        <f>'Cost Inputs'!BE128*('Discount Factors'!BK$11)</f>
        <v>0</v>
      </c>
      <c r="BL217" s="161">
        <f>'Cost Inputs'!BF128*('Discount Factors'!BL$11)</f>
        <v>0</v>
      </c>
      <c r="BM217" s="161">
        <f>'Cost Inputs'!BG128*('Discount Factors'!BM$11)</f>
        <v>0</v>
      </c>
      <c r="BN217" s="161">
        <f>'Cost Inputs'!BH128*('Discount Factors'!BN$11)</f>
        <v>0</v>
      </c>
      <c r="BO217" s="161">
        <f>'Cost Inputs'!BI128*('Discount Factors'!BO$11)</f>
        <v>0</v>
      </c>
      <c r="BP217" s="161">
        <f>'Cost Inputs'!BJ128*('Discount Factors'!BP$11)</f>
        <v>0</v>
      </c>
      <c r="BQ217" s="161">
        <f>'Cost Inputs'!BK128*('Discount Factors'!BQ$11)</f>
        <v>0</v>
      </c>
      <c r="BR217" s="161">
        <f>'Cost Inputs'!BL128*('Discount Factors'!BR$11)</f>
        <v>0</v>
      </c>
      <c r="BS217" s="161">
        <f>'Cost Inputs'!BM128*('Discount Factors'!BS$11)</f>
        <v>0</v>
      </c>
      <c r="BT217" s="161">
        <f>'Cost Inputs'!BN128*('Discount Factors'!BT$11)</f>
        <v>0</v>
      </c>
      <c r="BU217" s="161">
        <f>'Cost Inputs'!BO128*('Discount Factors'!BU$11)</f>
        <v>0</v>
      </c>
      <c r="BV217" s="161">
        <f>'Cost Inputs'!BP128*('Discount Factors'!BV$11)</f>
        <v>0</v>
      </c>
      <c r="BW217" s="161">
        <f>'Cost Inputs'!BQ128*('Discount Factors'!BW$11)</f>
        <v>0</v>
      </c>
      <c r="BX217" s="161">
        <f>'Cost Inputs'!BR128*('Discount Factors'!BX$11)</f>
        <v>0</v>
      </c>
      <c r="BY217" s="161">
        <f>'Cost Inputs'!BS128*('Discount Factors'!BY$11)</f>
        <v>0</v>
      </c>
      <c r="BZ217" s="161">
        <f>'Cost Inputs'!BT128*('Discount Factors'!BZ$11)</f>
        <v>0</v>
      </c>
      <c r="CA217" s="161">
        <f>'Cost Inputs'!BU128*('Discount Factors'!CA$11)</f>
        <v>0</v>
      </c>
      <c r="CB217" s="161">
        <f>'Cost Inputs'!BV128*('Discount Factors'!CB$11)</f>
        <v>0</v>
      </c>
      <c r="CC217" s="161">
        <f>'Cost Inputs'!BW128*('Discount Factors'!CC$11)</f>
        <v>0</v>
      </c>
      <c r="CD217" s="161">
        <f>'Cost Inputs'!BX128*('Discount Factors'!CD$11)</f>
        <v>0</v>
      </c>
      <c r="CE217" s="161">
        <f>'Cost Inputs'!BY128*('Discount Factors'!CE$11)</f>
        <v>0</v>
      </c>
      <c r="CF217" s="161">
        <f>'Cost Inputs'!BZ128*('Discount Factors'!CF$11)</f>
        <v>0</v>
      </c>
      <c r="CG217" s="161">
        <f>'Cost Inputs'!CA128*('Discount Factors'!CG$11)</f>
        <v>0</v>
      </c>
      <c r="CH217" s="161">
        <f>'Cost Inputs'!CB128*('Discount Factors'!CH$11)</f>
        <v>0</v>
      </c>
      <c r="CI217" s="161">
        <f>'Cost Inputs'!CC128*('Discount Factors'!CI$11)</f>
        <v>0</v>
      </c>
      <c r="CJ217" s="161">
        <f>'Cost Inputs'!CD128*('Discount Factors'!CJ$11)</f>
        <v>0</v>
      </c>
      <c r="CK217" s="161">
        <f>'Cost Inputs'!CE128*('Discount Factors'!CK$11)</f>
        <v>0</v>
      </c>
      <c r="CL217" s="161">
        <f>'Cost Inputs'!CF128*('Discount Factors'!CL$11)</f>
        <v>0</v>
      </c>
      <c r="CM217" s="161">
        <f>'Cost Inputs'!CG128*('Discount Factors'!CM$11)</f>
        <v>0</v>
      </c>
      <c r="CN217" s="161">
        <f>'Cost Inputs'!CH128*('Discount Factors'!CN$11)</f>
        <v>0</v>
      </c>
      <c r="CO217" s="161">
        <f>'Cost Inputs'!CI128*('Discount Factors'!CO$11)</f>
        <v>0</v>
      </c>
      <c r="CP217" s="161">
        <f>'Cost Inputs'!CJ128*('Discount Factors'!CP$11)</f>
        <v>0</v>
      </c>
    </row>
    <row r="218" spans="1:94" ht="14" x14ac:dyDescent="0.3">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row>
    <row r="219" spans="1:94" ht="14" x14ac:dyDescent="0.3">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row>
    <row r="220" spans="1:94" ht="14" x14ac:dyDescent="0.3">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row>
    <row r="221" spans="1:94" ht="14" x14ac:dyDescent="0.3">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row>
    <row r="222" spans="1:94" ht="14" x14ac:dyDescent="0.3">
      <c r="A222" s="4" t="s">
        <v>243</v>
      </c>
      <c r="B222" s="4"/>
      <c r="C222" s="4"/>
      <c r="D222" s="4"/>
      <c r="E222" s="4"/>
      <c r="F222" s="4"/>
      <c r="G222" s="4"/>
      <c r="H222" s="4"/>
      <c r="I222" s="4"/>
      <c r="J222" s="4"/>
      <c r="K222" s="4"/>
      <c r="L222" s="4"/>
      <c r="M222" s="4"/>
      <c r="N222" s="4"/>
      <c r="O222" s="4"/>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c r="CM222" s="163"/>
      <c r="CN222" s="163"/>
      <c r="CO222" s="163"/>
      <c r="CP222" s="163"/>
    </row>
    <row r="223" spans="1:94" ht="14" x14ac:dyDescent="0.3">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c r="BP223" s="161"/>
      <c r="BQ223" s="161"/>
      <c r="BR223" s="161"/>
      <c r="BS223" s="161"/>
      <c r="BT223" s="161"/>
      <c r="BU223" s="161"/>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row>
    <row r="224" spans="1:94" ht="14" x14ac:dyDescent="0.3">
      <c r="O224" s="2" t="str">
        <f>Lists!$B$4</f>
        <v>Base Case</v>
      </c>
      <c r="P224" s="161">
        <f>SUMIF($E$14:$E$217,$O224,P$14:P$217)</f>
        <v>0</v>
      </c>
      <c r="Q224" s="161">
        <f t="shared" ref="Q224:BL224" si="0">SUMIF($E$14:$E$217,$O224,Q$14:Q$217)</f>
        <v>0</v>
      </c>
      <c r="R224" s="161">
        <f t="shared" si="0"/>
        <v>0</v>
      </c>
      <c r="S224" s="161">
        <f t="shared" si="0"/>
        <v>0</v>
      </c>
      <c r="T224" s="161">
        <f t="shared" si="0"/>
        <v>0</v>
      </c>
      <c r="U224" s="161">
        <f t="shared" si="0"/>
        <v>0</v>
      </c>
      <c r="V224" s="161">
        <f t="shared" si="0"/>
        <v>0</v>
      </c>
      <c r="W224" s="161">
        <f t="shared" si="0"/>
        <v>0</v>
      </c>
      <c r="X224" s="161">
        <f t="shared" si="0"/>
        <v>0</v>
      </c>
      <c r="Y224" s="161">
        <f t="shared" si="0"/>
        <v>0</v>
      </c>
      <c r="Z224" s="161">
        <f t="shared" si="0"/>
        <v>0</v>
      </c>
      <c r="AA224" s="161">
        <f t="shared" si="0"/>
        <v>0</v>
      </c>
      <c r="AB224" s="161">
        <f t="shared" si="0"/>
        <v>0</v>
      </c>
      <c r="AC224" s="161">
        <f t="shared" si="0"/>
        <v>0</v>
      </c>
      <c r="AD224" s="161">
        <f t="shared" si="0"/>
        <v>0</v>
      </c>
      <c r="AE224" s="161">
        <f t="shared" si="0"/>
        <v>0</v>
      </c>
      <c r="AF224" s="161">
        <f>SUMIF($E$14:$E$217,$O224,AF$14:AF$217)</f>
        <v>0</v>
      </c>
      <c r="AG224" s="161">
        <f t="shared" si="0"/>
        <v>0</v>
      </c>
      <c r="AH224" s="161">
        <f t="shared" si="0"/>
        <v>0</v>
      </c>
      <c r="AI224" s="161">
        <f t="shared" si="0"/>
        <v>0</v>
      </c>
      <c r="AJ224" s="161">
        <f t="shared" si="0"/>
        <v>0</v>
      </c>
      <c r="AK224" s="161">
        <f t="shared" si="0"/>
        <v>0</v>
      </c>
      <c r="AL224" s="161">
        <f t="shared" si="0"/>
        <v>0</v>
      </c>
      <c r="AM224" s="161">
        <f t="shared" si="0"/>
        <v>0</v>
      </c>
      <c r="AN224" s="161">
        <f t="shared" si="0"/>
        <v>0</v>
      </c>
      <c r="AO224" s="161">
        <f t="shared" si="0"/>
        <v>0</v>
      </c>
      <c r="AP224" s="161">
        <f t="shared" si="0"/>
        <v>0</v>
      </c>
      <c r="AQ224" s="161">
        <f t="shared" si="0"/>
        <v>0</v>
      </c>
      <c r="AR224" s="161">
        <f t="shared" si="0"/>
        <v>0</v>
      </c>
      <c r="AS224" s="161">
        <f t="shared" si="0"/>
        <v>0</v>
      </c>
      <c r="AT224" s="161">
        <f t="shared" si="0"/>
        <v>0</v>
      </c>
      <c r="AU224" s="161">
        <f t="shared" si="0"/>
        <v>0</v>
      </c>
      <c r="AV224" s="161">
        <f t="shared" si="0"/>
        <v>0</v>
      </c>
      <c r="AW224" s="161">
        <f t="shared" si="0"/>
        <v>0</v>
      </c>
      <c r="AX224" s="161">
        <f t="shared" si="0"/>
        <v>0</v>
      </c>
      <c r="AY224" s="161">
        <f t="shared" si="0"/>
        <v>0</v>
      </c>
      <c r="AZ224" s="161">
        <f t="shared" si="0"/>
        <v>0</v>
      </c>
      <c r="BA224" s="161">
        <f t="shared" si="0"/>
        <v>0</v>
      </c>
      <c r="BB224" s="161">
        <f t="shared" si="0"/>
        <v>0</v>
      </c>
      <c r="BC224" s="161">
        <f t="shared" si="0"/>
        <v>0</v>
      </c>
      <c r="BD224" s="161">
        <f t="shared" si="0"/>
        <v>0</v>
      </c>
      <c r="BE224" s="161">
        <f t="shared" si="0"/>
        <v>0</v>
      </c>
      <c r="BF224" s="161">
        <f t="shared" si="0"/>
        <v>0</v>
      </c>
      <c r="BG224" s="161">
        <f t="shared" si="0"/>
        <v>0</v>
      </c>
      <c r="BH224" s="161">
        <f t="shared" si="0"/>
        <v>0</v>
      </c>
      <c r="BI224" s="161">
        <f t="shared" si="0"/>
        <v>0</v>
      </c>
      <c r="BJ224" s="161">
        <f t="shared" si="0"/>
        <v>0</v>
      </c>
      <c r="BK224" s="161">
        <f t="shared" si="0"/>
        <v>0</v>
      </c>
      <c r="BL224" s="161">
        <f t="shared" si="0"/>
        <v>0</v>
      </c>
      <c r="BM224" s="161">
        <f>SUMIF($E$14:$E$217,$O224,BM$14:BM$217)</f>
        <v>0</v>
      </c>
      <c r="BN224" s="161">
        <f t="shared" ref="BN224:CP224" si="1">SUMIF($E$14:$E$217,$O224,BN$14:BN$217)</f>
        <v>0</v>
      </c>
      <c r="BO224" s="161">
        <f t="shared" si="1"/>
        <v>0</v>
      </c>
      <c r="BP224" s="161">
        <f t="shared" si="1"/>
        <v>0</v>
      </c>
      <c r="BQ224" s="161">
        <f t="shared" si="1"/>
        <v>0</v>
      </c>
      <c r="BR224" s="161">
        <f t="shared" si="1"/>
        <v>0</v>
      </c>
      <c r="BS224" s="161">
        <f t="shared" si="1"/>
        <v>0</v>
      </c>
      <c r="BT224" s="161">
        <f t="shared" si="1"/>
        <v>0</v>
      </c>
      <c r="BU224" s="161">
        <f t="shared" si="1"/>
        <v>0</v>
      </c>
      <c r="BV224" s="161">
        <f t="shared" si="1"/>
        <v>0</v>
      </c>
      <c r="BW224" s="161">
        <f t="shared" si="1"/>
        <v>0</v>
      </c>
      <c r="BX224" s="161">
        <f t="shared" si="1"/>
        <v>0</v>
      </c>
      <c r="BY224" s="161">
        <f t="shared" si="1"/>
        <v>0</v>
      </c>
      <c r="BZ224" s="161">
        <f t="shared" si="1"/>
        <v>0</v>
      </c>
      <c r="CA224" s="161">
        <f t="shared" si="1"/>
        <v>0</v>
      </c>
      <c r="CB224" s="161">
        <f t="shared" si="1"/>
        <v>0</v>
      </c>
      <c r="CC224" s="161">
        <f t="shared" si="1"/>
        <v>0</v>
      </c>
      <c r="CD224" s="161">
        <f t="shared" si="1"/>
        <v>0</v>
      </c>
      <c r="CE224" s="161">
        <f t="shared" si="1"/>
        <v>0</v>
      </c>
      <c r="CF224" s="161">
        <f t="shared" si="1"/>
        <v>0</v>
      </c>
      <c r="CG224" s="161">
        <f t="shared" si="1"/>
        <v>0</v>
      </c>
      <c r="CH224" s="161">
        <f t="shared" si="1"/>
        <v>0</v>
      </c>
      <c r="CI224" s="161">
        <f t="shared" si="1"/>
        <v>0</v>
      </c>
      <c r="CJ224" s="161">
        <f t="shared" si="1"/>
        <v>0</v>
      </c>
      <c r="CK224" s="161">
        <f t="shared" si="1"/>
        <v>0</v>
      </c>
      <c r="CL224" s="161">
        <f t="shared" si="1"/>
        <v>0</v>
      </c>
      <c r="CM224" s="161">
        <f t="shared" si="1"/>
        <v>0</v>
      </c>
      <c r="CN224" s="161">
        <f t="shared" si="1"/>
        <v>0</v>
      </c>
      <c r="CO224" s="161">
        <f t="shared" si="1"/>
        <v>0</v>
      </c>
      <c r="CP224" s="161">
        <f t="shared" si="1"/>
        <v>0</v>
      </c>
    </row>
    <row r="225" spans="15:94" ht="14" x14ac:dyDescent="0.3">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c r="BP225" s="161"/>
      <c r="BQ225" s="161"/>
      <c r="BR225" s="161"/>
      <c r="BS225" s="161"/>
      <c r="BT225" s="161"/>
      <c r="BU225" s="161"/>
      <c r="BV225" s="161"/>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row>
    <row r="226" spans="15:94" ht="14" x14ac:dyDescent="0.3">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c r="BP226" s="161"/>
      <c r="BQ226" s="161"/>
      <c r="BR226" s="161"/>
      <c r="BS226" s="161"/>
      <c r="BT226" s="161"/>
      <c r="BU226" s="161"/>
      <c r="BV226" s="161"/>
      <c r="BW226" s="161"/>
      <c r="BX226" s="161"/>
      <c r="BY226" s="161"/>
      <c r="BZ226" s="161"/>
      <c r="CA226" s="161"/>
      <c r="CB226" s="161"/>
      <c r="CC226" s="161"/>
      <c r="CD226" s="161"/>
      <c r="CE226" s="161"/>
      <c r="CF226" s="161"/>
      <c r="CG226" s="161"/>
      <c r="CH226" s="161"/>
      <c r="CI226" s="161"/>
      <c r="CJ226" s="161"/>
      <c r="CK226" s="161"/>
      <c r="CL226" s="161"/>
      <c r="CM226" s="161"/>
      <c r="CN226" s="161"/>
      <c r="CO226" s="161"/>
      <c r="CP226" s="161"/>
    </row>
    <row r="227" spans="15:94" ht="14" x14ac:dyDescent="0.3">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c r="BP227" s="161"/>
      <c r="BQ227" s="161"/>
      <c r="BR227" s="161"/>
      <c r="BS227" s="161"/>
      <c r="BT227" s="161"/>
      <c r="BU227" s="161"/>
      <c r="BV227" s="161"/>
      <c r="BW227" s="161"/>
      <c r="BX227" s="161"/>
      <c r="BY227" s="161"/>
      <c r="BZ227" s="161"/>
      <c r="CA227" s="161"/>
      <c r="CB227" s="161"/>
      <c r="CC227" s="161"/>
      <c r="CD227" s="161"/>
      <c r="CE227" s="161"/>
      <c r="CF227" s="161"/>
      <c r="CG227" s="161"/>
      <c r="CH227" s="161"/>
      <c r="CI227" s="161"/>
      <c r="CJ227" s="161"/>
      <c r="CK227" s="161"/>
      <c r="CL227" s="161"/>
      <c r="CM227" s="161"/>
      <c r="CN227" s="161"/>
      <c r="CO227" s="161"/>
      <c r="CP227" s="161"/>
    </row>
    <row r="228" spans="15:94" ht="14" x14ac:dyDescent="0.3">
      <c r="O228" s="2" t="str">
        <f>Lists!$B$5</f>
        <v>Option 1</v>
      </c>
      <c r="P228" s="161">
        <f>SUMIF($E$14:$E$217,$O228,P$14:P$217)</f>
        <v>0</v>
      </c>
      <c r="Q228" s="161">
        <f t="shared" ref="Q228:BL228" si="2">SUMIF($E$14:$E$217,$O228,Q$14:Q$217)</f>
        <v>0</v>
      </c>
      <c r="R228" s="161">
        <f t="shared" si="2"/>
        <v>0</v>
      </c>
      <c r="S228" s="161">
        <f>SUMIF($E$14:$E$217,$O228,S$14:S$217)</f>
        <v>0</v>
      </c>
      <c r="T228" s="161">
        <f t="shared" si="2"/>
        <v>0</v>
      </c>
      <c r="U228" s="161">
        <f t="shared" si="2"/>
        <v>0</v>
      </c>
      <c r="V228" s="161">
        <f t="shared" si="2"/>
        <v>0</v>
      </c>
      <c r="W228" s="161">
        <f t="shared" si="2"/>
        <v>0</v>
      </c>
      <c r="X228" s="161">
        <f t="shared" si="2"/>
        <v>0</v>
      </c>
      <c r="Y228" s="161">
        <f t="shared" si="2"/>
        <v>0</v>
      </c>
      <c r="Z228" s="161">
        <f t="shared" si="2"/>
        <v>0</v>
      </c>
      <c r="AA228" s="161">
        <f t="shared" si="2"/>
        <v>0</v>
      </c>
      <c r="AB228" s="161">
        <f t="shared" si="2"/>
        <v>0</v>
      </c>
      <c r="AC228" s="161">
        <f t="shared" si="2"/>
        <v>0</v>
      </c>
      <c r="AD228" s="161">
        <f t="shared" si="2"/>
        <v>0</v>
      </c>
      <c r="AE228" s="161">
        <f t="shared" si="2"/>
        <v>0</v>
      </c>
      <c r="AF228" s="161">
        <f t="shared" si="2"/>
        <v>0</v>
      </c>
      <c r="AG228" s="161">
        <f t="shared" si="2"/>
        <v>0</v>
      </c>
      <c r="AH228" s="161">
        <f t="shared" si="2"/>
        <v>0</v>
      </c>
      <c r="AI228" s="161">
        <f t="shared" si="2"/>
        <v>0</v>
      </c>
      <c r="AJ228" s="161">
        <f t="shared" si="2"/>
        <v>0</v>
      </c>
      <c r="AK228" s="161">
        <f t="shared" si="2"/>
        <v>0</v>
      </c>
      <c r="AL228" s="161">
        <f t="shared" si="2"/>
        <v>0</v>
      </c>
      <c r="AM228" s="161">
        <f t="shared" si="2"/>
        <v>0</v>
      </c>
      <c r="AN228" s="161">
        <f t="shared" si="2"/>
        <v>0</v>
      </c>
      <c r="AO228" s="161">
        <f t="shared" si="2"/>
        <v>0</v>
      </c>
      <c r="AP228" s="161">
        <f t="shared" si="2"/>
        <v>0</v>
      </c>
      <c r="AQ228" s="161">
        <f t="shared" si="2"/>
        <v>0</v>
      </c>
      <c r="AR228" s="161">
        <f t="shared" si="2"/>
        <v>0</v>
      </c>
      <c r="AS228" s="161">
        <f t="shared" si="2"/>
        <v>0</v>
      </c>
      <c r="AT228" s="161">
        <f t="shared" si="2"/>
        <v>0</v>
      </c>
      <c r="AU228" s="161">
        <f t="shared" si="2"/>
        <v>0</v>
      </c>
      <c r="AV228" s="161">
        <f t="shared" si="2"/>
        <v>0</v>
      </c>
      <c r="AW228" s="161">
        <f t="shared" si="2"/>
        <v>0</v>
      </c>
      <c r="AX228" s="161">
        <f t="shared" si="2"/>
        <v>0</v>
      </c>
      <c r="AY228" s="161">
        <f t="shared" si="2"/>
        <v>0</v>
      </c>
      <c r="AZ228" s="161">
        <f t="shared" si="2"/>
        <v>0</v>
      </c>
      <c r="BA228" s="161">
        <f t="shared" si="2"/>
        <v>0</v>
      </c>
      <c r="BB228" s="161">
        <f t="shared" si="2"/>
        <v>0</v>
      </c>
      <c r="BC228" s="161">
        <f t="shared" si="2"/>
        <v>0</v>
      </c>
      <c r="BD228" s="161">
        <f t="shared" si="2"/>
        <v>0</v>
      </c>
      <c r="BE228" s="161">
        <f t="shared" si="2"/>
        <v>0</v>
      </c>
      <c r="BF228" s="161">
        <f t="shared" si="2"/>
        <v>0</v>
      </c>
      <c r="BG228" s="161">
        <f t="shared" si="2"/>
        <v>0</v>
      </c>
      <c r="BH228" s="161">
        <f t="shared" si="2"/>
        <v>0</v>
      </c>
      <c r="BI228" s="161">
        <f t="shared" si="2"/>
        <v>0</v>
      </c>
      <c r="BJ228" s="161">
        <f t="shared" si="2"/>
        <v>0</v>
      </c>
      <c r="BK228" s="161">
        <f t="shared" si="2"/>
        <v>0</v>
      </c>
      <c r="BL228" s="161">
        <f t="shared" si="2"/>
        <v>0</v>
      </c>
      <c r="BM228" s="161">
        <f>SUMIF($E$14:$E$217,$O228,BM$14:BM$217)</f>
        <v>0</v>
      </c>
      <c r="BN228" s="161">
        <f t="shared" ref="BN228:CP228" si="3">SUMIF($E$14:$E$217,$O228,BN$14:BN$217)</f>
        <v>0</v>
      </c>
      <c r="BO228" s="161">
        <f t="shared" si="3"/>
        <v>0</v>
      </c>
      <c r="BP228" s="161">
        <f t="shared" si="3"/>
        <v>0</v>
      </c>
      <c r="BQ228" s="161">
        <f t="shared" si="3"/>
        <v>0</v>
      </c>
      <c r="BR228" s="161">
        <f t="shared" si="3"/>
        <v>0</v>
      </c>
      <c r="BS228" s="161">
        <f t="shared" si="3"/>
        <v>0</v>
      </c>
      <c r="BT228" s="161">
        <f t="shared" si="3"/>
        <v>0</v>
      </c>
      <c r="BU228" s="161">
        <f t="shared" si="3"/>
        <v>0</v>
      </c>
      <c r="BV228" s="161">
        <f t="shared" si="3"/>
        <v>0</v>
      </c>
      <c r="BW228" s="161">
        <f t="shared" si="3"/>
        <v>0</v>
      </c>
      <c r="BX228" s="161">
        <f t="shared" si="3"/>
        <v>0</v>
      </c>
      <c r="BY228" s="161">
        <f t="shared" si="3"/>
        <v>0</v>
      </c>
      <c r="BZ228" s="161">
        <f t="shared" si="3"/>
        <v>0</v>
      </c>
      <c r="CA228" s="161">
        <f t="shared" si="3"/>
        <v>0</v>
      </c>
      <c r="CB228" s="161">
        <f t="shared" si="3"/>
        <v>0</v>
      </c>
      <c r="CC228" s="161">
        <f t="shared" si="3"/>
        <v>0</v>
      </c>
      <c r="CD228" s="161">
        <f t="shared" si="3"/>
        <v>0</v>
      </c>
      <c r="CE228" s="161">
        <f t="shared" si="3"/>
        <v>0</v>
      </c>
      <c r="CF228" s="161">
        <f t="shared" si="3"/>
        <v>0</v>
      </c>
      <c r="CG228" s="161">
        <f t="shared" si="3"/>
        <v>0</v>
      </c>
      <c r="CH228" s="161">
        <f t="shared" si="3"/>
        <v>0</v>
      </c>
      <c r="CI228" s="161">
        <f t="shared" si="3"/>
        <v>0</v>
      </c>
      <c r="CJ228" s="161">
        <f t="shared" si="3"/>
        <v>0</v>
      </c>
      <c r="CK228" s="161">
        <f t="shared" si="3"/>
        <v>0</v>
      </c>
      <c r="CL228" s="161">
        <f t="shared" si="3"/>
        <v>0</v>
      </c>
      <c r="CM228" s="161">
        <f t="shared" si="3"/>
        <v>0</v>
      </c>
      <c r="CN228" s="161">
        <f t="shared" si="3"/>
        <v>0</v>
      </c>
      <c r="CO228" s="161">
        <f t="shared" si="3"/>
        <v>0</v>
      </c>
      <c r="CP228" s="161">
        <f t="shared" si="3"/>
        <v>0</v>
      </c>
    </row>
    <row r="229" spans="15:94" ht="14" x14ac:dyDescent="0.3">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c r="BP229" s="161"/>
      <c r="BQ229" s="161"/>
      <c r="BR229" s="161"/>
      <c r="BS229" s="161"/>
      <c r="BT229" s="161"/>
      <c r="BU229" s="161"/>
      <c r="BV229" s="161"/>
      <c r="BW229" s="161"/>
      <c r="BX229" s="161"/>
      <c r="BY229" s="161"/>
      <c r="BZ229" s="161"/>
      <c r="CA229" s="161"/>
      <c r="CB229" s="161"/>
      <c r="CC229" s="161"/>
      <c r="CD229" s="161"/>
      <c r="CE229" s="161"/>
      <c r="CF229" s="161"/>
      <c r="CG229" s="161"/>
      <c r="CH229" s="161"/>
      <c r="CI229" s="161"/>
      <c r="CJ229" s="161"/>
      <c r="CK229" s="161"/>
      <c r="CL229" s="161"/>
      <c r="CM229" s="161"/>
      <c r="CN229" s="161"/>
      <c r="CO229" s="161"/>
      <c r="CP229" s="161"/>
    </row>
    <row r="230" spans="15:94" ht="14" x14ac:dyDescent="0.3">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c r="BP230" s="161"/>
      <c r="BQ230" s="161"/>
      <c r="BR230" s="161"/>
      <c r="BS230" s="161"/>
      <c r="BT230" s="161"/>
      <c r="BU230" s="161"/>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row>
    <row r="231" spans="15:94" ht="14" x14ac:dyDescent="0.3">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c r="BP231" s="161"/>
      <c r="BQ231" s="161"/>
      <c r="BR231" s="161"/>
      <c r="BS231" s="161"/>
      <c r="BT231" s="161"/>
      <c r="BU231" s="161"/>
      <c r="BV231" s="161"/>
      <c r="BW231" s="161"/>
      <c r="BX231" s="161"/>
      <c r="BY231" s="161"/>
      <c r="BZ231" s="161"/>
      <c r="CA231" s="161"/>
      <c r="CB231" s="161"/>
      <c r="CC231" s="161"/>
      <c r="CD231" s="161"/>
      <c r="CE231" s="161"/>
      <c r="CF231" s="161"/>
      <c r="CG231" s="161"/>
      <c r="CH231" s="161"/>
      <c r="CI231" s="161"/>
      <c r="CJ231" s="161"/>
      <c r="CK231" s="161"/>
      <c r="CL231" s="161"/>
      <c r="CM231" s="161"/>
      <c r="CN231" s="161"/>
      <c r="CO231" s="161"/>
      <c r="CP231" s="161"/>
    </row>
    <row r="232" spans="15:94" ht="14" x14ac:dyDescent="0.3">
      <c r="O232" s="2" t="str">
        <f>Lists!$B$6</f>
        <v>Option 2</v>
      </c>
      <c r="P232" s="161">
        <f>SUMIF($E$14:$E$217,$O232,P$14:P$217)</f>
        <v>0</v>
      </c>
      <c r="Q232" s="161">
        <f t="shared" ref="Q232:BL232" si="4">SUMIF($E$14:$E$217,$O232,Q$14:Q$217)</f>
        <v>0</v>
      </c>
      <c r="R232" s="161">
        <f t="shared" si="4"/>
        <v>0</v>
      </c>
      <c r="S232" s="161">
        <f>SUMIF($E$14:$E$217,$O232,S$14:S$217)</f>
        <v>0</v>
      </c>
      <c r="T232" s="161">
        <f t="shared" si="4"/>
        <v>0</v>
      </c>
      <c r="U232" s="161">
        <f t="shared" si="4"/>
        <v>0</v>
      </c>
      <c r="V232" s="161">
        <f t="shared" si="4"/>
        <v>0</v>
      </c>
      <c r="W232" s="161">
        <f t="shared" si="4"/>
        <v>0</v>
      </c>
      <c r="X232" s="161">
        <f t="shared" si="4"/>
        <v>0</v>
      </c>
      <c r="Y232" s="161">
        <f t="shared" si="4"/>
        <v>0</v>
      </c>
      <c r="Z232" s="161">
        <f t="shared" si="4"/>
        <v>0</v>
      </c>
      <c r="AA232" s="161">
        <f t="shared" si="4"/>
        <v>0</v>
      </c>
      <c r="AB232" s="161">
        <f t="shared" si="4"/>
        <v>0</v>
      </c>
      <c r="AC232" s="161">
        <f t="shared" si="4"/>
        <v>0</v>
      </c>
      <c r="AD232" s="161">
        <f t="shared" si="4"/>
        <v>0</v>
      </c>
      <c r="AE232" s="161">
        <f t="shared" si="4"/>
        <v>0</v>
      </c>
      <c r="AF232" s="161">
        <f t="shared" si="4"/>
        <v>0</v>
      </c>
      <c r="AG232" s="161">
        <f t="shared" si="4"/>
        <v>0</v>
      </c>
      <c r="AH232" s="161">
        <f t="shared" si="4"/>
        <v>0</v>
      </c>
      <c r="AI232" s="161">
        <f t="shared" si="4"/>
        <v>0</v>
      </c>
      <c r="AJ232" s="161">
        <f t="shared" si="4"/>
        <v>0</v>
      </c>
      <c r="AK232" s="161">
        <f t="shared" si="4"/>
        <v>0</v>
      </c>
      <c r="AL232" s="161">
        <f t="shared" si="4"/>
        <v>0</v>
      </c>
      <c r="AM232" s="161">
        <f t="shared" si="4"/>
        <v>0</v>
      </c>
      <c r="AN232" s="161">
        <f t="shared" si="4"/>
        <v>0</v>
      </c>
      <c r="AO232" s="161">
        <f t="shared" si="4"/>
        <v>0</v>
      </c>
      <c r="AP232" s="161">
        <f t="shared" si="4"/>
        <v>0</v>
      </c>
      <c r="AQ232" s="161">
        <f t="shared" si="4"/>
        <v>0</v>
      </c>
      <c r="AR232" s="161">
        <f t="shared" si="4"/>
        <v>0</v>
      </c>
      <c r="AS232" s="161">
        <f t="shared" si="4"/>
        <v>0</v>
      </c>
      <c r="AT232" s="161">
        <f t="shared" si="4"/>
        <v>0</v>
      </c>
      <c r="AU232" s="161">
        <f t="shared" si="4"/>
        <v>0</v>
      </c>
      <c r="AV232" s="161">
        <f t="shared" si="4"/>
        <v>0</v>
      </c>
      <c r="AW232" s="161">
        <f t="shared" si="4"/>
        <v>0</v>
      </c>
      <c r="AX232" s="161">
        <f t="shared" si="4"/>
        <v>0</v>
      </c>
      <c r="AY232" s="161">
        <f t="shared" si="4"/>
        <v>0</v>
      </c>
      <c r="AZ232" s="161">
        <f t="shared" si="4"/>
        <v>0</v>
      </c>
      <c r="BA232" s="161">
        <f t="shared" si="4"/>
        <v>0</v>
      </c>
      <c r="BB232" s="161">
        <f t="shared" si="4"/>
        <v>0</v>
      </c>
      <c r="BC232" s="161">
        <f t="shared" si="4"/>
        <v>0</v>
      </c>
      <c r="BD232" s="161">
        <f t="shared" si="4"/>
        <v>0</v>
      </c>
      <c r="BE232" s="161">
        <f t="shared" si="4"/>
        <v>0</v>
      </c>
      <c r="BF232" s="161">
        <f t="shared" si="4"/>
        <v>0</v>
      </c>
      <c r="BG232" s="161">
        <f t="shared" si="4"/>
        <v>0</v>
      </c>
      <c r="BH232" s="161">
        <f t="shared" si="4"/>
        <v>0</v>
      </c>
      <c r="BI232" s="161">
        <f t="shared" si="4"/>
        <v>0</v>
      </c>
      <c r="BJ232" s="161">
        <f t="shared" si="4"/>
        <v>0</v>
      </c>
      <c r="BK232" s="161">
        <f t="shared" si="4"/>
        <v>0</v>
      </c>
      <c r="BL232" s="161">
        <f t="shared" si="4"/>
        <v>0</v>
      </c>
      <c r="BM232" s="161">
        <f>SUMIF($E$14:$E$217,$O232,BM$14:BM$217)</f>
        <v>0</v>
      </c>
      <c r="BN232" s="161">
        <f t="shared" ref="BN232:CP232" si="5">SUMIF($E$14:$E$217,$O232,BN$14:BN$217)</f>
        <v>0</v>
      </c>
      <c r="BO232" s="161">
        <f t="shared" si="5"/>
        <v>0</v>
      </c>
      <c r="BP232" s="161">
        <f t="shared" si="5"/>
        <v>0</v>
      </c>
      <c r="BQ232" s="161">
        <f t="shared" si="5"/>
        <v>0</v>
      </c>
      <c r="BR232" s="161">
        <f t="shared" si="5"/>
        <v>0</v>
      </c>
      <c r="BS232" s="161">
        <f t="shared" si="5"/>
        <v>0</v>
      </c>
      <c r="BT232" s="161">
        <f t="shared" si="5"/>
        <v>0</v>
      </c>
      <c r="BU232" s="161">
        <f t="shared" si="5"/>
        <v>0</v>
      </c>
      <c r="BV232" s="161">
        <f t="shared" si="5"/>
        <v>0</v>
      </c>
      <c r="BW232" s="161">
        <f t="shared" si="5"/>
        <v>0</v>
      </c>
      <c r="BX232" s="161">
        <f t="shared" si="5"/>
        <v>0</v>
      </c>
      <c r="BY232" s="161">
        <f t="shared" si="5"/>
        <v>0</v>
      </c>
      <c r="BZ232" s="161">
        <f t="shared" si="5"/>
        <v>0</v>
      </c>
      <c r="CA232" s="161">
        <f t="shared" si="5"/>
        <v>0</v>
      </c>
      <c r="CB232" s="161">
        <f t="shared" si="5"/>
        <v>0</v>
      </c>
      <c r="CC232" s="161">
        <f t="shared" si="5"/>
        <v>0</v>
      </c>
      <c r="CD232" s="161">
        <f t="shared" si="5"/>
        <v>0</v>
      </c>
      <c r="CE232" s="161">
        <f t="shared" si="5"/>
        <v>0</v>
      </c>
      <c r="CF232" s="161">
        <f t="shared" si="5"/>
        <v>0</v>
      </c>
      <c r="CG232" s="161">
        <f t="shared" si="5"/>
        <v>0</v>
      </c>
      <c r="CH232" s="161">
        <f t="shared" si="5"/>
        <v>0</v>
      </c>
      <c r="CI232" s="161">
        <f t="shared" si="5"/>
        <v>0</v>
      </c>
      <c r="CJ232" s="161">
        <f t="shared" si="5"/>
        <v>0</v>
      </c>
      <c r="CK232" s="161">
        <f t="shared" si="5"/>
        <v>0</v>
      </c>
      <c r="CL232" s="161">
        <f t="shared" si="5"/>
        <v>0</v>
      </c>
      <c r="CM232" s="161">
        <f t="shared" si="5"/>
        <v>0</v>
      </c>
      <c r="CN232" s="161">
        <f t="shared" si="5"/>
        <v>0</v>
      </c>
      <c r="CO232" s="161">
        <f t="shared" si="5"/>
        <v>0</v>
      </c>
      <c r="CP232" s="161">
        <f t="shared" si="5"/>
        <v>0</v>
      </c>
    </row>
    <row r="233" spans="15:94" ht="14" x14ac:dyDescent="0.3">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c r="BP233" s="161"/>
      <c r="BQ233" s="161"/>
      <c r="BR233" s="161"/>
      <c r="BS233" s="161"/>
      <c r="BT233" s="161"/>
      <c r="BU233" s="161"/>
      <c r="BV233" s="161"/>
      <c r="BW233" s="161"/>
      <c r="BX233" s="161"/>
      <c r="BY233" s="161"/>
      <c r="BZ233" s="161"/>
      <c r="CA233" s="161"/>
      <c r="CB233" s="161"/>
      <c r="CC233" s="161"/>
      <c r="CD233" s="161"/>
      <c r="CE233" s="161"/>
      <c r="CF233" s="161"/>
      <c r="CG233" s="161"/>
      <c r="CH233" s="161"/>
      <c r="CI233" s="161"/>
      <c r="CJ233" s="161"/>
      <c r="CK233" s="161"/>
      <c r="CL233" s="161"/>
      <c r="CM233" s="161"/>
      <c r="CN233" s="161"/>
      <c r="CO233" s="161"/>
      <c r="CP233" s="161"/>
    </row>
    <row r="234" spans="15:94" ht="14" x14ac:dyDescent="0.3">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c r="BP234" s="161"/>
      <c r="BQ234" s="161"/>
      <c r="BR234" s="161"/>
      <c r="BS234" s="161"/>
      <c r="BT234" s="161"/>
      <c r="BU234" s="161"/>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row>
    <row r="235" spans="15:94" ht="14" x14ac:dyDescent="0.3">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c r="BP235" s="161"/>
      <c r="BQ235" s="161"/>
      <c r="BR235" s="161"/>
      <c r="BS235" s="161"/>
      <c r="BT235" s="161"/>
      <c r="BU235" s="161"/>
      <c r="BV235" s="161"/>
      <c r="BW235" s="161"/>
      <c r="BX235" s="161"/>
      <c r="BY235" s="161"/>
      <c r="BZ235" s="161"/>
      <c r="CA235" s="161"/>
      <c r="CB235" s="161"/>
      <c r="CC235" s="161"/>
      <c r="CD235" s="161"/>
      <c r="CE235" s="161"/>
      <c r="CF235" s="161"/>
      <c r="CG235" s="161"/>
      <c r="CH235" s="161"/>
      <c r="CI235" s="161"/>
      <c r="CJ235" s="161"/>
      <c r="CK235" s="161"/>
      <c r="CL235" s="161"/>
      <c r="CM235" s="161"/>
      <c r="CN235" s="161"/>
      <c r="CO235" s="161"/>
      <c r="CP235" s="161"/>
    </row>
    <row r="236" spans="15:94" ht="14" x14ac:dyDescent="0.3">
      <c r="O236" s="2" t="str">
        <f>Lists!$B$7</f>
        <v>Option 3</v>
      </c>
      <c r="P236" s="161">
        <f>SUMIF($E$14:$E$217,$O236,P$14:P$217)</f>
        <v>0</v>
      </c>
      <c r="Q236" s="161">
        <f t="shared" ref="Q236:BL236" si="6">SUMIF($E$14:$E$217,$O236,Q$14:Q$217)</f>
        <v>0</v>
      </c>
      <c r="R236" s="161">
        <f t="shared" si="6"/>
        <v>0</v>
      </c>
      <c r="S236" s="161">
        <f t="shared" si="6"/>
        <v>0</v>
      </c>
      <c r="T236" s="161">
        <f t="shared" si="6"/>
        <v>0</v>
      </c>
      <c r="U236" s="161">
        <f t="shared" si="6"/>
        <v>0</v>
      </c>
      <c r="V236" s="161">
        <f t="shared" si="6"/>
        <v>0</v>
      </c>
      <c r="W236" s="161">
        <f t="shared" si="6"/>
        <v>0</v>
      </c>
      <c r="X236" s="161">
        <f t="shared" si="6"/>
        <v>0</v>
      </c>
      <c r="Y236" s="161">
        <f t="shared" si="6"/>
        <v>0</v>
      </c>
      <c r="Z236" s="161">
        <f t="shared" si="6"/>
        <v>0</v>
      </c>
      <c r="AA236" s="161">
        <f t="shared" si="6"/>
        <v>0</v>
      </c>
      <c r="AB236" s="161">
        <f t="shared" si="6"/>
        <v>0</v>
      </c>
      <c r="AC236" s="161">
        <f t="shared" si="6"/>
        <v>0</v>
      </c>
      <c r="AD236" s="161">
        <f t="shared" si="6"/>
        <v>0</v>
      </c>
      <c r="AE236" s="161">
        <f t="shared" si="6"/>
        <v>0</v>
      </c>
      <c r="AF236" s="161">
        <f t="shared" si="6"/>
        <v>0</v>
      </c>
      <c r="AG236" s="161">
        <f t="shared" si="6"/>
        <v>0</v>
      </c>
      <c r="AH236" s="161">
        <f t="shared" si="6"/>
        <v>0</v>
      </c>
      <c r="AI236" s="161">
        <f t="shared" si="6"/>
        <v>0</v>
      </c>
      <c r="AJ236" s="161">
        <f t="shared" si="6"/>
        <v>0</v>
      </c>
      <c r="AK236" s="161">
        <f t="shared" si="6"/>
        <v>0</v>
      </c>
      <c r="AL236" s="161">
        <f t="shared" si="6"/>
        <v>0</v>
      </c>
      <c r="AM236" s="161">
        <f t="shared" si="6"/>
        <v>0</v>
      </c>
      <c r="AN236" s="161">
        <f t="shared" si="6"/>
        <v>0</v>
      </c>
      <c r="AO236" s="161">
        <f t="shared" si="6"/>
        <v>0</v>
      </c>
      <c r="AP236" s="161">
        <f t="shared" si="6"/>
        <v>0</v>
      </c>
      <c r="AQ236" s="161">
        <f t="shared" si="6"/>
        <v>0</v>
      </c>
      <c r="AR236" s="161">
        <f t="shared" si="6"/>
        <v>0</v>
      </c>
      <c r="AS236" s="161">
        <f t="shared" si="6"/>
        <v>0</v>
      </c>
      <c r="AT236" s="161">
        <f t="shared" si="6"/>
        <v>0</v>
      </c>
      <c r="AU236" s="161">
        <f t="shared" si="6"/>
        <v>0</v>
      </c>
      <c r="AV236" s="161">
        <f t="shared" si="6"/>
        <v>0</v>
      </c>
      <c r="AW236" s="161">
        <f t="shared" si="6"/>
        <v>0</v>
      </c>
      <c r="AX236" s="161">
        <f t="shared" si="6"/>
        <v>0</v>
      </c>
      <c r="AY236" s="161">
        <f t="shared" si="6"/>
        <v>0</v>
      </c>
      <c r="AZ236" s="161">
        <f t="shared" si="6"/>
        <v>0</v>
      </c>
      <c r="BA236" s="161">
        <f t="shared" si="6"/>
        <v>0</v>
      </c>
      <c r="BB236" s="161">
        <f t="shared" si="6"/>
        <v>0</v>
      </c>
      <c r="BC236" s="161">
        <f t="shared" si="6"/>
        <v>0</v>
      </c>
      <c r="BD236" s="161">
        <f t="shared" si="6"/>
        <v>0</v>
      </c>
      <c r="BE236" s="161">
        <f t="shared" si="6"/>
        <v>0</v>
      </c>
      <c r="BF236" s="161">
        <f t="shared" si="6"/>
        <v>0</v>
      </c>
      <c r="BG236" s="161">
        <f t="shared" si="6"/>
        <v>0</v>
      </c>
      <c r="BH236" s="161">
        <f t="shared" si="6"/>
        <v>0</v>
      </c>
      <c r="BI236" s="161">
        <f t="shared" si="6"/>
        <v>0</v>
      </c>
      <c r="BJ236" s="161">
        <f t="shared" si="6"/>
        <v>0</v>
      </c>
      <c r="BK236" s="161">
        <f t="shared" si="6"/>
        <v>0</v>
      </c>
      <c r="BL236" s="161">
        <f t="shared" si="6"/>
        <v>0</v>
      </c>
      <c r="BM236" s="161">
        <f>SUMIF($E$14:$E$217,$O236,BM$14:BM$217)</f>
        <v>0</v>
      </c>
      <c r="BN236" s="161">
        <f t="shared" ref="BN236:CP236" si="7">SUMIF($E$14:$E$217,$O236,BN$14:BN$217)</f>
        <v>0</v>
      </c>
      <c r="BO236" s="161">
        <f t="shared" si="7"/>
        <v>0</v>
      </c>
      <c r="BP236" s="161">
        <f t="shared" si="7"/>
        <v>0</v>
      </c>
      <c r="BQ236" s="161">
        <f t="shared" si="7"/>
        <v>0</v>
      </c>
      <c r="BR236" s="161">
        <f t="shared" si="7"/>
        <v>0</v>
      </c>
      <c r="BS236" s="161">
        <f t="shared" si="7"/>
        <v>0</v>
      </c>
      <c r="BT236" s="161">
        <f t="shared" si="7"/>
        <v>0</v>
      </c>
      <c r="BU236" s="161">
        <f t="shared" si="7"/>
        <v>0</v>
      </c>
      <c r="BV236" s="161">
        <f t="shared" si="7"/>
        <v>0</v>
      </c>
      <c r="BW236" s="161">
        <f t="shared" si="7"/>
        <v>0</v>
      </c>
      <c r="BX236" s="161">
        <f t="shared" si="7"/>
        <v>0</v>
      </c>
      <c r="BY236" s="161">
        <f t="shared" si="7"/>
        <v>0</v>
      </c>
      <c r="BZ236" s="161">
        <f t="shared" si="7"/>
        <v>0</v>
      </c>
      <c r="CA236" s="161">
        <f t="shared" si="7"/>
        <v>0</v>
      </c>
      <c r="CB236" s="161">
        <f t="shared" si="7"/>
        <v>0</v>
      </c>
      <c r="CC236" s="161">
        <f t="shared" si="7"/>
        <v>0</v>
      </c>
      <c r="CD236" s="161">
        <f t="shared" si="7"/>
        <v>0</v>
      </c>
      <c r="CE236" s="161">
        <f t="shared" si="7"/>
        <v>0</v>
      </c>
      <c r="CF236" s="161">
        <f t="shared" si="7"/>
        <v>0</v>
      </c>
      <c r="CG236" s="161">
        <f t="shared" si="7"/>
        <v>0</v>
      </c>
      <c r="CH236" s="161">
        <f t="shared" si="7"/>
        <v>0</v>
      </c>
      <c r="CI236" s="161">
        <f t="shared" si="7"/>
        <v>0</v>
      </c>
      <c r="CJ236" s="161">
        <f t="shared" si="7"/>
        <v>0</v>
      </c>
      <c r="CK236" s="161">
        <f t="shared" si="7"/>
        <v>0</v>
      </c>
      <c r="CL236" s="161">
        <f t="shared" si="7"/>
        <v>0</v>
      </c>
      <c r="CM236" s="161">
        <f t="shared" si="7"/>
        <v>0</v>
      </c>
      <c r="CN236" s="161">
        <f t="shared" si="7"/>
        <v>0</v>
      </c>
      <c r="CO236" s="161">
        <f t="shared" si="7"/>
        <v>0</v>
      </c>
      <c r="CP236" s="161">
        <f t="shared" si="7"/>
        <v>0</v>
      </c>
    </row>
    <row r="237" spans="15:94" ht="14" x14ac:dyDescent="0.3">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T237" s="161"/>
      <c r="BU237" s="161"/>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row>
    <row r="238" spans="15:94" ht="14" x14ac:dyDescent="0.3">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c r="BP238" s="161"/>
      <c r="BQ238" s="161"/>
      <c r="BR238" s="161"/>
      <c r="BS238" s="161"/>
      <c r="BT238" s="161"/>
      <c r="BU238" s="161"/>
      <c r="BV238" s="161"/>
      <c r="BW238" s="161"/>
      <c r="BX238" s="161"/>
      <c r="BY238" s="161"/>
      <c r="BZ238" s="161"/>
      <c r="CA238" s="161"/>
      <c r="CB238" s="161"/>
      <c r="CC238" s="161"/>
      <c r="CD238" s="161"/>
      <c r="CE238" s="161"/>
      <c r="CF238" s="161"/>
      <c r="CG238" s="161"/>
      <c r="CH238" s="161"/>
      <c r="CI238" s="161"/>
      <c r="CJ238" s="161"/>
      <c r="CK238" s="161"/>
      <c r="CL238" s="161"/>
      <c r="CM238" s="161"/>
      <c r="CN238" s="161"/>
      <c r="CO238" s="161"/>
      <c r="CP238" s="161"/>
    </row>
    <row r="239" spans="15:94" ht="14" x14ac:dyDescent="0.3">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c r="BP239" s="161"/>
      <c r="BQ239" s="161"/>
      <c r="BR239" s="161"/>
      <c r="BS239" s="161"/>
      <c r="BT239" s="161"/>
      <c r="BU239" s="161"/>
      <c r="BV239" s="161"/>
      <c r="BW239" s="161"/>
      <c r="BX239" s="161"/>
      <c r="BY239" s="161"/>
      <c r="BZ239" s="161"/>
      <c r="CA239" s="161"/>
      <c r="CB239" s="161"/>
      <c r="CC239" s="161"/>
      <c r="CD239" s="161"/>
      <c r="CE239" s="161"/>
      <c r="CF239" s="161"/>
      <c r="CG239" s="161"/>
      <c r="CH239" s="161"/>
      <c r="CI239" s="161"/>
      <c r="CJ239" s="161"/>
      <c r="CK239" s="161"/>
      <c r="CL239" s="161"/>
      <c r="CM239" s="161"/>
      <c r="CN239" s="161"/>
      <c r="CO239" s="161"/>
      <c r="CP239" s="161"/>
    </row>
    <row r="240" spans="15:94" ht="14" x14ac:dyDescent="0.3">
      <c r="O240" s="2" t="str">
        <f>Lists!$B$8</f>
        <v>Option 4</v>
      </c>
      <c r="P240" s="161">
        <f>SUMIF($E$14:$E$217,$O240,P$14:P$217)</f>
        <v>0</v>
      </c>
      <c r="Q240" s="161">
        <f t="shared" ref="Q240:BL240" si="8">SUMIF($E$14:$E$217,$O240,Q$14:Q$217)</f>
        <v>0</v>
      </c>
      <c r="R240" s="161">
        <f t="shared" si="8"/>
        <v>0</v>
      </c>
      <c r="S240" s="161">
        <f t="shared" si="8"/>
        <v>0</v>
      </c>
      <c r="T240" s="161">
        <f t="shared" si="8"/>
        <v>0</v>
      </c>
      <c r="U240" s="161">
        <f t="shared" si="8"/>
        <v>0</v>
      </c>
      <c r="V240" s="161">
        <f t="shared" si="8"/>
        <v>0</v>
      </c>
      <c r="W240" s="161">
        <f t="shared" si="8"/>
        <v>0</v>
      </c>
      <c r="X240" s="161">
        <f t="shared" si="8"/>
        <v>0</v>
      </c>
      <c r="Y240" s="161">
        <f t="shared" si="8"/>
        <v>0</v>
      </c>
      <c r="Z240" s="161">
        <f t="shared" si="8"/>
        <v>0</v>
      </c>
      <c r="AA240" s="161">
        <f t="shared" si="8"/>
        <v>0</v>
      </c>
      <c r="AB240" s="161">
        <f t="shared" si="8"/>
        <v>0</v>
      </c>
      <c r="AC240" s="161">
        <f t="shared" si="8"/>
        <v>0</v>
      </c>
      <c r="AD240" s="161">
        <f t="shared" si="8"/>
        <v>0</v>
      </c>
      <c r="AE240" s="161">
        <f t="shared" si="8"/>
        <v>0</v>
      </c>
      <c r="AF240" s="161">
        <f t="shared" si="8"/>
        <v>0</v>
      </c>
      <c r="AG240" s="161">
        <f t="shared" si="8"/>
        <v>0</v>
      </c>
      <c r="AH240" s="161">
        <f t="shared" si="8"/>
        <v>0</v>
      </c>
      <c r="AI240" s="161">
        <f t="shared" si="8"/>
        <v>0</v>
      </c>
      <c r="AJ240" s="161">
        <f t="shared" si="8"/>
        <v>0</v>
      </c>
      <c r="AK240" s="161">
        <f t="shared" si="8"/>
        <v>0</v>
      </c>
      <c r="AL240" s="161">
        <f t="shared" si="8"/>
        <v>0</v>
      </c>
      <c r="AM240" s="161">
        <f t="shared" si="8"/>
        <v>0</v>
      </c>
      <c r="AN240" s="161">
        <f t="shared" si="8"/>
        <v>0</v>
      </c>
      <c r="AO240" s="161">
        <f t="shared" si="8"/>
        <v>0</v>
      </c>
      <c r="AP240" s="161">
        <f t="shared" si="8"/>
        <v>0</v>
      </c>
      <c r="AQ240" s="161">
        <f t="shared" si="8"/>
        <v>0</v>
      </c>
      <c r="AR240" s="161">
        <f t="shared" si="8"/>
        <v>0</v>
      </c>
      <c r="AS240" s="161">
        <f t="shared" si="8"/>
        <v>0</v>
      </c>
      <c r="AT240" s="161">
        <f t="shared" si="8"/>
        <v>0</v>
      </c>
      <c r="AU240" s="161">
        <f t="shared" si="8"/>
        <v>0</v>
      </c>
      <c r="AV240" s="161">
        <f t="shared" si="8"/>
        <v>0</v>
      </c>
      <c r="AW240" s="161">
        <f t="shared" si="8"/>
        <v>0</v>
      </c>
      <c r="AX240" s="161">
        <f t="shared" si="8"/>
        <v>0</v>
      </c>
      <c r="AY240" s="161">
        <f t="shared" si="8"/>
        <v>0</v>
      </c>
      <c r="AZ240" s="161">
        <f t="shared" si="8"/>
        <v>0</v>
      </c>
      <c r="BA240" s="161">
        <f t="shared" si="8"/>
        <v>0</v>
      </c>
      <c r="BB240" s="161">
        <f t="shared" si="8"/>
        <v>0</v>
      </c>
      <c r="BC240" s="161">
        <f t="shared" si="8"/>
        <v>0</v>
      </c>
      <c r="BD240" s="161">
        <f t="shared" si="8"/>
        <v>0</v>
      </c>
      <c r="BE240" s="161">
        <f t="shared" si="8"/>
        <v>0</v>
      </c>
      <c r="BF240" s="161">
        <f t="shared" si="8"/>
        <v>0</v>
      </c>
      <c r="BG240" s="161">
        <f t="shared" si="8"/>
        <v>0</v>
      </c>
      <c r="BH240" s="161">
        <f t="shared" si="8"/>
        <v>0</v>
      </c>
      <c r="BI240" s="161">
        <f t="shared" si="8"/>
        <v>0</v>
      </c>
      <c r="BJ240" s="161">
        <f t="shared" si="8"/>
        <v>0</v>
      </c>
      <c r="BK240" s="161">
        <f t="shared" si="8"/>
        <v>0</v>
      </c>
      <c r="BL240" s="161">
        <f t="shared" si="8"/>
        <v>0</v>
      </c>
      <c r="BM240" s="161">
        <f>SUMIF($E$14:$E$217,$O240,BM$14:BM$217)</f>
        <v>0</v>
      </c>
      <c r="BN240" s="161">
        <f t="shared" ref="BN240:CP240" si="9">SUMIF($E$14:$E$217,$O240,BN$14:BN$217)</f>
        <v>0</v>
      </c>
      <c r="BO240" s="161">
        <f t="shared" si="9"/>
        <v>0</v>
      </c>
      <c r="BP240" s="161">
        <f t="shared" si="9"/>
        <v>0</v>
      </c>
      <c r="BQ240" s="161">
        <f t="shared" si="9"/>
        <v>0</v>
      </c>
      <c r="BR240" s="161">
        <f t="shared" si="9"/>
        <v>0</v>
      </c>
      <c r="BS240" s="161">
        <f t="shared" si="9"/>
        <v>0</v>
      </c>
      <c r="BT240" s="161">
        <f t="shared" si="9"/>
        <v>0</v>
      </c>
      <c r="BU240" s="161">
        <f t="shared" si="9"/>
        <v>0</v>
      </c>
      <c r="BV240" s="161">
        <f t="shared" si="9"/>
        <v>0</v>
      </c>
      <c r="BW240" s="161">
        <f t="shared" si="9"/>
        <v>0</v>
      </c>
      <c r="BX240" s="161">
        <f t="shared" si="9"/>
        <v>0</v>
      </c>
      <c r="BY240" s="161">
        <f t="shared" si="9"/>
        <v>0</v>
      </c>
      <c r="BZ240" s="161">
        <f t="shared" si="9"/>
        <v>0</v>
      </c>
      <c r="CA240" s="161">
        <f t="shared" si="9"/>
        <v>0</v>
      </c>
      <c r="CB240" s="161">
        <f t="shared" si="9"/>
        <v>0</v>
      </c>
      <c r="CC240" s="161">
        <f t="shared" si="9"/>
        <v>0</v>
      </c>
      <c r="CD240" s="161">
        <f t="shared" si="9"/>
        <v>0</v>
      </c>
      <c r="CE240" s="161">
        <f t="shared" si="9"/>
        <v>0</v>
      </c>
      <c r="CF240" s="161">
        <f t="shared" si="9"/>
        <v>0</v>
      </c>
      <c r="CG240" s="161">
        <f t="shared" si="9"/>
        <v>0</v>
      </c>
      <c r="CH240" s="161">
        <f t="shared" si="9"/>
        <v>0</v>
      </c>
      <c r="CI240" s="161">
        <f t="shared" si="9"/>
        <v>0</v>
      </c>
      <c r="CJ240" s="161">
        <f t="shared" si="9"/>
        <v>0</v>
      </c>
      <c r="CK240" s="161">
        <f t="shared" si="9"/>
        <v>0</v>
      </c>
      <c r="CL240" s="161">
        <f t="shared" si="9"/>
        <v>0</v>
      </c>
      <c r="CM240" s="161">
        <f t="shared" si="9"/>
        <v>0</v>
      </c>
      <c r="CN240" s="161">
        <f t="shared" si="9"/>
        <v>0</v>
      </c>
      <c r="CO240" s="161">
        <f t="shared" si="9"/>
        <v>0</v>
      </c>
      <c r="CP240" s="161">
        <f t="shared" si="9"/>
        <v>0</v>
      </c>
    </row>
    <row r="241" spans="15:94" ht="14" x14ac:dyDescent="0.3">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c r="BP241" s="161"/>
      <c r="BQ241" s="161"/>
      <c r="BR241" s="161"/>
      <c r="BS241" s="161"/>
      <c r="BT241" s="161"/>
      <c r="BU241" s="161"/>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row>
    <row r="242" spans="15:94" ht="14" x14ac:dyDescent="0.3">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row>
    <row r="243" spans="15:94" ht="14" x14ac:dyDescent="0.3">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c r="BP243" s="161"/>
      <c r="BQ243" s="161"/>
      <c r="BR243" s="161"/>
      <c r="BS243" s="161"/>
      <c r="BT243" s="161"/>
      <c r="BU243" s="161"/>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161"/>
    </row>
    <row r="244" spans="15:94" ht="14" x14ac:dyDescent="0.3">
      <c r="O244" s="2" t="str">
        <f>Lists!$B$9</f>
        <v>Option 5</v>
      </c>
      <c r="P244" s="161">
        <f>SUMIF($E$14:$E$217,$O244,P$14:P$217)</f>
        <v>0</v>
      </c>
      <c r="Q244" s="161">
        <f t="shared" ref="Q244:BL244" si="10">SUMIF($E$14:$E$217,$O244,Q$14:Q$217)</f>
        <v>0</v>
      </c>
      <c r="R244" s="161">
        <f t="shared" si="10"/>
        <v>0</v>
      </c>
      <c r="S244" s="161">
        <f>SUMIF($E$14:$E$217,$O244,S$14:S$217)</f>
        <v>0</v>
      </c>
      <c r="T244" s="161">
        <f t="shared" si="10"/>
        <v>0</v>
      </c>
      <c r="U244" s="161">
        <f t="shared" si="10"/>
        <v>0</v>
      </c>
      <c r="V244" s="161">
        <f t="shared" si="10"/>
        <v>0</v>
      </c>
      <c r="W244" s="161">
        <f t="shared" si="10"/>
        <v>0</v>
      </c>
      <c r="X244" s="161">
        <f t="shared" si="10"/>
        <v>0</v>
      </c>
      <c r="Y244" s="161">
        <f t="shared" si="10"/>
        <v>0</v>
      </c>
      <c r="Z244" s="161">
        <f t="shared" si="10"/>
        <v>0</v>
      </c>
      <c r="AA244" s="161">
        <f t="shared" si="10"/>
        <v>0</v>
      </c>
      <c r="AB244" s="161">
        <f t="shared" si="10"/>
        <v>0</v>
      </c>
      <c r="AC244" s="161">
        <f t="shared" si="10"/>
        <v>0</v>
      </c>
      <c r="AD244" s="161">
        <f t="shared" si="10"/>
        <v>0</v>
      </c>
      <c r="AE244" s="161">
        <f t="shared" si="10"/>
        <v>0</v>
      </c>
      <c r="AF244" s="161">
        <f t="shared" si="10"/>
        <v>0</v>
      </c>
      <c r="AG244" s="161">
        <f t="shared" si="10"/>
        <v>0</v>
      </c>
      <c r="AH244" s="161">
        <f t="shared" si="10"/>
        <v>0</v>
      </c>
      <c r="AI244" s="161">
        <f t="shared" si="10"/>
        <v>0</v>
      </c>
      <c r="AJ244" s="161">
        <f t="shared" si="10"/>
        <v>0</v>
      </c>
      <c r="AK244" s="161">
        <f t="shared" si="10"/>
        <v>0</v>
      </c>
      <c r="AL244" s="161">
        <f t="shared" si="10"/>
        <v>0</v>
      </c>
      <c r="AM244" s="161">
        <f t="shared" si="10"/>
        <v>0</v>
      </c>
      <c r="AN244" s="161">
        <f t="shared" si="10"/>
        <v>0</v>
      </c>
      <c r="AO244" s="161">
        <f t="shared" si="10"/>
        <v>0</v>
      </c>
      <c r="AP244" s="161">
        <f t="shared" si="10"/>
        <v>0</v>
      </c>
      <c r="AQ244" s="161">
        <f t="shared" si="10"/>
        <v>0</v>
      </c>
      <c r="AR244" s="161">
        <f t="shared" si="10"/>
        <v>0</v>
      </c>
      <c r="AS244" s="161">
        <f t="shared" si="10"/>
        <v>0</v>
      </c>
      <c r="AT244" s="161">
        <f t="shared" si="10"/>
        <v>0</v>
      </c>
      <c r="AU244" s="161">
        <f t="shared" si="10"/>
        <v>0</v>
      </c>
      <c r="AV244" s="161">
        <f t="shared" si="10"/>
        <v>0</v>
      </c>
      <c r="AW244" s="161">
        <f t="shared" si="10"/>
        <v>0</v>
      </c>
      <c r="AX244" s="161">
        <f t="shared" si="10"/>
        <v>0</v>
      </c>
      <c r="AY244" s="161">
        <f t="shared" si="10"/>
        <v>0</v>
      </c>
      <c r="AZ244" s="161">
        <f t="shared" si="10"/>
        <v>0</v>
      </c>
      <c r="BA244" s="161">
        <f t="shared" si="10"/>
        <v>0</v>
      </c>
      <c r="BB244" s="161">
        <f t="shared" si="10"/>
        <v>0</v>
      </c>
      <c r="BC244" s="161">
        <f t="shared" si="10"/>
        <v>0</v>
      </c>
      <c r="BD244" s="161">
        <f t="shared" si="10"/>
        <v>0</v>
      </c>
      <c r="BE244" s="161">
        <f t="shared" si="10"/>
        <v>0</v>
      </c>
      <c r="BF244" s="161">
        <f t="shared" si="10"/>
        <v>0</v>
      </c>
      <c r="BG244" s="161">
        <f t="shared" si="10"/>
        <v>0</v>
      </c>
      <c r="BH244" s="161">
        <f t="shared" si="10"/>
        <v>0</v>
      </c>
      <c r="BI244" s="161">
        <f t="shared" si="10"/>
        <v>0</v>
      </c>
      <c r="BJ244" s="161">
        <f t="shared" si="10"/>
        <v>0</v>
      </c>
      <c r="BK244" s="161">
        <f t="shared" si="10"/>
        <v>0</v>
      </c>
      <c r="BL244" s="161">
        <f t="shared" si="10"/>
        <v>0</v>
      </c>
      <c r="BM244" s="161">
        <f>SUMIF($E$14:$E$217,$O244,BM$14:BM$217)</f>
        <v>0</v>
      </c>
      <c r="BN244" s="161">
        <f t="shared" ref="BN244:CP244" si="11">SUMIF($E$14:$E$217,$O244,BN$14:BN$217)</f>
        <v>0</v>
      </c>
      <c r="BO244" s="161">
        <f t="shared" si="11"/>
        <v>0</v>
      </c>
      <c r="BP244" s="161">
        <f t="shared" si="11"/>
        <v>0</v>
      </c>
      <c r="BQ244" s="161">
        <f t="shared" si="11"/>
        <v>0</v>
      </c>
      <c r="BR244" s="161">
        <f t="shared" si="11"/>
        <v>0</v>
      </c>
      <c r="BS244" s="161">
        <f t="shared" si="11"/>
        <v>0</v>
      </c>
      <c r="BT244" s="161">
        <f t="shared" si="11"/>
        <v>0</v>
      </c>
      <c r="BU244" s="161">
        <f t="shared" si="11"/>
        <v>0</v>
      </c>
      <c r="BV244" s="161">
        <f t="shared" si="11"/>
        <v>0</v>
      </c>
      <c r="BW244" s="161">
        <f t="shared" si="11"/>
        <v>0</v>
      </c>
      <c r="BX244" s="161">
        <f t="shared" si="11"/>
        <v>0</v>
      </c>
      <c r="BY244" s="161">
        <f t="shared" si="11"/>
        <v>0</v>
      </c>
      <c r="BZ244" s="161">
        <f t="shared" si="11"/>
        <v>0</v>
      </c>
      <c r="CA244" s="161">
        <f t="shared" si="11"/>
        <v>0</v>
      </c>
      <c r="CB244" s="161">
        <f t="shared" si="11"/>
        <v>0</v>
      </c>
      <c r="CC244" s="161">
        <f t="shared" si="11"/>
        <v>0</v>
      </c>
      <c r="CD244" s="161">
        <f t="shared" si="11"/>
        <v>0</v>
      </c>
      <c r="CE244" s="161">
        <f t="shared" si="11"/>
        <v>0</v>
      </c>
      <c r="CF244" s="161">
        <f t="shared" si="11"/>
        <v>0</v>
      </c>
      <c r="CG244" s="161">
        <f t="shared" si="11"/>
        <v>0</v>
      </c>
      <c r="CH244" s="161">
        <f t="shared" si="11"/>
        <v>0</v>
      </c>
      <c r="CI244" s="161">
        <f t="shared" si="11"/>
        <v>0</v>
      </c>
      <c r="CJ244" s="161">
        <f t="shared" si="11"/>
        <v>0</v>
      </c>
      <c r="CK244" s="161">
        <f t="shared" si="11"/>
        <v>0</v>
      </c>
      <c r="CL244" s="161">
        <f t="shared" si="11"/>
        <v>0</v>
      </c>
      <c r="CM244" s="161">
        <f t="shared" si="11"/>
        <v>0</v>
      </c>
      <c r="CN244" s="161">
        <f t="shared" si="11"/>
        <v>0</v>
      </c>
      <c r="CO244" s="161">
        <f t="shared" si="11"/>
        <v>0</v>
      </c>
      <c r="CP244" s="161">
        <f t="shared" si="11"/>
        <v>0</v>
      </c>
    </row>
    <row r="245" spans="15:94" ht="14" x14ac:dyDescent="0.3">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c r="BP245" s="161"/>
      <c r="BQ245" s="161"/>
      <c r="BR245" s="161"/>
      <c r="BS245" s="161"/>
      <c r="BT245" s="161"/>
      <c r="BU245" s="161"/>
      <c r="BV245" s="161"/>
      <c r="BW245" s="161"/>
      <c r="BX245" s="161"/>
      <c r="BY245" s="161"/>
      <c r="BZ245" s="161"/>
      <c r="CA245" s="161"/>
      <c r="CB245" s="161"/>
      <c r="CC245" s="161"/>
      <c r="CD245" s="161"/>
      <c r="CE245" s="161"/>
      <c r="CF245" s="161"/>
      <c r="CG245" s="161"/>
      <c r="CH245" s="161"/>
      <c r="CI245" s="161"/>
      <c r="CJ245" s="161"/>
      <c r="CK245" s="161"/>
      <c r="CL245" s="161"/>
      <c r="CM245" s="161"/>
      <c r="CN245" s="161"/>
      <c r="CO245" s="161"/>
      <c r="CP245" s="161"/>
    </row>
    <row r="246" spans="15:94" ht="14" x14ac:dyDescent="0.3">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row>
    <row r="247" spans="15:94" ht="14" x14ac:dyDescent="0.3">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c r="BP247" s="161"/>
      <c r="BQ247" s="161"/>
      <c r="BR247" s="161"/>
      <c r="BS247" s="161"/>
      <c r="BT247" s="161"/>
      <c r="BU247" s="161"/>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161"/>
    </row>
    <row r="248" spans="15:94" ht="14" x14ac:dyDescent="0.3">
      <c r="O248" s="2" t="str">
        <f>Lists!$B$10</f>
        <v>Option 6</v>
      </c>
      <c r="P248" s="161">
        <f>SUMIF($E$14:$E$217,$O248,P$14:P$217)</f>
        <v>0</v>
      </c>
      <c r="Q248" s="161">
        <f t="shared" ref="Q248:BL248" si="12">SUMIF($E$14:$E$217,$O248,Q$14:Q$217)</f>
        <v>0</v>
      </c>
      <c r="R248" s="161">
        <f t="shared" si="12"/>
        <v>0</v>
      </c>
      <c r="S248" s="161">
        <f t="shared" si="12"/>
        <v>0</v>
      </c>
      <c r="T248" s="161">
        <f t="shared" si="12"/>
        <v>0</v>
      </c>
      <c r="U248" s="161">
        <f t="shared" si="12"/>
        <v>0</v>
      </c>
      <c r="V248" s="161">
        <f t="shared" si="12"/>
        <v>0</v>
      </c>
      <c r="W248" s="161">
        <f t="shared" si="12"/>
        <v>0</v>
      </c>
      <c r="X248" s="161">
        <f t="shared" si="12"/>
        <v>0</v>
      </c>
      <c r="Y248" s="161">
        <f t="shared" si="12"/>
        <v>0</v>
      </c>
      <c r="Z248" s="161">
        <f t="shared" si="12"/>
        <v>0</v>
      </c>
      <c r="AA248" s="161">
        <f t="shared" si="12"/>
        <v>0</v>
      </c>
      <c r="AB248" s="161">
        <f t="shared" si="12"/>
        <v>0</v>
      </c>
      <c r="AC248" s="161">
        <f t="shared" si="12"/>
        <v>0</v>
      </c>
      <c r="AD248" s="161">
        <f t="shared" si="12"/>
        <v>0</v>
      </c>
      <c r="AE248" s="161">
        <f t="shared" si="12"/>
        <v>0</v>
      </c>
      <c r="AF248" s="161">
        <f t="shared" si="12"/>
        <v>0</v>
      </c>
      <c r="AG248" s="161">
        <f t="shared" si="12"/>
        <v>0</v>
      </c>
      <c r="AH248" s="161">
        <f t="shared" si="12"/>
        <v>0</v>
      </c>
      <c r="AI248" s="161">
        <f t="shared" si="12"/>
        <v>0</v>
      </c>
      <c r="AJ248" s="161">
        <f t="shared" si="12"/>
        <v>0</v>
      </c>
      <c r="AK248" s="161">
        <f t="shared" si="12"/>
        <v>0</v>
      </c>
      <c r="AL248" s="161">
        <f t="shared" si="12"/>
        <v>0</v>
      </c>
      <c r="AM248" s="161">
        <f t="shared" si="12"/>
        <v>0</v>
      </c>
      <c r="AN248" s="161">
        <f t="shared" si="12"/>
        <v>0</v>
      </c>
      <c r="AO248" s="161">
        <f t="shared" si="12"/>
        <v>0</v>
      </c>
      <c r="AP248" s="161">
        <f t="shared" si="12"/>
        <v>0</v>
      </c>
      <c r="AQ248" s="161">
        <f t="shared" si="12"/>
        <v>0</v>
      </c>
      <c r="AR248" s="161">
        <f t="shared" si="12"/>
        <v>0</v>
      </c>
      <c r="AS248" s="161">
        <f t="shared" si="12"/>
        <v>0</v>
      </c>
      <c r="AT248" s="161">
        <f t="shared" si="12"/>
        <v>0</v>
      </c>
      <c r="AU248" s="161">
        <f t="shared" si="12"/>
        <v>0</v>
      </c>
      <c r="AV248" s="161">
        <f t="shared" si="12"/>
        <v>0</v>
      </c>
      <c r="AW248" s="161">
        <f t="shared" si="12"/>
        <v>0</v>
      </c>
      <c r="AX248" s="161">
        <f t="shared" si="12"/>
        <v>0</v>
      </c>
      <c r="AY248" s="161">
        <f t="shared" si="12"/>
        <v>0</v>
      </c>
      <c r="AZ248" s="161">
        <f t="shared" si="12"/>
        <v>0</v>
      </c>
      <c r="BA248" s="161">
        <f t="shared" si="12"/>
        <v>0</v>
      </c>
      <c r="BB248" s="161">
        <f t="shared" si="12"/>
        <v>0</v>
      </c>
      <c r="BC248" s="161">
        <f t="shared" si="12"/>
        <v>0</v>
      </c>
      <c r="BD248" s="161">
        <f t="shared" si="12"/>
        <v>0</v>
      </c>
      <c r="BE248" s="161">
        <f t="shared" si="12"/>
        <v>0</v>
      </c>
      <c r="BF248" s="161">
        <f t="shared" si="12"/>
        <v>0</v>
      </c>
      <c r="BG248" s="161">
        <f t="shared" si="12"/>
        <v>0</v>
      </c>
      <c r="BH248" s="161">
        <f t="shared" si="12"/>
        <v>0</v>
      </c>
      <c r="BI248" s="161">
        <f t="shared" si="12"/>
        <v>0</v>
      </c>
      <c r="BJ248" s="161">
        <f t="shared" si="12"/>
        <v>0</v>
      </c>
      <c r="BK248" s="161">
        <f t="shared" si="12"/>
        <v>0</v>
      </c>
      <c r="BL248" s="161">
        <f t="shared" si="12"/>
        <v>0</v>
      </c>
      <c r="BM248" s="161">
        <f>SUMIF($E$14:$E$217,$O248,BM$14:BM$217)</f>
        <v>0</v>
      </c>
      <c r="BN248" s="161">
        <f t="shared" ref="BN248:CP248" si="13">SUMIF($E$14:$E$217,$O248,BN$14:BN$217)</f>
        <v>0</v>
      </c>
      <c r="BO248" s="161">
        <f t="shared" si="13"/>
        <v>0</v>
      </c>
      <c r="BP248" s="161">
        <f t="shared" si="13"/>
        <v>0</v>
      </c>
      <c r="BQ248" s="161">
        <f t="shared" si="13"/>
        <v>0</v>
      </c>
      <c r="BR248" s="161">
        <f t="shared" si="13"/>
        <v>0</v>
      </c>
      <c r="BS248" s="161">
        <f t="shared" si="13"/>
        <v>0</v>
      </c>
      <c r="BT248" s="161">
        <f t="shared" si="13"/>
        <v>0</v>
      </c>
      <c r="BU248" s="161">
        <f t="shared" si="13"/>
        <v>0</v>
      </c>
      <c r="BV248" s="161">
        <f t="shared" si="13"/>
        <v>0</v>
      </c>
      <c r="BW248" s="161">
        <f t="shared" si="13"/>
        <v>0</v>
      </c>
      <c r="BX248" s="161">
        <f t="shared" si="13"/>
        <v>0</v>
      </c>
      <c r="BY248" s="161">
        <f t="shared" si="13"/>
        <v>0</v>
      </c>
      <c r="BZ248" s="161">
        <f t="shared" si="13"/>
        <v>0</v>
      </c>
      <c r="CA248" s="161">
        <f t="shared" si="13"/>
        <v>0</v>
      </c>
      <c r="CB248" s="161">
        <f t="shared" si="13"/>
        <v>0</v>
      </c>
      <c r="CC248" s="161">
        <f t="shared" si="13"/>
        <v>0</v>
      </c>
      <c r="CD248" s="161">
        <f t="shared" si="13"/>
        <v>0</v>
      </c>
      <c r="CE248" s="161">
        <f t="shared" si="13"/>
        <v>0</v>
      </c>
      <c r="CF248" s="161">
        <f t="shared" si="13"/>
        <v>0</v>
      </c>
      <c r="CG248" s="161">
        <f t="shared" si="13"/>
        <v>0</v>
      </c>
      <c r="CH248" s="161">
        <f t="shared" si="13"/>
        <v>0</v>
      </c>
      <c r="CI248" s="161">
        <f t="shared" si="13"/>
        <v>0</v>
      </c>
      <c r="CJ248" s="161">
        <f t="shared" si="13"/>
        <v>0</v>
      </c>
      <c r="CK248" s="161">
        <f t="shared" si="13"/>
        <v>0</v>
      </c>
      <c r="CL248" s="161">
        <f t="shared" si="13"/>
        <v>0</v>
      </c>
      <c r="CM248" s="161">
        <f t="shared" si="13"/>
        <v>0</v>
      </c>
      <c r="CN248" s="161">
        <f t="shared" si="13"/>
        <v>0</v>
      </c>
      <c r="CO248" s="161">
        <f t="shared" si="13"/>
        <v>0</v>
      </c>
      <c r="CP248" s="161">
        <f t="shared" si="13"/>
        <v>0</v>
      </c>
    </row>
    <row r="249" spans="15:94" ht="14" x14ac:dyDescent="0.3">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row>
    <row r="250" spans="15:94" ht="14" x14ac:dyDescent="0.3">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c r="BP250" s="161"/>
      <c r="BQ250" s="161"/>
      <c r="BR250" s="161"/>
      <c r="BS250" s="161"/>
      <c r="BT250" s="161"/>
      <c r="BU250" s="161"/>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161"/>
    </row>
    <row r="251" spans="15:94" ht="14" x14ac:dyDescent="0.3">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c r="BP251" s="161"/>
      <c r="BQ251" s="161"/>
      <c r="BR251" s="161"/>
      <c r="BS251" s="161"/>
      <c r="BT251" s="161"/>
      <c r="BU251" s="161"/>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161"/>
    </row>
    <row r="252" spans="15:94" ht="14" x14ac:dyDescent="0.3">
      <c r="O252" s="2" t="str">
        <f>Lists!$B$11</f>
        <v>Option 7</v>
      </c>
      <c r="P252" s="161">
        <f>SUMIF($E$14:$E$217,$O252,P$14:P$217)</f>
        <v>0</v>
      </c>
      <c r="Q252" s="161">
        <f t="shared" ref="Q252:BL252" si="14">SUMIF($E$14:$E$217,$O252,Q$14:Q$217)</f>
        <v>0</v>
      </c>
      <c r="R252" s="161">
        <f t="shared" si="14"/>
        <v>0</v>
      </c>
      <c r="S252" s="161">
        <f t="shared" si="14"/>
        <v>0</v>
      </c>
      <c r="T252" s="161">
        <f t="shared" si="14"/>
        <v>0</v>
      </c>
      <c r="U252" s="161">
        <f t="shared" si="14"/>
        <v>0</v>
      </c>
      <c r="V252" s="161">
        <f t="shared" si="14"/>
        <v>0</v>
      </c>
      <c r="W252" s="161">
        <f t="shared" si="14"/>
        <v>0</v>
      </c>
      <c r="X252" s="161">
        <f t="shared" si="14"/>
        <v>0</v>
      </c>
      <c r="Y252" s="161">
        <f t="shared" si="14"/>
        <v>0</v>
      </c>
      <c r="Z252" s="161">
        <f t="shared" si="14"/>
        <v>0</v>
      </c>
      <c r="AA252" s="161">
        <f t="shared" si="14"/>
        <v>0</v>
      </c>
      <c r="AB252" s="161">
        <f t="shared" si="14"/>
        <v>0</v>
      </c>
      <c r="AC252" s="161">
        <f t="shared" si="14"/>
        <v>0</v>
      </c>
      <c r="AD252" s="161">
        <f t="shared" si="14"/>
        <v>0</v>
      </c>
      <c r="AE252" s="161">
        <f t="shared" si="14"/>
        <v>0</v>
      </c>
      <c r="AF252" s="161">
        <f t="shared" si="14"/>
        <v>0</v>
      </c>
      <c r="AG252" s="161">
        <f t="shared" si="14"/>
        <v>0</v>
      </c>
      <c r="AH252" s="161">
        <f t="shared" si="14"/>
        <v>0</v>
      </c>
      <c r="AI252" s="161">
        <f t="shared" si="14"/>
        <v>0</v>
      </c>
      <c r="AJ252" s="161">
        <f t="shared" si="14"/>
        <v>0</v>
      </c>
      <c r="AK252" s="161">
        <f t="shared" si="14"/>
        <v>0</v>
      </c>
      <c r="AL252" s="161">
        <f t="shared" si="14"/>
        <v>0</v>
      </c>
      <c r="AM252" s="161">
        <f t="shared" si="14"/>
        <v>0</v>
      </c>
      <c r="AN252" s="161">
        <f t="shared" si="14"/>
        <v>0</v>
      </c>
      <c r="AO252" s="161">
        <f t="shared" si="14"/>
        <v>0</v>
      </c>
      <c r="AP252" s="161">
        <f t="shared" si="14"/>
        <v>0</v>
      </c>
      <c r="AQ252" s="161">
        <f t="shared" si="14"/>
        <v>0</v>
      </c>
      <c r="AR252" s="161">
        <f t="shared" si="14"/>
        <v>0</v>
      </c>
      <c r="AS252" s="161">
        <f t="shared" si="14"/>
        <v>0</v>
      </c>
      <c r="AT252" s="161">
        <f t="shared" si="14"/>
        <v>0</v>
      </c>
      <c r="AU252" s="161">
        <f t="shared" si="14"/>
        <v>0</v>
      </c>
      <c r="AV252" s="161">
        <f t="shared" si="14"/>
        <v>0</v>
      </c>
      <c r="AW252" s="161">
        <f t="shared" si="14"/>
        <v>0</v>
      </c>
      <c r="AX252" s="161">
        <f t="shared" si="14"/>
        <v>0</v>
      </c>
      <c r="AY252" s="161">
        <f t="shared" si="14"/>
        <v>0</v>
      </c>
      <c r="AZ252" s="161">
        <f t="shared" si="14"/>
        <v>0</v>
      </c>
      <c r="BA252" s="161">
        <f t="shared" si="14"/>
        <v>0</v>
      </c>
      <c r="BB252" s="161">
        <f t="shared" si="14"/>
        <v>0</v>
      </c>
      <c r="BC252" s="161">
        <f t="shared" si="14"/>
        <v>0</v>
      </c>
      <c r="BD252" s="161">
        <f t="shared" si="14"/>
        <v>0</v>
      </c>
      <c r="BE252" s="161">
        <f t="shared" si="14"/>
        <v>0</v>
      </c>
      <c r="BF252" s="161">
        <f t="shared" si="14"/>
        <v>0</v>
      </c>
      <c r="BG252" s="161">
        <f t="shared" si="14"/>
        <v>0</v>
      </c>
      <c r="BH252" s="161">
        <f t="shared" si="14"/>
        <v>0</v>
      </c>
      <c r="BI252" s="161">
        <f t="shared" si="14"/>
        <v>0</v>
      </c>
      <c r="BJ252" s="161">
        <f t="shared" si="14"/>
        <v>0</v>
      </c>
      <c r="BK252" s="161">
        <f t="shared" si="14"/>
        <v>0</v>
      </c>
      <c r="BL252" s="161">
        <f t="shared" si="14"/>
        <v>0</v>
      </c>
      <c r="BM252" s="161">
        <f>SUMIF($E$14:$E$217,$O252,BM$14:BM$217)</f>
        <v>0</v>
      </c>
      <c r="BN252" s="161">
        <f t="shared" ref="BN252:CP252" si="15">SUMIF($E$14:$E$217,$O252,BN$14:BN$217)</f>
        <v>0</v>
      </c>
      <c r="BO252" s="161">
        <f t="shared" si="15"/>
        <v>0</v>
      </c>
      <c r="BP252" s="161">
        <f t="shared" si="15"/>
        <v>0</v>
      </c>
      <c r="BQ252" s="161">
        <f t="shared" si="15"/>
        <v>0</v>
      </c>
      <c r="BR252" s="161">
        <f t="shared" si="15"/>
        <v>0</v>
      </c>
      <c r="BS252" s="161">
        <f t="shared" si="15"/>
        <v>0</v>
      </c>
      <c r="BT252" s="161">
        <f t="shared" si="15"/>
        <v>0</v>
      </c>
      <c r="BU252" s="161">
        <f t="shared" si="15"/>
        <v>0</v>
      </c>
      <c r="BV252" s="161">
        <f t="shared" si="15"/>
        <v>0</v>
      </c>
      <c r="BW252" s="161">
        <f t="shared" si="15"/>
        <v>0</v>
      </c>
      <c r="BX252" s="161">
        <f t="shared" si="15"/>
        <v>0</v>
      </c>
      <c r="BY252" s="161">
        <f t="shared" si="15"/>
        <v>0</v>
      </c>
      <c r="BZ252" s="161">
        <f t="shared" si="15"/>
        <v>0</v>
      </c>
      <c r="CA252" s="161">
        <f t="shared" si="15"/>
        <v>0</v>
      </c>
      <c r="CB252" s="161">
        <f t="shared" si="15"/>
        <v>0</v>
      </c>
      <c r="CC252" s="161">
        <f t="shared" si="15"/>
        <v>0</v>
      </c>
      <c r="CD252" s="161">
        <f t="shared" si="15"/>
        <v>0</v>
      </c>
      <c r="CE252" s="161">
        <f t="shared" si="15"/>
        <v>0</v>
      </c>
      <c r="CF252" s="161">
        <f t="shared" si="15"/>
        <v>0</v>
      </c>
      <c r="CG252" s="161">
        <f t="shared" si="15"/>
        <v>0</v>
      </c>
      <c r="CH252" s="161">
        <f t="shared" si="15"/>
        <v>0</v>
      </c>
      <c r="CI252" s="161">
        <f t="shared" si="15"/>
        <v>0</v>
      </c>
      <c r="CJ252" s="161">
        <f t="shared" si="15"/>
        <v>0</v>
      </c>
      <c r="CK252" s="161">
        <f t="shared" si="15"/>
        <v>0</v>
      </c>
      <c r="CL252" s="161">
        <f t="shared" si="15"/>
        <v>0</v>
      </c>
      <c r="CM252" s="161">
        <f t="shared" si="15"/>
        <v>0</v>
      </c>
      <c r="CN252" s="161">
        <f t="shared" si="15"/>
        <v>0</v>
      </c>
      <c r="CO252" s="161">
        <f t="shared" si="15"/>
        <v>0</v>
      </c>
      <c r="CP252" s="161">
        <f t="shared" si="15"/>
        <v>0</v>
      </c>
    </row>
    <row r="253" spans="15:94" ht="14" x14ac:dyDescent="0.3">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c r="BP253" s="161"/>
      <c r="BQ253" s="161"/>
      <c r="BR253" s="161"/>
      <c r="BS253" s="161"/>
      <c r="BT253" s="161"/>
      <c r="BU253" s="161"/>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161"/>
    </row>
    <row r="254" spans="15:94" ht="14" x14ac:dyDescent="0.3">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c r="BP254" s="161"/>
      <c r="BQ254" s="161"/>
      <c r="BR254" s="161"/>
      <c r="BS254" s="161"/>
      <c r="BT254" s="161"/>
      <c r="BU254" s="161"/>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161"/>
    </row>
    <row r="255" spans="15:94" ht="14" x14ac:dyDescent="0.3">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c r="BP255" s="161"/>
      <c r="BQ255" s="161"/>
      <c r="BR255" s="161"/>
      <c r="BS255" s="161"/>
      <c r="BT255" s="161"/>
      <c r="BU255" s="161"/>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row>
    <row r="256" spans="15:94" ht="14" x14ac:dyDescent="0.3">
      <c r="O256" s="2" t="str">
        <f>Lists!$B$12</f>
        <v>Option 8</v>
      </c>
      <c r="P256" s="161">
        <f>SUMIF($E$14:$E$217,$O256,P$14:P$217)</f>
        <v>0</v>
      </c>
      <c r="Q256" s="161">
        <f t="shared" ref="Q256:BL256" si="16">SUMIF($E$14:$E$217,$O256,Q$14:Q$217)</f>
        <v>0</v>
      </c>
      <c r="R256" s="161">
        <f t="shared" si="16"/>
        <v>0</v>
      </c>
      <c r="S256" s="161">
        <f t="shared" si="16"/>
        <v>0</v>
      </c>
      <c r="T256" s="161">
        <f t="shared" si="16"/>
        <v>0</v>
      </c>
      <c r="U256" s="161">
        <f t="shared" si="16"/>
        <v>0</v>
      </c>
      <c r="V256" s="161">
        <f t="shared" si="16"/>
        <v>0</v>
      </c>
      <c r="W256" s="161">
        <f t="shared" si="16"/>
        <v>0</v>
      </c>
      <c r="X256" s="161">
        <f t="shared" si="16"/>
        <v>0</v>
      </c>
      <c r="Y256" s="161">
        <f t="shared" si="16"/>
        <v>0</v>
      </c>
      <c r="Z256" s="161">
        <f t="shared" si="16"/>
        <v>0</v>
      </c>
      <c r="AA256" s="161">
        <f t="shared" si="16"/>
        <v>0</v>
      </c>
      <c r="AB256" s="161">
        <f t="shared" si="16"/>
        <v>0</v>
      </c>
      <c r="AC256" s="161">
        <f t="shared" si="16"/>
        <v>0</v>
      </c>
      <c r="AD256" s="161">
        <f t="shared" si="16"/>
        <v>0</v>
      </c>
      <c r="AE256" s="161">
        <f t="shared" si="16"/>
        <v>0</v>
      </c>
      <c r="AF256" s="161">
        <f t="shared" si="16"/>
        <v>0</v>
      </c>
      <c r="AG256" s="161">
        <f t="shared" si="16"/>
        <v>0</v>
      </c>
      <c r="AH256" s="161">
        <f t="shared" si="16"/>
        <v>0</v>
      </c>
      <c r="AI256" s="161">
        <f t="shared" si="16"/>
        <v>0</v>
      </c>
      <c r="AJ256" s="161">
        <f t="shared" si="16"/>
        <v>0</v>
      </c>
      <c r="AK256" s="161">
        <f t="shared" si="16"/>
        <v>0</v>
      </c>
      <c r="AL256" s="161">
        <f t="shared" si="16"/>
        <v>0</v>
      </c>
      <c r="AM256" s="161">
        <f t="shared" si="16"/>
        <v>0</v>
      </c>
      <c r="AN256" s="161">
        <f t="shared" si="16"/>
        <v>0</v>
      </c>
      <c r="AO256" s="161">
        <f t="shared" si="16"/>
        <v>0</v>
      </c>
      <c r="AP256" s="161">
        <f t="shared" si="16"/>
        <v>0</v>
      </c>
      <c r="AQ256" s="161">
        <f t="shared" si="16"/>
        <v>0</v>
      </c>
      <c r="AR256" s="161">
        <f t="shared" si="16"/>
        <v>0</v>
      </c>
      <c r="AS256" s="161">
        <f t="shared" si="16"/>
        <v>0</v>
      </c>
      <c r="AT256" s="161">
        <f t="shared" si="16"/>
        <v>0</v>
      </c>
      <c r="AU256" s="161">
        <f t="shared" si="16"/>
        <v>0</v>
      </c>
      <c r="AV256" s="161">
        <f t="shared" si="16"/>
        <v>0</v>
      </c>
      <c r="AW256" s="161">
        <f t="shared" si="16"/>
        <v>0</v>
      </c>
      <c r="AX256" s="161">
        <f t="shared" si="16"/>
        <v>0</v>
      </c>
      <c r="AY256" s="161">
        <f t="shared" si="16"/>
        <v>0</v>
      </c>
      <c r="AZ256" s="161">
        <f t="shared" si="16"/>
        <v>0</v>
      </c>
      <c r="BA256" s="161">
        <f t="shared" si="16"/>
        <v>0</v>
      </c>
      <c r="BB256" s="161">
        <f t="shared" si="16"/>
        <v>0</v>
      </c>
      <c r="BC256" s="161">
        <f t="shared" si="16"/>
        <v>0</v>
      </c>
      <c r="BD256" s="161">
        <f t="shared" si="16"/>
        <v>0</v>
      </c>
      <c r="BE256" s="161">
        <f t="shared" si="16"/>
        <v>0</v>
      </c>
      <c r="BF256" s="161">
        <f t="shared" si="16"/>
        <v>0</v>
      </c>
      <c r="BG256" s="161">
        <f t="shared" si="16"/>
        <v>0</v>
      </c>
      <c r="BH256" s="161">
        <f t="shared" si="16"/>
        <v>0</v>
      </c>
      <c r="BI256" s="161">
        <f t="shared" si="16"/>
        <v>0</v>
      </c>
      <c r="BJ256" s="161">
        <f t="shared" si="16"/>
        <v>0</v>
      </c>
      <c r="BK256" s="161">
        <f t="shared" si="16"/>
        <v>0</v>
      </c>
      <c r="BL256" s="161">
        <f t="shared" si="16"/>
        <v>0</v>
      </c>
      <c r="BM256" s="161">
        <f>SUMIF($E$14:$E$217,$O256,BM$14:BM$217)</f>
        <v>0</v>
      </c>
      <c r="BN256" s="161">
        <f t="shared" ref="BN256:CP256" si="17">SUMIF($E$14:$E$217,$O256,BN$14:BN$217)</f>
        <v>0</v>
      </c>
      <c r="BO256" s="161">
        <f t="shared" si="17"/>
        <v>0</v>
      </c>
      <c r="BP256" s="161">
        <f t="shared" si="17"/>
        <v>0</v>
      </c>
      <c r="BQ256" s="161">
        <f t="shared" si="17"/>
        <v>0</v>
      </c>
      <c r="BR256" s="161">
        <f t="shared" si="17"/>
        <v>0</v>
      </c>
      <c r="BS256" s="161">
        <f t="shared" si="17"/>
        <v>0</v>
      </c>
      <c r="BT256" s="161">
        <f t="shared" si="17"/>
        <v>0</v>
      </c>
      <c r="BU256" s="161">
        <f t="shared" si="17"/>
        <v>0</v>
      </c>
      <c r="BV256" s="161">
        <f t="shared" si="17"/>
        <v>0</v>
      </c>
      <c r="BW256" s="161">
        <f t="shared" si="17"/>
        <v>0</v>
      </c>
      <c r="BX256" s="161">
        <f t="shared" si="17"/>
        <v>0</v>
      </c>
      <c r="BY256" s="161">
        <f t="shared" si="17"/>
        <v>0</v>
      </c>
      <c r="BZ256" s="161">
        <f t="shared" si="17"/>
        <v>0</v>
      </c>
      <c r="CA256" s="161">
        <f t="shared" si="17"/>
        <v>0</v>
      </c>
      <c r="CB256" s="161">
        <f t="shared" si="17"/>
        <v>0</v>
      </c>
      <c r="CC256" s="161">
        <f t="shared" si="17"/>
        <v>0</v>
      </c>
      <c r="CD256" s="161">
        <f t="shared" si="17"/>
        <v>0</v>
      </c>
      <c r="CE256" s="161">
        <f t="shared" si="17"/>
        <v>0</v>
      </c>
      <c r="CF256" s="161">
        <f t="shared" si="17"/>
        <v>0</v>
      </c>
      <c r="CG256" s="161">
        <f t="shared" si="17"/>
        <v>0</v>
      </c>
      <c r="CH256" s="161">
        <f t="shared" si="17"/>
        <v>0</v>
      </c>
      <c r="CI256" s="161">
        <f t="shared" si="17"/>
        <v>0</v>
      </c>
      <c r="CJ256" s="161">
        <f t="shared" si="17"/>
        <v>0</v>
      </c>
      <c r="CK256" s="161">
        <f t="shared" si="17"/>
        <v>0</v>
      </c>
      <c r="CL256" s="161">
        <f t="shared" si="17"/>
        <v>0</v>
      </c>
      <c r="CM256" s="161">
        <f t="shared" si="17"/>
        <v>0</v>
      </c>
      <c r="CN256" s="161">
        <f t="shared" si="17"/>
        <v>0</v>
      </c>
      <c r="CO256" s="161">
        <f t="shared" si="17"/>
        <v>0</v>
      </c>
      <c r="CP256" s="161">
        <f t="shared" si="17"/>
        <v>0</v>
      </c>
    </row>
    <row r="257" spans="1:94" ht="14" x14ac:dyDescent="0.3">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row>
    <row r="258" spans="1:94" ht="14" x14ac:dyDescent="0.3">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row>
    <row r="259" spans="1:94" ht="14" x14ac:dyDescent="0.3">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row>
    <row r="260" spans="1:94" ht="14" x14ac:dyDescent="0.3">
      <c r="O260" s="2" t="str">
        <f>Lists!$B$13</f>
        <v>Option 9</v>
      </c>
      <c r="P260" s="161">
        <f>SUMIF($E$14:$E$217,$O260,P$14:P$217)</f>
        <v>0</v>
      </c>
      <c r="Q260" s="161">
        <f t="shared" ref="Q260:BL260" si="18">SUMIF($E$14:$E$217,$O260,Q$14:Q$217)</f>
        <v>0</v>
      </c>
      <c r="R260" s="161">
        <f t="shared" si="18"/>
        <v>0</v>
      </c>
      <c r="S260" s="161">
        <f t="shared" si="18"/>
        <v>0</v>
      </c>
      <c r="T260" s="161">
        <f t="shared" si="18"/>
        <v>0</v>
      </c>
      <c r="U260" s="161">
        <f t="shared" si="18"/>
        <v>0</v>
      </c>
      <c r="V260" s="161">
        <f t="shared" si="18"/>
        <v>0</v>
      </c>
      <c r="W260" s="161">
        <f t="shared" si="18"/>
        <v>0</v>
      </c>
      <c r="X260" s="161">
        <f t="shared" si="18"/>
        <v>0</v>
      </c>
      <c r="Y260" s="161">
        <f t="shared" si="18"/>
        <v>0</v>
      </c>
      <c r="Z260" s="161">
        <f t="shared" si="18"/>
        <v>0</v>
      </c>
      <c r="AA260" s="161">
        <f t="shared" si="18"/>
        <v>0</v>
      </c>
      <c r="AB260" s="161">
        <f t="shared" si="18"/>
        <v>0</v>
      </c>
      <c r="AC260" s="161">
        <f t="shared" si="18"/>
        <v>0</v>
      </c>
      <c r="AD260" s="161">
        <f t="shared" si="18"/>
        <v>0</v>
      </c>
      <c r="AE260" s="161">
        <f t="shared" si="18"/>
        <v>0</v>
      </c>
      <c r="AF260" s="161">
        <f t="shared" si="18"/>
        <v>0</v>
      </c>
      <c r="AG260" s="161">
        <f t="shared" si="18"/>
        <v>0</v>
      </c>
      <c r="AH260" s="161">
        <f t="shared" si="18"/>
        <v>0</v>
      </c>
      <c r="AI260" s="161">
        <f t="shared" si="18"/>
        <v>0</v>
      </c>
      <c r="AJ260" s="161">
        <f t="shared" si="18"/>
        <v>0</v>
      </c>
      <c r="AK260" s="161">
        <f t="shared" si="18"/>
        <v>0</v>
      </c>
      <c r="AL260" s="161">
        <f t="shared" si="18"/>
        <v>0</v>
      </c>
      <c r="AM260" s="161">
        <f t="shared" si="18"/>
        <v>0</v>
      </c>
      <c r="AN260" s="161">
        <f t="shared" si="18"/>
        <v>0</v>
      </c>
      <c r="AO260" s="161">
        <f t="shared" si="18"/>
        <v>0</v>
      </c>
      <c r="AP260" s="161">
        <f t="shared" si="18"/>
        <v>0</v>
      </c>
      <c r="AQ260" s="161">
        <f t="shared" si="18"/>
        <v>0</v>
      </c>
      <c r="AR260" s="161">
        <f t="shared" si="18"/>
        <v>0</v>
      </c>
      <c r="AS260" s="161">
        <f t="shared" si="18"/>
        <v>0</v>
      </c>
      <c r="AT260" s="161">
        <f t="shared" si="18"/>
        <v>0</v>
      </c>
      <c r="AU260" s="161">
        <f t="shared" si="18"/>
        <v>0</v>
      </c>
      <c r="AV260" s="161">
        <f t="shared" si="18"/>
        <v>0</v>
      </c>
      <c r="AW260" s="161">
        <f t="shared" si="18"/>
        <v>0</v>
      </c>
      <c r="AX260" s="161">
        <f t="shared" si="18"/>
        <v>0</v>
      </c>
      <c r="AY260" s="161">
        <f t="shared" si="18"/>
        <v>0</v>
      </c>
      <c r="AZ260" s="161">
        <f t="shared" si="18"/>
        <v>0</v>
      </c>
      <c r="BA260" s="161">
        <f t="shared" si="18"/>
        <v>0</v>
      </c>
      <c r="BB260" s="161">
        <f t="shared" si="18"/>
        <v>0</v>
      </c>
      <c r="BC260" s="161">
        <f t="shared" si="18"/>
        <v>0</v>
      </c>
      <c r="BD260" s="161">
        <f t="shared" si="18"/>
        <v>0</v>
      </c>
      <c r="BE260" s="161">
        <f t="shared" si="18"/>
        <v>0</v>
      </c>
      <c r="BF260" s="161">
        <f t="shared" si="18"/>
        <v>0</v>
      </c>
      <c r="BG260" s="161">
        <f t="shared" si="18"/>
        <v>0</v>
      </c>
      <c r="BH260" s="161">
        <f t="shared" si="18"/>
        <v>0</v>
      </c>
      <c r="BI260" s="161">
        <f t="shared" si="18"/>
        <v>0</v>
      </c>
      <c r="BJ260" s="161">
        <f t="shared" si="18"/>
        <v>0</v>
      </c>
      <c r="BK260" s="161">
        <f t="shared" si="18"/>
        <v>0</v>
      </c>
      <c r="BL260" s="161">
        <f t="shared" si="18"/>
        <v>0</v>
      </c>
      <c r="BM260" s="161">
        <f>SUMIF($E$14:$E$217,$O260,BM$14:BM$217)</f>
        <v>0</v>
      </c>
      <c r="BN260" s="161">
        <f t="shared" ref="BN260:CP260" si="19">SUMIF($E$14:$E$217,$O260,BN$14:BN$217)</f>
        <v>0</v>
      </c>
      <c r="BO260" s="161">
        <f t="shared" si="19"/>
        <v>0</v>
      </c>
      <c r="BP260" s="161">
        <f t="shared" si="19"/>
        <v>0</v>
      </c>
      <c r="BQ260" s="161">
        <f t="shared" si="19"/>
        <v>0</v>
      </c>
      <c r="BR260" s="161">
        <f t="shared" si="19"/>
        <v>0</v>
      </c>
      <c r="BS260" s="161">
        <f t="shared" si="19"/>
        <v>0</v>
      </c>
      <c r="BT260" s="161">
        <f t="shared" si="19"/>
        <v>0</v>
      </c>
      <c r="BU260" s="161">
        <f t="shared" si="19"/>
        <v>0</v>
      </c>
      <c r="BV260" s="161">
        <f t="shared" si="19"/>
        <v>0</v>
      </c>
      <c r="BW260" s="161">
        <f t="shared" si="19"/>
        <v>0</v>
      </c>
      <c r="BX260" s="161">
        <f t="shared" si="19"/>
        <v>0</v>
      </c>
      <c r="BY260" s="161">
        <f t="shared" si="19"/>
        <v>0</v>
      </c>
      <c r="BZ260" s="161">
        <f t="shared" si="19"/>
        <v>0</v>
      </c>
      <c r="CA260" s="161">
        <f t="shared" si="19"/>
        <v>0</v>
      </c>
      <c r="CB260" s="161">
        <f t="shared" si="19"/>
        <v>0</v>
      </c>
      <c r="CC260" s="161">
        <f t="shared" si="19"/>
        <v>0</v>
      </c>
      <c r="CD260" s="161">
        <f t="shared" si="19"/>
        <v>0</v>
      </c>
      <c r="CE260" s="161">
        <f t="shared" si="19"/>
        <v>0</v>
      </c>
      <c r="CF260" s="161">
        <f t="shared" si="19"/>
        <v>0</v>
      </c>
      <c r="CG260" s="161">
        <f t="shared" si="19"/>
        <v>0</v>
      </c>
      <c r="CH260" s="161">
        <f t="shared" si="19"/>
        <v>0</v>
      </c>
      <c r="CI260" s="161">
        <f t="shared" si="19"/>
        <v>0</v>
      </c>
      <c r="CJ260" s="161">
        <f t="shared" si="19"/>
        <v>0</v>
      </c>
      <c r="CK260" s="161">
        <f t="shared" si="19"/>
        <v>0</v>
      </c>
      <c r="CL260" s="161">
        <f t="shared" si="19"/>
        <v>0</v>
      </c>
      <c r="CM260" s="161">
        <f t="shared" si="19"/>
        <v>0</v>
      </c>
      <c r="CN260" s="161">
        <f t="shared" si="19"/>
        <v>0</v>
      </c>
      <c r="CO260" s="161">
        <f t="shared" si="19"/>
        <v>0</v>
      </c>
      <c r="CP260" s="161">
        <f t="shared" si="19"/>
        <v>0</v>
      </c>
    </row>
    <row r="261" spans="1:94" ht="14" x14ac:dyDescent="0.3">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row>
    <row r="262" spans="1:94" ht="14" x14ac:dyDescent="0.3">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c r="BP262" s="161"/>
      <c r="BQ262" s="161"/>
      <c r="BR262" s="161"/>
      <c r="BS262" s="161"/>
      <c r="BT262" s="161"/>
      <c r="BU262" s="161"/>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row>
    <row r="263" spans="1:94" ht="14" x14ac:dyDescent="0.3">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row>
    <row r="264" spans="1:94" ht="14" x14ac:dyDescent="0.3">
      <c r="O264" s="2" t="str">
        <f>Lists!$B$14</f>
        <v>Option 10</v>
      </c>
      <c r="P264" s="161">
        <f>SUMIF($E$14:$E$217,$O264,P$14:P$217)</f>
        <v>0</v>
      </c>
      <c r="Q264" s="161">
        <f t="shared" ref="Q264:BL264" si="20">SUMIF($E$14:$E$217,$O264,Q$14:Q$217)</f>
        <v>0</v>
      </c>
      <c r="R264" s="161">
        <f t="shared" si="20"/>
        <v>0</v>
      </c>
      <c r="S264" s="161">
        <f t="shared" si="20"/>
        <v>0</v>
      </c>
      <c r="T264" s="161">
        <f t="shared" si="20"/>
        <v>0</v>
      </c>
      <c r="U264" s="161">
        <f t="shared" si="20"/>
        <v>0</v>
      </c>
      <c r="V264" s="161">
        <f t="shared" si="20"/>
        <v>0</v>
      </c>
      <c r="W264" s="161">
        <f t="shared" si="20"/>
        <v>0</v>
      </c>
      <c r="X264" s="161">
        <f t="shared" si="20"/>
        <v>0</v>
      </c>
      <c r="Y264" s="161">
        <f t="shared" si="20"/>
        <v>0</v>
      </c>
      <c r="Z264" s="161">
        <f t="shared" si="20"/>
        <v>0</v>
      </c>
      <c r="AA264" s="161">
        <f t="shared" si="20"/>
        <v>0</v>
      </c>
      <c r="AB264" s="161">
        <f t="shared" si="20"/>
        <v>0</v>
      </c>
      <c r="AC264" s="161">
        <f t="shared" si="20"/>
        <v>0</v>
      </c>
      <c r="AD264" s="161">
        <f t="shared" si="20"/>
        <v>0</v>
      </c>
      <c r="AE264" s="161">
        <f t="shared" si="20"/>
        <v>0</v>
      </c>
      <c r="AF264" s="161">
        <f t="shared" si="20"/>
        <v>0</v>
      </c>
      <c r="AG264" s="161">
        <f t="shared" si="20"/>
        <v>0</v>
      </c>
      <c r="AH264" s="161">
        <f t="shared" si="20"/>
        <v>0</v>
      </c>
      <c r="AI264" s="161">
        <f t="shared" si="20"/>
        <v>0</v>
      </c>
      <c r="AJ264" s="161">
        <f t="shared" si="20"/>
        <v>0</v>
      </c>
      <c r="AK264" s="161">
        <f t="shared" si="20"/>
        <v>0</v>
      </c>
      <c r="AL264" s="161">
        <f t="shared" si="20"/>
        <v>0</v>
      </c>
      <c r="AM264" s="161">
        <f t="shared" si="20"/>
        <v>0</v>
      </c>
      <c r="AN264" s="161">
        <f t="shared" si="20"/>
        <v>0</v>
      </c>
      <c r="AO264" s="161">
        <f t="shared" si="20"/>
        <v>0</v>
      </c>
      <c r="AP264" s="161">
        <f t="shared" si="20"/>
        <v>0</v>
      </c>
      <c r="AQ264" s="161">
        <f t="shared" si="20"/>
        <v>0</v>
      </c>
      <c r="AR264" s="161">
        <f t="shared" si="20"/>
        <v>0</v>
      </c>
      <c r="AS264" s="161">
        <f t="shared" si="20"/>
        <v>0</v>
      </c>
      <c r="AT264" s="161">
        <f t="shared" si="20"/>
        <v>0</v>
      </c>
      <c r="AU264" s="161">
        <f t="shared" si="20"/>
        <v>0</v>
      </c>
      <c r="AV264" s="161">
        <f t="shared" si="20"/>
        <v>0</v>
      </c>
      <c r="AW264" s="161">
        <f t="shared" si="20"/>
        <v>0</v>
      </c>
      <c r="AX264" s="161">
        <f t="shared" si="20"/>
        <v>0</v>
      </c>
      <c r="AY264" s="161">
        <f t="shared" si="20"/>
        <v>0</v>
      </c>
      <c r="AZ264" s="161">
        <f t="shared" si="20"/>
        <v>0</v>
      </c>
      <c r="BA264" s="161">
        <f t="shared" si="20"/>
        <v>0</v>
      </c>
      <c r="BB264" s="161">
        <f t="shared" si="20"/>
        <v>0</v>
      </c>
      <c r="BC264" s="161">
        <f t="shared" si="20"/>
        <v>0</v>
      </c>
      <c r="BD264" s="161">
        <f t="shared" si="20"/>
        <v>0</v>
      </c>
      <c r="BE264" s="161">
        <f t="shared" si="20"/>
        <v>0</v>
      </c>
      <c r="BF264" s="161">
        <f t="shared" si="20"/>
        <v>0</v>
      </c>
      <c r="BG264" s="161">
        <f t="shared" si="20"/>
        <v>0</v>
      </c>
      <c r="BH264" s="161">
        <f t="shared" si="20"/>
        <v>0</v>
      </c>
      <c r="BI264" s="161">
        <f t="shared" si="20"/>
        <v>0</v>
      </c>
      <c r="BJ264" s="161">
        <f t="shared" si="20"/>
        <v>0</v>
      </c>
      <c r="BK264" s="161">
        <f t="shared" si="20"/>
        <v>0</v>
      </c>
      <c r="BL264" s="161">
        <f t="shared" si="20"/>
        <v>0</v>
      </c>
      <c r="BM264" s="161">
        <f>SUMIF($E$14:$E$217,$O264,BM$14:BM$217)</f>
        <v>0</v>
      </c>
      <c r="BN264" s="161">
        <f t="shared" ref="BN264:CP264" si="21">SUMIF($E$14:$E$217,$O264,BN$14:BN$217)</f>
        <v>0</v>
      </c>
      <c r="BO264" s="161">
        <f t="shared" si="21"/>
        <v>0</v>
      </c>
      <c r="BP264" s="161">
        <f t="shared" si="21"/>
        <v>0</v>
      </c>
      <c r="BQ264" s="161">
        <f t="shared" si="21"/>
        <v>0</v>
      </c>
      <c r="BR264" s="161">
        <f t="shared" si="21"/>
        <v>0</v>
      </c>
      <c r="BS264" s="161">
        <f t="shared" si="21"/>
        <v>0</v>
      </c>
      <c r="BT264" s="161">
        <f t="shared" si="21"/>
        <v>0</v>
      </c>
      <c r="BU264" s="161">
        <f t="shared" si="21"/>
        <v>0</v>
      </c>
      <c r="BV264" s="161">
        <f t="shared" si="21"/>
        <v>0</v>
      </c>
      <c r="BW264" s="161">
        <f t="shared" si="21"/>
        <v>0</v>
      </c>
      <c r="BX264" s="161">
        <f t="shared" si="21"/>
        <v>0</v>
      </c>
      <c r="BY264" s="161">
        <f t="shared" si="21"/>
        <v>0</v>
      </c>
      <c r="BZ264" s="161">
        <f t="shared" si="21"/>
        <v>0</v>
      </c>
      <c r="CA264" s="161">
        <f t="shared" si="21"/>
        <v>0</v>
      </c>
      <c r="CB264" s="161">
        <f t="shared" si="21"/>
        <v>0</v>
      </c>
      <c r="CC264" s="161">
        <f t="shared" si="21"/>
        <v>0</v>
      </c>
      <c r="CD264" s="161">
        <f t="shared" si="21"/>
        <v>0</v>
      </c>
      <c r="CE264" s="161">
        <f t="shared" si="21"/>
        <v>0</v>
      </c>
      <c r="CF264" s="161">
        <f t="shared" si="21"/>
        <v>0</v>
      </c>
      <c r="CG264" s="161">
        <f t="shared" si="21"/>
        <v>0</v>
      </c>
      <c r="CH264" s="161">
        <f t="shared" si="21"/>
        <v>0</v>
      </c>
      <c r="CI264" s="161">
        <f t="shared" si="21"/>
        <v>0</v>
      </c>
      <c r="CJ264" s="161">
        <f t="shared" si="21"/>
        <v>0</v>
      </c>
      <c r="CK264" s="161">
        <f t="shared" si="21"/>
        <v>0</v>
      </c>
      <c r="CL264" s="161">
        <f t="shared" si="21"/>
        <v>0</v>
      </c>
      <c r="CM264" s="161">
        <f t="shared" si="21"/>
        <v>0</v>
      </c>
      <c r="CN264" s="161">
        <f t="shared" si="21"/>
        <v>0</v>
      </c>
      <c r="CO264" s="161">
        <f t="shared" si="21"/>
        <v>0</v>
      </c>
      <c r="CP264" s="161">
        <f t="shared" si="21"/>
        <v>0</v>
      </c>
    </row>
    <row r="265" spans="1:94" ht="14" x14ac:dyDescent="0.3">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row>
    <row r="266" spans="1:94" s="17" customFormat="1" ht="14" x14ac:dyDescent="0.3">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c r="AV266" s="164"/>
      <c r="AW266" s="164"/>
      <c r="AX266" s="164"/>
      <c r="AY266" s="164"/>
      <c r="AZ266" s="164"/>
      <c r="BA266" s="164"/>
      <c r="BB266" s="164"/>
      <c r="BC266" s="164"/>
      <c r="BD266" s="164"/>
      <c r="BE266" s="164"/>
      <c r="BF266" s="164"/>
      <c r="BG266" s="164"/>
      <c r="BH266" s="164"/>
      <c r="BI266" s="164"/>
      <c r="BJ266" s="164"/>
      <c r="BK266" s="164"/>
      <c r="BL266" s="164"/>
      <c r="BM266" s="164"/>
      <c r="BN266" s="164"/>
      <c r="BO266" s="164"/>
      <c r="BP266" s="164"/>
      <c r="BQ266" s="164"/>
      <c r="BR266" s="164"/>
      <c r="BS266" s="164"/>
      <c r="BT266" s="164"/>
      <c r="BU266" s="164"/>
      <c r="BV266" s="164"/>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row>
    <row r="267" spans="1:94" ht="14" x14ac:dyDescent="0.3">
      <c r="A267" s="2" t="s">
        <v>244</v>
      </c>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row>
    <row r="268" spans="1:94" ht="14" x14ac:dyDescent="0.3">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row>
    <row r="269" spans="1:94" ht="14" x14ac:dyDescent="0.3">
      <c r="O269" s="2" t="str">
        <f>Lists!$B$4</f>
        <v>Base Case</v>
      </c>
      <c r="P269" s="161">
        <f>SUM(P224:CP224)</f>
        <v>0</v>
      </c>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c r="BP269" s="161"/>
      <c r="BQ269" s="161"/>
      <c r="BR269" s="161"/>
      <c r="BS269" s="161"/>
      <c r="BT269" s="161"/>
      <c r="BU269" s="161"/>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row>
    <row r="270" spans="1:94" ht="14" x14ac:dyDescent="0.3">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c r="BP270" s="161"/>
      <c r="BQ270" s="161"/>
      <c r="BR270" s="161"/>
      <c r="BS270" s="161"/>
      <c r="BT270" s="161"/>
      <c r="BU270" s="161"/>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row>
    <row r="271" spans="1:94" ht="14" x14ac:dyDescent="0.3">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c r="BP271" s="161"/>
      <c r="BQ271" s="161"/>
      <c r="BR271" s="161"/>
      <c r="BS271" s="161"/>
      <c r="BT271" s="161"/>
      <c r="BU271" s="161"/>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row>
    <row r="272" spans="1:94" ht="14" x14ac:dyDescent="0.3">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row>
    <row r="273" spans="15:94" ht="14" x14ac:dyDescent="0.3">
      <c r="O273" s="2" t="str">
        <f>Lists!$B$5</f>
        <v>Option 1</v>
      </c>
      <c r="P273" s="161">
        <f>SUM(P228:CP228)</f>
        <v>0</v>
      </c>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row>
    <row r="274" spans="15:94" ht="14" x14ac:dyDescent="0.3">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row>
    <row r="275" spans="15:94" ht="14" x14ac:dyDescent="0.3">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c r="BP275" s="161"/>
      <c r="BQ275" s="161"/>
      <c r="BR275" s="161"/>
      <c r="BS275" s="161"/>
      <c r="BT275" s="161"/>
      <c r="BU275" s="161"/>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row>
    <row r="276" spans="15:94" ht="14" x14ac:dyDescent="0.3">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c r="BP276" s="161"/>
      <c r="BQ276" s="161"/>
      <c r="BR276" s="161"/>
      <c r="BS276" s="161"/>
      <c r="BT276" s="161"/>
      <c r="BU276" s="161"/>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row>
    <row r="277" spans="15:94" ht="14" x14ac:dyDescent="0.3">
      <c r="O277" s="2" t="str">
        <f>Lists!$B$6</f>
        <v>Option 2</v>
      </c>
      <c r="P277" s="161">
        <f>SUM(P232:CP232)</f>
        <v>0</v>
      </c>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row>
    <row r="278" spans="15:94" ht="14" x14ac:dyDescent="0.3">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c r="BP278" s="161"/>
      <c r="BQ278" s="161"/>
      <c r="BR278" s="161"/>
      <c r="BS278" s="161"/>
      <c r="BT278" s="161"/>
      <c r="BU278" s="161"/>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row>
    <row r="279" spans="15:94" ht="14" x14ac:dyDescent="0.3">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c r="BP279" s="161"/>
      <c r="BQ279" s="161"/>
      <c r="BR279" s="161"/>
      <c r="BS279" s="161"/>
      <c r="BT279" s="161"/>
      <c r="BU279" s="161"/>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row>
    <row r="280" spans="15:94" ht="14" x14ac:dyDescent="0.3">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row>
    <row r="281" spans="15:94" ht="14" x14ac:dyDescent="0.3">
      <c r="O281" s="2" t="str">
        <f>Lists!$B$7</f>
        <v>Option 3</v>
      </c>
      <c r="P281" s="161">
        <f>SUM(P236:CP236)</f>
        <v>0</v>
      </c>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row>
    <row r="282" spans="15:94" ht="14" x14ac:dyDescent="0.3">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c r="BP282" s="161"/>
      <c r="BQ282" s="161"/>
      <c r="BR282" s="161"/>
      <c r="BS282" s="161"/>
      <c r="BT282" s="161"/>
      <c r="BU282" s="161"/>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row>
    <row r="283" spans="15:94" ht="14" x14ac:dyDescent="0.3">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c r="BP283" s="161"/>
      <c r="BQ283" s="161"/>
      <c r="BR283" s="161"/>
      <c r="BS283" s="161"/>
      <c r="BT283" s="161"/>
      <c r="BU283" s="161"/>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row>
    <row r="284" spans="15:94" ht="14" x14ac:dyDescent="0.3">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c r="BP284" s="161"/>
      <c r="BQ284" s="161"/>
      <c r="BR284" s="161"/>
      <c r="BS284" s="161"/>
      <c r="BT284" s="161"/>
      <c r="BU284" s="161"/>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row>
    <row r="285" spans="15:94" ht="14" x14ac:dyDescent="0.3">
      <c r="O285" s="2" t="str">
        <f>Lists!$B$8</f>
        <v>Option 4</v>
      </c>
      <c r="P285" s="161">
        <f>SUM(P240:CP240)</f>
        <v>0</v>
      </c>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c r="BP285" s="161"/>
      <c r="BQ285" s="161"/>
      <c r="BR285" s="161"/>
      <c r="BS285" s="161"/>
      <c r="BT285" s="161"/>
      <c r="BU285" s="161"/>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row>
    <row r="286" spans="15:94" ht="14" x14ac:dyDescent="0.3">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c r="BP286" s="161"/>
      <c r="BQ286" s="161"/>
      <c r="BR286" s="161"/>
      <c r="BS286" s="161"/>
      <c r="BT286" s="161"/>
      <c r="BU286" s="161"/>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row>
    <row r="287" spans="15:94" ht="14" x14ac:dyDescent="0.3">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row>
    <row r="288" spans="15:94" ht="14" x14ac:dyDescent="0.3">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row>
    <row r="289" spans="15:94" ht="14" x14ac:dyDescent="0.3">
      <c r="O289" s="2" t="str">
        <f>Lists!$B$9</f>
        <v>Option 5</v>
      </c>
      <c r="P289" s="161">
        <f>SUM(P244:CP244)</f>
        <v>0</v>
      </c>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c r="BP289" s="161"/>
      <c r="BQ289" s="161"/>
      <c r="BR289" s="161"/>
      <c r="BS289" s="161"/>
      <c r="BT289" s="161"/>
      <c r="BU289" s="161"/>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row>
    <row r="290" spans="15:94" ht="14" x14ac:dyDescent="0.3">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row>
    <row r="291" spans="15:94" ht="14" x14ac:dyDescent="0.3">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row>
    <row r="292" spans="15:94" ht="14" x14ac:dyDescent="0.3">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row>
    <row r="293" spans="15:94" ht="14" x14ac:dyDescent="0.3">
      <c r="O293" s="2" t="str">
        <f>Lists!$B$10</f>
        <v>Option 6</v>
      </c>
      <c r="P293" s="161">
        <f>SUM(P248:CP248)</f>
        <v>0</v>
      </c>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c r="BP293" s="161"/>
      <c r="BQ293" s="161"/>
      <c r="BR293" s="161"/>
      <c r="BS293" s="161"/>
      <c r="BT293" s="161"/>
      <c r="BU293" s="161"/>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row>
    <row r="294" spans="15:94" ht="14" x14ac:dyDescent="0.3">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c r="BP294" s="161"/>
      <c r="BQ294" s="161"/>
      <c r="BR294" s="161"/>
      <c r="BS294" s="161"/>
      <c r="BT294" s="161"/>
      <c r="BU294" s="161"/>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161"/>
    </row>
    <row r="295" spans="15:94" ht="14" x14ac:dyDescent="0.3">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c r="BP295" s="161"/>
      <c r="BQ295" s="161"/>
      <c r="BR295" s="161"/>
      <c r="BS295" s="161"/>
      <c r="BT295" s="161"/>
      <c r="BU295" s="161"/>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row>
    <row r="296" spans="15:94" ht="14" x14ac:dyDescent="0.3">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c r="BP296" s="161"/>
      <c r="BQ296" s="161"/>
      <c r="BR296" s="161"/>
      <c r="BS296" s="161"/>
      <c r="BT296" s="161"/>
      <c r="BU296" s="161"/>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row>
    <row r="297" spans="15:94" ht="14" x14ac:dyDescent="0.3">
      <c r="O297" s="2" t="str">
        <f>Lists!$B$11</f>
        <v>Option 7</v>
      </c>
      <c r="P297" s="161">
        <f>SUM(P252:CP252)</f>
        <v>0</v>
      </c>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c r="BP297" s="161"/>
      <c r="BQ297" s="161"/>
      <c r="BR297" s="161"/>
      <c r="BS297" s="161"/>
      <c r="BT297" s="161"/>
      <c r="BU297" s="161"/>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row>
    <row r="298" spans="15:94" ht="14" x14ac:dyDescent="0.3">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c r="BP298" s="161"/>
      <c r="BQ298" s="161"/>
      <c r="BR298" s="161"/>
      <c r="BS298" s="161"/>
      <c r="BT298" s="161"/>
      <c r="BU298" s="161"/>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row>
    <row r="299" spans="15:94" ht="14" x14ac:dyDescent="0.3">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c r="BP299" s="161"/>
      <c r="BQ299" s="161"/>
      <c r="BR299" s="161"/>
      <c r="BS299" s="161"/>
      <c r="BT299" s="161"/>
      <c r="BU299" s="161"/>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row>
    <row r="300" spans="15:94" ht="14" x14ac:dyDescent="0.3">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row>
    <row r="301" spans="15:94" ht="14" x14ac:dyDescent="0.3">
      <c r="O301" s="2" t="str">
        <f>Lists!$B$12</f>
        <v>Option 8</v>
      </c>
      <c r="P301" s="161">
        <f>SUM(P256:CP256)</f>
        <v>0</v>
      </c>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row>
    <row r="302" spans="15:94" ht="14" x14ac:dyDescent="0.3">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row>
    <row r="303" spans="15:94" ht="14" x14ac:dyDescent="0.3">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c r="BP303" s="161"/>
      <c r="BQ303" s="161"/>
      <c r="BR303" s="161"/>
      <c r="BS303" s="161"/>
      <c r="BT303" s="161"/>
      <c r="BU303" s="161"/>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row>
    <row r="304" spans="15:94" ht="14" x14ac:dyDescent="0.3">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c r="BP304" s="161"/>
      <c r="BQ304" s="161"/>
      <c r="BR304" s="161"/>
      <c r="BS304" s="161"/>
      <c r="BT304" s="161"/>
      <c r="BU304" s="161"/>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row>
    <row r="305" spans="1:94" ht="14" x14ac:dyDescent="0.3">
      <c r="O305" s="2" t="str">
        <f>Lists!$B$13</f>
        <v>Option 9</v>
      </c>
      <c r="P305" s="161">
        <f>SUM(P260:CP260)</f>
        <v>0</v>
      </c>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161"/>
      <c r="BU305" s="161"/>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row>
    <row r="306" spans="1:94" ht="14" x14ac:dyDescent="0.3">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row>
    <row r="307" spans="1:94" ht="14" x14ac:dyDescent="0.3">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161"/>
      <c r="BU307" s="161"/>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row>
    <row r="308" spans="1:94" ht="14" x14ac:dyDescent="0.3">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row>
    <row r="309" spans="1:94" ht="14" x14ac:dyDescent="0.3">
      <c r="O309" s="2" t="str">
        <f>Lists!$B$14</f>
        <v>Option 10</v>
      </c>
      <c r="P309" s="161">
        <f>SUM(P264:CP264)</f>
        <v>0</v>
      </c>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161"/>
      <c r="BU309" s="161"/>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row>
    <row r="310" spans="1:94" ht="14" x14ac:dyDescent="0.3">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row>
    <row r="311" spans="1:94" ht="14" x14ac:dyDescent="0.3">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row>
    <row r="312" spans="1:94" ht="14" x14ac:dyDescent="0.3">
      <c r="A312" s="4" t="s">
        <v>148</v>
      </c>
      <c r="B312" s="4"/>
      <c r="C312" s="4"/>
      <c r="D312" s="4"/>
      <c r="E312" s="4"/>
      <c r="F312" s="4"/>
      <c r="G312" s="4"/>
      <c r="H312" s="4"/>
      <c r="I312" s="4"/>
      <c r="J312" s="4"/>
      <c r="K312" s="4"/>
      <c r="L312" s="4"/>
      <c r="M312" s="4"/>
      <c r="N312" s="4"/>
      <c r="O312" s="4"/>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row>
    <row r="313" spans="1:94" ht="14" x14ac:dyDescent="0.3">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row>
    <row r="314" spans="1:94" ht="14" x14ac:dyDescent="0.3">
      <c r="O314" s="2" t="str">
        <f>Lists!$B$5</f>
        <v>Option 1</v>
      </c>
      <c r="P314" s="161">
        <f t="shared" ref="P314:AU314" si="22">P228-P$224</f>
        <v>0</v>
      </c>
      <c r="Q314" s="161">
        <f t="shared" si="22"/>
        <v>0</v>
      </c>
      <c r="R314" s="161">
        <f t="shared" si="22"/>
        <v>0</v>
      </c>
      <c r="S314" s="161">
        <f t="shared" si="22"/>
        <v>0</v>
      </c>
      <c r="T314" s="161">
        <f t="shared" si="22"/>
        <v>0</v>
      </c>
      <c r="U314" s="161">
        <f t="shared" si="22"/>
        <v>0</v>
      </c>
      <c r="V314" s="161">
        <f t="shared" si="22"/>
        <v>0</v>
      </c>
      <c r="W314" s="161">
        <f t="shared" si="22"/>
        <v>0</v>
      </c>
      <c r="X314" s="161">
        <f t="shared" si="22"/>
        <v>0</v>
      </c>
      <c r="Y314" s="161">
        <f t="shared" si="22"/>
        <v>0</v>
      </c>
      <c r="Z314" s="161">
        <f t="shared" si="22"/>
        <v>0</v>
      </c>
      <c r="AA314" s="161">
        <f t="shared" si="22"/>
        <v>0</v>
      </c>
      <c r="AB314" s="161">
        <f t="shared" si="22"/>
        <v>0</v>
      </c>
      <c r="AC314" s="161">
        <f t="shared" si="22"/>
        <v>0</v>
      </c>
      <c r="AD314" s="161">
        <f t="shared" si="22"/>
        <v>0</v>
      </c>
      <c r="AE314" s="161">
        <f t="shared" si="22"/>
        <v>0</v>
      </c>
      <c r="AF314" s="161">
        <f t="shared" si="22"/>
        <v>0</v>
      </c>
      <c r="AG314" s="161">
        <f t="shared" si="22"/>
        <v>0</v>
      </c>
      <c r="AH314" s="161">
        <f t="shared" si="22"/>
        <v>0</v>
      </c>
      <c r="AI314" s="161">
        <f t="shared" si="22"/>
        <v>0</v>
      </c>
      <c r="AJ314" s="161">
        <f t="shared" si="22"/>
        <v>0</v>
      </c>
      <c r="AK314" s="161">
        <f t="shared" si="22"/>
        <v>0</v>
      </c>
      <c r="AL314" s="161">
        <f t="shared" si="22"/>
        <v>0</v>
      </c>
      <c r="AM314" s="161">
        <f t="shared" si="22"/>
        <v>0</v>
      </c>
      <c r="AN314" s="161">
        <f t="shared" si="22"/>
        <v>0</v>
      </c>
      <c r="AO314" s="161">
        <f t="shared" si="22"/>
        <v>0</v>
      </c>
      <c r="AP314" s="161">
        <f t="shared" si="22"/>
        <v>0</v>
      </c>
      <c r="AQ314" s="161">
        <f t="shared" si="22"/>
        <v>0</v>
      </c>
      <c r="AR314" s="161">
        <f t="shared" si="22"/>
        <v>0</v>
      </c>
      <c r="AS314" s="161">
        <f t="shared" si="22"/>
        <v>0</v>
      </c>
      <c r="AT314" s="161">
        <f t="shared" si="22"/>
        <v>0</v>
      </c>
      <c r="AU314" s="161">
        <f t="shared" si="22"/>
        <v>0</v>
      </c>
      <c r="AV314" s="161">
        <f t="shared" ref="AV314:CA314" si="23">AV228-AV$224</f>
        <v>0</v>
      </c>
      <c r="AW314" s="161">
        <f t="shared" si="23"/>
        <v>0</v>
      </c>
      <c r="AX314" s="161">
        <f t="shared" si="23"/>
        <v>0</v>
      </c>
      <c r="AY314" s="161">
        <f t="shared" si="23"/>
        <v>0</v>
      </c>
      <c r="AZ314" s="161">
        <f t="shared" si="23"/>
        <v>0</v>
      </c>
      <c r="BA314" s="161">
        <f t="shared" si="23"/>
        <v>0</v>
      </c>
      <c r="BB314" s="161">
        <f t="shared" si="23"/>
        <v>0</v>
      </c>
      <c r="BC314" s="161">
        <f t="shared" si="23"/>
        <v>0</v>
      </c>
      <c r="BD314" s="161">
        <f t="shared" si="23"/>
        <v>0</v>
      </c>
      <c r="BE314" s="161">
        <f t="shared" si="23"/>
        <v>0</v>
      </c>
      <c r="BF314" s="161">
        <f t="shared" si="23"/>
        <v>0</v>
      </c>
      <c r="BG314" s="161">
        <f t="shared" si="23"/>
        <v>0</v>
      </c>
      <c r="BH314" s="161">
        <f t="shared" si="23"/>
        <v>0</v>
      </c>
      <c r="BI314" s="161">
        <f t="shared" si="23"/>
        <v>0</v>
      </c>
      <c r="BJ314" s="161">
        <f t="shared" si="23"/>
        <v>0</v>
      </c>
      <c r="BK314" s="161">
        <f t="shared" si="23"/>
        <v>0</v>
      </c>
      <c r="BL314" s="161">
        <f t="shared" si="23"/>
        <v>0</v>
      </c>
      <c r="BM314" s="161">
        <f t="shared" si="23"/>
        <v>0</v>
      </c>
      <c r="BN314" s="161">
        <f t="shared" si="23"/>
        <v>0</v>
      </c>
      <c r="BO314" s="161">
        <f t="shared" si="23"/>
        <v>0</v>
      </c>
      <c r="BP314" s="161">
        <f t="shared" si="23"/>
        <v>0</v>
      </c>
      <c r="BQ314" s="161">
        <f t="shared" si="23"/>
        <v>0</v>
      </c>
      <c r="BR314" s="161">
        <f t="shared" si="23"/>
        <v>0</v>
      </c>
      <c r="BS314" s="161">
        <f t="shared" si="23"/>
        <v>0</v>
      </c>
      <c r="BT314" s="161">
        <f t="shared" si="23"/>
        <v>0</v>
      </c>
      <c r="BU314" s="161">
        <f t="shared" si="23"/>
        <v>0</v>
      </c>
      <c r="BV314" s="161">
        <f t="shared" si="23"/>
        <v>0</v>
      </c>
      <c r="BW314" s="161">
        <f t="shared" si="23"/>
        <v>0</v>
      </c>
      <c r="BX314" s="161">
        <f t="shared" si="23"/>
        <v>0</v>
      </c>
      <c r="BY314" s="161">
        <f t="shared" si="23"/>
        <v>0</v>
      </c>
      <c r="BZ314" s="161">
        <f t="shared" si="23"/>
        <v>0</v>
      </c>
      <c r="CA314" s="161">
        <f t="shared" si="23"/>
        <v>0</v>
      </c>
      <c r="CB314" s="161">
        <f t="shared" ref="CB314:CP314" si="24">CB228-CB$224</f>
        <v>0</v>
      </c>
      <c r="CC314" s="161">
        <f t="shared" si="24"/>
        <v>0</v>
      </c>
      <c r="CD314" s="161">
        <f t="shared" si="24"/>
        <v>0</v>
      </c>
      <c r="CE314" s="161">
        <f t="shared" si="24"/>
        <v>0</v>
      </c>
      <c r="CF314" s="161">
        <f t="shared" si="24"/>
        <v>0</v>
      </c>
      <c r="CG314" s="161">
        <f t="shared" si="24"/>
        <v>0</v>
      </c>
      <c r="CH314" s="161">
        <f t="shared" si="24"/>
        <v>0</v>
      </c>
      <c r="CI314" s="161">
        <f t="shared" si="24"/>
        <v>0</v>
      </c>
      <c r="CJ314" s="161">
        <f t="shared" si="24"/>
        <v>0</v>
      </c>
      <c r="CK314" s="161">
        <f t="shared" si="24"/>
        <v>0</v>
      </c>
      <c r="CL314" s="161">
        <f t="shared" si="24"/>
        <v>0</v>
      </c>
      <c r="CM314" s="161">
        <f t="shared" si="24"/>
        <v>0</v>
      </c>
      <c r="CN314" s="161">
        <f t="shared" si="24"/>
        <v>0</v>
      </c>
      <c r="CO314" s="161">
        <f t="shared" si="24"/>
        <v>0</v>
      </c>
      <c r="CP314" s="161">
        <f t="shared" si="24"/>
        <v>0</v>
      </c>
    </row>
    <row r="315" spans="1:94" ht="14" x14ac:dyDescent="0.3">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c r="BP315" s="161"/>
      <c r="BQ315" s="161"/>
      <c r="BR315" s="161"/>
      <c r="BS315" s="161"/>
      <c r="BT315" s="161"/>
      <c r="BU315" s="161"/>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161"/>
    </row>
    <row r="316" spans="1:94" ht="14" x14ac:dyDescent="0.3">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c r="BP316" s="161"/>
      <c r="BQ316" s="161"/>
      <c r="BR316" s="161"/>
      <c r="BS316" s="161"/>
      <c r="BT316" s="161"/>
      <c r="BU316" s="161"/>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row>
    <row r="317" spans="1:94" ht="14" x14ac:dyDescent="0.3">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row>
    <row r="318" spans="1:94" ht="14" x14ac:dyDescent="0.3">
      <c r="O318" s="2" t="str">
        <f>Lists!$B$6</f>
        <v>Option 2</v>
      </c>
      <c r="P318" s="161">
        <f t="shared" ref="P318:AU318" si="25">P232-P$224</f>
        <v>0</v>
      </c>
      <c r="Q318" s="161">
        <f t="shared" si="25"/>
        <v>0</v>
      </c>
      <c r="R318" s="161">
        <f t="shared" si="25"/>
        <v>0</v>
      </c>
      <c r="S318" s="161">
        <f t="shared" si="25"/>
        <v>0</v>
      </c>
      <c r="T318" s="161">
        <f t="shared" si="25"/>
        <v>0</v>
      </c>
      <c r="U318" s="161">
        <f t="shared" si="25"/>
        <v>0</v>
      </c>
      <c r="V318" s="161">
        <f t="shared" si="25"/>
        <v>0</v>
      </c>
      <c r="W318" s="161">
        <f t="shared" si="25"/>
        <v>0</v>
      </c>
      <c r="X318" s="161">
        <f t="shared" si="25"/>
        <v>0</v>
      </c>
      <c r="Y318" s="161">
        <f t="shared" si="25"/>
        <v>0</v>
      </c>
      <c r="Z318" s="161">
        <f t="shared" si="25"/>
        <v>0</v>
      </c>
      <c r="AA318" s="161">
        <f t="shared" si="25"/>
        <v>0</v>
      </c>
      <c r="AB318" s="161">
        <f t="shared" si="25"/>
        <v>0</v>
      </c>
      <c r="AC318" s="161">
        <f t="shared" si="25"/>
        <v>0</v>
      </c>
      <c r="AD318" s="161">
        <f t="shared" si="25"/>
        <v>0</v>
      </c>
      <c r="AE318" s="161">
        <f t="shared" si="25"/>
        <v>0</v>
      </c>
      <c r="AF318" s="161">
        <f t="shared" si="25"/>
        <v>0</v>
      </c>
      <c r="AG318" s="161">
        <f t="shared" si="25"/>
        <v>0</v>
      </c>
      <c r="AH318" s="161">
        <f t="shared" si="25"/>
        <v>0</v>
      </c>
      <c r="AI318" s="161">
        <f t="shared" si="25"/>
        <v>0</v>
      </c>
      <c r="AJ318" s="161">
        <f t="shared" si="25"/>
        <v>0</v>
      </c>
      <c r="AK318" s="161">
        <f t="shared" si="25"/>
        <v>0</v>
      </c>
      <c r="AL318" s="161">
        <f t="shared" si="25"/>
        <v>0</v>
      </c>
      <c r="AM318" s="161">
        <f t="shared" si="25"/>
        <v>0</v>
      </c>
      <c r="AN318" s="161">
        <f t="shared" si="25"/>
        <v>0</v>
      </c>
      <c r="AO318" s="161">
        <f t="shared" si="25"/>
        <v>0</v>
      </c>
      <c r="AP318" s="161">
        <f t="shared" si="25"/>
        <v>0</v>
      </c>
      <c r="AQ318" s="161">
        <f t="shared" si="25"/>
        <v>0</v>
      </c>
      <c r="AR318" s="161">
        <f t="shared" si="25"/>
        <v>0</v>
      </c>
      <c r="AS318" s="161">
        <f t="shared" si="25"/>
        <v>0</v>
      </c>
      <c r="AT318" s="161">
        <f t="shared" si="25"/>
        <v>0</v>
      </c>
      <c r="AU318" s="161">
        <f t="shared" si="25"/>
        <v>0</v>
      </c>
      <c r="AV318" s="161">
        <f t="shared" ref="AV318:CA318" si="26">AV232-AV$224</f>
        <v>0</v>
      </c>
      <c r="AW318" s="161">
        <f t="shared" si="26"/>
        <v>0</v>
      </c>
      <c r="AX318" s="161">
        <f t="shared" si="26"/>
        <v>0</v>
      </c>
      <c r="AY318" s="161">
        <f t="shared" si="26"/>
        <v>0</v>
      </c>
      <c r="AZ318" s="161">
        <f t="shared" si="26"/>
        <v>0</v>
      </c>
      <c r="BA318" s="161">
        <f t="shared" si="26"/>
        <v>0</v>
      </c>
      <c r="BB318" s="161">
        <f t="shared" si="26"/>
        <v>0</v>
      </c>
      <c r="BC318" s="161">
        <f t="shared" si="26"/>
        <v>0</v>
      </c>
      <c r="BD318" s="161">
        <f t="shared" si="26"/>
        <v>0</v>
      </c>
      <c r="BE318" s="161">
        <f t="shared" si="26"/>
        <v>0</v>
      </c>
      <c r="BF318" s="161">
        <f t="shared" si="26"/>
        <v>0</v>
      </c>
      <c r="BG318" s="161">
        <f t="shared" si="26"/>
        <v>0</v>
      </c>
      <c r="BH318" s="161">
        <f t="shared" si="26"/>
        <v>0</v>
      </c>
      <c r="BI318" s="161">
        <f t="shared" si="26"/>
        <v>0</v>
      </c>
      <c r="BJ318" s="161">
        <f t="shared" si="26"/>
        <v>0</v>
      </c>
      <c r="BK318" s="161">
        <f t="shared" si="26"/>
        <v>0</v>
      </c>
      <c r="BL318" s="161">
        <f t="shared" si="26"/>
        <v>0</v>
      </c>
      <c r="BM318" s="161">
        <f t="shared" si="26"/>
        <v>0</v>
      </c>
      <c r="BN318" s="161">
        <f t="shared" si="26"/>
        <v>0</v>
      </c>
      <c r="BO318" s="161">
        <f t="shared" si="26"/>
        <v>0</v>
      </c>
      <c r="BP318" s="161">
        <f t="shared" si="26"/>
        <v>0</v>
      </c>
      <c r="BQ318" s="161">
        <f t="shared" si="26"/>
        <v>0</v>
      </c>
      <c r="BR318" s="161">
        <f t="shared" si="26"/>
        <v>0</v>
      </c>
      <c r="BS318" s="161">
        <f t="shared" si="26"/>
        <v>0</v>
      </c>
      <c r="BT318" s="161">
        <f t="shared" si="26"/>
        <v>0</v>
      </c>
      <c r="BU318" s="161">
        <f t="shared" si="26"/>
        <v>0</v>
      </c>
      <c r="BV318" s="161">
        <f t="shared" si="26"/>
        <v>0</v>
      </c>
      <c r="BW318" s="161">
        <f t="shared" si="26"/>
        <v>0</v>
      </c>
      <c r="BX318" s="161">
        <f t="shared" si="26"/>
        <v>0</v>
      </c>
      <c r="BY318" s="161">
        <f t="shared" si="26"/>
        <v>0</v>
      </c>
      <c r="BZ318" s="161">
        <f t="shared" si="26"/>
        <v>0</v>
      </c>
      <c r="CA318" s="161">
        <f t="shared" si="26"/>
        <v>0</v>
      </c>
      <c r="CB318" s="161">
        <f t="shared" ref="CB318:CP318" si="27">CB232-CB$224</f>
        <v>0</v>
      </c>
      <c r="CC318" s="161">
        <f t="shared" si="27"/>
        <v>0</v>
      </c>
      <c r="CD318" s="161">
        <f t="shared" si="27"/>
        <v>0</v>
      </c>
      <c r="CE318" s="161">
        <f t="shared" si="27"/>
        <v>0</v>
      </c>
      <c r="CF318" s="161">
        <f t="shared" si="27"/>
        <v>0</v>
      </c>
      <c r="CG318" s="161">
        <f t="shared" si="27"/>
        <v>0</v>
      </c>
      <c r="CH318" s="161">
        <f t="shared" si="27"/>
        <v>0</v>
      </c>
      <c r="CI318" s="161">
        <f t="shared" si="27"/>
        <v>0</v>
      </c>
      <c r="CJ318" s="161">
        <f t="shared" si="27"/>
        <v>0</v>
      </c>
      <c r="CK318" s="161">
        <f t="shared" si="27"/>
        <v>0</v>
      </c>
      <c r="CL318" s="161">
        <f t="shared" si="27"/>
        <v>0</v>
      </c>
      <c r="CM318" s="161">
        <f t="shared" si="27"/>
        <v>0</v>
      </c>
      <c r="CN318" s="161">
        <f t="shared" si="27"/>
        <v>0</v>
      </c>
      <c r="CO318" s="161">
        <f t="shared" si="27"/>
        <v>0</v>
      </c>
      <c r="CP318" s="161">
        <f t="shared" si="27"/>
        <v>0</v>
      </c>
    </row>
    <row r="319" spans="1:94" ht="14" x14ac:dyDescent="0.3">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row>
    <row r="320" spans="1:94" ht="14" x14ac:dyDescent="0.3">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row>
    <row r="321" spans="15:94" ht="14" x14ac:dyDescent="0.3">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row>
    <row r="322" spans="15:94" ht="14" x14ac:dyDescent="0.3">
      <c r="O322" s="2" t="str">
        <f>Lists!$B$7</f>
        <v>Option 3</v>
      </c>
      <c r="P322" s="161">
        <f t="shared" ref="P322:AU322" si="28">P236-P$224</f>
        <v>0</v>
      </c>
      <c r="Q322" s="161">
        <f t="shared" si="28"/>
        <v>0</v>
      </c>
      <c r="R322" s="161">
        <f t="shared" si="28"/>
        <v>0</v>
      </c>
      <c r="S322" s="161">
        <f t="shared" si="28"/>
        <v>0</v>
      </c>
      <c r="T322" s="161">
        <f t="shared" si="28"/>
        <v>0</v>
      </c>
      <c r="U322" s="161">
        <f t="shared" si="28"/>
        <v>0</v>
      </c>
      <c r="V322" s="161">
        <f t="shared" si="28"/>
        <v>0</v>
      </c>
      <c r="W322" s="161">
        <f t="shared" si="28"/>
        <v>0</v>
      </c>
      <c r="X322" s="161">
        <f t="shared" si="28"/>
        <v>0</v>
      </c>
      <c r="Y322" s="161">
        <f t="shared" si="28"/>
        <v>0</v>
      </c>
      <c r="Z322" s="161">
        <f t="shared" si="28"/>
        <v>0</v>
      </c>
      <c r="AA322" s="161">
        <f t="shared" si="28"/>
        <v>0</v>
      </c>
      <c r="AB322" s="161">
        <f t="shared" si="28"/>
        <v>0</v>
      </c>
      <c r="AC322" s="161">
        <f t="shared" si="28"/>
        <v>0</v>
      </c>
      <c r="AD322" s="161">
        <f t="shared" si="28"/>
        <v>0</v>
      </c>
      <c r="AE322" s="161">
        <f t="shared" si="28"/>
        <v>0</v>
      </c>
      <c r="AF322" s="161">
        <f t="shared" si="28"/>
        <v>0</v>
      </c>
      <c r="AG322" s="161">
        <f t="shared" si="28"/>
        <v>0</v>
      </c>
      <c r="AH322" s="161">
        <f t="shared" si="28"/>
        <v>0</v>
      </c>
      <c r="AI322" s="161">
        <f t="shared" si="28"/>
        <v>0</v>
      </c>
      <c r="AJ322" s="161">
        <f t="shared" si="28"/>
        <v>0</v>
      </c>
      <c r="AK322" s="161">
        <f t="shared" si="28"/>
        <v>0</v>
      </c>
      <c r="AL322" s="161">
        <f t="shared" si="28"/>
        <v>0</v>
      </c>
      <c r="AM322" s="161">
        <f t="shared" si="28"/>
        <v>0</v>
      </c>
      <c r="AN322" s="161">
        <f t="shared" si="28"/>
        <v>0</v>
      </c>
      <c r="AO322" s="161">
        <f t="shared" si="28"/>
        <v>0</v>
      </c>
      <c r="AP322" s="161">
        <f t="shared" si="28"/>
        <v>0</v>
      </c>
      <c r="AQ322" s="161">
        <f t="shared" si="28"/>
        <v>0</v>
      </c>
      <c r="AR322" s="161">
        <f t="shared" si="28"/>
        <v>0</v>
      </c>
      <c r="AS322" s="161">
        <f t="shared" si="28"/>
        <v>0</v>
      </c>
      <c r="AT322" s="161">
        <f t="shared" si="28"/>
        <v>0</v>
      </c>
      <c r="AU322" s="161">
        <f t="shared" si="28"/>
        <v>0</v>
      </c>
      <c r="AV322" s="161">
        <f t="shared" ref="AV322:CA322" si="29">AV236-AV$224</f>
        <v>0</v>
      </c>
      <c r="AW322" s="161">
        <f t="shared" si="29"/>
        <v>0</v>
      </c>
      <c r="AX322" s="161">
        <f t="shared" si="29"/>
        <v>0</v>
      </c>
      <c r="AY322" s="161">
        <f t="shared" si="29"/>
        <v>0</v>
      </c>
      <c r="AZ322" s="161">
        <f t="shared" si="29"/>
        <v>0</v>
      </c>
      <c r="BA322" s="161">
        <f t="shared" si="29"/>
        <v>0</v>
      </c>
      <c r="BB322" s="161">
        <f t="shared" si="29"/>
        <v>0</v>
      </c>
      <c r="BC322" s="161">
        <f t="shared" si="29"/>
        <v>0</v>
      </c>
      <c r="BD322" s="161">
        <f t="shared" si="29"/>
        <v>0</v>
      </c>
      <c r="BE322" s="161">
        <f t="shared" si="29"/>
        <v>0</v>
      </c>
      <c r="BF322" s="161">
        <f t="shared" si="29"/>
        <v>0</v>
      </c>
      <c r="BG322" s="161">
        <f t="shared" si="29"/>
        <v>0</v>
      </c>
      <c r="BH322" s="161">
        <f t="shared" si="29"/>
        <v>0</v>
      </c>
      <c r="BI322" s="161">
        <f t="shared" si="29"/>
        <v>0</v>
      </c>
      <c r="BJ322" s="161">
        <f t="shared" si="29"/>
        <v>0</v>
      </c>
      <c r="BK322" s="161">
        <f t="shared" si="29"/>
        <v>0</v>
      </c>
      <c r="BL322" s="161">
        <f t="shared" si="29"/>
        <v>0</v>
      </c>
      <c r="BM322" s="161">
        <f t="shared" si="29"/>
        <v>0</v>
      </c>
      <c r="BN322" s="161">
        <f t="shared" si="29"/>
        <v>0</v>
      </c>
      <c r="BO322" s="161">
        <f t="shared" si="29"/>
        <v>0</v>
      </c>
      <c r="BP322" s="161">
        <f t="shared" si="29"/>
        <v>0</v>
      </c>
      <c r="BQ322" s="161">
        <f t="shared" si="29"/>
        <v>0</v>
      </c>
      <c r="BR322" s="161">
        <f t="shared" si="29"/>
        <v>0</v>
      </c>
      <c r="BS322" s="161">
        <f t="shared" si="29"/>
        <v>0</v>
      </c>
      <c r="BT322" s="161">
        <f t="shared" si="29"/>
        <v>0</v>
      </c>
      <c r="BU322" s="161">
        <f t="shared" si="29"/>
        <v>0</v>
      </c>
      <c r="BV322" s="161">
        <f t="shared" si="29"/>
        <v>0</v>
      </c>
      <c r="BW322" s="161">
        <f t="shared" si="29"/>
        <v>0</v>
      </c>
      <c r="BX322" s="161">
        <f t="shared" si="29"/>
        <v>0</v>
      </c>
      <c r="BY322" s="161">
        <f t="shared" si="29"/>
        <v>0</v>
      </c>
      <c r="BZ322" s="161">
        <f t="shared" si="29"/>
        <v>0</v>
      </c>
      <c r="CA322" s="161">
        <f t="shared" si="29"/>
        <v>0</v>
      </c>
      <c r="CB322" s="161">
        <f t="shared" ref="CB322:CP322" si="30">CB236-CB$224</f>
        <v>0</v>
      </c>
      <c r="CC322" s="161">
        <f t="shared" si="30"/>
        <v>0</v>
      </c>
      <c r="CD322" s="161">
        <f t="shared" si="30"/>
        <v>0</v>
      </c>
      <c r="CE322" s="161">
        <f t="shared" si="30"/>
        <v>0</v>
      </c>
      <c r="CF322" s="161">
        <f t="shared" si="30"/>
        <v>0</v>
      </c>
      <c r="CG322" s="161">
        <f t="shared" si="30"/>
        <v>0</v>
      </c>
      <c r="CH322" s="161">
        <f t="shared" si="30"/>
        <v>0</v>
      </c>
      <c r="CI322" s="161">
        <f t="shared" si="30"/>
        <v>0</v>
      </c>
      <c r="CJ322" s="161">
        <f t="shared" si="30"/>
        <v>0</v>
      </c>
      <c r="CK322" s="161">
        <f t="shared" si="30"/>
        <v>0</v>
      </c>
      <c r="CL322" s="161">
        <f t="shared" si="30"/>
        <v>0</v>
      </c>
      <c r="CM322" s="161">
        <f t="shared" si="30"/>
        <v>0</v>
      </c>
      <c r="CN322" s="161">
        <f t="shared" si="30"/>
        <v>0</v>
      </c>
      <c r="CO322" s="161">
        <f t="shared" si="30"/>
        <v>0</v>
      </c>
      <c r="CP322" s="161">
        <f t="shared" si="30"/>
        <v>0</v>
      </c>
    </row>
    <row r="323" spans="15:94" ht="14" x14ac:dyDescent="0.3">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row>
    <row r="324" spans="15:94" ht="14" x14ac:dyDescent="0.3">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row>
    <row r="325" spans="15:94" ht="14" x14ac:dyDescent="0.3">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row>
    <row r="326" spans="15:94" ht="14" x14ac:dyDescent="0.3">
      <c r="O326" s="2" t="str">
        <f>Lists!$B$8</f>
        <v>Option 4</v>
      </c>
      <c r="P326" s="161">
        <f t="shared" ref="P326:AU326" si="31">P240-P$224</f>
        <v>0</v>
      </c>
      <c r="Q326" s="161">
        <f t="shared" si="31"/>
        <v>0</v>
      </c>
      <c r="R326" s="161">
        <f t="shared" si="31"/>
        <v>0</v>
      </c>
      <c r="S326" s="161">
        <f t="shared" si="31"/>
        <v>0</v>
      </c>
      <c r="T326" s="161">
        <f t="shared" si="31"/>
        <v>0</v>
      </c>
      <c r="U326" s="161">
        <f t="shared" si="31"/>
        <v>0</v>
      </c>
      <c r="V326" s="161">
        <f t="shared" si="31"/>
        <v>0</v>
      </c>
      <c r="W326" s="161">
        <f t="shared" si="31"/>
        <v>0</v>
      </c>
      <c r="X326" s="161">
        <f t="shared" si="31"/>
        <v>0</v>
      </c>
      <c r="Y326" s="161">
        <f t="shared" si="31"/>
        <v>0</v>
      </c>
      <c r="Z326" s="161">
        <f t="shared" si="31"/>
        <v>0</v>
      </c>
      <c r="AA326" s="161">
        <f t="shared" si="31"/>
        <v>0</v>
      </c>
      <c r="AB326" s="161">
        <f t="shared" si="31"/>
        <v>0</v>
      </c>
      <c r="AC326" s="161">
        <f t="shared" si="31"/>
        <v>0</v>
      </c>
      <c r="AD326" s="161">
        <f t="shared" si="31"/>
        <v>0</v>
      </c>
      <c r="AE326" s="161">
        <f t="shared" si="31"/>
        <v>0</v>
      </c>
      <c r="AF326" s="161">
        <f t="shared" si="31"/>
        <v>0</v>
      </c>
      <c r="AG326" s="161">
        <f t="shared" si="31"/>
        <v>0</v>
      </c>
      <c r="AH326" s="161">
        <f t="shared" si="31"/>
        <v>0</v>
      </c>
      <c r="AI326" s="161">
        <f t="shared" si="31"/>
        <v>0</v>
      </c>
      <c r="AJ326" s="161">
        <f t="shared" si="31"/>
        <v>0</v>
      </c>
      <c r="AK326" s="161">
        <f t="shared" si="31"/>
        <v>0</v>
      </c>
      <c r="AL326" s="161">
        <f t="shared" si="31"/>
        <v>0</v>
      </c>
      <c r="AM326" s="161">
        <f t="shared" si="31"/>
        <v>0</v>
      </c>
      <c r="AN326" s="161">
        <f t="shared" si="31"/>
        <v>0</v>
      </c>
      <c r="AO326" s="161">
        <f t="shared" si="31"/>
        <v>0</v>
      </c>
      <c r="AP326" s="161">
        <f t="shared" si="31"/>
        <v>0</v>
      </c>
      <c r="AQ326" s="161">
        <f t="shared" si="31"/>
        <v>0</v>
      </c>
      <c r="AR326" s="161">
        <f t="shared" si="31"/>
        <v>0</v>
      </c>
      <c r="AS326" s="161">
        <f t="shared" si="31"/>
        <v>0</v>
      </c>
      <c r="AT326" s="161">
        <f t="shared" si="31"/>
        <v>0</v>
      </c>
      <c r="AU326" s="161">
        <f t="shared" si="31"/>
        <v>0</v>
      </c>
      <c r="AV326" s="161">
        <f t="shared" ref="AV326:CA326" si="32">AV240-AV$224</f>
        <v>0</v>
      </c>
      <c r="AW326" s="161">
        <f t="shared" si="32"/>
        <v>0</v>
      </c>
      <c r="AX326" s="161">
        <f t="shared" si="32"/>
        <v>0</v>
      </c>
      <c r="AY326" s="161">
        <f t="shared" si="32"/>
        <v>0</v>
      </c>
      <c r="AZ326" s="161">
        <f t="shared" si="32"/>
        <v>0</v>
      </c>
      <c r="BA326" s="161">
        <f t="shared" si="32"/>
        <v>0</v>
      </c>
      <c r="BB326" s="161">
        <f t="shared" si="32"/>
        <v>0</v>
      </c>
      <c r="BC326" s="161">
        <f t="shared" si="32"/>
        <v>0</v>
      </c>
      <c r="BD326" s="161">
        <f t="shared" si="32"/>
        <v>0</v>
      </c>
      <c r="BE326" s="161">
        <f t="shared" si="32"/>
        <v>0</v>
      </c>
      <c r="BF326" s="161">
        <f t="shared" si="32"/>
        <v>0</v>
      </c>
      <c r="BG326" s="161">
        <f t="shared" si="32"/>
        <v>0</v>
      </c>
      <c r="BH326" s="161">
        <f t="shared" si="32"/>
        <v>0</v>
      </c>
      <c r="BI326" s="161">
        <f t="shared" si="32"/>
        <v>0</v>
      </c>
      <c r="BJ326" s="161">
        <f t="shared" si="32"/>
        <v>0</v>
      </c>
      <c r="BK326" s="161">
        <f t="shared" si="32"/>
        <v>0</v>
      </c>
      <c r="BL326" s="161">
        <f t="shared" si="32"/>
        <v>0</v>
      </c>
      <c r="BM326" s="161">
        <f t="shared" si="32"/>
        <v>0</v>
      </c>
      <c r="BN326" s="161">
        <f t="shared" si="32"/>
        <v>0</v>
      </c>
      <c r="BO326" s="161">
        <f t="shared" si="32"/>
        <v>0</v>
      </c>
      <c r="BP326" s="161">
        <f t="shared" si="32"/>
        <v>0</v>
      </c>
      <c r="BQ326" s="161">
        <f t="shared" si="32"/>
        <v>0</v>
      </c>
      <c r="BR326" s="161">
        <f t="shared" si="32"/>
        <v>0</v>
      </c>
      <c r="BS326" s="161">
        <f t="shared" si="32"/>
        <v>0</v>
      </c>
      <c r="BT326" s="161">
        <f t="shared" si="32"/>
        <v>0</v>
      </c>
      <c r="BU326" s="161">
        <f t="shared" si="32"/>
        <v>0</v>
      </c>
      <c r="BV326" s="161">
        <f t="shared" si="32"/>
        <v>0</v>
      </c>
      <c r="BW326" s="161">
        <f t="shared" si="32"/>
        <v>0</v>
      </c>
      <c r="BX326" s="161">
        <f t="shared" si="32"/>
        <v>0</v>
      </c>
      <c r="BY326" s="161">
        <f t="shared" si="32"/>
        <v>0</v>
      </c>
      <c r="BZ326" s="161">
        <f t="shared" si="32"/>
        <v>0</v>
      </c>
      <c r="CA326" s="161">
        <f t="shared" si="32"/>
        <v>0</v>
      </c>
      <c r="CB326" s="161">
        <f t="shared" ref="CB326:CP326" si="33">CB240-CB$224</f>
        <v>0</v>
      </c>
      <c r="CC326" s="161">
        <f t="shared" si="33"/>
        <v>0</v>
      </c>
      <c r="CD326" s="161">
        <f t="shared" si="33"/>
        <v>0</v>
      </c>
      <c r="CE326" s="161">
        <f t="shared" si="33"/>
        <v>0</v>
      </c>
      <c r="CF326" s="161">
        <f t="shared" si="33"/>
        <v>0</v>
      </c>
      <c r="CG326" s="161">
        <f t="shared" si="33"/>
        <v>0</v>
      </c>
      <c r="CH326" s="161">
        <f t="shared" si="33"/>
        <v>0</v>
      </c>
      <c r="CI326" s="161">
        <f t="shared" si="33"/>
        <v>0</v>
      </c>
      <c r="CJ326" s="161">
        <f t="shared" si="33"/>
        <v>0</v>
      </c>
      <c r="CK326" s="161">
        <f t="shared" si="33"/>
        <v>0</v>
      </c>
      <c r="CL326" s="161">
        <f t="shared" si="33"/>
        <v>0</v>
      </c>
      <c r="CM326" s="161">
        <f t="shared" si="33"/>
        <v>0</v>
      </c>
      <c r="CN326" s="161">
        <f t="shared" si="33"/>
        <v>0</v>
      </c>
      <c r="CO326" s="161">
        <f t="shared" si="33"/>
        <v>0</v>
      </c>
      <c r="CP326" s="161">
        <f t="shared" si="33"/>
        <v>0</v>
      </c>
    </row>
    <row r="327" spans="15:94" ht="14" x14ac:dyDescent="0.3">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row>
    <row r="328" spans="15:94" ht="14" x14ac:dyDescent="0.3">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row>
    <row r="329" spans="15:94" ht="14" x14ac:dyDescent="0.3">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c r="BP329" s="161"/>
      <c r="BQ329" s="161"/>
      <c r="BR329" s="161"/>
      <c r="BS329" s="161"/>
      <c r="BT329" s="161"/>
      <c r="BU329" s="161"/>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row>
    <row r="330" spans="15:94" ht="14" x14ac:dyDescent="0.3">
      <c r="O330" s="2" t="str">
        <f>Lists!$B$9</f>
        <v>Option 5</v>
      </c>
      <c r="P330" s="161">
        <f t="shared" ref="P330:AU330" si="34">P244-P$224</f>
        <v>0</v>
      </c>
      <c r="Q330" s="161">
        <f t="shared" si="34"/>
        <v>0</v>
      </c>
      <c r="R330" s="161">
        <f t="shared" si="34"/>
        <v>0</v>
      </c>
      <c r="S330" s="161">
        <f t="shared" si="34"/>
        <v>0</v>
      </c>
      <c r="T330" s="161">
        <f t="shared" si="34"/>
        <v>0</v>
      </c>
      <c r="U330" s="161">
        <f t="shared" si="34"/>
        <v>0</v>
      </c>
      <c r="V330" s="161">
        <f t="shared" si="34"/>
        <v>0</v>
      </c>
      <c r="W330" s="161">
        <f t="shared" si="34"/>
        <v>0</v>
      </c>
      <c r="X330" s="161">
        <f t="shared" si="34"/>
        <v>0</v>
      </c>
      <c r="Y330" s="161">
        <f t="shared" si="34"/>
        <v>0</v>
      </c>
      <c r="Z330" s="161">
        <f t="shared" si="34"/>
        <v>0</v>
      </c>
      <c r="AA330" s="161">
        <f t="shared" si="34"/>
        <v>0</v>
      </c>
      <c r="AB330" s="161">
        <f t="shared" si="34"/>
        <v>0</v>
      </c>
      <c r="AC330" s="161">
        <f t="shared" si="34"/>
        <v>0</v>
      </c>
      <c r="AD330" s="161">
        <f t="shared" si="34"/>
        <v>0</v>
      </c>
      <c r="AE330" s="161">
        <f t="shared" si="34"/>
        <v>0</v>
      </c>
      <c r="AF330" s="161">
        <f t="shared" si="34"/>
        <v>0</v>
      </c>
      <c r="AG330" s="161">
        <f t="shared" si="34"/>
        <v>0</v>
      </c>
      <c r="AH330" s="161">
        <f t="shared" si="34"/>
        <v>0</v>
      </c>
      <c r="AI330" s="161">
        <f t="shared" si="34"/>
        <v>0</v>
      </c>
      <c r="AJ330" s="161">
        <f t="shared" si="34"/>
        <v>0</v>
      </c>
      <c r="AK330" s="161">
        <f t="shared" si="34"/>
        <v>0</v>
      </c>
      <c r="AL330" s="161">
        <f t="shared" si="34"/>
        <v>0</v>
      </c>
      <c r="AM330" s="161">
        <f t="shared" si="34"/>
        <v>0</v>
      </c>
      <c r="AN330" s="161">
        <f t="shared" si="34"/>
        <v>0</v>
      </c>
      <c r="AO330" s="161">
        <f t="shared" si="34"/>
        <v>0</v>
      </c>
      <c r="AP330" s="161">
        <f t="shared" si="34"/>
        <v>0</v>
      </c>
      <c r="AQ330" s="161">
        <f t="shared" si="34"/>
        <v>0</v>
      </c>
      <c r="AR330" s="161">
        <f t="shared" si="34"/>
        <v>0</v>
      </c>
      <c r="AS330" s="161">
        <f t="shared" si="34"/>
        <v>0</v>
      </c>
      <c r="AT330" s="161">
        <f t="shared" si="34"/>
        <v>0</v>
      </c>
      <c r="AU330" s="161">
        <f t="shared" si="34"/>
        <v>0</v>
      </c>
      <c r="AV330" s="161">
        <f t="shared" ref="AV330:CA330" si="35">AV244-AV$224</f>
        <v>0</v>
      </c>
      <c r="AW330" s="161">
        <f t="shared" si="35"/>
        <v>0</v>
      </c>
      <c r="AX330" s="161">
        <f t="shared" si="35"/>
        <v>0</v>
      </c>
      <c r="AY330" s="161">
        <f t="shared" si="35"/>
        <v>0</v>
      </c>
      <c r="AZ330" s="161">
        <f t="shared" si="35"/>
        <v>0</v>
      </c>
      <c r="BA330" s="161">
        <f t="shared" si="35"/>
        <v>0</v>
      </c>
      <c r="BB330" s="161">
        <f t="shared" si="35"/>
        <v>0</v>
      </c>
      <c r="BC330" s="161">
        <f t="shared" si="35"/>
        <v>0</v>
      </c>
      <c r="BD330" s="161">
        <f t="shared" si="35"/>
        <v>0</v>
      </c>
      <c r="BE330" s="161">
        <f t="shared" si="35"/>
        <v>0</v>
      </c>
      <c r="BF330" s="161">
        <f t="shared" si="35"/>
        <v>0</v>
      </c>
      <c r="BG330" s="161">
        <f t="shared" si="35"/>
        <v>0</v>
      </c>
      <c r="BH330" s="161">
        <f t="shared" si="35"/>
        <v>0</v>
      </c>
      <c r="BI330" s="161">
        <f t="shared" si="35"/>
        <v>0</v>
      </c>
      <c r="BJ330" s="161">
        <f t="shared" si="35"/>
        <v>0</v>
      </c>
      <c r="BK330" s="161">
        <f t="shared" si="35"/>
        <v>0</v>
      </c>
      <c r="BL330" s="161">
        <f t="shared" si="35"/>
        <v>0</v>
      </c>
      <c r="BM330" s="161">
        <f t="shared" si="35"/>
        <v>0</v>
      </c>
      <c r="BN330" s="161">
        <f t="shared" si="35"/>
        <v>0</v>
      </c>
      <c r="BO330" s="161">
        <f t="shared" si="35"/>
        <v>0</v>
      </c>
      <c r="BP330" s="161">
        <f t="shared" si="35"/>
        <v>0</v>
      </c>
      <c r="BQ330" s="161">
        <f t="shared" si="35"/>
        <v>0</v>
      </c>
      <c r="BR330" s="161">
        <f t="shared" si="35"/>
        <v>0</v>
      </c>
      <c r="BS330" s="161">
        <f t="shared" si="35"/>
        <v>0</v>
      </c>
      <c r="BT330" s="161">
        <f t="shared" si="35"/>
        <v>0</v>
      </c>
      <c r="BU330" s="161">
        <f t="shared" si="35"/>
        <v>0</v>
      </c>
      <c r="BV330" s="161">
        <f t="shared" si="35"/>
        <v>0</v>
      </c>
      <c r="BW330" s="161">
        <f t="shared" si="35"/>
        <v>0</v>
      </c>
      <c r="BX330" s="161">
        <f t="shared" si="35"/>
        <v>0</v>
      </c>
      <c r="BY330" s="161">
        <f t="shared" si="35"/>
        <v>0</v>
      </c>
      <c r="BZ330" s="161">
        <f t="shared" si="35"/>
        <v>0</v>
      </c>
      <c r="CA330" s="161">
        <f t="shared" si="35"/>
        <v>0</v>
      </c>
      <c r="CB330" s="161">
        <f t="shared" ref="CB330:CP330" si="36">CB244-CB$224</f>
        <v>0</v>
      </c>
      <c r="CC330" s="161">
        <f t="shared" si="36"/>
        <v>0</v>
      </c>
      <c r="CD330" s="161">
        <f t="shared" si="36"/>
        <v>0</v>
      </c>
      <c r="CE330" s="161">
        <f t="shared" si="36"/>
        <v>0</v>
      </c>
      <c r="CF330" s="161">
        <f t="shared" si="36"/>
        <v>0</v>
      </c>
      <c r="CG330" s="161">
        <f t="shared" si="36"/>
        <v>0</v>
      </c>
      <c r="CH330" s="161">
        <f t="shared" si="36"/>
        <v>0</v>
      </c>
      <c r="CI330" s="161">
        <f t="shared" si="36"/>
        <v>0</v>
      </c>
      <c r="CJ330" s="161">
        <f t="shared" si="36"/>
        <v>0</v>
      </c>
      <c r="CK330" s="161">
        <f t="shared" si="36"/>
        <v>0</v>
      </c>
      <c r="CL330" s="161">
        <f t="shared" si="36"/>
        <v>0</v>
      </c>
      <c r="CM330" s="161">
        <f t="shared" si="36"/>
        <v>0</v>
      </c>
      <c r="CN330" s="161">
        <f t="shared" si="36"/>
        <v>0</v>
      </c>
      <c r="CO330" s="161">
        <f t="shared" si="36"/>
        <v>0</v>
      </c>
      <c r="CP330" s="161">
        <f t="shared" si="36"/>
        <v>0</v>
      </c>
    </row>
    <row r="331" spans="15:94" ht="14" x14ac:dyDescent="0.3">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row>
    <row r="332" spans="15:94" ht="14" x14ac:dyDescent="0.3">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row>
    <row r="333" spans="15:94" ht="14" x14ac:dyDescent="0.3">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row>
    <row r="334" spans="15:94" ht="14" x14ac:dyDescent="0.3">
      <c r="O334" s="2" t="str">
        <f>Lists!$B$10</f>
        <v>Option 6</v>
      </c>
      <c r="P334" s="161">
        <f t="shared" ref="P334:AU334" si="37">P248-P$224</f>
        <v>0</v>
      </c>
      <c r="Q334" s="161">
        <f t="shared" si="37"/>
        <v>0</v>
      </c>
      <c r="R334" s="161">
        <f t="shared" si="37"/>
        <v>0</v>
      </c>
      <c r="S334" s="161">
        <f t="shared" si="37"/>
        <v>0</v>
      </c>
      <c r="T334" s="161">
        <f t="shared" si="37"/>
        <v>0</v>
      </c>
      <c r="U334" s="161">
        <f t="shared" si="37"/>
        <v>0</v>
      </c>
      <c r="V334" s="161">
        <f t="shared" si="37"/>
        <v>0</v>
      </c>
      <c r="W334" s="161">
        <f t="shared" si="37"/>
        <v>0</v>
      </c>
      <c r="X334" s="161">
        <f t="shared" si="37"/>
        <v>0</v>
      </c>
      <c r="Y334" s="161">
        <f t="shared" si="37"/>
        <v>0</v>
      </c>
      <c r="Z334" s="161">
        <f t="shared" si="37"/>
        <v>0</v>
      </c>
      <c r="AA334" s="161">
        <f t="shared" si="37"/>
        <v>0</v>
      </c>
      <c r="AB334" s="161">
        <f t="shared" si="37"/>
        <v>0</v>
      </c>
      <c r="AC334" s="161">
        <f t="shared" si="37"/>
        <v>0</v>
      </c>
      <c r="AD334" s="161">
        <f t="shared" si="37"/>
        <v>0</v>
      </c>
      <c r="AE334" s="161">
        <f t="shared" si="37"/>
        <v>0</v>
      </c>
      <c r="AF334" s="161">
        <f t="shared" si="37"/>
        <v>0</v>
      </c>
      <c r="AG334" s="161">
        <f t="shared" si="37"/>
        <v>0</v>
      </c>
      <c r="AH334" s="161">
        <f t="shared" si="37"/>
        <v>0</v>
      </c>
      <c r="AI334" s="161">
        <f t="shared" si="37"/>
        <v>0</v>
      </c>
      <c r="AJ334" s="161">
        <f t="shared" si="37"/>
        <v>0</v>
      </c>
      <c r="AK334" s="161">
        <f t="shared" si="37"/>
        <v>0</v>
      </c>
      <c r="AL334" s="161">
        <f t="shared" si="37"/>
        <v>0</v>
      </c>
      <c r="AM334" s="161">
        <f t="shared" si="37"/>
        <v>0</v>
      </c>
      <c r="AN334" s="161">
        <f t="shared" si="37"/>
        <v>0</v>
      </c>
      <c r="AO334" s="161">
        <f t="shared" si="37"/>
        <v>0</v>
      </c>
      <c r="AP334" s="161">
        <f t="shared" si="37"/>
        <v>0</v>
      </c>
      <c r="AQ334" s="161">
        <f t="shared" si="37"/>
        <v>0</v>
      </c>
      <c r="AR334" s="161">
        <f t="shared" si="37"/>
        <v>0</v>
      </c>
      <c r="AS334" s="161">
        <f t="shared" si="37"/>
        <v>0</v>
      </c>
      <c r="AT334" s="161">
        <f t="shared" si="37"/>
        <v>0</v>
      </c>
      <c r="AU334" s="161">
        <f t="shared" si="37"/>
        <v>0</v>
      </c>
      <c r="AV334" s="161">
        <f t="shared" ref="AV334:CA334" si="38">AV248-AV$224</f>
        <v>0</v>
      </c>
      <c r="AW334" s="161">
        <f t="shared" si="38"/>
        <v>0</v>
      </c>
      <c r="AX334" s="161">
        <f t="shared" si="38"/>
        <v>0</v>
      </c>
      <c r="AY334" s="161">
        <f t="shared" si="38"/>
        <v>0</v>
      </c>
      <c r="AZ334" s="161">
        <f t="shared" si="38"/>
        <v>0</v>
      </c>
      <c r="BA334" s="161">
        <f t="shared" si="38"/>
        <v>0</v>
      </c>
      <c r="BB334" s="161">
        <f t="shared" si="38"/>
        <v>0</v>
      </c>
      <c r="BC334" s="161">
        <f t="shared" si="38"/>
        <v>0</v>
      </c>
      <c r="BD334" s="161">
        <f t="shared" si="38"/>
        <v>0</v>
      </c>
      <c r="BE334" s="161">
        <f t="shared" si="38"/>
        <v>0</v>
      </c>
      <c r="BF334" s="161">
        <f t="shared" si="38"/>
        <v>0</v>
      </c>
      <c r="BG334" s="161">
        <f t="shared" si="38"/>
        <v>0</v>
      </c>
      <c r="BH334" s="161">
        <f t="shared" si="38"/>
        <v>0</v>
      </c>
      <c r="BI334" s="161">
        <f t="shared" si="38"/>
        <v>0</v>
      </c>
      <c r="BJ334" s="161">
        <f t="shared" si="38"/>
        <v>0</v>
      </c>
      <c r="BK334" s="161">
        <f t="shared" si="38"/>
        <v>0</v>
      </c>
      <c r="BL334" s="161">
        <f t="shared" si="38"/>
        <v>0</v>
      </c>
      <c r="BM334" s="161">
        <f t="shared" si="38"/>
        <v>0</v>
      </c>
      <c r="BN334" s="161">
        <f t="shared" si="38"/>
        <v>0</v>
      </c>
      <c r="BO334" s="161">
        <f t="shared" si="38"/>
        <v>0</v>
      </c>
      <c r="BP334" s="161">
        <f t="shared" si="38"/>
        <v>0</v>
      </c>
      <c r="BQ334" s="161">
        <f t="shared" si="38"/>
        <v>0</v>
      </c>
      <c r="BR334" s="161">
        <f t="shared" si="38"/>
        <v>0</v>
      </c>
      <c r="BS334" s="161">
        <f t="shared" si="38"/>
        <v>0</v>
      </c>
      <c r="BT334" s="161">
        <f t="shared" si="38"/>
        <v>0</v>
      </c>
      <c r="BU334" s="161">
        <f t="shared" si="38"/>
        <v>0</v>
      </c>
      <c r="BV334" s="161">
        <f t="shared" si="38"/>
        <v>0</v>
      </c>
      <c r="BW334" s="161">
        <f t="shared" si="38"/>
        <v>0</v>
      </c>
      <c r="BX334" s="161">
        <f t="shared" si="38"/>
        <v>0</v>
      </c>
      <c r="BY334" s="161">
        <f t="shared" si="38"/>
        <v>0</v>
      </c>
      <c r="BZ334" s="161">
        <f t="shared" si="38"/>
        <v>0</v>
      </c>
      <c r="CA334" s="161">
        <f t="shared" si="38"/>
        <v>0</v>
      </c>
      <c r="CB334" s="161">
        <f t="shared" ref="CB334:CP334" si="39">CB248-CB$224</f>
        <v>0</v>
      </c>
      <c r="CC334" s="161">
        <f t="shared" si="39"/>
        <v>0</v>
      </c>
      <c r="CD334" s="161">
        <f t="shared" si="39"/>
        <v>0</v>
      </c>
      <c r="CE334" s="161">
        <f t="shared" si="39"/>
        <v>0</v>
      </c>
      <c r="CF334" s="161">
        <f t="shared" si="39"/>
        <v>0</v>
      </c>
      <c r="CG334" s="161">
        <f t="shared" si="39"/>
        <v>0</v>
      </c>
      <c r="CH334" s="161">
        <f t="shared" si="39"/>
        <v>0</v>
      </c>
      <c r="CI334" s="161">
        <f t="shared" si="39"/>
        <v>0</v>
      </c>
      <c r="CJ334" s="161">
        <f t="shared" si="39"/>
        <v>0</v>
      </c>
      <c r="CK334" s="161">
        <f t="shared" si="39"/>
        <v>0</v>
      </c>
      <c r="CL334" s="161">
        <f t="shared" si="39"/>
        <v>0</v>
      </c>
      <c r="CM334" s="161">
        <f t="shared" si="39"/>
        <v>0</v>
      </c>
      <c r="CN334" s="161">
        <f t="shared" si="39"/>
        <v>0</v>
      </c>
      <c r="CO334" s="161">
        <f t="shared" si="39"/>
        <v>0</v>
      </c>
      <c r="CP334" s="161">
        <f t="shared" si="39"/>
        <v>0</v>
      </c>
    </row>
    <row r="335" spans="15:94" ht="14" x14ac:dyDescent="0.3">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row>
    <row r="336" spans="15:94" ht="14" x14ac:dyDescent="0.3">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c r="BP336" s="161"/>
      <c r="BQ336" s="161"/>
      <c r="BR336" s="161"/>
      <c r="BS336" s="161"/>
      <c r="BT336" s="161"/>
      <c r="BU336" s="161"/>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row>
    <row r="337" spans="15:94" ht="14" x14ac:dyDescent="0.3">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c r="BP337" s="161"/>
      <c r="BQ337" s="161"/>
      <c r="BR337" s="161"/>
      <c r="BS337" s="161"/>
      <c r="BT337" s="161"/>
      <c r="BU337" s="161"/>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row>
    <row r="338" spans="15:94" ht="14" x14ac:dyDescent="0.3">
      <c r="O338" s="2" t="str">
        <f>Lists!$B$11</f>
        <v>Option 7</v>
      </c>
      <c r="P338" s="161">
        <f t="shared" ref="P338:AU338" si="40">P252-P$224</f>
        <v>0</v>
      </c>
      <c r="Q338" s="161">
        <f t="shared" si="40"/>
        <v>0</v>
      </c>
      <c r="R338" s="161">
        <f t="shared" si="40"/>
        <v>0</v>
      </c>
      <c r="S338" s="161">
        <f t="shared" si="40"/>
        <v>0</v>
      </c>
      <c r="T338" s="161">
        <f t="shared" si="40"/>
        <v>0</v>
      </c>
      <c r="U338" s="161">
        <f t="shared" si="40"/>
        <v>0</v>
      </c>
      <c r="V338" s="161">
        <f t="shared" si="40"/>
        <v>0</v>
      </c>
      <c r="W338" s="161">
        <f t="shared" si="40"/>
        <v>0</v>
      </c>
      <c r="X338" s="161">
        <f t="shared" si="40"/>
        <v>0</v>
      </c>
      <c r="Y338" s="161">
        <f t="shared" si="40"/>
        <v>0</v>
      </c>
      <c r="Z338" s="161">
        <f t="shared" si="40"/>
        <v>0</v>
      </c>
      <c r="AA338" s="161">
        <f t="shared" si="40"/>
        <v>0</v>
      </c>
      <c r="AB338" s="161">
        <f t="shared" si="40"/>
        <v>0</v>
      </c>
      <c r="AC338" s="161">
        <f t="shared" si="40"/>
        <v>0</v>
      </c>
      <c r="AD338" s="161">
        <f t="shared" si="40"/>
        <v>0</v>
      </c>
      <c r="AE338" s="161">
        <f t="shared" si="40"/>
        <v>0</v>
      </c>
      <c r="AF338" s="161">
        <f t="shared" si="40"/>
        <v>0</v>
      </c>
      <c r="AG338" s="161">
        <f t="shared" si="40"/>
        <v>0</v>
      </c>
      <c r="AH338" s="161">
        <f t="shared" si="40"/>
        <v>0</v>
      </c>
      <c r="AI338" s="161">
        <f t="shared" si="40"/>
        <v>0</v>
      </c>
      <c r="AJ338" s="161">
        <f t="shared" si="40"/>
        <v>0</v>
      </c>
      <c r="AK338" s="161">
        <f t="shared" si="40"/>
        <v>0</v>
      </c>
      <c r="AL338" s="161">
        <f t="shared" si="40"/>
        <v>0</v>
      </c>
      <c r="AM338" s="161">
        <f t="shared" si="40"/>
        <v>0</v>
      </c>
      <c r="AN338" s="161">
        <f t="shared" si="40"/>
        <v>0</v>
      </c>
      <c r="AO338" s="161">
        <f t="shared" si="40"/>
        <v>0</v>
      </c>
      <c r="AP338" s="161">
        <f t="shared" si="40"/>
        <v>0</v>
      </c>
      <c r="AQ338" s="161">
        <f t="shared" si="40"/>
        <v>0</v>
      </c>
      <c r="AR338" s="161">
        <f t="shared" si="40"/>
        <v>0</v>
      </c>
      <c r="AS338" s="161">
        <f t="shared" si="40"/>
        <v>0</v>
      </c>
      <c r="AT338" s="161">
        <f t="shared" si="40"/>
        <v>0</v>
      </c>
      <c r="AU338" s="161">
        <f t="shared" si="40"/>
        <v>0</v>
      </c>
      <c r="AV338" s="161">
        <f t="shared" ref="AV338:CA338" si="41">AV252-AV$224</f>
        <v>0</v>
      </c>
      <c r="AW338" s="161">
        <f t="shared" si="41"/>
        <v>0</v>
      </c>
      <c r="AX338" s="161">
        <f t="shared" si="41"/>
        <v>0</v>
      </c>
      <c r="AY338" s="161">
        <f t="shared" si="41"/>
        <v>0</v>
      </c>
      <c r="AZ338" s="161">
        <f t="shared" si="41"/>
        <v>0</v>
      </c>
      <c r="BA338" s="161">
        <f t="shared" si="41"/>
        <v>0</v>
      </c>
      <c r="BB338" s="161">
        <f t="shared" si="41"/>
        <v>0</v>
      </c>
      <c r="BC338" s="161">
        <f t="shared" si="41"/>
        <v>0</v>
      </c>
      <c r="BD338" s="161">
        <f t="shared" si="41"/>
        <v>0</v>
      </c>
      <c r="BE338" s="161">
        <f t="shared" si="41"/>
        <v>0</v>
      </c>
      <c r="BF338" s="161">
        <f t="shared" si="41"/>
        <v>0</v>
      </c>
      <c r="BG338" s="161">
        <f t="shared" si="41"/>
        <v>0</v>
      </c>
      <c r="BH338" s="161">
        <f t="shared" si="41"/>
        <v>0</v>
      </c>
      <c r="BI338" s="161">
        <f t="shared" si="41"/>
        <v>0</v>
      </c>
      <c r="BJ338" s="161">
        <f t="shared" si="41"/>
        <v>0</v>
      </c>
      <c r="BK338" s="161">
        <f t="shared" si="41"/>
        <v>0</v>
      </c>
      <c r="BL338" s="161">
        <f t="shared" si="41"/>
        <v>0</v>
      </c>
      <c r="BM338" s="161">
        <f t="shared" si="41"/>
        <v>0</v>
      </c>
      <c r="BN338" s="161">
        <f t="shared" si="41"/>
        <v>0</v>
      </c>
      <c r="BO338" s="161">
        <f t="shared" si="41"/>
        <v>0</v>
      </c>
      <c r="BP338" s="161">
        <f t="shared" si="41"/>
        <v>0</v>
      </c>
      <c r="BQ338" s="161">
        <f t="shared" si="41"/>
        <v>0</v>
      </c>
      <c r="BR338" s="161">
        <f t="shared" si="41"/>
        <v>0</v>
      </c>
      <c r="BS338" s="161">
        <f t="shared" si="41"/>
        <v>0</v>
      </c>
      <c r="BT338" s="161">
        <f t="shared" si="41"/>
        <v>0</v>
      </c>
      <c r="BU338" s="161">
        <f t="shared" si="41"/>
        <v>0</v>
      </c>
      <c r="BV338" s="161">
        <f t="shared" si="41"/>
        <v>0</v>
      </c>
      <c r="BW338" s="161">
        <f t="shared" si="41"/>
        <v>0</v>
      </c>
      <c r="BX338" s="161">
        <f t="shared" si="41"/>
        <v>0</v>
      </c>
      <c r="BY338" s="161">
        <f t="shared" si="41"/>
        <v>0</v>
      </c>
      <c r="BZ338" s="161">
        <f t="shared" si="41"/>
        <v>0</v>
      </c>
      <c r="CA338" s="161">
        <f t="shared" si="41"/>
        <v>0</v>
      </c>
      <c r="CB338" s="161">
        <f t="shared" ref="CB338:CP338" si="42">CB252-CB$224</f>
        <v>0</v>
      </c>
      <c r="CC338" s="161">
        <f t="shared" si="42"/>
        <v>0</v>
      </c>
      <c r="CD338" s="161">
        <f t="shared" si="42"/>
        <v>0</v>
      </c>
      <c r="CE338" s="161">
        <f t="shared" si="42"/>
        <v>0</v>
      </c>
      <c r="CF338" s="161">
        <f t="shared" si="42"/>
        <v>0</v>
      </c>
      <c r="CG338" s="161">
        <f t="shared" si="42"/>
        <v>0</v>
      </c>
      <c r="CH338" s="161">
        <f t="shared" si="42"/>
        <v>0</v>
      </c>
      <c r="CI338" s="161">
        <f t="shared" si="42"/>
        <v>0</v>
      </c>
      <c r="CJ338" s="161">
        <f t="shared" si="42"/>
        <v>0</v>
      </c>
      <c r="CK338" s="161">
        <f t="shared" si="42"/>
        <v>0</v>
      </c>
      <c r="CL338" s="161">
        <f t="shared" si="42"/>
        <v>0</v>
      </c>
      <c r="CM338" s="161">
        <f t="shared" si="42"/>
        <v>0</v>
      </c>
      <c r="CN338" s="161">
        <f t="shared" si="42"/>
        <v>0</v>
      </c>
      <c r="CO338" s="161">
        <f t="shared" si="42"/>
        <v>0</v>
      </c>
      <c r="CP338" s="161">
        <f t="shared" si="42"/>
        <v>0</v>
      </c>
    </row>
    <row r="339" spans="15:94" ht="14" x14ac:dyDescent="0.3">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row>
    <row r="340" spans="15:94" ht="14" x14ac:dyDescent="0.3">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row>
    <row r="341" spans="15:94" ht="14" x14ac:dyDescent="0.3">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c r="BP341" s="161"/>
      <c r="BQ341" s="161"/>
      <c r="BR341" s="161"/>
      <c r="BS341" s="161"/>
      <c r="BT341" s="161"/>
      <c r="BU341" s="161"/>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row>
    <row r="342" spans="15:94" ht="14" x14ac:dyDescent="0.3">
      <c r="O342" s="2" t="str">
        <f>Lists!$B$12</f>
        <v>Option 8</v>
      </c>
      <c r="P342" s="161">
        <f t="shared" ref="P342:AU342" si="43">P256-P$224</f>
        <v>0</v>
      </c>
      <c r="Q342" s="161">
        <f t="shared" si="43"/>
        <v>0</v>
      </c>
      <c r="R342" s="161">
        <f t="shared" si="43"/>
        <v>0</v>
      </c>
      <c r="S342" s="161">
        <f t="shared" si="43"/>
        <v>0</v>
      </c>
      <c r="T342" s="161">
        <f t="shared" si="43"/>
        <v>0</v>
      </c>
      <c r="U342" s="161">
        <f t="shared" si="43"/>
        <v>0</v>
      </c>
      <c r="V342" s="161">
        <f t="shared" si="43"/>
        <v>0</v>
      </c>
      <c r="W342" s="161">
        <f t="shared" si="43"/>
        <v>0</v>
      </c>
      <c r="X342" s="161">
        <f t="shared" si="43"/>
        <v>0</v>
      </c>
      <c r="Y342" s="161">
        <f t="shared" si="43"/>
        <v>0</v>
      </c>
      <c r="Z342" s="161">
        <f t="shared" si="43"/>
        <v>0</v>
      </c>
      <c r="AA342" s="161">
        <f t="shared" si="43"/>
        <v>0</v>
      </c>
      <c r="AB342" s="161">
        <f t="shared" si="43"/>
        <v>0</v>
      </c>
      <c r="AC342" s="161">
        <f t="shared" si="43"/>
        <v>0</v>
      </c>
      <c r="AD342" s="161">
        <f t="shared" si="43"/>
        <v>0</v>
      </c>
      <c r="AE342" s="161">
        <f t="shared" si="43"/>
        <v>0</v>
      </c>
      <c r="AF342" s="161">
        <f t="shared" si="43"/>
        <v>0</v>
      </c>
      <c r="AG342" s="161">
        <f t="shared" si="43"/>
        <v>0</v>
      </c>
      <c r="AH342" s="161">
        <f t="shared" si="43"/>
        <v>0</v>
      </c>
      <c r="AI342" s="161">
        <f t="shared" si="43"/>
        <v>0</v>
      </c>
      <c r="AJ342" s="161">
        <f t="shared" si="43"/>
        <v>0</v>
      </c>
      <c r="AK342" s="161">
        <f t="shared" si="43"/>
        <v>0</v>
      </c>
      <c r="AL342" s="161">
        <f t="shared" si="43"/>
        <v>0</v>
      </c>
      <c r="AM342" s="161">
        <f t="shared" si="43"/>
        <v>0</v>
      </c>
      <c r="AN342" s="161">
        <f t="shared" si="43"/>
        <v>0</v>
      </c>
      <c r="AO342" s="161">
        <f t="shared" si="43"/>
        <v>0</v>
      </c>
      <c r="AP342" s="161">
        <f t="shared" si="43"/>
        <v>0</v>
      </c>
      <c r="AQ342" s="161">
        <f t="shared" si="43"/>
        <v>0</v>
      </c>
      <c r="AR342" s="161">
        <f t="shared" si="43"/>
        <v>0</v>
      </c>
      <c r="AS342" s="161">
        <f t="shared" si="43"/>
        <v>0</v>
      </c>
      <c r="AT342" s="161">
        <f t="shared" si="43"/>
        <v>0</v>
      </c>
      <c r="AU342" s="161">
        <f t="shared" si="43"/>
        <v>0</v>
      </c>
      <c r="AV342" s="161">
        <f t="shared" ref="AV342:CA342" si="44">AV256-AV$224</f>
        <v>0</v>
      </c>
      <c r="AW342" s="161">
        <f t="shared" si="44"/>
        <v>0</v>
      </c>
      <c r="AX342" s="161">
        <f t="shared" si="44"/>
        <v>0</v>
      </c>
      <c r="AY342" s="161">
        <f t="shared" si="44"/>
        <v>0</v>
      </c>
      <c r="AZ342" s="161">
        <f t="shared" si="44"/>
        <v>0</v>
      </c>
      <c r="BA342" s="161">
        <f t="shared" si="44"/>
        <v>0</v>
      </c>
      <c r="BB342" s="161">
        <f t="shared" si="44"/>
        <v>0</v>
      </c>
      <c r="BC342" s="161">
        <f t="shared" si="44"/>
        <v>0</v>
      </c>
      <c r="BD342" s="161">
        <f t="shared" si="44"/>
        <v>0</v>
      </c>
      <c r="BE342" s="161">
        <f t="shared" si="44"/>
        <v>0</v>
      </c>
      <c r="BF342" s="161">
        <f t="shared" si="44"/>
        <v>0</v>
      </c>
      <c r="BG342" s="161">
        <f t="shared" si="44"/>
        <v>0</v>
      </c>
      <c r="BH342" s="161">
        <f t="shared" si="44"/>
        <v>0</v>
      </c>
      <c r="BI342" s="161">
        <f t="shared" si="44"/>
        <v>0</v>
      </c>
      <c r="BJ342" s="161">
        <f t="shared" si="44"/>
        <v>0</v>
      </c>
      <c r="BK342" s="161">
        <f t="shared" si="44"/>
        <v>0</v>
      </c>
      <c r="BL342" s="161">
        <f t="shared" si="44"/>
        <v>0</v>
      </c>
      <c r="BM342" s="161">
        <f t="shared" si="44"/>
        <v>0</v>
      </c>
      <c r="BN342" s="161">
        <f t="shared" si="44"/>
        <v>0</v>
      </c>
      <c r="BO342" s="161">
        <f t="shared" si="44"/>
        <v>0</v>
      </c>
      <c r="BP342" s="161">
        <f t="shared" si="44"/>
        <v>0</v>
      </c>
      <c r="BQ342" s="161">
        <f t="shared" si="44"/>
        <v>0</v>
      </c>
      <c r="BR342" s="161">
        <f t="shared" si="44"/>
        <v>0</v>
      </c>
      <c r="BS342" s="161">
        <f t="shared" si="44"/>
        <v>0</v>
      </c>
      <c r="BT342" s="161">
        <f t="shared" si="44"/>
        <v>0</v>
      </c>
      <c r="BU342" s="161">
        <f t="shared" si="44"/>
        <v>0</v>
      </c>
      <c r="BV342" s="161">
        <f t="shared" si="44"/>
        <v>0</v>
      </c>
      <c r="BW342" s="161">
        <f t="shared" si="44"/>
        <v>0</v>
      </c>
      <c r="BX342" s="161">
        <f t="shared" si="44"/>
        <v>0</v>
      </c>
      <c r="BY342" s="161">
        <f t="shared" si="44"/>
        <v>0</v>
      </c>
      <c r="BZ342" s="161">
        <f t="shared" si="44"/>
        <v>0</v>
      </c>
      <c r="CA342" s="161">
        <f t="shared" si="44"/>
        <v>0</v>
      </c>
      <c r="CB342" s="161">
        <f t="shared" ref="CB342:CP342" si="45">CB256-CB$224</f>
        <v>0</v>
      </c>
      <c r="CC342" s="161">
        <f t="shared" si="45"/>
        <v>0</v>
      </c>
      <c r="CD342" s="161">
        <f t="shared" si="45"/>
        <v>0</v>
      </c>
      <c r="CE342" s="161">
        <f t="shared" si="45"/>
        <v>0</v>
      </c>
      <c r="CF342" s="161">
        <f t="shared" si="45"/>
        <v>0</v>
      </c>
      <c r="CG342" s="161">
        <f t="shared" si="45"/>
        <v>0</v>
      </c>
      <c r="CH342" s="161">
        <f t="shared" si="45"/>
        <v>0</v>
      </c>
      <c r="CI342" s="161">
        <f t="shared" si="45"/>
        <v>0</v>
      </c>
      <c r="CJ342" s="161">
        <f t="shared" si="45"/>
        <v>0</v>
      </c>
      <c r="CK342" s="161">
        <f t="shared" si="45"/>
        <v>0</v>
      </c>
      <c r="CL342" s="161">
        <f t="shared" si="45"/>
        <v>0</v>
      </c>
      <c r="CM342" s="161">
        <f t="shared" si="45"/>
        <v>0</v>
      </c>
      <c r="CN342" s="161">
        <f t="shared" si="45"/>
        <v>0</v>
      </c>
      <c r="CO342" s="161">
        <f t="shared" si="45"/>
        <v>0</v>
      </c>
      <c r="CP342" s="161">
        <f t="shared" si="45"/>
        <v>0</v>
      </c>
    </row>
    <row r="343" spans="15:94" ht="14" x14ac:dyDescent="0.3">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c r="BP343" s="161"/>
      <c r="BQ343" s="161"/>
      <c r="BR343" s="161"/>
      <c r="BS343" s="161"/>
      <c r="BT343" s="161"/>
      <c r="BU343" s="161"/>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161"/>
    </row>
    <row r="344" spans="15:94" ht="14" x14ac:dyDescent="0.3">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c r="BP344" s="161"/>
      <c r="BQ344" s="161"/>
      <c r="BR344" s="161"/>
      <c r="BS344" s="161"/>
      <c r="BT344" s="161"/>
      <c r="BU344" s="161"/>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row>
    <row r="345" spans="15:94" ht="14" x14ac:dyDescent="0.3">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c r="BP345" s="161"/>
      <c r="BQ345" s="161"/>
      <c r="BR345" s="161"/>
      <c r="BS345" s="161"/>
      <c r="BT345" s="161"/>
      <c r="BU345" s="161"/>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row>
    <row r="346" spans="15:94" ht="14" x14ac:dyDescent="0.3">
      <c r="O346" s="2" t="str">
        <f>Lists!$B$13</f>
        <v>Option 9</v>
      </c>
      <c r="P346" s="161">
        <f t="shared" ref="P346:AU346" si="46">P260-P$224</f>
        <v>0</v>
      </c>
      <c r="Q346" s="161">
        <f t="shared" si="46"/>
        <v>0</v>
      </c>
      <c r="R346" s="161">
        <f t="shared" si="46"/>
        <v>0</v>
      </c>
      <c r="S346" s="161">
        <f t="shared" si="46"/>
        <v>0</v>
      </c>
      <c r="T346" s="161">
        <f t="shared" si="46"/>
        <v>0</v>
      </c>
      <c r="U346" s="161">
        <f t="shared" si="46"/>
        <v>0</v>
      </c>
      <c r="V346" s="161">
        <f t="shared" si="46"/>
        <v>0</v>
      </c>
      <c r="W346" s="161">
        <f t="shared" si="46"/>
        <v>0</v>
      </c>
      <c r="X346" s="161">
        <f t="shared" si="46"/>
        <v>0</v>
      </c>
      <c r="Y346" s="161">
        <f t="shared" si="46"/>
        <v>0</v>
      </c>
      <c r="Z346" s="161">
        <f t="shared" si="46"/>
        <v>0</v>
      </c>
      <c r="AA346" s="161">
        <f t="shared" si="46"/>
        <v>0</v>
      </c>
      <c r="AB346" s="161">
        <f t="shared" si="46"/>
        <v>0</v>
      </c>
      <c r="AC346" s="161">
        <f t="shared" si="46"/>
        <v>0</v>
      </c>
      <c r="AD346" s="161">
        <f t="shared" si="46"/>
        <v>0</v>
      </c>
      <c r="AE346" s="161">
        <f t="shared" si="46"/>
        <v>0</v>
      </c>
      <c r="AF346" s="161">
        <f t="shared" si="46"/>
        <v>0</v>
      </c>
      <c r="AG346" s="161">
        <f t="shared" si="46"/>
        <v>0</v>
      </c>
      <c r="AH346" s="161">
        <f t="shared" si="46"/>
        <v>0</v>
      </c>
      <c r="AI346" s="161">
        <f t="shared" si="46"/>
        <v>0</v>
      </c>
      <c r="AJ346" s="161">
        <f t="shared" si="46"/>
        <v>0</v>
      </c>
      <c r="AK346" s="161">
        <f t="shared" si="46"/>
        <v>0</v>
      </c>
      <c r="AL346" s="161">
        <f t="shared" si="46"/>
        <v>0</v>
      </c>
      <c r="AM346" s="161">
        <f t="shared" si="46"/>
        <v>0</v>
      </c>
      <c r="AN346" s="161">
        <f t="shared" si="46"/>
        <v>0</v>
      </c>
      <c r="AO346" s="161">
        <f t="shared" si="46"/>
        <v>0</v>
      </c>
      <c r="AP346" s="161">
        <f t="shared" si="46"/>
        <v>0</v>
      </c>
      <c r="AQ346" s="161">
        <f t="shared" si="46"/>
        <v>0</v>
      </c>
      <c r="AR346" s="161">
        <f t="shared" si="46"/>
        <v>0</v>
      </c>
      <c r="AS346" s="161">
        <f t="shared" si="46"/>
        <v>0</v>
      </c>
      <c r="AT346" s="161">
        <f t="shared" si="46"/>
        <v>0</v>
      </c>
      <c r="AU346" s="161">
        <f t="shared" si="46"/>
        <v>0</v>
      </c>
      <c r="AV346" s="161">
        <f t="shared" ref="AV346:CA346" si="47">AV260-AV$224</f>
        <v>0</v>
      </c>
      <c r="AW346" s="161">
        <f t="shared" si="47"/>
        <v>0</v>
      </c>
      <c r="AX346" s="161">
        <f t="shared" si="47"/>
        <v>0</v>
      </c>
      <c r="AY346" s="161">
        <f t="shared" si="47"/>
        <v>0</v>
      </c>
      <c r="AZ346" s="161">
        <f t="shared" si="47"/>
        <v>0</v>
      </c>
      <c r="BA346" s="161">
        <f t="shared" si="47"/>
        <v>0</v>
      </c>
      <c r="BB346" s="161">
        <f t="shared" si="47"/>
        <v>0</v>
      </c>
      <c r="BC346" s="161">
        <f t="shared" si="47"/>
        <v>0</v>
      </c>
      <c r="BD346" s="161">
        <f t="shared" si="47"/>
        <v>0</v>
      </c>
      <c r="BE346" s="161">
        <f t="shared" si="47"/>
        <v>0</v>
      </c>
      <c r="BF346" s="161">
        <f t="shared" si="47"/>
        <v>0</v>
      </c>
      <c r="BG346" s="161">
        <f t="shared" si="47"/>
        <v>0</v>
      </c>
      <c r="BH346" s="161">
        <f t="shared" si="47"/>
        <v>0</v>
      </c>
      <c r="BI346" s="161">
        <f t="shared" si="47"/>
        <v>0</v>
      </c>
      <c r="BJ346" s="161">
        <f t="shared" si="47"/>
        <v>0</v>
      </c>
      <c r="BK346" s="161">
        <f t="shared" si="47"/>
        <v>0</v>
      </c>
      <c r="BL346" s="161">
        <f t="shared" si="47"/>
        <v>0</v>
      </c>
      <c r="BM346" s="161">
        <f t="shared" si="47"/>
        <v>0</v>
      </c>
      <c r="BN346" s="161">
        <f t="shared" si="47"/>
        <v>0</v>
      </c>
      <c r="BO346" s="161">
        <f t="shared" si="47"/>
        <v>0</v>
      </c>
      <c r="BP346" s="161">
        <f t="shared" si="47"/>
        <v>0</v>
      </c>
      <c r="BQ346" s="161">
        <f t="shared" si="47"/>
        <v>0</v>
      </c>
      <c r="BR346" s="161">
        <f t="shared" si="47"/>
        <v>0</v>
      </c>
      <c r="BS346" s="161">
        <f t="shared" si="47"/>
        <v>0</v>
      </c>
      <c r="BT346" s="161">
        <f t="shared" si="47"/>
        <v>0</v>
      </c>
      <c r="BU346" s="161">
        <f t="shared" si="47"/>
        <v>0</v>
      </c>
      <c r="BV346" s="161">
        <f t="shared" si="47"/>
        <v>0</v>
      </c>
      <c r="BW346" s="161">
        <f t="shared" si="47"/>
        <v>0</v>
      </c>
      <c r="BX346" s="161">
        <f t="shared" si="47"/>
        <v>0</v>
      </c>
      <c r="BY346" s="161">
        <f t="shared" si="47"/>
        <v>0</v>
      </c>
      <c r="BZ346" s="161">
        <f t="shared" si="47"/>
        <v>0</v>
      </c>
      <c r="CA346" s="161">
        <f t="shared" si="47"/>
        <v>0</v>
      </c>
      <c r="CB346" s="161">
        <f t="shared" ref="CB346:CP346" si="48">CB260-CB$224</f>
        <v>0</v>
      </c>
      <c r="CC346" s="161">
        <f t="shared" si="48"/>
        <v>0</v>
      </c>
      <c r="CD346" s="161">
        <f t="shared" si="48"/>
        <v>0</v>
      </c>
      <c r="CE346" s="161">
        <f t="shared" si="48"/>
        <v>0</v>
      </c>
      <c r="CF346" s="161">
        <f t="shared" si="48"/>
        <v>0</v>
      </c>
      <c r="CG346" s="161">
        <f t="shared" si="48"/>
        <v>0</v>
      </c>
      <c r="CH346" s="161">
        <f t="shared" si="48"/>
        <v>0</v>
      </c>
      <c r="CI346" s="161">
        <f t="shared" si="48"/>
        <v>0</v>
      </c>
      <c r="CJ346" s="161">
        <f t="shared" si="48"/>
        <v>0</v>
      </c>
      <c r="CK346" s="161">
        <f t="shared" si="48"/>
        <v>0</v>
      </c>
      <c r="CL346" s="161">
        <f t="shared" si="48"/>
        <v>0</v>
      </c>
      <c r="CM346" s="161">
        <f t="shared" si="48"/>
        <v>0</v>
      </c>
      <c r="CN346" s="161">
        <f t="shared" si="48"/>
        <v>0</v>
      </c>
      <c r="CO346" s="161">
        <f t="shared" si="48"/>
        <v>0</v>
      </c>
      <c r="CP346" s="161">
        <f t="shared" si="48"/>
        <v>0</v>
      </c>
    </row>
    <row r="347" spans="15:94" ht="14" x14ac:dyDescent="0.3">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row>
    <row r="348" spans="15:94" ht="14" x14ac:dyDescent="0.3">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c r="BP348" s="161"/>
      <c r="BQ348" s="161"/>
      <c r="BR348" s="161"/>
      <c r="BS348" s="161"/>
      <c r="BT348" s="161"/>
      <c r="BU348" s="161"/>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row>
    <row r="349" spans="15:94" ht="14" x14ac:dyDescent="0.3">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c r="BP349" s="161"/>
      <c r="BQ349" s="161"/>
      <c r="BR349" s="161"/>
      <c r="BS349" s="161"/>
      <c r="BT349" s="161"/>
      <c r="BU349" s="161"/>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row>
    <row r="350" spans="15:94" ht="14" x14ac:dyDescent="0.3">
      <c r="O350" s="2" t="str">
        <f>Lists!$B$14</f>
        <v>Option 10</v>
      </c>
      <c r="P350" s="161">
        <f t="shared" ref="P350:AU350" si="49">P264-P$224</f>
        <v>0</v>
      </c>
      <c r="Q350" s="161">
        <f t="shared" si="49"/>
        <v>0</v>
      </c>
      <c r="R350" s="161">
        <f t="shared" si="49"/>
        <v>0</v>
      </c>
      <c r="S350" s="161">
        <f t="shared" si="49"/>
        <v>0</v>
      </c>
      <c r="T350" s="161">
        <f t="shared" si="49"/>
        <v>0</v>
      </c>
      <c r="U350" s="161">
        <f t="shared" si="49"/>
        <v>0</v>
      </c>
      <c r="V350" s="161">
        <f t="shared" si="49"/>
        <v>0</v>
      </c>
      <c r="W350" s="161">
        <f t="shared" si="49"/>
        <v>0</v>
      </c>
      <c r="X350" s="161">
        <f t="shared" si="49"/>
        <v>0</v>
      </c>
      <c r="Y350" s="161">
        <f t="shared" si="49"/>
        <v>0</v>
      </c>
      <c r="Z350" s="161">
        <f t="shared" si="49"/>
        <v>0</v>
      </c>
      <c r="AA350" s="161">
        <f t="shared" si="49"/>
        <v>0</v>
      </c>
      <c r="AB350" s="161">
        <f t="shared" si="49"/>
        <v>0</v>
      </c>
      <c r="AC350" s="161">
        <f t="shared" si="49"/>
        <v>0</v>
      </c>
      <c r="AD350" s="161">
        <f t="shared" si="49"/>
        <v>0</v>
      </c>
      <c r="AE350" s="161">
        <f t="shared" si="49"/>
        <v>0</v>
      </c>
      <c r="AF350" s="161">
        <f t="shared" si="49"/>
        <v>0</v>
      </c>
      <c r="AG350" s="161">
        <f t="shared" si="49"/>
        <v>0</v>
      </c>
      <c r="AH350" s="161">
        <f t="shared" si="49"/>
        <v>0</v>
      </c>
      <c r="AI350" s="161">
        <f t="shared" si="49"/>
        <v>0</v>
      </c>
      <c r="AJ350" s="161">
        <f t="shared" si="49"/>
        <v>0</v>
      </c>
      <c r="AK350" s="161">
        <f t="shared" si="49"/>
        <v>0</v>
      </c>
      <c r="AL350" s="161">
        <f t="shared" si="49"/>
        <v>0</v>
      </c>
      <c r="AM350" s="161">
        <f t="shared" si="49"/>
        <v>0</v>
      </c>
      <c r="AN350" s="161">
        <f t="shared" si="49"/>
        <v>0</v>
      </c>
      <c r="AO350" s="161">
        <f t="shared" si="49"/>
        <v>0</v>
      </c>
      <c r="AP350" s="161">
        <f t="shared" si="49"/>
        <v>0</v>
      </c>
      <c r="AQ350" s="161">
        <f t="shared" si="49"/>
        <v>0</v>
      </c>
      <c r="AR350" s="161">
        <f t="shared" si="49"/>
        <v>0</v>
      </c>
      <c r="AS350" s="161">
        <f t="shared" si="49"/>
        <v>0</v>
      </c>
      <c r="AT350" s="161">
        <f t="shared" si="49"/>
        <v>0</v>
      </c>
      <c r="AU350" s="161">
        <f t="shared" si="49"/>
        <v>0</v>
      </c>
      <c r="AV350" s="161">
        <f t="shared" ref="AV350:CA350" si="50">AV264-AV$224</f>
        <v>0</v>
      </c>
      <c r="AW350" s="161">
        <f t="shared" si="50"/>
        <v>0</v>
      </c>
      <c r="AX350" s="161">
        <f t="shared" si="50"/>
        <v>0</v>
      </c>
      <c r="AY350" s="161">
        <f t="shared" si="50"/>
        <v>0</v>
      </c>
      <c r="AZ350" s="161">
        <f t="shared" si="50"/>
        <v>0</v>
      </c>
      <c r="BA350" s="161">
        <f t="shared" si="50"/>
        <v>0</v>
      </c>
      <c r="BB350" s="161">
        <f t="shared" si="50"/>
        <v>0</v>
      </c>
      <c r="BC350" s="161">
        <f t="shared" si="50"/>
        <v>0</v>
      </c>
      <c r="BD350" s="161">
        <f t="shared" si="50"/>
        <v>0</v>
      </c>
      <c r="BE350" s="161">
        <f t="shared" si="50"/>
        <v>0</v>
      </c>
      <c r="BF350" s="161">
        <f t="shared" si="50"/>
        <v>0</v>
      </c>
      <c r="BG350" s="161">
        <f t="shared" si="50"/>
        <v>0</v>
      </c>
      <c r="BH350" s="161">
        <f t="shared" si="50"/>
        <v>0</v>
      </c>
      <c r="BI350" s="161">
        <f t="shared" si="50"/>
        <v>0</v>
      </c>
      <c r="BJ350" s="161">
        <f t="shared" si="50"/>
        <v>0</v>
      </c>
      <c r="BK350" s="161">
        <f t="shared" si="50"/>
        <v>0</v>
      </c>
      <c r="BL350" s="161">
        <f t="shared" si="50"/>
        <v>0</v>
      </c>
      <c r="BM350" s="161">
        <f t="shared" si="50"/>
        <v>0</v>
      </c>
      <c r="BN350" s="161">
        <f t="shared" si="50"/>
        <v>0</v>
      </c>
      <c r="BO350" s="161">
        <f t="shared" si="50"/>
        <v>0</v>
      </c>
      <c r="BP350" s="161">
        <f t="shared" si="50"/>
        <v>0</v>
      </c>
      <c r="BQ350" s="161">
        <f t="shared" si="50"/>
        <v>0</v>
      </c>
      <c r="BR350" s="161">
        <f t="shared" si="50"/>
        <v>0</v>
      </c>
      <c r="BS350" s="161">
        <f t="shared" si="50"/>
        <v>0</v>
      </c>
      <c r="BT350" s="161">
        <f t="shared" si="50"/>
        <v>0</v>
      </c>
      <c r="BU350" s="161">
        <f t="shared" si="50"/>
        <v>0</v>
      </c>
      <c r="BV350" s="161">
        <f t="shared" si="50"/>
        <v>0</v>
      </c>
      <c r="BW350" s="161">
        <f t="shared" si="50"/>
        <v>0</v>
      </c>
      <c r="BX350" s="161">
        <f t="shared" si="50"/>
        <v>0</v>
      </c>
      <c r="BY350" s="161">
        <f t="shared" si="50"/>
        <v>0</v>
      </c>
      <c r="BZ350" s="161">
        <f t="shared" si="50"/>
        <v>0</v>
      </c>
      <c r="CA350" s="161">
        <f t="shared" si="50"/>
        <v>0</v>
      </c>
      <c r="CB350" s="161">
        <f t="shared" ref="CB350:CP350" si="51">CB264-CB$224</f>
        <v>0</v>
      </c>
      <c r="CC350" s="161">
        <f t="shared" si="51"/>
        <v>0</v>
      </c>
      <c r="CD350" s="161">
        <f t="shared" si="51"/>
        <v>0</v>
      </c>
      <c r="CE350" s="161">
        <f t="shared" si="51"/>
        <v>0</v>
      </c>
      <c r="CF350" s="161">
        <f t="shared" si="51"/>
        <v>0</v>
      </c>
      <c r="CG350" s="161">
        <f t="shared" si="51"/>
        <v>0</v>
      </c>
      <c r="CH350" s="161">
        <f t="shared" si="51"/>
        <v>0</v>
      </c>
      <c r="CI350" s="161">
        <f t="shared" si="51"/>
        <v>0</v>
      </c>
      <c r="CJ350" s="161">
        <f t="shared" si="51"/>
        <v>0</v>
      </c>
      <c r="CK350" s="161">
        <f t="shared" si="51"/>
        <v>0</v>
      </c>
      <c r="CL350" s="161">
        <f t="shared" si="51"/>
        <v>0</v>
      </c>
      <c r="CM350" s="161">
        <f t="shared" si="51"/>
        <v>0</v>
      </c>
      <c r="CN350" s="161">
        <f t="shared" si="51"/>
        <v>0</v>
      </c>
      <c r="CO350" s="161">
        <f t="shared" si="51"/>
        <v>0</v>
      </c>
      <c r="CP350" s="161">
        <f t="shared" si="51"/>
        <v>0</v>
      </c>
    </row>
    <row r="351" spans="15:94" ht="15" customHeight="1" x14ac:dyDescent="0.3">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c r="BP351" s="161"/>
      <c r="BQ351" s="161"/>
      <c r="BR351" s="161"/>
      <c r="BS351" s="161"/>
      <c r="BT351" s="161"/>
      <c r="BU351" s="161"/>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row>
    <row r="352" spans="15:94" ht="15" customHeight="1" x14ac:dyDescent="0.3">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row>
    <row r="353" spans="1:94" ht="15" customHeight="1" x14ac:dyDescent="0.3">
      <c r="A353" s="4" t="s">
        <v>147</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row>
    <row r="354" spans="1:94" ht="15" customHeight="1" x14ac:dyDescent="0.3">
      <c r="P354" s="2" t="s">
        <v>106</v>
      </c>
    </row>
    <row r="355" spans="1:94" ht="15" customHeight="1" x14ac:dyDescent="0.3">
      <c r="O355" s="2" t="str">
        <f>Lists!$B$4</f>
        <v>Base Case</v>
      </c>
      <c r="P355" s="161">
        <f>SUM(P224:BM224)</f>
        <v>0</v>
      </c>
    </row>
    <row r="356" spans="1:94" ht="15" customHeight="1" x14ac:dyDescent="0.3">
      <c r="P356" s="161"/>
    </row>
    <row r="357" spans="1:94" ht="15" customHeight="1" x14ac:dyDescent="0.3">
      <c r="P357" s="161"/>
    </row>
    <row r="358" spans="1:94" ht="15" customHeight="1" x14ac:dyDescent="0.3">
      <c r="P358" s="161"/>
    </row>
    <row r="359" spans="1:94" ht="15" customHeight="1" x14ac:dyDescent="0.3">
      <c r="O359" s="2" t="str">
        <f>Lists!$B$5</f>
        <v>Option 1</v>
      </c>
      <c r="P359" s="161">
        <f>SUM(P314:BM314)</f>
        <v>0</v>
      </c>
    </row>
    <row r="360" spans="1:94" ht="15" customHeight="1" x14ac:dyDescent="0.3">
      <c r="P360" s="161"/>
    </row>
    <row r="361" spans="1:94" ht="15" customHeight="1" x14ac:dyDescent="0.3">
      <c r="P361" s="161"/>
    </row>
    <row r="362" spans="1:94" ht="15" customHeight="1" x14ac:dyDescent="0.3">
      <c r="P362" s="161"/>
    </row>
    <row r="363" spans="1:94" ht="15" customHeight="1" x14ac:dyDescent="0.3">
      <c r="O363" s="2" t="str">
        <f>Lists!$B$6</f>
        <v>Option 2</v>
      </c>
      <c r="P363" s="161">
        <f>SUM(P318:BM318)</f>
        <v>0</v>
      </c>
    </row>
    <row r="364" spans="1:94" ht="15" customHeight="1" x14ac:dyDescent="0.3">
      <c r="P364" s="161"/>
    </row>
    <row r="365" spans="1:94" ht="15" customHeight="1" x14ac:dyDescent="0.3">
      <c r="P365" s="161"/>
    </row>
    <row r="366" spans="1:94" ht="15" customHeight="1" x14ac:dyDescent="0.3">
      <c r="P366" s="161"/>
    </row>
    <row r="367" spans="1:94" ht="15" customHeight="1" x14ac:dyDescent="0.3">
      <c r="O367" s="2" t="str">
        <f>Lists!$B$7</f>
        <v>Option 3</v>
      </c>
      <c r="P367" s="161">
        <f>SUM(P322:BM322)</f>
        <v>0</v>
      </c>
    </row>
    <row r="368" spans="1:94" ht="15" customHeight="1" x14ac:dyDescent="0.3">
      <c r="P368" s="161"/>
    </row>
    <row r="369" spans="15:16" ht="15" customHeight="1" x14ac:dyDescent="0.3">
      <c r="P369" s="161"/>
    </row>
    <row r="370" spans="15:16" ht="15" customHeight="1" x14ac:dyDescent="0.3">
      <c r="P370" s="161"/>
    </row>
    <row r="371" spans="15:16" ht="15" customHeight="1" x14ac:dyDescent="0.3">
      <c r="O371" s="2" t="str">
        <f>Lists!$B$8</f>
        <v>Option 4</v>
      </c>
      <c r="P371" s="161">
        <f>SUM(P326:BM326)</f>
        <v>0</v>
      </c>
    </row>
    <row r="372" spans="15:16" ht="15" customHeight="1" x14ac:dyDescent="0.3">
      <c r="P372" s="161"/>
    </row>
    <row r="373" spans="15:16" ht="15" customHeight="1" x14ac:dyDescent="0.3">
      <c r="P373" s="161"/>
    </row>
    <row r="374" spans="15:16" ht="15" customHeight="1" x14ac:dyDescent="0.3">
      <c r="P374" s="161"/>
    </row>
    <row r="375" spans="15:16" ht="15" customHeight="1" x14ac:dyDescent="0.3">
      <c r="O375" s="2" t="str">
        <f>Lists!$B$9</f>
        <v>Option 5</v>
      </c>
      <c r="P375" s="161">
        <f>SUM(P330:BM330)</f>
        <v>0</v>
      </c>
    </row>
    <row r="376" spans="15:16" ht="15" customHeight="1" x14ac:dyDescent="0.3">
      <c r="P376" s="161"/>
    </row>
    <row r="377" spans="15:16" ht="15" customHeight="1" x14ac:dyDescent="0.3">
      <c r="P377" s="161"/>
    </row>
    <row r="378" spans="15:16" ht="15" customHeight="1" x14ac:dyDescent="0.3">
      <c r="P378" s="161"/>
    </row>
    <row r="379" spans="15:16" ht="15" customHeight="1" x14ac:dyDescent="0.3">
      <c r="O379" s="2" t="str">
        <f>Lists!$B$10</f>
        <v>Option 6</v>
      </c>
      <c r="P379" s="161">
        <f>SUM(P334:BM334)</f>
        <v>0</v>
      </c>
    </row>
    <row r="380" spans="15:16" ht="15" customHeight="1" x14ac:dyDescent="0.3">
      <c r="P380" s="161"/>
    </row>
    <row r="381" spans="15:16" ht="15" customHeight="1" x14ac:dyDescent="0.3">
      <c r="P381" s="161"/>
    </row>
    <row r="382" spans="15:16" ht="15" customHeight="1" x14ac:dyDescent="0.3">
      <c r="P382" s="161"/>
    </row>
    <row r="383" spans="15:16" ht="15" customHeight="1" x14ac:dyDescent="0.3">
      <c r="O383" s="2" t="str">
        <f>Lists!$B$11</f>
        <v>Option 7</v>
      </c>
      <c r="P383" s="161">
        <f>SUM(P338:BM338)</f>
        <v>0</v>
      </c>
    </row>
    <row r="384" spans="15:16" ht="15" customHeight="1" x14ac:dyDescent="0.3">
      <c r="P384" s="161"/>
    </row>
    <row r="385" spans="1:94" ht="15" customHeight="1" x14ac:dyDescent="0.3">
      <c r="P385" s="161"/>
    </row>
    <row r="386" spans="1:94" ht="15" customHeight="1" x14ac:dyDescent="0.3">
      <c r="P386" s="161"/>
    </row>
    <row r="387" spans="1:94" ht="15" customHeight="1" x14ac:dyDescent="0.3">
      <c r="O387" s="2" t="str">
        <f>Lists!$B$12</f>
        <v>Option 8</v>
      </c>
      <c r="P387" s="161">
        <f>SUM(P342:BM342)</f>
        <v>0</v>
      </c>
    </row>
    <row r="388" spans="1:94" ht="15" customHeight="1" x14ac:dyDescent="0.3">
      <c r="P388" s="161"/>
    </row>
    <row r="389" spans="1:94" ht="15" customHeight="1" x14ac:dyDescent="0.3">
      <c r="P389" s="161"/>
    </row>
    <row r="390" spans="1:94" ht="15" customHeight="1" x14ac:dyDescent="0.3">
      <c r="P390" s="161"/>
    </row>
    <row r="391" spans="1:94" ht="15" customHeight="1" x14ac:dyDescent="0.3">
      <c r="O391" s="2" t="str">
        <f>Lists!$B$13</f>
        <v>Option 9</v>
      </c>
      <c r="P391" s="161">
        <f>SUM(P346:BM346)</f>
        <v>0</v>
      </c>
    </row>
    <row r="392" spans="1:94" ht="15" customHeight="1" x14ac:dyDescent="0.3">
      <c r="P392" s="161"/>
    </row>
    <row r="393" spans="1:94" ht="15" customHeight="1" x14ac:dyDescent="0.3">
      <c r="P393" s="161"/>
    </row>
    <row r="394" spans="1:94" ht="15" customHeight="1" x14ac:dyDescent="0.3">
      <c r="P394" s="161"/>
    </row>
    <row r="395" spans="1:94" ht="15" customHeight="1" x14ac:dyDescent="0.3">
      <c r="O395" s="2" t="str">
        <f>Lists!$B$14</f>
        <v>Option 10</v>
      </c>
      <c r="P395" s="161">
        <f>SUM(P350:BM350)</f>
        <v>0</v>
      </c>
    </row>
    <row r="396" spans="1:94" ht="15" customHeight="1" x14ac:dyDescent="0.3">
      <c r="P396" s="162"/>
    </row>
    <row r="397" spans="1:94" ht="15" customHeight="1" x14ac:dyDescent="0.3">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row>
    <row r="398" spans="1:94" ht="15" customHeight="1" x14ac:dyDescent="0.3">
      <c r="A398" s="2" t="s">
        <v>149</v>
      </c>
      <c r="O398" s="2" t="s">
        <v>100</v>
      </c>
    </row>
    <row r="399" spans="1:94" ht="15" customHeight="1" x14ac:dyDescent="0.3">
      <c r="A399" s="18" t="s">
        <v>150</v>
      </c>
      <c r="B399" s="27" t="s">
        <v>34</v>
      </c>
    </row>
    <row r="400" spans="1:94" ht="15" customHeight="1" x14ac:dyDescent="0.35">
      <c r="A400" s="5">
        <f>IF(ISTEXT(B14),B14,0)</f>
        <v>0</v>
      </c>
      <c r="B400" s="28">
        <f>IF(ISTEXT(E14),E14,0)</f>
        <v>0</v>
      </c>
      <c r="G400" s="26"/>
      <c r="H400" s="26"/>
      <c r="M400" s="2">
        <v>1</v>
      </c>
      <c r="N400" s="2" t="str">
        <f>IF(ISTEXT(O400),$O$398,"")</f>
        <v/>
      </c>
      <c r="O400" s="2" t="e" cm="1">
        <f t="array" ref="O400">INDEX($A$400:$A$429,SMALL(IF(ISNUMBER(MATCH($B$400:$B$429,$O$398,0)),MATCH(ROW($B$400:$B$429),ROW($B$400:$B$429)),""),ROWS($A$1:A1)))</f>
        <v>#NUM!</v>
      </c>
      <c r="P400" s="162" t="e">
        <f t="shared" ref="P400:P409" si="52">INDEX(P$14:P$217,(MATCH($N400&amp;$O400,$H$14:$H$217,0)))</f>
        <v>#NUM!</v>
      </c>
      <c r="Q400" s="162" t="e">
        <f t="shared" ref="Q400:BL405" si="53">INDEX(Q$14:Q$217,(MATCH($N400&amp;$O400,$H$14:$H$217,0)))</f>
        <v>#NUM!</v>
      </c>
      <c r="R400" s="162" t="e">
        <f t="shared" si="53"/>
        <v>#NUM!</v>
      </c>
      <c r="S400" s="162" t="e">
        <f t="shared" si="53"/>
        <v>#NUM!</v>
      </c>
      <c r="T400" s="162" t="e">
        <f t="shared" si="53"/>
        <v>#NUM!</v>
      </c>
      <c r="U400" s="162" t="e">
        <f t="shared" si="53"/>
        <v>#NUM!</v>
      </c>
      <c r="V400" s="162" t="e">
        <f t="shared" si="53"/>
        <v>#NUM!</v>
      </c>
      <c r="W400" s="162" t="e">
        <f t="shared" si="53"/>
        <v>#NUM!</v>
      </c>
      <c r="X400" s="162" t="e">
        <f t="shared" si="53"/>
        <v>#NUM!</v>
      </c>
      <c r="Y400" s="162" t="e">
        <f t="shared" si="53"/>
        <v>#NUM!</v>
      </c>
      <c r="Z400" s="162" t="e">
        <f t="shared" si="53"/>
        <v>#NUM!</v>
      </c>
      <c r="AA400" s="162" t="e">
        <f t="shared" si="53"/>
        <v>#NUM!</v>
      </c>
      <c r="AB400" s="162" t="e">
        <f t="shared" si="53"/>
        <v>#NUM!</v>
      </c>
      <c r="AC400" s="162" t="e">
        <f t="shared" si="53"/>
        <v>#NUM!</v>
      </c>
      <c r="AD400" s="162" t="e">
        <f t="shared" si="53"/>
        <v>#NUM!</v>
      </c>
      <c r="AE400" s="162" t="e">
        <f t="shared" si="53"/>
        <v>#NUM!</v>
      </c>
      <c r="AF400" s="162" t="e">
        <f t="shared" si="53"/>
        <v>#NUM!</v>
      </c>
      <c r="AG400" s="162" t="e">
        <f t="shared" si="53"/>
        <v>#NUM!</v>
      </c>
      <c r="AH400" s="162" t="e">
        <f t="shared" si="53"/>
        <v>#NUM!</v>
      </c>
      <c r="AI400" s="162" t="e">
        <f t="shared" si="53"/>
        <v>#NUM!</v>
      </c>
      <c r="AJ400" s="162" t="e">
        <f t="shared" si="53"/>
        <v>#NUM!</v>
      </c>
      <c r="AK400" s="162" t="e">
        <f t="shared" si="53"/>
        <v>#NUM!</v>
      </c>
      <c r="AL400" s="162" t="e">
        <f t="shared" si="53"/>
        <v>#NUM!</v>
      </c>
      <c r="AM400" s="162" t="e">
        <f t="shared" si="53"/>
        <v>#NUM!</v>
      </c>
      <c r="AN400" s="162" t="e">
        <f t="shared" si="53"/>
        <v>#NUM!</v>
      </c>
      <c r="AO400" s="162" t="e">
        <f t="shared" si="53"/>
        <v>#NUM!</v>
      </c>
      <c r="AP400" s="162" t="e">
        <f t="shared" si="53"/>
        <v>#NUM!</v>
      </c>
      <c r="AQ400" s="162" t="e">
        <f t="shared" si="53"/>
        <v>#NUM!</v>
      </c>
      <c r="AR400" s="162" t="e">
        <f t="shared" si="53"/>
        <v>#NUM!</v>
      </c>
      <c r="AS400" s="162" t="e">
        <f t="shared" si="53"/>
        <v>#NUM!</v>
      </c>
      <c r="AT400" s="162" t="e">
        <f t="shared" si="53"/>
        <v>#NUM!</v>
      </c>
      <c r="AU400" s="162" t="e">
        <f t="shared" si="53"/>
        <v>#NUM!</v>
      </c>
      <c r="AV400" s="162" t="e">
        <f t="shared" si="53"/>
        <v>#NUM!</v>
      </c>
      <c r="AW400" s="162" t="e">
        <f t="shared" si="53"/>
        <v>#NUM!</v>
      </c>
      <c r="AX400" s="162" t="e">
        <f t="shared" si="53"/>
        <v>#NUM!</v>
      </c>
      <c r="AY400" s="162" t="e">
        <f t="shared" si="53"/>
        <v>#NUM!</v>
      </c>
      <c r="AZ400" s="162" t="e">
        <f t="shared" si="53"/>
        <v>#NUM!</v>
      </c>
      <c r="BA400" s="162" t="e">
        <f t="shared" si="53"/>
        <v>#NUM!</v>
      </c>
      <c r="BB400" s="162" t="e">
        <f t="shared" si="53"/>
        <v>#NUM!</v>
      </c>
      <c r="BC400" s="162" t="e">
        <f t="shared" si="53"/>
        <v>#NUM!</v>
      </c>
      <c r="BD400" s="162" t="e">
        <f t="shared" si="53"/>
        <v>#NUM!</v>
      </c>
      <c r="BE400" s="162" t="e">
        <f t="shared" si="53"/>
        <v>#NUM!</v>
      </c>
      <c r="BF400" s="162" t="e">
        <f t="shared" si="53"/>
        <v>#NUM!</v>
      </c>
      <c r="BG400" s="162" t="e">
        <f t="shared" si="53"/>
        <v>#NUM!</v>
      </c>
      <c r="BH400" s="162" t="e">
        <f t="shared" si="53"/>
        <v>#NUM!</v>
      </c>
      <c r="BI400" s="162" t="e">
        <f t="shared" si="53"/>
        <v>#NUM!</v>
      </c>
      <c r="BJ400" s="162" t="e">
        <f t="shared" si="53"/>
        <v>#NUM!</v>
      </c>
      <c r="BK400" s="162" t="e">
        <f t="shared" si="53"/>
        <v>#NUM!</v>
      </c>
      <c r="BL400" s="162" t="e">
        <f t="shared" si="53"/>
        <v>#NUM!</v>
      </c>
      <c r="BM400" s="162" t="e">
        <f t="shared" ref="BM400:BM409" si="54">INDEX(BM$14:BM$217,(MATCH($N400&amp;$O400,$H$14:$H$217,0)))</f>
        <v>#NUM!</v>
      </c>
      <c r="BN400" s="162" t="e">
        <f t="shared" ref="BN400:CP408" si="55">INDEX(BN$14:BN$217,(MATCH($N400&amp;$O400,$H$14:$H$217,0)))</f>
        <v>#NUM!</v>
      </c>
      <c r="BO400" s="162" t="e">
        <f t="shared" si="55"/>
        <v>#NUM!</v>
      </c>
      <c r="BP400" s="162" t="e">
        <f t="shared" si="55"/>
        <v>#NUM!</v>
      </c>
      <c r="BQ400" s="162" t="e">
        <f t="shared" si="55"/>
        <v>#NUM!</v>
      </c>
      <c r="BR400" s="162" t="e">
        <f t="shared" si="55"/>
        <v>#NUM!</v>
      </c>
      <c r="BS400" s="162" t="e">
        <f t="shared" si="55"/>
        <v>#NUM!</v>
      </c>
      <c r="BT400" s="162" t="e">
        <f t="shared" si="55"/>
        <v>#NUM!</v>
      </c>
      <c r="BU400" s="162" t="e">
        <f t="shared" si="55"/>
        <v>#NUM!</v>
      </c>
      <c r="BV400" s="162" t="e">
        <f t="shared" si="55"/>
        <v>#NUM!</v>
      </c>
      <c r="BW400" s="162" t="e">
        <f t="shared" si="55"/>
        <v>#NUM!</v>
      </c>
      <c r="BX400" s="162" t="e">
        <f t="shared" si="55"/>
        <v>#NUM!</v>
      </c>
      <c r="BY400" s="162" t="e">
        <f t="shared" si="55"/>
        <v>#NUM!</v>
      </c>
      <c r="BZ400" s="162" t="e">
        <f t="shared" si="55"/>
        <v>#NUM!</v>
      </c>
      <c r="CA400" s="162" t="e">
        <f t="shared" si="55"/>
        <v>#NUM!</v>
      </c>
      <c r="CB400" s="162" t="e">
        <f t="shared" si="55"/>
        <v>#NUM!</v>
      </c>
      <c r="CC400" s="162" t="e">
        <f t="shared" si="55"/>
        <v>#NUM!</v>
      </c>
      <c r="CD400" s="162" t="e">
        <f t="shared" si="55"/>
        <v>#NUM!</v>
      </c>
      <c r="CE400" s="162" t="e">
        <f t="shared" si="55"/>
        <v>#NUM!</v>
      </c>
      <c r="CF400" s="162" t="e">
        <f t="shared" si="55"/>
        <v>#NUM!</v>
      </c>
      <c r="CG400" s="162" t="e">
        <f t="shared" si="55"/>
        <v>#NUM!</v>
      </c>
      <c r="CH400" s="162" t="e">
        <f t="shared" si="55"/>
        <v>#NUM!</v>
      </c>
      <c r="CI400" s="162" t="e">
        <f t="shared" si="55"/>
        <v>#NUM!</v>
      </c>
      <c r="CJ400" s="162" t="e">
        <f t="shared" si="55"/>
        <v>#NUM!</v>
      </c>
      <c r="CK400" s="162" t="e">
        <f t="shared" si="55"/>
        <v>#NUM!</v>
      </c>
      <c r="CL400" s="162" t="e">
        <f t="shared" si="55"/>
        <v>#NUM!</v>
      </c>
      <c r="CM400" s="162" t="e">
        <f t="shared" si="55"/>
        <v>#NUM!</v>
      </c>
      <c r="CN400" s="162" t="e">
        <f t="shared" si="55"/>
        <v>#NUM!</v>
      </c>
      <c r="CO400" s="162" t="e">
        <f t="shared" si="55"/>
        <v>#NUM!</v>
      </c>
      <c r="CP400" s="162" t="e">
        <f t="shared" si="55"/>
        <v>#NUM!</v>
      </c>
    </row>
    <row r="401" spans="1:94" ht="15" customHeight="1" x14ac:dyDescent="0.3">
      <c r="A401" s="5">
        <f>IF(ISTEXT(B21),B21,0)</f>
        <v>0</v>
      </c>
      <c r="B401" s="28">
        <f>IF(ISTEXT(E21),E21,0)</f>
        <v>0</v>
      </c>
      <c r="M401" s="2">
        <f>M400+1</f>
        <v>2</v>
      </c>
      <c r="N401" s="2" t="str">
        <f t="shared" ref="N401:N408" si="56">IF(ISTEXT(O401),$O$398,"")</f>
        <v/>
      </c>
      <c r="O401" s="2" t="e" cm="1">
        <f t="array" ref="O401">INDEX($A$400:$A$429,SMALL(IF(ISNUMBER(MATCH($B$400:$B$429,$O$398,0)),MATCH(ROW($B$400:$B$429),ROW($B$400:$B$429)),""),ROWS($A$1:A2)))</f>
        <v>#NUM!</v>
      </c>
      <c r="P401" s="162" t="e">
        <f t="shared" si="52"/>
        <v>#NUM!</v>
      </c>
      <c r="Q401" s="162" t="e">
        <f t="shared" si="53"/>
        <v>#NUM!</v>
      </c>
      <c r="R401" s="162" t="e">
        <f t="shared" si="53"/>
        <v>#NUM!</v>
      </c>
      <c r="S401" s="162" t="e">
        <f t="shared" si="53"/>
        <v>#NUM!</v>
      </c>
      <c r="T401" s="162" t="e">
        <f t="shared" si="53"/>
        <v>#NUM!</v>
      </c>
      <c r="U401" s="162" t="e">
        <f t="shared" si="53"/>
        <v>#NUM!</v>
      </c>
      <c r="V401" s="162" t="e">
        <f t="shared" si="53"/>
        <v>#NUM!</v>
      </c>
      <c r="W401" s="162" t="e">
        <f t="shared" si="53"/>
        <v>#NUM!</v>
      </c>
      <c r="X401" s="162" t="e">
        <f t="shared" si="53"/>
        <v>#NUM!</v>
      </c>
      <c r="Y401" s="162" t="e">
        <f t="shared" si="53"/>
        <v>#NUM!</v>
      </c>
      <c r="Z401" s="162" t="e">
        <f t="shared" si="53"/>
        <v>#NUM!</v>
      </c>
      <c r="AA401" s="162" t="e">
        <f t="shared" si="53"/>
        <v>#NUM!</v>
      </c>
      <c r="AB401" s="162" t="e">
        <f t="shared" si="53"/>
        <v>#NUM!</v>
      </c>
      <c r="AC401" s="162" t="e">
        <f t="shared" si="53"/>
        <v>#NUM!</v>
      </c>
      <c r="AD401" s="162" t="e">
        <f t="shared" si="53"/>
        <v>#NUM!</v>
      </c>
      <c r="AE401" s="162" t="e">
        <f t="shared" si="53"/>
        <v>#NUM!</v>
      </c>
      <c r="AF401" s="162" t="e">
        <f t="shared" si="53"/>
        <v>#NUM!</v>
      </c>
      <c r="AG401" s="162" t="e">
        <f t="shared" si="53"/>
        <v>#NUM!</v>
      </c>
      <c r="AH401" s="162" t="e">
        <f t="shared" si="53"/>
        <v>#NUM!</v>
      </c>
      <c r="AI401" s="162" t="e">
        <f t="shared" si="53"/>
        <v>#NUM!</v>
      </c>
      <c r="AJ401" s="162" t="e">
        <f t="shared" si="53"/>
        <v>#NUM!</v>
      </c>
      <c r="AK401" s="162" t="e">
        <f t="shared" si="53"/>
        <v>#NUM!</v>
      </c>
      <c r="AL401" s="162" t="e">
        <f t="shared" si="53"/>
        <v>#NUM!</v>
      </c>
      <c r="AM401" s="162" t="e">
        <f t="shared" si="53"/>
        <v>#NUM!</v>
      </c>
      <c r="AN401" s="162" t="e">
        <f t="shared" si="53"/>
        <v>#NUM!</v>
      </c>
      <c r="AO401" s="162" t="e">
        <f t="shared" si="53"/>
        <v>#NUM!</v>
      </c>
      <c r="AP401" s="162" t="e">
        <f t="shared" si="53"/>
        <v>#NUM!</v>
      </c>
      <c r="AQ401" s="162" t="e">
        <f t="shared" si="53"/>
        <v>#NUM!</v>
      </c>
      <c r="AR401" s="162" t="e">
        <f t="shared" si="53"/>
        <v>#NUM!</v>
      </c>
      <c r="AS401" s="162" t="e">
        <f t="shared" si="53"/>
        <v>#NUM!</v>
      </c>
      <c r="AT401" s="162" t="e">
        <f t="shared" si="53"/>
        <v>#NUM!</v>
      </c>
      <c r="AU401" s="162" t="e">
        <f t="shared" si="53"/>
        <v>#NUM!</v>
      </c>
      <c r="AV401" s="162" t="e">
        <f t="shared" si="53"/>
        <v>#NUM!</v>
      </c>
      <c r="AW401" s="162" t="e">
        <f t="shared" si="53"/>
        <v>#NUM!</v>
      </c>
      <c r="AX401" s="162" t="e">
        <f t="shared" si="53"/>
        <v>#NUM!</v>
      </c>
      <c r="AY401" s="162" t="e">
        <f t="shared" si="53"/>
        <v>#NUM!</v>
      </c>
      <c r="AZ401" s="162" t="e">
        <f t="shared" si="53"/>
        <v>#NUM!</v>
      </c>
      <c r="BA401" s="162" t="e">
        <f t="shared" si="53"/>
        <v>#NUM!</v>
      </c>
      <c r="BB401" s="162" t="e">
        <f t="shared" si="53"/>
        <v>#NUM!</v>
      </c>
      <c r="BC401" s="162" t="e">
        <f t="shared" si="53"/>
        <v>#NUM!</v>
      </c>
      <c r="BD401" s="162" t="e">
        <f t="shared" si="53"/>
        <v>#NUM!</v>
      </c>
      <c r="BE401" s="162" t="e">
        <f t="shared" si="53"/>
        <v>#NUM!</v>
      </c>
      <c r="BF401" s="162" t="e">
        <f t="shared" si="53"/>
        <v>#NUM!</v>
      </c>
      <c r="BG401" s="162" t="e">
        <f t="shared" si="53"/>
        <v>#NUM!</v>
      </c>
      <c r="BH401" s="162" t="e">
        <f t="shared" si="53"/>
        <v>#NUM!</v>
      </c>
      <c r="BI401" s="162" t="e">
        <f t="shared" si="53"/>
        <v>#NUM!</v>
      </c>
      <c r="BJ401" s="162" t="e">
        <f t="shared" si="53"/>
        <v>#NUM!</v>
      </c>
      <c r="BK401" s="162" t="e">
        <f t="shared" si="53"/>
        <v>#NUM!</v>
      </c>
      <c r="BL401" s="162" t="e">
        <f t="shared" si="53"/>
        <v>#NUM!</v>
      </c>
      <c r="BM401" s="162" t="e">
        <f t="shared" si="54"/>
        <v>#NUM!</v>
      </c>
      <c r="BN401" s="162" t="e">
        <f t="shared" si="55"/>
        <v>#NUM!</v>
      </c>
      <c r="BO401" s="162" t="e">
        <f t="shared" si="55"/>
        <v>#NUM!</v>
      </c>
      <c r="BP401" s="162" t="e">
        <f t="shared" si="55"/>
        <v>#NUM!</v>
      </c>
      <c r="BQ401" s="162" t="e">
        <f t="shared" si="55"/>
        <v>#NUM!</v>
      </c>
      <c r="BR401" s="162" t="e">
        <f t="shared" si="55"/>
        <v>#NUM!</v>
      </c>
      <c r="BS401" s="162" t="e">
        <f t="shared" si="55"/>
        <v>#NUM!</v>
      </c>
      <c r="BT401" s="162" t="e">
        <f t="shared" si="55"/>
        <v>#NUM!</v>
      </c>
      <c r="BU401" s="162" t="e">
        <f t="shared" si="55"/>
        <v>#NUM!</v>
      </c>
      <c r="BV401" s="162" t="e">
        <f t="shared" si="55"/>
        <v>#NUM!</v>
      </c>
      <c r="BW401" s="162" t="e">
        <f t="shared" si="55"/>
        <v>#NUM!</v>
      </c>
      <c r="BX401" s="162" t="e">
        <f t="shared" si="55"/>
        <v>#NUM!</v>
      </c>
      <c r="BY401" s="162" t="e">
        <f t="shared" si="55"/>
        <v>#NUM!</v>
      </c>
      <c r="BZ401" s="162" t="e">
        <f t="shared" si="55"/>
        <v>#NUM!</v>
      </c>
      <c r="CA401" s="162" t="e">
        <f t="shared" si="55"/>
        <v>#NUM!</v>
      </c>
      <c r="CB401" s="162" t="e">
        <f t="shared" si="55"/>
        <v>#NUM!</v>
      </c>
      <c r="CC401" s="162" t="e">
        <f t="shared" si="55"/>
        <v>#NUM!</v>
      </c>
      <c r="CD401" s="162" t="e">
        <f t="shared" si="55"/>
        <v>#NUM!</v>
      </c>
      <c r="CE401" s="162" t="e">
        <f t="shared" si="55"/>
        <v>#NUM!</v>
      </c>
      <c r="CF401" s="162" t="e">
        <f t="shared" si="55"/>
        <v>#NUM!</v>
      </c>
      <c r="CG401" s="162" t="e">
        <f t="shared" si="55"/>
        <v>#NUM!</v>
      </c>
      <c r="CH401" s="162" t="e">
        <f t="shared" si="55"/>
        <v>#NUM!</v>
      </c>
      <c r="CI401" s="162" t="e">
        <f t="shared" si="55"/>
        <v>#NUM!</v>
      </c>
      <c r="CJ401" s="162" t="e">
        <f t="shared" si="55"/>
        <v>#NUM!</v>
      </c>
      <c r="CK401" s="162" t="e">
        <f t="shared" si="55"/>
        <v>#NUM!</v>
      </c>
      <c r="CL401" s="162" t="e">
        <f t="shared" si="55"/>
        <v>#NUM!</v>
      </c>
      <c r="CM401" s="162" t="e">
        <f t="shared" si="55"/>
        <v>#NUM!</v>
      </c>
      <c r="CN401" s="162" t="e">
        <f t="shared" si="55"/>
        <v>#NUM!</v>
      </c>
      <c r="CO401" s="162" t="e">
        <f t="shared" si="55"/>
        <v>#NUM!</v>
      </c>
      <c r="CP401" s="162" t="e">
        <f t="shared" si="55"/>
        <v>#NUM!</v>
      </c>
    </row>
    <row r="402" spans="1:94" ht="15" customHeight="1" x14ac:dyDescent="0.3">
      <c r="A402" s="5">
        <f>IF(ISTEXT(B28),B28,0)</f>
        <v>0</v>
      </c>
      <c r="B402" s="28">
        <f>IF(ISTEXT(E28),E28,0)</f>
        <v>0</v>
      </c>
      <c r="M402" s="2">
        <f t="shared" ref="M402:M408" si="57">M401+1</f>
        <v>3</v>
      </c>
      <c r="N402" s="2" t="str">
        <f t="shared" si="56"/>
        <v/>
      </c>
      <c r="O402" s="2" t="e" cm="1">
        <f t="array" ref="O402">INDEX($A$400:$A$429,SMALL(IF(ISNUMBER(MATCH($B$400:$B$429,$O$398,0)),MATCH(ROW($B$400:$B$429),ROW($B$400:$B$429)),""),ROWS($A$1:A3)))</f>
        <v>#NUM!</v>
      </c>
      <c r="P402" s="162" t="e">
        <f t="shared" si="52"/>
        <v>#NUM!</v>
      </c>
      <c r="Q402" s="162" t="e">
        <f t="shared" si="53"/>
        <v>#NUM!</v>
      </c>
      <c r="R402" s="162" t="e">
        <f t="shared" si="53"/>
        <v>#NUM!</v>
      </c>
      <c r="S402" s="162" t="e">
        <f t="shared" si="53"/>
        <v>#NUM!</v>
      </c>
      <c r="T402" s="162" t="e">
        <f t="shared" si="53"/>
        <v>#NUM!</v>
      </c>
      <c r="U402" s="162" t="e">
        <f t="shared" si="53"/>
        <v>#NUM!</v>
      </c>
      <c r="V402" s="162" t="e">
        <f t="shared" si="53"/>
        <v>#NUM!</v>
      </c>
      <c r="W402" s="162" t="e">
        <f t="shared" si="53"/>
        <v>#NUM!</v>
      </c>
      <c r="X402" s="162" t="e">
        <f t="shared" si="53"/>
        <v>#NUM!</v>
      </c>
      <c r="Y402" s="162" t="e">
        <f t="shared" si="53"/>
        <v>#NUM!</v>
      </c>
      <c r="Z402" s="162" t="e">
        <f t="shared" si="53"/>
        <v>#NUM!</v>
      </c>
      <c r="AA402" s="162" t="e">
        <f t="shared" si="53"/>
        <v>#NUM!</v>
      </c>
      <c r="AB402" s="162" t="e">
        <f t="shared" si="53"/>
        <v>#NUM!</v>
      </c>
      <c r="AC402" s="162" t="e">
        <f t="shared" si="53"/>
        <v>#NUM!</v>
      </c>
      <c r="AD402" s="162" t="e">
        <f t="shared" si="53"/>
        <v>#NUM!</v>
      </c>
      <c r="AE402" s="162" t="e">
        <f t="shared" si="53"/>
        <v>#NUM!</v>
      </c>
      <c r="AF402" s="162" t="e">
        <f t="shared" si="53"/>
        <v>#NUM!</v>
      </c>
      <c r="AG402" s="162" t="e">
        <f t="shared" si="53"/>
        <v>#NUM!</v>
      </c>
      <c r="AH402" s="162" t="e">
        <f t="shared" si="53"/>
        <v>#NUM!</v>
      </c>
      <c r="AI402" s="162" t="e">
        <f t="shared" si="53"/>
        <v>#NUM!</v>
      </c>
      <c r="AJ402" s="162" t="e">
        <f t="shared" si="53"/>
        <v>#NUM!</v>
      </c>
      <c r="AK402" s="162" t="e">
        <f t="shared" si="53"/>
        <v>#NUM!</v>
      </c>
      <c r="AL402" s="162" t="e">
        <f t="shared" si="53"/>
        <v>#NUM!</v>
      </c>
      <c r="AM402" s="162" t="e">
        <f t="shared" si="53"/>
        <v>#NUM!</v>
      </c>
      <c r="AN402" s="162" t="e">
        <f t="shared" si="53"/>
        <v>#NUM!</v>
      </c>
      <c r="AO402" s="162" t="e">
        <f t="shared" si="53"/>
        <v>#NUM!</v>
      </c>
      <c r="AP402" s="162" t="e">
        <f t="shared" si="53"/>
        <v>#NUM!</v>
      </c>
      <c r="AQ402" s="162" t="e">
        <f t="shared" si="53"/>
        <v>#NUM!</v>
      </c>
      <c r="AR402" s="162" t="e">
        <f t="shared" si="53"/>
        <v>#NUM!</v>
      </c>
      <c r="AS402" s="162" t="e">
        <f t="shared" si="53"/>
        <v>#NUM!</v>
      </c>
      <c r="AT402" s="162" t="e">
        <f t="shared" si="53"/>
        <v>#NUM!</v>
      </c>
      <c r="AU402" s="162" t="e">
        <f t="shared" si="53"/>
        <v>#NUM!</v>
      </c>
      <c r="AV402" s="162" t="e">
        <f t="shared" si="53"/>
        <v>#NUM!</v>
      </c>
      <c r="AW402" s="162" t="e">
        <f t="shared" si="53"/>
        <v>#NUM!</v>
      </c>
      <c r="AX402" s="162" t="e">
        <f t="shared" si="53"/>
        <v>#NUM!</v>
      </c>
      <c r="AY402" s="162" t="e">
        <f t="shared" si="53"/>
        <v>#NUM!</v>
      </c>
      <c r="AZ402" s="162" t="e">
        <f t="shared" si="53"/>
        <v>#NUM!</v>
      </c>
      <c r="BA402" s="162" t="e">
        <f t="shared" si="53"/>
        <v>#NUM!</v>
      </c>
      <c r="BB402" s="162" t="e">
        <f t="shared" si="53"/>
        <v>#NUM!</v>
      </c>
      <c r="BC402" s="162" t="e">
        <f t="shared" si="53"/>
        <v>#NUM!</v>
      </c>
      <c r="BD402" s="162" t="e">
        <f t="shared" si="53"/>
        <v>#NUM!</v>
      </c>
      <c r="BE402" s="162" t="e">
        <f t="shared" si="53"/>
        <v>#NUM!</v>
      </c>
      <c r="BF402" s="162" t="e">
        <f t="shared" si="53"/>
        <v>#NUM!</v>
      </c>
      <c r="BG402" s="162" t="e">
        <f t="shared" si="53"/>
        <v>#NUM!</v>
      </c>
      <c r="BH402" s="162" t="e">
        <f t="shared" si="53"/>
        <v>#NUM!</v>
      </c>
      <c r="BI402" s="162" t="e">
        <f t="shared" si="53"/>
        <v>#NUM!</v>
      </c>
      <c r="BJ402" s="162" t="e">
        <f t="shared" si="53"/>
        <v>#NUM!</v>
      </c>
      <c r="BK402" s="162" t="e">
        <f t="shared" si="53"/>
        <v>#NUM!</v>
      </c>
      <c r="BL402" s="162" t="e">
        <f t="shared" si="53"/>
        <v>#NUM!</v>
      </c>
      <c r="BM402" s="162" t="e">
        <f t="shared" si="54"/>
        <v>#NUM!</v>
      </c>
      <c r="BN402" s="162" t="e">
        <f t="shared" si="55"/>
        <v>#NUM!</v>
      </c>
      <c r="BO402" s="162" t="e">
        <f t="shared" si="55"/>
        <v>#NUM!</v>
      </c>
      <c r="BP402" s="162" t="e">
        <f t="shared" si="55"/>
        <v>#NUM!</v>
      </c>
      <c r="BQ402" s="162" t="e">
        <f t="shared" si="55"/>
        <v>#NUM!</v>
      </c>
      <c r="BR402" s="162" t="e">
        <f t="shared" si="55"/>
        <v>#NUM!</v>
      </c>
      <c r="BS402" s="162" t="e">
        <f t="shared" si="55"/>
        <v>#NUM!</v>
      </c>
      <c r="BT402" s="162" t="e">
        <f t="shared" si="55"/>
        <v>#NUM!</v>
      </c>
      <c r="BU402" s="162" t="e">
        <f t="shared" si="55"/>
        <v>#NUM!</v>
      </c>
      <c r="BV402" s="162" t="e">
        <f t="shared" si="55"/>
        <v>#NUM!</v>
      </c>
      <c r="BW402" s="162" t="e">
        <f t="shared" si="55"/>
        <v>#NUM!</v>
      </c>
      <c r="BX402" s="162" t="e">
        <f t="shared" si="55"/>
        <v>#NUM!</v>
      </c>
      <c r="BY402" s="162" t="e">
        <f t="shared" si="55"/>
        <v>#NUM!</v>
      </c>
      <c r="BZ402" s="162" t="e">
        <f t="shared" si="55"/>
        <v>#NUM!</v>
      </c>
      <c r="CA402" s="162" t="e">
        <f t="shared" si="55"/>
        <v>#NUM!</v>
      </c>
      <c r="CB402" s="162" t="e">
        <f t="shared" si="55"/>
        <v>#NUM!</v>
      </c>
      <c r="CC402" s="162" t="e">
        <f t="shared" si="55"/>
        <v>#NUM!</v>
      </c>
      <c r="CD402" s="162" t="e">
        <f t="shared" si="55"/>
        <v>#NUM!</v>
      </c>
      <c r="CE402" s="162" t="e">
        <f t="shared" si="55"/>
        <v>#NUM!</v>
      </c>
      <c r="CF402" s="162" t="e">
        <f t="shared" si="55"/>
        <v>#NUM!</v>
      </c>
      <c r="CG402" s="162" t="e">
        <f t="shared" si="55"/>
        <v>#NUM!</v>
      </c>
      <c r="CH402" s="162" t="e">
        <f t="shared" si="55"/>
        <v>#NUM!</v>
      </c>
      <c r="CI402" s="162" t="e">
        <f t="shared" si="55"/>
        <v>#NUM!</v>
      </c>
      <c r="CJ402" s="162" t="e">
        <f t="shared" si="55"/>
        <v>#NUM!</v>
      </c>
      <c r="CK402" s="162" t="e">
        <f t="shared" si="55"/>
        <v>#NUM!</v>
      </c>
      <c r="CL402" s="162" t="e">
        <f t="shared" si="55"/>
        <v>#NUM!</v>
      </c>
      <c r="CM402" s="162" t="e">
        <f t="shared" si="55"/>
        <v>#NUM!</v>
      </c>
      <c r="CN402" s="162" t="e">
        <f t="shared" si="55"/>
        <v>#NUM!</v>
      </c>
      <c r="CO402" s="162" t="e">
        <f t="shared" si="55"/>
        <v>#NUM!</v>
      </c>
      <c r="CP402" s="162" t="e">
        <f t="shared" si="55"/>
        <v>#NUM!</v>
      </c>
    </row>
    <row r="403" spans="1:94" ht="15" customHeight="1" x14ac:dyDescent="0.3">
      <c r="A403" s="5">
        <f>IF(ISTEXT(B35),B35,0)</f>
        <v>0</v>
      </c>
      <c r="B403" s="28">
        <f>IF(ISTEXT(E35),E35,0)</f>
        <v>0</v>
      </c>
      <c r="M403" s="2">
        <f t="shared" si="57"/>
        <v>4</v>
      </c>
      <c r="N403" s="2" t="str">
        <f t="shared" si="56"/>
        <v/>
      </c>
      <c r="O403" s="2" t="e" cm="1">
        <f t="array" ref="O403">INDEX($A$400:$A$429,SMALL(IF(ISNUMBER(MATCH($B$400:$B$429,$O$398,0)),MATCH(ROW($B$400:$B$429),ROW($B$400:$B$429)),""),ROWS($A$1:A4)))</f>
        <v>#NUM!</v>
      </c>
      <c r="P403" s="162" t="e">
        <f t="shared" si="52"/>
        <v>#NUM!</v>
      </c>
      <c r="Q403" s="162" t="e">
        <f t="shared" si="53"/>
        <v>#NUM!</v>
      </c>
      <c r="R403" s="162" t="e">
        <f t="shared" si="53"/>
        <v>#NUM!</v>
      </c>
      <c r="S403" s="162" t="e">
        <f t="shared" si="53"/>
        <v>#NUM!</v>
      </c>
      <c r="T403" s="162" t="e">
        <f t="shared" si="53"/>
        <v>#NUM!</v>
      </c>
      <c r="U403" s="162" t="e">
        <f t="shared" si="53"/>
        <v>#NUM!</v>
      </c>
      <c r="V403" s="162" t="e">
        <f t="shared" si="53"/>
        <v>#NUM!</v>
      </c>
      <c r="W403" s="162" t="e">
        <f t="shared" si="53"/>
        <v>#NUM!</v>
      </c>
      <c r="X403" s="162" t="e">
        <f t="shared" si="53"/>
        <v>#NUM!</v>
      </c>
      <c r="Y403" s="162" t="e">
        <f t="shared" si="53"/>
        <v>#NUM!</v>
      </c>
      <c r="Z403" s="162" t="e">
        <f t="shared" si="53"/>
        <v>#NUM!</v>
      </c>
      <c r="AA403" s="162" t="e">
        <f t="shared" si="53"/>
        <v>#NUM!</v>
      </c>
      <c r="AB403" s="162" t="e">
        <f t="shared" si="53"/>
        <v>#NUM!</v>
      </c>
      <c r="AC403" s="162" t="e">
        <f t="shared" si="53"/>
        <v>#NUM!</v>
      </c>
      <c r="AD403" s="162" t="e">
        <f t="shared" si="53"/>
        <v>#NUM!</v>
      </c>
      <c r="AE403" s="162" t="e">
        <f t="shared" si="53"/>
        <v>#NUM!</v>
      </c>
      <c r="AF403" s="162" t="e">
        <f t="shared" si="53"/>
        <v>#NUM!</v>
      </c>
      <c r="AG403" s="162" t="e">
        <f t="shared" si="53"/>
        <v>#NUM!</v>
      </c>
      <c r="AH403" s="162" t="e">
        <f t="shared" si="53"/>
        <v>#NUM!</v>
      </c>
      <c r="AI403" s="162" t="e">
        <f t="shared" si="53"/>
        <v>#NUM!</v>
      </c>
      <c r="AJ403" s="162" t="e">
        <f t="shared" si="53"/>
        <v>#NUM!</v>
      </c>
      <c r="AK403" s="162" t="e">
        <f t="shared" si="53"/>
        <v>#NUM!</v>
      </c>
      <c r="AL403" s="162" t="e">
        <f t="shared" si="53"/>
        <v>#NUM!</v>
      </c>
      <c r="AM403" s="162" t="e">
        <f t="shared" si="53"/>
        <v>#NUM!</v>
      </c>
      <c r="AN403" s="162" t="e">
        <f t="shared" si="53"/>
        <v>#NUM!</v>
      </c>
      <c r="AO403" s="162" t="e">
        <f t="shared" si="53"/>
        <v>#NUM!</v>
      </c>
      <c r="AP403" s="162" t="e">
        <f t="shared" si="53"/>
        <v>#NUM!</v>
      </c>
      <c r="AQ403" s="162" t="e">
        <f t="shared" si="53"/>
        <v>#NUM!</v>
      </c>
      <c r="AR403" s="162" t="e">
        <f t="shared" si="53"/>
        <v>#NUM!</v>
      </c>
      <c r="AS403" s="162" t="e">
        <f t="shared" si="53"/>
        <v>#NUM!</v>
      </c>
      <c r="AT403" s="162" t="e">
        <f t="shared" si="53"/>
        <v>#NUM!</v>
      </c>
      <c r="AU403" s="162" t="e">
        <f t="shared" si="53"/>
        <v>#NUM!</v>
      </c>
      <c r="AV403" s="162" t="e">
        <f t="shared" si="53"/>
        <v>#NUM!</v>
      </c>
      <c r="AW403" s="162" t="e">
        <f t="shared" si="53"/>
        <v>#NUM!</v>
      </c>
      <c r="AX403" s="162" t="e">
        <f t="shared" si="53"/>
        <v>#NUM!</v>
      </c>
      <c r="AY403" s="162" t="e">
        <f t="shared" si="53"/>
        <v>#NUM!</v>
      </c>
      <c r="AZ403" s="162" t="e">
        <f t="shared" si="53"/>
        <v>#NUM!</v>
      </c>
      <c r="BA403" s="162" t="e">
        <f t="shared" si="53"/>
        <v>#NUM!</v>
      </c>
      <c r="BB403" s="162" t="e">
        <f t="shared" si="53"/>
        <v>#NUM!</v>
      </c>
      <c r="BC403" s="162" t="e">
        <f t="shared" si="53"/>
        <v>#NUM!</v>
      </c>
      <c r="BD403" s="162" t="e">
        <f t="shared" si="53"/>
        <v>#NUM!</v>
      </c>
      <c r="BE403" s="162" t="e">
        <f t="shared" si="53"/>
        <v>#NUM!</v>
      </c>
      <c r="BF403" s="162" t="e">
        <f t="shared" si="53"/>
        <v>#NUM!</v>
      </c>
      <c r="BG403" s="162" t="e">
        <f t="shared" si="53"/>
        <v>#NUM!</v>
      </c>
      <c r="BH403" s="162" t="e">
        <f t="shared" si="53"/>
        <v>#NUM!</v>
      </c>
      <c r="BI403" s="162" t="e">
        <f t="shared" si="53"/>
        <v>#NUM!</v>
      </c>
      <c r="BJ403" s="162" t="e">
        <f t="shared" si="53"/>
        <v>#NUM!</v>
      </c>
      <c r="BK403" s="162" t="e">
        <f t="shared" si="53"/>
        <v>#NUM!</v>
      </c>
      <c r="BL403" s="162" t="e">
        <f t="shared" si="53"/>
        <v>#NUM!</v>
      </c>
      <c r="BM403" s="162" t="e">
        <f t="shared" si="54"/>
        <v>#NUM!</v>
      </c>
      <c r="BN403" s="162" t="e">
        <f t="shared" si="55"/>
        <v>#NUM!</v>
      </c>
      <c r="BO403" s="162" t="e">
        <f t="shared" si="55"/>
        <v>#NUM!</v>
      </c>
      <c r="BP403" s="162" t="e">
        <f t="shared" si="55"/>
        <v>#NUM!</v>
      </c>
      <c r="BQ403" s="162" t="e">
        <f t="shared" si="55"/>
        <v>#NUM!</v>
      </c>
      <c r="BR403" s="162" t="e">
        <f t="shared" si="55"/>
        <v>#NUM!</v>
      </c>
      <c r="BS403" s="162" t="e">
        <f t="shared" si="55"/>
        <v>#NUM!</v>
      </c>
      <c r="BT403" s="162" t="e">
        <f t="shared" si="55"/>
        <v>#NUM!</v>
      </c>
      <c r="BU403" s="162" t="e">
        <f t="shared" si="55"/>
        <v>#NUM!</v>
      </c>
      <c r="BV403" s="162" t="e">
        <f t="shared" si="55"/>
        <v>#NUM!</v>
      </c>
      <c r="BW403" s="162" t="e">
        <f t="shared" si="55"/>
        <v>#NUM!</v>
      </c>
      <c r="BX403" s="162" t="e">
        <f t="shared" si="55"/>
        <v>#NUM!</v>
      </c>
      <c r="BY403" s="162" t="e">
        <f t="shared" si="55"/>
        <v>#NUM!</v>
      </c>
      <c r="BZ403" s="162" t="e">
        <f t="shared" si="55"/>
        <v>#NUM!</v>
      </c>
      <c r="CA403" s="162" t="e">
        <f t="shared" si="55"/>
        <v>#NUM!</v>
      </c>
      <c r="CB403" s="162" t="e">
        <f t="shared" si="55"/>
        <v>#NUM!</v>
      </c>
      <c r="CC403" s="162" t="e">
        <f t="shared" si="55"/>
        <v>#NUM!</v>
      </c>
      <c r="CD403" s="162" t="e">
        <f t="shared" si="55"/>
        <v>#NUM!</v>
      </c>
      <c r="CE403" s="162" t="e">
        <f t="shared" si="55"/>
        <v>#NUM!</v>
      </c>
      <c r="CF403" s="162" t="e">
        <f t="shared" si="55"/>
        <v>#NUM!</v>
      </c>
      <c r="CG403" s="162" t="e">
        <f t="shared" si="55"/>
        <v>#NUM!</v>
      </c>
      <c r="CH403" s="162" t="e">
        <f t="shared" si="55"/>
        <v>#NUM!</v>
      </c>
      <c r="CI403" s="162" t="e">
        <f t="shared" si="55"/>
        <v>#NUM!</v>
      </c>
      <c r="CJ403" s="162" t="e">
        <f t="shared" si="55"/>
        <v>#NUM!</v>
      </c>
      <c r="CK403" s="162" t="e">
        <f t="shared" si="55"/>
        <v>#NUM!</v>
      </c>
      <c r="CL403" s="162" t="e">
        <f t="shared" si="55"/>
        <v>#NUM!</v>
      </c>
      <c r="CM403" s="162" t="e">
        <f t="shared" si="55"/>
        <v>#NUM!</v>
      </c>
      <c r="CN403" s="162" t="e">
        <f t="shared" si="55"/>
        <v>#NUM!</v>
      </c>
      <c r="CO403" s="162" t="e">
        <f t="shared" si="55"/>
        <v>#NUM!</v>
      </c>
      <c r="CP403" s="162" t="e">
        <f t="shared" si="55"/>
        <v>#NUM!</v>
      </c>
    </row>
    <row r="404" spans="1:94" ht="15" customHeight="1" x14ac:dyDescent="0.3">
      <c r="A404" s="5">
        <f>IF(ISTEXT(B42),B42,0)</f>
        <v>0</v>
      </c>
      <c r="B404" s="28">
        <f>IF(ISTEXT(E42),E42,0)</f>
        <v>0</v>
      </c>
      <c r="M404" s="2">
        <f t="shared" si="57"/>
        <v>5</v>
      </c>
      <c r="N404" s="2" t="str">
        <f t="shared" si="56"/>
        <v/>
      </c>
      <c r="O404" s="2" t="e" cm="1">
        <f t="array" ref="O404">INDEX($A$400:$A$429,SMALL(IF(ISNUMBER(MATCH($B$400:$B$429,$O$398,0)),MATCH(ROW($B$400:$B$429),ROW($B$400:$B$429)),""),ROWS($A$1:A5)))</f>
        <v>#NUM!</v>
      </c>
      <c r="P404" s="162" t="e">
        <f t="shared" si="52"/>
        <v>#NUM!</v>
      </c>
      <c r="Q404" s="162" t="e">
        <f t="shared" si="53"/>
        <v>#NUM!</v>
      </c>
      <c r="R404" s="162" t="e">
        <f t="shared" si="53"/>
        <v>#NUM!</v>
      </c>
      <c r="S404" s="162" t="e">
        <f t="shared" si="53"/>
        <v>#NUM!</v>
      </c>
      <c r="T404" s="162" t="e">
        <f t="shared" si="53"/>
        <v>#NUM!</v>
      </c>
      <c r="U404" s="162" t="e">
        <f t="shared" si="53"/>
        <v>#NUM!</v>
      </c>
      <c r="V404" s="162" t="e">
        <f t="shared" si="53"/>
        <v>#NUM!</v>
      </c>
      <c r="W404" s="162" t="e">
        <f t="shared" si="53"/>
        <v>#NUM!</v>
      </c>
      <c r="X404" s="162" t="e">
        <f t="shared" si="53"/>
        <v>#NUM!</v>
      </c>
      <c r="Y404" s="162" t="e">
        <f t="shared" si="53"/>
        <v>#NUM!</v>
      </c>
      <c r="Z404" s="162" t="e">
        <f t="shared" si="53"/>
        <v>#NUM!</v>
      </c>
      <c r="AA404" s="162" t="e">
        <f t="shared" si="53"/>
        <v>#NUM!</v>
      </c>
      <c r="AB404" s="162" t="e">
        <f t="shared" si="53"/>
        <v>#NUM!</v>
      </c>
      <c r="AC404" s="162" t="e">
        <f t="shared" si="53"/>
        <v>#NUM!</v>
      </c>
      <c r="AD404" s="162" t="e">
        <f t="shared" si="53"/>
        <v>#NUM!</v>
      </c>
      <c r="AE404" s="162" t="e">
        <f t="shared" si="53"/>
        <v>#NUM!</v>
      </c>
      <c r="AF404" s="162" t="e">
        <f t="shared" si="53"/>
        <v>#NUM!</v>
      </c>
      <c r="AG404" s="162" t="e">
        <f t="shared" si="53"/>
        <v>#NUM!</v>
      </c>
      <c r="AH404" s="162" t="e">
        <f t="shared" si="53"/>
        <v>#NUM!</v>
      </c>
      <c r="AI404" s="162" t="e">
        <f t="shared" si="53"/>
        <v>#NUM!</v>
      </c>
      <c r="AJ404" s="162" t="e">
        <f t="shared" si="53"/>
        <v>#NUM!</v>
      </c>
      <c r="AK404" s="162" t="e">
        <f t="shared" si="53"/>
        <v>#NUM!</v>
      </c>
      <c r="AL404" s="162" t="e">
        <f t="shared" si="53"/>
        <v>#NUM!</v>
      </c>
      <c r="AM404" s="162" t="e">
        <f t="shared" si="53"/>
        <v>#NUM!</v>
      </c>
      <c r="AN404" s="162" t="e">
        <f t="shared" si="53"/>
        <v>#NUM!</v>
      </c>
      <c r="AO404" s="162" t="e">
        <f t="shared" si="53"/>
        <v>#NUM!</v>
      </c>
      <c r="AP404" s="162" t="e">
        <f t="shared" si="53"/>
        <v>#NUM!</v>
      </c>
      <c r="AQ404" s="162" t="e">
        <f t="shared" si="53"/>
        <v>#NUM!</v>
      </c>
      <c r="AR404" s="162" t="e">
        <f t="shared" si="53"/>
        <v>#NUM!</v>
      </c>
      <c r="AS404" s="162" t="e">
        <f t="shared" si="53"/>
        <v>#NUM!</v>
      </c>
      <c r="AT404" s="162" t="e">
        <f t="shared" si="53"/>
        <v>#NUM!</v>
      </c>
      <c r="AU404" s="162" t="e">
        <f t="shared" si="53"/>
        <v>#NUM!</v>
      </c>
      <c r="AV404" s="162" t="e">
        <f t="shared" si="53"/>
        <v>#NUM!</v>
      </c>
      <c r="AW404" s="162" t="e">
        <f t="shared" si="53"/>
        <v>#NUM!</v>
      </c>
      <c r="AX404" s="162" t="e">
        <f t="shared" si="53"/>
        <v>#NUM!</v>
      </c>
      <c r="AY404" s="162" t="e">
        <f t="shared" si="53"/>
        <v>#NUM!</v>
      </c>
      <c r="AZ404" s="162" t="e">
        <f t="shared" si="53"/>
        <v>#NUM!</v>
      </c>
      <c r="BA404" s="162" t="e">
        <f t="shared" si="53"/>
        <v>#NUM!</v>
      </c>
      <c r="BB404" s="162" t="e">
        <f t="shared" si="53"/>
        <v>#NUM!</v>
      </c>
      <c r="BC404" s="162" t="e">
        <f t="shared" si="53"/>
        <v>#NUM!</v>
      </c>
      <c r="BD404" s="162" t="e">
        <f t="shared" si="53"/>
        <v>#NUM!</v>
      </c>
      <c r="BE404" s="162" t="e">
        <f t="shared" si="53"/>
        <v>#NUM!</v>
      </c>
      <c r="BF404" s="162" t="e">
        <f t="shared" si="53"/>
        <v>#NUM!</v>
      </c>
      <c r="BG404" s="162" t="e">
        <f t="shared" si="53"/>
        <v>#NUM!</v>
      </c>
      <c r="BH404" s="162" t="e">
        <f t="shared" si="53"/>
        <v>#NUM!</v>
      </c>
      <c r="BI404" s="162" t="e">
        <f t="shared" si="53"/>
        <v>#NUM!</v>
      </c>
      <c r="BJ404" s="162" t="e">
        <f t="shared" si="53"/>
        <v>#NUM!</v>
      </c>
      <c r="BK404" s="162" t="e">
        <f t="shared" si="53"/>
        <v>#NUM!</v>
      </c>
      <c r="BL404" s="162" t="e">
        <f t="shared" si="53"/>
        <v>#NUM!</v>
      </c>
      <c r="BM404" s="162" t="e">
        <f t="shared" si="54"/>
        <v>#NUM!</v>
      </c>
      <c r="BN404" s="162" t="e">
        <f t="shared" si="55"/>
        <v>#NUM!</v>
      </c>
      <c r="BO404" s="162" t="e">
        <f t="shared" si="55"/>
        <v>#NUM!</v>
      </c>
      <c r="BP404" s="162" t="e">
        <f t="shared" si="55"/>
        <v>#NUM!</v>
      </c>
      <c r="BQ404" s="162" t="e">
        <f t="shared" si="55"/>
        <v>#NUM!</v>
      </c>
      <c r="BR404" s="162" t="e">
        <f t="shared" si="55"/>
        <v>#NUM!</v>
      </c>
      <c r="BS404" s="162" t="e">
        <f t="shared" si="55"/>
        <v>#NUM!</v>
      </c>
      <c r="BT404" s="162" t="e">
        <f t="shared" si="55"/>
        <v>#NUM!</v>
      </c>
      <c r="BU404" s="162" t="e">
        <f t="shared" si="55"/>
        <v>#NUM!</v>
      </c>
      <c r="BV404" s="162" t="e">
        <f t="shared" si="55"/>
        <v>#NUM!</v>
      </c>
      <c r="BW404" s="162" t="e">
        <f t="shared" si="55"/>
        <v>#NUM!</v>
      </c>
      <c r="BX404" s="162" t="e">
        <f t="shared" si="55"/>
        <v>#NUM!</v>
      </c>
      <c r="BY404" s="162" t="e">
        <f t="shared" si="55"/>
        <v>#NUM!</v>
      </c>
      <c r="BZ404" s="162" t="e">
        <f t="shared" si="55"/>
        <v>#NUM!</v>
      </c>
      <c r="CA404" s="162" t="e">
        <f t="shared" si="55"/>
        <v>#NUM!</v>
      </c>
      <c r="CB404" s="162" t="e">
        <f t="shared" si="55"/>
        <v>#NUM!</v>
      </c>
      <c r="CC404" s="162" t="e">
        <f t="shared" si="55"/>
        <v>#NUM!</v>
      </c>
      <c r="CD404" s="162" t="e">
        <f t="shared" si="55"/>
        <v>#NUM!</v>
      </c>
      <c r="CE404" s="162" t="e">
        <f t="shared" si="55"/>
        <v>#NUM!</v>
      </c>
      <c r="CF404" s="162" t="e">
        <f t="shared" si="55"/>
        <v>#NUM!</v>
      </c>
      <c r="CG404" s="162" t="e">
        <f t="shared" si="55"/>
        <v>#NUM!</v>
      </c>
      <c r="CH404" s="162" t="e">
        <f t="shared" si="55"/>
        <v>#NUM!</v>
      </c>
      <c r="CI404" s="162" t="e">
        <f t="shared" si="55"/>
        <v>#NUM!</v>
      </c>
      <c r="CJ404" s="162" t="e">
        <f t="shared" si="55"/>
        <v>#NUM!</v>
      </c>
      <c r="CK404" s="162" t="e">
        <f t="shared" si="55"/>
        <v>#NUM!</v>
      </c>
      <c r="CL404" s="162" t="e">
        <f t="shared" si="55"/>
        <v>#NUM!</v>
      </c>
      <c r="CM404" s="162" t="e">
        <f t="shared" si="55"/>
        <v>#NUM!</v>
      </c>
      <c r="CN404" s="162" t="e">
        <f t="shared" si="55"/>
        <v>#NUM!</v>
      </c>
      <c r="CO404" s="162" t="e">
        <f t="shared" si="55"/>
        <v>#NUM!</v>
      </c>
      <c r="CP404" s="162" t="e">
        <f t="shared" si="55"/>
        <v>#NUM!</v>
      </c>
    </row>
    <row r="405" spans="1:94" ht="15" customHeight="1" x14ac:dyDescent="0.3">
      <c r="A405" s="5">
        <f>IF(ISTEXT(B49),B49,0)</f>
        <v>0</v>
      </c>
      <c r="B405" s="28">
        <f>IF(ISTEXT(E49),E49,0)</f>
        <v>0</v>
      </c>
      <c r="M405" s="2">
        <f t="shared" si="57"/>
        <v>6</v>
      </c>
      <c r="N405" s="2" t="str">
        <f t="shared" si="56"/>
        <v/>
      </c>
      <c r="O405" s="2" t="e" cm="1">
        <f t="array" ref="O405">INDEX($A$400:$A$429,SMALL(IF(ISNUMBER(MATCH($B$400:$B$429,$O$398,0)),MATCH(ROW($B$400:$B$429),ROW($B$400:$B$429)),""),ROWS($A$1:A6)))</f>
        <v>#NUM!</v>
      </c>
      <c r="P405" s="162" t="e">
        <f t="shared" si="52"/>
        <v>#NUM!</v>
      </c>
      <c r="Q405" s="162" t="e">
        <f t="shared" si="53"/>
        <v>#NUM!</v>
      </c>
      <c r="R405" s="162" t="e">
        <f t="shared" si="53"/>
        <v>#NUM!</v>
      </c>
      <c r="S405" s="162" t="e">
        <f t="shared" si="53"/>
        <v>#NUM!</v>
      </c>
      <c r="T405" s="162" t="e">
        <f t="shared" si="53"/>
        <v>#NUM!</v>
      </c>
      <c r="U405" s="162" t="e">
        <f t="shared" si="53"/>
        <v>#NUM!</v>
      </c>
      <c r="V405" s="162" t="e">
        <f t="shared" si="53"/>
        <v>#NUM!</v>
      </c>
      <c r="W405" s="162" t="e">
        <f t="shared" si="53"/>
        <v>#NUM!</v>
      </c>
      <c r="X405" s="162" t="e">
        <f t="shared" si="53"/>
        <v>#NUM!</v>
      </c>
      <c r="Y405" s="162" t="e">
        <f t="shared" si="53"/>
        <v>#NUM!</v>
      </c>
      <c r="Z405" s="162" t="e">
        <f t="shared" si="53"/>
        <v>#NUM!</v>
      </c>
      <c r="AA405" s="162" t="e">
        <f t="shared" ref="AA405:BL405" si="58">INDEX(AA$14:AA$217,(MATCH($N405&amp;$O405,$H$14:$H$217,0)))</f>
        <v>#NUM!</v>
      </c>
      <c r="AB405" s="162" t="e">
        <f t="shared" si="58"/>
        <v>#NUM!</v>
      </c>
      <c r="AC405" s="162" t="e">
        <f t="shared" si="58"/>
        <v>#NUM!</v>
      </c>
      <c r="AD405" s="162" t="e">
        <f t="shared" si="58"/>
        <v>#NUM!</v>
      </c>
      <c r="AE405" s="162" t="e">
        <f t="shared" si="58"/>
        <v>#NUM!</v>
      </c>
      <c r="AF405" s="162" t="e">
        <f t="shared" si="58"/>
        <v>#NUM!</v>
      </c>
      <c r="AG405" s="162" t="e">
        <f t="shared" si="58"/>
        <v>#NUM!</v>
      </c>
      <c r="AH405" s="162" t="e">
        <f t="shared" si="58"/>
        <v>#NUM!</v>
      </c>
      <c r="AI405" s="162" t="e">
        <f t="shared" si="58"/>
        <v>#NUM!</v>
      </c>
      <c r="AJ405" s="162" t="e">
        <f t="shared" si="58"/>
        <v>#NUM!</v>
      </c>
      <c r="AK405" s="162" t="e">
        <f t="shared" si="58"/>
        <v>#NUM!</v>
      </c>
      <c r="AL405" s="162" t="e">
        <f t="shared" si="58"/>
        <v>#NUM!</v>
      </c>
      <c r="AM405" s="162" t="e">
        <f t="shared" si="58"/>
        <v>#NUM!</v>
      </c>
      <c r="AN405" s="162" t="e">
        <f t="shared" si="58"/>
        <v>#NUM!</v>
      </c>
      <c r="AO405" s="162" t="e">
        <f t="shared" si="58"/>
        <v>#NUM!</v>
      </c>
      <c r="AP405" s="162" t="e">
        <f t="shared" si="58"/>
        <v>#NUM!</v>
      </c>
      <c r="AQ405" s="162" t="e">
        <f t="shared" si="58"/>
        <v>#NUM!</v>
      </c>
      <c r="AR405" s="162" t="e">
        <f t="shared" si="58"/>
        <v>#NUM!</v>
      </c>
      <c r="AS405" s="162" t="e">
        <f t="shared" si="58"/>
        <v>#NUM!</v>
      </c>
      <c r="AT405" s="162" t="e">
        <f t="shared" si="58"/>
        <v>#NUM!</v>
      </c>
      <c r="AU405" s="162" t="e">
        <f t="shared" si="58"/>
        <v>#NUM!</v>
      </c>
      <c r="AV405" s="162" t="e">
        <f t="shared" si="58"/>
        <v>#NUM!</v>
      </c>
      <c r="AW405" s="162" t="e">
        <f t="shared" si="58"/>
        <v>#NUM!</v>
      </c>
      <c r="AX405" s="162" t="e">
        <f t="shared" si="58"/>
        <v>#NUM!</v>
      </c>
      <c r="AY405" s="162" t="e">
        <f t="shared" si="58"/>
        <v>#NUM!</v>
      </c>
      <c r="AZ405" s="162" t="e">
        <f t="shared" si="58"/>
        <v>#NUM!</v>
      </c>
      <c r="BA405" s="162" t="e">
        <f t="shared" si="58"/>
        <v>#NUM!</v>
      </c>
      <c r="BB405" s="162" t="e">
        <f t="shared" si="58"/>
        <v>#NUM!</v>
      </c>
      <c r="BC405" s="162" t="e">
        <f t="shared" si="58"/>
        <v>#NUM!</v>
      </c>
      <c r="BD405" s="162" t="e">
        <f t="shared" si="58"/>
        <v>#NUM!</v>
      </c>
      <c r="BE405" s="162" t="e">
        <f t="shared" si="58"/>
        <v>#NUM!</v>
      </c>
      <c r="BF405" s="162" t="e">
        <f t="shared" si="58"/>
        <v>#NUM!</v>
      </c>
      <c r="BG405" s="162" t="e">
        <f t="shared" si="58"/>
        <v>#NUM!</v>
      </c>
      <c r="BH405" s="162" t="e">
        <f t="shared" si="58"/>
        <v>#NUM!</v>
      </c>
      <c r="BI405" s="162" t="e">
        <f t="shared" si="58"/>
        <v>#NUM!</v>
      </c>
      <c r="BJ405" s="162" t="e">
        <f t="shared" si="58"/>
        <v>#NUM!</v>
      </c>
      <c r="BK405" s="162" t="e">
        <f t="shared" si="58"/>
        <v>#NUM!</v>
      </c>
      <c r="BL405" s="162" t="e">
        <f t="shared" si="58"/>
        <v>#NUM!</v>
      </c>
      <c r="BM405" s="162" t="e">
        <f t="shared" si="54"/>
        <v>#NUM!</v>
      </c>
      <c r="BN405" s="162" t="e">
        <f t="shared" si="55"/>
        <v>#NUM!</v>
      </c>
      <c r="BO405" s="162" t="e">
        <f t="shared" si="55"/>
        <v>#NUM!</v>
      </c>
      <c r="BP405" s="162" t="e">
        <f t="shared" si="55"/>
        <v>#NUM!</v>
      </c>
      <c r="BQ405" s="162" t="e">
        <f t="shared" si="55"/>
        <v>#NUM!</v>
      </c>
      <c r="BR405" s="162" t="e">
        <f t="shared" si="55"/>
        <v>#NUM!</v>
      </c>
      <c r="BS405" s="162" t="e">
        <f t="shared" si="55"/>
        <v>#NUM!</v>
      </c>
      <c r="BT405" s="162" t="e">
        <f t="shared" si="55"/>
        <v>#NUM!</v>
      </c>
      <c r="BU405" s="162" t="e">
        <f t="shared" si="55"/>
        <v>#NUM!</v>
      </c>
      <c r="BV405" s="162" t="e">
        <f t="shared" si="55"/>
        <v>#NUM!</v>
      </c>
      <c r="BW405" s="162" t="e">
        <f t="shared" si="55"/>
        <v>#NUM!</v>
      </c>
      <c r="BX405" s="162" t="e">
        <f t="shared" si="55"/>
        <v>#NUM!</v>
      </c>
      <c r="BY405" s="162" t="e">
        <f t="shared" si="55"/>
        <v>#NUM!</v>
      </c>
      <c r="BZ405" s="162" t="e">
        <f t="shared" si="55"/>
        <v>#NUM!</v>
      </c>
      <c r="CA405" s="162" t="e">
        <f t="shared" si="55"/>
        <v>#NUM!</v>
      </c>
      <c r="CB405" s="162" t="e">
        <f t="shared" si="55"/>
        <v>#NUM!</v>
      </c>
      <c r="CC405" s="162" t="e">
        <f t="shared" si="55"/>
        <v>#NUM!</v>
      </c>
      <c r="CD405" s="162" t="e">
        <f t="shared" si="55"/>
        <v>#NUM!</v>
      </c>
      <c r="CE405" s="162" t="e">
        <f t="shared" si="55"/>
        <v>#NUM!</v>
      </c>
      <c r="CF405" s="162" t="e">
        <f t="shared" si="55"/>
        <v>#NUM!</v>
      </c>
      <c r="CG405" s="162" t="e">
        <f t="shared" si="55"/>
        <v>#NUM!</v>
      </c>
      <c r="CH405" s="162" t="e">
        <f t="shared" si="55"/>
        <v>#NUM!</v>
      </c>
      <c r="CI405" s="162" t="e">
        <f t="shared" si="55"/>
        <v>#NUM!</v>
      </c>
      <c r="CJ405" s="162" t="e">
        <f t="shared" si="55"/>
        <v>#NUM!</v>
      </c>
      <c r="CK405" s="162" t="e">
        <f t="shared" si="55"/>
        <v>#NUM!</v>
      </c>
      <c r="CL405" s="162" t="e">
        <f t="shared" si="55"/>
        <v>#NUM!</v>
      </c>
      <c r="CM405" s="162" t="e">
        <f t="shared" si="55"/>
        <v>#NUM!</v>
      </c>
      <c r="CN405" s="162" t="e">
        <f t="shared" si="55"/>
        <v>#NUM!</v>
      </c>
      <c r="CO405" s="162" t="e">
        <f t="shared" si="55"/>
        <v>#NUM!</v>
      </c>
      <c r="CP405" s="162" t="e">
        <f t="shared" si="55"/>
        <v>#NUM!</v>
      </c>
    </row>
    <row r="406" spans="1:94" ht="15" customHeight="1" x14ac:dyDescent="0.3">
      <c r="A406" s="5">
        <f>IF(ISTEXT(B56),B56,0)</f>
        <v>0</v>
      </c>
      <c r="B406" s="28">
        <f>IF(ISTEXT(E56),E56,0)</f>
        <v>0</v>
      </c>
      <c r="M406" s="2">
        <f t="shared" si="57"/>
        <v>7</v>
      </c>
      <c r="N406" s="2" t="str">
        <f t="shared" si="56"/>
        <v/>
      </c>
      <c r="O406" s="2" t="e" cm="1">
        <f t="array" ref="O406">INDEX($A$400:$A$429,SMALL(IF(ISNUMBER(MATCH($B$400:$B$429,$O$398,0)),MATCH(ROW($B$400:$B$429),ROW($B$400:$B$429)),""),ROWS($A$1:A7)))</f>
        <v>#NUM!</v>
      </c>
      <c r="P406" s="162" t="e">
        <f t="shared" si="52"/>
        <v>#NUM!</v>
      </c>
      <c r="Q406" s="162" t="e">
        <f t="shared" ref="Q406:BL409" si="59">INDEX(Q$14:Q$217,(MATCH($N406&amp;$O406,$H$14:$H$217,0)))</f>
        <v>#NUM!</v>
      </c>
      <c r="R406" s="162" t="e">
        <f t="shared" si="59"/>
        <v>#NUM!</v>
      </c>
      <c r="S406" s="162" t="e">
        <f t="shared" si="59"/>
        <v>#NUM!</v>
      </c>
      <c r="T406" s="162" t="e">
        <f t="shared" si="59"/>
        <v>#NUM!</v>
      </c>
      <c r="U406" s="162" t="e">
        <f t="shared" si="59"/>
        <v>#NUM!</v>
      </c>
      <c r="V406" s="162" t="e">
        <f t="shared" si="59"/>
        <v>#NUM!</v>
      </c>
      <c r="W406" s="162" t="e">
        <f t="shared" si="59"/>
        <v>#NUM!</v>
      </c>
      <c r="X406" s="162" t="e">
        <f t="shared" si="59"/>
        <v>#NUM!</v>
      </c>
      <c r="Y406" s="162" t="e">
        <f t="shared" si="59"/>
        <v>#NUM!</v>
      </c>
      <c r="Z406" s="162" t="e">
        <f t="shared" si="59"/>
        <v>#NUM!</v>
      </c>
      <c r="AA406" s="162" t="e">
        <f t="shared" si="59"/>
        <v>#NUM!</v>
      </c>
      <c r="AB406" s="162" t="e">
        <f t="shared" si="59"/>
        <v>#NUM!</v>
      </c>
      <c r="AC406" s="162" t="e">
        <f t="shared" si="59"/>
        <v>#NUM!</v>
      </c>
      <c r="AD406" s="162" t="e">
        <f t="shared" si="59"/>
        <v>#NUM!</v>
      </c>
      <c r="AE406" s="162" t="e">
        <f t="shared" si="59"/>
        <v>#NUM!</v>
      </c>
      <c r="AF406" s="162" t="e">
        <f t="shared" si="59"/>
        <v>#NUM!</v>
      </c>
      <c r="AG406" s="162" t="e">
        <f t="shared" si="59"/>
        <v>#NUM!</v>
      </c>
      <c r="AH406" s="162" t="e">
        <f t="shared" si="59"/>
        <v>#NUM!</v>
      </c>
      <c r="AI406" s="162" t="e">
        <f t="shared" si="59"/>
        <v>#NUM!</v>
      </c>
      <c r="AJ406" s="162" t="e">
        <f t="shared" si="59"/>
        <v>#NUM!</v>
      </c>
      <c r="AK406" s="162" t="e">
        <f t="shared" si="59"/>
        <v>#NUM!</v>
      </c>
      <c r="AL406" s="162" t="e">
        <f t="shared" si="59"/>
        <v>#NUM!</v>
      </c>
      <c r="AM406" s="162" t="e">
        <f t="shared" si="59"/>
        <v>#NUM!</v>
      </c>
      <c r="AN406" s="162" t="e">
        <f t="shared" si="59"/>
        <v>#NUM!</v>
      </c>
      <c r="AO406" s="162" t="e">
        <f t="shared" si="59"/>
        <v>#NUM!</v>
      </c>
      <c r="AP406" s="162" t="e">
        <f t="shared" si="59"/>
        <v>#NUM!</v>
      </c>
      <c r="AQ406" s="162" t="e">
        <f t="shared" si="59"/>
        <v>#NUM!</v>
      </c>
      <c r="AR406" s="162" t="e">
        <f t="shared" si="59"/>
        <v>#NUM!</v>
      </c>
      <c r="AS406" s="162" t="e">
        <f t="shared" si="59"/>
        <v>#NUM!</v>
      </c>
      <c r="AT406" s="162" t="e">
        <f t="shared" si="59"/>
        <v>#NUM!</v>
      </c>
      <c r="AU406" s="162" t="e">
        <f t="shared" si="59"/>
        <v>#NUM!</v>
      </c>
      <c r="AV406" s="162" t="e">
        <f t="shared" si="59"/>
        <v>#NUM!</v>
      </c>
      <c r="AW406" s="162" t="e">
        <f t="shared" si="59"/>
        <v>#NUM!</v>
      </c>
      <c r="AX406" s="162" t="e">
        <f t="shared" si="59"/>
        <v>#NUM!</v>
      </c>
      <c r="AY406" s="162" t="e">
        <f t="shared" si="59"/>
        <v>#NUM!</v>
      </c>
      <c r="AZ406" s="162" t="e">
        <f t="shared" si="59"/>
        <v>#NUM!</v>
      </c>
      <c r="BA406" s="162" t="e">
        <f t="shared" si="59"/>
        <v>#NUM!</v>
      </c>
      <c r="BB406" s="162" t="e">
        <f t="shared" si="59"/>
        <v>#NUM!</v>
      </c>
      <c r="BC406" s="162" t="e">
        <f t="shared" si="59"/>
        <v>#NUM!</v>
      </c>
      <c r="BD406" s="162" t="e">
        <f t="shared" si="59"/>
        <v>#NUM!</v>
      </c>
      <c r="BE406" s="162" t="e">
        <f t="shared" si="59"/>
        <v>#NUM!</v>
      </c>
      <c r="BF406" s="162" t="e">
        <f t="shared" si="59"/>
        <v>#NUM!</v>
      </c>
      <c r="BG406" s="162" t="e">
        <f t="shared" si="59"/>
        <v>#NUM!</v>
      </c>
      <c r="BH406" s="162" t="e">
        <f t="shared" si="59"/>
        <v>#NUM!</v>
      </c>
      <c r="BI406" s="162" t="e">
        <f t="shared" si="59"/>
        <v>#NUM!</v>
      </c>
      <c r="BJ406" s="162" t="e">
        <f t="shared" si="59"/>
        <v>#NUM!</v>
      </c>
      <c r="BK406" s="162" t="e">
        <f t="shared" si="59"/>
        <v>#NUM!</v>
      </c>
      <c r="BL406" s="162" t="e">
        <f t="shared" si="59"/>
        <v>#NUM!</v>
      </c>
      <c r="BM406" s="162" t="e">
        <f t="shared" si="54"/>
        <v>#NUM!</v>
      </c>
      <c r="BN406" s="162" t="e">
        <f t="shared" si="55"/>
        <v>#NUM!</v>
      </c>
      <c r="BO406" s="162" t="e">
        <f t="shared" si="55"/>
        <v>#NUM!</v>
      </c>
      <c r="BP406" s="162" t="e">
        <f t="shared" si="55"/>
        <v>#NUM!</v>
      </c>
      <c r="BQ406" s="162" t="e">
        <f t="shared" si="55"/>
        <v>#NUM!</v>
      </c>
      <c r="BR406" s="162" t="e">
        <f t="shared" si="55"/>
        <v>#NUM!</v>
      </c>
      <c r="BS406" s="162" t="e">
        <f t="shared" si="55"/>
        <v>#NUM!</v>
      </c>
      <c r="BT406" s="162" t="e">
        <f t="shared" si="55"/>
        <v>#NUM!</v>
      </c>
      <c r="BU406" s="162" t="e">
        <f t="shared" si="55"/>
        <v>#NUM!</v>
      </c>
      <c r="BV406" s="162" t="e">
        <f t="shared" si="55"/>
        <v>#NUM!</v>
      </c>
      <c r="BW406" s="162" t="e">
        <f t="shared" si="55"/>
        <v>#NUM!</v>
      </c>
      <c r="BX406" s="162" t="e">
        <f t="shared" si="55"/>
        <v>#NUM!</v>
      </c>
      <c r="BY406" s="162" t="e">
        <f t="shared" si="55"/>
        <v>#NUM!</v>
      </c>
      <c r="BZ406" s="162" t="e">
        <f t="shared" si="55"/>
        <v>#NUM!</v>
      </c>
      <c r="CA406" s="162" t="e">
        <f t="shared" si="55"/>
        <v>#NUM!</v>
      </c>
      <c r="CB406" s="162" t="e">
        <f t="shared" si="55"/>
        <v>#NUM!</v>
      </c>
      <c r="CC406" s="162" t="e">
        <f t="shared" si="55"/>
        <v>#NUM!</v>
      </c>
      <c r="CD406" s="162" t="e">
        <f t="shared" si="55"/>
        <v>#NUM!</v>
      </c>
      <c r="CE406" s="162" t="e">
        <f t="shared" si="55"/>
        <v>#NUM!</v>
      </c>
      <c r="CF406" s="162" t="e">
        <f t="shared" si="55"/>
        <v>#NUM!</v>
      </c>
      <c r="CG406" s="162" t="e">
        <f t="shared" si="55"/>
        <v>#NUM!</v>
      </c>
      <c r="CH406" s="162" t="e">
        <f t="shared" si="55"/>
        <v>#NUM!</v>
      </c>
      <c r="CI406" s="162" t="e">
        <f t="shared" si="55"/>
        <v>#NUM!</v>
      </c>
      <c r="CJ406" s="162" t="e">
        <f t="shared" si="55"/>
        <v>#NUM!</v>
      </c>
      <c r="CK406" s="162" t="e">
        <f t="shared" si="55"/>
        <v>#NUM!</v>
      </c>
      <c r="CL406" s="162" t="e">
        <f t="shared" si="55"/>
        <v>#NUM!</v>
      </c>
      <c r="CM406" s="162" t="e">
        <f t="shared" si="55"/>
        <v>#NUM!</v>
      </c>
      <c r="CN406" s="162" t="e">
        <f t="shared" si="55"/>
        <v>#NUM!</v>
      </c>
      <c r="CO406" s="162" t="e">
        <f t="shared" si="55"/>
        <v>#NUM!</v>
      </c>
      <c r="CP406" s="162" t="e">
        <f t="shared" si="55"/>
        <v>#NUM!</v>
      </c>
    </row>
    <row r="407" spans="1:94" ht="15" customHeight="1" x14ac:dyDescent="0.3">
      <c r="A407" s="5">
        <f>IF(ISTEXT(B63),B63,0)</f>
        <v>0</v>
      </c>
      <c r="B407" s="28">
        <f>IF(ISTEXT(E63),E63,0)</f>
        <v>0</v>
      </c>
      <c r="M407" s="2">
        <f t="shared" si="57"/>
        <v>8</v>
      </c>
      <c r="N407" s="2" t="str">
        <f t="shared" si="56"/>
        <v/>
      </c>
      <c r="O407" s="2" t="e" cm="1">
        <f t="array" ref="O407">INDEX($A$400:$A$429,SMALL(IF(ISNUMBER(MATCH($B$400:$B$429,$O$398,0)),MATCH(ROW($B$400:$B$429),ROW($B$400:$B$429)),""),ROWS($A$1:A8)))</f>
        <v>#NUM!</v>
      </c>
      <c r="P407" s="162" t="e">
        <f t="shared" si="52"/>
        <v>#NUM!</v>
      </c>
      <c r="Q407" s="162" t="e">
        <f t="shared" si="59"/>
        <v>#NUM!</v>
      </c>
      <c r="R407" s="162" t="e">
        <f t="shared" si="59"/>
        <v>#NUM!</v>
      </c>
      <c r="S407" s="162" t="e">
        <f t="shared" si="59"/>
        <v>#NUM!</v>
      </c>
      <c r="T407" s="162" t="e">
        <f t="shared" si="59"/>
        <v>#NUM!</v>
      </c>
      <c r="U407" s="162" t="e">
        <f t="shared" si="59"/>
        <v>#NUM!</v>
      </c>
      <c r="V407" s="162" t="e">
        <f t="shared" si="59"/>
        <v>#NUM!</v>
      </c>
      <c r="W407" s="162" t="e">
        <f t="shared" si="59"/>
        <v>#NUM!</v>
      </c>
      <c r="X407" s="162" t="e">
        <f t="shared" si="59"/>
        <v>#NUM!</v>
      </c>
      <c r="Y407" s="162" t="e">
        <f t="shared" si="59"/>
        <v>#NUM!</v>
      </c>
      <c r="Z407" s="162" t="e">
        <f t="shared" si="59"/>
        <v>#NUM!</v>
      </c>
      <c r="AA407" s="162" t="e">
        <f t="shared" si="59"/>
        <v>#NUM!</v>
      </c>
      <c r="AB407" s="162" t="e">
        <f t="shared" si="59"/>
        <v>#NUM!</v>
      </c>
      <c r="AC407" s="162" t="e">
        <f t="shared" si="59"/>
        <v>#NUM!</v>
      </c>
      <c r="AD407" s="162" t="e">
        <f t="shared" si="59"/>
        <v>#NUM!</v>
      </c>
      <c r="AE407" s="162" t="e">
        <f t="shared" si="59"/>
        <v>#NUM!</v>
      </c>
      <c r="AF407" s="162" t="e">
        <f t="shared" si="59"/>
        <v>#NUM!</v>
      </c>
      <c r="AG407" s="162" t="e">
        <f t="shared" si="59"/>
        <v>#NUM!</v>
      </c>
      <c r="AH407" s="162" t="e">
        <f t="shared" si="59"/>
        <v>#NUM!</v>
      </c>
      <c r="AI407" s="162" t="e">
        <f t="shared" si="59"/>
        <v>#NUM!</v>
      </c>
      <c r="AJ407" s="162" t="e">
        <f t="shared" si="59"/>
        <v>#NUM!</v>
      </c>
      <c r="AK407" s="162" t="e">
        <f t="shared" si="59"/>
        <v>#NUM!</v>
      </c>
      <c r="AL407" s="162" t="e">
        <f t="shared" si="59"/>
        <v>#NUM!</v>
      </c>
      <c r="AM407" s="162" t="e">
        <f t="shared" si="59"/>
        <v>#NUM!</v>
      </c>
      <c r="AN407" s="162" t="e">
        <f t="shared" si="59"/>
        <v>#NUM!</v>
      </c>
      <c r="AO407" s="162" t="e">
        <f t="shared" si="59"/>
        <v>#NUM!</v>
      </c>
      <c r="AP407" s="162" t="e">
        <f t="shared" si="59"/>
        <v>#NUM!</v>
      </c>
      <c r="AQ407" s="162" t="e">
        <f t="shared" si="59"/>
        <v>#NUM!</v>
      </c>
      <c r="AR407" s="162" t="e">
        <f t="shared" si="59"/>
        <v>#NUM!</v>
      </c>
      <c r="AS407" s="162" t="e">
        <f t="shared" si="59"/>
        <v>#NUM!</v>
      </c>
      <c r="AT407" s="162" t="e">
        <f t="shared" si="59"/>
        <v>#NUM!</v>
      </c>
      <c r="AU407" s="162" t="e">
        <f t="shared" si="59"/>
        <v>#NUM!</v>
      </c>
      <c r="AV407" s="162" t="e">
        <f t="shared" si="59"/>
        <v>#NUM!</v>
      </c>
      <c r="AW407" s="162" t="e">
        <f t="shared" si="59"/>
        <v>#NUM!</v>
      </c>
      <c r="AX407" s="162" t="e">
        <f t="shared" si="59"/>
        <v>#NUM!</v>
      </c>
      <c r="AY407" s="162" t="e">
        <f t="shared" si="59"/>
        <v>#NUM!</v>
      </c>
      <c r="AZ407" s="162" t="e">
        <f t="shared" si="59"/>
        <v>#NUM!</v>
      </c>
      <c r="BA407" s="162" t="e">
        <f t="shared" si="59"/>
        <v>#NUM!</v>
      </c>
      <c r="BB407" s="162" t="e">
        <f t="shared" si="59"/>
        <v>#NUM!</v>
      </c>
      <c r="BC407" s="162" t="e">
        <f t="shared" si="59"/>
        <v>#NUM!</v>
      </c>
      <c r="BD407" s="162" t="e">
        <f t="shared" si="59"/>
        <v>#NUM!</v>
      </c>
      <c r="BE407" s="162" t="e">
        <f t="shared" si="59"/>
        <v>#NUM!</v>
      </c>
      <c r="BF407" s="162" t="e">
        <f t="shared" si="59"/>
        <v>#NUM!</v>
      </c>
      <c r="BG407" s="162" t="e">
        <f t="shared" si="59"/>
        <v>#NUM!</v>
      </c>
      <c r="BH407" s="162" t="e">
        <f t="shared" si="59"/>
        <v>#NUM!</v>
      </c>
      <c r="BI407" s="162" t="e">
        <f t="shared" si="59"/>
        <v>#NUM!</v>
      </c>
      <c r="BJ407" s="162" t="e">
        <f t="shared" si="59"/>
        <v>#NUM!</v>
      </c>
      <c r="BK407" s="162" t="e">
        <f t="shared" si="59"/>
        <v>#NUM!</v>
      </c>
      <c r="BL407" s="162" t="e">
        <f t="shared" si="59"/>
        <v>#NUM!</v>
      </c>
      <c r="BM407" s="162" t="e">
        <f t="shared" si="54"/>
        <v>#NUM!</v>
      </c>
      <c r="BN407" s="162" t="e">
        <f t="shared" si="55"/>
        <v>#NUM!</v>
      </c>
      <c r="BO407" s="162" t="e">
        <f t="shared" si="55"/>
        <v>#NUM!</v>
      </c>
      <c r="BP407" s="162" t="e">
        <f t="shared" si="55"/>
        <v>#NUM!</v>
      </c>
      <c r="BQ407" s="162" t="e">
        <f t="shared" si="55"/>
        <v>#NUM!</v>
      </c>
      <c r="BR407" s="162" t="e">
        <f t="shared" si="55"/>
        <v>#NUM!</v>
      </c>
      <c r="BS407" s="162" t="e">
        <f t="shared" si="55"/>
        <v>#NUM!</v>
      </c>
      <c r="BT407" s="162" t="e">
        <f t="shared" si="55"/>
        <v>#NUM!</v>
      </c>
      <c r="BU407" s="162" t="e">
        <f t="shared" si="55"/>
        <v>#NUM!</v>
      </c>
      <c r="BV407" s="162" t="e">
        <f t="shared" si="55"/>
        <v>#NUM!</v>
      </c>
      <c r="BW407" s="162" t="e">
        <f t="shared" si="55"/>
        <v>#NUM!</v>
      </c>
      <c r="BX407" s="162" t="e">
        <f t="shared" si="55"/>
        <v>#NUM!</v>
      </c>
      <c r="BY407" s="162" t="e">
        <f t="shared" si="55"/>
        <v>#NUM!</v>
      </c>
      <c r="BZ407" s="162" t="e">
        <f t="shared" si="55"/>
        <v>#NUM!</v>
      </c>
      <c r="CA407" s="162" t="e">
        <f t="shared" si="55"/>
        <v>#NUM!</v>
      </c>
      <c r="CB407" s="162" t="e">
        <f t="shared" si="55"/>
        <v>#NUM!</v>
      </c>
      <c r="CC407" s="162" t="e">
        <f t="shared" si="55"/>
        <v>#NUM!</v>
      </c>
      <c r="CD407" s="162" t="e">
        <f t="shared" si="55"/>
        <v>#NUM!</v>
      </c>
      <c r="CE407" s="162" t="e">
        <f t="shared" si="55"/>
        <v>#NUM!</v>
      </c>
      <c r="CF407" s="162" t="e">
        <f t="shared" si="55"/>
        <v>#NUM!</v>
      </c>
      <c r="CG407" s="162" t="e">
        <f t="shared" si="55"/>
        <v>#NUM!</v>
      </c>
      <c r="CH407" s="162" t="e">
        <f t="shared" si="55"/>
        <v>#NUM!</v>
      </c>
      <c r="CI407" s="162" t="e">
        <f t="shared" si="55"/>
        <v>#NUM!</v>
      </c>
      <c r="CJ407" s="162" t="e">
        <f t="shared" si="55"/>
        <v>#NUM!</v>
      </c>
      <c r="CK407" s="162" t="e">
        <f t="shared" si="55"/>
        <v>#NUM!</v>
      </c>
      <c r="CL407" s="162" t="e">
        <f t="shared" si="55"/>
        <v>#NUM!</v>
      </c>
      <c r="CM407" s="162" t="e">
        <f t="shared" si="55"/>
        <v>#NUM!</v>
      </c>
      <c r="CN407" s="162" t="e">
        <f t="shared" si="55"/>
        <v>#NUM!</v>
      </c>
      <c r="CO407" s="162" t="e">
        <f t="shared" si="55"/>
        <v>#NUM!</v>
      </c>
      <c r="CP407" s="162" t="e">
        <f t="shared" si="55"/>
        <v>#NUM!</v>
      </c>
    </row>
    <row r="408" spans="1:94" ht="15" customHeight="1" x14ac:dyDescent="0.3">
      <c r="A408" s="5">
        <f>IF(ISTEXT(B70),B70,0)</f>
        <v>0</v>
      </c>
      <c r="B408" s="28">
        <f>IF(ISTEXT(E70),E70,0)</f>
        <v>0</v>
      </c>
      <c r="M408" s="2">
        <f t="shared" si="57"/>
        <v>9</v>
      </c>
      <c r="N408" s="2" t="str">
        <f t="shared" si="56"/>
        <v/>
      </c>
      <c r="O408" s="2" t="e" cm="1">
        <f t="array" ref="O408">INDEX($A$400:$A$429,SMALL(IF(ISNUMBER(MATCH($B$400:$B$429,$O$398,0)),MATCH(ROW($B$400:$B$429),ROW($B$400:$B$429)),""),ROWS($A$1:A9)))</f>
        <v>#NUM!</v>
      </c>
      <c r="P408" s="162" t="e">
        <f t="shared" si="52"/>
        <v>#NUM!</v>
      </c>
      <c r="Q408" s="162" t="e">
        <f t="shared" si="59"/>
        <v>#NUM!</v>
      </c>
      <c r="R408" s="162" t="e">
        <f t="shared" si="59"/>
        <v>#NUM!</v>
      </c>
      <c r="S408" s="162" t="e">
        <f t="shared" si="59"/>
        <v>#NUM!</v>
      </c>
      <c r="T408" s="162" t="e">
        <f t="shared" si="59"/>
        <v>#NUM!</v>
      </c>
      <c r="U408" s="162" t="e">
        <f t="shared" si="59"/>
        <v>#NUM!</v>
      </c>
      <c r="V408" s="162" t="e">
        <f t="shared" si="59"/>
        <v>#NUM!</v>
      </c>
      <c r="W408" s="162" t="e">
        <f t="shared" si="59"/>
        <v>#NUM!</v>
      </c>
      <c r="X408" s="162" t="e">
        <f t="shared" si="59"/>
        <v>#NUM!</v>
      </c>
      <c r="Y408" s="162" t="e">
        <f t="shared" si="59"/>
        <v>#NUM!</v>
      </c>
      <c r="Z408" s="162" t="e">
        <f t="shared" si="59"/>
        <v>#NUM!</v>
      </c>
      <c r="AA408" s="162" t="e">
        <f t="shared" si="59"/>
        <v>#NUM!</v>
      </c>
      <c r="AB408" s="162" t="e">
        <f t="shared" si="59"/>
        <v>#NUM!</v>
      </c>
      <c r="AC408" s="162" t="e">
        <f t="shared" si="59"/>
        <v>#NUM!</v>
      </c>
      <c r="AD408" s="162" t="e">
        <f t="shared" si="59"/>
        <v>#NUM!</v>
      </c>
      <c r="AE408" s="162" t="e">
        <f t="shared" si="59"/>
        <v>#NUM!</v>
      </c>
      <c r="AF408" s="162" t="e">
        <f t="shared" si="59"/>
        <v>#NUM!</v>
      </c>
      <c r="AG408" s="162" t="e">
        <f t="shared" si="59"/>
        <v>#NUM!</v>
      </c>
      <c r="AH408" s="162" t="e">
        <f t="shared" si="59"/>
        <v>#NUM!</v>
      </c>
      <c r="AI408" s="162" t="e">
        <f t="shared" si="59"/>
        <v>#NUM!</v>
      </c>
      <c r="AJ408" s="162" t="e">
        <f t="shared" si="59"/>
        <v>#NUM!</v>
      </c>
      <c r="AK408" s="162" t="e">
        <f t="shared" si="59"/>
        <v>#NUM!</v>
      </c>
      <c r="AL408" s="162" t="e">
        <f t="shared" si="59"/>
        <v>#NUM!</v>
      </c>
      <c r="AM408" s="162" t="e">
        <f t="shared" si="59"/>
        <v>#NUM!</v>
      </c>
      <c r="AN408" s="162" t="e">
        <f t="shared" si="59"/>
        <v>#NUM!</v>
      </c>
      <c r="AO408" s="162" t="e">
        <f t="shared" si="59"/>
        <v>#NUM!</v>
      </c>
      <c r="AP408" s="162" t="e">
        <f t="shared" si="59"/>
        <v>#NUM!</v>
      </c>
      <c r="AQ408" s="162" t="e">
        <f t="shared" si="59"/>
        <v>#NUM!</v>
      </c>
      <c r="AR408" s="162" t="e">
        <f t="shared" si="59"/>
        <v>#NUM!</v>
      </c>
      <c r="AS408" s="162" t="e">
        <f t="shared" si="59"/>
        <v>#NUM!</v>
      </c>
      <c r="AT408" s="162" t="e">
        <f t="shared" si="59"/>
        <v>#NUM!</v>
      </c>
      <c r="AU408" s="162" t="e">
        <f t="shared" si="59"/>
        <v>#NUM!</v>
      </c>
      <c r="AV408" s="162" t="e">
        <f t="shared" si="59"/>
        <v>#NUM!</v>
      </c>
      <c r="AW408" s="162" t="e">
        <f t="shared" si="59"/>
        <v>#NUM!</v>
      </c>
      <c r="AX408" s="162" t="e">
        <f t="shared" si="59"/>
        <v>#NUM!</v>
      </c>
      <c r="AY408" s="162" t="e">
        <f t="shared" si="59"/>
        <v>#NUM!</v>
      </c>
      <c r="AZ408" s="162" t="e">
        <f t="shared" si="59"/>
        <v>#NUM!</v>
      </c>
      <c r="BA408" s="162" t="e">
        <f t="shared" si="59"/>
        <v>#NUM!</v>
      </c>
      <c r="BB408" s="162" t="e">
        <f t="shared" si="59"/>
        <v>#NUM!</v>
      </c>
      <c r="BC408" s="162" t="e">
        <f t="shared" si="59"/>
        <v>#NUM!</v>
      </c>
      <c r="BD408" s="162" t="e">
        <f t="shared" si="59"/>
        <v>#NUM!</v>
      </c>
      <c r="BE408" s="162" t="e">
        <f t="shared" si="59"/>
        <v>#NUM!</v>
      </c>
      <c r="BF408" s="162" t="e">
        <f t="shared" si="59"/>
        <v>#NUM!</v>
      </c>
      <c r="BG408" s="162" t="e">
        <f t="shared" si="59"/>
        <v>#NUM!</v>
      </c>
      <c r="BH408" s="162" t="e">
        <f t="shared" si="59"/>
        <v>#NUM!</v>
      </c>
      <c r="BI408" s="162" t="e">
        <f t="shared" si="59"/>
        <v>#NUM!</v>
      </c>
      <c r="BJ408" s="162" t="e">
        <f t="shared" si="59"/>
        <v>#NUM!</v>
      </c>
      <c r="BK408" s="162" t="e">
        <f t="shared" si="59"/>
        <v>#NUM!</v>
      </c>
      <c r="BL408" s="162" t="e">
        <f t="shared" si="59"/>
        <v>#NUM!</v>
      </c>
      <c r="BM408" s="162" t="e">
        <f t="shared" si="54"/>
        <v>#NUM!</v>
      </c>
      <c r="BN408" s="162" t="e">
        <f t="shared" si="55"/>
        <v>#NUM!</v>
      </c>
      <c r="BO408" s="162" t="e">
        <f t="shared" si="55"/>
        <v>#NUM!</v>
      </c>
      <c r="BP408" s="162" t="e">
        <f t="shared" si="55"/>
        <v>#NUM!</v>
      </c>
      <c r="BQ408" s="162" t="e">
        <f t="shared" si="55"/>
        <v>#NUM!</v>
      </c>
      <c r="BR408" s="162" t="e">
        <f t="shared" si="55"/>
        <v>#NUM!</v>
      </c>
      <c r="BS408" s="162" t="e">
        <f t="shared" si="55"/>
        <v>#NUM!</v>
      </c>
      <c r="BT408" s="162" t="e">
        <f t="shared" si="55"/>
        <v>#NUM!</v>
      </c>
      <c r="BU408" s="162" t="e">
        <f t="shared" si="55"/>
        <v>#NUM!</v>
      </c>
      <c r="BV408" s="162" t="e">
        <f t="shared" si="55"/>
        <v>#NUM!</v>
      </c>
      <c r="BW408" s="162" t="e">
        <f t="shared" si="55"/>
        <v>#NUM!</v>
      </c>
      <c r="BX408" s="162" t="e">
        <f t="shared" si="55"/>
        <v>#NUM!</v>
      </c>
      <c r="BY408" s="162" t="e">
        <f t="shared" si="55"/>
        <v>#NUM!</v>
      </c>
      <c r="BZ408" s="162" t="e">
        <f t="shared" si="55"/>
        <v>#NUM!</v>
      </c>
      <c r="CA408" s="162" t="e">
        <f t="shared" si="55"/>
        <v>#NUM!</v>
      </c>
      <c r="CB408" s="162" t="e">
        <f t="shared" si="55"/>
        <v>#NUM!</v>
      </c>
      <c r="CC408" s="162" t="e">
        <f t="shared" si="55"/>
        <v>#NUM!</v>
      </c>
      <c r="CD408" s="162" t="e">
        <f t="shared" si="55"/>
        <v>#NUM!</v>
      </c>
      <c r="CE408" s="162" t="e">
        <f t="shared" si="55"/>
        <v>#NUM!</v>
      </c>
      <c r="CF408" s="162" t="e">
        <f t="shared" si="55"/>
        <v>#NUM!</v>
      </c>
      <c r="CG408" s="162" t="e">
        <f t="shared" si="55"/>
        <v>#NUM!</v>
      </c>
      <c r="CH408" s="162" t="e">
        <f t="shared" si="55"/>
        <v>#NUM!</v>
      </c>
      <c r="CI408" s="162" t="e">
        <f t="shared" si="55"/>
        <v>#NUM!</v>
      </c>
      <c r="CJ408" s="162" t="e">
        <f t="shared" si="55"/>
        <v>#NUM!</v>
      </c>
      <c r="CK408" s="162" t="e">
        <f t="shared" ref="CK408:CP409" si="60">INDEX(CK$14:CK$217,(MATCH($N408&amp;$O408,$H$14:$H$217,0)))</f>
        <v>#NUM!</v>
      </c>
      <c r="CL408" s="162" t="e">
        <f t="shared" si="60"/>
        <v>#NUM!</v>
      </c>
      <c r="CM408" s="162" t="e">
        <f t="shared" si="60"/>
        <v>#NUM!</v>
      </c>
      <c r="CN408" s="162" t="e">
        <f t="shared" si="60"/>
        <v>#NUM!</v>
      </c>
      <c r="CO408" s="162" t="e">
        <f t="shared" si="60"/>
        <v>#NUM!</v>
      </c>
      <c r="CP408" s="162" t="e">
        <f t="shared" si="60"/>
        <v>#NUM!</v>
      </c>
    </row>
    <row r="409" spans="1:94" ht="15" customHeight="1" x14ac:dyDescent="0.3">
      <c r="A409" s="5">
        <f>IF(ISTEXT(B77),B77,0)</f>
        <v>0</v>
      </c>
      <c r="B409" s="28">
        <f>IF(ISTEXT(E77),E77,0)</f>
        <v>0</v>
      </c>
      <c r="M409" s="2">
        <f>M408+1</f>
        <v>10</v>
      </c>
      <c r="N409" s="2" t="str">
        <f>IF(ISTEXT(O409),$O$398,"")</f>
        <v/>
      </c>
      <c r="O409" s="2" t="e" cm="1">
        <f t="array" ref="O409">INDEX($A$400:$A$429,SMALL(IF(ISNUMBER(MATCH($B$400:$B$429,$O$398,0)),MATCH(ROW($B$400:$B$429),ROW($B$400:$B$429)),""),ROWS($A$1:A10)))</f>
        <v>#NUM!</v>
      </c>
      <c r="P409" s="162" t="e">
        <f t="shared" si="52"/>
        <v>#NUM!</v>
      </c>
      <c r="Q409" s="162" t="e">
        <f t="shared" si="59"/>
        <v>#NUM!</v>
      </c>
      <c r="R409" s="162" t="e">
        <f t="shared" si="59"/>
        <v>#NUM!</v>
      </c>
      <c r="S409" s="162" t="e">
        <f t="shared" si="59"/>
        <v>#NUM!</v>
      </c>
      <c r="T409" s="162" t="e">
        <f t="shared" si="59"/>
        <v>#NUM!</v>
      </c>
      <c r="U409" s="162" t="e">
        <f t="shared" si="59"/>
        <v>#NUM!</v>
      </c>
      <c r="V409" s="162" t="e">
        <f t="shared" si="59"/>
        <v>#NUM!</v>
      </c>
      <c r="W409" s="162" t="e">
        <f t="shared" si="59"/>
        <v>#NUM!</v>
      </c>
      <c r="X409" s="162" t="e">
        <f t="shared" si="59"/>
        <v>#NUM!</v>
      </c>
      <c r="Y409" s="162" t="e">
        <f t="shared" si="59"/>
        <v>#NUM!</v>
      </c>
      <c r="Z409" s="162" t="e">
        <f t="shared" si="59"/>
        <v>#NUM!</v>
      </c>
      <c r="AA409" s="162" t="e">
        <f t="shared" si="59"/>
        <v>#NUM!</v>
      </c>
      <c r="AB409" s="162" t="e">
        <f t="shared" si="59"/>
        <v>#NUM!</v>
      </c>
      <c r="AC409" s="162" t="e">
        <f t="shared" si="59"/>
        <v>#NUM!</v>
      </c>
      <c r="AD409" s="162" t="e">
        <f t="shared" si="59"/>
        <v>#NUM!</v>
      </c>
      <c r="AE409" s="162" t="e">
        <f t="shared" si="59"/>
        <v>#NUM!</v>
      </c>
      <c r="AF409" s="162" t="e">
        <f t="shared" si="59"/>
        <v>#NUM!</v>
      </c>
      <c r="AG409" s="162" t="e">
        <f t="shared" si="59"/>
        <v>#NUM!</v>
      </c>
      <c r="AH409" s="162" t="e">
        <f t="shared" si="59"/>
        <v>#NUM!</v>
      </c>
      <c r="AI409" s="162" t="e">
        <f t="shared" si="59"/>
        <v>#NUM!</v>
      </c>
      <c r="AJ409" s="162" t="e">
        <f t="shared" si="59"/>
        <v>#NUM!</v>
      </c>
      <c r="AK409" s="162" t="e">
        <f t="shared" si="59"/>
        <v>#NUM!</v>
      </c>
      <c r="AL409" s="162" t="e">
        <f t="shared" si="59"/>
        <v>#NUM!</v>
      </c>
      <c r="AM409" s="162" t="e">
        <f t="shared" si="59"/>
        <v>#NUM!</v>
      </c>
      <c r="AN409" s="162" t="e">
        <f t="shared" si="59"/>
        <v>#NUM!</v>
      </c>
      <c r="AO409" s="162" t="e">
        <f t="shared" si="59"/>
        <v>#NUM!</v>
      </c>
      <c r="AP409" s="162" t="e">
        <f t="shared" si="59"/>
        <v>#NUM!</v>
      </c>
      <c r="AQ409" s="162" t="e">
        <f t="shared" si="59"/>
        <v>#NUM!</v>
      </c>
      <c r="AR409" s="162" t="e">
        <f t="shared" si="59"/>
        <v>#NUM!</v>
      </c>
      <c r="AS409" s="162" t="e">
        <f t="shared" si="59"/>
        <v>#NUM!</v>
      </c>
      <c r="AT409" s="162" t="e">
        <f t="shared" si="59"/>
        <v>#NUM!</v>
      </c>
      <c r="AU409" s="162" t="e">
        <f t="shared" si="59"/>
        <v>#NUM!</v>
      </c>
      <c r="AV409" s="162" t="e">
        <f t="shared" si="59"/>
        <v>#NUM!</v>
      </c>
      <c r="AW409" s="162" t="e">
        <f t="shared" si="59"/>
        <v>#NUM!</v>
      </c>
      <c r="AX409" s="162" t="e">
        <f t="shared" si="59"/>
        <v>#NUM!</v>
      </c>
      <c r="AY409" s="162" t="e">
        <f t="shared" si="59"/>
        <v>#NUM!</v>
      </c>
      <c r="AZ409" s="162" t="e">
        <f t="shared" si="59"/>
        <v>#NUM!</v>
      </c>
      <c r="BA409" s="162" t="e">
        <f t="shared" si="59"/>
        <v>#NUM!</v>
      </c>
      <c r="BB409" s="162" t="e">
        <f t="shared" si="59"/>
        <v>#NUM!</v>
      </c>
      <c r="BC409" s="162" t="e">
        <f t="shared" si="59"/>
        <v>#NUM!</v>
      </c>
      <c r="BD409" s="162" t="e">
        <f t="shared" si="59"/>
        <v>#NUM!</v>
      </c>
      <c r="BE409" s="162" t="e">
        <f t="shared" si="59"/>
        <v>#NUM!</v>
      </c>
      <c r="BF409" s="162" t="e">
        <f t="shared" si="59"/>
        <v>#NUM!</v>
      </c>
      <c r="BG409" s="162" t="e">
        <f t="shared" si="59"/>
        <v>#NUM!</v>
      </c>
      <c r="BH409" s="162" t="e">
        <f t="shared" si="59"/>
        <v>#NUM!</v>
      </c>
      <c r="BI409" s="162" t="e">
        <f t="shared" si="59"/>
        <v>#NUM!</v>
      </c>
      <c r="BJ409" s="162" t="e">
        <f t="shared" si="59"/>
        <v>#NUM!</v>
      </c>
      <c r="BK409" s="162" t="e">
        <f t="shared" si="59"/>
        <v>#NUM!</v>
      </c>
      <c r="BL409" s="162" t="e">
        <f t="shared" si="59"/>
        <v>#NUM!</v>
      </c>
      <c r="BM409" s="162" t="e">
        <f t="shared" si="54"/>
        <v>#NUM!</v>
      </c>
      <c r="BN409" s="162" t="e">
        <f t="shared" ref="BN409:CJ409" si="61">INDEX(BN$14:BN$217,(MATCH($N409&amp;$O409,$H$14:$H$217,0)))</f>
        <v>#NUM!</v>
      </c>
      <c r="BO409" s="162" t="e">
        <f t="shared" si="61"/>
        <v>#NUM!</v>
      </c>
      <c r="BP409" s="162" t="e">
        <f t="shared" si="61"/>
        <v>#NUM!</v>
      </c>
      <c r="BQ409" s="162" t="e">
        <f t="shared" si="61"/>
        <v>#NUM!</v>
      </c>
      <c r="BR409" s="162" t="e">
        <f t="shared" si="61"/>
        <v>#NUM!</v>
      </c>
      <c r="BS409" s="162" t="e">
        <f t="shared" si="61"/>
        <v>#NUM!</v>
      </c>
      <c r="BT409" s="162" t="e">
        <f t="shared" si="61"/>
        <v>#NUM!</v>
      </c>
      <c r="BU409" s="162" t="e">
        <f t="shared" si="61"/>
        <v>#NUM!</v>
      </c>
      <c r="BV409" s="162" t="e">
        <f t="shared" si="61"/>
        <v>#NUM!</v>
      </c>
      <c r="BW409" s="162" t="e">
        <f t="shared" si="61"/>
        <v>#NUM!</v>
      </c>
      <c r="BX409" s="162" t="e">
        <f t="shared" si="61"/>
        <v>#NUM!</v>
      </c>
      <c r="BY409" s="162" t="e">
        <f t="shared" si="61"/>
        <v>#NUM!</v>
      </c>
      <c r="BZ409" s="162" t="e">
        <f t="shared" si="61"/>
        <v>#NUM!</v>
      </c>
      <c r="CA409" s="162" t="e">
        <f t="shared" si="61"/>
        <v>#NUM!</v>
      </c>
      <c r="CB409" s="162" t="e">
        <f t="shared" si="61"/>
        <v>#NUM!</v>
      </c>
      <c r="CC409" s="162" t="e">
        <f t="shared" si="61"/>
        <v>#NUM!</v>
      </c>
      <c r="CD409" s="162" t="e">
        <f t="shared" si="61"/>
        <v>#NUM!</v>
      </c>
      <c r="CE409" s="162" t="e">
        <f t="shared" si="61"/>
        <v>#NUM!</v>
      </c>
      <c r="CF409" s="162" t="e">
        <f t="shared" si="61"/>
        <v>#NUM!</v>
      </c>
      <c r="CG409" s="162" t="e">
        <f t="shared" si="61"/>
        <v>#NUM!</v>
      </c>
      <c r="CH409" s="162" t="e">
        <f t="shared" si="61"/>
        <v>#NUM!</v>
      </c>
      <c r="CI409" s="162" t="e">
        <f t="shared" si="61"/>
        <v>#NUM!</v>
      </c>
      <c r="CJ409" s="162" t="e">
        <f t="shared" si="61"/>
        <v>#NUM!</v>
      </c>
      <c r="CK409" s="162" t="e">
        <f t="shared" si="60"/>
        <v>#NUM!</v>
      </c>
      <c r="CL409" s="162" t="e">
        <f t="shared" si="60"/>
        <v>#NUM!</v>
      </c>
      <c r="CM409" s="162" t="e">
        <f t="shared" si="60"/>
        <v>#NUM!</v>
      </c>
      <c r="CN409" s="162" t="e">
        <f t="shared" si="60"/>
        <v>#NUM!</v>
      </c>
      <c r="CO409" s="162" t="e">
        <f t="shared" si="60"/>
        <v>#NUM!</v>
      </c>
      <c r="CP409" s="162" t="e">
        <f t="shared" si="60"/>
        <v>#NUM!</v>
      </c>
    </row>
    <row r="410" spans="1:94" ht="15" customHeight="1" x14ac:dyDescent="0.3">
      <c r="A410" s="5">
        <f>IF(ISTEXT(B84),B84,0)</f>
        <v>0</v>
      </c>
      <c r="B410" s="28">
        <f>IF(ISTEXT(E84),E84,0)</f>
        <v>0</v>
      </c>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row>
    <row r="411" spans="1:94" ht="15" customHeight="1" x14ac:dyDescent="0.3">
      <c r="A411" s="5">
        <f>IF(ISTEXT(B91),B91,0)</f>
        <v>0</v>
      </c>
      <c r="B411" s="28">
        <f>IF(ISTEXT(E91),E91,0)</f>
        <v>0</v>
      </c>
      <c r="O411" s="2" t="s">
        <v>68</v>
      </c>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row>
    <row r="412" spans="1:94" ht="15" customHeight="1" x14ac:dyDescent="0.3">
      <c r="A412" s="5">
        <f>IF(ISTEXT(B98),B98,0)</f>
        <v>0</v>
      </c>
      <c r="B412" s="28">
        <f>IF(ISTEXT(E98),E98,0)</f>
        <v>0</v>
      </c>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row>
    <row r="413" spans="1:94" ht="15" customHeight="1" x14ac:dyDescent="0.3">
      <c r="A413" s="5">
        <f>IF(ISTEXT(B105),B105,0)</f>
        <v>0</v>
      </c>
      <c r="B413" s="28">
        <f>IF(ISTEXT(E105),E105,0)</f>
        <v>0</v>
      </c>
      <c r="M413" s="2">
        <v>1</v>
      </c>
      <c r="N413" s="2" t="str">
        <f>IF(ISTEXT(O413),$O$411,"")</f>
        <v/>
      </c>
      <c r="O413" s="2" t="e" cm="1">
        <f t="array" ref="O413">INDEX($A$400:$A$429,SMALL(IF(ISNUMBER(MATCH($B$400:$B$429,$O$411,0)),MATCH(ROW($B$400:$B$429),ROW($B$400:$B$429)),""),ROWS($A$1:A1)))</f>
        <v>#NUM!</v>
      </c>
      <c r="P413" s="162" t="e">
        <f>INDEX(P$14:P$217,(MATCH($N413&amp;$O413,$H$14:$H$217,0)))</f>
        <v>#NUM!</v>
      </c>
      <c r="Q413" s="162" t="e">
        <f t="shared" ref="Q413:BL418" si="62">INDEX(Q$14:Q$217,(MATCH($N413&amp;$O413,$H$14:$H$217,0)))</f>
        <v>#NUM!</v>
      </c>
      <c r="R413" s="162" t="e">
        <f t="shared" si="62"/>
        <v>#NUM!</v>
      </c>
      <c r="S413" s="162" t="e">
        <f t="shared" si="62"/>
        <v>#NUM!</v>
      </c>
      <c r="T413" s="162" t="e">
        <f t="shared" si="62"/>
        <v>#NUM!</v>
      </c>
      <c r="U413" s="162" t="e">
        <f t="shared" si="62"/>
        <v>#NUM!</v>
      </c>
      <c r="V413" s="162" t="e">
        <f t="shared" si="62"/>
        <v>#NUM!</v>
      </c>
      <c r="W413" s="162" t="e">
        <f t="shared" si="62"/>
        <v>#NUM!</v>
      </c>
      <c r="X413" s="162" t="e">
        <f t="shared" si="62"/>
        <v>#NUM!</v>
      </c>
      <c r="Y413" s="162" t="e">
        <f t="shared" si="62"/>
        <v>#NUM!</v>
      </c>
      <c r="Z413" s="162" t="e">
        <f t="shared" si="62"/>
        <v>#NUM!</v>
      </c>
      <c r="AA413" s="162" t="e">
        <f t="shared" si="62"/>
        <v>#NUM!</v>
      </c>
      <c r="AB413" s="162" t="e">
        <f t="shared" si="62"/>
        <v>#NUM!</v>
      </c>
      <c r="AC413" s="162" t="e">
        <f t="shared" si="62"/>
        <v>#NUM!</v>
      </c>
      <c r="AD413" s="162" t="e">
        <f t="shared" si="62"/>
        <v>#NUM!</v>
      </c>
      <c r="AE413" s="162" t="e">
        <f t="shared" si="62"/>
        <v>#NUM!</v>
      </c>
      <c r="AF413" s="162" t="e">
        <f t="shared" si="62"/>
        <v>#NUM!</v>
      </c>
      <c r="AG413" s="162" t="e">
        <f t="shared" si="62"/>
        <v>#NUM!</v>
      </c>
      <c r="AH413" s="162" t="e">
        <f t="shared" si="62"/>
        <v>#NUM!</v>
      </c>
      <c r="AI413" s="162" t="e">
        <f t="shared" si="62"/>
        <v>#NUM!</v>
      </c>
      <c r="AJ413" s="162" t="e">
        <f t="shared" si="62"/>
        <v>#NUM!</v>
      </c>
      <c r="AK413" s="162" t="e">
        <f t="shared" si="62"/>
        <v>#NUM!</v>
      </c>
      <c r="AL413" s="162" t="e">
        <f t="shared" si="62"/>
        <v>#NUM!</v>
      </c>
      <c r="AM413" s="162" t="e">
        <f t="shared" si="62"/>
        <v>#NUM!</v>
      </c>
      <c r="AN413" s="162" t="e">
        <f t="shared" si="62"/>
        <v>#NUM!</v>
      </c>
      <c r="AO413" s="162" t="e">
        <f t="shared" si="62"/>
        <v>#NUM!</v>
      </c>
      <c r="AP413" s="162" t="e">
        <f t="shared" si="62"/>
        <v>#NUM!</v>
      </c>
      <c r="AQ413" s="162" t="e">
        <f t="shared" si="62"/>
        <v>#NUM!</v>
      </c>
      <c r="AR413" s="162" t="e">
        <f t="shared" si="62"/>
        <v>#NUM!</v>
      </c>
      <c r="AS413" s="162" t="e">
        <f t="shared" si="62"/>
        <v>#NUM!</v>
      </c>
      <c r="AT413" s="162" t="e">
        <f t="shared" si="62"/>
        <v>#NUM!</v>
      </c>
      <c r="AU413" s="162" t="e">
        <f t="shared" si="62"/>
        <v>#NUM!</v>
      </c>
      <c r="AV413" s="162" t="e">
        <f t="shared" si="62"/>
        <v>#NUM!</v>
      </c>
      <c r="AW413" s="162" t="e">
        <f t="shared" si="62"/>
        <v>#NUM!</v>
      </c>
      <c r="AX413" s="162" t="e">
        <f t="shared" si="62"/>
        <v>#NUM!</v>
      </c>
      <c r="AY413" s="162" t="e">
        <f t="shared" si="62"/>
        <v>#NUM!</v>
      </c>
      <c r="AZ413" s="162" t="e">
        <f t="shared" si="62"/>
        <v>#NUM!</v>
      </c>
      <c r="BA413" s="162" t="e">
        <f t="shared" si="62"/>
        <v>#NUM!</v>
      </c>
      <c r="BB413" s="162" t="e">
        <f t="shared" si="62"/>
        <v>#NUM!</v>
      </c>
      <c r="BC413" s="162" t="e">
        <f t="shared" si="62"/>
        <v>#NUM!</v>
      </c>
      <c r="BD413" s="162" t="e">
        <f t="shared" si="62"/>
        <v>#NUM!</v>
      </c>
      <c r="BE413" s="162" t="e">
        <f t="shared" si="62"/>
        <v>#NUM!</v>
      </c>
      <c r="BF413" s="162" t="e">
        <f t="shared" si="62"/>
        <v>#NUM!</v>
      </c>
      <c r="BG413" s="162" t="e">
        <f t="shared" si="62"/>
        <v>#NUM!</v>
      </c>
      <c r="BH413" s="162" t="e">
        <f t="shared" si="62"/>
        <v>#NUM!</v>
      </c>
      <c r="BI413" s="162" t="e">
        <f t="shared" si="62"/>
        <v>#NUM!</v>
      </c>
      <c r="BJ413" s="162" t="e">
        <f t="shared" si="62"/>
        <v>#NUM!</v>
      </c>
      <c r="BK413" s="162" t="e">
        <f t="shared" si="62"/>
        <v>#NUM!</v>
      </c>
      <c r="BL413" s="162" t="e">
        <f t="shared" si="62"/>
        <v>#NUM!</v>
      </c>
      <c r="BM413" s="162" t="e">
        <f t="shared" ref="BM413:BM422" si="63">INDEX(BM$14:BM$217,(MATCH($N413&amp;$O413,$H$14:$H$217,0)))</f>
        <v>#NUM!</v>
      </c>
      <c r="BN413" s="162" t="e">
        <f t="shared" ref="BN413:CP421" si="64">INDEX(BN$14:BN$217,(MATCH($N413&amp;$O413,$H$14:$H$217,0)))</f>
        <v>#NUM!</v>
      </c>
      <c r="BO413" s="162" t="e">
        <f t="shared" si="64"/>
        <v>#NUM!</v>
      </c>
      <c r="BP413" s="162" t="e">
        <f t="shared" si="64"/>
        <v>#NUM!</v>
      </c>
      <c r="BQ413" s="162" t="e">
        <f t="shared" si="64"/>
        <v>#NUM!</v>
      </c>
      <c r="BR413" s="162" t="e">
        <f t="shared" si="64"/>
        <v>#NUM!</v>
      </c>
      <c r="BS413" s="162" t="e">
        <f t="shared" si="64"/>
        <v>#NUM!</v>
      </c>
      <c r="BT413" s="162" t="e">
        <f t="shared" si="64"/>
        <v>#NUM!</v>
      </c>
      <c r="BU413" s="162" t="e">
        <f t="shared" si="64"/>
        <v>#NUM!</v>
      </c>
      <c r="BV413" s="162" t="e">
        <f t="shared" si="64"/>
        <v>#NUM!</v>
      </c>
      <c r="BW413" s="162" t="e">
        <f t="shared" si="64"/>
        <v>#NUM!</v>
      </c>
      <c r="BX413" s="162" t="e">
        <f t="shared" si="64"/>
        <v>#NUM!</v>
      </c>
      <c r="BY413" s="162" t="e">
        <f t="shared" si="64"/>
        <v>#NUM!</v>
      </c>
      <c r="BZ413" s="162" t="e">
        <f t="shared" si="64"/>
        <v>#NUM!</v>
      </c>
      <c r="CA413" s="162" t="e">
        <f t="shared" si="64"/>
        <v>#NUM!</v>
      </c>
      <c r="CB413" s="162" t="e">
        <f t="shared" si="64"/>
        <v>#NUM!</v>
      </c>
      <c r="CC413" s="162" t="e">
        <f t="shared" si="64"/>
        <v>#NUM!</v>
      </c>
      <c r="CD413" s="162" t="e">
        <f t="shared" si="64"/>
        <v>#NUM!</v>
      </c>
      <c r="CE413" s="162" t="e">
        <f t="shared" si="64"/>
        <v>#NUM!</v>
      </c>
      <c r="CF413" s="162" t="e">
        <f t="shared" si="64"/>
        <v>#NUM!</v>
      </c>
      <c r="CG413" s="162" t="e">
        <f t="shared" si="64"/>
        <v>#NUM!</v>
      </c>
      <c r="CH413" s="162" t="e">
        <f t="shared" si="64"/>
        <v>#NUM!</v>
      </c>
      <c r="CI413" s="162" t="e">
        <f t="shared" si="64"/>
        <v>#NUM!</v>
      </c>
      <c r="CJ413" s="162" t="e">
        <f t="shared" si="64"/>
        <v>#NUM!</v>
      </c>
      <c r="CK413" s="162" t="e">
        <f t="shared" si="64"/>
        <v>#NUM!</v>
      </c>
      <c r="CL413" s="162" t="e">
        <f t="shared" si="64"/>
        <v>#NUM!</v>
      </c>
      <c r="CM413" s="162" t="e">
        <f t="shared" si="64"/>
        <v>#NUM!</v>
      </c>
      <c r="CN413" s="162" t="e">
        <f t="shared" si="64"/>
        <v>#NUM!</v>
      </c>
      <c r="CO413" s="162" t="e">
        <f t="shared" si="64"/>
        <v>#NUM!</v>
      </c>
      <c r="CP413" s="162" t="e">
        <f t="shared" si="64"/>
        <v>#NUM!</v>
      </c>
    </row>
    <row r="414" spans="1:94" ht="15" customHeight="1" x14ac:dyDescent="0.3">
      <c r="A414" s="5">
        <f>IF(ISTEXT(B112),B112,0)</f>
        <v>0</v>
      </c>
      <c r="B414" s="28">
        <f>IF(ISTEXT(E112),E112,0)</f>
        <v>0</v>
      </c>
      <c r="M414" s="2">
        <f>M413+1</f>
        <v>2</v>
      </c>
      <c r="N414" s="2" t="str">
        <f t="shared" ref="N414:N422" si="65">IF(ISTEXT(O414),$O$411,"")</f>
        <v/>
      </c>
      <c r="O414" s="2" t="e" cm="1">
        <f t="array" ref="O414">INDEX($A$400:$A$429,SMALL(IF(ISNUMBER(MATCH($B$400:$B$429,$O$411,0)),MATCH(ROW($B$400:$B$429),ROW($B$400:$B$429)),""),ROWS($A$1:A2)))</f>
        <v>#NUM!</v>
      </c>
      <c r="P414" s="162" t="e">
        <f>INDEX(P$14:P$217,(MATCH($N414&amp;$O414,$H$14:$H$217,0)))</f>
        <v>#NUM!</v>
      </c>
      <c r="Q414" s="162" t="e">
        <f t="shared" ref="P414:AE422" si="66">INDEX(Q$14:Q$217,(MATCH($N414&amp;$O414,$H$14:$H$217,0)))</f>
        <v>#NUM!</v>
      </c>
      <c r="R414" s="162" t="e">
        <f t="shared" si="66"/>
        <v>#NUM!</v>
      </c>
      <c r="S414" s="162" t="e">
        <f t="shared" si="66"/>
        <v>#NUM!</v>
      </c>
      <c r="T414" s="162" t="e">
        <f t="shared" si="66"/>
        <v>#NUM!</v>
      </c>
      <c r="U414" s="162" t="e">
        <f t="shared" si="66"/>
        <v>#NUM!</v>
      </c>
      <c r="V414" s="162" t="e">
        <f t="shared" si="66"/>
        <v>#NUM!</v>
      </c>
      <c r="W414" s="162" t="e">
        <f t="shared" si="66"/>
        <v>#NUM!</v>
      </c>
      <c r="X414" s="162" t="e">
        <f t="shared" si="66"/>
        <v>#NUM!</v>
      </c>
      <c r="Y414" s="162" t="e">
        <f t="shared" si="66"/>
        <v>#NUM!</v>
      </c>
      <c r="Z414" s="162" t="e">
        <f t="shared" si="66"/>
        <v>#NUM!</v>
      </c>
      <c r="AA414" s="162" t="e">
        <f t="shared" si="66"/>
        <v>#NUM!</v>
      </c>
      <c r="AB414" s="162" t="e">
        <f t="shared" si="66"/>
        <v>#NUM!</v>
      </c>
      <c r="AC414" s="162" t="e">
        <f t="shared" si="66"/>
        <v>#NUM!</v>
      </c>
      <c r="AD414" s="162" t="e">
        <f t="shared" si="66"/>
        <v>#NUM!</v>
      </c>
      <c r="AE414" s="162" t="e">
        <f t="shared" si="66"/>
        <v>#NUM!</v>
      </c>
      <c r="AF414" s="162" t="e">
        <f t="shared" si="62"/>
        <v>#NUM!</v>
      </c>
      <c r="AG414" s="162" t="e">
        <f t="shared" si="62"/>
        <v>#NUM!</v>
      </c>
      <c r="AH414" s="162" t="e">
        <f t="shared" si="62"/>
        <v>#NUM!</v>
      </c>
      <c r="AI414" s="162" t="e">
        <f t="shared" si="62"/>
        <v>#NUM!</v>
      </c>
      <c r="AJ414" s="162" t="e">
        <f t="shared" si="62"/>
        <v>#NUM!</v>
      </c>
      <c r="AK414" s="162" t="e">
        <f t="shared" si="62"/>
        <v>#NUM!</v>
      </c>
      <c r="AL414" s="162" t="e">
        <f t="shared" si="62"/>
        <v>#NUM!</v>
      </c>
      <c r="AM414" s="162" t="e">
        <f t="shared" si="62"/>
        <v>#NUM!</v>
      </c>
      <c r="AN414" s="162" t="e">
        <f t="shared" si="62"/>
        <v>#NUM!</v>
      </c>
      <c r="AO414" s="162" t="e">
        <f t="shared" si="62"/>
        <v>#NUM!</v>
      </c>
      <c r="AP414" s="162" t="e">
        <f t="shared" si="62"/>
        <v>#NUM!</v>
      </c>
      <c r="AQ414" s="162" t="e">
        <f t="shared" si="62"/>
        <v>#NUM!</v>
      </c>
      <c r="AR414" s="162" t="e">
        <f t="shared" si="62"/>
        <v>#NUM!</v>
      </c>
      <c r="AS414" s="162" t="e">
        <f t="shared" si="62"/>
        <v>#NUM!</v>
      </c>
      <c r="AT414" s="162" t="e">
        <f t="shared" si="62"/>
        <v>#NUM!</v>
      </c>
      <c r="AU414" s="162" t="e">
        <f t="shared" si="62"/>
        <v>#NUM!</v>
      </c>
      <c r="AV414" s="162" t="e">
        <f t="shared" si="62"/>
        <v>#NUM!</v>
      </c>
      <c r="AW414" s="162" t="e">
        <f t="shared" si="62"/>
        <v>#NUM!</v>
      </c>
      <c r="AX414" s="162" t="e">
        <f t="shared" si="62"/>
        <v>#NUM!</v>
      </c>
      <c r="AY414" s="162" t="e">
        <f t="shared" si="62"/>
        <v>#NUM!</v>
      </c>
      <c r="AZ414" s="162" t="e">
        <f t="shared" si="62"/>
        <v>#NUM!</v>
      </c>
      <c r="BA414" s="162" t="e">
        <f t="shared" si="62"/>
        <v>#NUM!</v>
      </c>
      <c r="BB414" s="162" t="e">
        <f t="shared" si="62"/>
        <v>#NUM!</v>
      </c>
      <c r="BC414" s="162" t="e">
        <f t="shared" si="62"/>
        <v>#NUM!</v>
      </c>
      <c r="BD414" s="162" t="e">
        <f t="shared" si="62"/>
        <v>#NUM!</v>
      </c>
      <c r="BE414" s="162" t="e">
        <f t="shared" si="62"/>
        <v>#NUM!</v>
      </c>
      <c r="BF414" s="162" t="e">
        <f t="shared" si="62"/>
        <v>#NUM!</v>
      </c>
      <c r="BG414" s="162" t="e">
        <f t="shared" si="62"/>
        <v>#NUM!</v>
      </c>
      <c r="BH414" s="162" t="e">
        <f t="shared" si="62"/>
        <v>#NUM!</v>
      </c>
      <c r="BI414" s="162" t="e">
        <f t="shared" si="62"/>
        <v>#NUM!</v>
      </c>
      <c r="BJ414" s="162" t="e">
        <f t="shared" si="62"/>
        <v>#NUM!</v>
      </c>
      <c r="BK414" s="162" t="e">
        <f t="shared" si="62"/>
        <v>#NUM!</v>
      </c>
      <c r="BL414" s="162" t="e">
        <f t="shared" si="62"/>
        <v>#NUM!</v>
      </c>
      <c r="BM414" s="162" t="e">
        <f t="shared" si="63"/>
        <v>#NUM!</v>
      </c>
      <c r="BN414" s="162" t="e">
        <f t="shared" si="64"/>
        <v>#NUM!</v>
      </c>
      <c r="BO414" s="162" t="e">
        <f t="shared" si="64"/>
        <v>#NUM!</v>
      </c>
      <c r="BP414" s="162" t="e">
        <f t="shared" si="64"/>
        <v>#NUM!</v>
      </c>
      <c r="BQ414" s="162" t="e">
        <f t="shared" si="64"/>
        <v>#NUM!</v>
      </c>
      <c r="BR414" s="162" t="e">
        <f t="shared" si="64"/>
        <v>#NUM!</v>
      </c>
      <c r="BS414" s="162" t="e">
        <f t="shared" si="64"/>
        <v>#NUM!</v>
      </c>
      <c r="BT414" s="162" t="e">
        <f t="shared" si="64"/>
        <v>#NUM!</v>
      </c>
      <c r="BU414" s="162" t="e">
        <f t="shared" si="64"/>
        <v>#NUM!</v>
      </c>
      <c r="BV414" s="162" t="e">
        <f t="shared" si="64"/>
        <v>#NUM!</v>
      </c>
      <c r="BW414" s="162" t="e">
        <f t="shared" si="64"/>
        <v>#NUM!</v>
      </c>
      <c r="BX414" s="162" t="e">
        <f t="shared" si="64"/>
        <v>#NUM!</v>
      </c>
      <c r="BY414" s="162" t="e">
        <f t="shared" si="64"/>
        <v>#NUM!</v>
      </c>
      <c r="BZ414" s="162" t="e">
        <f t="shared" si="64"/>
        <v>#NUM!</v>
      </c>
      <c r="CA414" s="162" t="e">
        <f t="shared" si="64"/>
        <v>#NUM!</v>
      </c>
      <c r="CB414" s="162" t="e">
        <f t="shared" si="64"/>
        <v>#NUM!</v>
      </c>
      <c r="CC414" s="162" t="e">
        <f t="shared" si="64"/>
        <v>#NUM!</v>
      </c>
      <c r="CD414" s="162" t="e">
        <f t="shared" si="64"/>
        <v>#NUM!</v>
      </c>
      <c r="CE414" s="162" t="e">
        <f t="shared" si="64"/>
        <v>#NUM!</v>
      </c>
      <c r="CF414" s="162" t="e">
        <f t="shared" si="64"/>
        <v>#NUM!</v>
      </c>
      <c r="CG414" s="162" t="e">
        <f t="shared" si="64"/>
        <v>#NUM!</v>
      </c>
      <c r="CH414" s="162" t="e">
        <f t="shared" si="64"/>
        <v>#NUM!</v>
      </c>
      <c r="CI414" s="162" t="e">
        <f t="shared" si="64"/>
        <v>#NUM!</v>
      </c>
      <c r="CJ414" s="162" t="e">
        <f t="shared" si="64"/>
        <v>#NUM!</v>
      </c>
      <c r="CK414" s="162" t="e">
        <f t="shared" si="64"/>
        <v>#NUM!</v>
      </c>
      <c r="CL414" s="162" t="e">
        <f t="shared" si="64"/>
        <v>#NUM!</v>
      </c>
      <c r="CM414" s="162" t="e">
        <f t="shared" si="64"/>
        <v>#NUM!</v>
      </c>
      <c r="CN414" s="162" t="e">
        <f t="shared" si="64"/>
        <v>#NUM!</v>
      </c>
      <c r="CO414" s="162" t="e">
        <f t="shared" si="64"/>
        <v>#NUM!</v>
      </c>
      <c r="CP414" s="162" t="e">
        <f t="shared" si="64"/>
        <v>#NUM!</v>
      </c>
    </row>
    <row r="415" spans="1:94" ht="15" customHeight="1" x14ac:dyDescent="0.3">
      <c r="A415" s="5">
        <f>IF(ISTEXT(B119),B119,0)</f>
        <v>0</v>
      </c>
      <c r="B415" s="28">
        <f>IF(ISTEXT(E119),E119,0)</f>
        <v>0</v>
      </c>
      <c r="M415" s="2">
        <f t="shared" ref="M415:M421" si="67">M414+1</f>
        <v>3</v>
      </c>
      <c r="N415" s="2" t="str">
        <f t="shared" si="65"/>
        <v/>
      </c>
      <c r="O415" s="2" t="e" cm="1">
        <f t="array" ref="O415">INDEX($A$400:$A$429,SMALL(IF(ISNUMBER(MATCH($B$400:$B$429,$O$411,0)),MATCH(ROW($B$400:$B$429),ROW($B$400:$B$429)),""),ROWS($A$1:A3)))</f>
        <v>#NUM!</v>
      </c>
      <c r="P415" s="162" t="e">
        <f t="shared" si="66"/>
        <v>#NUM!</v>
      </c>
      <c r="Q415" s="162" t="e">
        <f t="shared" si="62"/>
        <v>#NUM!</v>
      </c>
      <c r="R415" s="162" t="e">
        <f t="shared" si="62"/>
        <v>#NUM!</v>
      </c>
      <c r="S415" s="162" t="e">
        <f t="shared" si="62"/>
        <v>#NUM!</v>
      </c>
      <c r="T415" s="162" t="e">
        <f t="shared" si="62"/>
        <v>#NUM!</v>
      </c>
      <c r="U415" s="162" t="e">
        <f t="shared" si="62"/>
        <v>#NUM!</v>
      </c>
      <c r="V415" s="162" t="e">
        <f t="shared" si="62"/>
        <v>#NUM!</v>
      </c>
      <c r="W415" s="162" t="e">
        <f t="shared" si="62"/>
        <v>#NUM!</v>
      </c>
      <c r="X415" s="162" t="e">
        <f t="shared" si="62"/>
        <v>#NUM!</v>
      </c>
      <c r="Y415" s="162" t="e">
        <f t="shared" si="62"/>
        <v>#NUM!</v>
      </c>
      <c r="Z415" s="162" t="e">
        <f t="shared" si="62"/>
        <v>#NUM!</v>
      </c>
      <c r="AA415" s="162" t="e">
        <f t="shared" si="62"/>
        <v>#NUM!</v>
      </c>
      <c r="AB415" s="162" t="e">
        <f t="shared" si="62"/>
        <v>#NUM!</v>
      </c>
      <c r="AC415" s="162" t="e">
        <f t="shared" si="62"/>
        <v>#NUM!</v>
      </c>
      <c r="AD415" s="162" t="e">
        <f t="shared" si="62"/>
        <v>#NUM!</v>
      </c>
      <c r="AE415" s="162" t="e">
        <f t="shared" si="62"/>
        <v>#NUM!</v>
      </c>
      <c r="AF415" s="162" t="e">
        <f t="shared" si="62"/>
        <v>#NUM!</v>
      </c>
      <c r="AG415" s="162" t="e">
        <f t="shared" si="62"/>
        <v>#NUM!</v>
      </c>
      <c r="AH415" s="162" t="e">
        <f t="shared" si="62"/>
        <v>#NUM!</v>
      </c>
      <c r="AI415" s="162" t="e">
        <f t="shared" si="62"/>
        <v>#NUM!</v>
      </c>
      <c r="AJ415" s="162" t="e">
        <f t="shared" si="62"/>
        <v>#NUM!</v>
      </c>
      <c r="AK415" s="162" t="e">
        <f t="shared" si="62"/>
        <v>#NUM!</v>
      </c>
      <c r="AL415" s="162" t="e">
        <f t="shared" si="62"/>
        <v>#NUM!</v>
      </c>
      <c r="AM415" s="162" t="e">
        <f t="shared" si="62"/>
        <v>#NUM!</v>
      </c>
      <c r="AN415" s="162" t="e">
        <f t="shared" si="62"/>
        <v>#NUM!</v>
      </c>
      <c r="AO415" s="162" t="e">
        <f t="shared" si="62"/>
        <v>#NUM!</v>
      </c>
      <c r="AP415" s="162" t="e">
        <f t="shared" si="62"/>
        <v>#NUM!</v>
      </c>
      <c r="AQ415" s="162" t="e">
        <f t="shared" si="62"/>
        <v>#NUM!</v>
      </c>
      <c r="AR415" s="162" t="e">
        <f t="shared" si="62"/>
        <v>#NUM!</v>
      </c>
      <c r="AS415" s="162" t="e">
        <f t="shared" si="62"/>
        <v>#NUM!</v>
      </c>
      <c r="AT415" s="162" t="e">
        <f t="shared" si="62"/>
        <v>#NUM!</v>
      </c>
      <c r="AU415" s="162" t="e">
        <f t="shared" si="62"/>
        <v>#NUM!</v>
      </c>
      <c r="AV415" s="162" t="e">
        <f t="shared" si="62"/>
        <v>#NUM!</v>
      </c>
      <c r="AW415" s="162" t="e">
        <f t="shared" si="62"/>
        <v>#NUM!</v>
      </c>
      <c r="AX415" s="162" t="e">
        <f t="shared" si="62"/>
        <v>#NUM!</v>
      </c>
      <c r="AY415" s="162" t="e">
        <f t="shared" si="62"/>
        <v>#NUM!</v>
      </c>
      <c r="AZ415" s="162" t="e">
        <f t="shared" si="62"/>
        <v>#NUM!</v>
      </c>
      <c r="BA415" s="162" t="e">
        <f t="shared" si="62"/>
        <v>#NUM!</v>
      </c>
      <c r="BB415" s="162" t="e">
        <f t="shared" si="62"/>
        <v>#NUM!</v>
      </c>
      <c r="BC415" s="162" t="e">
        <f t="shared" si="62"/>
        <v>#NUM!</v>
      </c>
      <c r="BD415" s="162" t="e">
        <f t="shared" si="62"/>
        <v>#NUM!</v>
      </c>
      <c r="BE415" s="162" t="e">
        <f t="shared" si="62"/>
        <v>#NUM!</v>
      </c>
      <c r="BF415" s="162" t="e">
        <f t="shared" si="62"/>
        <v>#NUM!</v>
      </c>
      <c r="BG415" s="162" t="e">
        <f t="shared" si="62"/>
        <v>#NUM!</v>
      </c>
      <c r="BH415" s="162" t="e">
        <f t="shared" si="62"/>
        <v>#NUM!</v>
      </c>
      <c r="BI415" s="162" t="e">
        <f t="shared" si="62"/>
        <v>#NUM!</v>
      </c>
      <c r="BJ415" s="162" t="e">
        <f t="shared" si="62"/>
        <v>#NUM!</v>
      </c>
      <c r="BK415" s="162" t="e">
        <f t="shared" si="62"/>
        <v>#NUM!</v>
      </c>
      <c r="BL415" s="162" t="e">
        <f t="shared" si="62"/>
        <v>#NUM!</v>
      </c>
      <c r="BM415" s="162" t="e">
        <f t="shared" si="63"/>
        <v>#NUM!</v>
      </c>
      <c r="BN415" s="162" t="e">
        <f t="shared" si="64"/>
        <v>#NUM!</v>
      </c>
      <c r="BO415" s="162" t="e">
        <f t="shared" si="64"/>
        <v>#NUM!</v>
      </c>
      <c r="BP415" s="162" t="e">
        <f t="shared" si="64"/>
        <v>#NUM!</v>
      </c>
      <c r="BQ415" s="162" t="e">
        <f t="shared" si="64"/>
        <v>#NUM!</v>
      </c>
      <c r="BR415" s="162" t="e">
        <f t="shared" si="64"/>
        <v>#NUM!</v>
      </c>
      <c r="BS415" s="162" t="e">
        <f t="shared" si="64"/>
        <v>#NUM!</v>
      </c>
      <c r="BT415" s="162" t="e">
        <f t="shared" si="64"/>
        <v>#NUM!</v>
      </c>
      <c r="BU415" s="162" t="e">
        <f t="shared" si="64"/>
        <v>#NUM!</v>
      </c>
      <c r="BV415" s="162" t="e">
        <f t="shared" si="64"/>
        <v>#NUM!</v>
      </c>
      <c r="BW415" s="162" t="e">
        <f t="shared" si="64"/>
        <v>#NUM!</v>
      </c>
      <c r="BX415" s="162" t="e">
        <f t="shared" si="64"/>
        <v>#NUM!</v>
      </c>
      <c r="BY415" s="162" t="e">
        <f t="shared" si="64"/>
        <v>#NUM!</v>
      </c>
      <c r="BZ415" s="162" t="e">
        <f t="shared" si="64"/>
        <v>#NUM!</v>
      </c>
      <c r="CA415" s="162" t="e">
        <f t="shared" si="64"/>
        <v>#NUM!</v>
      </c>
      <c r="CB415" s="162" t="e">
        <f t="shared" si="64"/>
        <v>#NUM!</v>
      </c>
      <c r="CC415" s="162" t="e">
        <f t="shared" si="64"/>
        <v>#NUM!</v>
      </c>
      <c r="CD415" s="162" t="e">
        <f t="shared" si="64"/>
        <v>#NUM!</v>
      </c>
      <c r="CE415" s="162" t="e">
        <f t="shared" si="64"/>
        <v>#NUM!</v>
      </c>
      <c r="CF415" s="162" t="e">
        <f t="shared" si="64"/>
        <v>#NUM!</v>
      </c>
      <c r="CG415" s="162" t="e">
        <f t="shared" si="64"/>
        <v>#NUM!</v>
      </c>
      <c r="CH415" s="162" t="e">
        <f t="shared" si="64"/>
        <v>#NUM!</v>
      </c>
      <c r="CI415" s="162" t="e">
        <f t="shared" si="64"/>
        <v>#NUM!</v>
      </c>
      <c r="CJ415" s="162" t="e">
        <f t="shared" si="64"/>
        <v>#NUM!</v>
      </c>
      <c r="CK415" s="162" t="e">
        <f t="shared" si="64"/>
        <v>#NUM!</v>
      </c>
      <c r="CL415" s="162" t="e">
        <f t="shared" si="64"/>
        <v>#NUM!</v>
      </c>
      <c r="CM415" s="162" t="e">
        <f t="shared" si="64"/>
        <v>#NUM!</v>
      </c>
      <c r="CN415" s="162" t="e">
        <f t="shared" si="64"/>
        <v>#NUM!</v>
      </c>
      <c r="CO415" s="162" t="e">
        <f t="shared" si="64"/>
        <v>#NUM!</v>
      </c>
      <c r="CP415" s="162" t="e">
        <f t="shared" si="64"/>
        <v>#NUM!</v>
      </c>
    </row>
    <row r="416" spans="1:94" ht="15" customHeight="1" x14ac:dyDescent="0.3">
      <c r="A416" s="5">
        <f>IF(ISTEXT(B126),B126,0)</f>
        <v>0</v>
      </c>
      <c r="B416" s="28">
        <f>IF(ISTEXT(E126),E126,0)</f>
        <v>0</v>
      </c>
      <c r="M416" s="2">
        <f t="shared" si="67"/>
        <v>4</v>
      </c>
      <c r="N416" s="2" t="str">
        <f t="shared" si="65"/>
        <v/>
      </c>
      <c r="O416" s="2" t="e" cm="1">
        <f t="array" ref="O416">INDEX($A$400:$A$429,SMALL(IF(ISNUMBER(MATCH($B$400:$B$429,$O$411,0)),MATCH(ROW($B$400:$B$429),ROW($B$400:$B$429)),""),ROWS($A$1:A4)))</f>
        <v>#NUM!</v>
      </c>
      <c r="P416" s="162" t="e">
        <f t="shared" si="66"/>
        <v>#NUM!</v>
      </c>
      <c r="Q416" s="162" t="e">
        <f t="shared" si="62"/>
        <v>#NUM!</v>
      </c>
      <c r="R416" s="162" t="e">
        <f t="shared" si="62"/>
        <v>#NUM!</v>
      </c>
      <c r="S416" s="162" t="e">
        <f t="shared" si="62"/>
        <v>#NUM!</v>
      </c>
      <c r="T416" s="162" t="e">
        <f t="shared" si="62"/>
        <v>#NUM!</v>
      </c>
      <c r="U416" s="162" t="e">
        <f t="shared" si="62"/>
        <v>#NUM!</v>
      </c>
      <c r="V416" s="162" t="e">
        <f t="shared" si="62"/>
        <v>#NUM!</v>
      </c>
      <c r="W416" s="162" t="e">
        <f t="shared" si="62"/>
        <v>#NUM!</v>
      </c>
      <c r="X416" s="162" t="e">
        <f t="shared" si="62"/>
        <v>#NUM!</v>
      </c>
      <c r="Y416" s="162" t="e">
        <f t="shared" si="62"/>
        <v>#NUM!</v>
      </c>
      <c r="Z416" s="162" t="e">
        <f t="shared" si="62"/>
        <v>#NUM!</v>
      </c>
      <c r="AA416" s="162" t="e">
        <f t="shared" si="62"/>
        <v>#NUM!</v>
      </c>
      <c r="AB416" s="162" t="e">
        <f t="shared" si="62"/>
        <v>#NUM!</v>
      </c>
      <c r="AC416" s="162" t="e">
        <f t="shared" si="62"/>
        <v>#NUM!</v>
      </c>
      <c r="AD416" s="162" t="e">
        <f t="shared" si="62"/>
        <v>#NUM!</v>
      </c>
      <c r="AE416" s="162" t="e">
        <f t="shared" si="62"/>
        <v>#NUM!</v>
      </c>
      <c r="AF416" s="162" t="e">
        <f t="shared" si="62"/>
        <v>#NUM!</v>
      </c>
      <c r="AG416" s="162" t="e">
        <f t="shared" si="62"/>
        <v>#NUM!</v>
      </c>
      <c r="AH416" s="162" t="e">
        <f t="shared" si="62"/>
        <v>#NUM!</v>
      </c>
      <c r="AI416" s="162" t="e">
        <f t="shared" si="62"/>
        <v>#NUM!</v>
      </c>
      <c r="AJ416" s="162" t="e">
        <f t="shared" si="62"/>
        <v>#NUM!</v>
      </c>
      <c r="AK416" s="162" t="e">
        <f t="shared" si="62"/>
        <v>#NUM!</v>
      </c>
      <c r="AL416" s="162" t="e">
        <f t="shared" si="62"/>
        <v>#NUM!</v>
      </c>
      <c r="AM416" s="162" t="e">
        <f t="shared" si="62"/>
        <v>#NUM!</v>
      </c>
      <c r="AN416" s="162" t="e">
        <f t="shared" si="62"/>
        <v>#NUM!</v>
      </c>
      <c r="AO416" s="162" t="e">
        <f t="shared" si="62"/>
        <v>#NUM!</v>
      </c>
      <c r="AP416" s="162" t="e">
        <f t="shared" si="62"/>
        <v>#NUM!</v>
      </c>
      <c r="AQ416" s="162" t="e">
        <f t="shared" si="62"/>
        <v>#NUM!</v>
      </c>
      <c r="AR416" s="162" t="e">
        <f t="shared" si="62"/>
        <v>#NUM!</v>
      </c>
      <c r="AS416" s="162" t="e">
        <f t="shared" si="62"/>
        <v>#NUM!</v>
      </c>
      <c r="AT416" s="162" t="e">
        <f t="shared" si="62"/>
        <v>#NUM!</v>
      </c>
      <c r="AU416" s="162" t="e">
        <f t="shared" si="62"/>
        <v>#NUM!</v>
      </c>
      <c r="AV416" s="162" t="e">
        <f t="shared" si="62"/>
        <v>#NUM!</v>
      </c>
      <c r="AW416" s="162" t="e">
        <f t="shared" si="62"/>
        <v>#NUM!</v>
      </c>
      <c r="AX416" s="162" t="e">
        <f t="shared" si="62"/>
        <v>#NUM!</v>
      </c>
      <c r="AY416" s="162" t="e">
        <f t="shared" si="62"/>
        <v>#NUM!</v>
      </c>
      <c r="AZ416" s="162" t="e">
        <f t="shared" si="62"/>
        <v>#NUM!</v>
      </c>
      <c r="BA416" s="162" t="e">
        <f t="shared" si="62"/>
        <v>#NUM!</v>
      </c>
      <c r="BB416" s="162" t="e">
        <f t="shared" si="62"/>
        <v>#NUM!</v>
      </c>
      <c r="BC416" s="162" t="e">
        <f t="shared" si="62"/>
        <v>#NUM!</v>
      </c>
      <c r="BD416" s="162" t="e">
        <f t="shared" si="62"/>
        <v>#NUM!</v>
      </c>
      <c r="BE416" s="162" t="e">
        <f t="shared" si="62"/>
        <v>#NUM!</v>
      </c>
      <c r="BF416" s="162" t="e">
        <f t="shared" si="62"/>
        <v>#NUM!</v>
      </c>
      <c r="BG416" s="162" t="e">
        <f t="shared" si="62"/>
        <v>#NUM!</v>
      </c>
      <c r="BH416" s="162" t="e">
        <f t="shared" si="62"/>
        <v>#NUM!</v>
      </c>
      <c r="BI416" s="162" t="e">
        <f t="shared" si="62"/>
        <v>#NUM!</v>
      </c>
      <c r="BJ416" s="162" t="e">
        <f t="shared" si="62"/>
        <v>#NUM!</v>
      </c>
      <c r="BK416" s="162" t="e">
        <f t="shared" si="62"/>
        <v>#NUM!</v>
      </c>
      <c r="BL416" s="162" t="e">
        <f t="shared" si="62"/>
        <v>#NUM!</v>
      </c>
      <c r="BM416" s="162" t="e">
        <f t="shared" si="63"/>
        <v>#NUM!</v>
      </c>
      <c r="BN416" s="162" t="e">
        <f t="shared" si="64"/>
        <v>#NUM!</v>
      </c>
      <c r="BO416" s="162" t="e">
        <f t="shared" si="64"/>
        <v>#NUM!</v>
      </c>
      <c r="BP416" s="162" t="e">
        <f t="shared" si="64"/>
        <v>#NUM!</v>
      </c>
      <c r="BQ416" s="162" t="e">
        <f t="shared" si="64"/>
        <v>#NUM!</v>
      </c>
      <c r="BR416" s="162" t="e">
        <f t="shared" si="64"/>
        <v>#NUM!</v>
      </c>
      <c r="BS416" s="162" t="e">
        <f t="shared" si="64"/>
        <v>#NUM!</v>
      </c>
      <c r="BT416" s="162" t="e">
        <f t="shared" si="64"/>
        <v>#NUM!</v>
      </c>
      <c r="BU416" s="162" t="e">
        <f t="shared" si="64"/>
        <v>#NUM!</v>
      </c>
      <c r="BV416" s="162" t="e">
        <f t="shared" si="64"/>
        <v>#NUM!</v>
      </c>
      <c r="BW416" s="162" t="e">
        <f t="shared" si="64"/>
        <v>#NUM!</v>
      </c>
      <c r="BX416" s="162" t="e">
        <f t="shared" si="64"/>
        <v>#NUM!</v>
      </c>
      <c r="BY416" s="162" t="e">
        <f t="shared" si="64"/>
        <v>#NUM!</v>
      </c>
      <c r="BZ416" s="162" t="e">
        <f t="shared" si="64"/>
        <v>#NUM!</v>
      </c>
      <c r="CA416" s="162" t="e">
        <f t="shared" si="64"/>
        <v>#NUM!</v>
      </c>
      <c r="CB416" s="162" t="e">
        <f t="shared" si="64"/>
        <v>#NUM!</v>
      </c>
      <c r="CC416" s="162" t="e">
        <f t="shared" si="64"/>
        <v>#NUM!</v>
      </c>
      <c r="CD416" s="162" t="e">
        <f t="shared" si="64"/>
        <v>#NUM!</v>
      </c>
      <c r="CE416" s="162" t="e">
        <f t="shared" si="64"/>
        <v>#NUM!</v>
      </c>
      <c r="CF416" s="162" t="e">
        <f t="shared" si="64"/>
        <v>#NUM!</v>
      </c>
      <c r="CG416" s="162" t="e">
        <f t="shared" si="64"/>
        <v>#NUM!</v>
      </c>
      <c r="CH416" s="162" t="e">
        <f t="shared" si="64"/>
        <v>#NUM!</v>
      </c>
      <c r="CI416" s="162" t="e">
        <f t="shared" si="64"/>
        <v>#NUM!</v>
      </c>
      <c r="CJ416" s="162" t="e">
        <f t="shared" si="64"/>
        <v>#NUM!</v>
      </c>
      <c r="CK416" s="162" t="e">
        <f t="shared" si="64"/>
        <v>#NUM!</v>
      </c>
      <c r="CL416" s="162" t="e">
        <f t="shared" si="64"/>
        <v>#NUM!</v>
      </c>
      <c r="CM416" s="162" t="e">
        <f t="shared" si="64"/>
        <v>#NUM!</v>
      </c>
      <c r="CN416" s="162" t="e">
        <f t="shared" si="64"/>
        <v>#NUM!</v>
      </c>
      <c r="CO416" s="162" t="e">
        <f t="shared" si="64"/>
        <v>#NUM!</v>
      </c>
      <c r="CP416" s="162" t="e">
        <f t="shared" si="64"/>
        <v>#NUM!</v>
      </c>
    </row>
    <row r="417" spans="1:94" ht="15" customHeight="1" x14ac:dyDescent="0.3">
      <c r="A417" s="5">
        <f>IF(ISTEXT(B133),B133,0)</f>
        <v>0</v>
      </c>
      <c r="B417" s="28">
        <f>IF(ISTEXT(E133),E133,0)</f>
        <v>0</v>
      </c>
      <c r="M417" s="2">
        <f t="shared" si="67"/>
        <v>5</v>
      </c>
      <c r="N417" s="2" t="str">
        <f t="shared" si="65"/>
        <v/>
      </c>
      <c r="O417" s="2" t="e" cm="1">
        <f t="array" ref="O417">INDEX($A$400:$A$429,SMALL(IF(ISNUMBER(MATCH($B$400:$B$429,$O$411,0)),MATCH(ROW($B$400:$B$429),ROW($B$400:$B$429)),""),ROWS($A$1:A5)))</f>
        <v>#NUM!</v>
      </c>
      <c r="P417" s="162" t="e">
        <f t="shared" si="66"/>
        <v>#NUM!</v>
      </c>
      <c r="Q417" s="162" t="e">
        <f t="shared" si="62"/>
        <v>#NUM!</v>
      </c>
      <c r="R417" s="162" t="e">
        <f t="shared" si="62"/>
        <v>#NUM!</v>
      </c>
      <c r="S417" s="162" t="e">
        <f t="shared" si="62"/>
        <v>#NUM!</v>
      </c>
      <c r="T417" s="162" t="e">
        <f t="shared" si="62"/>
        <v>#NUM!</v>
      </c>
      <c r="U417" s="162" t="e">
        <f t="shared" si="62"/>
        <v>#NUM!</v>
      </c>
      <c r="V417" s="162" t="e">
        <f t="shared" si="62"/>
        <v>#NUM!</v>
      </c>
      <c r="W417" s="162" t="e">
        <f t="shared" si="62"/>
        <v>#NUM!</v>
      </c>
      <c r="X417" s="162" t="e">
        <f t="shared" si="62"/>
        <v>#NUM!</v>
      </c>
      <c r="Y417" s="162" t="e">
        <f t="shared" si="62"/>
        <v>#NUM!</v>
      </c>
      <c r="Z417" s="162" t="e">
        <f t="shared" si="62"/>
        <v>#NUM!</v>
      </c>
      <c r="AA417" s="162" t="e">
        <f t="shared" si="62"/>
        <v>#NUM!</v>
      </c>
      <c r="AB417" s="162" t="e">
        <f t="shared" si="62"/>
        <v>#NUM!</v>
      </c>
      <c r="AC417" s="162" t="e">
        <f t="shared" si="62"/>
        <v>#NUM!</v>
      </c>
      <c r="AD417" s="162" t="e">
        <f t="shared" si="62"/>
        <v>#NUM!</v>
      </c>
      <c r="AE417" s="162" t="e">
        <f t="shared" si="62"/>
        <v>#NUM!</v>
      </c>
      <c r="AF417" s="162" t="e">
        <f t="shared" si="62"/>
        <v>#NUM!</v>
      </c>
      <c r="AG417" s="162" t="e">
        <f t="shared" si="62"/>
        <v>#NUM!</v>
      </c>
      <c r="AH417" s="162" t="e">
        <f t="shared" si="62"/>
        <v>#NUM!</v>
      </c>
      <c r="AI417" s="162" t="e">
        <f t="shared" si="62"/>
        <v>#NUM!</v>
      </c>
      <c r="AJ417" s="162" t="e">
        <f t="shared" si="62"/>
        <v>#NUM!</v>
      </c>
      <c r="AK417" s="162" t="e">
        <f t="shared" si="62"/>
        <v>#NUM!</v>
      </c>
      <c r="AL417" s="162" t="e">
        <f t="shared" si="62"/>
        <v>#NUM!</v>
      </c>
      <c r="AM417" s="162" t="e">
        <f t="shared" si="62"/>
        <v>#NUM!</v>
      </c>
      <c r="AN417" s="162" t="e">
        <f t="shared" si="62"/>
        <v>#NUM!</v>
      </c>
      <c r="AO417" s="162" t="e">
        <f t="shared" si="62"/>
        <v>#NUM!</v>
      </c>
      <c r="AP417" s="162" t="e">
        <f t="shared" si="62"/>
        <v>#NUM!</v>
      </c>
      <c r="AQ417" s="162" t="e">
        <f t="shared" si="62"/>
        <v>#NUM!</v>
      </c>
      <c r="AR417" s="162" t="e">
        <f t="shared" si="62"/>
        <v>#NUM!</v>
      </c>
      <c r="AS417" s="162" t="e">
        <f t="shared" si="62"/>
        <v>#NUM!</v>
      </c>
      <c r="AT417" s="162" t="e">
        <f t="shared" si="62"/>
        <v>#NUM!</v>
      </c>
      <c r="AU417" s="162" t="e">
        <f t="shared" si="62"/>
        <v>#NUM!</v>
      </c>
      <c r="AV417" s="162" t="e">
        <f t="shared" si="62"/>
        <v>#NUM!</v>
      </c>
      <c r="AW417" s="162" t="e">
        <f t="shared" si="62"/>
        <v>#NUM!</v>
      </c>
      <c r="AX417" s="162" t="e">
        <f t="shared" si="62"/>
        <v>#NUM!</v>
      </c>
      <c r="AY417" s="162" t="e">
        <f t="shared" si="62"/>
        <v>#NUM!</v>
      </c>
      <c r="AZ417" s="162" t="e">
        <f t="shared" si="62"/>
        <v>#NUM!</v>
      </c>
      <c r="BA417" s="162" t="e">
        <f t="shared" si="62"/>
        <v>#NUM!</v>
      </c>
      <c r="BB417" s="162" t="e">
        <f t="shared" si="62"/>
        <v>#NUM!</v>
      </c>
      <c r="BC417" s="162" t="e">
        <f t="shared" si="62"/>
        <v>#NUM!</v>
      </c>
      <c r="BD417" s="162" t="e">
        <f t="shared" si="62"/>
        <v>#NUM!</v>
      </c>
      <c r="BE417" s="162" t="e">
        <f t="shared" si="62"/>
        <v>#NUM!</v>
      </c>
      <c r="BF417" s="162" t="e">
        <f t="shared" si="62"/>
        <v>#NUM!</v>
      </c>
      <c r="BG417" s="162" t="e">
        <f t="shared" si="62"/>
        <v>#NUM!</v>
      </c>
      <c r="BH417" s="162" t="e">
        <f t="shared" si="62"/>
        <v>#NUM!</v>
      </c>
      <c r="BI417" s="162" t="e">
        <f t="shared" si="62"/>
        <v>#NUM!</v>
      </c>
      <c r="BJ417" s="162" t="e">
        <f t="shared" si="62"/>
        <v>#NUM!</v>
      </c>
      <c r="BK417" s="162" t="e">
        <f t="shared" si="62"/>
        <v>#NUM!</v>
      </c>
      <c r="BL417" s="162" t="e">
        <f t="shared" si="62"/>
        <v>#NUM!</v>
      </c>
      <c r="BM417" s="162" t="e">
        <f t="shared" si="63"/>
        <v>#NUM!</v>
      </c>
      <c r="BN417" s="162" t="e">
        <f t="shared" si="64"/>
        <v>#NUM!</v>
      </c>
      <c r="BO417" s="162" t="e">
        <f t="shared" si="64"/>
        <v>#NUM!</v>
      </c>
      <c r="BP417" s="162" t="e">
        <f t="shared" si="64"/>
        <v>#NUM!</v>
      </c>
      <c r="BQ417" s="162" t="e">
        <f t="shared" si="64"/>
        <v>#NUM!</v>
      </c>
      <c r="BR417" s="162" t="e">
        <f t="shared" si="64"/>
        <v>#NUM!</v>
      </c>
      <c r="BS417" s="162" t="e">
        <f t="shared" si="64"/>
        <v>#NUM!</v>
      </c>
      <c r="BT417" s="162" t="e">
        <f t="shared" si="64"/>
        <v>#NUM!</v>
      </c>
      <c r="BU417" s="162" t="e">
        <f t="shared" si="64"/>
        <v>#NUM!</v>
      </c>
      <c r="BV417" s="162" t="e">
        <f t="shared" si="64"/>
        <v>#NUM!</v>
      </c>
      <c r="BW417" s="162" t="e">
        <f t="shared" si="64"/>
        <v>#NUM!</v>
      </c>
      <c r="BX417" s="162" t="e">
        <f t="shared" si="64"/>
        <v>#NUM!</v>
      </c>
      <c r="BY417" s="162" t="e">
        <f t="shared" si="64"/>
        <v>#NUM!</v>
      </c>
      <c r="BZ417" s="162" t="e">
        <f t="shared" si="64"/>
        <v>#NUM!</v>
      </c>
      <c r="CA417" s="162" t="e">
        <f t="shared" si="64"/>
        <v>#NUM!</v>
      </c>
      <c r="CB417" s="162" t="e">
        <f t="shared" si="64"/>
        <v>#NUM!</v>
      </c>
      <c r="CC417" s="162" t="e">
        <f t="shared" si="64"/>
        <v>#NUM!</v>
      </c>
      <c r="CD417" s="162" t="e">
        <f t="shared" si="64"/>
        <v>#NUM!</v>
      </c>
      <c r="CE417" s="162" t="e">
        <f t="shared" si="64"/>
        <v>#NUM!</v>
      </c>
      <c r="CF417" s="162" t="e">
        <f t="shared" si="64"/>
        <v>#NUM!</v>
      </c>
      <c r="CG417" s="162" t="e">
        <f t="shared" si="64"/>
        <v>#NUM!</v>
      </c>
      <c r="CH417" s="162" t="e">
        <f t="shared" si="64"/>
        <v>#NUM!</v>
      </c>
      <c r="CI417" s="162" t="e">
        <f t="shared" si="64"/>
        <v>#NUM!</v>
      </c>
      <c r="CJ417" s="162" t="e">
        <f t="shared" si="64"/>
        <v>#NUM!</v>
      </c>
      <c r="CK417" s="162" t="e">
        <f t="shared" si="64"/>
        <v>#NUM!</v>
      </c>
      <c r="CL417" s="162" t="e">
        <f t="shared" si="64"/>
        <v>#NUM!</v>
      </c>
      <c r="CM417" s="162" t="e">
        <f t="shared" si="64"/>
        <v>#NUM!</v>
      </c>
      <c r="CN417" s="162" t="e">
        <f t="shared" si="64"/>
        <v>#NUM!</v>
      </c>
      <c r="CO417" s="162" t="e">
        <f t="shared" si="64"/>
        <v>#NUM!</v>
      </c>
      <c r="CP417" s="162" t="e">
        <f t="shared" si="64"/>
        <v>#NUM!</v>
      </c>
    </row>
    <row r="418" spans="1:94" ht="15" customHeight="1" x14ac:dyDescent="0.3">
      <c r="A418" s="5">
        <f>IF(ISTEXT(B140),B140,0)</f>
        <v>0</v>
      </c>
      <c r="B418" s="28">
        <f>IF(ISTEXT(E140),E140,0)</f>
        <v>0</v>
      </c>
      <c r="M418" s="2">
        <f t="shared" si="67"/>
        <v>6</v>
      </c>
      <c r="N418" s="2" t="str">
        <f t="shared" si="65"/>
        <v/>
      </c>
      <c r="O418" s="2" t="e" cm="1">
        <f t="array" ref="O418">INDEX($A$400:$A$429,SMALL(IF(ISNUMBER(MATCH($B$400:$B$429,$O$411,0)),MATCH(ROW($B$400:$B$429),ROW($B$400:$B$429)),""),ROWS($A$1:A6)))</f>
        <v>#NUM!</v>
      </c>
      <c r="P418" s="162" t="e">
        <f t="shared" si="66"/>
        <v>#NUM!</v>
      </c>
      <c r="Q418" s="162" t="e">
        <f t="shared" si="62"/>
        <v>#NUM!</v>
      </c>
      <c r="R418" s="162" t="e">
        <f t="shared" si="62"/>
        <v>#NUM!</v>
      </c>
      <c r="S418" s="162" t="e">
        <f t="shared" si="62"/>
        <v>#NUM!</v>
      </c>
      <c r="T418" s="162" t="e">
        <f t="shared" si="62"/>
        <v>#NUM!</v>
      </c>
      <c r="U418" s="162" t="e">
        <f t="shared" si="62"/>
        <v>#NUM!</v>
      </c>
      <c r="V418" s="162" t="e">
        <f t="shared" si="62"/>
        <v>#NUM!</v>
      </c>
      <c r="W418" s="162" t="e">
        <f t="shared" si="62"/>
        <v>#NUM!</v>
      </c>
      <c r="X418" s="162" t="e">
        <f t="shared" si="62"/>
        <v>#NUM!</v>
      </c>
      <c r="Y418" s="162" t="e">
        <f t="shared" si="62"/>
        <v>#NUM!</v>
      </c>
      <c r="Z418" s="162" t="e">
        <f t="shared" si="62"/>
        <v>#NUM!</v>
      </c>
      <c r="AA418" s="162" t="e">
        <f t="shared" si="62"/>
        <v>#NUM!</v>
      </c>
      <c r="AB418" s="162" t="e">
        <f t="shared" si="62"/>
        <v>#NUM!</v>
      </c>
      <c r="AC418" s="162" t="e">
        <f t="shared" si="62"/>
        <v>#NUM!</v>
      </c>
      <c r="AD418" s="162" t="e">
        <f t="shared" si="62"/>
        <v>#NUM!</v>
      </c>
      <c r="AE418" s="162" t="e">
        <f t="shared" si="62"/>
        <v>#NUM!</v>
      </c>
      <c r="AF418" s="162" t="e">
        <f t="shared" si="62"/>
        <v>#NUM!</v>
      </c>
      <c r="AG418" s="162" t="e">
        <f t="shared" si="62"/>
        <v>#NUM!</v>
      </c>
      <c r="AH418" s="162" t="e">
        <f t="shared" si="62"/>
        <v>#NUM!</v>
      </c>
      <c r="AI418" s="162" t="e">
        <f t="shared" si="62"/>
        <v>#NUM!</v>
      </c>
      <c r="AJ418" s="162" t="e">
        <f t="shared" si="62"/>
        <v>#NUM!</v>
      </c>
      <c r="AK418" s="162" t="e">
        <f t="shared" si="62"/>
        <v>#NUM!</v>
      </c>
      <c r="AL418" s="162" t="e">
        <f t="shared" si="62"/>
        <v>#NUM!</v>
      </c>
      <c r="AM418" s="162" t="e">
        <f t="shared" si="62"/>
        <v>#NUM!</v>
      </c>
      <c r="AN418" s="162" t="e">
        <f t="shared" si="62"/>
        <v>#NUM!</v>
      </c>
      <c r="AO418" s="162" t="e">
        <f t="shared" si="62"/>
        <v>#NUM!</v>
      </c>
      <c r="AP418" s="162" t="e">
        <f t="shared" ref="Q418:BL422" si="68">INDEX(AP$14:AP$217,(MATCH($N418&amp;$O418,$H$14:$H$217,0)))</f>
        <v>#NUM!</v>
      </c>
      <c r="AQ418" s="162" t="e">
        <f t="shared" si="68"/>
        <v>#NUM!</v>
      </c>
      <c r="AR418" s="162" t="e">
        <f t="shared" si="68"/>
        <v>#NUM!</v>
      </c>
      <c r="AS418" s="162" t="e">
        <f t="shared" si="68"/>
        <v>#NUM!</v>
      </c>
      <c r="AT418" s="162" t="e">
        <f t="shared" si="68"/>
        <v>#NUM!</v>
      </c>
      <c r="AU418" s="162" t="e">
        <f t="shared" si="68"/>
        <v>#NUM!</v>
      </c>
      <c r="AV418" s="162" t="e">
        <f t="shared" si="68"/>
        <v>#NUM!</v>
      </c>
      <c r="AW418" s="162" t="e">
        <f t="shared" si="68"/>
        <v>#NUM!</v>
      </c>
      <c r="AX418" s="162" t="e">
        <f t="shared" si="68"/>
        <v>#NUM!</v>
      </c>
      <c r="AY418" s="162" t="e">
        <f t="shared" si="68"/>
        <v>#NUM!</v>
      </c>
      <c r="AZ418" s="162" t="e">
        <f t="shared" si="68"/>
        <v>#NUM!</v>
      </c>
      <c r="BA418" s="162" t="e">
        <f t="shared" si="68"/>
        <v>#NUM!</v>
      </c>
      <c r="BB418" s="162" t="e">
        <f t="shared" si="68"/>
        <v>#NUM!</v>
      </c>
      <c r="BC418" s="162" t="e">
        <f t="shared" si="68"/>
        <v>#NUM!</v>
      </c>
      <c r="BD418" s="162" t="e">
        <f t="shared" si="68"/>
        <v>#NUM!</v>
      </c>
      <c r="BE418" s="162" t="e">
        <f t="shared" si="68"/>
        <v>#NUM!</v>
      </c>
      <c r="BF418" s="162" t="e">
        <f t="shared" si="68"/>
        <v>#NUM!</v>
      </c>
      <c r="BG418" s="162" t="e">
        <f t="shared" si="68"/>
        <v>#NUM!</v>
      </c>
      <c r="BH418" s="162" t="e">
        <f t="shared" si="68"/>
        <v>#NUM!</v>
      </c>
      <c r="BI418" s="162" t="e">
        <f t="shared" si="68"/>
        <v>#NUM!</v>
      </c>
      <c r="BJ418" s="162" t="e">
        <f t="shared" si="68"/>
        <v>#NUM!</v>
      </c>
      <c r="BK418" s="162" t="e">
        <f t="shared" si="68"/>
        <v>#NUM!</v>
      </c>
      <c r="BL418" s="162" t="e">
        <f t="shared" si="68"/>
        <v>#NUM!</v>
      </c>
      <c r="BM418" s="162" t="e">
        <f t="shared" si="63"/>
        <v>#NUM!</v>
      </c>
      <c r="BN418" s="162" t="e">
        <f t="shared" si="64"/>
        <v>#NUM!</v>
      </c>
      <c r="BO418" s="162" t="e">
        <f t="shared" si="64"/>
        <v>#NUM!</v>
      </c>
      <c r="BP418" s="162" t="e">
        <f t="shared" si="64"/>
        <v>#NUM!</v>
      </c>
      <c r="BQ418" s="162" t="e">
        <f t="shared" si="64"/>
        <v>#NUM!</v>
      </c>
      <c r="BR418" s="162" t="e">
        <f t="shared" si="64"/>
        <v>#NUM!</v>
      </c>
      <c r="BS418" s="162" t="e">
        <f t="shared" si="64"/>
        <v>#NUM!</v>
      </c>
      <c r="BT418" s="162" t="e">
        <f t="shared" si="64"/>
        <v>#NUM!</v>
      </c>
      <c r="BU418" s="162" t="e">
        <f t="shared" si="64"/>
        <v>#NUM!</v>
      </c>
      <c r="BV418" s="162" t="e">
        <f t="shared" si="64"/>
        <v>#NUM!</v>
      </c>
      <c r="BW418" s="162" t="e">
        <f t="shared" si="64"/>
        <v>#NUM!</v>
      </c>
      <c r="BX418" s="162" t="e">
        <f t="shared" si="64"/>
        <v>#NUM!</v>
      </c>
      <c r="BY418" s="162" t="e">
        <f t="shared" si="64"/>
        <v>#NUM!</v>
      </c>
      <c r="BZ418" s="162" t="e">
        <f t="shared" si="64"/>
        <v>#NUM!</v>
      </c>
      <c r="CA418" s="162" t="e">
        <f t="shared" si="64"/>
        <v>#NUM!</v>
      </c>
      <c r="CB418" s="162" t="e">
        <f t="shared" si="64"/>
        <v>#NUM!</v>
      </c>
      <c r="CC418" s="162" t="e">
        <f t="shared" si="64"/>
        <v>#NUM!</v>
      </c>
      <c r="CD418" s="162" t="e">
        <f t="shared" si="64"/>
        <v>#NUM!</v>
      </c>
      <c r="CE418" s="162" t="e">
        <f t="shared" si="64"/>
        <v>#NUM!</v>
      </c>
      <c r="CF418" s="162" t="e">
        <f t="shared" si="64"/>
        <v>#NUM!</v>
      </c>
      <c r="CG418" s="162" t="e">
        <f t="shared" si="64"/>
        <v>#NUM!</v>
      </c>
      <c r="CH418" s="162" t="e">
        <f t="shared" si="64"/>
        <v>#NUM!</v>
      </c>
      <c r="CI418" s="162" t="e">
        <f t="shared" si="64"/>
        <v>#NUM!</v>
      </c>
      <c r="CJ418" s="162" t="e">
        <f t="shared" si="64"/>
        <v>#NUM!</v>
      </c>
      <c r="CK418" s="162" t="e">
        <f t="shared" si="64"/>
        <v>#NUM!</v>
      </c>
      <c r="CL418" s="162" t="e">
        <f t="shared" si="64"/>
        <v>#NUM!</v>
      </c>
      <c r="CM418" s="162" t="e">
        <f t="shared" si="64"/>
        <v>#NUM!</v>
      </c>
      <c r="CN418" s="162" t="e">
        <f t="shared" si="64"/>
        <v>#NUM!</v>
      </c>
      <c r="CO418" s="162" t="e">
        <f t="shared" si="64"/>
        <v>#NUM!</v>
      </c>
      <c r="CP418" s="162" t="e">
        <f t="shared" si="64"/>
        <v>#NUM!</v>
      </c>
    </row>
    <row r="419" spans="1:94" ht="15" customHeight="1" x14ac:dyDescent="0.3">
      <c r="A419" s="5">
        <f>IF(ISTEXT(B147),B147,0)</f>
        <v>0</v>
      </c>
      <c r="B419" s="28">
        <f>IF(ISTEXT(E147),E147,0)</f>
        <v>0</v>
      </c>
      <c r="M419" s="2">
        <f t="shared" si="67"/>
        <v>7</v>
      </c>
      <c r="N419" s="2" t="str">
        <f t="shared" si="65"/>
        <v/>
      </c>
      <c r="O419" s="2" t="e" cm="1">
        <f t="array" ref="O419">INDEX($A$400:$A$429,SMALL(IF(ISNUMBER(MATCH($B$400:$B$429,$O$411,0)),MATCH(ROW($B$400:$B$429),ROW($B$400:$B$429)),""),ROWS($A$1:A7)))</f>
        <v>#NUM!</v>
      </c>
      <c r="P419" s="162" t="e">
        <f t="shared" si="66"/>
        <v>#NUM!</v>
      </c>
      <c r="Q419" s="162" t="e">
        <f t="shared" si="68"/>
        <v>#NUM!</v>
      </c>
      <c r="R419" s="162" t="e">
        <f t="shared" si="68"/>
        <v>#NUM!</v>
      </c>
      <c r="S419" s="162" t="e">
        <f t="shared" si="68"/>
        <v>#NUM!</v>
      </c>
      <c r="T419" s="162" t="e">
        <f t="shared" si="68"/>
        <v>#NUM!</v>
      </c>
      <c r="U419" s="162" t="e">
        <f t="shared" si="68"/>
        <v>#NUM!</v>
      </c>
      <c r="V419" s="162" t="e">
        <f t="shared" si="68"/>
        <v>#NUM!</v>
      </c>
      <c r="W419" s="162" t="e">
        <f t="shared" si="68"/>
        <v>#NUM!</v>
      </c>
      <c r="X419" s="162" t="e">
        <f t="shared" si="68"/>
        <v>#NUM!</v>
      </c>
      <c r="Y419" s="162" t="e">
        <f t="shared" si="68"/>
        <v>#NUM!</v>
      </c>
      <c r="Z419" s="162" t="e">
        <f t="shared" si="68"/>
        <v>#NUM!</v>
      </c>
      <c r="AA419" s="162" t="e">
        <f t="shared" si="68"/>
        <v>#NUM!</v>
      </c>
      <c r="AB419" s="162" t="e">
        <f t="shared" si="68"/>
        <v>#NUM!</v>
      </c>
      <c r="AC419" s="162" t="e">
        <f t="shared" si="68"/>
        <v>#NUM!</v>
      </c>
      <c r="AD419" s="162" t="e">
        <f t="shared" si="68"/>
        <v>#NUM!</v>
      </c>
      <c r="AE419" s="162" t="e">
        <f t="shared" si="68"/>
        <v>#NUM!</v>
      </c>
      <c r="AF419" s="162" t="e">
        <f t="shared" si="68"/>
        <v>#NUM!</v>
      </c>
      <c r="AG419" s="162" t="e">
        <f t="shared" si="68"/>
        <v>#NUM!</v>
      </c>
      <c r="AH419" s="162" t="e">
        <f t="shared" si="68"/>
        <v>#NUM!</v>
      </c>
      <c r="AI419" s="162" t="e">
        <f t="shared" si="68"/>
        <v>#NUM!</v>
      </c>
      <c r="AJ419" s="162" t="e">
        <f t="shared" si="68"/>
        <v>#NUM!</v>
      </c>
      <c r="AK419" s="162" t="e">
        <f t="shared" si="68"/>
        <v>#NUM!</v>
      </c>
      <c r="AL419" s="162" t="e">
        <f t="shared" si="68"/>
        <v>#NUM!</v>
      </c>
      <c r="AM419" s="162" t="e">
        <f t="shared" si="68"/>
        <v>#NUM!</v>
      </c>
      <c r="AN419" s="162" t="e">
        <f t="shared" si="68"/>
        <v>#NUM!</v>
      </c>
      <c r="AO419" s="162" t="e">
        <f t="shared" si="68"/>
        <v>#NUM!</v>
      </c>
      <c r="AP419" s="162" t="e">
        <f t="shared" si="68"/>
        <v>#NUM!</v>
      </c>
      <c r="AQ419" s="162" t="e">
        <f t="shared" si="68"/>
        <v>#NUM!</v>
      </c>
      <c r="AR419" s="162" t="e">
        <f t="shared" si="68"/>
        <v>#NUM!</v>
      </c>
      <c r="AS419" s="162" t="e">
        <f t="shared" si="68"/>
        <v>#NUM!</v>
      </c>
      <c r="AT419" s="162" t="e">
        <f t="shared" si="68"/>
        <v>#NUM!</v>
      </c>
      <c r="AU419" s="162" t="e">
        <f t="shared" si="68"/>
        <v>#NUM!</v>
      </c>
      <c r="AV419" s="162" t="e">
        <f t="shared" si="68"/>
        <v>#NUM!</v>
      </c>
      <c r="AW419" s="162" t="e">
        <f t="shared" si="68"/>
        <v>#NUM!</v>
      </c>
      <c r="AX419" s="162" t="e">
        <f t="shared" si="68"/>
        <v>#NUM!</v>
      </c>
      <c r="AY419" s="162" t="e">
        <f t="shared" si="68"/>
        <v>#NUM!</v>
      </c>
      <c r="AZ419" s="162" t="e">
        <f t="shared" si="68"/>
        <v>#NUM!</v>
      </c>
      <c r="BA419" s="162" t="e">
        <f t="shared" si="68"/>
        <v>#NUM!</v>
      </c>
      <c r="BB419" s="162" t="e">
        <f t="shared" si="68"/>
        <v>#NUM!</v>
      </c>
      <c r="BC419" s="162" t="e">
        <f t="shared" si="68"/>
        <v>#NUM!</v>
      </c>
      <c r="BD419" s="162" t="e">
        <f t="shared" si="68"/>
        <v>#NUM!</v>
      </c>
      <c r="BE419" s="162" t="e">
        <f t="shared" si="68"/>
        <v>#NUM!</v>
      </c>
      <c r="BF419" s="162" t="e">
        <f t="shared" si="68"/>
        <v>#NUM!</v>
      </c>
      <c r="BG419" s="162" t="e">
        <f t="shared" si="68"/>
        <v>#NUM!</v>
      </c>
      <c r="BH419" s="162" t="e">
        <f t="shared" si="68"/>
        <v>#NUM!</v>
      </c>
      <c r="BI419" s="162" t="e">
        <f t="shared" si="68"/>
        <v>#NUM!</v>
      </c>
      <c r="BJ419" s="162" t="e">
        <f t="shared" si="68"/>
        <v>#NUM!</v>
      </c>
      <c r="BK419" s="162" t="e">
        <f t="shared" si="68"/>
        <v>#NUM!</v>
      </c>
      <c r="BL419" s="162" t="e">
        <f t="shared" si="68"/>
        <v>#NUM!</v>
      </c>
      <c r="BM419" s="162" t="e">
        <f t="shared" si="63"/>
        <v>#NUM!</v>
      </c>
      <c r="BN419" s="162" t="e">
        <f t="shared" si="64"/>
        <v>#NUM!</v>
      </c>
      <c r="BO419" s="162" t="e">
        <f t="shared" si="64"/>
        <v>#NUM!</v>
      </c>
      <c r="BP419" s="162" t="e">
        <f t="shared" si="64"/>
        <v>#NUM!</v>
      </c>
      <c r="BQ419" s="162" t="e">
        <f t="shared" si="64"/>
        <v>#NUM!</v>
      </c>
      <c r="BR419" s="162" t="e">
        <f t="shared" si="64"/>
        <v>#NUM!</v>
      </c>
      <c r="BS419" s="162" t="e">
        <f t="shared" si="64"/>
        <v>#NUM!</v>
      </c>
      <c r="BT419" s="162" t="e">
        <f t="shared" si="64"/>
        <v>#NUM!</v>
      </c>
      <c r="BU419" s="162" t="e">
        <f t="shared" si="64"/>
        <v>#NUM!</v>
      </c>
      <c r="BV419" s="162" t="e">
        <f t="shared" si="64"/>
        <v>#NUM!</v>
      </c>
      <c r="BW419" s="162" t="e">
        <f t="shared" si="64"/>
        <v>#NUM!</v>
      </c>
      <c r="BX419" s="162" t="e">
        <f t="shared" si="64"/>
        <v>#NUM!</v>
      </c>
      <c r="BY419" s="162" t="e">
        <f t="shared" si="64"/>
        <v>#NUM!</v>
      </c>
      <c r="BZ419" s="162" t="e">
        <f t="shared" si="64"/>
        <v>#NUM!</v>
      </c>
      <c r="CA419" s="162" t="e">
        <f t="shared" si="64"/>
        <v>#NUM!</v>
      </c>
      <c r="CB419" s="162" t="e">
        <f t="shared" si="64"/>
        <v>#NUM!</v>
      </c>
      <c r="CC419" s="162" t="e">
        <f t="shared" si="64"/>
        <v>#NUM!</v>
      </c>
      <c r="CD419" s="162" t="e">
        <f t="shared" si="64"/>
        <v>#NUM!</v>
      </c>
      <c r="CE419" s="162" t="e">
        <f t="shared" si="64"/>
        <v>#NUM!</v>
      </c>
      <c r="CF419" s="162" t="e">
        <f t="shared" si="64"/>
        <v>#NUM!</v>
      </c>
      <c r="CG419" s="162" t="e">
        <f t="shared" si="64"/>
        <v>#NUM!</v>
      </c>
      <c r="CH419" s="162" t="e">
        <f t="shared" si="64"/>
        <v>#NUM!</v>
      </c>
      <c r="CI419" s="162" t="e">
        <f t="shared" si="64"/>
        <v>#NUM!</v>
      </c>
      <c r="CJ419" s="162" t="e">
        <f t="shared" si="64"/>
        <v>#NUM!</v>
      </c>
      <c r="CK419" s="162" t="e">
        <f t="shared" si="64"/>
        <v>#NUM!</v>
      </c>
      <c r="CL419" s="162" t="e">
        <f t="shared" si="64"/>
        <v>#NUM!</v>
      </c>
      <c r="CM419" s="162" t="e">
        <f t="shared" si="64"/>
        <v>#NUM!</v>
      </c>
      <c r="CN419" s="162" t="e">
        <f t="shared" si="64"/>
        <v>#NUM!</v>
      </c>
      <c r="CO419" s="162" t="e">
        <f t="shared" si="64"/>
        <v>#NUM!</v>
      </c>
      <c r="CP419" s="162" t="e">
        <f t="shared" si="64"/>
        <v>#NUM!</v>
      </c>
    </row>
    <row r="420" spans="1:94" ht="15" customHeight="1" x14ac:dyDescent="0.3">
      <c r="A420" s="5">
        <f>IF(ISTEXT(B154),B154,0)</f>
        <v>0</v>
      </c>
      <c r="B420" s="28">
        <f>IF(ISTEXT(E154),E154,0)</f>
        <v>0</v>
      </c>
      <c r="M420" s="2">
        <f t="shared" si="67"/>
        <v>8</v>
      </c>
      <c r="N420" s="2" t="str">
        <f t="shared" si="65"/>
        <v/>
      </c>
      <c r="O420" s="2" t="e" cm="1">
        <f t="array" ref="O420">INDEX($A$400:$A$429,SMALL(IF(ISNUMBER(MATCH($B$400:$B$429,$O$411,0)),MATCH(ROW($B$400:$B$429),ROW($B$400:$B$429)),""),ROWS($A$1:A8)))</f>
        <v>#NUM!</v>
      </c>
      <c r="P420" s="162" t="e">
        <f t="shared" si="66"/>
        <v>#NUM!</v>
      </c>
      <c r="Q420" s="162" t="e">
        <f t="shared" si="68"/>
        <v>#NUM!</v>
      </c>
      <c r="R420" s="162" t="e">
        <f t="shared" si="68"/>
        <v>#NUM!</v>
      </c>
      <c r="S420" s="162" t="e">
        <f t="shared" si="68"/>
        <v>#NUM!</v>
      </c>
      <c r="T420" s="162" t="e">
        <f t="shared" si="68"/>
        <v>#NUM!</v>
      </c>
      <c r="U420" s="162" t="e">
        <f t="shared" si="68"/>
        <v>#NUM!</v>
      </c>
      <c r="V420" s="162" t="e">
        <f t="shared" si="68"/>
        <v>#NUM!</v>
      </c>
      <c r="W420" s="162" t="e">
        <f t="shared" si="68"/>
        <v>#NUM!</v>
      </c>
      <c r="X420" s="162" t="e">
        <f t="shared" si="68"/>
        <v>#NUM!</v>
      </c>
      <c r="Y420" s="162" t="e">
        <f t="shared" si="68"/>
        <v>#NUM!</v>
      </c>
      <c r="Z420" s="162" t="e">
        <f t="shared" si="68"/>
        <v>#NUM!</v>
      </c>
      <c r="AA420" s="162" t="e">
        <f t="shared" si="68"/>
        <v>#NUM!</v>
      </c>
      <c r="AB420" s="162" t="e">
        <f t="shared" si="68"/>
        <v>#NUM!</v>
      </c>
      <c r="AC420" s="162" t="e">
        <f t="shared" si="68"/>
        <v>#NUM!</v>
      </c>
      <c r="AD420" s="162" t="e">
        <f t="shared" si="68"/>
        <v>#NUM!</v>
      </c>
      <c r="AE420" s="162" t="e">
        <f t="shared" si="68"/>
        <v>#NUM!</v>
      </c>
      <c r="AF420" s="162" t="e">
        <f t="shared" si="68"/>
        <v>#NUM!</v>
      </c>
      <c r="AG420" s="162" t="e">
        <f t="shared" si="68"/>
        <v>#NUM!</v>
      </c>
      <c r="AH420" s="162" t="e">
        <f t="shared" si="68"/>
        <v>#NUM!</v>
      </c>
      <c r="AI420" s="162" t="e">
        <f t="shared" si="68"/>
        <v>#NUM!</v>
      </c>
      <c r="AJ420" s="162" t="e">
        <f t="shared" si="68"/>
        <v>#NUM!</v>
      </c>
      <c r="AK420" s="162" t="e">
        <f t="shared" si="68"/>
        <v>#NUM!</v>
      </c>
      <c r="AL420" s="162" t="e">
        <f t="shared" si="68"/>
        <v>#NUM!</v>
      </c>
      <c r="AM420" s="162" t="e">
        <f t="shared" si="68"/>
        <v>#NUM!</v>
      </c>
      <c r="AN420" s="162" t="e">
        <f t="shared" si="68"/>
        <v>#NUM!</v>
      </c>
      <c r="AO420" s="162" t="e">
        <f t="shared" si="68"/>
        <v>#NUM!</v>
      </c>
      <c r="AP420" s="162" t="e">
        <f t="shared" si="68"/>
        <v>#NUM!</v>
      </c>
      <c r="AQ420" s="162" t="e">
        <f t="shared" si="68"/>
        <v>#NUM!</v>
      </c>
      <c r="AR420" s="162" t="e">
        <f t="shared" si="68"/>
        <v>#NUM!</v>
      </c>
      <c r="AS420" s="162" t="e">
        <f t="shared" si="68"/>
        <v>#NUM!</v>
      </c>
      <c r="AT420" s="162" t="e">
        <f t="shared" si="68"/>
        <v>#NUM!</v>
      </c>
      <c r="AU420" s="162" t="e">
        <f t="shared" si="68"/>
        <v>#NUM!</v>
      </c>
      <c r="AV420" s="162" t="e">
        <f t="shared" si="68"/>
        <v>#NUM!</v>
      </c>
      <c r="AW420" s="162" t="e">
        <f t="shared" si="68"/>
        <v>#NUM!</v>
      </c>
      <c r="AX420" s="162" t="e">
        <f t="shared" si="68"/>
        <v>#NUM!</v>
      </c>
      <c r="AY420" s="162" t="e">
        <f t="shared" si="68"/>
        <v>#NUM!</v>
      </c>
      <c r="AZ420" s="162" t="e">
        <f t="shared" si="68"/>
        <v>#NUM!</v>
      </c>
      <c r="BA420" s="162" t="e">
        <f t="shared" si="68"/>
        <v>#NUM!</v>
      </c>
      <c r="BB420" s="162" t="e">
        <f t="shared" si="68"/>
        <v>#NUM!</v>
      </c>
      <c r="BC420" s="162" t="e">
        <f t="shared" si="68"/>
        <v>#NUM!</v>
      </c>
      <c r="BD420" s="162" t="e">
        <f t="shared" si="68"/>
        <v>#NUM!</v>
      </c>
      <c r="BE420" s="162" t="e">
        <f t="shared" si="68"/>
        <v>#NUM!</v>
      </c>
      <c r="BF420" s="162" t="e">
        <f t="shared" si="68"/>
        <v>#NUM!</v>
      </c>
      <c r="BG420" s="162" t="e">
        <f t="shared" si="68"/>
        <v>#NUM!</v>
      </c>
      <c r="BH420" s="162" t="e">
        <f t="shared" si="68"/>
        <v>#NUM!</v>
      </c>
      <c r="BI420" s="162" t="e">
        <f t="shared" si="68"/>
        <v>#NUM!</v>
      </c>
      <c r="BJ420" s="162" t="e">
        <f t="shared" si="68"/>
        <v>#NUM!</v>
      </c>
      <c r="BK420" s="162" t="e">
        <f t="shared" si="68"/>
        <v>#NUM!</v>
      </c>
      <c r="BL420" s="162" t="e">
        <f t="shared" si="68"/>
        <v>#NUM!</v>
      </c>
      <c r="BM420" s="162" t="e">
        <f t="shared" si="63"/>
        <v>#NUM!</v>
      </c>
      <c r="BN420" s="162" t="e">
        <f t="shared" si="64"/>
        <v>#NUM!</v>
      </c>
      <c r="BO420" s="162" t="e">
        <f t="shared" si="64"/>
        <v>#NUM!</v>
      </c>
      <c r="BP420" s="162" t="e">
        <f t="shared" si="64"/>
        <v>#NUM!</v>
      </c>
      <c r="BQ420" s="162" t="e">
        <f t="shared" si="64"/>
        <v>#NUM!</v>
      </c>
      <c r="BR420" s="162" t="e">
        <f t="shared" si="64"/>
        <v>#NUM!</v>
      </c>
      <c r="BS420" s="162" t="e">
        <f t="shared" si="64"/>
        <v>#NUM!</v>
      </c>
      <c r="BT420" s="162" t="e">
        <f t="shared" si="64"/>
        <v>#NUM!</v>
      </c>
      <c r="BU420" s="162" t="e">
        <f t="shared" si="64"/>
        <v>#NUM!</v>
      </c>
      <c r="BV420" s="162" t="e">
        <f t="shared" si="64"/>
        <v>#NUM!</v>
      </c>
      <c r="BW420" s="162" t="e">
        <f t="shared" si="64"/>
        <v>#NUM!</v>
      </c>
      <c r="BX420" s="162" t="e">
        <f t="shared" si="64"/>
        <v>#NUM!</v>
      </c>
      <c r="BY420" s="162" t="e">
        <f t="shared" si="64"/>
        <v>#NUM!</v>
      </c>
      <c r="BZ420" s="162" t="e">
        <f t="shared" si="64"/>
        <v>#NUM!</v>
      </c>
      <c r="CA420" s="162" t="e">
        <f t="shared" si="64"/>
        <v>#NUM!</v>
      </c>
      <c r="CB420" s="162" t="e">
        <f t="shared" si="64"/>
        <v>#NUM!</v>
      </c>
      <c r="CC420" s="162" t="e">
        <f t="shared" si="64"/>
        <v>#NUM!</v>
      </c>
      <c r="CD420" s="162" t="e">
        <f t="shared" si="64"/>
        <v>#NUM!</v>
      </c>
      <c r="CE420" s="162" t="e">
        <f t="shared" si="64"/>
        <v>#NUM!</v>
      </c>
      <c r="CF420" s="162" t="e">
        <f t="shared" si="64"/>
        <v>#NUM!</v>
      </c>
      <c r="CG420" s="162" t="e">
        <f t="shared" si="64"/>
        <v>#NUM!</v>
      </c>
      <c r="CH420" s="162" t="e">
        <f t="shared" si="64"/>
        <v>#NUM!</v>
      </c>
      <c r="CI420" s="162" t="e">
        <f t="shared" si="64"/>
        <v>#NUM!</v>
      </c>
      <c r="CJ420" s="162" t="e">
        <f t="shared" si="64"/>
        <v>#NUM!</v>
      </c>
      <c r="CK420" s="162" t="e">
        <f t="shared" si="64"/>
        <v>#NUM!</v>
      </c>
      <c r="CL420" s="162" t="e">
        <f t="shared" si="64"/>
        <v>#NUM!</v>
      </c>
      <c r="CM420" s="162" t="e">
        <f t="shared" si="64"/>
        <v>#NUM!</v>
      </c>
      <c r="CN420" s="162" t="e">
        <f t="shared" si="64"/>
        <v>#NUM!</v>
      </c>
      <c r="CO420" s="162" t="e">
        <f t="shared" si="64"/>
        <v>#NUM!</v>
      </c>
      <c r="CP420" s="162" t="e">
        <f t="shared" si="64"/>
        <v>#NUM!</v>
      </c>
    </row>
    <row r="421" spans="1:94" ht="15" customHeight="1" x14ac:dyDescent="0.3">
      <c r="A421" s="5">
        <f>IF(ISTEXT(B161),B161,0)</f>
        <v>0</v>
      </c>
      <c r="B421" s="28">
        <f>IF(ISTEXT(E161),E161,0)</f>
        <v>0</v>
      </c>
      <c r="M421" s="2">
        <f t="shared" si="67"/>
        <v>9</v>
      </c>
      <c r="N421" s="2" t="str">
        <f t="shared" si="65"/>
        <v/>
      </c>
      <c r="O421" s="2" t="e" cm="1">
        <f t="array" ref="O421">INDEX($A$400:$A$429,SMALL(IF(ISNUMBER(MATCH($B$400:$B$429,$O$411,0)),MATCH(ROW($B$400:$B$429),ROW($B$400:$B$429)),""),ROWS($A$1:A9)))</f>
        <v>#NUM!</v>
      </c>
      <c r="P421" s="162" t="e">
        <f t="shared" si="66"/>
        <v>#NUM!</v>
      </c>
      <c r="Q421" s="162" t="e">
        <f t="shared" si="68"/>
        <v>#NUM!</v>
      </c>
      <c r="R421" s="162" t="e">
        <f t="shared" si="68"/>
        <v>#NUM!</v>
      </c>
      <c r="S421" s="162" t="e">
        <f t="shared" si="68"/>
        <v>#NUM!</v>
      </c>
      <c r="T421" s="162" t="e">
        <f t="shared" si="68"/>
        <v>#NUM!</v>
      </c>
      <c r="U421" s="162" t="e">
        <f t="shared" si="68"/>
        <v>#NUM!</v>
      </c>
      <c r="V421" s="162" t="e">
        <f t="shared" si="68"/>
        <v>#NUM!</v>
      </c>
      <c r="W421" s="162" t="e">
        <f t="shared" si="68"/>
        <v>#NUM!</v>
      </c>
      <c r="X421" s="162" t="e">
        <f t="shared" si="68"/>
        <v>#NUM!</v>
      </c>
      <c r="Y421" s="162" t="e">
        <f t="shared" si="68"/>
        <v>#NUM!</v>
      </c>
      <c r="Z421" s="162" t="e">
        <f t="shared" si="68"/>
        <v>#NUM!</v>
      </c>
      <c r="AA421" s="162" t="e">
        <f t="shared" si="68"/>
        <v>#NUM!</v>
      </c>
      <c r="AB421" s="162" t="e">
        <f t="shared" si="68"/>
        <v>#NUM!</v>
      </c>
      <c r="AC421" s="162" t="e">
        <f t="shared" si="68"/>
        <v>#NUM!</v>
      </c>
      <c r="AD421" s="162" t="e">
        <f t="shared" si="68"/>
        <v>#NUM!</v>
      </c>
      <c r="AE421" s="162" t="e">
        <f t="shared" si="68"/>
        <v>#NUM!</v>
      </c>
      <c r="AF421" s="162" t="e">
        <f t="shared" si="68"/>
        <v>#NUM!</v>
      </c>
      <c r="AG421" s="162" t="e">
        <f t="shared" si="68"/>
        <v>#NUM!</v>
      </c>
      <c r="AH421" s="162" t="e">
        <f t="shared" si="68"/>
        <v>#NUM!</v>
      </c>
      <c r="AI421" s="162" t="e">
        <f t="shared" si="68"/>
        <v>#NUM!</v>
      </c>
      <c r="AJ421" s="162" t="e">
        <f t="shared" si="68"/>
        <v>#NUM!</v>
      </c>
      <c r="AK421" s="162" t="e">
        <f t="shared" si="68"/>
        <v>#NUM!</v>
      </c>
      <c r="AL421" s="162" t="e">
        <f t="shared" si="68"/>
        <v>#NUM!</v>
      </c>
      <c r="AM421" s="162" t="e">
        <f t="shared" si="68"/>
        <v>#NUM!</v>
      </c>
      <c r="AN421" s="162" t="e">
        <f t="shared" si="68"/>
        <v>#NUM!</v>
      </c>
      <c r="AO421" s="162" t="e">
        <f t="shared" si="68"/>
        <v>#NUM!</v>
      </c>
      <c r="AP421" s="162" t="e">
        <f t="shared" si="68"/>
        <v>#NUM!</v>
      </c>
      <c r="AQ421" s="162" t="e">
        <f t="shared" si="68"/>
        <v>#NUM!</v>
      </c>
      <c r="AR421" s="162" t="e">
        <f t="shared" si="68"/>
        <v>#NUM!</v>
      </c>
      <c r="AS421" s="162" t="e">
        <f t="shared" si="68"/>
        <v>#NUM!</v>
      </c>
      <c r="AT421" s="162" t="e">
        <f t="shared" si="68"/>
        <v>#NUM!</v>
      </c>
      <c r="AU421" s="162" t="e">
        <f t="shared" si="68"/>
        <v>#NUM!</v>
      </c>
      <c r="AV421" s="162" t="e">
        <f t="shared" si="68"/>
        <v>#NUM!</v>
      </c>
      <c r="AW421" s="162" t="e">
        <f t="shared" si="68"/>
        <v>#NUM!</v>
      </c>
      <c r="AX421" s="162" t="e">
        <f t="shared" si="68"/>
        <v>#NUM!</v>
      </c>
      <c r="AY421" s="162" t="e">
        <f t="shared" si="68"/>
        <v>#NUM!</v>
      </c>
      <c r="AZ421" s="162" t="e">
        <f t="shared" si="68"/>
        <v>#NUM!</v>
      </c>
      <c r="BA421" s="162" t="e">
        <f t="shared" si="68"/>
        <v>#NUM!</v>
      </c>
      <c r="BB421" s="162" t="e">
        <f t="shared" si="68"/>
        <v>#NUM!</v>
      </c>
      <c r="BC421" s="162" t="e">
        <f t="shared" si="68"/>
        <v>#NUM!</v>
      </c>
      <c r="BD421" s="162" t="e">
        <f t="shared" si="68"/>
        <v>#NUM!</v>
      </c>
      <c r="BE421" s="162" t="e">
        <f t="shared" si="68"/>
        <v>#NUM!</v>
      </c>
      <c r="BF421" s="162" t="e">
        <f t="shared" si="68"/>
        <v>#NUM!</v>
      </c>
      <c r="BG421" s="162" t="e">
        <f t="shared" si="68"/>
        <v>#NUM!</v>
      </c>
      <c r="BH421" s="162" t="e">
        <f t="shared" si="68"/>
        <v>#NUM!</v>
      </c>
      <c r="BI421" s="162" t="e">
        <f t="shared" si="68"/>
        <v>#NUM!</v>
      </c>
      <c r="BJ421" s="162" t="e">
        <f t="shared" si="68"/>
        <v>#NUM!</v>
      </c>
      <c r="BK421" s="162" t="e">
        <f t="shared" si="68"/>
        <v>#NUM!</v>
      </c>
      <c r="BL421" s="162" t="e">
        <f t="shared" si="68"/>
        <v>#NUM!</v>
      </c>
      <c r="BM421" s="162" t="e">
        <f t="shared" si="63"/>
        <v>#NUM!</v>
      </c>
      <c r="BN421" s="162" t="e">
        <f t="shared" si="64"/>
        <v>#NUM!</v>
      </c>
      <c r="BO421" s="162" t="e">
        <f t="shared" si="64"/>
        <v>#NUM!</v>
      </c>
      <c r="BP421" s="162" t="e">
        <f t="shared" si="64"/>
        <v>#NUM!</v>
      </c>
      <c r="BQ421" s="162" t="e">
        <f t="shared" si="64"/>
        <v>#NUM!</v>
      </c>
      <c r="BR421" s="162" t="e">
        <f t="shared" si="64"/>
        <v>#NUM!</v>
      </c>
      <c r="BS421" s="162" t="e">
        <f t="shared" si="64"/>
        <v>#NUM!</v>
      </c>
      <c r="BT421" s="162" t="e">
        <f t="shared" si="64"/>
        <v>#NUM!</v>
      </c>
      <c r="BU421" s="162" t="e">
        <f t="shared" si="64"/>
        <v>#NUM!</v>
      </c>
      <c r="BV421" s="162" t="e">
        <f t="shared" si="64"/>
        <v>#NUM!</v>
      </c>
      <c r="BW421" s="162" t="e">
        <f t="shared" si="64"/>
        <v>#NUM!</v>
      </c>
      <c r="BX421" s="162" t="e">
        <f t="shared" si="64"/>
        <v>#NUM!</v>
      </c>
      <c r="BY421" s="162" t="e">
        <f t="shared" si="64"/>
        <v>#NUM!</v>
      </c>
      <c r="BZ421" s="162" t="e">
        <f t="shared" si="64"/>
        <v>#NUM!</v>
      </c>
      <c r="CA421" s="162" t="e">
        <f t="shared" si="64"/>
        <v>#NUM!</v>
      </c>
      <c r="CB421" s="162" t="e">
        <f t="shared" si="64"/>
        <v>#NUM!</v>
      </c>
      <c r="CC421" s="162" t="e">
        <f t="shared" si="64"/>
        <v>#NUM!</v>
      </c>
      <c r="CD421" s="162" t="e">
        <f t="shared" si="64"/>
        <v>#NUM!</v>
      </c>
      <c r="CE421" s="162" t="e">
        <f t="shared" si="64"/>
        <v>#NUM!</v>
      </c>
      <c r="CF421" s="162" t="e">
        <f t="shared" si="64"/>
        <v>#NUM!</v>
      </c>
      <c r="CG421" s="162" t="e">
        <f t="shared" si="64"/>
        <v>#NUM!</v>
      </c>
      <c r="CH421" s="162" t="e">
        <f t="shared" si="64"/>
        <v>#NUM!</v>
      </c>
      <c r="CI421" s="162" t="e">
        <f t="shared" si="64"/>
        <v>#NUM!</v>
      </c>
      <c r="CJ421" s="162" t="e">
        <f t="shared" si="64"/>
        <v>#NUM!</v>
      </c>
      <c r="CK421" s="162" t="e">
        <f t="shared" ref="CK421:CP422" si="69">INDEX(CK$14:CK$217,(MATCH($N421&amp;$O421,$H$14:$H$217,0)))</f>
        <v>#NUM!</v>
      </c>
      <c r="CL421" s="162" t="e">
        <f t="shared" si="69"/>
        <v>#NUM!</v>
      </c>
      <c r="CM421" s="162" t="e">
        <f t="shared" si="69"/>
        <v>#NUM!</v>
      </c>
      <c r="CN421" s="162" t="e">
        <f t="shared" si="69"/>
        <v>#NUM!</v>
      </c>
      <c r="CO421" s="162" t="e">
        <f t="shared" si="69"/>
        <v>#NUM!</v>
      </c>
      <c r="CP421" s="162" t="e">
        <f t="shared" si="69"/>
        <v>#NUM!</v>
      </c>
    </row>
    <row r="422" spans="1:94" ht="15" customHeight="1" x14ac:dyDescent="0.3">
      <c r="A422" s="5">
        <f>IF(ISTEXT(B168),B168,0)</f>
        <v>0</v>
      </c>
      <c r="B422" s="28">
        <f>IF(ISTEXT(E168),E168,0)</f>
        <v>0</v>
      </c>
      <c r="M422" s="2">
        <f>M421+1</f>
        <v>10</v>
      </c>
      <c r="N422" s="2" t="str">
        <f t="shared" si="65"/>
        <v/>
      </c>
      <c r="O422" s="2" t="e" cm="1">
        <f t="array" ref="O422">INDEX($A$400:$A$429,SMALL(IF(ISNUMBER(MATCH($B$400:$B$429,$O$411,0)),MATCH(ROW($B$400:$B$429),ROW($B$400:$B$429)),""),ROWS($A$1:A10)))</f>
        <v>#NUM!</v>
      </c>
      <c r="P422" s="162" t="e">
        <f t="shared" si="66"/>
        <v>#NUM!</v>
      </c>
      <c r="Q422" s="162" t="e">
        <f t="shared" si="68"/>
        <v>#NUM!</v>
      </c>
      <c r="R422" s="162" t="e">
        <f t="shared" si="68"/>
        <v>#NUM!</v>
      </c>
      <c r="S422" s="162" t="e">
        <f t="shared" si="68"/>
        <v>#NUM!</v>
      </c>
      <c r="T422" s="162" t="e">
        <f t="shared" si="68"/>
        <v>#NUM!</v>
      </c>
      <c r="U422" s="162" t="e">
        <f t="shared" si="68"/>
        <v>#NUM!</v>
      </c>
      <c r="V422" s="162" t="e">
        <f t="shared" si="68"/>
        <v>#NUM!</v>
      </c>
      <c r="W422" s="162" t="e">
        <f t="shared" si="68"/>
        <v>#NUM!</v>
      </c>
      <c r="X422" s="162" t="e">
        <f t="shared" si="68"/>
        <v>#NUM!</v>
      </c>
      <c r="Y422" s="162" t="e">
        <f t="shared" si="68"/>
        <v>#NUM!</v>
      </c>
      <c r="Z422" s="162" t="e">
        <f t="shared" si="68"/>
        <v>#NUM!</v>
      </c>
      <c r="AA422" s="162" t="e">
        <f t="shared" si="68"/>
        <v>#NUM!</v>
      </c>
      <c r="AB422" s="162" t="e">
        <f t="shared" si="68"/>
        <v>#NUM!</v>
      </c>
      <c r="AC422" s="162" t="e">
        <f t="shared" si="68"/>
        <v>#NUM!</v>
      </c>
      <c r="AD422" s="162" t="e">
        <f t="shared" si="68"/>
        <v>#NUM!</v>
      </c>
      <c r="AE422" s="162" t="e">
        <f t="shared" si="68"/>
        <v>#NUM!</v>
      </c>
      <c r="AF422" s="162" t="e">
        <f t="shared" si="68"/>
        <v>#NUM!</v>
      </c>
      <c r="AG422" s="162" t="e">
        <f t="shared" si="68"/>
        <v>#NUM!</v>
      </c>
      <c r="AH422" s="162" t="e">
        <f t="shared" si="68"/>
        <v>#NUM!</v>
      </c>
      <c r="AI422" s="162" t="e">
        <f t="shared" si="68"/>
        <v>#NUM!</v>
      </c>
      <c r="AJ422" s="162" t="e">
        <f t="shared" si="68"/>
        <v>#NUM!</v>
      </c>
      <c r="AK422" s="162" t="e">
        <f t="shared" si="68"/>
        <v>#NUM!</v>
      </c>
      <c r="AL422" s="162" t="e">
        <f t="shared" si="68"/>
        <v>#NUM!</v>
      </c>
      <c r="AM422" s="162" t="e">
        <f t="shared" si="68"/>
        <v>#NUM!</v>
      </c>
      <c r="AN422" s="162" t="e">
        <f t="shared" si="68"/>
        <v>#NUM!</v>
      </c>
      <c r="AO422" s="162" t="e">
        <f t="shared" si="68"/>
        <v>#NUM!</v>
      </c>
      <c r="AP422" s="162" t="e">
        <f t="shared" si="68"/>
        <v>#NUM!</v>
      </c>
      <c r="AQ422" s="162" t="e">
        <f t="shared" si="68"/>
        <v>#NUM!</v>
      </c>
      <c r="AR422" s="162" t="e">
        <f t="shared" si="68"/>
        <v>#NUM!</v>
      </c>
      <c r="AS422" s="162" t="e">
        <f t="shared" si="68"/>
        <v>#NUM!</v>
      </c>
      <c r="AT422" s="162" t="e">
        <f t="shared" si="68"/>
        <v>#NUM!</v>
      </c>
      <c r="AU422" s="162" t="e">
        <f t="shared" si="68"/>
        <v>#NUM!</v>
      </c>
      <c r="AV422" s="162" t="e">
        <f t="shared" si="68"/>
        <v>#NUM!</v>
      </c>
      <c r="AW422" s="162" t="e">
        <f t="shared" si="68"/>
        <v>#NUM!</v>
      </c>
      <c r="AX422" s="162" t="e">
        <f t="shared" si="68"/>
        <v>#NUM!</v>
      </c>
      <c r="AY422" s="162" t="e">
        <f t="shared" si="68"/>
        <v>#NUM!</v>
      </c>
      <c r="AZ422" s="162" t="e">
        <f t="shared" si="68"/>
        <v>#NUM!</v>
      </c>
      <c r="BA422" s="162" t="e">
        <f t="shared" si="68"/>
        <v>#NUM!</v>
      </c>
      <c r="BB422" s="162" t="e">
        <f t="shared" si="68"/>
        <v>#NUM!</v>
      </c>
      <c r="BC422" s="162" t="e">
        <f t="shared" si="68"/>
        <v>#NUM!</v>
      </c>
      <c r="BD422" s="162" t="e">
        <f t="shared" si="68"/>
        <v>#NUM!</v>
      </c>
      <c r="BE422" s="162" t="e">
        <f t="shared" si="68"/>
        <v>#NUM!</v>
      </c>
      <c r="BF422" s="162" t="e">
        <f t="shared" si="68"/>
        <v>#NUM!</v>
      </c>
      <c r="BG422" s="162" t="e">
        <f t="shared" si="68"/>
        <v>#NUM!</v>
      </c>
      <c r="BH422" s="162" t="e">
        <f t="shared" si="68"/>
        <v>#NUM!</v>
      </c>
      <c r="BI422" s="162" t="e">
        <f t="shared" si="68"/>
        <v>#NUM!</v>
      </c>
      <c r="BJ422" s="162" t="e">
        <f t="shared" si="68"/>
        <v>#NUM!</v>
      </c>
      <c r="BK422" s="162" t="e">
        <f t="shared" si="68"/>
        <v>#NUM!</v>
      </c>
      <c r="BL422" s="162" t="e">
        <f t="shared" si="68"/>
        <v>#NUM!</v>
      </c>
      <c r="BM422" s="162" t="e">
        <f t="shared" si="63"/>
        <v>#NUM!</v>
      </c>
      <c r="BN422" s="162" t="e">
        <f t="shared" ref="BN422:CJ422" si="70">INDEX(BN$14:BN$217,(MATCH($N422&amp;$O422,$H$14:$H$217,0)))</f>
        <v>#NUM!</v>
      </c>
      <c r="BO422" s="162" t="e">
        <f t="shared" si="70"/>
        <v>#NUM!</v>
      </c>
      <c r="BP422" s="162" t="e">
        <f t="shared" si="70"/>
        <v>#NUM!</v>
      </c>
      <c r="BQ422" s="162" t="e">
        <f t="shared" si="70"/>
        <v>#NUM!</v>
      </c>
      <c r="BR422" s="162" t="e">
        <f t="shared" si="70"/>
        <v>#NUM!</v>
      </c>
      <c r="BS422" s="162" t="e">
        <f t="shared" si="70"/>
        <v>#NUM!</v>
      </c>
      <c r="BT422" s="162" t="e">
        <f t="shared" si="70"/>
        <v>#NUM!</v>
      </c>
      <c r="BU422" s="162" t="e">
        <f t="shared" si="70"/>
        <v>#NUM!</v>
      </c>
      <c r="BV422" s="162" t="e">
        <f t="shared" si="70"/>
        <v>#NUM!</v>
      </c>
      <c r="BW422" s="162" t="e">
        <f t="shared" si="70"/>
        <v>#NUM!</v>
      </c>
      <c r="BX422" s="162" t="e">
        <f t="shared" si="70"/>
        <v>#NUM!</v>
      </c>
      <c r="BY422" s="162" t="e">
        <f t="shared" si="70"/>
        <v>#NUM!</v>
      </c>
      <c r="BZ422" s="162" t="e">
        <f t="shared" si="70"/>
        <v>#NUM!</v>
      </c>
      <c r="CA422" s="162" t="e">
        <f t="shared" si="70"/>
        <v>#NUM!</v>
      </c>
      <c r="CB422" s="162" t="e">
        <f t="shared" si="70"/>
        <v>#NUM!</v>
      </c>
      <c r="CC422" s="162" t="e">
        <f t="shared" si="70"/>
        <v>#NUM!</v>
      </c>
      <c r="CD422" s="162" t="e">
        <f t="shared" si="70"/>
        <v>#NUM!</v>
      </c>
      <c r="CE422" s="162" t="e">
        <f t="shared" si="70"/>
        <v>#NUM!</v>
      </c>
      <c r="CF422" s="162" t="e">
        <f t="shared" si="70"/>
        <v>#NUM!</v>
      </c>
      <c r="CG422" s="162" t="e">
        <f t="shared" si="70"/>
        <v>#NUM!</v>
      </c>
      <c r="CH422" s="162" t="e">
        <f t="shared" si="70"/>
        <v>#NUM!</v>
      </c>
      <c r="CI422" s="162" t="e">
        <f t="shared" si="70"/>
        <v>#NUM!</v>
      </c>
      <c r="CJ422" s="162" t="e">
        <f t="shared" si="70"/>
        <v>#NUM!</v>
      </c>
      <c r="CK422" s="162" t="e">
        <f t="shared" si="69"/>
        <v>#NUM!</v>
      </c>
      <c r="CL422" s="162" t="e">
        <f t="shared" si="69"/>
        <v>#NUM!</v>
      </c>
      <c r="CM422" s="162" t="e">
        <f t="shared" si="69"/>
        <v>#NUM!</v>
      </c>
      <c r="CN422" s="162" t="e">
        <f t="shared" si="69"/>
        <v>#NUM!</v>
      </c>
      <c r="CO422" s="162" t="e">
        <f t="shared" si="69"/>
        <v>#NUM!</v>
      </c>
      <c r="CP422" s="162" t="e">
        <f t="shared" si="69"/>
        <v>#NUM!</v>
      </c>
    </row>
    <row r="423" spans="1:94" ht="15" customHeight="1" x14ac:dyDescent="0.3">
      <c r="A423" s="5">
        <f>IF(ISTEXT(B175),B175,0)</f>
        <v>0</v>
      </c>
      <c r="B423" s="28">
        <f>IF(ISTEXT(E175),E175,0)</f>
        <v>0</v>
      </c>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row>
    <row r="424" spans="1:94" ht="15" customHeight="1" x14ac:dyDescent="0.3">
      <c r="A424" s="5">
        <f>IF(ISTEXT(B182),B182,0)</f>
        <v>0</v>
      </c>
      <c r="B424" s="28">
        <f>IF(ISTEXT(E182),E182,0)</f>
        <v>0</v>
      </c>
      <c r="O424" s="2" t="s">
        <v>102</v>
      </c>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row>
    <row r="425" spans="1:94" ht="15" customHeight="1" x14ac:dyDescent="0.3">
      <c r="A425" s="5">
        <f>IF(ISTEXT(B189),B189,0)</f>
        <v>0</v>
      </c>
      <c r="B425" s="28">
        <f>IF(ISTEXT(E189),E189,0)</f>
        <v>0</v>
      </c>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row>
    <row r="426" spans="1:94" ht="15" customHeight="1" x14ac:dyDescent="0.3">
      <c r="A426" s="5">
        <f>IF(ISTEXT(B196),B196,0)</f>
        <v>0</v>
      </c>
      <c r="B426" s="28">
        <f>IF(ISTEXT(E196),E196,0)</f>
        <v>0</v>
      </c>
      <c r="M426" s="2">
        <v>1</v>
      </c>
      <c r="N426" s="2" t="str">
        <f>IF(ISTEXT(O426),$O$424,"")</f>
        <v/>
      </c>
      <c r="O426" s="2" t="e" cm="1">
        <f t="array" ref="O426">INDEX($A$400:$A$429,SMALL(IF(ISNUMBER(MATCH($B$400:$B$429,$O$424,0)),MATCH(ROW($B$400:$B$429),ROW($B$400:$B$429)),""),ROWS($A$1:A1)))</f>
        <v>#NUM!</v>
      </c>
      <c r="P426" s="162" t="e">
        <f>INDEX(P$14:P$217,(MATCH($N426&amp;$O426,$H$14:$H$217,0)))</f>
        <v>#NUM!</v>
      </c>
      <c r="Q426" s="162" t="e">
        <f t="shared" ref="Q426:BL431" si="71">INDEX(Q$14:Q$217,(MATCH($N426&amp;$O426,$H$14:$H$217,0)))</f>
        <v>#NUM!</v>
      </c>
      <c r="R426" s="162" t="e">
        <f t="shared" si="71"/>
        <v>#NUM!</v>
      </c>
      <c r="S426" s="162" t="e">
        <f t="shared" si="71"/>
        <v>#NUM!</v>
      </c>
      <c r="T426" s="162" t="e">
        <f t="shared" si="71"/>
        <v>#NUM!</v>
      </c>
      <c r="U426" s="162" t="e">
        <f t="shared" si="71"/>
        <v>#NUM!</v>
      </c>
      <c r="V426" s="162" t="e">
        <f t="shared" si="71"/>
        <v>#NUM!</v>
      </c>
      <c r="W426" s="162" t="e">
        <f t="shared" si="71"/>
        <v>#NUM!</v>
      </c>
      <c r="X426" s="162" t="e">
        <f t="shared" si="71"/>
        <v>#NUM!</v>
      </c>
      <c r="Y426" s="162" t="e">
        <f t="shared" si="71"/>
        <v>#NUM!</v>
      </c>
      <c r="Z426" s="162" t="e">
        <f t="shared" si="71"/>
        <v>#NUM!</v>
      </c>
      <c r="AA426" s="162" t="e">
        <f t="shared" si="71"/>
        <v>#NUM!</v>
      </c>
      <c r="AB426" s="162" t="e">
        <f t="shared" si="71"/>
        <v>#NUM!</v>
      </c>
      <c r="AC426" s="162" t="e">
        <f t="shared" si="71"/>
        <v>#NUM!</v>
      </c>
      <c r="AD426" s="162" t="e">
        <f t="shared" si="71"/>
        <v>#NUM!</v>
      </c>
      <c r="AE426" s="162" t="e">
        <f t="shared" si="71"/>
        <v>#NUM!</v>
      </c>
      <c r="AF426" s="162" t="e">
        <f t="shared" si="71"/>
        <v>#NUM!</v>
      </c>
      <c r="AG426" s="162" t="e">
        <f t="shared" si="71"/>
        <v>#NUM!</v>
      </c>
      <c r="AH426" s="162" t="e">
        <f t="shared" si="71"/>
        <v>#NUM!</v>
      </c>
      <c r="AI426" s="162" t="e">
        <f t="shared" si="71"/>
        <v>#NUM!</v>
      </c>
      <c r="AJ426" s="162" t="e">
        <f t="shared" si="71"/>
        <v>#NUM!</v>
      </c>
      <c r="AK426" s="162" t="e">
        <f t="shared" si="71"/>
        <v>#NUM!</v>
      </c>
      <c r="AL426" s="162" t="e">
        <f t="shared" si="71"/>
        <v>#NUM!</v>
      </c>
      <c r="AM426" s="162" t="e">
        <f t="shared" si="71"/>
        <v>#NUM!</v>
      </c>
      <c r="AN426" s="162" t="e">
        <f t="shared" si="71"/>
        <v>#NUM!</v>
      </c>
      <c r="AO426" s="162" t="e">
        <f t="shared" si="71"/>
        <v>#NUM!</v>
      </c>
      <c r="AP426" s="162" t="e">
        <f t="shared" si="71"/>
        <v>#NUM!</v>
      </c>
      <c r="AQ426" s="162" t="e">
        <f t="shared" si="71"/>
        <v>#NUM!</v>
      </c>
      <c r="AR426" s="162" t="e">
        <f t="shared" si="71"/>
        <v>#NUM!</v>
      </c>
      <c r="AS426" s="162" t="e">
        <f t="shared" si="71"/>
        <v>#NUM!</v>
      </c>
      <c r="AT426" s="162" t="e">
        <f t="shared" si="71"/>
        <v>#NUM!</v>
      </c>
      <c r="AU426" s="162" t="e">
        <f t="shared" si="71"/>
        <v>#NUM!</v>
      </c>
      <c r="AV426" s="162" t="e">
        <f t="shared" si="71"/>
        <v>#NUM!</v>
      </c>
      <c r="AW426" s="162" t="e">
        <f t="shared" si="71"/>
        <v>#NUM!</v>
      </c>
      <c r="AX426" s="162" t="e">
        <f t="shared" si="71"/>
        <v>#NUM!</v>
      </c>
      <c r="AY426" s="162" t="e">
        <f t="shared" si="71"/>
        <v>#NUM!</v>
      </c>
      <c r="AZ426" s="162" t="e">
        <f t="shared" si="71"/>
        <v>#NUM!</v>
      </c>
      <c r="BA426" s="162" t="e">
        <f t="shared" si="71"/>
        <v>#NUM!</v>
      </c>
      <c r="BB426" s="162" t="e">
        <f t="shared" si="71"/>
        <v>#NUM!</v>
      </c>
      <c r="BC426" s="162" t="e">
        <f t="shared" si="71"/>
        <v>#NUM!</v>
      </c>
      <c r="BD426" s="162" t="e">
        <f t="shared" si="71"/>
        <v>#NUM!</v>
      </c>
      <c r="BE426" s="162" t="e">
        <f t="shared" si="71"/>
        <v>#NUM!</v>
      </c>
      <c r="BF426" s="162" t="e">
        <f t="shared" si="71"/>
        <v>#NUM!</v>
      </c>
      <c r="BG426" s="162" t="e">
        <f t="shared" si="71"/>
        <v>#NUM!</v>
      </c>
      <c r="BH426" s="162" t="e">
        <f t="shared" si="71"/>
        <v>#NUM!</v>
      </c>
      <c r="BI426" s="162" t="e">
        <f t="shared" si="71"/>
        <v>#NUM!</v>
      </c>
      <c r="BJ426" s="162" t="e">
        <f t="shared" si="71"/>
        <v>#NUM!</v>
      </c>
      <c r="BK426" s="162" t="e">
        <f t="shared" si="71"/>
        <v>#NUM!</v>
      </c>
      <c r="BL426" s="162" t="e">
        <f t="shared" si="71"/>
        <v>#NUM!</v>
      </c>
      <c r="BM426" s="162" t="e">
        <f t="shared" ref="BM426:BM435" si="72">INDEX(BM$14:BM$217,(MATCH($N426&amp;$O426,$H$14:$H$217,0)))</f>
        <v>#NUM!</v>
      </c>
      <c r="BN426" s="162" t="e">
        <f t="shared" ref="BN426:CP434" si="73">INDEX(BN$14:BN$217,(MATCH($N426&amp;$O426,$H$14:$H$217,0)))</f>
        <v>#NUM!</v>
      </c>
      <c r="BO426" s="162" t="e">
        <f t="shared" si="73"/>
        <v>#NUM!</v>
      </c>
      <c r="BP426" s="162" t="e">
        <f t="shared" si="73"/>
        <v>#NUM!</v>
      </c>
      <c r="BQ426" s="162" t="e">
        <f t="shared" si="73"/>
        <v>#NUM!</v>
      </c>
      <c r="BR426" s="162" t="e">
        <f t="shared" si="73"/>
        <v>#NUM!</v>
      </c>
      <c r="BS426" s="162" t="e">
        <f t="shared" si="73"/>
        <v>#NUM!</v>
      </c>
      <c r="BT426" s="162" t="e">
        <f t="shared" si="73"/>
        <v>#NUM!</v>
      </c>
      <c r="BU426" s="162" t="e">
        <f t="shared" si="73"/>
        <v>#NUM!</v>
      </c>
      <c r="BV426" s="162" t="e">
        <f t="shared" si="73"/>
        <v>#NUM!</v>
      </c>
      <c r="BW426" s="162" t="e">
        <f t="shared" si="73"/>
        <v>#NUM!</v>
      </c>
      <c r="BX426" s="162" t="e">
        <f t="shared" si="73"/>
        <v>#NUM!</v>
      </c>
      <c r="BY426" s="162" t="e">
        <f t="shared" si="73"/>
        <v>#NUM!</v>
      </c>
      <c r="BZ426" s="162" t="e">
        <f t="shared" si="73"/>
        <v>#NUM!</v>
      </c>
      <c r="CA426" s="162" t="e">
        <f t="shared" si="73"/>
        <v>#NUM!</v>
      </c>
      <c r="CB426" s="162" t="e">
        <f t="shared" si="73"/>
        <v>#NUM!</v>
      </c>
      <c r="CC426" s="162" t="e">
        <f t="shared" si="73"/>
        <v>#NUM!</v>
      </c>
      <c r="CD426" s="162" t="e">
        <f t="shared" si="73"/>
        <v>#NUM!</v>
      </c>
      <c r="CE426" s="162" t="e">
        <f t="shared" si="73"/>
        <v>#NUM!</v>
      </c>
      <c r="CF426" s="162" t="e">
        <f t="shared" si="73"/>
        <v>#NUM!</v>
      </c>
      <c r="CG426" s="162" t="e">
        <f t="shared" si="73"/>
        <v>#NUM!</v>
      </c>
      <c r="CH426" s="162" t="e">
        <f t="shared" si="73"/>
        <v>#NUM!</v>
      </c>
      <c r="CI426" s="162" t="e">
        <f t="shared" si="73"/>
        <v>#NUM!</v>
      </c>
      <c r="CJ426" s="162" t="e">
        <f t="shared" si="73"/>
        <v>#NUM!</v>
      </c>
      <c r="CK426" s="162" t="e">
        <f t="shared" si="73"/>
        <v>#NUM!</v>
      </c>
      <c r="CL426" s="162" t="e">
        <f t="shared" si="73"/>
        <v>#NUM!</v>
      </c>
      <c r="CM426" s="162" t="e">
        <f t="shared" si="73"/>
        <v>#NUM!</v>
      </c>
      <c r="CN426" s="162" t="e">
        <f t="shared" si="73"/>
        <v>#NUM!</v>
      </c>
      <c r="CO426" s="162" t="e">
        <f t="shared" si="73"/>
        <v>#NUM!</v>
      </c>
      <c r="CP426" s="162" t="e">
        <f t="shared" si="73"/>
        <v>#NUM!</v>
      </c>
    </row>
    <row r="427" spans="1:94" ht="15" customHeight="1" x14ac:dyDescent="0.3">
      <c r="A427" s="5">
        <f>IF(ISTEXT(B203),B203,0)</f>
        <v>0</v>
      </c>
      <c r="B427" s="28">
        <f>IF(ISTEXT(E203),E203,0)</f>
        <v>0</v>
      </c>
      <c r="M427" s="2">
        <f>M426+1</f>
        <v>2</v>
      </c>
      <c r="N427" s="2" t="str">
        <f t="shared" ref="N427:N435" si="74">IF(ISTEXT(O427),$O$424,"")</f>
        <v/>
      </c>
      <c r="O427" s="2" t="e" cm="1">
        <f t="array" ref="O427">INDEX($A$400:$A$429,SMALL(IF(ISNUMBER(MATCH($B$400:$B$429,$O$424,0)),MATCH(ROW($B$400:$B$429),ROW($B$400:$B$429)),""),ROWS($A$1:A2)))</f>
        <v>#NUM!</v>
      </c>
      <c r="P427" s="162" t="e">
        <f>INDEX(P$14:P$217,(MATCH($N427&amp;$O427,$H$14:$H$217,0)))</f>
        <v>#NUM!</v>
      </c>
      <c r="Q427" s="162" t="e">
        <f t="shared" si="71"/>
        <v>#NUM!</v>
      </c>
      <c r="R427" s="162" t="e">
        <f t="shared" si="71"/>
        <v>#NUM!</v>
      </c>
      <c r="S427" s="162" t="e">
        <f t="shared" si="71"/>
        <v>#NUM!</v>
      </c>
      <c r="T427" s="162" t="e">
        <f t="shared" si="71"/>
        <v>#NUM!</v>
      </c>
      <c r="U427" s="162" t="e">
        <f t="shared" si="71"/>
        <v>#NUM!</v>
      </c>
      <c r="V427" s="162" t="e">
        <f t="shared" si="71"/>
        <v>#NUM!</v>
      </c>
      <c r="W427" s="162" t="e">
        <f t="shared" si="71"/>
        <v>#NUM!</v>
      </c>
      <c r="X427" s="162" t="e">
        <f t="shared" si="71"/>
        <v>#NUM!</v>
      </c>
      <c r="Y427" s="162" t="e">
        <f t="shared" si="71"/>
        <v>#NUM!</v>
      </c>
      <c r="Z427" s="162" t="e">
        <f t="shared" si="71"/>
        <v>#NUM!</v>
      </c>
      <c r="AA427" s="162" t="e">
        <f t="shared" si="71"/>
        <v>#NUM!</v>
      </c>
      <c r="AB427" s="162" t="e">
        <f t="shared" si="71"/>
        <v>#NUM!</v>
      </c>
      <c r="AC427" s="162" t="e">
        <f t="shared" si="71"/>
        <v>#NUM!</v>
      </c>
      <c r="AD427" s="162" t="e">
        <f t="shared" si="71"/>
        <v>#NUM!</v>
      </c>
      <c r="AE427" s="162" t="e">
        <f t="shared" si="71"/>
        <v>#NUM!</v>
      </c>
      <c r="AF427" s="162" t="e">
        <f t="shared" si="71"/>
        <v>#NUM!</v>
      </c>
      <c r="AG427" s="162" t="e">
        <f t="shared" si="71"/>
        <v>#NUM!</v>
      </c>
      <c r="AH427" s="162" t="e">
        <f t="shared" si="71"/>
        <v>#NUM!</v>
      </c>
      <c r="AI427" s="162" t="e">
        <f t="shared" si="71"/>
        <v>#NUM!</v>
      </c>
      <c r="AJ427" s="162" t="e">
        <f t="shared" si="71"/>
        <v>#NUM!</v>
      </c>
      <c r="AK427" s="162" t="e">
        <f t="shared" si="71"/>
        <v>#NUM!</v>
      </c>
      <c r="AL427" s="162" t="e">
        <f t="shared" si="71"/>
        <v>#NUM!</v>
      </c>
      <c r="AM427" s="162" t="e">
        <f t="shared" si="71"/>
        <v>#NUM!</v>
      </c>
      <c r="AN427" s="162" t="e">
        <f t="shared" si="71"/>
        <v>#NUM!</v>
      </c>
      <c r="AO427" s="162" t="e">
        <f t="shared" si="71"/>
        <v>#NUM!</v>
      </c>
      <c r="AP427" s="162" t="e">
        <f t="shared" si="71"/>
        <v>#NUM!</v>
      </c>
      <c r="AQ427" s="162" t="e">
        <f t="shared" si="71"/>
        <v>#NUM!</v>
      </c>
      <c r="AR427" s="162" t="e">
        <f t="shared" si="71"/>
        <v>#NUM!</v>
      </c>
      <c r="AS427" s="162" t="e">
        <f t="shared" si="71"/>
        <v>#NUM!</v>
      </c>
      <c r="AT427" s="162" t="e">
        <f t="shared" si="71"/>
        <v>#NUM!</v>
      </c>
      <c r="AU427" s="162" t="e">
        <f t="shared" si="71"/>
        <v>#NUM!</v>
      </c>
      <c r="AV427" s="162" t="e">
        <f t="shared" si="71"/>
        <v>#NUM!</v>
      </c>
      <c r="AW427" s="162" t="e">
        <f t="shared" si="71"/>
        <v>#NUM!</v>
      </c>
      <c r="AX427" s="162" t="e">
        <f t="shared" si="71"/>
        <v>#NUM!</v>
      </c>
      <c r="AY427" s="162" t="e">
        <f t="shared" si="71"/>
        <v>#NUM!</v>
      </c>
      <c r="AZ427" s="162" t="e">
        <f t="shared" si="71"/>
        <v>#NUM!</v>
      </c>
      <c r="BA427" s="162" t="e">
        <f t="shared" si="71"/>
        <v>#NUM!</v>
      </c>
      <c r="BB427" s="162" t="e">
        <f t="shared" si="71"/>
        <v>#NUM!</v>
      </c>
      <c r="BC427" s="162" t="e">
        <f t="shared" si="71"/>
        <v>#NUM!</v>
      </c>
      <c r="BD427" s="162" t="e">
        <f t="shared" si="71"/>
        <v>#NUM!</v>
      </c>
      <c r="BE427" s="162" t="e">
        <f t="shared" si="71"/>
        <v>#NUM!</v>
      </c>
      <c r="BF427" s="162" t="e">
        <f t="shared" si="71"/>
        <v>#NUM!</v>
      </c>
      <c r="BG427" s="162" t="e">
        <f t="shared" si="71"/>
        <v>#NUM!</v>
      </c>
      <c r="BH427" s="162" t="e">
        <f t="shared" si="71"/>
        <v>#NUM!</v>
      </c>
      <c r="BI427" s="162" t="e">
        <f t="shared" si="71"/>
        <v>#NUM!</v>
      </c>
      <c r="BJ427" s="162" t="e">
        <f t="shared" si="71"/>
        <v>#NUM!</v>
      </c>
      <c r="BK427" s="162" t="e">
        <f t="shared" si="71"/>
        <v>#NUM!</v>
      </c>
      <c r="BL427" s="162" t="e">
        <f t="shared" si="71"/>
        <v>#NUM!</v>
      </c>
      <c r="BM427" s="162" t="e">
        <f t="shared" si="72"/>
        <v>#NUM!</v>
      </c>
      <c r="BN427" s="162" t="e">
        <f t="shared" si="73"/>
        <v>#NUM!</v>
      </c>
      <c r="BO427" s="162" t="e">
        <f t="shared" si="73"/>
        <v>#NUM!</v>
      </c>
      <c r="BP427" s="162" t="e">
        <f t="shared" si="73"/>
        <v>#NUM!</v>
      </c>
      <c r="BQ427" s="162" t="e">
        <f t="shared" si="73"/>
        <v>#NUM!</v>
      </c>
      <c r="BR427" s="162" t="e">
        <f t="shared" si="73"/>
        <v>#NUM!</v>
      </c>
      <c r="BS427" s="162" t="e">
        <f t="shared" si="73"/>
        <v>#NUM!</v>
      </c>
      <c r="BT427" s="162" t="e">
        <f t="shared" si="73"/>
        <v>#NUM!</v>
      </c>
      <c r="BU427" s="162" t="e">
        <f t="shared" si="73"/>
        <v>#NUM!</v>
      </c>
      <c r="BV427" s="162" t="e">
        <f t="shared" si="73"/>
        <v>#NUM!</v>
      </c>
      <c r="BW427" s="162" t="e">
        <f t="shared" si="73"/>
        <v>#NUM!</v>
      </c>
      <c r="BX427" s="162" t="e">
        <f t="shared" si="73"/>
        <v>#NUM!</v>
      </c>
      <c r="BY427" s="162" t="e">
        <f t="shared" si="73"/>
        <v>#NUM!</v>
      </c>
      <c r="BZ427" s="162" t="e">
        <f t="shared" si="73"/>
        <v>#NUM!</v>
      </c>
      <c r="CA427" s="162" t="e">
        <f t="shared" si="73"/>
        <v>#NUM!</v>
      </c>
      <c r="CB427" s="162" t="e">
        <f t="shared" si="73"/>
        <v>#NUM!</v>
      </c>
      <c r="CC427" s="162" t="e">
        <f t="shared" si="73"/>
        <v>#NUM!</v>
      </c>
      <c r="CD427" s="162" t="e">
        <f t="shared" si="73"/>
        <v>#NUM!</v>
      </c>
      <c r="CE427" s="162" t="e">
        <f t="shared" si="73"/>
        <v>#NUM!</v>
      </c>
      <c r="CF427" s="162" t="e">
        <f t="shared" si="73"/>
        <v>#NUM!</v>
      </c>
      <c r="CG427" s="162" t="e">
        <f t="shared" si="73"/>
        <v>#NUM!</v>
      </c>
      <c r="CH427" s="162" t="e">
        <f t="shared" si="73"/>
        <v>#NUM!</v>
      </c>
      <c r="CI427" s="162" t="e">
        <f t="shared" si="73"/>
        <v>#NUM!</v>
      </c>
      <c r="CJ427" s="162" t="e">
        <f t="shared" si="73"/>
        <v>#NUM!</v>
      </c>
      <c r="CK427" s="162" t="e">
        <f t="shared" si="73"/>
        <v>#NUM!</v>
      </c>
      <c r="CL427" s="162" t="e">
        <f t="shared" si="73"/>
        <v>#NUM!</v>
      </c>
      <c r="CM427" s="162" t="e">
        <f t="shared" si="73"/>
        <v>#NUM!</v>
      </c>
      <c r="CN427" s="162" t="e">
        <f t="shared" si="73"/>
        <v>#NUM!</v>
      </c>
      <c r="CO427" s="162" t="e">
        <f t="shared" si="73"/>
        <v>#NUM!</v>
      </c>
      <c r="CP427" s="162" t="e">
        <f t="shared" si="73"/>
        <v>#NUM!</v>
      </c>
    </row>
    <row r="428" spans="1:94" ht="15" customHeight="1" x14ac:dyDescent="0.3">
      <c r="A428" s="5">
        <f>IF(ISTEXT(B210),B210,0)</f>
        <v>0</v>
      </c>
      <c r="B428" s="28">
        <f>IF(ISTEXT(E210),E210,0)</f>
        <v>0</v>
      </c>
      <c r="M428" s="2">
        <f t="shared" ref="M428:M434" si="75">M427+1</f>
        <v>3</v>
      </c>
      <c r="N428" s="2" t="str">
        <f t="shared" si="74"/>
        <v/>
      </c>
      <c r="O428" s="2" t="e" cm="1">
        <f t="array" ref="O428">INDEX($A$400:$A$429,SMALL(IF(ISNUMBER(MATCH($B$400:$B$429,$O$424,0)),MATCH(ROW($B$400:$B$429),ROW($B$400:$B$429)),""),ROWS($A$1:A3)))</f>
        <v>#NUM!</v>
      </c>
      <c r="P428" s="162" t="e">
        <f t="shared" ref="P428:AE435" si="76">INDEX(P$14:P$217,(MATCH($N428&amp;$O428,$H$14:$H$217,0)))</f>
        <v>#NUM!</v>
      </c>
      <c r="Q428" s="162" t="e">
        <f t="shared" si="71"/>
        <v>#NUM!</v>
      </c>
      <c r="R428" s="162" t="e">
        <f t="shared" si="71"/>
        <v>#NUM!</v>
      </c>
      <c r="S428" s="162" t="e">
        <f t="shared" si="71"/>
        <v>#NUM!</v>
      </c>
      <c r="T428" s="162" t="e">
        <f t="shared" si="71"/>
        <v>#NUM!</v>
      </c>
      <c r="U428" s="162" t="e">
        <f t="shared" si="71"/>
        <v>#NUM!</v>
      </c>
      <c r="V428" s="162" t="e">
        <f t="shared" si="71"/>
        <v>#NUM!</v>
      </c>
      <c r="W428" s="162" t="e">
        <f t="shared" si="71"/>
        <v>#NUM!</v>
      </c>
      <c r="X428" s="162" t="e">
        <f t="shared" si="71"/>
        <v>#NUM!</v>
      </c>
      <c r="Y428" s="162" t="e">
        <f t="shared" si="71"/>
        <v>#NUM!</v>
      </c>
      <c r="Z428" s="162" t="e">
        <f t="shared" si="71"/>
        <v>#NUM!</v>
      </c>
      <c r="AA428" s="162" t="e">
        <f t="shared" si="71"/>
        <v>#NUM!</v>
      </c>
      <c r="AB428" s="162" t="e">
        <f t="shared" si="71"/>
        <v>#NUM!</v>
      </c>
      <c r="AC428" s="162" t="e">
        <f t="shared" si="71"/>
        <v>#NUM!</v>
      </c>
      <c r="AD428" s="162" t="e">
        <f t="shared" si="71"/>
        <v>#NUM!</v>
      </c>
      <c r="AE428" s="162" t="e">
        <f t="shared" si="71"/>
        <v>#NUM!</v>
      </c>
      <c r="AF428" s="162" t="e">
        <f t="shared" si="71"/>
        <v>#NUM!</v>
      </c>
      <c r="AG428" s="162" t="e">
        <f t="shared" si="71"/>
        <v>#NUM!</v>
      </c>
      <c r="AH428" s="162" t="e">
        <f t="shared" si="71"/>
        <v>#NUM!</v>
      </c>
      <c r="AI428" s="162" t="e">
        <f t="shared" si="71"/>
        <v>#NUM!</v>
      </c>
      <c r="AJ428" s="162" t="e">
        <f t="shared" si="71"/>
        <v>#NUM!</v>
      </c>
      <c r="AK428" s="162" t="e">
        <f t="shared" si="71"/>
        <v>#NUM!</v>
      </c>
      <c r="AL428" s="162" t="e">
        <f t="shared" si="71"/>
        <v>#NUM!</v>
      </c>
      <c r="AM428" s="162" t="e">
        <f t="shared" si="71"/>
        <v>#NUM!</v>
      </c>
      <c r="AN428" s="162" t="e">
        <f t="shared" si="71"/>
        <v>#NUM!</v>
      </c>
      <c r="AO428" s="162" t="e">
        <f t="shared" si="71"/>
        <v>#NUM!</v>
      </c>
      <c r="AP428" s="162" t="e">
        <f t="shared" si="71"/>
        <v>#NUM!</v>
      </c>
      <c r="AQ428" s="162" t="e">
        <f t="shared" si="71"/>
        <v>#NUM!</v>
      </c>
      <c r="AR428" s="162" t="e">
        <f t="shared" si="71"/>
        <v>#NUM!</v>
      </c>
      <c r="AS428" s="162" t="e">
        <f t="shared" si="71"/>
        <v>#NUM!</v>
      </c>
      <c r="AT428" s="162" t="e">
        <f t="shared" si="71"/>
        <v>#NUM!</v>
      </c>
      <c r="AU428" s="162" t="e">
        <f t="shared" si="71"/>
        <v>#NUM!</v>
      </c>
      <c r="AV428" s="162" t="e">
        <f t="shared" si="71"/>
        <v>#NUM!</v>
      </c>
      <c r="AW428" s="162" t="e">
        <f t="shared" si="71"/>
        <v>#NUM!</v>
      </c>
      <c r="AX428" s="162" t="e">
        <f t="shared" si="71"/>
        <v>#NUM!</v>
      </c>
      <c r="AY428" s="162" t="e">
        <f t="shared" si="71"/>
        <v>#NUM!</v>
      </c>
      <c r="AZ428" s="162" t="e">
        <f t="shared" si="71"/>
        <v>#NUM!</v>
      </c>
      <c r="BA428" s="162" t="e">
        <f t="shared" si="71"/>
        <v>#NUM!</v>
      </c>
      <c r="BB428" s="162" t="e">
        <f t="shared" si="71"/>
        <v>#NUM!</v>
      </c>
      <c r="BC428" s="162" t="e">
        <f t="shared" si="71"/>
        <v>#NUM!</v>
      </c>
      <c r="BD428" s="162" t="e">
        <f t="shared" si="71"/>
        <v>#NUM!</v>
      </c>
      <c r="BE428" s="162" t="e">
        <f t="shared" si="71"/>
        <v>#NUM!</v>
      </c>
      <c r="BF428" s="162" t="e">
        <f t="shared" si="71"/>
        <v>#NUM!</v>
      </c>
      <c r="BG428" s="162" t="e">
        <f t="shared" si="71"/>
        <v>#NUM!</v>
      </c>
      <c r="BH428" s="162" t="e">
        <f t="shared" si="71"/>
        <v>#NUM!</v>
      </c>
      <c r="BI428" s="162" t="e">
        <f t="shared" si="71"/>
        <v>#NUM!</v>
      </c>
      <c r="BJ428" s="162" t="e">
        <f t="shared" si="71"/>
        <v>#NUM!</v>
      </c>
      <c r="BK428" s="162" t="e">
        <f t="shared" si="71"/>
        <v>#NUM!</v>
      </c>
      <c r="BL428" s="162" t="e">
        <f t="shared" si="71"/>
        <v>#NUM!</v>
      </c>
      <c r="BM428" s="162" t="e">
        <f t="shared" si="72"/>
        <v>#NUM!</v>
      </c>
      <c r="BN428" s="162" t="e">
        <f t="shared" si="73"/>
        <v>#NUM!</v>
      </c>
      <c r="BO428" s="162" t="e">
        <f t="shared" si="73"/>
        <v>#NUM!</v>
      </c>
      <c r="BP428" s="162" t="e">
        <f t="shared" si="73"/>
        <v>#NUM!</v>
      </c>
      <c r="BQ428" s="162" t="e">
        <f t="shared" si="73"/>
        <v>#NUM!</v>
      </c>
      <c r="BR428" s="162" t="e">
        <f t="shared" si="73"/>
        <v>#NUM!</v>
      </c>
      <c r="BS428" s="162" t="e">
        <f t="shared" si="73"/>
        <v>#NUM!</v>
      </c>
      <c r="BT428" s="162" t="e">
        <f t="shared" si="73"/>
        <v>#NUM!</v>
      </c>
      <c r="BU428" s="162" t="e">
        <f t="shared" si="73"/>
        <v>#NUM!</v>
      </c>
      <c r="BV428" s="162" t="e">
        <f t="shared" si="73"/>
        <v>#NUM!</v>
      </c>
      <c r="BW428" s="162" t="e">
        <f t="shared" si="73"/>
        <v>#NUM!</v>
      </c>
      <c r="BX428" s="162" t="e">
        <f t="shared" si="73"/>
        <v>#NUM!</v>
      </c>
      <c r="BY428" s="162" t="e">
        <f t="shared" si="73"/>
        <v>#NUM!</v>
      </c>
      <c r="BZ428" s="162" t="e">
        <f t="shared" si="73"/>
        <v>#NUM!</v>
      </c>
      <c r="CA428" s="162" t="e">
        <f t="shared" si="73"/>
        <v>#NUM!</v>
      </c>
      <c r="CB428" s="162" t="e">
        <f t="shared" si="73"/>
        <v>#NUM!</v>
      </c>
      <c r="CC428" s="162" t="e">
        <f t="shared" si="73"/>
        <v>#NUM!</v>
      </c>
      <c r="CD428" s="162" t="e">
        <f t="shared" si="73"/>
        <v>#NUM!</v>
      </c>
      <c r="CE428" s="162" t="e">
        <f t="shared" si="73"/>
        <v>#NUM!</v>
      </c>
      <c r="CF428" s="162" t="e">
        <f t="shared" si="73"/>
        <v>#NUM!</v>
      </c>
      <c r="CG428" s="162" t="e">
        <f t="shared" si="73"/>
        <v>#NUM!</v>
      </c>
      <c r="CH428" s="162" t="e">
        <f t="shared" si="73"/>
        <v>#NUM!</v>
      </c>
      <c r="CI428" s="162" t="e">
        <f t="shared" si="73"/>
        <v>#NUM!</v>
      </c>
      <c r="CJ428" s="162" t="e">
        <f t="shared" si="73"/>
        <v>#NUM!</v>
      </c>
      <c r="CK428" s="162" t="e">
        <f t="shared" si="73"/>
        <v>#NUM!</v>
      </c>
      <c r="CL428" s="162" t="e">
        <f t="shared" si="73"/>
        <v>#NUM!</v>
      </c>
      <c r="CM428" s="162" t="e">
        <f t="shared" si="73"/>
        <v>#NUM!</v>
      </c>
      <c r="CN428" s="162" t="e">
        <f t="shared" si="73"/>
        <v>#NUM!</v>
      </c>
      <c r="CO428" s="162" t="e">
        <f t="shared" si="73"/>
        <v>#NUM!</v>
      </c>
      <c r="CP428" s="162" t="e">
        <f t="shared" si="73"/>
        <v>#NUM!</v>
      </c>
    </row>
    <row r="429" spans="1:94" ht="15" customHeight="1" x14ac:dyDescent="0.3">
      <c r="A429" s="29">
        <f>IF(ISTEXT(B217),B217,0)</f>
        <v>0</v>
      </c>
      <c r="B429" s="30">
        <f>IF(ISTEXT(E217),E217,0)</f>
        <v>0</v>
      </c>
      <c r="M429" s="2">
        <f t="shared" si="75"/>
        <v>4</v>
      </c>
      <c r="N429" s="2" t="str">
        <f t="shared" si="74"/>
        <v/>
      </c>
      <c r="O429" s="2" t="e" cm="1">
        <f t="array" ref="O429">INDEX($A$400:$A$429,SMALL(IF(ISNUMBER(MATCH($B$400:$B$429,$O$424,0)),MATCH(ROW($B$400:$B$429),ROW($B$400:$B$429)),""),ROWS($A$1:A4)))</f>
        <v>#NUM!</v>
      </c>
      <c r="P429" s="162" t="e">
        <f t="shared" si="76"/>
        <v>#NUM!</v>
      </c>
      <c r="Q429" s="162" t="e">
        <f t="shared" si="71"/>
        <v>#NUM!</v>
      </c>
      <c r="R429" s="162" t="e">
        <f t="shared" si="71"/>
        <v>#NUM!</v>
      </c>
      <c r="S429" s="162" t="e">
        <f t="shared" si="71"/>
        <v>#NUM!</v>
      </c>
      <c r="T429" s="162" t="e">
        <f t="shared" si="71"/>
        <v>#NUM!</v>
      </c>
      <c r="U429" s="162" t="e">
        <f t="shared" si="71"/>
        <v>#NUM!</v>
      </c>
      <c r="V429" s="162" t="e">
        <f t="shared" si="71"/>
        <v>#NUM!</v>
      </c>
      <c r="W429" s="162" t="e">
        <f t="shared" si="71"/>
        <v>#NUM!</v>
      </c>
      <c r="X429" s="162" t="e">
        <f t="shared" si="71"/>
        <v>#NUM!</v>
      </c>
      <c r="Y429" s="162" t="e">
        <f t="shared" si="71"/>
        <v>#NUM!</v>
      </c>
      <c r="Z429" s="162" t="e">
        <f t="shared" si="71"/>
        <v>#NUM!</v>
      </c>
      <c r="AA429" s="162" t="e">
        <f t="shared" si="71"/>
        <v>#NUM!</v>
      </c>
      <c r="AB429" s="162" t="e">
        <f t="shared" si="71"/>
        <v>#NUM!</v>
      </c>
      <c r="AC429" s="162" t="e">
        <f t="shared" si="71"/>
        <v>#NUM!</v>
      </c>
      <c r="AD429" s="162" t="e">
        <f t="shared" si="71"/>
        <v>#NUM!</v>
      </c>
      <c r="AE429" s="162" t="e">
        <f t="shared" si="71"/>
        <v>#NUM!</v>
      </c>
      <c r="AF429" s="162" t="e">
        <f t="shared" si="71"/>
        <v>#NUM!</v>
      </c>
      <c r="AG429" s="162" t="e">
        <f t="shared" si="71"/>
        <v>#NUM!</v>
      </c>
      <c r="AH429" s="162" t="e">
        <f t="shared" si="71"/>
        <v>#NUM!</v>
      </c>
      <c r="AI429" s="162" t="e">
        <f t="shared" si="71"/>
        <v>#NUM!</v>
      </c>
      <c r="AJ429" s="162" t="e">
        <f t="shared" si="71"/>
        <v>#NUM!</v>
      </c>
      <c r="AK429" s="162" t="e">
        <f t="shared" si="71"/>
        <v>#NUM!</v>
      </c>
      <c r="AL429" s="162" t="e">
        <f t="shared" si="71"/>
        <v>#NUM!</v>
      </c>
      <c r="AM429" s="162" t="e">
        <f t="shared" si="71"/>
        <v>#NUM!</v>
      </c>
      <c r="AN429" s="162" t="e">
        <f t="shared" si="71"/>
        <v>#NUM!</v>
      </c>
      <c r="AO429" s="162" t="e">
        <f t="shared" si="71"/>
        <v>#NUM!</v>
      </c>
      <c r="AP429" s="162" t="e">
        <f t="shared" si="71"/>
        <v>#NUM!</v>
      </c>
      <c r="AQ429" s="162" t="e">
        <f t="shared" si="71"/>
        <v>#NUM!</v>
      </c>
      <c r="AR429" s="162" t="e">
        <f t="shared" si="71"/>
        <v>#NUM!</v>
      </c>
      <c r="AS429" s="162" t="e">
        <f t="shared" si="71"/>
        <v>#NUM!</v>
      </c>
      <c r="AT429" s="162" t="e">
        <f t="shared" si="71"/>
        <v>#NUM!</v>
      </c>
      <c r="AU429" s="162" t="e">
        <f t="shared" si="71"/>
        <v>#NUM!</v>
      </c>
      <c r="AV429" s="162" t="e">
        <f t="shared" si="71"/>
        <v>#NUM!</v>
      </c>
      <c r="AW429" s="162" t="e">
        <f t="shared" si="71"/>
        <v>#NUM!</v>
      </c>
      <c r="AX429" s="162" t="e">
        <f t="shared" si="71"/>
        <v>#NUM!</v>
      </c>
      <c r="AY429" s="162" t="e">
        <f t="shared" si="71"/>
        <v>#NUM!</v>
      </c>
      <c r="AZ429" s="162" t="e">
        <f t="shared" si="71"/>
        <v>#NUM!</v>
      </c>
      <c r="BA429" s="162" t="e">
        <f t="shared" si="71"/>
        <v>#NUM!</v>
      </c>
      <c r="BB429" s="162" t="e">
        <f t="shared" si="71"/>
        <v>#NUM!</v>
      </c>
      <c r="BC429" s="162" t="e">
        <f t="shared" si="71"/>
        <v>#NUM!</v>
      </c>
      <c r="BD429" s="162" t="e">
        <f t="shared" si="71"/>
        <v>#NUM!</v>
      </c>
      <c r="BE429" s="162" t="e">
        <f t="shared" si="71"/>
        <v>#NUM!</v>
      </c>
      <c r="BF429" s="162" t="e">
        <f t="shared" si="71"/>
        <v>#NUM!</v>
      </c>
      <c r="BG429" s="162" t="e">
        <f t="shared" si="71"/>
        <v>#NUM!</v>
      </c>
      <c r="BH429" s="162" t="e">
        <f t="shared" si="71"/>
        <v>#NUM!</v>
      </c>
      <c r="BI429" s="162" t="e">
        <f t="shared" si="71"/>
        <v>#NUM!</v>
      </c>
      <c r="BJ429" s="162" t="e">
        <f t="shared" si="71"/>
        <v>#NUM!</v>
      </c>
      <c r="BK429" s="162" t="e">
        <f t="shared" si="71"/>
        <v>#NUM!</v>
      </c>
      <c r="BL429" s="162" t="e">
        <f t="shared" si="71"/>
        <v>#NUM!</v>
      </c>
      <c r="BM429" s="162" t="e">
        <f t="shared" si="72"/>
        <v>#NUM!</v>
      </c>
      <c r="BN429" s="162" t="e">
        <f t="shared" si="73"/>
        <v>#NUM!</v>
      </c>
      <c r="BO429" s="162" t="e">
        <f t="shared" si="73"/>
        <v>#NUM!</v>
      </c>
      <c r="BP429" s="162" t="e">
        <f t="shared" si="73"/>
        <v>#NUM!</v>
      </c>
      <c r="BQ429" s="162" t="e">
        <f t="shared" si="73"/>
        <v>#NUM!</v>
      </c>
      <c r="BR429" s="162" t="e">
        <f t="shared" si="73"/>
        <v>#NUM!</v>
      </c>
      <c r="BS429" s="162" t="e">
        <f t="shared" si="73"/>
        <v>#NUM!</v>
      </c>
      <c r="BT429" s="162" t="e">
        <f t="shared" si="73"/>
        <v>#NUM!</v>
      </c>
      <c r="BU429" s="162" t="e">
        <f t="shared" si="73"/>
        <v>#NUM!</v>
      </c>
      <c r="BV429" s="162" t="e">
        <f t="shared" si="73"/>
        <v>#NUM!</v>
      </c>
      <c r="BW429" s="162" t="e">
        <f t="shared" si="73"/>
        <v>#NUM!</v>
      </c>
      <c r="BX429" s="162" t="e">
        <f t="shared" si="73"/>
        <v>#NUM!</v>
      </c>
      <c r="BY429" s="162" t="e">
        <f t="shared" si="73"/>
        <v>#NUM!</v>
      </c>
      <c r="BZ429" s="162" t="e">
        <f t="shared" si="73"/>
        <v>#NUM!</v>
      </c>
      <c r="CA429" s="162" t="e">
        <f t="shared" si="73"/>
        <v>#NUM!</v>
      </c>
      <c r="CB429" s="162" t="e">
        <f t="shared" si="73"/>
        <v>#NUM!</v>
      </c>
      <c r="CC429" s="162" t="e">
        <f t="shared" si="73"/>
        <v>#NUM!</v>
      </c>
      <c r="CD429" s="162" t="e">
        <f t="shared" si="73"/>
        <v>#NUM!</v>
      </c>
      <c r="CE429" s="162" t="e">
        <f t="shared" si="73"/>
        <v>#NUM!</v>
      </c>
      <c r="CF429" s="162" t="e">
        <f t="shared" si="73"/>
        <v>#NUM!</v>
      </c>
      <c r="CG429" s="162" t="e">
        <f t="shared" si="73"/>
        <v>#NUM!</v>
      </c>
      <c r="CH429" s="162" t="e">
        <f t="shared" si="73"/>
        <v>#NUM!</v>
      </c>
      <c r="CI429" s="162" t="e">
        <f t="shared" si="73"/>
        <v>#NUM!</v>
      </c>
      <c r="CJ429" s="162" t="e">
        <f t="shared" si="73"/>
        <v>#NUM!</v>
      </c>
      <c r="CK429" s="162" t="e">
        <f t="shared" si="73"/>
        <v>#NUM!</v>
      </c>
      <c r="CL429" s="162" t="e">
        <f t="shared" si="73"/>
        <v>#NUM!</v>
      </c>
      <c r="CM429" s="162" t="e">
        <f t="shared" si="73"/>
        <v>#NUM!</v>
      </c>
      <c r="CN429" s="162" t="e">
        <f t="shared" si="73"/>
        <v>#NUM!</v>
      </c>
      <c r="CO429" s="162" t="e">
        <f t="shared" si="73"/>
        <v>#NUM!</v>
      </c>
      <c r="CP429" s="162" t="e">
        <f t="shared" si="73"/>
        <v>#NUM!</v>
      </c>
    </row>
    <row r="430" spans="1:94" ht="15" customHeight="1" x14ac:dyDescent="0.3">
      <c r="M430" s="2">
        <f t="shared" si="75"/>
        <v>5</v>
      </c>
      <c r="N430" s="2" t="str">
        <f t="shared" si="74"/>
        <v/>
      </c>
      <c r="O430" s="2" t="e" cm="1">
        <f t="array" ref="O430">INDEX($A$400:$A$429,SMALL(IF(ISNUMBER(MATCH($B$400:$B$429,$O$424,0)),MATCH(ROW($B$400:$B$429),ROW($B$400:$B$429)),""),ROWS($A$1:A5)))</f>
        <v>#NUM!</v>
      </c>
      <c r="P430" s="162" t="e">
        <f t="shared" si="76"/>
        <v>#NUM!</v>
      </c>
      <c r="Q430" s="162" t="e">
        <f t="shared" si="71"/>
        <v>#NUM!</v>
      </c>
      <c r="R430" s="162" t="e">
        <f t="shared" si="71"/>
        <v>#NUM!</v>
      </c>
      <c r="S430" s="162" t="e">
        <f t="shared" si="71"/>
        <v>#NUM!</v>
      </c>
      <c r="T430" s="162" t="e">
        <f t="shared" si="71"/>
        <v>#NUM!</v>
      </c>
      <c r="U430" s="162" t="e">
        <f t="shared" si="71"/>
        <v>#NUM!</v>
      </c>
      <c r="V430" s="162" t="e">
        <f t="shared" si="71"/>
        <v>#NUM!</v>
      </c>
      <c r="W430" s="162" t="e">
        <f t="shared" si="71"/>
        <v>#NUM!</v>
      </c>
      <c r="X430" s="162" t="e">
        <f t="shared" si="71"/>
        <v>#NUM!</v>
      </c>
      <c r="Y430" s="162" t="e">
        <f t="shared" si="71"/>
        <v>#NUM!</v>
      </c>
      <c r="Z430" s="162" t="e">
        <f t="shared" si="71"/>
        <v>#NUM!</v>
      </c>
      <c r="AA430" s="162" t="e">
        <f t="shared" si="71"/>
        <v>#NUM!</v>
      </c>
      <c r="AB430" s="162" t="e">
        <f t="shared" si="71"/>
        <v>#NUM!</v>
      </c>
      <c r="AC430" s="162" t="e">
        <f t="shared" si="71"/>
        <v>#NUM!</v>
      </c>
      <c r="AD430" s="162" t="e">
        <f t="shared" si="71"/>
        <v>#NUM!</v>
      </c>
      <c r="AE430" s="162" t="e">
        <f t="shared" si="71"/>
        <v>#NUM!</v>
      </c>
      <c r="AF430" s="162" t="e">
        <f t="shared" si="71"/>
        <v>#NUM!</v>
      </c>
      <c r="AG430" s="162" t="e">
        <f t="shared" si="71"/>
        <v>#NUM!</v>
      </c>
      <c r="AH430" s="162" t="e">
        <f t="shared" si="71"/>
        <v>#NUM!</v>
      </c>
      <c r="AI430" s="162" t="e">
        <f t="shared" si="71"/>
        <v>#NUM!</v>
      </c>
      <c r="AJ430" s="162" t="e">
        <f t="shared" si="71"/>
        <v>#NUM!</v>
      </c>
      <c r="AK430" s="162" t="e">
        <f t="shared" si="71"/>
        <v>#NUM!</v>
      </c>
      <c r="AL430" s="162" t="e">
        <f t="shared" si="71"/>
        <v>#NUM!</v>
      </c>
      <c r="AM430" s="162" t="e">
        <f t="shared" si="71"/>
        <v>#NUM!</v>
      </c>
      <c r="AN430" s="162" t="e">
        <f t="shared" si="71"/>
        <v>#NUM!</v>
      </c>
      <c r="AO430" s="162" t="e">
        <f t="shared" si="71"/>
        <v>#NUM!</v>
      </c>
      <c r="AP430" s="162" t="e">
        <f t="shared" si="71"/>
        <v>#NUM!</v>
      </c>
      <c r="AQ430" s="162" t="e">
        <f t="shared" si="71"/>
        <v>#NUM!</v>
      </c>
      <c r="AR430" s="162" t="e">
        <f t="shared" si="71"/>
        <v>#NUM!</v>
      </c>
      <c r="AS430" s="162" t="e">
        <f t="shared" si="71"/>
        <v>#NUM!</v>
      </c>
      <c r="AT430" s="162" t="e">
        <f t="shared" si="71"/>
        <v>#NUM!</v>
      </c>
      <c r="AU430" s="162" t="e">
        <f t="shared" si="71"/>
        <v>#NUM!</v>
      </c>
      <c r="AV430" s="162" t="e">
        <f t="shared" si="71"/>
        <v>#NUM!</v>
      </c>
      <c r="AW430" s="162" t="e">
        <f t="shared" si="71"/>
        <v>#NUM!</v>
      </c>
      <c r="AX430" s="162" t="e">
        <f t="shared" si="71"/>
        <v>#NUM!</v>
      </c>
      <c r="AY430" s="162" t="e">
        <f t="shared" si="71"/>
        <v>#NUM!</v>
      </c>
      <c r="AZ430" s="162" t="e">
        <f t="shared" si="71"/>
        <v>#NUM!</v>
      </c>
      <c r="BA430" s="162" t="e">
        <f t="shared" si="71"/>
        <v>#NUM!</v>
      </c>
      <c r="BB430" s="162" t="e">
        <f t="shared" si="71"/>
        <v>#NUM!</v>
      </c>
      <c r="BC430" s="162" t="e">
        <f t="shared" si="71"/>
        <v>#NUM!</v>
      </c>
      <c r="BD430" s="162" t="e">
        <f t="shared" si="71"/>
        <v>#NUM!</v>
      </c>
      <c r="BE430" s="162" t="e">
        <f t="shared" si="71"/>
        <v>#NUM!</v>
      </c>
      <c r="BF430" s="162" t="e">
        <f t="shared" si="71"/>
        <v>#NUM!</v>
      </c>
      <c r="BG430" s="162" t="e">
        <f t="shared" si="71"/>
        <v>#NUM!</v>
      </c>
      <c r="BH430" s="162" t="e">
        <f t="shared" si="71"/>
        <v>#NUM!</v>
      </c>
      <c r="BI430" s="162" t="e">
        <f t="shared" si="71"/>
        <v>#NUM!</v>
      </c>
      <c r="BJ430" s="162" t="e">
        <f t="shared" si="71"/>
        <v>#NUM!</v>
      </c>
      <c r="BK430" s="162" t="e">
        <f t="shared" si="71"/>
        <v>#NUM!</v>
      </c>
      <c r="BL430" s="162" t="e">
        <f t="shared" si="71"/>
        <v>#NUM!</v>
      </c>
      <c r="BM430" s="162" t="e">
        <f t="shared" si="72"/>
        <v>#NUM!</v>
      </c>
      <c r="BN430" s="162" t="e">
        <f t="shared" si="73"/>
        <v>#NUM!</v>
      </c>
      <c r="BO430" s="162" t="e">
        <f t="shared" si="73"/>
        <v>#NUM!</v>
      </c>
      <c r="BP430" s="162" t="e">
        <f t="shared" si="73"/>
        <v>#NUM!</v>
      </c>
      <c r="BQ430" s="162" t="e">
        <f t="shared" si="73"/>
        <v>#NUM!</v>
      </c>
      <c r="BR430" s="162" t="e">
        <f t="shared" si="73"/>
        <v>#NUM!</v>
      </c>
      <c r="BS430" s="162" t="e">
        <f t="shared" si="73"/>
        <v>#NUM!</v>
      </c>
      <c r="BT430" s="162" t="e">
        <f t="shared" si="73"/>
        <v>#NUM!</v>
      </c>
      <c r="BU430" s="162" t="e">
        <f t="shared" si="73"/>
        <v>#NUM!</v>
      </c>
      <c r="BV430" s="162" t="e">
        <f t="shared" si="73"/>
        <v>#NUM!</v>
      </c>
      <c r="BW430" s="162" t="e">
        <f t="shared" si="73"/>
        <v>#NUM!</v>
      </c>
      <c r="BX430" s="162" t="e">
        <f t="shared" si="73"/>
        <v>#NUM!</v>
      </c>
      <c r="BY430" s="162" t="e">
        <f t="shared" si="73"/>
        <v>#NUM!</v>
      </c>
      <c r="BZ430" s="162" t="e">
        <f t="shared" si="73"/>
        <v>#NUM!</v>
      </c>
      <c r="CA430" s="162" t="e">
        <f t="shared" si="73"/>
        <v>#NUM!</v>
      </c>
      <c r="CB430" s="162" t="e">
        <f t="shared" si="73"/>
        <v>#NUM!</v>
      </c>
      <c r="CC430" s="162" t="e">
        <f t="shared" si="73"/>
        <v>#NUM!</v>
      </c>
      <c r="CD430" s="162" t="e">
        <f t="shared" si="73"/>
        <v>#NUM!</v>
      </c>
      <c r="CE430" s="162" t="e">
        <f t="shared" si="73"/>
        <v>#NUM!</v>
      </c>
      <c r="CF430" s="162" t="e">
        <f t="shared" si="73"/>
        <v>#NUM!</v>
      </c>
      <c r="CG430" s="162" t="e">
        <f t="shared" si="73"/>
        <v>#NUM!</v>
      </c>
      <c r="CH430" s="162" t="e">
        <f t="shared" si="73"/>
        <v>#NUM!</v>
      </c>
      <c r="CI430" s="162" t="e">
        <f t="shared" si="73"/>
        <v>#NUM!</v>
      </c>
      <c r="CJ430" s="162" t="e">
        <f t="shared" si="73"/>
        <v>#NUM!</v>
      </c>
      <c r="CK430" s="162" t="e">
        <f t="shared" si="73"/>
        <v>#NUM!</v>
      </c>
      <c r="CL430" s="162" t="e">
        <f t="shared" si="73"/>
        <v>#NUM!</v>
      </c>
      <c r="CM430" s="162" t="e">
        <f t="shared" si="73"/>
        <v>#NUM!</v>
      </c>
      <c r="CN430" s="162" t="e">
        <f t="shared" si="73"/>
        <v>#NUM!</v>
      </c>
      <c r="CO430" s="162" t="e">
        <f t="shared" si="73"/>
        <v>#NUM!</v>
      </c>
      <c r="CP430" s="162" t="e">
        <f t="shared" si="73"/>
        <v>#NUM!</v>
      </c>
    </row>
    <row r="431" spans="1:94" ht="15" customHeight="1" x14ac:dyDescent="0.3">
      <c r="M431" s="2">
        <f t="shared" si="75"/>
        <v>6</v>
      </c>
      <c r="N431" s="2" t="str">
        <f t="shared" si="74"/>
        <v/>
      </c>
      <c r="O431" s="2" t="e" cm="1">
        <f t="array" ref="O431">INDEX($A$400:$A$429,SMALL(IF(ISNUMBER(MATCH($B$400:$B$429,$O$424,0)),MATCH(ROW($B$400:$B$429),ROW($B$400:$B$429)),""),ROWS($A$1:A6)))</f>
        <v>#NUM!</v>
      </c>
      <c r="P431" s="162" t="e">
        <f t="shared" si="76"/>
        <v>#NUM!</v>
      </c>
      <c r="Q431" s="162" t="e">
        <f t="shared" si="71"/>
        <v>#NUM!</v>
      </c>
      <c r="R431" s="162" t="e">
        <f t="shared" si="71"/>
        <v>#NUM!</v>
      </c>
      <c r="S431" s="162" t="e">
        <f t="shared" si="71"/>
        <v>#NUM!</v>
      </c>
      <c r="T431" s="162" t="e">
        <f t="shared" si="71"/>
        <v>#NUM!</v>
      </c>
      <c r="U431" s="162" t="e">
        <f t="shared" si="71"/>
        <v>#NUM!</v>
      </c>
      <c r="V431" s="162" t="e">
        <f t="shared" si="71"/>
        <v>#NUM!</v>
      </c>
      <c r="W431" s="162" t="e">
        <f t="shared" si="71"/>
        <v>#NUM!</v>
      </c>
      <c r="X431" s="162" t="e">
        <f t="shared" si="71"/>
        <v>#NUM!</v>
      </c>
      <c r="Y431" s="162" t="e">
        <f t="shared" si="71"/>
        <v>#NUM!</v>
      </c>
      <c r="Z431" s="162" t="e">
        <f t="shared" si="71"/>
        <v>#NUM!</v>
      </c>
      <c r="AA431" s="162" t="e">
        <f t="shared" ref="AA431:BL435" si="77">INDEX(AA$14:AA$217,(MATCH($N431&amp;$O431,$H$14:$H$217,0)))</f>
        <v>#NUM!</v>
      </c>
      <c r="AB431" s="162" t="e">
        <f t="shared" si="77"/>
        <v>#NUM!</v>
      </c>
      <c r="AC431" s="162" t="e">
        <f t="shared" si="77"/>
        <v>#NUM!</v>
      </c>
      <c r="AD431" s="162" t="e">
        <f t="shared" si="77"/>
        <v>#NUM!</v>
      </c>
      <c r="AE431" s="162" t="e">
        <f t="shared" si="77"/>
        <v>#NUM!</v>
      </c>
      <c r="AF431" s="162" t="e">
        <f t="shared" si="77"/>
        <v>#NUM!</v>
      </c>
      <c r="AG431" s="162" t="e">
        <f t="shared" si="77"/>
        <v>#NUM!</v>
      </c>
      <c r="AH431" s="162" t="e">
        <f t="shared" si="77"/>
        <v>#NUM!</v>
      </c>
      <c r="AI431" s="162" t="e">
        <f t="shared" si="77"/>
        <v>#NUM!</v>
      </c>
      <c r="AJ431" s="162" t="e">
        <f t="shared" si="77"/>
        <v>#NUM!</v>
      </c>
      <c r="AK431" s="162" t="e">
        <f t="shared" si="77"/>
        <v>#NUM!</v>
      </c>
      <c r="AL431" s="162" t="e">
        <f t="shared" si="77"/>
        <v>#NUM!</v>
      </c>
      <c r="AM431" s="162" t="e">
        <f t="shared" si="77"/>
        <v>#NUM!</v>
      </c>
      <c r="AN431" s="162" t="e">
        <f t="shared" si="77"/>
        <v>#NUM!</v>
      </c>
      <c r="AO431" s="162" t="e">
        <f t="shared" si="77"/>
        <v>#NUM!</v>
      </c>
      <c r="AP431" s="162" t="e">
        <f t="shared" si="77"/>
        <v>#NUM!</v>
      </c>
      <c r="AQ431" s="162" t="e">
        <f t="shared" si="77"/>
        <v>#NUM!</v>
      </c>
      <c r="AR431" s="162" t="e">
        <f t="shared" si="77"/>
        <v>#NUM!</v>
      </c>
      <c r="AS431" s="162" t="e">
        <f t="shared" si="77"/>
        <v>#NUM!</v>
      </c>
      <c r="AT431" s="162" t="e">
        <f t="shared" si="77"/>
        <v>#NUM!</v>
      </c>
      <c r="AU431" s="162" t="e">
        <f t="shared" si="77"/>
        <v>#NUM!</v>
      </c>
      <c r="AV431" s="162" t="e">
        <f t="shared" si="77"/>
        <v>#NUM!</v>
      </c>
      <c r="AW431" s="162" t="e">
        <f t="shared" si="77"/>
        <v>#NUM!</v>
      </c>
      <c r="AX431" s="162" t="e">
        <f t="shared" si="77"/>
        <v>#NUM!</v>
      </c>
      <c r="AY431" s="162" t="e">
        <f t="shared" si="77"/>
        <v>#NUM!</v>
      </c>
      <c r="AZ431" s="162" t="e">
        <f t="shared" si="77"/>
        <v>#NUM!</v>
      </c>
      <c r="BA431" s="162" t="e">
        <f t="shared" si="77"/>
        <v>#NUM!</v>
      </c>
      <c r="BB431" s="162" t="e">
        <f t="shared" si="77"/>
        <v>#NUM!</v>
      </c>
      <c r="BC431" s="162" t="e">
        <f t="shared" si="77"/>
        <v>#NUM!</v>
      </c>
      <c r="BD431" s="162" t="e">
        <f t="shared" si="77"/>
        <v>#NUM!</v>
      </c>
      <c r="BE431" s="162" t="e">
        <f t="shared" si="77"/>
        <v>#NUM!</v>
      </c>
      <c r="BF431" s="162" t="e">
        <f t="shared" si="77"/>
        <v>#NUM!</v>
      </c>
      <c r="BG431" s="162" t="e">
        <f t="shared" si="77"/>
        <v>#NUM!</v>
      </c>
      <c r="BH431" s="162" t="e">
        <f t="shared" si="77"/>
        <v>#NUM!</v>
      </c>
      <c r="BI431" s="162" t="e">
        <f t="shared" si="77"/>
        <v>#NUM!</v>
      </c>
      <c r="BJ431" s="162" t="e">
        <f t="shared" si="77"/>
        <v>#NUM!</v>
      </c>
      <c r="BK431" s="162" t="e">
        <f t="shared" si="77"/>
        <v>#NUM!</v>
      </c>
      <c r="BL431" s="162" t="e">
        <f t="shared" si="77"/>
        <v>#NUM!</v>
      </c>
      <c r="BM431" s="162" t="e">
        <f t="shared" si="72"/>
        <v>#NUM!</v>
      </c>
      <c r="BN431" s="162" t="e">
        <f t="shared" si="73"/>
        <v>#NUM!</v>
      </c>
      <c r="BO431" s="162" t="e">
        <f t="shared" si="73"/>
        <v>#NUM!</v>
      </c>
      <c r="BP431" s="162" t="e">
        <f t="shared" si="73"/>
        <v>#NUM!</v>
      </c>
      <c r="BQ431" s="162" t="e">
        <f t="shared" si="73"/>
        <v>#NUM!</v>
      </c>
      <c r="BR431" s="162" t="e">
        <f t="shared" si="73"/>
        <v>#NUM!</v>
      </c>
      <c r="BS431" s="162" t="e">
        <f t="shared" si="73"/>
        <v>#NUM!</v>
      </c>
      <c r="BT431" s="162" t="e">
        <f t="shared" si="73"/>
        <v>#NUM!</v>
      </c>
      <c r="BU431" s="162" t="e">
        <f t="shared" si="73"/>
        <v>#NUM!</v>
      </c>
      <c r="BV431" s="162" t="e">
        <f t="shared" si="73"/>
        <v>#NUM!</v>
      </c>
      <c r="BW431" s="162" t="e">
        <f t="shared" si="73"/>
        <v>#NUM!</v>
      </c>
      <c r="BX431" s="162" t="e">
        <f t="shared" si="73"/>
        <v>#NUM!</v>
      </c>
      <c r="BY431" s="162" t="e">
        <f t="shared" si="73"/>
        <v>#NUM!</v>
      </c>
      <c r="BZ431" s="162" t="e">
        <f t="shared" si="73"/>
        <v>#NUM!</v>
      </c>
      <c r="CA431" s="162" t="e">
        <f t="shared" si="73"/>
        <v>#NUM!</v>
      </c>
      <c r="CB431" s="162" t="e">
        <f t="shared" si="73"/>
        <v>#NUM!</v>
      </c>
      <c r="CC431" s="162" t="e">
        <f t="shared" si="73"/>
        <v>#NUM!</v>
      </c>
      <c r="CD431" s="162" t="e">
        <f t="shared" si="73"/>
        <v>#NUM!</v>
      </c>
      <c r="CE431" s="162" t="e">
        <f t="shared" si="73"/>
        <v>#NUM!</v>
      </c>
      <c r="CF431" s="162" t="e">
        <f t="shared" si="73"/>
        <v>#NUM!</v>
      </c>
      <c r="CG431" s="162" t="e">
        <f t="shared" si="73"/>
        <v>#NUM!</v>
      </c>
      <c r="CH431" s="162" t="e">
        <f t="shared" si="73"/>
        <v>#NUM!</v>
      </c>
      <c r="CI431" s="162" t="e">
        <f t="shared" si="73"/>
        <v>#NUM!</v>
      </c>
      <c r="CJ431" s="162" t="e">
        <f t="shared" si="73"/>
        <v>#NUM!</v>
      </c>
      <c r="CK431" s="162" t="e">
        <f t="shared" si="73"/>
        <v>#NUM!</v>
      </c>
      <c r="CL431" s="162" t="e">
        <f t="shared" si="73"/>
        <v>#NUM!</v>
      </c>
      <c r="CM431" s="162" t="e">
        <f t="shared" si="73"/>
        <v>#NUM!</v>
      </c>
      <c r="CN431" s="162" t="e">
        <f t="shared" si="73"/>
        <v>#NUM!</v>
      </c>
      <c r="CO431" s="162" t="e">
        <f t="shared" si="73"/>
        <v>#NUM!</v>
      </c>
      <c r="CP431" s="162" t="e">
        <f t="shared" si="73"/>
        <v>#NUM!</v>
      </c>
    </row>
    <row r="432" spans="1:94" ht="15" customHeight="1" x14ac:dyDescent="0.3">
      <c r="M432" s="2">
        <f t="shared" si="75"/>
        <v>7</v>
      </c>
      <c r="N432" s="2" t="str">
        <f t="shared" si="74"/>
        <v/>
      </c>
      <c r="O432" s="2" t="e" cm="1">
        <f t="array" ref="O432">INDEX($A$400:$A$429,SMALL(IF(ISNUMBER(MATCH($B$400:$B$429,$O$424,0)),MATCH(ROW($B$400:$B$429),ROW($B$400:$B$429)),""),ROWS($A$1:A7)))</f>
        <v>#NUM!</v>
      </c>
      <c r="P432" s="162" t="e">
        <f t="shared" si="76"/>
        <v>#NUM!</v>
      </c>
      <c r="Q432" s="162" t="e">
        <f t="shared" si="76"/>
        <v>#NUM!</v>
      </c>
      <c r="R432" s="162" t="e">
        <f t="shared" si="76"/>
        <v>#NUM!</v>
      </c>
      <c r="S432" s="162" t="e">
        <f t="shared" si="76"/>
        <v>#NUM!</v>
      </c>
      <c r="T432" s="162" t="e">
        <f t="shared" si="76"/>
        <v>#NUM!</v>
      </c>
      <c r="U432" s="162" t="e">
        <f t="shared" si="76"/>
        <v>#NUM!</v>
      </c>
      <c r="V432" s="162" t="e">
        <f t="shared" si="76"/>
        <v>#NUM!</v>
      </c>
      <c r="W432" s="162" t="e">
        <f t="shared" si="76"/>
        <v>#NUM!</v>
      </c>
      <c r="X432" s="162" t="e">
        <f t="shared" si="76"/>
        <v>#NUM!</v>
      </c>
      <c r="Y432" s="162" t="e">
        <f t="shared" si="76"/>
        <v>#NUM!</v>
      </c>
      <c r="Z432" s="162" t="e">
        <f t="shared" si="76"/>
        <v>#NUM!</v>
      </c>
      <c r="AA432" s="162" t="e">
        <f t="shared" si="76"/>
        <v>#NUM!</v>
      </c>
      <c r="AB432" s="162" t="e">
        <f t="shared" si="76"/>
        <v>#NUM!</v>
      </c>
      <c r="AC432" s="162" t="e">
        <f t="shared" si="76"/>
        <v>#NUM!</v>
      </c>
      <c r="AD432" s="162" t="e">
        <f t="shared" si="76"/>
        <v>#NUM!</v>
      </c>
      <c r="AE432" s="162" t="e">
        <f t="shared" si="76"/>
        <v>#NUM!</v>
      </c>
      <c r="AF432" s="162" t="e">
        <f t="shared" si="77"/>
        <v>#NUM!</v>
      </c>
      <c r="AG432" s="162" t="e">
        <f t="shared" si="77"/>
        <v>#NUM!</v>
      </c>
      <c r="AH432" s="162" t="e">
        <f t="shared" si="77"/>
        <v>#NUM!</v>
      </c>
      <c r="AI432" s="162" t="e">
        <f t="shared" si="77"/>
        <v>#NUM!</v>
      </c>
      <c r="AJ432" s="162" t="e">
        <f t="shared" si="77"/>
        <v>#NUM!</v>
      </c>
      <c r="AK432" s="162" t="e">
        <f t="shared" si="77"/>
        <v>#NUM!</v>
      </c>
      <c r="AL432" s="162" t="e">
        <f t="shared" si="77"/>
        <v>#NUM!</v>
      </c>
      <c r="AM432" s="162" t="e">
        <f t="shared" si="77"/>
        <v>#NUM!</v>
      </c>
      <c r="AN432" s="162" t="e">
        <f t="shared" si="77"/>
        <v>#NUM!</v>
      </c>
      <c r="AO432" s="162" t="e">
        <f t="shared" si="77"/>
        <v>#NUM!</v>
      </c>
      <c r="AP432" s="162" t="e">
        <f t="shared" si="77"/>
        <v>#NUM!</v>
      </c>
      <c r="AQ432" s="162" t="e">
        <f t="shared" si="77"/>
        <v>#NUM!</v>
      </c>
      <c r="AR432" s="162" t="e">
        <f t="shared" si="77"/>
        <v>#NUM!</v>
      </c>
      <c r="AS432" s="162" t="e">
        <f t="shared" si="77"/>
        <v>#NUM!</v>
      </c>
      <c r="AT432" s="162" t="e">
        <f t="shared" si="77"/>
        <v>#NUM!</v>
      </c>
      <c r="AU432" s="162" t="e">
        <f t="shared" si="77"/>
        <v>#NUM!</v>
      </c>
      <c r="AV432" s="162" t="e">
        <f t="shared" si="77"/>
        <v>#NUM!</v>
      </c>
      <c r="AW432" s="162" t="e">
        <f t="shared" si="77"/>
        <v>#NUM!</v>
      </c>
      <c r="AX432" s="162" t="e">
        <f t="shared" si="77"/>
        <v>#NUM!</v>
      </c>
      <c r="AY432" s="162" t="e">
        <f t="shared" si="77"/>
        <v>#NUM!</v>
      </c>
      <c r="AZ432" s="162" t="e">
        <f t="shared" si="77"/>
        <v>#NUM!</v>
      </c>
      <c r="BA432" s="162" t="e">
        <f t="shared" si="77"/>
        <v>#NUM!</v>
      </c>
      <c r="BB432" s="162" t="e">
        <f t="shared" si="77"/>
        <v>#NUM!</v>
      </c>
      <c r="BC432" s="162" t="e">
        <f t="shared" si="77"/>
        <v>#NUM!</v>
      </c>
      <c r="BD432" s="162" t="e">
        <f t="shared" si="77"/>
        <v>#NUM!</v>
      </c>
      <c r="BE432" s="162" t="e">
        <f t="shared" si="77"/>
        <v>#NUM!</v>
      </c>
      <c r="BF432" s="162" t="e">
        <f t="shared" si="77"/>
        <v>#NUM!</v>
      </c>
      <c r="BG432" s="162" t="e">
        <f t="shared" si="77"/>
        <v>#NUM!</v>
      </c>
      <c r="BH432" s="162" t="e">
        <f t="shared" si="77"/>
        <v>#NUM!</v>
      </c>
      <c r="BI432" s="162" t="e">
        <f t="shared" si="77"/>
        <v>#NUM!</v>
      </c>
      <c r="BJ432" s="162" t="e">
        <f t="shared" si="77"/>
        <v>#NUM!</v>
      </c>
      <c r="BK432" s="162" t="e">
        <f t="shared" si="77"/>
        <v>#NUM!</v>
      </c>
      <c r="BL432" s="162" t="e">
        <f t="shared" si="77"/>
        <v>#NUM!</v>
      </c>
      <c r="BM432" s="162" t="e">
        <f t="shared" si="72"/>
        <v>#NUM!</v>
      </c>
      <c r="BN432" s="162" t="e">
        <f t="shared" si="73"/>
        <v>#NUM!</v>
      </c>
      <c r="BO432" s="162" t="e">
        <f t="shared" si="73"/>
        <v>#NUM!</v>
      </c>
      <c r="BP432" s="162" t="e">
        <f t="shared" si="73"/>
        <v>#NUM!</v>
      </c>
      <c r="BQ432" s="162" t="e">
        <f t="shared" si="73"/>
        <v>#NUM!</v>
      </c>
      <c r="BR432" s="162" t="e">
        <f t="shared" si="73"/>
        <v>#NUM!</v>
      </c>
      <c r="BS432" s="162" t="e">
        <f t="shared" si="73"/>
        <v>#NUM!</v>
      </c>
      <c r="BT432" s="162" t="e">
        <f t="shared" si="73"/>
        <v>#NUM!</v>
      </c>
      <c r="BU432" s="162" t="e">
        <f t="shared" si="73"/>
        <v>#NUM!</v>
      </c>
      <c r="BV432" s="162" t="e">
        <f t="shared" si="73"/>
        <v>#NUM!</v>
      </c>
      <c r="BW432" s="162" t="e">
        <f t="shared" si="73"/>
        <v>#NUM!</v>
      </c>
      <c r="BX432" s="162" t="e">
        <f t="shared" si="73"/>
        <v>#NUM!</v>
      </c>
      <c r="BY432" s="162" t="e">
        <f t="shared" si="73"/>
        <v>#NUM!</v>
      </c>
      <c r="BZ432" s="162" t="e">
        <f t="shared" si="73"/>
        <v>#NUM!</v>
      </c>
      <c r="CA432" s="162" t="e">
        <f t="shared" si="73"/>
        <v>#NUM!</v>
      </c>
      <c r="CB432" s="162" t="e">
        <f t="shared" si="73"/>
        <v>#NUM!</v>
      </c>
      <c r="CC432" s="162" t="e">
        <f t="shared" si="73"/>
        <v>#NUM!</v>
      </c>
      <c r="CD432" s="162" t="e">
        <f t="shared" si="73"/>
        <v>#NUM!</v>
      </c>
      <c r="CE432" s="162" t="e">
        <f t="shared" si="73"/>
        <v>#NUM!</v>
      </c>
      <c r="CF432" s="162" t="e">
        <f t="shared" si="73"/>
        <v>#NUM!</v>
      </c>
      <c r="CG432" s="162" t="e">
        <f t="shared" si="73"/>
        <v>#NUM!</v>
      </c>
      <c r="CH432" s="162" t="e">
        <f t="shared" si="73"/>
        <v>#NUM!</v>
      </c>
      <c r="CI432" s="162" t="e">
        <f t="shared" si="73"/>
        <v>#NUM!</v>
      </c>
      <c r="CJ432" s="162" t="e">
        <f t="shared" si="73"/>
        <v>#NUM!</v>
      </c>
      <c r="CK432" s="162" t="e">
        <f t="shared" si="73"/>
        <v>#NUM!</v>
      </c>
      <c r="CL432" s="162" t="e">
        <f t="shared" si="73"/>
        <v>#NUM!</v>
      </c>
      <c r="CM432" s="162" t="e">
        <f t="shared" si="73"/>
        <v>#NUM!</v>
      </c>
      <c r="CN432" s="162" t="e">
        <f t="shared" si="73"/>
        <v>#NUM!</v>
      </c>
      <c r="CO432" s="162" t="e">
        <f t="shared" si="73"/>
        <v>#NUM!</v>
      </c>
      <c r="CP432" s="162" t="e">
        <f t="shared" si="73"/>
        <v>#NUM!</v>
      </c>
    </row>
    <row r="433" spans="13:94" ht="15" customHeight="1" x14ac:dyDescent="0.3">
      <c r="M433" s="2">
        <f t="shared" si="75"/>
        <v>8</v>
      </c>
      <c r="N433" s="2" t="str">
        <f t="shared" si="74"/>
        <v/>
      </c>
      <c r="O433" s="2" t="e" cm="1">
        <f t="array" ref="O433">INDEX($A$400:$A$429,SMALL(IF(ISNUMBER(MATCH($B$400:$B$429,$O$424,0)),MATCH(ROW($B$400:$B$429),ROW($B$400:$B$429)),""),ROWS($A$1:A8)))</f>
        <v>#NUM!</v>
      </c>
      <c r="P433" s="162" t="e">
        <f t="shared" si="76"/>
        <v>#NUM!</v>
      </c>
      <c r="Q433" s="162" t="e">
        <f t="shared" si="76"/>
        <v>#NUM!</v>
      </c>
      <c r="R433" s="162" t="e">
        <f t="shared" si="76"/>
        <v>#NUM!</v>
      </c>
      <c r="S433" s="162" t="e">
        <f t="shared" si="76"/>
        <v>#NUM!</v>
      </c>
      <c r="T433" s="162" t="e">
        <f t="shared" si="76"/>
        <v>#NUM!</v>
      </c>
      <c r="U433" s="162" t="e">
        <f t="shared" si="76"/>
        <v>#NUM!</v>
      </c>
      <c r="V433" s="162" t="e">
        <f t="shared" si="76"/>
        <v>#NUM!</v>
      </c>
      <c r="W433" s="162" t="e">
        <f t="shared" si="76"/>
        <v>#NUM!</v>
      </c>
      <c r="X433" s="162" t="e">
        <f t="shared" si="76"/>
        <v>#NUM!</v>
      </c>
      <c r="Y433" s="162" t="e">
        <f t="shared" si="76"/>
        <v>#NUM!</v>
      </c>
      <c r="Z433" s="162" t="e">
        <f t="shared" si="76"/>
        <v>#NUM!</v>
      </c>
      <c r="AA433" s="162" t="e">
        <f t="shared" si="76"/>
        <v>#NUM!</v>
      </c>
      <c r="AB433" s="162" t="e">
        <f t="shared" si="76"/>
        <v>#NUM!</v>
      </c>
      <c r="AC433" s="162" t="e">
        <f t="shared" si="76"/>
        <v>#NUM!</v>
      </c>
      <c r="AD433" s="162" t="e">
        <f t="shared" si="76"/>
        <v>#NUM!</v>
      </c>
      <c r="AE433" s="162" t="e">
        <f t="shared" si="76"/>
        <v>#NUM!</v>
      </c>
      <c r="AF433" s="162" t="e">
        <f t="shared" si="77"/>
        <v>#NUM!</v>
      </c>
      <c r="AG433" s="162" t="e">
        <f t="shared" si="77"/>
        <v>#NUM!</v>
      </c>
      <c r="AH433" s="162" t="e">
        <f t="shared" si="77"/>
        <v>#NUM!</v>
      </c>
      <c r="AI433" s="162" t="e">
        <f t="shared" si="77"/>
        <v>#NUM!</v>
      </c>
      <c r="AJ433" s="162" t="e">
        <f t="shared" si="77"/>
        <v>#NUM!</v>
      </c>
      <c r="AK433" s="162" t="e">
        <f t="shared" si="77"/>
        <v>#NUM!</v>
      </c>
      <c r="AL433" s="162" t="e">
        <f t="shared" si="77"/>
        <v>#NUM!</v>
      </c>
      <c r="AM433" s="162" t="e">
        <f t="shared" si="77"/>
        <v>#NUM!</v>
      </c>
      <c r="AN433" s="162" t="e">
        <f t="shared" si="77"/>
        <v>#NUM!</v>
      </c>
      <c r="AO433" s="162" t="e">
        <f t="shared" si="77"/>
        <v>#NUM!</v>
      </c>
      <c r="AP433" s="162" t="e">
        <f t="shared" si="77"/>
        <v>#NUM!</v>
      </c>
      <c r="AQ433" s="162" t="e">
        <f t="shared" si="77"/>
        <v>#NUM!</v>
      </c>
      <c r="AR433" s="162" t="e">
        <f t="shared" si="77"/>
        <v>#NUM!</v>
      </c>
      <c r="AS433" s="162" t="e">
        <f t="shared" si="77"/>
        <v>#NUM!</v>
      </c>
      <c r="AT433" s="162" t="e">
        <f t="shared" si="77"/>
        <v>#NUM!</v>
      </c>
      <c r="AU433" s="162" t="e">
        <f t="shared" si="77"/>
        <v>#NUM!</v>
      </c>
      <c r="AV433" s="162" t="e">
        <f t="shared" si="77"/>
        <v>#NUM!</v>
      </c>
      <c r="AW433" s="162" t="e">
        <f t="shared" si="77"/>
        <v>#NUM!</v>
      </c>
      <c r="AX433" s="162" t="e">
        <f t="shared" si="77"/>
        <v>#NUM!</v>
      </c>
      <c r="AY433" s="162" t="e">
        <f t="shared" si="77"/>
        <v>#NUM!</v>
      </c>
      <c r="AZ433" s="162" t="e">
        <f t="shared" si="77"/>
        <v>#NUM!</v>
      </c>
      <c r="BA433" s="162" t="e">
        <f t="shared" si="77"/>
        <v>#NUM!</v>
      </c>
      <c r="BB433" s="162" t="e">
        <f t="shared" si="77"/>
        <v>#NUM!</v>
      </c>
      <c r="BC433" s="162" t="e">
        <f t="shared" si="77"/>
        <v>#NUM!</v>
      </c>
      <c r="BD433" s="162" t="e">
        <f t="shared" si="77"/>
        <v>#NUM!</v>
      </c>
      <c r="BE433" s="162" t="e">
        <f t="shared" si="77"/>
        <v>#NUM!</v>
      </c>
      <c r="BF433" s="162" t="e">
        <f t="shared" si="77"/>
        <v>#NUM!</v>
      </c>
      <c r="BG433" s="162" t="e">
        <f t="shared" si="77"/>
        <v>#NUM!</v>
      </c>
      <c r="BH433" s="162" t="e">
        <f t="shared" si="77"/>
        <v>#NUM!</v>
      </c>
      <c r="BI433" s="162" t="e">
        <f t="shared" si="77"/>
        <v>#NUM!</v>
      </c>
      <c r="BJ433" s="162" t="e">
        <f t="shared" si="77"/>
        <v>#NUM!</v>
      </c>
      <c r="BK433" s="162" t="e">
        <f t="shared" si="77"/>
        <v>#NUM!</v>
      </c>
      <c r="BL433" s="162" t="e">
        <f t="shared" si="77"/>
        <v>#NUM!</v>
      </c>
      <c r="BM433" s="162" t="e">
        <f t="shared" si="72"/>
        <v>#NUM!</v>
      </c>
      <c r="BN433" s="162" t="e">
        <f t="shared" si="73"/>
        <v>#NUM!</v>
      </c>
      <c r="BO433" s="162" t="e">
        <f t="shared" si="73"/>
        <v>#NUM!</v>
      </c>
      <c r="BP433" s="162" t="e">
        <f t="shared" si="73"/>
        <v>#NUM!</v>
      </c>
      <c r="BQ433" s="162" t="e">
        <f t="shared" si="73"/>
        <v>#NUM!</v>
      </c>
      <c r="BR433" s="162" t="e">
        <f t="shared" si="73"/>
        <v>#NUM!</v>
      </c>
      <c r="BS433" s="162" t="e">
        <f t="shared" si="73"/>
        <v>#NUM!</v>
      </c>
      <c r="BT433" s="162" t="e">
        <f t="shared" si="73"/>
        <v>#NUM!</v>
      </c>
      <c r="BU433" s="162" t="e">
        <f t="shared" si="73"/>
        <v>#NUM!</v>
      </c>
      <c r="BV433" s="162" t="e">
        <f t="shared" si="73"/>
        <v>#NUM!</v>
      </c>
      <c r="BW433" s="162" t="e">
        <f t="shared" si="73"/>
        <v>#NUM!</v>
      </c>
      <c r="BX433" s="162" t="e">
        <f t="shared" si="73"/>
        <v>#NUM!</v>
      </c>
      <c r="BY433" s="162" t="e">
        <f t="shared" si="73"/>
        <v>#NUM!</v>
      </c>
      <c r="BZ433" s="162" t="e">
        <f t="shared" si="73"/>
        <v>#NUM!</v>
      </c>
      <c r="CA433" s="162" t="e">
        <f t="shared" si="73"/>
        <v>#NUM!</v>
      </c>
      <c r="CB433" s="162" t="e">
        <f t="shared" si="73"/>
        <v>#NUM!</v>
      </c>
      <c r="CC433" s="162" t="e">
        <f t="shared" si="73"/>
        <v>#NUM!</v>
      </c>
      <c r="CD433" s="162" t="e">
        <f t="shared" si="73"/>
        <v>#NUM!</v>
      </c>
      <c r="CE433" s="162" t="e">
        <f t="shared" si="73"/>
        <v>#NUM!</v>
      </c>
      <c r="CF433" s="162" t="e">
        <f t="shared" si="73"/>
        <v>#NUM!</v>
      </c>
      <c r="CG433" s="162" t="e">
        <f t="shared" si="73"/>
        <v>#NUM!</v>
      </c>
      <c r="CH433" s="162" t="e">
        <f t="shared" si="73"/>
        <v>#NUM!</v>
      </c>
      <c r="CI433" s="162" t="e">
        <f t="shared" si="73"/>
        <v>#NUM!</v>
      </c>
      <c r="CJ433" s="162" t="e">
        <f t="shared" si="73"/>
        <v>#NUM!</v>
      </c>
      <c r="CK433" s="162" t="e">
        <f t="shared" si="73"/>
        <v>#NUM!</v>
      </c>
      <c r="CL433" s="162" t="e">
        <f t="shared" si="73"/>
        <v>#NUM!</v>
      </c>
      <c r="CM433" s="162" t="e">
        <f t="shared" si="73"/>
        <v>#NUM!</v>
      </c>
      <c r="CN433" s="162" t="e">
        <f t="shared" si="73"/>
        <v>#NUM!</v>
      </c>
      <c r="CO433" s="162" t="e">
        <f t="shared" si="73"/>
        <v>#NUM!</v>
      </c>
      <c r="CP433" s="162" t="e">
        <f t="shared" si="73"/>
        <v>#NUM!</v>
      </c>
    </row>
    <row r="434" spans="13:94" ht="15" customHeight="1" x14ac:dyDescent="0.3">
      <c r="M434" s="2">
        <f t="shared" si="75"/>
        <v>9</v>
      </c>
      <c r="N434" s="2" t="str">
        <f t="shared" si="74"/>
        <v/>
      </c>
      <c r="O434" s="2" t="e" cm="1">
        <f t="array" ref="O434">INDEX($A$400:$A$429,SMALL(IF(ISNUMBER(MATCH($B$400:$B$429,$O$424,0)),MATCH(ROW($B$400:$B$429),ROW($B$400:$B$429)),""),ROWS($A$1:A9)))</f>
        <v>#NUM!</v>
      </c>
      <c r="P434" s="162" t="e">
        <f t="shared" si="76"/>
        <v>#NUM!</v>
      </c>
      <c r="Q434" s="162" t="e">
        <f t="shared" si="76"/>
        <v>#NUM!</v>
      </c>
      <c r="R434" s="162" t="e">
        <f t="shared" si="76"/>
        <v>#NUM!</v>
      </c>
      <c r="S434" s="162" t="e">
        <f t="shared" si="76"/>
        <v>#NUM!</v>
      </c>
      <c r="T434" s="162" t="e">
        <f t="shared" si="76"/>
        <v>#NUM!</v>
      </c>
      <c r="U434" s="162" t="e">
        <f t="shared" si="76"/>
        <v>#NUM!</v>
      </c>
      <c r="V434" s="162" t="e">
        <f t="shared" si="76"/>
        <v>#NUM!</v>
      </c>
      <c r="W434" s="162" t="e">
        <f t="shared" si="76"/>
        <v>#NUM!</v>
      </c>
      <c r="X434" s="162" t="e">
        <f t="shared" si="76"/>
        <v>#NUM!</v>
      </c>
      <c r="Y434" s="162" t="e">
        <f t="shared" si="76"/>
        <v>#NUM!</v>
      </c>
      <c r="Z434" s="162" t="e">
        <f t="shared" si="76"/>
        <v>#NUM!</v>
      </c>
      <c r="AA434" s="162" t="e">
        <f t="shared" si="76"/>
        <v>#NUM!</v>
      </c>
      <c r="AB434" s="162" t="e">
        <f t="shared" si="76"/>
        <v>#NUM!</v>
      </c>
      <c r="AC434" s="162" t="e">
        <f t="shared" si="76"/>
        <v>#NUM!</v>
      </c>
      <c r="AD434" s="162" t="e">
        <f t="shared" si="76"/>
        <v>#NUM!</v>
      </c>
      <c r="AE434" s="162" t="e">
        <f t="shared" si="76"/>
        <v>#NUM!</v>
      </c>
      <c r="AF434" s="162" t="e">
        <f t="shared" si="77"/>
        <v>#NUM!</v>
      </c>
      <c r="AG434" s="162" t="e">
        <f t="shared" si="77"/>
        <v>#NUM!</v>
      </c>
      <c r="AH434" s="162" t="e">
        <f t="shared" si="77"/>
        <v>#NUM!</v>
      </c>
      <c r="AI434" s="162" t="e">
        <f t="shared" si="77"/>
        <v>#NUM!</v>
      </c>
      <c r="AJ434" s="162" t="e">
        <f t="shared" si="77"/>
        <v>#NUM!</v>
      </c>
      <c r="AK434" s="162" t="e">
        <f t="shared" si="77"/>
        <v>#NUM!</v>
      </c>
      <c r="AL434" s="162" t="e">
        <f t="shared" si="77"/>
        <v>#NUM!</v>
      </c>
      <c r="AM434" s="162" t="e">
        <f t="shared" si="77"/>
        <v>#NUM!</v>
      </c>
      <c r="AN434" s="162" t="e">
        <f t="shared" si="77"/>
        <v>#NUM!</v>
      </c>
      <c r="AO434" s="162" t="e">
        <f t="shared" si="77"/>
        <v>#NUM!</v>
      </c>
      <c r="AP434" s="162" t="e">
        <f t="shared" si="77"/>
        <v>#NUM!</v>
      </c>
      <c r="AQ434" s="162" t="e">
        <f t="shared" si="77"/>
        <v>#NUM!</v>
      </c>
      <c r="AR434" s="162" t="e">
        <f t="shared" si="77"/>
        <v>#NUM!</v>
      </c>
      <c r="AS434" s="162" t="e">
        <f t="shared" si="77"/>
        <v>#NUM!</v>
      </c>
      <c r="AT434" s="162" t="e">
        <f t="shared" si="77"/>
        <v>#NUM!</v>
      </c>
      <c r="AU434" s="162" t="e">
        <f t="shared" si="77"/>
        <v>#NUM!</v>
      </c>
      <c r="AV434" s="162" t="e">
        <f t="shared" si="77"/>
        <v>#NUM!</v>
      </c>
      <c r="AW434" s="162" t="e">
        <f t="shared" si="77"/>
        <v>#NUM!</v>
      </c>
      <c r="AX434" s="162" t="e">
        <f t="shared" si="77"/>
        <v>#NUM!</v>
      </c>
      <c r="AY434" s="162" t="e">
        <f t="shared" si="77"/>
        <v>#NUM!</v>
      </c>
      <c r="AZ434" s="162" t="e">
        <f t="shared" si="77"/>
        <v>#NUM!</v>
      </c>
      <c r="BA434" s="162" t="e">
        <f t="shared" si="77"/>
        <v>#NUM!</v>
      </c>
      <c r="BB434" s="162" t="e">
        <f t="shared" si="77"/>
        <v>#NUM!</v>
      </c>
      <c r="BC434" s="162" t="e">
        <f t="shared" si="77"/>
        <v>#NUM!</v>
      </c>
      <c r="BD434" s="162" t="e">
        <f t="shared" si="77"/>
        <v>#NUM!</v>
      </c>
      <c r="BE434" s="162" t="e">
        <f t="shared" si="77"/>
        <v>#NUM!</v>
      </c>
      <c r="BF434" s="162" t="e">
        <f t="shared" si="77"/>
        <v>#NUM!</v>
      </c>
      <c r="BG434" s="162" t="e">
        <f t="shared" si="77"/>
        <v>#NUM!</v>
      </c>
      <c r="BH434" s="162" t="e">
        <f t="shared" si="77"/>
        <v>#NUM!</v>
      </c>
      <c r="BI434" s="162" t="e">
        <f t="shared" si="77"/>
        <v>#NUM!</v>
      </c>
      <c r="BJ434" s="162" t="e">
        <f t="shared" si="77"/>
        <v>#NUM!</v>
      </c>
      <c r="BK434" s="162" t="e">
        <f t="shared" si="77"/>
        <v>#NUM!</v>
      </c>
      <c r="BL434" s="162" t="e">
        <f t="shared" si="77"/>
        <v>#NUM!</v>
      </c>
      <c r="BM434" s="162" t="e">
        <f t="shared" si="72"/>
        <v>#NUM!</v>
      </c>
      <c r="BN434" s="162" t="e">
        <f t="shared" si="73"/>
        <v>#NUM!</v>
      </c>
      <c r="BO434" s="162" t="e">
        <f t="shared" si="73"/>
        <v>#NUM!</v>
      </c>
      <c r="BP434" s="162" t="e">
        <f t="shared" si="73"/>
        <v>#NUM!</v>
      </c>
      <c r="BQ434" s="162" t="e">
        <f t="shared" si="73"/>
        <v>#NUM!</v>
      </c>
      <c r="BR434" s="162" t="e">
        <f t="shared" si="73"/>
        <v>#NUM!</v>
      </c>
      <c r="BS434" s="162" t="e">
        <f t="shared" si="73"/>
        <v>#NUM!</v>
      </c>
      <c r="BT434" s="162" t="e">
        <f t="shared" si="73"/>
        <v>#NUM!</v>
      </c>
      <c r="BU434" s="162" t="e">
        <f t="shared" si="73"/>
        <v>#NUM!</v>
      </c>
      <c r="BV434" s="162" t="e">
        <f t="shared" si="73"/>
        <v>#NUM!</v>
      </c>
      <c r="BW434" s="162" t="e">
        <f t="shared" si="73"/>
        <v>#NUM!</v>
      </c>
      <c r="BX434" s="162" t="e">
        <f t="shared" si="73"/>
        <v>#NUM!</v>
      </c>
      <c r="BY434" s="162" t="e">
        <f t="shared" si="73"/>
        <v>#NUM!</v>
      </c>
      <c r="BZ434" s="162" t="e">
        <f t="shared" si="73"/>
        <v>#NUM!</v>
      </c>
      <c r="CA434" s="162" t="e">
        <f t="shared" si="73"/>
        <v>#NUM!</v>
      </c>
      <c r="CB434" s="162" t="e">
        <f t="shared" si="73"/>
        <v>#NUM!</v>
      </c>
      <c r="CC434" s="162" t="e">
        <f t="shared" si="73"/>
        <v>#NUM!</v>
      </c>
      <c r="CD434" s="162" t="e">
        <f t="shared" si="73"/>
        <v>#NUM!</v>
      </c>
      <c r="CE434" s="162" t="e">
        <f t="shared" si="73"/>
        <v>#NUM!</v>
      </c>
      <c r="CF434" s="162" t="e">
        <f t="shared" si="73"/>
        <v>#NUM!</v>
      </c>
      <c r="CG434" s="162" t="e">
        <f t="shared" si="73"/>
        <v>#NUM!</v>
      </c>
      <c r="CH434" s="162" t="e">
        <f t="shared" si="73"/>
        <v>#NUM!</v>
      </c>
      <c r="CI434" s="162" t="e">
        <f t="shared" si="73"/>
        <v>#NUM!</v>
      </c>
      <c r="CJ434" s="162" t="e">
        <f t="shared" si="73"/>
        <v>#NUM!</v>
      </c>
      <c r="CK434" s="162" t="e">
        <f t="shared" ref="CK434:CP435" si="78">INDEX(CK$14:CK$217,(MATCH($N434&amp;$O434,$H$14:$H$217,0)))</f>
        <v>#NUM!</v>
      </c>
      <c r="CL434" s="162" t="e">
        <f t="shared" si="78"/>
        <v>#NUM!</v>
      </c>
      <c r="CM434" s="162" t="e">
        <f t="shared" si="78"/>
        <v>#NUM!</v>
      </c>
      <c r="CN434" s="162" t="e">
        <f t="shared" si="78"/>
        <v>#NUM!</v>
      </c>
      <c r="CO434" s="162" t="e">
        <f t="shared" si="78"/>
        <v>#NUM!</v>
      </c>
      <c r="CP434" s="162" t="e">
        <f t="shared" si="78"/>
        <v>#NUM!</v>
      </c>
    </row>
    <row r="435" spans="13:94" ht="15" customHeight="1" x14ac:dyDescent="0.3">
      <c r="M435" s="2">
        <f>M434+1</f>
        <v>10</v>
      </c>
      <c r="N435" s="2" t="str">
        <f t="shared" si="74"/>
        <v/>
      </c>
      <c r="O435" s="2" t="e" cm="1">
        <f t="array" ref="O435">INDEX($A$400:$A$429,SMALL(IF(ISNUMBER(MATCH($B$400:$B$429,$O$424,0)),MATCH(ROW($B$400:$B$429),ROW($B$400:$B$429)),""),ROWS($A$1:A10)))</f>
        <v>#NUM!</v>
      </c>
      <c r="P435" s="162" t="e">
        <f t="shared" si="76"/>
        <v>#NUM!</v>
      </c>
      <c r="Q435" s="162" t="e">
        <f t="shared" si="76"/>
        <v>#NUM!</v>
      </c>
      <c r="R435" s="162" t="e">
        <f t="shared" si="76"/>
        <v>#NUM!</v>
      </c>
      <c r="S435" s="162" t="e">
        <f t="shared" si="76"/>
        <v>#NUM!</v>
      </c>
      <c r="T435" s="162" t="e">
        <f t="shared" si="76"/>
        <v>#NUM!</v>
      </c>
      <c r="U435" s="162" t="e">
        <f t="shared" si="76"/>
        <v>#NUM!</v>
      </c>
      <c r="V435" s="162" t="e">
        <f t="shared" si="76"/>
        <v>#NUM!</v>
      </c>
      <c r="W435" s="162" t="e">
        <f t="shared" si="76"/>
        <v>#NUM!</v>
      </c>
      <c r="X435" s="162" t="e">
        <f t="shared" si="76"/>
        <v>#NUM!</v>
      </c>
      <c r="Y435" s="162" t="e">
        <f t="shared" si="76"/>
        <v>#NUM!</v>
      </c>
      <c r="Z435" s="162" t="e">
        <f t="shared" si="76"/>
        <v>#NUM!</v>
      </c>
      <c r="AA435" s="162" t="e">
        <f t="shared" si="76"/>
        <v>#NUM!</v>
      </c>
      <c r="AB435" s="162" t="e">
        <f t="shared" si="76"/>
        <v>#NUM!</v>
      </c>
      <c r="AC435" s="162" t="e">
        <f t="shared" si="76"/>
        <v>#NUM!</v>
      </c>
      <c r="AD435" s="162" t="e">
        <f t="shared" si="76"/>
        <v>#NUM!</v>
      </c>
      <c r="AE435" s="162" t="e">
        <f t="shared" si="76"/>
        <v>#NUM!</v>
      </c>
      <c r="AF435" s="162" t="e">
        <f t="shared" si="77"/>
        <v>#NUM!</v>
      </c>
      <c r="AG435" s="162" t="e">
        <f t="shared" si="77"/>
        <v>#NUM!</v>
      </c>
      <c r="AH435" s="162" t="e">
        <f t="shared" si="77"/>
        <v>#NUM!</v>
      </c>
      <c r="AI435" s="162" t="e">
        <f t="shared" si="77"/>
        <v>#NUM!</v>
      </c>
      <c r="AJ435" s="162" t="e">
        <f t="shared" si="77"/>
        <v>#NUM!</v>
      </c>
      <c r="AK435" s="162" t="e">
        <f t="shared" si="77"/>
        <v>#NUM!</v>
      </c>
      <c r="AL435" s="162" t="e">
        <f t="shared" si="77"/>
        <v>#NUM!</v>
      </c>
      <c r="AM435" s="162" t="e">
        <f t="shared" si="77"/>
        <v>#NUM!</v>
      </c>
      <c r="AN435" s="162" t="e">
        <f t="shared" si="77"/>
        <v>#NUM!</v>
      </c>
      <c r="AO435" s="162" t="e">
        <f t="shared" si="77"/>
        <v>#NUM!</v>
      </c>
      <c r="AP435" s="162" t="e">
        <f t="shared" si="77"/>
        <v>#NUM!</v>
      </c>
      <c r="AQ435" s="162" t="e">
        <f t="shared" si="77"/>
        <v>#NUM!</v>
      </c>
      <c r="AR435" s="162" t="e">
        <f t="shared" si="77"/>
        <v>#NUM!</v>
      </c>
      <c r="AS435" s="162" t="e">
        <f t="shared" si="77"/>
        <v>#NUM!</v>
      </c>
      <c r="AT435" s="162" t="e">
        <f t="shared" si="77"/>
        <v>#NUM!</v>
      </c>
      <c r="AU435" s="162" t="e">
        <f t="shared" si="77"/>
        <v>#NUM!</v>
      </c>
      <c r="AV435" s="162" t="e">
        <f t="shared" si="77"/>
        <v>#NUM!</v>
      </c>
      <c r="AW435" s="162" t="e">
        <f t="shared" si="77"/>
        <v>#NUM!</v>
      </c>
      <c r="AX435" s="162" t="e">
        <f t="shared" si="77"/>
        <v>#NUM!</v>
      </c>
      <c r="AY435" s="162" t="e">
        <f t="shared" si="77"/>
        <v>#NUM!</v>
      </c>
      <c r="AZ435" s="162" t="e">
        <f t="shared" si="77"/>
        <v>#NUM!</v>
      </c>
      <c r="BA435" s="162" t="e">
        <f t="shared" si="77"/>
        <v>#NUM!</v>
      </c>
      <c r="BB435" s="162" t="e">
        <f t="shared" si="77"/>
        <v>#NUM!</v>
      </c>
      <c r="BC435" s="162" t="e">
        <f t="shared" si="77"/>
        <v>#NUM!</v>
      </c>
      <c r="BD435" s="162" t="e">
        <f t="shared" si="77"/>
        <v>#NUM!</v>
      </c>
      <c r="BE435" s="162" t="e">
        <f t="shared" si="77"/>
        <v>#NUM!</v>
      </c>
      <c r="BF435" s="162" t="e">
        <f t="shared" si="77"/>
        <v>#NUM!</v>
      </c>
      <c r="BG435" s="162" t="e">
        <f t="shared" si="77"/>
        <v>#NUM!</v>
      </c>
      <c r="BH435" s="162" t="e">
        <f t="shared" si="77"/>
        <v>#NUM!</v>
      </c>
      <c r="BI435" s="162" t="e">
        <f t="shared" si="77"/>
        <v>#NUM!</v>
      </c>
      <c r="BJ435" s="162" t="e">
        <f t="shared" si="77"/>
        <v>#NUM!</v>
      </c>
      <c r="BK435" s="162" t="e">
        <f t="shared" si="77"/>
        <v>#NUM!</v>
      </c>
      <c r="BL435" s="162" t="e">
        <f t="shared" si="77"/>
        <v>#NUM!</v>
      </c>
      <c r="BM435" s="162" t="e">
        <f t="shared" si="72"/>
        <v>#NUM!</v>
      </c>
      <c r="BN435" s="162" t="e">
        <f t="shared" ref="BN435:CJ435" si="79">INDEX(BN$14:BN$217,(MATCH($N435&amp;$O435,$H$14:$H$217,0)))</f>
        <v>#NUM!</v>
      </c>
      <c r="BO435" s="162" t="e">
        <f t="shared" si="79"/>
        <v>#NUM!</v>
      </c>
      <c r="BP435" s="162" t="e">
        <f t="shared" si="79"/>
        <v>#NUM!</v>
      </c>
      <c r="BQ435" s="162" t="e">
        <f t="shared" si="79"/>
        <v>#NUM!</v>
      </c>
      <c r="BR435" s="162" t="e">
        <f t="shared" si="79"/>
        <v>#NUM!</v>
      </c>
      <c r="BS435" s="162" t="e">
        <f t="shared" si="79"/>
        <v>#NUM!</v>
      </c>
      <c r="BT435" s="162" t="e">
        <f t="shared" si="79"/>
        <v>#NUM!</v>
      </c>
      <c r="BU435" s="162" t="e">
        <f t="shared" si="79"/>
        <v>#NUM!</v>
      </c>
      <c r="BV435" s="162" t="e">
        <f t="shared" si="79"/>
        <v>#NUM!</v>
      </c>
      <c r="BW435" s="162" t="e">
        <f t="shared" si="79"/>
        <v>#NUM!</v>
      </c>
      <c r="BX435" s="162" t="e">
        <f t="shared" si="79"/>
        <v>#NUM!</v>
      </c>
      <c r="BY435" s="162" t="e">
        <f t="shared" si="79"/>
        <v>#NUM!</v>
      </c>
      <c r="BZ435" s="162" t="e">
        <f t="shared" si="79"/>
        <v>#NUM!</v>
      </c>
      <c r="CA435" s="162" t="e">
        <f t="shared" si="79"/>
        <v>#NUM!</v>
      </c>
      <c r="CB435" s="162" t="e">
        <f t="shared" si="79"/>
        <v>#NUM!</v>
      </c>
      <c r="CC435" s="162" t="e">
        <f t="shared" si="79"/>
        <v>#NUM!</v>
      </c>
      <c r="CD435" s="162" t="e">
        <f t="shared" si="79"/>
        <v>#NUM!</v>
      </c>
      <c r="CE435" s="162" t="e">
        <f t="shared" si="79"/>
        <v>#NUM!</v>
      </c>
      <c r="CF435" s="162" t="e">
        <f t="shared" si="79"/>
        <v>#NUM!</v>
      </c>
      <c r="CG435" s="162" t="e">
        <f t="shared" si="79"/>
        <v>#NUM!</v>
      </c>
      <c r="CH435" s="162" t="e">
        <f t="shared" si="79"/>
        <v>#NUM!</v>
      </c>
      <c r="CI435" s="162" t="e">
        <f t="shared" si="79"/>
        <v>#NUM!</v>
      </c>
      <c r="CJ435" s="162" t="e">
        <f t="shared" si="79"/>
        <v>#NUM!</v>
      </c>
      <c r="CK435" s="162" t="e">
        <f t="shared" si="78"/>
        <v>#NUM!</v>
      </c>
      <c r="CL435" s="162" t="e">
        <f t="shared" si="78"/>
        <v>#NUM!</v>
      </c>
      <c r="CM435" s="162" t="e">
        <f t="shared" si="78"/>
        <v>#NUM!</v>
      </c>
      <c r="CN435" s="162" t="e">
        <f t="shared" si="78"/>
        <v>#NUM!</v>
      </c>
      <c r="CO435" s="162" t="e">
        <f t="shared" si="78"/>
        <v>#NUM!</v>
      </c>
      <c r="CP435" s="162" t="e">
        <f t="shared" si="78"/>
        <v>#NUM!</v>
      </c>
    </row>
    <row r="436" spans="13:94" ht="15" customHeight="1" x14ac:dyDescent="0.3">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row>
    <row r="437" spans="13:94" ht="15" customHeight="1" x14ac:dyDescent="0.3">
      <c r="O437" s="2" t="s">
        <v>128</v>
      </c>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row>
    <row r="438" spans="13:94" ht="15" customHeight="1" x14ac:dyDescent="0.3">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row>
    <row r="439" spans="13:94" ht="15" customHeight="1" x14ac:dyDescent="0.3">
      <c r="M439" s="2">
        <v>1</v>
      </c>
      <c r="N439" s="2" t="str">
        <f>IF(ISTEXT(O439),$O$437,"")</f>
        <v/>
      </c>
      <c r="O439" s="2" t="e" cm="1">
        <f t="array" ref="O439">INDEX($A$400:$A$429,SMALL(IF(ISNUMBER(MATCH($B$400:$B$429,$O$437,0)),MATCH(ROW($B$400:$B$429),ROW($B$400:$B$429)),""),ROWS($A$1:A1)))</f>
        <v>#NUM!</v>
      </c>
      <c r="P439" s="162" t="e">
        <f>INDEX(P$14:P$217,(MATCH($N439&amp;$O439,$H$14:$H$217,0)))</f>
        <v>#NUM!</v>
      </c>
      <c r="Q439" s="162" t="e">
        <f t="shared" ref="Q439:BL444" si="80">INDEX(Q$14:Q$217,(MATCH($N439&amp;$O439,$H$14:$H$217,0)))</f>
        <v>#NUM!</v>
      </c>
      <c r="R439" s="162" t="e">
        <f t="shared" si="80"/>
        <v>#NUM!</v>
      </c>
      <c r="S439" s="162" t="e">
        <f t="shared" si="80"/>
        <v>#NUM!</v>
      </c>
      <c r="T439" s="162" t="e">
        <f t="shared" si="80"/>
        <v>#NUM!</v>
      </c>
      <c r="U439" s="162" t="e">
        <f t="shared" si="80"/>
        <v>#NUM!</v>
      </c>
      <c r="V439" s="162" t="e">
        <f t="shared" si="80"/>
        <v>#NUM!</v>
      </c>
      <c r="W439" s="162" t="e">
        <f t="shared" si="80"/>
        <v>#NUM!</v>
      </c>
      <c r="X439" s="162" t="e">
        <f t="shared" si="80"/>
        <v>#NUM!</v>
      </c>
      <c r="Y439" s="162" t="e">
        <f t="shared" si="80"/>
        <v>#NUM!</v>
      </c>
      <c r="Z439" s="162" t="e">
        <f t="shared" si="80"/>
        <v>#NUM!</v>
      </c>
      <c r="AA439" s="162" t="e">
        <f t="shared" si="80"/>
        <v>#NUM!</v>
      </c>
      <c r="AB439" s="162" t="e">
        <f t="shared" si="80"/>
        <v>#NUM!</v>
      </c>
      <c r="AC439" s="162" t="e">
        <f t="shared" si="80"/>
        <v>#NUM!</v>
      </c>
      <c r="AD439" s="162" t="e">
        <f t="shared" si="80"/>
        <v>#NUM!</v>
      </c>
      <c r="AE439" s="162" t="e">
        <f t="shared" si="80"/>
        <v>#NUM!</v>
      </c>
      <c r="AF439" s="162" t="e">
        <f t="shared" si="80"/>
        <v>#NUM!</v>
      </c>
      <c r="AG439" s="162" t="e">
        <f t="shared" si="80"/>
        <v>#NUM!</v>
      </c>
      <c r="AH439" s="162" t="e">
        <f t="shared" si="80"/>
        <v>#NUM!</v>
      </c>
      <c r="AI439" s="162" t="e">
        <f t="shared" si="80"/>
        <v>#NUM!</v>
      </c>
      <c r="AJ439" s="162" t="e">
        <f t="shared" si="80"/>
        <v>#NUM!</v>
      </c>
      <c r="AK439" s="162" t="e">
        <f t="shared" si="80"/>
        <v>#NUM!</v>
      </c>
      <c r="AL439" s="162" t="e">
        <f t="shared" si="80"/>
        <v>#NUM!</v>
      </c>
      <c r="AM439" s="162" t="e">
        <f t="shared" si="80"/>
        <v>#NUM!</v>
      </c>
      <c r="AN439" s="162" t="e">
        <f t="shared" si="80"/>
        <v>#NUM!</v>
      </c>
      <c r="AO439" s="162" t="e">
        <f t="shared" si="80"/>
        <v>#NUM!</v>
      </c>
      <c r="AP439" s="162" t="e">
        <f t="shared" si="80"/>
        <v>#NUM!</v>
      </c>
      <c r="AQ439" s="162" t="e">
        <f t="shared" si="80"/>
        <v>#NUM!</v>
      </c>
      <c r="AR439" s="162" t="e">
        <f t="shared" si="80"/>
        <v>#NUM!</v>
      </c>
      <c r="AS439" s="162" t="e">
        <f t="shared" si="80"/>
        <v>#NUM!</v>
      </c>
      <c r="AT439" s="162" t="e">
        <f t="shared" si="80"/>
        <v>#NUM!</v>
      </c>
      <c r="AU439" s="162" t="e">
        <f t="shared" si="80"/>
        <v>#NUM!</v>
      </c>
      <c r="AV439" s="162" t="e">
        <f t="shared" si="80"/>
        <v>#NUM!</v>
      </c>
      <c r="AW439" s="162" t="e">
        <f t="shared" si="80"/>
        <v>#NUM!</v>
      </c>
      <c r="AX439" s="162" t="e">
        <f t="shared" si="80"/>
        <v>#NUM!</v>
      </c>
      <c r="AY439" s="162" t="e">
        <f t="shared" si="80"/>
        <v>#NUM!</v>
      </c>
      <c r="AZ439" s="162" t="e">
        <f t="shared" si="80"/>
        <v>#NUM!</v>
      </c>
      <c r="BA439" s="162" t="e">
        <f t="shared" si="80"/>
        <v>#NUM!</v>
      </c>
      <c r="BB439" s="162" t="e">
        <f t="shared" si="80"/>
        <v>#NUM!</v>
      </c>
      <c r="BC439" s="162" t="e">
        <f t="shared" si="80"/>
        <v>#NUM!</v>
      </c>
      <c r="BD439" s="162" t="e">
        <f t="shared" si="80"/>
        <v>#NUM!</v>
      </c>
      <c r="BE439" s="162" t="e">
        <f t="shared" si="80"/>
        <v>#NUM!</v>
      </c>
      <c r="BF439" s="162" t="e">
        <f t="shared" si="80"/>
        <v>#NUM!</v>
      </c>
      <c r="BG439" s="162" t="e">
        <f t="shared" si="80"/>
        <v>#NUM!</v>
      </c>
      <c r="BH439" s="162" t="e">
        <f t="shared" si="80"/>
        <v>#NUM!</v>
      </c>
      <c r="BI439" s="162" t="e">
        <f t="shared" si="80"/>
        <v>#NUM!</v>
      </c>
      <c r="BJ439" s="162" t="e">
        <f t="shared" si="80"/>
        <v>#NUM!</v>
      </c>
      <c r="BK439" s="162" t="e">
        <f t="shared" si="80"/>
        <v>#NUM!</v>
      </c>
      <c r="BL439" s="162" t="e">
        <f t="shared" si="80"/>
        <v>#NUM!</v>
      </c>
      <c r="BM439" s="162" t="e">
        <f t="shared" ref="BM439:BM448" si="81">INDEX(BM$14:BM$217,(MATCH($N439&amp;$O439,$H$14:$H$217,0)))</f>
        <v>#NUM!</v>
      </c>
      <c r="BN439" s="162" t="e">
        <f t="shared" ref="BN439:CP447" si="82">INDEX(BN$14:BN$217,(MATCH($N439&amp;$O439,$H$14:$H$217,0)))</f>
        <v>#NUM!</v>
      </c>
      <c r="BO439" s="162" t="e">
        <f t="shared" si="82"/>
        <v>#NUM!</v>
      </c>
      <c r="BP439" s="162" t="e">
        <f t="shared" si="82"/>
        <v>#NUM!</v>
      </c>
      <c r="BQ439" s="162" t="e">
        <f t="shared" si="82"/>
        <v>#NUM!</v>
      </c>
      <c r="BR439" s="162" t="e">
        <f t="shared" si="82"/>
        <v>#NUM!</v>
      </c>
      <c r="BS439" s="162" t="e">
        <f t="shared" si="82"/>
        <v>#NUM!</v>
      </c>
      <c r="BT439" s="162" t="e">
        <f t="shared" si="82"/>
        <v>#NUM!</v>
      </c>
      <c r="BU439" s="162" t="e">
        <f t="shared" si="82"/>
        <v>#NUM!</v>
      </c>
      <c r="BV439" s="162" t="e">
        <f t="shared" si="82"/>
        <v>#NUM!</v>
      </c>
      <c r="BW439" s="162" t="e">
        <f t="shared" si="82"/>
        <v>#NUM!</v>
      </c>
      <c r="BX439" s="162" t="e">
        <f t="shared" si="82"/>
        <v>#NUM!</v>
      </c>
      <c r="BY439" s="162" t="e">
        <f t="shared" si="82"/>
        <v>#NUM!</v>
      </c>
      <c r="BZ439" s="162" t="e">
        <f t="shared" si="82"/>
        <v>#NUM!</v>
      </c>
      <c r="CA439" s="162" t="e">
        <f t="shared" si="82"/>
        <v>#NUM!</v>
      </c>
      <c r="CB439" s="162" t="e">
        <f t="shared" si="82"/>
        <v>#NUM!</v>
      </c>
      <c r="CC439" s="162" t="e">
        <f t="shared" si="82"/>
        <v>#NUM!</v>
      </c>
      <c r="CD439" s="162" t="e">
        <f t="shared" si="82"/>
        <v>#NUM!</v>
      </c>
      <c r="CE439" s="162" t="e">
        <f t="shared" si="82"/>
        <v>#NUM!</v>
      </c>
      <c r="CF439" s="162" t="e">
        <f t="shared" si="82"/>
        <v>#NUM!</v>
      </c>
      <c r="CG439" s="162" t="e">
        <f t="shared" si="82"/>
        <v>#NUM!</v>
      </c>
      <c r="CH439" s="162" t="e">
        <f t="shared" si="82"/>
        <v>#NUM!</v>
      </c>
      <c r="CI439" s="162" t="e">
        <f t="shared" si="82"/>
        <v>#NUM!</v>
      </c>
      <c r="CJ439" s="162" t="e">
        <f t="shared" si="82"/>
        <v>#NUM!</v>
      </c>
      <c r="CK439" s="162" t="e">
        <f t="shared" si="82"/>
        <v>#NUM!</v>
      </c>
      <c r="CL439" s="162" t="e">
        <f t="shared" si="82"/>
        <v>#NUM!</v>
      </c>
      <c r="CM439" s="162" t="e">
        <f t="shared" si="82"/>
        <v>#NUM!</v>
      </c>
      <c r="CN439" s="162" t="e">
        <f t="shared" si="82"/>
        <v>#NUM!</v>
      </c>
      <c r="CO439" s="162" t="e">
        <f t="shared" si="82"/>
        <v>#NUM!</v>
      </c>
      <c r="CP439" s="162" t="e">
        <f t="shared" si="82"/>
        <v>#NUM!</v>
      </c>
    </row>
    <row r="440" spans="13:94" ht="15" customHeight="1" x14ac:dyDescent="0.3">
      <c r="M440" s="2">
        <f>M439+1</f>
        <v>2</v>
      </c>
      <c r="N440" s="2" t="str">
        <f t="shared" ref="N440:N448" si="83">IF(ISTEXT(O440),$O$437,"")</f>
        <v/>
      </c>
      <c r="O440" s="2" t="e" cm="1">
        <f t="array" ref="O440">INDEX($A$400:$A$429,SMALL(IF(ISNUMBER(MATCH($B$400:$B$429,$O$437,0)),MATCH(ROW($B$400:$B$429),ROW($B$400:$B$429)),""),ROWS($A$1:A2)))</f>
        <v>#NUM!</v>
      </c>
      <c r="P440" s="162" t="e">
        <f>INDEX(P$14:P$217,(MATCH($N440&amp;$O440,$H$14:$H$217,0)))</f>
        <v>#NUM!</v>
      </c>
      <c r="Q440" s="162" t="e">
        <f t="shared" si="80"/>
        <v>#NUM!</v>
      </c>
      <c r="R440" s="162" t="e">
        <f t="shared" si="80"/>
        <v>#NUM!</v>
      </c>
      <c r="S440" s="162" t="e">
        <f t="shared" si="80"/>
        <v>#NUM!</v>
      </c>
      <c r="T440" s="162" t="e">
        <f t="shared" si="80"/>
        <v>#NUM!</v>
      </c>
      <c r="U440" s="162" t="e">
        <f t="shared" si="80"/>
        <v>#NUM!</v>
      </c>
      <c r="V440" s="162" t="e">
        <f t="shared" si="80"/>
        <v>#NUM!</v>
      </c>
      <c r="W440" s="162" t="e">
        <f t="shared" si="80"/>
        <v>#NUM!</v>
      </c>
      <c r="X440" s="162" t="e">
        <f t="shared" si="80"/>
        <v>#NUM!</v>
      </c>
      <c r="Y440" s="162" t="e">
        <f t="shared" si="80"/>
        <v>#NUM!</v>
      </c>
      <c r="Z440" s="162" t="e">
        <f t="shared" si="80"/>
        <v>#NUM!</v>
      </c>
      <c r="AA440" s="162" t="e">
        <f t="shared" si="80"/>
        <v>#NUM!</v>
      </c>
      <c r="AB440" s="162" t="e">
        <f t="shared" si="80"/>
        <v>#NUM!</v>
      </c>
      <c r="AC440" s="162" t="e">
        <f t="shared" si="80"/>
        <v>#NUM!</v>
      </c>
      <c r="AD440" s="162" t="e">
        <f t="shared" si="80"/>
        <v>#NUM!</v>
      </c>
      <c r="AE440" s="162" t="e">
        <f t="shared" si="80"/>
        <v>#NUM!</v>
      </c>
      <c r="AF440" s="162" t="e">
        <f t="shared" si="80"/>
        <v>#NUM!</v>
      </c>
      <c r="AG440" s="162" t="e">
        <f t="shared" si="80"/>
        <v>#NUM!</v>
      </c>
      <c r="AH440" s="162" t="e">
        <f t="shared" si="80"/>
        <v>#NUM!</v>
      </c>
      <c r="AI440" s="162" t="e">
        <f t="shared" si="80"/>
        <v>#NUM!</v>
      </c>
      <c r="AJ440" s="162" t="e">
        <f t="shared" si="80"/>
        <v>#NUM!</v>
      </c>
      <c r="AK440" s="162" t="e">
        <f t="shared" si="80"/>
        <v>#NUM!</v>
      </c>
      <c r="AL440" s="162" t="e">
        <f t="shared" si="80"/>
        <v>#NUM!</v>
      </c>
      <c r="AM440" s="162" t="e">
        <f t="shared" si="80"/>
        <v>#NUM!</v>
      </c>
      <c r="AN440" s="162" t="e">
        <f t="shared" si="80"/>
        <v>#NUM!</v>
      </c>
      <c r="AO440" s="162" t="e">
        <f t="shared" si="80"/>
        <v>#NUM!</v>
      </c>
      <c r="AP440" s="162" t="e">
        <f t="shared" si="80"/>
        <v>#NUM!</v>
      </c>
      <c r="AQ440" s="162" t="e">
        <f t="shared" si="80"/>
        <v>#NUM!</v>
      </c>
      <c r="AR440" s="162" t="e">
        <f t="shared" si="80"/>
        <v>#NUM!</v>
      </c>
      <c r="AS440" s="162" t="e">
        <f t="shared" si="80"/>
        <v>#NUM!</v>
      </c>
      <c r="AT440" s="162" t="e">
        <f t="shared" si="80"/>
        <v>#NUM!</v>
      </c>
      <c r="AU440" s="162" t="e">
        <f t="shared" si="80"/>
        <v>#NUM!</v>
      </c>
      <c r="AV440" s="162" t="e">
        <f t="shared" si="80"/>
        <v>#NUM!</v>
      </c>
      <c r="AW440" s="162" t="e">
        <f t="shared" si="80"/>
        <v>#NUM!</v>
      </c>
      <c r="AX440" s="162" t="e">
        <f t="shared" si="80"/>
        <v>#NUM!</v>
      </c>
      <c r="AY440" s="162" t="e">
        <f t="shared" si="80"/>
        <v>#NUM!</v>
      </c>
      <c r="AZ440" s="162" t="e">
        <f t="shared" si="80"/>
        <v>#NUM!</v>
      </c>
      <c r="BA440" s="162" t="e">
        <f t="shared" si="80"/>
        <v>#NUM!</v>
      </c>
      <c r="BB440" s="162" t="e">
        <f t="shared" si="80"/>
        <v>#NUM!</v>
      </c>
      <c r="BC440" s="162" t="e">
        <f t="shared" si="80"/>
        <v>#NUM!</v>
      </c>
      <c r="BD440" s="162" t="e">
        <f t="shared" si="80"/>
        <v>#NUM!</v>
      </c>
      <c r="BE440" s="162" t="e">
        <f t="shared" si="80"/>
        <v>#NUM!</v>
      </c>
      <c r="BF440" s="162" t="e">
        <f t="shared" si="80"/>
        <v>#NUM!</v>
      </c>
      <c r="BG440" s="162" t="e">
        <f t="shared" si="80"/>
        <v>#NUM!</v>
      </c>
      <c r="BH440" s="162" t="e">
        <f t="shared" si="80"/>
        <v>#NUM!</v>
      </c>
      <c r="BI440" s="162" t="e">
        <f t="shared" si="80"/>
        <v>#NUM!</v>
      </c>
      <c r="BJ440" s="162" t="e">
        <f t="shared" si="80"/>
        <v>#NUM!</v>
      </c>
      <c r="BK440" s="162" t="e">
        <f t="shared" si="80"/>
        <v>#NUM!</v>
      </c>
      <c r="BL440" s="162" t="e">
        <f t="shared" si="80"/>
        <v>#NUM!</v>
      </c>
      <c r="BM440" s="162" t="e">
        <f t="shared" si="81"/>
        <v>#NUM!</v>
      </c>
      <c r="BN440" s="162" t="e">
        <f t="shared" si="82"/>
        <v>#NUM!</v>
      </c>
      <c r="BO440" s="162" t="e">
        <f t="shared" si="82"/>
        <v>#NUM!</v>
      </c>
      <c r="BP440" s="162" t="e">
        <f t="shared" si="82"/>
        <v>#NUM!</v>
      </c>
      <c r="BQ440" s="162" t="e">
        <f t="shared" si="82"/>
        <v>#NUM!</v>
      </c>
      <c r="BR440" s="162" t="e">
        <f t="shared" si="82"/>
        <v>#NUM!</v>
      </c>
      <c r="BS440" s="162" t="e">
        <f t="shared" si="82"/>
        <v>#NUM!</v>
      </c>
      <c r="BT440" s="162" t="e">
        <f t="shared" si="82"/>
        <v>#NUM!</v>
      </c>
      <c r="BU440" s="162" t="e">
        <f t="shared" si="82"/>
        <v>#NUM!</v>
      </c>
      <c r="BV440" s="162" t="e">
        <f t="shared" si="82"/>
        <v>#NUM!</v>
      </c>
      <c r="BW440" s="162" t="e">
        <f t="shared" si="82"/>
        <v>#NUM!</v>
      </c>
      <c r="BX440" s="162" t="e">
        <f t="shared" si="82"/>
        <v>#NUM!</v>
      </c>
      <c r="BY440" s="162" t="e">
        <f t="shared" si="82"/>
        <v>#NUM!</v>
      </c>
      <c r="BZ440" s="162" t="e">
        <f t="shared" si="82"/>
        <v>#NUM!</v>
      </c>
      <c r="CA440" s="162" t="e">
        <f t="shared" si="82"/>
        <v>#NUM!</v>
      </c>
      <c r="CB440" s="162" t="e">
        <f t="shared" si="82"/>
        <v>#NUM!</v>
      </c>
      <c r="CC440" s="162" t="e">
        <f t="shared" si="82"/>
        <v>#NUM!</v>
      </c>
      <c r="CD440" s="162" t="e">
        <f t="shared" si="82"/>
        <v>#NUM!</v>
      </c>
      <c r="CE440" s="162" t="e">
        <f t="shared" si="82"/>
        <v>#NUM!</v>
      </c>
      <c r="CF440" s="162" t="e">
        <f t="shared" si="82"/>
        <v>#NUM!</v>
      </c>
      <c r="CG440" s="162" t="e">
        <f t="shared" si="82"/>
        <v>#NUM!</v>
      </c>
      <c r="CH440" s="162" t="e">
        <f t="shared" si="82"/>
        <v>#NUM!</v>
      </c>
      <c r="CI440" s="162" t="e">
        <f t="shared" si="82"/>
        <v>#NUM!</v>
      </c>
      <c r="CJ440" s="162" t="e">
        <f t="shared" si="82"/>
        <v>#NUM!</v>
      </c>
      <c r="CK440" s="162" t="e">
        <f t="shared" si="82"/>
        <v>#NUM!</v>
      </c>
      <c r="CL440" s="162" t="e">
        <f t="shared" si="82"/>
        <v>#NUM!</v>
      </c>
      <c r="CM440" s="162" t="e">
        <f t="shared" si="82"/>
        <v>#NUM!</v>
      </c>
      <c r="CN440" s="162" t="e">
        <f t="shared" si="82"/>
        <v>#NUM!</v>
      </c>
      <c r="CO440" s="162" t="e">
        <f t="shared" si="82"/>
        <v>#NUM!</v>
      </c>
      <c r="CP440" s="162" t="e">
        <f t="shared" si="82"/>
        <v>#NUM!</v>
      </c>
    </row>
    <row r="441" spans="13:94" ht="15" customHeight="1" x14ac:dyDescent="0.3">
      <c r="M441" s="2">
        <f t="shared" ref="M441:M447" si="84">M440+1</f>
        <v>3</v>
      </c>
      <c r="N441" s="2" t="str">
        <f t="shared" si="83"/>
        <v/>
      </c>
      <c r="O441" s="2" t="e" cm="1">
        <f t="array" ref="O441">INDEX($A$400:$A$429,SMALL(IF(ISNUMBER(MATCH($B$400:$B$429,$O$437,0)),MATCH(ROW($B$400:$B$429),ROW($B$400:$B$429)),""),ROWS($A$1:A3)))</f>
        <v>#NUM!</v>
      </c>
      <c r="P441" s="162" t="e">
        <f t="shared" ref="P441:AE448" si="85">INDEX(P$14:P$217,(MATCH($N441&amp;$O441,$H$14:$H$217,0)))</f>
        <v>#NUM!</v>
      </c>
      <c r="Q441" s="162" t="e">
        <f t="shared" si="80"/>
        <v>#NUM!</v>
      </c>
      <c r="R441" s="162" t="e">
        <f t="shared" si="80"/>
        <v>#NUM!</v>
      </c>
      <c r="S441" s="162" t="e">
        <f t="shared" si="80"/>
        <v>#NUM!</v>
      </c>
      <c r="T441" s="162" t="e">
        <f t="shared" si="80"/>
        <v>#NUM!</v>
      </c>
      <c r="U441" s="162" t="e">
        <f t="shared" si="80"/>
        <v>#NUM!</v>
      </c>
      <c r="V441" s="162" t="e">
        <f t="shared" si="80"/>
        <v>#NUM!</v>
      </c>
      <c r="W441" s="162" t="e">
        <f t="shared" si="80"/>
        <v>#NUM!</v>
      </c>
      <c r="X441" s="162" t="e">
        <f t="shared" si="80"/>
        <v>#NUM!</v>
      </c>
      <c r="Y441" s="162" t="e">
        <f t="shared" si="80"/>
        <v>#NUM!</v>
      </c>
      <c r="Z441" s="162" t="e">
        <f t="shared" si="80"/>
        <v>#NUM!</v>
      </c>
      <c r="AA441" s="162" t="e">
        <f t="shared" si="80"/>
        <v>#NUM!</v>
      </c>
      <c r="AB441" s="162" t="e">
        <f t="shared" si="80"/>
        <v>#NUM!</v>
      </c>
      <c r="AC441" s="162" t="e">
        <f t="shared" si="80"/>
        <v>#NUM!</v>
      </c>
      <c r="AD441" s="162" t="e">
        <f t="shared" si="80"/>
        <v>#NUM!</v>
      </c>
      <c r="AE441" s="162" t="e">
        <f t="shared" si="80"/>
        <v>#NUM!</v>
      </c>
      <c r="AF441" s="162" t="e">
        <f t="shared" si="80"/>
        <v>#NUM!</v>
      </c>
      <c r="AG441" s="162" t="e">
        <f t="shared" si="80"/>
        <v>#NUM!</v>
      </c>
      <c r="AH441" s="162" t="e">
        <f t="shared" si="80"/>
        <v>#NUM!</v>
      </c>
      <c r="AI441" s="162" t="e">
        <f t="shared" si="80"/>
        <v>#NUM!</v>
      </c>
      <c r="AJ441" s="162" t="e">
        <f t="shared" si="80"/>
        <v>#NUM!</v>
      </c>
      <c r="AK441" s="162" t="e">
        <f t="shared" si="80"/>
        <v>#NUM!</v>
      </c>
      <c r="AL441" s="162" t="e">
        <f t="shared" si="80"/>
        <v>#NUM!</v>
      </c>
      <c r="AM441" s="162" t="e">
        <f t="shared" si="80"/>
        <v>#NUM!</v>
      </c>
      <c r="AN441" s="162" t="e">
        <f t="shared" si="80"/>
        <v>#NUM!</v>
      </c>
      <c r="AO441" s="162" t="e">
        <f t="shared" si="80"/>
        <v>#NUM!</v>
      </c>
      <c r="AP441" s="162" t="e">
        <f t="shared" si="80"/>
        <v>#NUM!</v>
      </c>
      <c r="AQ441" s="162" t="e">
        <f t="shared" si="80"/>
        <v>#NUM!</v>
      </c>
      <c r="AR441" s="162" t="e">
        <f t="shared" si="80"/>
        <v>#NUM!</v>
      </c>
      <c r="AS441" s="162" t="e">
        <f t="shared" si="80"/>
        <v>#NUM!</v>
      </c>
      <c r="AT441" s="162" t="e">
        <f t="shared" si="80"/>
        <v>#NUM!</v>
      </c>
      <c r="AU441" s="162" t="e">
        <f t="shared" si="80"/>
        <v>#NUM!</v>
      </c>
      <c r="AV441" s="162" t="e">
        <f t="shared" si="80"/>
        <v>#NUM!</v>
      </c>
      <c r="AW441" s="162" t="e">
        <f t="shared" si="80"/>
        <v>#NUM!</v>
      </c>
      <c r="AX441" s="162" t="e">
        <f t="shared" si="80"/>
        <v>#NUM!</v>
      </c>
      <c r="AY441" s="162" t="e">
        <f t="shared" si="80"/>
        <v>#NUM!</v>
      </c>
      <c r="AZ441" s="162" t="e">
        <f t="shared" si="80"/>
        <v>#NUM!</v>
      </c>
      <c r="BA441" s="162" t="e">
        <f t="shared" si="80"/>
        <v>#NUM!</v>
      </c>
      <c r="BB441" s="162" t="e">
        <f t="shared" si="80"/>
        <v>#NUM!</v>
      </c>
      <c r="BC441" s="162" t="e">
        <f t="shared" si="80"/>
        <v>#NUM!</v>
      </c>
      <c r="BD441" s="162" t="e">
        <f t="shared" si="80"/>
        <v>#NUM!</v>
      </c>
      <c r="BE441" s="162" t="e">
        <f t="shared" si="80"/>
        <v>#NUM!</v>
      </c>
      <c r="BF441" s="162" t="e">
        <f t="shared" si="80"/>
        <v>#NUM!</v>
      </c>
      <c r="BG441" s="162" t="e">
        <f t="shared" si="80"/>
        <v>#NUM!</v>
      </c>
      <c r="BH441" s="162" t="e">
        <f t="shared" si="80"/>
        <v>#NUM!</v>
      </c>
      <c r="BI441" s="162" t="e">
        <f t="shared" si="80"/>
        <v>#NUM!</v>
      </c>
      <c r="BJ441" s="162" t="e">
        <f t="shared" si="80"/>
        <v>#NUM!</v>
      </c>
      <c r="BK441" s="162" t="e">
        <f t="shared" si="80"/>
        <v>#NUM!</v>
      </c>
      <c r="BL441" s="162" t="e">
        <f t="shared" si="80"/>
        <v>#NUM!</v>
      </c>
      <c r="BM441" s="162" t="e">
        <f t="shared" si="81"/>
        <v>#NUM!</v>
      </c>
      <c r="BN441" s="162" t="e">
        <f t="shared" si="82"/>
        <v>#NUM!</v>
      </c>
      <c r="BO441" s="162" t="e">
        <f t="shared" si="82"/>
        <v>#NUM!</v>
      </c>
      <c r="BP441" s="162" t="e">
        <f t="shared" si="82"/>
        <v>#NUM!</v>
      </c>
      <c r="BQ441" s="162" t="e">
        <f t="shared" si="82"/>
        <v>#NUM!</v>
      </c>
      <c r="BR441" s="162" t="e">
        <f t="shared" si="82"/>
        <v>#NUM!</v>
      </c>
      <c r="BS441" s="162" t="e">
        <f t="shared" si="82"/>
        <v>#NUM!</v>
      </c>
      <c r="BT441" s="162" t="e">
        <f t="shared" si="82"/>
        <v>#NUM!</v>
      </c>
      <c r="BU441" s="162" t="e">
        <f t="shared" si="82"/>
        <v>#NUM!</v>
      </c>
      <c r="BV441" s="162" t="e">
        <f t="shared" si="82"/>
        <v>#NUM!</v>
      </c>
      <c r="BW441" s="162" t="e">
        <f t="shared" si="82"/>
        <v>#NUM!</v>
      </c>
      <c r="BX441" s="162" t="e">
        <f t="shared" si="82"/>
        <v>#NUM!</v>
      </c>
      <c r="BY441" s="162" t="e">
        <f t="shared" si="82"/>
        <v>#NUM!</v>
      </c>
      <c r="BZ441" s="162" t="e">
        <f t="shared" si="82"/>
        <v>#NUM!</v>
      </c>
      <c r="CA441" s="162" t="e">
        <f t="shared" si="82"/>
        <v>#NUM!</v>
      </c>
      <c r="CB441" s="162" t="e">
        <f t="shared" si="82"/>
        <v>#NUM!</v>
      </c>
      <c r="CC441" s="162" t="e">
        <f t="shared" si="82"/>
        <v>#NUM!</v>
      </c>
      <c r="CD441" s="162" t="e">
        <f t="shared" si="82"/>
        <v>#NUM!</v>
      </c>
      <c r="CE441" s="162" t="e">
        <f t="shared" si="82"/>
        <v>#NUM!</v>
      </c>
      <c r="CF441" s="162" t="e">
        <f t="shared" si="82"/>
        <v>#NUM!</v>
      </c>
      <c r="CG441" s="162" t="e">
        <f t="shared" si="82"/>
        <v>#NUM!</v>
      </c>
      <c r="CH441" s="162" t="e">
        <f t="shared" si="82"/>
        <v>#NUM!</v>
      </c>
      <c r="CI441" s="162" t="e">
        <f t="shared" si="82"/>
        <v>#NUM!</v>
      </c>
      <c r="CJ441" s="162" t="e">
        <f t="shared" si="82"/>
        <v>#NUM!</v>
      </c>
      <c r="CK441" s="162" t="e">
        <f t="shared" si="82"/>
        <v>#NUM!</v>
      </c>
      <c r="CL441" s="162" t="e">
        <f t="shared" si="82"/>
        <v>#NUM!</v>
      </c>
      <c r="CM441" s="162" t="e">
        <f t="shared" si="82"/>
        <v>#NUM!</v>
      </c>
      <c r="CN441" s="162" t="e">
        <f t="shared" si="82"/>
        <v>#NUM!</v>
      </c>
      <c r="CO441" s="162" t="e">
        <f t="shared" si="82"/>
        <v>#NUM!</v>
      </c>
      <c r="CP441" s="162" t="e">
        <f t="shared" si="82"/>
        <v>#NUM!</v>
      </c>
    </row>
    <row r="442" spans="13:94" ht="15" customHeight="1" x14ac:dyDescent="0.3">
      <c r="M442" s="2">
        <f t="shared" si="84"/>
        <v>4</v>
      </c>
      <c r="N442" s="2" t="str">
        <f t="shared" si="83"/>
        <v/>
      </c>
      <c r="O442" s="2" t="e" cm="1">
        <f t="array" ref="O442">INDEX($A$400:$A$429,SMALL(IF(ISNUMBER(MATCH($B$400:$B$429,$O$437,0)),MATCH(ROW($B$400:$B$429),ROW($B$400:$B$429)),""),ROWS($A$1:A4)))</f>
        <v>#NUM!</v>
      </c>
      <c r="P442" s="162" t="e">
        <f t="shared" si="85"/>
        <v>#NUM!</v>
      </c>
      <c r="Q442" s="162" t="e">
        <f t="shared" si="80"/>
        <v>#NUM!</v>
      </c>
      <c r="R442" s="162" t="e">
        <f t="shared" si="80"/>
        <v>#NUM!</v>
      </c>
      <c r="S442" s="162" t="e">
        <f t="shared" si="80"/>
        <v>#NUM!</v>
      </c>
      <c r="T442" s="162" t="e">
        <f t="shared" si="80"/>
        <v>#NUM!</v>
      </c>
      <c r="U442" s="162" t="e">
        <f t="shared" si="80"/>
        <v>#NUM!</v>
      </c>
      <c r="V442" s="162" t="e">
        <f t="shared" si="80"/>
        <v>#NUM!</v>
      </c>
      <c r="W442" s="162" t="e">
        <f t="shared" si="80"/>
        <v>#NUM!</v>
      </c>
      <c r="X442" s="162" t="e">
        <f t="shared" si="80"/>
        <v>#NUM!</v>
      </c>
      <c r="Y442" s="162" t="e">
        <f t="shared" si="80"/>
        <v>#NUM!</v>
      </c>
      <c r="Z442" s="162" t="e">
        <f t="shared" si="80"/>
        <v>#NUM!</v>
      </c>
      <c r="AA442" s="162" t="e">
        <f t="shared" si="80"/>
        <v>#NUM!</v>
      </c>
      <c r="AB442" s="162" t="e">
        <f t="shared" si="80"/>
        <v>#NUM!</v>
      </c>
      <c r="AC442" s="162" t="e">
        <f t="shared" si="80"/>
        <v>#NUM!</v>
      </c>
      <c r="AD442" s="162" t="e">
        <f t="shared" si="80"/>
        <v>#NUM!</v>
      </c>
      <c r="AE442" s="162" t="e">
        <f t="shared" si="80"/>
        <v>#NUM!</v>
      </c>
      <c r="AF442" s="162" t="e">
        <f t="shared" si="80"/>
        <v>#NUM!</v>
      </c>
      <c r="AG442" s="162" t="e">
        <f t="shared" si="80"/>
        <v>#NUM!</v>
      </c>
      <c r="AH442" s="162" t="e">
        <f t="shared" si="80"/>
        <v>#NUM!</v>
      </c>
      <c r="AI442" s="162" t="e">
        <f t="shared" si="80"/>
        <v>#NUM!</v>
      </c>
      <c r="AJ442" s="162" t="e">
        <f t="shared" si="80"/>
        <v>#NUM!</v>
      </c>
      <c r="AK442" s="162" t="e">
        <f t="shared" si="80"/>
        <v>#NUM!</v>
      </c>
      <c r="AL442" s="162" t="e">
        <f t="shared" si="80"/>
        <v>#NUM!</v>
      </c>
      <c r="AM442" s="162" t="e">
        <f t="shared" si="80"/>
        <v>#NUM!</v>
      </c>
      <c r="AN442" s="162" t="e">
        <f t="shared" si="80"/>
        <v>#NUM!</v>
      </c>
      <c r="AO442" s="162" t="e">
        <f t="shared" si="80"/>
        <v>#NUM!</v>
      </c>
      <c r="AP442" s="162" t="e">
        <f t="shared" si="80"/>
        <v>#NUM!</v>
      </c>
      <c r="AQ442" s="162" t="e">
        <f t="shared" si="80"/>
        <v>#NUM!</v>
      </c>
      <c r="AR442" s="162" t="e">
        <f t="shared" si="80"/>
        <v>#NUM!</v>
      </c>
      <c r="AS442" s="162" t="e">
        <f t="shared" si="80"/>
        <v>#NUM!</v>
      </c>
      <c r="AT442" s="162" t="e">
        <f t="shared" si="80"/>
        <v>#NUM!</v>
      </c>
      <c r="AU442" s="162" t="e">
        <f t="shared" si="80"/>
        <v>#NUM!</v>
      </c>
      <c r="AV442" s="162" t="e">
        <f t="shared" si="80"/>
        <v>#NUM!</v>
      </c>
      <c r="AW442" s="162" t="e">
        <f t="shared" si="80"/>
        <v>#NUM!</v>
      </c>
      <c r="AX442" s="162" t="e">
        <f t="shared" si="80"/>
        <v>#NUM!</v>
      </c>
      <c r="AY442" s="162" t="e">
        <f t="shared" si="80"/>
        <v>#NUM!</v>
      </c>
      <c r="AZ442" s="162" t="e">
        <f t="shared" si="80"/>
        <v>#NUM!</v>
      </c>
      <c r="BA442" s="162" t="e">
        <f t="shared" si="80"/>
        <v>#NUM!</v>
      </c>
      <c r="BB442" s="162" t="e">
        <f t="shared" si="80"/>
        <v>#NUM!</v>
      </c>
      <c r="BC442" s="162" t="e">
        <f t="shared" si="80"/>
        <v>#NUM!</v>
      </c>
      <c r="BD442" s="162" t="e">
        <f t="shared" si="80"/>
        <v>#NUM!</v>
      </c>
      <c r="BE442" s="162" t="e">
        <f t="shared" si="80"/>
        <v>#NUM!</v>
      </c>
      <c r="BF442" s="162" t="e">
        <f t="shared" si="80"/>
        <v>#NUM!</v>
      </c>
      <c r="BG442" s="162" t="e">
        <f t="shared" si="80"/>
        <v>#NUM!</v>
      </c>
      <c r="BH442" s="162" t="e">
        <f t="shared" si="80"/>
        <v>#NUM!</v>
      </c>
      <c r="BI442" s="162" t="e">
        <f t="shared" si="80"/>
        <v>#NUM!</v>
      </c>
      <c r="BJ442" s="162" t="e">
        <f t="shared" si="80"/>
        <v>#NUM!</v>
      </c>
      <c r="BK442" s="162" t="e">
        <f t="shared" si="80"/>
        <v>#NUM!</v>
      </c>
      <c r="BL442" s="162" t="e">
        <f t="shared" si="80"/>
        <v>#NUM!</v>
      </c>
      <c r="BM442" s="162" t="e">
        <f t="shared" si="81"/>
        <v>#NUM!</v>
      </c>
      <c r="BN442" s="162" t="e">
        <f t="shared" si="82"/>
        <v>#NUM!</v>
      </c>
      <c r="BO442" s="162" t="e">
        <f t="shared" si="82"/>
        <v>#NUM!</v>
      </c>
      <c r="BP442" s="162" t="e">
        <f t="shared" si="82"/>
        <v>#NUM!</v>
      </c>
      <c r="BQ442" s="162" t="e">
        <f t="shared" si="82"/>
        <v>#NUM!</v>
      </c>
      <c r="BR442" s="162" t="e">
        <f t="shared" si="82"/>
        <v>#NUM!</v>
      </c>
      <c r="BS442" s="162" t="e">
        <f t="shared" si="82"/>
        <v>#NUM!</v>
      </c>
      <c r="BT442" s="162" t="e">
        <f t="shared" si="82"/>
        <v>#NUM!</v>
      </c>
      <c r="BU442" s="162" t="e">
        <f t="shared" si="82"/>
        <v>#NUM!</v>
      </c>
      <c r="BV442" s="162" t="e">
        <f t="shared" si="82"/>
        <v>#NUM!</v>
      </c>
      <c r="BW442" s="162" t="e">
        <f t="shared" si="82"/>
        <v>#NUM!</v>
      </c>
      <c r="BX442" s="162" t="e">
        <f t="shared" si="82"/>
        <v>#NUM!</v>
      </c>
      <c r="BY442" s="162" t="e">
        <f t="shared" si="82"/>
        <v>#NUM!</v>
      </c>
      <c r="BZ442" s="162" t="e">
        <f t="shared" si="82"/>
        <v>#NUM!</v>
      </c>
      <c r="CA442" s="162" t="e">
        <f t="shared" si="82"/>
        <v>#NUM!</v>
      </c>
      <c r="CB442" s="162" t="e">
        <f t="shared" si="82"/>
        <v>#NUM!</v>
      </c>
      <c r="CC442" s="162" t="e">
        <f t="shared" si="82"/>
        <v>#NUM!</v>
      </c>
      <c r="CD442" s="162" t="e">
        <f t="shared" si="82"/>
        <v>#NUM!</v>
      </c>
      <c r="CE442" s="162" t="e">
        <f t="shared" si="82"/>
        <v>#NUM!</v>
      </c>
      <c r="CF442" s="162" t="e">
        <f t="shared" si="82"/>
        <v>#NUM!</v>
      </c>
      <c r="CG442" s="162" t="e">
        <f t="shared" si="82"/>
        <v>#NUM!</v>
      </c>
      <c r="CH442" s="162" t="e">
        <f t="shared" si="82"/>
        <v>#NUM!</v>
      </c>
      <c r="CI442" s="162" t="e">
        <f t="shared" si="82"/>
        <v>#NUM!</v>
      </c>
      <c r="CJ442" s="162" t="e">
        <f t="shared" si="82"/>
        <v>#NUM!</v>
      </c>
      <c r="CK442" s="162" t="e">
        <f t="shared" si="82"/>
        <v>#NUM!</v>
      </c>
      <c r="CL442" s="162" t="e">
        <f t="shared" si="82"/>
        <v>#NUM!</v>
      </c>
      <c r="CM442" s="162" t="e">
        <f t="shared" si="82"/>
        <v>#NUM!</v>
      </c>
      <c r="CN442" s="162" t="e">
        <f t="shared" si="82"/>
        <v>#NUM!</v>
      </c>
      <c r="CO442" s="162" t="e">
        <f t="shared" si="82"/>
        <v>#NUM!</v>
      </c>
      <c r="CP442" s="162" t="e">
        <f t="shared" si="82"/>
        <v>#NUM!</v>
      </c>
    </row>
    <row r="443" spans="13:94" ht="15" customHeight="1" x14ac:dyDescent="0.3">
      <c r="M443" s="2">
        <f t="shared" si="84"/>
        <v>5</v>
      </c>
      <c r="N443" s="2" t="str">
        <f t="shared" si="83"/>
        <v/>
      </c>
      <c r="O443" s="2" t="e" cm="1">
        <f t="array" ref="O443">INDEX($A$400:$A$429,SMALL(IF(ISNUMBER(MATCH($B$400:$B$429,$O$437,0)),MATCH(ROW($B$400:$B$429),ROW($B$400:$B$429)),""),ROWS($A$1:A5)))</f>
        <v>#NUM!</v>
      </c>
      <c r="P443" s="162" t="e">
        <f>INDEX(P$14:P$217,(MATCH($N443&amp;$O443,$H$14:$H$217,0)))</f>
        <v>#NUM!</v>
      </c>
      <c r="Q443" s="162" t="e">
        <f t="shared" si="80"/>
        <v>#NUM!</v>
      </c>
      <c r="R443" s="162" t="e">
        <f t="shared" si="80"/>
        <v>#NUM!</v>
      </c>
      <c r="S443" s="162" t="e">
        <f t="shared" si="80"/>
        <v>#NUM!</v>
      </c>
      <c r="T443" s="162" t="e">
        <f t="shared" si="80"/>
        <v>#NUM!</v>
      </c>
      <c r="U443" s="162" t="e">
        <f t="shared" si="80"/>
        <v>#NUM!</v>
      </c>
      <c r="V443" s="162" t="e">
        <f t="shared" si="80"/>
        <v>#NUM!</v>
      </c>
      <c r="W443" s="162" t="e">
        <f t="shared" si="80"/>
        <v>#NUM!</v>
      </c>
      <c r="X443" s="162" t="e">
        <f t="shared" si="80"/>
        <v>#NUM!</v>
      </c>
      <c r="Y443" s="162" t="e">
        <f t="shared" si="80"/>
        <v>#NUM!</v>
      </c>
      <c r="Z443" s="162" t="e">
        <f t="shared" si="80"/>
        <v>#NUM!</v>
      </c>
      <c r="AA443" s="162" t="e">
        <f t="shared" si="80"/>
        <v>#NUM!</v>
      </c>
      <c r="AB443" s="162" t="e">
        <f t="shared" si="80"/>
        <v>#NUM!</v>
      </c>
      <c r="AC443" s="162" t="e">
        <f t="shared" si="80"/>
        <v>#NUM!</v>
      </c>
      <c r="AD443" s="162" t="e">
        <f t="shared" si="80"/>
        <v>#NUM!</v>
      </c>
      <c r="AE443" s="162" t="e">
        <f t="shared" si="80"/>
        <v>#NUM!</v>
      </c>
      <c r="AF443" s="162" t="e">
        <f t="shared" si="80"/>
        <v>#NUM!</v>
      </c>
      <c r="AG443" s="162" t="e">
        <f t="shared" si="80"/>
        <v>#NUM!</v>
      </c>
      <c r="AH443" s="162" t="e">
        <f t="shared" si="80"/>
        <v>#NUM!</v>
      </c>
      <c r="AI443" s="162" t="e">
        <f t="shared" si="80"/>
        <v>#NUM!</v>
      </c>
      <c r="AJ443" s="162" t="e">
        <f t="shared" si="80"/>
        <v>#NUM!</v>
      </c>
      <c r="AK443" s="162" t="e">
        <f t="shared" si="80"/>
        <v>#NUM!</v>
      </c>
      <c r="AL443" s="162" t="e">
        <f t="shared" si="80"/>
        <v>#NUM!</v>
      </c>
      <c r="AM443" s="162" t="e">
        <f t="shared" si="80"/>
        <v>#NUM!</v>
      </c>
      <c r="AN443" s="162" t="e">
        <f t="shared" si="80"/>
        <v>#NUM!</v>
      </c>
      <c r="AO443" s="162" t="e">
        <f t="shared" si="80"/>
        <v>#NUM!</v>
      </c>
      <c r="AP443" s="162" t="e">
        <f t="shared" si="80"/>
        <v>#NUM!</v>
      </c>
      <c r="AQ443" s="162" t="e">
        <f t="shared" si="80"/>
        <v>#NUM!</v>
      </c>
      <c r="AR443" s="162" t="e">
        <f t="shared" si="80"/>
        <v>#NUM!</v>
      </c>
      <c r="AS443" s="162" t="e">
        <f t="shared" si="80"/>
        <v>#NUM!</v>
      </c>
      <c r="AT443" s="162" t="e">
        <f t="shared" si="80"/>
        <v>#NUM!</v>
      </c>
      <c r="AU443" s="162" t="e">
        <f t="shared" si="80"/>
        <v>#NUM!</v>
      </c>
      <c r="AV443" s="162" t="e">
        <f t="shared" si="80"/>
        <v>#NUM!</v>
      </c>
      <c r="AW443" s="162" t="e">
        <f t="shared" si="80"/>
        <v>#NUM!</v>
      </c>
      <c r="AX443" s="162" t="e">
        <f t="shared" si="80"/>
        <v>#NUM!</v>
      </c>
      <c r="AY443" s="162" t="e">
        <f t="shared" si="80"/>
        <v>#NUM!</v>
      </c>
      <c r="AZ443" s="162" t="e">
        <f t="shared" si="80"/>
        <v>#NUM!</v>
      </c>
      <c r="BA443" s="162" t="e">
        <f t="shared" si="80"/>
        <v>#NUM!</v>
      </c>
      <c r="BB443" s="162" t="e">
        <f t="shared" si="80"/>
        <v>#NUM!</v>
      </c>
      <c r="BC443" s="162" t="e">
        <f t="shared" si="80"/>
        <v>#NUM!</v>
      </c>
      <c r="BD443" s="162" t="e">
        <f t="shared" si="80"/>
        <v>#NUM!</v>
      </c>
      <c r="BE443" s="162" t="e">
        <f t="shared" si="80"/>
        <v>#NUM!</v>
      </c>
      <c r="BF443" s="162" t="e">
        <f t="shared" si="80"/>
        <v>#NUM!</v>
      </c>
      <c r="BG443" s="162" t="e">
        <f t="shared" si="80"/>
        <v>#NUM!</v>
      </c>
      <c r="BH443" s="162" t="e">
        <f t="shared" si="80"/>
        <v>#NUM!</v>
      </c>
      <c r="BI443" s="162" t="e">
        <f t="shared" si="80"/>
        <v>#NUM!</v>
      </c>
      <c r="BJ443" s="162" t="e">
        <f t="shared" si="80"/>
        <v>#NUM!</v>
      </c>
      <c r="BK443" s="162" t="e">
        <f t="shared" si="80"/>
        <v>#NUM!</v>
      </c>
      <c r="BL443" s="162" t="e">
        <f t="shared" si="80"/>
        <v>#NUM!</v>
      </c>
      <c r="BM443" s="162" t="e">
        <f t="shared" si="81"/>
        <v>#NUM!</v>
      </c>
      <c r="BN443" s="162" t="e">
        <f t="shared" si="82"/>
        <v>#NUM!</v>
      </c>
      <c r="BO443" s="162" t="e">
        <f t="shared" si="82"/>
        <v>#NUM!</v>
      </c>
      <c r="BP443" s="162" t="e">
        <f t="shared" si="82"/>
        <v>#NUM!</v>
      </c>
      <c r="BQ443" s="162" t="e">
        <f t="shared" si="82"/>
        <v>#NUM!</v>
      </c>
      <c r="BR443" s="162" t="e">
        <f t="shared" si="82"/>
        <v>#NUM!</v>
      </c>
      <c r="BS443" s="162" t="e">
        <f t="shared" si="82"/>
        <v>#NUM!</v>
      </c>
      <c r="BT443" s="162" t="e">
        <f t="shared" si="82"/>
        <v>#NUM!</v>
      </c>
      <c r="BU443" s="162" t="e">
        <f t="shared" si="82"/>
        <v>#NUM!</v>
      </c>
      <c r="BV443" s="162" t="e">
        <f t="shared" si="82"/>
        <v>#NUM!</v>
      </c>
      <c r="BW443" s="162" t="e">
        <f t="shared" si="82"/>
        <v>#NUM!</v>
      </c>
      <c r="BX443" s="162" t="e">
        <f t="shared" si="82"/>
        <v>#NUM!</v>
      </c>
      <c r="BY443" s="162" t="e">
        <f t="shared" si="82"/>
        <v>#NUM!</v>
      </c>
      <c r="BZ443" s="162" t="e">
        <f t="shared" si="82"/>
        <v>#NUM!</v>
      </c>
      <c r="CA443" s="162" t="e">
        <f t="shared" si="82"/>
        <v>#NUM!</v>
      </c>
      <c r="CB443" s="162" t="e">
        <f t="shared" si="82"/>
        <v>#NUM!</v>
      </c>
      <c r="CC443" s="162" t="e">
        <f t="shared" si="82"/>
        <v>#NUM!</v>
      </c>
      <c r="CD443" s="162" t="e">
        <f t="shared" si="82"/>
        <v>#NUM!</v>
      </c>
      <c r="CE443" s="162" t="e">
        <f t="shared" si="82"/>
        <v>#NUM!</v>
      </c>
      <c r="CF443" s="162" t="e">
        <f t="shared" si="82"/>
        <v>#NUM!</v>
      </c>
      <c r="CG443" s="162" t="e">
        <f t="shared" si="82"/>
        <v>#NUM!</v>
      </c>
      <c r="CH443" s="162" t="e">
        <f t="shared" si="82"/>
        <v>#NUM!</v>
      </c>
      <c r="CI443" s="162" t="e">
        <f t="shared" si="82"/>
        <v>#NUM!</v>
      </c>
      <c r="CJ443" s="162" t="e">
        <f t="shared" si="82"/>
        <v>#NUM!</v>
      </c>
      <c r="CK443" s="162" t="e">
        <f t="shared" si="82"/>
        <v>#NUM!</v>
      </c>
      <c r="CL443" s="162" t="e">
        <f t="shared" si="82"/>
        <v>#NUM!</v>
      </c>
      <c r="CM443" s="162" t="e">
        <f t="shared" si="82"/>
        <v>#NUM!</v>
      </c>
      <c r="CN443" s="162" t="e">
        <f t="shared" si="82"/>
        <v>#NUM!</v>
      </c>
      <c r="CO443" s="162" t="e">
        <f t="shared" si="82"/>
        <v>#NUM!</v>
      </c>
      <c r="CP443" s="162" t="e">
        <f t="shared" si="82"/>
        <v>#NUM!</v>
      </c>
    </row>
    <row r="444" spans="13:94" ht="15" customHeight="1" x14ac:dyDescent="0.3">
      <c r="M444" s="2">
        <f t="shared" si="84"/>
        <v>6</v>
      </c>
      <c r="N444" s="2" t="str">
        <f t="shared" si="83"/>
        <v/>
      </c>
      <c r="O444" s="2" t="e" cm="1">
        <f t="array" ref="O444">INDEX($A$400:$A$429,SMALL(IF(ISNUMBER(MATCH($B$400:$B$429,$O$437,0)),MATCH(ROW($B$400:$B$429),ROW($B$400:$B$429)),""),ROWS($A$1:A6)))</f>
        <v>#NUM!</v>
      </c>
      <c r="P444" s="162" t="e">
        <f t="shared" si="85"/>
        <v>#NUM!</v>
      </c>
      <c r="Q444" s="162" t="e">
        <f t="shared" si="80"/>
        <v>#NUM!</v>
      </c>
      <c r="R444" s="162" t="e">
        <f t="shared" si="80"/>
        <v>#NUM!</v>
      </c>
      <c r="S444" s="162" t="e">
        <f t="shared" si="80"/>
        <v>#NUM!</v>
      </c>
      <c r="T444" s="162" t="e">
        <f t="shared" si="80"/>
        <v>#NUM!</v>
      </c>
      <c r="U444" s="162" t="e">
        <f t="shared" si="80"/>
        <v>#NUM!</v>
      </c>
      <c r="V444" s="162" t="e">
        <f t="shared" si="80"/>
        <v>#NUM!</v>
      </c>
      <c r="W444" s="162" t="e">
        <f t="shared" si="80"/>
        <v>#NUM!</v>
      </c>
      <c r="X444" s="162" t="e">
        <f t="shared" si="80"/>
        <v>#NUM!</v>
      </c>
      <c r="Y444" s="162" t="e">
        <f t="shared" si="80"/>
        <v>#NUM!</v>
      </c>
      <c r="Z444" s="162" t="e">
        <f t="shared" si="80"/>
        <v>#NUM!</v>
      </c>
      <c r="AA444" s="162" t="e">
        <f t="shared" ref="AA444:BL448" si="86">INDEX(AA$14:AA$217,(MATCH($N444&amp;$O444,$H$14:$H$217,0)))</f>
        <v>#NUM!</v>
      </c>
      <c r="AB444" s="162" t="e">
        <f t="shared" si="86"/>
        <v>#NUM!</v>
      </c>
      <c r="AC444" s="162" t="e">
        <f t="shared" si="86"/>
        <v>#NUM!</v>
      </c>
      <c r="AD444" s="162" t="e">
        <f t="shared" si="86"/>
        <v>#NUM!</v>
      </c>
      <c r="AE444" s="162" t="e">
        <f t="shared" si="86"/>
        <v>#NUM!</v>
      </c>
      <c r="AF444" s="162" t="e">
        <f t="shared" si="86"/>
        <v>#NUM!</v>
      </c>
      <c r="AG444" s="162" t="e">
        <f t="shared" si="86"/>
        <v>#NUM!</v>
      </c>
      <c r="AH444" s="162" t="e">
        <f t="shared" si="86"/>
        <v>#NUM!</v>
      </c>
      <c r="AI444" s="162" t="e">
        <f t="shared" si="86"/>
        <v>#NUM!</v>
      </c>
      <c r="AJ444" s="162" t="e">
        <f t="shared" si="86"/>
        <v>#NUM!</v>
      </c>
      <c r="AK444" s="162" t="e">
        <f t="shared" si="86"/>
        <v>#NUM!</v>
      </c>
      <c r="AL444" s="162" t="e">
        <f t="shared" si="86"/>
        <v>#NUM!</v>
      </c>
      <c r="AM444" s="162" t="e">
        <f t="shared" si="86"/>
        <v>#NUM!</v>
      </c>
      <c r="AN444" s="162" t="e">
        <f t="shared" si="86"/>
        <v>#NUM!</v>
      </c>
      <c r="AO444" s="162" t="e">
        <f t="shared" si="86"/>
        <v>#NUM!</v>
      </c>
      <c r="AP444" s="162" t="e">
        <f t="shared" si="86"/>
        <v>#NUM!</v>
      </c>
      <c r="AQ444" s="162" t="e">
        <f t="shared" si="86"/>
        <v>#NUM!</v>
      </c>
      <c r="AR444" s="162" t="e">
        <f t="shared" si="86"/>
        <v>#NUM!</v>
      </c>
      <c r="AS444" s="162" t="e">
        <f t="shared" si="86"/>
        <v>#NUM!</v>
      </c>
      <c r="AT444" s="162" t="e">
        <f t="shared" si="86"/>
        <v>#NUM!</v>
      </c>
      <c r="AU444" s="162" t="e">
        <f t="shared" si="86"/>
        <v>#NUM!</v>
      </c>
      <c r="AV444" s="162" t="e">
        <f t="shared" si="86"/>
        <v>#NUM!</v>
      </c>
      <c r="AW444" s="162" t="e">
        <f t="shared" si="86"/>
        <v>#NUM!</v>
      </c>
      <c r="AX444" s="162" t="e">
        <f t="shared" si="86"/>
        <v>#NUM!</v>
      </c>
      <c r="AY444" s="162" t="e">
        <f t="shared" si="86"/>
        <v>#NUM!</v>
      </c>
      <c r="AZ444" s="162" t="e">
        <f t="shared" si="86"/>
        <v>#NUM!</v>
      </c>
      <c r="BA444" s="162" t="e">
        <f t="shared" si="86"/>
        <v>#NUM!</v>
      </c>
      <c r="BB444" s="162" t="e">
        <f t="shared" si="86"/>
        <v>#NUM!</v>
      </c>
      <c r="BC444" s="162" t="e">
        <f t="shared" si="86"/>
        <v>#NUM!</v>
      </c>
      <c r="BD444" s="162" t="e">
        <f t="shared" si="86"/>
        <v>#NUM!</v>
      </c>
      <c r="BE444" s="162" t="e">
        <f t="shared" si="86"/>
        <v>#NUM!</v>
      </c>
      <c r="BF444" s="162" t="e">
        <f t="shared" si="86"/>
        <v>#NUM!</v>
      </c>
      <c r="BG444" s="162" t="e">
        <f t="shared" si="86"/>
        <v>#NUM!</v>
      </c>
      <c r="BH444" s="162" t="e">
        <f t="shared" si="86"/>
        <v>#NUM!</v>
      </c>
      <c r="BI444" s="162" t="e">
        <f t="shared" si="86"/>
        <v>#NUM!</v>
      </c>
      <c r="BJ444" s="162" t="e">
        <f t="shared" si="86"/>
        <v>#NUM!</v>
      </c>
      <c r="BK444" s="162" t="e">
        <f t="shared" si="86"/>
        <v>#NUM!</v>
      </c>
      <c r="BL444" s="162" t="e">
        <f t="shared" si="86"/>
        <v>#NUM!</v>
      </c>
      <c r="BM444" s="162" t="e">
        <f t="shared" si="81"/>
        <v>#NUM!</v>
      </c>
      <c r="BN444" s="162" t="e">
        <f t="shared" si="82"/>
        <v>#NUM!</v>
      </c>
      <c r="BO444" s="162" t="e">
        <f t="shared" si="82"/>
        <v>#NUM!</v>
      </c>
      <c r="BP444" s="162" t="e">
        <f t="shared" si="82"/>
        <v>#NUM!</v>
      </c>
      <c r="BQ444" s="162" t="e">
        <f t="shared" si="82"/>
        <v>#NUM!</v>
      </c>
      <c r="BR444" s="162" t="e">
        <f t="shared" si="82"/>
        <v>#NUM!</v>
      </c>
      <c r="BS444" s="162" t="e">
        <f t="shared" si="82"/>
        <v>#NUM!</v>
      </c>
      <c r="BT444" s="162" t="e">
        <f t="shared" si="82"/>
        <v>#NUM!</v>
      </c>
      <c r="BU444" s="162" t="e">
        <f t="shared" si="82"/>
        <v>#NUM!</v>
      </c>
      <c r="BV444" s="162" t="e">
        <f t="shared" si="82"/>
        <v>#NUM!</v>
      </c>
      <c r="BW444" s="162" t="e">
        <f t="shared" si="82"/>
        <v>#NUM!</v>
      </c>
      <c r="BX444" s="162" t="e">
        <f t="shared" si="82"/>
        <v>#NUM!</v>
      </c>
      <c r="BY444" s="162" t="e">
        <f t="shared" si="82"/>
        <v>#NUM!</v>
      </c>
      <c r="BZ444" s="162" t="e">
        <f t="shared" si="82"/>
        <v>#NUM!</v>
      </c>
      <c r="CA444" s="162" t="e">
        <f t="shared" si="82"/>
        <v>#NUM!</v>
      </c>
      <c r="CB444" s="162" t="e">
        <f t="shared" si="82"/>
        <v>#NUM!</v>
      </c>
      <c r="CC444" s="162" t="e">
        <f t="shared" si="82"/>
        <v>#NUM!</v>
      </c>
      <c r="CD444" s="162" t="e">
        <f t="shared" si="82"/>
        <v>#NUM!</v>
      </c>
      <c r="CE444" s="162" t="e">
        <f t="shared" si="82"/>
        <v>#NUM!</v>
      </c>
      <c r="CF444" s="162" t="e">
        <f t="shared" si="82"/>
        <v>#NUM!</v>
      </c>
      <c r="CG444" s="162" t="e">
        <f t="shared" si="82"/>
        <v>#NUM!</v>
      </c>
      <c r="CH444" s="162" t="e">
        <f t="shared" si="82"/>
        <v>#NUM!</v>
      </c>
      <c r="CI444" s="162" t="e">
        <f t="shared" si="82"/>
        <v>#NUM!</v>
      </c>
      <c r="CJ444" s="162" t="e">
        <f t="shared" si="82"/>
        <v>#NUM!</v>
      </c>
      <c r="CK444" s="162" t="e">
        <f t="shared" si="82"/>
        <v>#NUM!</v>
      </c>
      <c r="CL444" s="162" t="e">
        <f t="shared" si="82"/>
        <v>#NUM!</v>
      </c>
      <c r="CM444" s="162" t="e">
        <f t="shared" si="82"/>
        <v>#NUM!</v>
      </c>
      <c r="CN444" s="162" t="e">
        <f t="shared" si="82"/>
        <v>#NUM!</v>
      </c>
      <c r="CO444" s="162" t="e">
        <f t="shared" si="82"/>
        <v>#NUM!</v>
      </c>
      <c r="CP444" s="162" t="e">
        <f t="shared" si="82"/>
        <v>#NUM!</v>
      </c>
    </row>
    <row r="445" spans="13:94" ht="15" customHeight="1" x14ac:dyDescent="0.3">
      <c r="M445" s="2">
        <f t="shared" si="84"/>
        <v>7</v>
      </c>
      <c r="N445" s="2" t="str">
        <f t="shared" si="83"/>
        <v/>
      </c>
      <c r="O445" s="2" t="e" cm="1">
        <f t="array" ref="O445">INDEX($A$400:$A$429,SMALL(IF(ISNUMBER(MATCH($B$400:$B$429,$O$437,0)),MATCH(ROW($B$400:$B$429),ROW($B$400:$B$429)),""),ROWS($A$1:A7)))</f>
        <v>#NUM!</v>
      </c>
      <c r="P445" s="162" t="e">
        <f t="shared" si="85"/>
        <v>#NUM!</v>
      </c>
      <c r="Q445" s="162" t="e">
        <f t="shared" si="85"/>
        <v>#NUM!</v>
      </c>
      <c r="R445" s="162" t="e">
        <f t="shared" si="85"/>
        <v>#NUM!</v>
      </c>
      <c r="S445" s="162" t="e">
        <f t="shared" si="85"/>
        <v>#NUM!</v>
      </c>
      <c r="T445" s="162" t="e">
        <f t="shared" si="85"/>
        <v>#NUM!</v>
      </c>
      <c r="U445" s="162" t="e">
        <f t="shared" si="85"/>
        <v>#NUM!</v>
      </c>
      <c r="V445" s="162" t="e">
        <f t="shared" si="85"/>
        <v>#NUM!</v>
      </c>
      <c r="W445" s="162" t="e">
        <f t="shared" si="85"/>
        <v>#NUM!</v>
      </c>
      <c r="X445" s="162" t="e">
        <f t="shared" si="85"/>
        <v>#NUM!</v>
      </c>
      <c r="Y445" s="162" t="e">
        <f t="shared" si="85"/>
        <v>#NUM!</v>
      </c>
      <c r="Z445" s="162" t="e">
        <f t="shared" si="85"/>
        <v>#NUM!</v>
      </c>
      <c r="AA445" s="162" t="e">
        <f t="shared" si="85"/>
        <v>#NUM!</v>
      </c>
      <c r="AB445" s="162" t="e">
        <f t="shared" si="85"/>
        <v>#NUM!</v>
      </c>
      <c r="AC445" s="162" t="e">
        <f t="shared" si="85"/>
        <v>#NUM!</v>
      </c>
      <c r="AD445" s="162" t="e">
        <f t="shared" si="85"/>
        <v>#NUM!</v>
      </c>
      <c r="AE445" s="162" t="e">
        <f t="shared" si="85"/>
        <v>#NUM!</v>
      </c>
      <c r="AF445" s="162" t="e">
        <f t="shared" si="86"/>
        <v>#NUM!</v>
      </c>
      <c r="AG445" s="162" t="e">
        <f t="shared" si="86"/>
        <v>#NUM!</v>
      </c>
      <c r="AH445" s="162" t="e">
        <f t="shared" si="86"/>
        <v>#NUM!</v>
      </c>
      <c r="AI445" s="162" t="e">
        <f t="shared" si="86"/>
        <v>#NUM!</v>
      </c>
      <c r="AJ445" s="162" t="e">
        <f t="shared" si="86"/>
        <v>#NUM!</v>
      </c>
      <c r="AK445" s="162" t="e">
        <f t="shared" si="86"/>
        <v>#NUM!</v>
      </c>
      <c r="AL445" s="162" t="e">
        <f t="shared" si="86"/>
        <v>#NUM!</v>
      </c>
      <c r="AM445" s="162" t="e">
        <f t="shared" si="86"/>
        <v>#NUM!</v>
      </c>
      <c r="AN445" s="162" t="e">
        <f t="shared" si="86"/>
        <v>#NUM!</v>
      </c>
      <c r="AO445" s="162" t="e">
        <f t="shared" si="86"/>
        <v>#NUM!</v>
      </c>
      <c r="AP445" s="162" t="e">
        <f t="shared" si="86"/>
        <v>#NUM!</v>
      </c>
      <c r="AQ445" s="162" t="e">
        <f t="shared" si="86"/>
        <v>#NUM!</v>
      </c>
      <c r="AR445" s="162" t="e">
        <f t="shared" si="86"/>
        <v>#NUM!</v>
      </c>
      <c r="AS445" s="162" t="e">
        <f t="shared" si="86"/>
        <v>#NUM!</v>
      </c>
      <c r="AT445" s="162" t="e">
        <f t="shared" si="86"/>
        <v>#NUM!</v>
      </c>
      <c r="AU445" s="162" t="e">
        <f t="shared" si="86"/>
        <v>#NUM!</v>
      </c>
      <c r="AV445" s="162" t="e">
        <f t="shared" si="86"/>
        <v>#NUM!</v>
      </c>
      <c r="AW445" s="162" t="e">
        <f t="shared" si="86"/>
        <v>#NUM!</v>
      </c>
      <c r="AX445" s="162" t="e">
        <f t="shared" si="86"/>
        <v>#NUM!</v>
      </c>
      <c r="AY445" s="162" t="e">
        <f t="shared" si="86"/>
        <v>#NUM!</v>
      </c>
      <c r="AZ445" s="162" t="e">
        <f t="shared" si="86"/>
        <v>#NUM!</v>
      </c>
      <c r="BA445" s="162" t="e">
        <f t="shared" si="86"/>
        <v>#NUM!</v>
      </c>
      <c r="BB445" s="162" t="e">
        <f t="shared" si="86"/>
        <v>#NUM!</v>
      </c>
      <c r="BC445" s="162" t="e">
        <f t="shared" si="86"/>
        <v>#NUM!</v>
      </c>
      <c r="BD445" s="162" t="e">
        <f t="shared" si="86"/>
        <v>#NUM!</v>
      </c>
      <c r="BE445" s="162" t="e">
        <f t="shared" si="86"/>
        <v>#NUM!</v>
      </c>
      <c r="BF445" s="162" t="e">
        <f t="shared" si="86"/>
        <v>#NUM!</v>
      </c>
      <c r="BG445" s="162" t="e">
        <f t="shared" si="86"/>
        <v>#NUM!</v>
      </c>
      <c r="BH445" s="162" t="e">
        <f t="shared" si="86"/>
        <v>#NUM!</v>
      </c>
      <c r="BI445" s="162" t="e">
        <f t="shared" si="86"/>
        <v>#NUM!</v>
      </c>
      <c r="BJ445" s="162" t="e">
        <f t="shared" si="86"/>
        <v>#NUM!</v>
      </c>
      <c r="BK445" s="162" t="e">
        <f t="shared" si="86"/>
        <v>#NUM!</v>
      </c>
      <c r="BL445" s="162" t="e">
        <f t="shared" si="86"/>
        <v>#NUM!</v>
      </c>
      <c r="BM445" s="162" t="e">
        <f t="shared" si="81"/>
        <v>#NUM!</v>
      </c>
      <c r="BN445" s="162" t="e">
        <f t="shared" si="82"/>
        <v>#NUM!</v>
      </c>
      <c r="BO445" s="162" t="e">
        <f t="shared" si="82"/>
        <v>#NUM!</v>
      </c>
      <c r="BP445" s="162" t="e">
        <f t="shared" si="82"/>
        <v>#NUM!</v>
      </c>
      <c r="BQ445" s="162" t="e">
        <f t="shared" si="82"/>
        <v>#NUM!</v>
      </c>
      <c r="BR445" s="162" t="e">
        <f t="shared" si="82"/>
        <v>#NUM!</v>
      </c>
      <c r="BS445" s="162" t="e">
        <f t="shared" si="82"/>
        <v>#NUM!</v>
      </c>
      <c r="BT445" s="162" t="e">
        <f t="shared" si="82"/>
        <v>#NUM!</v>
      </c>
      <c r="BU445" s="162" t="e">
        <f t="shared" si="82"/>
        <v>#NUM!</v>
      </c>
      <c r="BV445" s="162" t="e">
        <f t="shared" si="82"/>
        <v>#NUM!</v>
      </c>
      <c r="BW445" s="162" t="e">
        <f t="shared" si="82"/>
        <v>#NUM!</v>
      </c>
      <c r="BX445" s="162" t="e">
        <f t="shared" si="82"/>
        <v>#NUM!</v>
      </c>
      <c r="BY445" s="162" t="e">
        <f t="shared" si="82"/>
        <v>#NUM!</v>
      </c>
      <c r="BZ445" s="162" t="e">
        <f t="shared" si="82"/>
        <v>#NUM!</v>
      </c>
      <c r="CA445" s="162" t="e">
        <f t="shared" si="82"/>
        <v>#NUM!</v>
      </c>
      <c r="CB445" s="162" t="e">
        <f t="shared" si="82"/>
        <v>#NUM!</v>
      </c>
      <c r="CC445" s="162" t="e">
        <f t="shared" si="82"/>
        <v>#NUM!</v>
      </c>
      <c r="CD445" s="162" t="e">
        <f t="shared" si="82"/>
        <v>#NUM!</v>
      </c>
      <c r="CE445" s="162" t="e">
        <f t="shared" si="82"/>
        <v>#NUM!</v>
      </c>
      <c r="CF445" s="162" t="e">
        <f t="shared" si="82"/>
        <v>#NUM!</v>
      </c>
      <c r="CG445" s="162" t="e">
        <f t="shared" si="82"/>
        <v>#NUM!</v>
      </c>
      <c r="CH445" s="162" t="e">
        <f t="shared" si="82"/>
        <v>#NUM!</v>
      </c>
      <c r="CI445" s="162" t="e">
        <f t="shared" si="82"/>
        <v>#NUM!</v>
      </c>
      <c r="CJ445" s="162" t="e">
        <f t="shared" si="82"/>
        <v>#NUM!</v>
      </c>
      <c r="CK445" s="162" t="e">
        <f t="shared" si="82"/>
        <v>#NUM!</v>
      </c>
      <c r="CL445" s="162" t="e">
        <f t="shared" si="82"/>
        <v>#NUM!</v>
      </c>
      <c r="CM445" s="162" t="e">
        <f t="shared" si="82"/>
        <v>#NUM!</v>
      </c>
      <c r="CN445" s="162" t="e">
        <f t="shared" si="82"/>
        <v>#NUM!</v>
      </c>
      <c r="CO445" s="162" t="e">
        <f t="shared" si="82"/>
        <v>#NUM!</v>
      </c>
      <c r="CP445" s="162" t="e">
        <f t="shared" si="82"/>
        <v>#NUM!</v>
      </c>
    </row>
    <row r="446" spans="13:94" ht="15" customHeight="1" x14ac:dyDescent="0.3">
      <c r="M446" s="2">
        <f t="shared" si="84"/>
        <v>8</v>
      </c>
      <c r="N446" s="2" t="str">
        <f t="shared" si="83"/>
        <v/>
      </c>
      <c r="O446" s="2" t="e" cm="1">
        <f t="array" ref="O446">INDEX($A$400:$A$429,SMALL(IF(ISNUMBER(MATCH($B$400:$B$429,$O$437,0)),MATCH(ROW($B$400:$B$429),ROW($B$400:$B$429)),""),ROWS($A$1:A8)))</f>
        <v>#NUM!</v>
      </c>
      <c r="P446" s="162" t="e">
        <f t="shared" si="85"/>
        <v>#NUM!</v>
      </c>
      <c r="Q446" s="162" t="e">
        <f t="shared" si="85"/>
        <v>#NUM!</v>
      </c>
      <c r="R446" s="162" t="e">
        <f t="shared" si="85"/>
        <v>#NUM!</v>
      </c>
      <c r="S446" s="162" t="e">
        <f t="shared" si="85"/>
        <v>#NUM!</v>
      </c>
      <c r="T446" s="162" t="e">
        <f t="shared" si="85"/>
        <v>#NUM!</v>
      </c>
      <c r="U446" s="162" t="e">
        <f t="shared" si="85"/>
        <v>#NUM!</v>
      </c>
      <c r="V446" s="162" t="e">
        <f t="shared" si="85"/>
        <v>#NUM!</v>
      </c>
      <c r="W446" s="162" t="e">
        <f t="shared" si="85"/>
        <v>#NUM!</v>
      </c>
      <c r="X446" s="162" t="e">
        <f t="shared" si="85"/>
        <v>#NUM!</v>
      </c>
      <c r="Y446" s="162" t="e">
        <f t="shared" si="85"/>
        <v>#NUM!</v>
      </c>
      <c r="Z446" s="162" t="e">
        <f t="shared" si="85"/>
        <v>#NUM!</v>
      </c>
      <c r="AA446" s="162" t="e">
        <f t="shared" si="85"/>
        <v>#NUM!</v>
      </c>
      <c r="AB446" s="162" t="e">
        <f t="shared" si="85"/>
        <v>#NUM!</v>
      </c>
      <c r="AC446" s="162" t="e">
        <f t="shared" si="85"/>
        <v>#NUM!</v>
      </c>
      <c r="AD446" s="162" t="e">
        <f t="shared" si="85"/>
        <v>#NUM!</v>
      </c>
      <c r="AE446" s="162" t="e">
        <f t="shared" si="85"/>
        <v>#NUM!</v>
      </c>
      <c r="AF446" s="162" t="e">
        <f t="shared" si="86"/>
        <v>#NUM!</v>
      </c>
      <c r="AG446" s="162" t="e">
        <f t="shared" si="86"/>
        <v>#NUM!</v>
      </c>
      <c r="AH446" s="162" t="e">
        <f t="shared" si="86"/>
        <v>#NUM!</v>
      </c>
      <c r="AI446" s="162" t="e">
        <f t="shared" si="86"/>
        <v>#NUM!</v>
      </c>
      <c r="AJ446" s="162" t="e">
        <f t="shared" si="86"/>
        <v>#NUM!</v>
      </c>
      <c r="AK446" s="162" t="e">
        <f t="shared" si="86"/>
        <v>#NUM!</v>
      </c>
      <c r="AL446" s="162" t="e">
        <f t="shared" si="86"/>
        <v>#NUM!</v>
      </c>
      <c r="AM446" s="162" t="e">
        <f t="shared" si="86"/>
        <v>#NUM!</v>
      </c>
      <c r="AN446" s="162" t="e">
        <f t="shared" si="86"/>
        <v>#NUM!</v>
      </c>
      <c r="AO446" s="162" t="e">
        <f t="shared" si="86"/>
        <v>#NUM!</v>
      </c>
      <c r="AP446" s="162" t="e">
        <f t="shared" si="86"/>
        <v>#NUM!</v>
      </c>
      <c r="AQ446" s="162" t="e">
        <f t="shared" si="86"/>
        <v>#NUM!</v>
      </c>
      <c r="AR446" s="162" t="e">
        <f t="shared" si="86"/>
        <v>#NUM!</v>
      </c>
      <c r="AS446" s="162" t="e">
        <f t="shared" si="86"/>
        <v>#NUM!</v>
      </c>
      <c r="AT446" s="162" t="e">
        <f t="shared" si="86"/>
        <v>#NUM!</v>
      </c>
      <c r="AU446" s="162" t="e">
        <f t="shared" si="86"/>
        <v>#NUM!</v>
      </c>
      <c r="AV446" s="162" t="e">
        <f t="shared" si="86"/>
        <v>#NUM!</v>
      </c>
      <c r="AW446" s="162" t="e">
        <f t="shared" si="86"/>
        <v>#NUM!</v>
      </c>
      <c r="AX446" s="162" t="e">
        <f t="shared" si="86"/>
        <v>#NUM!</v>
      </c>
      <c r="AY446" s="162" t="e">
        <f t="shared" si="86"/>
        <v>#NUM!</v>
      </c>
      <c r="AZ446" s="162" t="e">
        <f t="shared" si="86"/>
        <v>#NUM!</v>
      </c>
      <c r="BA446" s="162" t="e">
        <f t="shared" si="86"/>
        <v>#NUM!</v>
      </c>
      <c r="BB446" s="162" t="e">
        <f t="shared" si="86"/>
        <v>#NUM!</v>
      </c>
      <c r="BC446" s="162" t="e">
        <f t="shared" si="86"/>
        <v>#NUM!</v>
      </c>
      <c r="BD446" s="162" t="e">
        <f t="shared" si="86"/>
        <v>#NUM!</v>
      </c>
      <c r="BE446" s="162" t="e">
        <f t="shared" si="86"/>
        <v>#NUM!</v>
      </c>
      <c r="BF446" s="162" t="e">
        <f t="shared" si="86"/>
        <v>#NUM!</v>
      </c>
      <c r="BG446" s="162" t="e">
        <f t="shared" si="86"/>
        <v>#NUM!</v>
      </c>
      <c r="BH446" s="162" t="e">
        <f t="shared" si="86"/>
        <v>#NUM!</v>
      </c>
      <c r="BI446" s="162" t="e">
        <f t="shared" si="86"/>
        <v>#NUM!</v>
      </c>
      <c r="BJ446" s="162" t="e">
        <f t="shared" si="86"/>
        <v>#NUM!</v>
      </c>
      <c r="BK446" s="162" t="e">
        <f t="shared" si="86"/>
        <v>#NUM!</v>
      </c>
      <c r="BL446" s="162" t="e">
        <f t="shared" si="86"/>
        <v>#NUM!</v>
      </c>
      <c r="BM446" s="162" t="e">
        <f t="shared" si="81"/>
        <v>#NUM!</v>
      </c>
      <c r="BN446" s="162" t="e">
        <f t="shared" si="82"/>
        <v>#NUM!</v>
      </c>
      <c r="BO446" s="162" t="e">
        <f t="shared" si="82"/>
        <v>#NUM!</v>
      </c>
      <c r="BP446" s="162" t="e">
        <f t="shared" si="82"/>
        <v>#NUM!</v>
      </c>
      <c r="BQ446" s="162" t="e">
        <f t="shared" si="82"/>
        <v>#NUM!</v>
      </c>
      <c r="BR446" s="162" t="e">
        <f t="shared" si="82"/>
        <v>#NUM!</v>
      </c>
      <c r="BS446" s="162" t="e">
        <f t="shared" si="82"/>
        <v>#NUM!</v>
      </c>
      <c r="BT446" s="162" t="e">
        <f t="shared" si="82"/>
        <v>#NUM!</v>
      </c>
      <c r="BU446" s="162" t="e">
        <f t="shared" si="82"/>
        <v>#NUM!</v>
      </c>
      <c r="BV446" s="162" t="e">
        <f t="shared" si="82"/>
        <v>#NUM!</v>
      </c>
      <c r="BW446" s="162" t="e">
        <f t="shared" si="82"/>
        <v>#NUM!</v>
      </c>
      <c r="BX446" s="162" t="e">
        <f t="shared" si="82"/>
        <v>#NUM!</v>
      </c>
      <c r="BY446" s="162" t="e">
        <f t="shared" si="82"/>
        <v>#NUM!</v>
      </c>
      <c r="BZ446" s="162" t="e">
        <f t="shared" si="82"/>
        <v>#NUM!</v>
      </c>
      <c r="CA446" s="162" t="e">
        <f t="shared" si="82"/>
        <v>#NUM!</v>
      </c>
      <c r="CB446" s="162" t="e">
        <f t="shared" si="82"/>
        <v>#NUM!</v>
      </c>
      <c r="CC446" s="162" t="e">
        <f t="shared" si="82"/>
        <v>#NUM!</v>
      </c>
      <c r="CD446" s="162" t="e">
        <f t="shared" si="82"/>
        <v>#NUM!</v>
      </c>
      <c r="CE446" s="162" t="e">
        <f t="shared" si="82"/>
        <v>#NUM!</v>
      </c>
      <c r="CF446" s="162" t="e">
        <f t="shared" si="82"/>
        <v>#NUM!</v>
      </c>
      <c r="CG446" s="162" t="e">
        <f t="shared" si="82"/>
        <v>#NUM!</v>
      </c>
      <c r="CH446" s="162" t="e">
        <f t="shared" si="82"/>
        <v>#NUM!</v>
      </c>
      <c r="CI446" s="162" t="e">
        <f t="shared" si="82"/>
        <v>#NUM!</v>
      </c>
      <c r="CJ446" s="162" t="e">
        <f t="shared" si="82"/>
        <v>#NUM!</v>
      </c>
      <c r="CK446" s="162" t="e">
        <f t="shared" si="82"/>
        <v>#NUM!</v>
      </c>
      <c r="CL446" s="162" t="e">
        <f t="shared" si="82"/>
        <v>#NUM!</v>
      </c>
      <c r="CM446" s="162" t="e">
        <f t="shared" si="82"/>
        <v>#NUM!</v>
      </c>
      <c r="CN446" s="162" t="e">
        <f t="shared" si="82"/>
        <v>#NUM!</v>
      </c>
      <c r="CO446" s="162" t="e">
        <f t="shared" si="82"/>
        <v>#NUM!</v>
      </c>
      <c r="CP446" s="162" t="e">
        <f t="shared" si="82"/>
        <v>#NUM!</v>
      </c>
    </row>
    <row r="447" spans="13:94" ht="15" customHeight="1" x14ac:dyDescent="0.3">
      <c r="M447" s="2">
        <f t="shared" si="84"/>
        <v>9</v>
      </c>
      <c r="N447" s="2" t="str">
        <f t="shared" si="83"/>
        <v/>
      </c>
      <c r="O447" s="2" t="e" cm="1">
        <f t="array" ref="O447">INDEX($A$400:$A$429,SMALL(IF(ISNUMBER(MATCH($B$400:$B$429,$O$437,0)),MATCH(ROW($B$400:$B$429),ROW($B$400:$B$429)),""),ROWS($A$1:A9)))</f>
        <v>#NUM!</v>
      </c>
      <c r="P447" s="162" t="e">
        <f t="shared" si="85"/>
        <v>#NUM!</v>
      </c>
      <c r="Q447" s="162" t="e">
        <f t="shared" si="85"/>
        <v>#NUM!</v>
      </c>
      <c r="R447" s="162" t="e">
        <f t="shared" si="85"/>
        <v>#NUM!</v>
      </c>
      <c r="S447" s="162" t="e">
        <f t="shared" si="85"/>
        <v>#NUM!</v>
      </c>
      <c r="T447" s="162" t="e">
        <f t="shared" si="85"/>
        <v>#NUM!</v>
      </c>
      <c r="U447" s="162" t="e">
        <f t="shared" si="85"/>
        <v>#NUM!</v>
      </c>
      <c r="V447" s="162" t="e">
        <f t="shared" si="85"/>
        <v>#NUM!</v>
      </c>
      <c r="W447" s="162" t="e">
        <f t="shared" si="85"/>
        <v>#NUM!</v>
      </c>
      <c r="X447" s="162" t="e">
        <f t="shared" si="85"/>
        <v>#NUM!</v>
      </c>
      <c r="Y447" s="162" t="e">
        <f t="shared" si="85"/>
        <v>#NUM!</v>
      </c>
      <c r="Z447" s="162" t="e">
        <f t="shared" si="85"/>
        <v>#NUM!</v>
      </c>
      <c r="AA447" s="162" t="e">
        <f t="shared" si="85"/>
        <v>#NUM!</v>
      </c>
      <c r="AB447" s="162" t="e">
        <f t="shared" si="85"/>
        <v>#NUM!</v>
      </c>
      <c r="AC447" s="162" t="e">
        <f t="shared" si="85"/>
        <v>#NUM!</v>
      </c>
      <c r="AD447" s="162" t="e">
        <f t="shared" si="85"/>
        <v>#NUM!</v>
      </c>
      <c r="AE447" s="162" t="e">
        <f t="shared" si="85"/>
        <v>#NUM!</v>
      </c>
      <c r="AF447" s="162" t="e">
        <f t="shared" si="86"/>
        <v>#NUM!</v>
      </c>
      <c r="AG447" s="162" t="e">
        <f t="shared" si="86"/>
        <v>#NUM!</v>
      </c>
      <c r="AH447" s="162" t="e">
        <f t="shared" si="86"/>
        <v>#NUM!</v>
      </c>
      <c r="AI447" s="162" t="e">
        <f t="shared" si="86"/>
        <v>#NUM!</v>
      </c>
      <c r="AJ447" s="162" t="e">
        <f t="shared" si="86"/>
        <v>#NUM!</v>
      </c>
      <c r="AK447" s="162" t="e">
        <f t="shared" si="86"/>
        <v>#NUM!</v>
      </c>
      <c r="AL447" s="162" t="e">
        <f t="shared" si="86"/>
        <v>#NUM!</v>
      </c>
      <c r="AM447" s="162" t="e">
        <f t="shared" si="86"/>
        <v>#NUM!</v>
      </c>
      <c r="AN447" s="162" t="e">
        <f t="shared" si="86"/>
        <v>#NUM!</v>
      </c>
      <c r="AO447" s="162" t="e">
        <f t="shared" si="86"/>
        <v>#NUM!</v>
      </c>
      <c r="AP447" s="162" t="e">
        <f t="shared" si="86"/>
        <v>#NUM!</v>
      </c>
      <c r="AQ447" s="162" t="e">
        <f t="shared" si="86"/>
        <v>#NUM!</v>
      </c>
      <c r="AR447" s="162" t="e">
        <f t="shared" si="86"/>
        <v>#NUM!</v>
      </c>
      <c r="AS447" s="162" t="e">
        <f t="shared" si="86"/>
        <v>#NUM!</v>
      </c>
      <c r="AT447" s="162" t="e">
        <f t="shared" si="86"/>
        <v>#NUM!</v>
      </c>
      <c r="AU447" s="162" t="e">
        <f t="shared" si="86"/>
        <v>#NUM!</v>
      </c>
      <c r="AV447" s="162" t="e">
        <f t="shared" si="86"/>
        <v>#NUM!</v>
      </c>
      <c r="AW447" s="162" t="e">
        <f t="shared" si="86"/>
        <v>#NUM!</v>
      </c>
      <c r="AX447" s="162" t="e">
        <f t="shared" si="86"/>
        <v>#NUM!</v>
      </c>
      <c r="AY447" s="162" t="e">
        <f t="shared" si="86"/>
        <v>#NUM!</v>
      </c>
      <c r="AZ447" s="162" t="e">
        <f t="shared" si="86"/>
        <v>#NUM!</v>
      </c>
      <c r="BA447" s="162" t="e">
        <f t="shared" si="86"/>
        <v>#NUM!</v>
      </c>
      <c r="BB447" s="162" t="e">
        <f t="shared" si="86"/>
        <v>#NUM!</v>
      </c>
      <c r="BC447" s="162" t="e">
        <f t="shared" si="86"/>
        <v>#NUM!</v>
      </c>
      <c r="BD447" s="162" t="e">
        <f t="shared" si="86"/>
        <v>#NUM!</v>
      </c>
      <c r="BE447" s="162" t="e">
        <f t="shared" si="86"/>
        <v>#NUM!</v>
      </c>
      <c r="BF447" s="162" t="e">
        <f t="shared" si="86"/>
        <v>#NUM!</v>
      </c>
      <c r="BG447" s="162" t="e">
        <f t="shared" si="86"/>
        <v>#NUM!</v>
      </c>
      <c r="BH447" s="162" t="e">
        <f t="shared" si="86"/>
        <v>#NUM!</v>
      </c>
      <c r="BI447" s="162" t="e">
        <f t="shared" si="86"/>
        <v>#NUM!</v>
      </c>
      <c r="BJ447" s="162" t="e">
        <f t="shared" si="86"/>
        <v>#NUM!</v>
      </c>
      <c r="BK447" s="162" t="e">
        <f t="shared" si="86"/>
        <v>#NUM!</v>
      </c>
      <c r="BL447" s="162" t="e">
        <f t="shared" si="86"/>
        <v>#NUM!</v>
      </c>
      <c r="BM447" s="162" t="e">
        <f t="shared" si="81"/>
        <v>#NUM!</v>
      </c>
      <c r="BN447" s="162" t="e">
        <f t="shared" si="82"/>
        <v>#NUM!</v>
      </c>
      <c r="BO447" s="162" t="e">
        <f t="shared" si="82"/>
        <v>#NUM!</v>
      </c>
      <c r="BP447" s="162" t="e">
        <f t="shared" si="82"/>
        <v>#NUM!</v>
      </c>
      <c r="BQ447" s="162" t="e">
        <f t="shared" si="82"/>
        <v>#NUM!</v>
      </c>
      <c r="BR447" s="162" t="e">
        <f t="shared" si="82"/>
        <v>#NUM!</v>
      </c>
      <c r="BS447" s="162" t="e">
        <f t="shared" si="82"/>
        <v>#NUM!</v>
      </c>
      <c r="BT447" s="162" t="e">
        <f t="shared" si="82"/>
        <v>#NUM!</v>
      </c>
      <c r="BU447" s="162" t="e">
        <f t="shared" si="82"/>
        <v>#NUM!</v>
      </c>
      <c r="BV447" s="162" t="e">
        <f t="shared" si="82"/>
        <v>#NUM!</v>
      </c>
      <c r="BW447" s="162" t="e">
        <f t="shared" si="82"/>
        <v>#NUM!</v>
      </c>
      <c r="BX447" s="162" t="e">
        <f t="shared" si="82"/>
        <v>#NUM!</v>
      </c>
      <c r="BY447" s="162" t="e">
        <f t="shared" si="82"/>
        <v>#NUM!</v>
      </c>
      <c r="BZ447" s="162" t="e">
        <f t="shared" si="82"/>
        <v>#NUM!</v>
      </c>
      <c r="CA447" s="162" t="e">
        <f t="shared" si="82"/>
        <v>#NUM!</v>
      </c>
      <c r="CB447" s="162" t="e">
        <f t="shared" si="82"/>
        <v>#NUM!</v>
      </c>
      <c r="CC447" s="162" t="e">
        <f t="shared" si="82"/>
        <v>#NUM!</v>
      </c>
      <c r="CD447" s="162" t="e">
        <f t="shared" si="82"/>
        <v>#NUM!</v>
      </c>
      <c r="CE447" s="162" t="e">
        <f t="shared" si="82"/>
        <v>#NUM!</v>
      </c>
      <c r="CF447" s="162" t="e">
        <f t="shared" si="82"/>
        <v>#NUM!</v>
      </c>
      <c r="CG447" s="162" t="e">
        <f t="shared" si="82"/>
        <v>#NUM!</v>
      </c>
      <c r="CH447" s="162" t="e">
        <f t="shared" si="82"/>
        <v>#NUM!</v>
      </c>
      <c r="CI447" s="162" t="e">
        <f t="shared" si="82"/>
        <v>#NUM!</v>
      </c>
      <c r="CJ447" s="162" t="e">
        <f t="shared" si="82"/>
        <v>#NUM!</v>
      </c>
      <c r="CK447" s="162" t="e">
        <f t="shared" ref="CK447:CP448" si="87">INDEX(CK$14:CK$217,(MATCH($N447&amp;$O447,$H$14:$H$217,0)))</f>
        <v>#NUM!</v>
      </c>
      <c r="CL447" s="162" t="e">
        <f t="shared" si="87"/>
        <v>#NUM!</v>
      </c>
      <c r="CM447" s="162" t="e">
        <f t="shared" si="87"/>
        <v>#NUM!</v>
      </c>
      <c r="CN447" s="162" t="e">
        <f t="shared" si="87"/>
        <v>#NUM!</v>
      </c>
      <c r="CO447" s="162" t="e">
        <f t="shared" si="87"/>
        <v>#NUM!</v>
      </c>
      <c r="CP447" s="162" t="e">
        <f t="shared" si="87"/>
        <v>#NUM!</v>
      </c>
    </row>
    <row r="448" spans="13:94" ht="15" customHeight="1" x14ac:dyDescent="0.3">
      <c r="M448" s="2">
        <f>M447+1</f>
        <v>10</v>
      </c>
      <c r="N448" s="2" t="str">
        <f t="shared" si="83"/>
        <v/>
      </c>
      <c r="O448" s="2" t="e" cm="1">
        <f t="array" ref="O448">INDEX($A$400:$A$429,SMALL(IF(ISNUMBER(MATCH($B$400:$B$429,$O$437,0)),MATCH(ROW($B$400:$B$429),ROW($B$400:$B$429)),""),ROWS($A$1:A10)))</f>
        <v>#NUM!</v>
      </c>
      <c r="P448" s="162" t="e">
        <f t="shared" si="85"/>
        <v>#NUM!</v>
      </c>
      <c r="Q448" s="162" t="e">
        <f t="shared" si="85"/>
        <v>#NUM!</v>
      </c>
      <c r="R448" s="162" t="e">
        <f t="shared" si="85"/>
        <v>#NUM!</v>
      </c>
      <c r="S448" s="162" t="e">
        <f t="shared" si="85"/>
        <v>#NUM!</v>
      </c>
      <c r="T448" s="162" t="e">
        <f t="shared" si="85"/>
        <v>#NUM!</v>
      </c>
      <c r="U448" s="162" t="e">
        <f t="shared" si="85"/>
        <v>#NUM!</v>
      </c>
      <c r="V448" s="162" t="e">
        <f t="shared" si="85"/>
        <v>#NUM!</v>
      </c>
      <c r="W448" s="162" t="e">
        <f t="shared" si="85"/>
        <v>#NUM!</v>
      </c>
      <c r="X448" s="162" t="e">
        <f t="shared" si="85"/>
        <v>#NUM!</v>
      </c>
      <c r="Y448" s="162" t="e">
        <f t="shared" si="85"/>
        <v>#NUM!</v>
      </c>
      <c r="Z448" s="162" t="e">
        <f t="shared" si="85"/>
        <v>#NUM!</v>
      </c>
      <c r="AA448" s="162" t="e">
        <f t="shared" si="85"/>
        <v>#NUM!</v>
      </c>
      <c r="AB448" s="162" t="e">
        <f t="shared" si="85"/>
        <v>#NUM!</v>
      </c>
      <c r="AC448" s="162" t="e">
        <f t="shared" si="85"/>
        <v>#NUM!</v>
      </c>
      <c r="AD448" s="162" t="e">
        <f t="shared" si="85"/>
        <v>#NUM!</v>
      </c>
      <c r="AE448" s="162" t="e">
        <f t="shared" si="85"/>
        <v>#NUM!</v>
      </c>
      <c r="AF448" s="162" t="e">
        <f t="shared" si="86"/>
        <v>#NUM!</v>
      </c>
      <c r="AG448" s="162" t="e">
        <f t="shared" si="86"/>
        <v>#NUM!</v>
      </c>
      <c r="AH448" s="162" t="e">
        <f t="shared" si="86"/>
        <v>#NUM!</v>
      </c>
      <c r="AI448" s="162" t="e">
        <f t="shared" si="86"/>
        <v>#NUM!</v>
      </c>
      <c r="AJ448" s="162" t="e">
        <f t="shared" si="86"/>
        <v>#NUM!</v>
      </c>
      <c r="AK448" s="162" t="e">
        <f t="shared" si="86"/>
        <v>#NUM!</v>
      </c>
      <c r="AL448" s="162" t="e">
        <f t="shared" si="86"/>
        <v>#NUM!</v>
      </c>
      <c r="AM448" s="162" t="e">
        <f t="shared" si="86"/>
        <v>#NUM!</v>
      </c>
      <c r="AN448" s="162" t="e">
        <f t="shared" si="86"/>
        <v>#NUM!</v>
      </c>
      <c r="AO448" s="162" t="e">
        <f t="shared" si="86"/>
        <v>#NUM!</v>
      </c>
      <c r="AP448" s="162" t="e">
        <f t="shared" si="86"/>
        <v>#NUM!</v>
      </c>
      <c r="AQ448" s="162" t="e">
        <f t="shared" si="86"/>
        <v>#NUM!</v>
      </c>
      <c r="AR448" s="162" t="e">
        <f t="shared" si="86"/>
        <v>#NUM!</v>
      </c>
      <c r="AS448" s="162" t="e">
        <f t="shared" si="86"/>
        <v>#NUM!</v>
      </c>
      <c r="AT448" s="162" t="e">
        <f t="shared" si="86"/>
        <v>#NUM!</v>
      </c>
      <c r="AU448" s="162" t="e">
        <f t="shared" si="86"/>
        <v>#NUM!</v>
      </c>
      <c r="AV448" s="162" t="e">
        <f t="shared" si="86"/>
        <v>#NUM!</v>
      </c>
      <c r="AW448" s="162" t="e">
        <f t="shared" si="86"/>
        <v>#NUM!</v>
      </c>
      <c r="AX448" s="162" t="e">
        <f t="shared" si="86"/>
        <v>#NUM!</v>
      </c>
      <c r="AY448" s="162" t="e">
        <f t="shared" si="86"/>
        <v>#NUM!</v>
      </c>
      <c r="AZ448" s="162" t="e">
        <f t="shared" si="86"/>
        <v>#NUM!</v>
      </c>
      <c r="BA448" s="162" t="e">
        <f t="shared" si="86"/>
        <v>#NUM!</v>
      </c>
      <c r="BB448" s="162" t="e">
        <f t="shared" si="86"/>
        <v>#NUM!</v>
      </c>
      <c r="BC448" s="162" t="e">
        <f t="shared" si="86"/>
        <v>#NUM!</v>
      </c>
      <c r="BD448" s="162" t="e">
        <f t="shared" si="86"/>
        <v>#NUM!</v>
      </c>
      <c r="BE448" s="162" t="e">
        <f t="shared" si="86"/>
        <v>#NUM!</v>
      </c>
      <c r="BF448" s="162" t="e">
        <f t="shared" si="86"/>
        <v>#NUM!</v>
      </c>
      <c r="BG448" s="162" t="e">
        <f t="shared" si="86"/>
        <v>#NUM!</v>
      </c>
      <c r="BH448" s="162" t="e">
        <f t="shared" si="86"/>
        <v>#NUM!</v>
      </c>
      <c r="BI448" s="162" t="e">
        <f t="shared" si="86"/>
        <v>#NUM!</v>
      </c>
      <c r="BJ448" s="162" t="e">
        <f t="shared" si="86"/>
        <v>#NUM!</v>
      </c>
      <c r="BK448" s="162" t="e">
        <f t="shared" si="86"/>
        <v>#NUM!</v>
      </c>
      <c r="BL448" s="162" t="e">
        <f t="shared" si="86"/>
        <v>#NUM!</v>
      </c>
      <c r="BM448" s="162" t="e">
        <f t="shared" si="81"/>
        <v>#NUM!</v>
      </c>
      <c r="BN448" s="162" t="e">
        <f t="shared" ref="BN448:CJ448" si="88">INDEX(BN$14:BN$217,(MATCH($N448&amp;$O448,$H$14:$H$217,0)))</f>
        <v>#NUM!</v>
      </c>
      <c r="BO448" s="162" t="e">
        <f t="shared" si="88"/>
        <v>#NUM!</v>
      </c>
      <c r="BP448" s="162" t="e">
        <f t="shared" si="88"/>
        <v>#NUM!</v>
      </c>
      <c r="BQ448" s="162" t="e">
        <f t="shared" si="88"/>
        <v>#NUM!</v>
      </c>
      <c r="BR448" s="162" t="e">
        <f t="shared" si="88"/>
        <v>#NUM!</v>
      </c>
      <c r="BS448" s="162" t="e">
        <f t="shared" si="88"/>
        <v>#NUM!</v>
      </c>
      <c r="BT448" s="162" t="e">
        <f t="shared" si="88"/>
        <v>#NUM!</v>
      </c>
      <c r="BU448" s="162" t="e">
        <f t="shared" si="88"/>
        <v>#NUM!</v>
      </c>
      <c r="BV448" s="162" t="e">
        <f t="shared" si="88"/>
        <v>#NUM!</v>
      </c>
      <c r="BW448" s="162" t="e">
        <f t="shared" si="88"/>
        <v>#NUM!</v>
      </c>
      <c r="BX448" s="162" t="e">
        <f t="shared" si="88"/>
        <v>#NUM!</v>
      </c>
      <c r="BY448" s="162" t="e">
        <f t="shared" si="88"/>
        <v>#NUM!</v>
      </c>
      <c r="BZ448" s="162" t="e">
        <f t="shared" si="88"/>
        <v>#NUM!</v>
      </c>
      <c r="CA448" s="162" t="e">
        <f t="shared" si="88"/>
        <v>#NUM!</v>
      </c>
      <c r="CB448" s="162" t="e">
        <f t="shared" si="88"/>
        <v>#NUM!</v>
      </c>
      <c r="CC448" s="162" t="e">
        <f t="shared" si="88"/>
        <v>#NUM!</v>
      </c>
      <c r="CD448" s="162" t="e">
        <f t="shared" si="88"/>
        <v>#NUM!</v>
      </c>
      <c r="CE448" s="162" t="e">
        <f t="shared" si="88"/>
        <v>#NUM!</v>
      </c>
      <c r="CF448" s="162" t="e">
        <f t="shared" si="88"/>
        <v>#NUM!</v>
      </c>
      <c r="CG448" s="162" t="e">
        <f t="shared" si="88"/>
        <v>#NUM!</v>
      </c>
      <c r="CH448" s="162" t="e">
        <f t="shared" si="88"/>
        <v>#NUM!</v>
      </c>
      <c r="CI448" s="162" t="e">
        <f t="shared" si="88"/>
        <v>#NUM!</v>
      </c>
      <c r="CJ448" s="162" t="e">
        <f t="shared" si="88"/>
        <v>#NUM!</v>
      </c>
      <c r="CK448" s="162" t="e">
        <f t="shared" si="87"/>
        <v>#NUM!</v>
      </c>
      <c r="CL448" s="162" t="e">
        <f t="shared" si="87"/>
        <v>#NUM!</v>
      </c>
      <c r="CM448" s="162" t="e">
        <f t="shared" si="87"/>
        <v>#NUM!</v>
      </c>
      <c r="CN448" s="162" t="e">
        <f t="shared" si="87"/>
        <v>#NUM!</v>
      </c>
      <c r="CO448" s="162" t="e">
        <f t="shared" si="87"/>
        <v>#NUM!</v>
      </c>
      <c r="CP448" s="162" t="e">
        <f t="shared" si="87"/>
        <v>#NUM!</v>
      </c>
    </row>
    <row r="449" spans="13:94" ht="15" customHeight="1" x14ac:dyDescent="0.3">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row>
    <row r="450" spans="13:94" ht="15" customHeight="1" x14ac:dyDescent="0.3">
      <c r="O450" s="2" t="s">
        <v>129</v>
      </c>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row>
    <row r="451" spans="13:94" ht="15" customHeight="1" x14ac:dyDescent="0.3">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row>
    <row r="452" spans="13:94" ht="15" customHeight="1" x14ac:dyDescent="0.3">
      <c r="M452" s="2">
        <v>1</v>
      </c>
      <c r="N452" s="2" t="str">
        <f>IF(ISTEXT(O452),$O$450,"")</f>
        <v/>
      </c>
      <c r="O452" s="2" t="e" cm="1">
        <f t="array" ref="O452">INDEX($A$400:$A$429,SMALL(IF(ISNUMBER(MATCH($B$400:$B$429,$O$450,0)),MATCH(ROW($B$400:$B$429),ROW($B$400:$B$429)),""),ROWS($A$1:A1)))</f>
        <v>#NUM!</v>
      </c>
      <c r="P452" s="162" t="e">
        <f>INDEX(P$14:P$217,(MATCH($N452&amp;$O452,$H$14:$H$217,0)))</f>
        <v>#NUM!</v>
      </c>
      <c r="Q452" s="162" t="e">
        <f t="shared" ref="Q452:BL457" si="89">INDEX(Q$14:Q$217,(MATCH($N452&amp;$O452,$H$14:$H$217,0)))</f>
        <v>#NUM!</v>
      </c>
      <c r="R452" s="162" t="e">
        <f t="shared" si="89"/>
        <v>#NUM!</v>
      </c>
      <c r="S452" s="162" t="e">
        <f t="shared" si="89"/>
        <v>#NUM!</v>
      </c>
      <c r="T452" s="162" t="e">
        <f t="shared" si="89"/>
        <v>#NUM!</v>
      </c>
      <c r="U452" s="162" t="e">
        <f t="shared" si="89"/>
        <v>#NUM!</v>
      </c>
      <c r="V452" s="162" t="e">
        <f t="shared" si="89"/>
        <v>#NUM!</v>
      </c>
      <c r="W452" s="162" t="e">
        <f t="shared" si="89"/>
        <v>#NUM!</v>
      </c>
      <c r="X452" s="162" t="e">
        <f t="shared" si="89"/>
        <v>#NUM!</v>
      </c>
      <c r="Y452" s="162" t="e">
        <f t="shared" si="89"/>
        <v>#NUM!</v>
      </c>
      <c r="Z452" s="162" t="e">
        <f t="shared" si="89"/>
        <v>#NUM!</v>
      </c>
      <c r="AA452" s="162" t="e">
        <f t="shared" si="89"/>
        <v>#NUM!</v>
      </c>
      <c r="AB452" s="162" t="e">
        <f t="shared" si="89"/>
        <v>#NUM!</v>
      </c>
      <c r="AC452" s="162" t="e">
        <f t="shared" si="89"/>
        <v>#NUM!</v>
      </c>
      <c r="AD452" s="162" t="e">
        <f t="shared" si="89"/>
        <v>#NUM!</v>
      </c>
      <c r="AE452" s="162" t="e">
        <f t="shared" si="89"/>
        <v>#NUM!</v>
      </c>
      <c r="AF452" s="162" t="e">
        <f t="shared" si="89"/>
        <v>#NUM!</v>
      </c>
      <c r="AG452" s="162" t="e">
        <f t="shared" si="89"/>
        <v>#NUM!</v>
      </c>
      <c r="AH452" s="162" t="e">
        <f t="shared" si="89"/>
        <v>#NUM!</v>
      </c>
      <c r="AI452" s="162" t="e">
        <f t="shared" si="89"/>
        <v>#NUM!</v>
      </c>
      <c r="AJ452" s="162" t="e">
        <f t="shared" si="89"/>
        <v>#NUM!</v>
      </c>
      <c r="AK452" s="162" t="e">
        <f t="shared" si="89"/>
        <v>#NUM!</v>
      </c>
      <c r="AL452" s="162" t="e">
        <f t="shared" si="89"/>
        <v>#NUM!</v>
      </c>
      <c r="AM452" s="162" t="e">
        <f t="shared" si="89"/>
        <v>#NUM!</v>
      </c>
      <c r="AN452" s="162" t="e">
        <f t="shared" si="89"/>
        <v>#NUM!</v>
      </c>
      <c r="AO452" s="162" t="e">
        <f t="shared" si="89"/>
        <v>#NUM!</v>
      </c>
      <c r="AP452" s="162" t="e">
        <f t="shared" si="89"/>
        <v>#NUM!</v>
      </c>
      <c r="AQ452" s="162" t="e">
        <f t="shared" si="89"/>
        <v>#NUM!</v>
      </c>
      <c r="AR452" s="162" t="e">
        <f t="shared" si="89"/>
        <v>#NUM!</v>
      </c>
      <c r="AS452" s="162" t="e">
        <f t="shared" si="89"/>
        <v>#NUM!</v>
      </c>
      <c r="AT452" s="162" t="e">
        <f t="shared" si="89"/>
        <v>#NUM!</v>
      </c>
      <c r="AU452" s="162" t="e">
        <f t="shared" si="89"/>
        <v>#NUM!</v>
      </c>
      <c r="AV452" s="162" t="e">
        <f t="shared" si="89"/>
        <v>#NUM!</v>
      </c>
      <c r="AW452" s="162" t="e">
        <f t="shared" si="89"/>
        <v>#NUM!</v>
      </c>
      <c r="AX452" s="162" t="e">
        <f t="shared" si="89"/>
        <v>#NUM!</v>
      </c>
      <c r="AY452" s="162" t="e">
        <f t="shared" si="89"/>
        <v>#NUM!</v>
      </c>
      <c r="AZ452" s="162" t="e">
        <f t="shared" si="89"/>
        <v>#NUM!</v>
      </c>
      <c r="BA452" s="162" t="e">
        <f t="shared" si="89"/>
        <v>#NUM!</v>
      </c>
      <c r="BB452" s="162" t="e">
        <f t="shared" si="89"/>
        <v>#NUM!</v>
      </c>
      <c r="BC452" s="162" t="e">
        <f t="shared" si="89"/>
        <v>#NUM!</v>
      </c>
      <c r="BD452" s="162" t="e">
        <f t="shared" si="89"/>
        <v>#NUM!</v>
      </c>
      <c r="BE452" s="162" t="e">
        <f t="shared" si="89"/>
        <v>#NUM!</v>
      </c>
      <c r="BF452" s="162" t="e">
        <f t="shared" si="89"/>
        <v>#NUM!</v>
      </c>
      <c r="BG452" s="162" t="e">
        <f t="shared" si="89"/>
        <v>#NUM!</v>
      </c>
      <c r="BH452" s="162" t="e">
        <f t="shared" si="89"/>
        <v>#NUM!</v>
      </c>
      <c r="BI452" s="162" t="e">
        <f t="shared" si="89"/>
        <v>#NUM!</v>
      </c>
      <c r="BJ452" s="162" t="e">
        <f t="shared" si="89"/>
        <v>#NUM!</v>
      </c>
      <c r="BK452" s="162" t="e">
        <f t="shared" si="89"/>
        <v>#NUM!</v>
      </c>
      <c r="BL452" s="162" t="e">
        <f t="shared" si="89"/>
        <v>#NUM!</v>
      </c>
      <c r="BM452" s="162" t="e">
        <f t="shared" ref="BM452:BM461" si="90">INDEX(BM$14:BM$217,(MATCH($N452&amp;$O452,$H$14:$H$217,0)))</f>
        <v>#NUM!</v>
      </c>
      <c r="BN452" s="162" t="e">
        <f t="shared" ref="BN452:CP460" si="91">INDEX(BN$14:BN$217,(MATCH($N452&amp;$O452,$H$14:$H$217,0)))</f>
        <v>#NUM!</v>
      </c>
      <c r="BO452" s="162" t="e">
        <f t="shared" si="91"/>
        <v>#NUM!</v>
      </c>
      <c r="BP452" s="162" t="e">
        <f t="shared" si="91"/>
        <v>#NUM!</v>
      </c>
      <c r="BQ452" s="162" t="e">
        <f t="shared" si="91"/>
        <v>#NUM!</v>
      </c>
      <c r="BR452" s="162" t="e">
        <f t="shared" si="91"/>
        <v>#NUM!</v>
      </c>
      <c r="BS452" s="162" t="e">
        <f t="shared" si="91"/>
        <v>#NUM!</v>
      </c>
      <c r="BT452" s="162" t="e">
        <f t="shared" si="91"/>
        <v>#NUM!</v>
      </c>
      <c r="BU452" s="162" t="e">
        <f t="shared" si="91"/>
        <v>#NUM!</v>
      </c>
      <c r="BV452" s="162" t="e">
        <f t="shared" si="91"/>
        <v>#NUM!</v>
      </c>
      <c r="BW452" s="162" t="e">
        <f t="shared" si="91"/>
        <v>#NUM!</v>
      </c>
      <c r="BX452" s="162" t="e">
        <f t="shared" si="91"/>
        <v>#NUM!</v>
      </c>
      <c r="BY452" s="162" t="e">
        <f t="shared" si="91"/>
        <v>#NUM!</v>
      </c>
      <c r="BZ452" s="162" t="e">
        <f t="shared" si="91"/>
        <v>#NUM!</v>
      </c>
      <c r="CA452" s="162" t="e">
        <f t="shared" si="91"/>
        <v>#NUM!</v>
      </c>
      <c r="CB452" s="162" t="e">
        <f t="shared" si="91"/>
        <v>#NUM!</v>
      </c>
      <c r="CC452" s="162" t="e">
        <f t="shared" si="91"/>
        <v>#NUM!</v>
      </c>
      <c r="CD452" s="162" t="e">
        <f t="shared" si="91"/>
        <v>#NUM!</v>
      </c>
      <c r="CE452" s="162" t="e">
        <f t="shared" si="91"/>
        <v>#NUM!</v>
      </c>
      <c r="CF452" s="162" t="e">
        <f t="shared" si="91"/>
        <v>#NUM!</v>
      </c>
      <c r="CG452" s="162" t="e">
        <f t="shared" si="91"/>
        <v>#NUM!</v>
      </c>
      <c r="CH452" s="162" t="e">
        <f t="shared" si="91"/>
        <v>#NUM!</v>
      </c>
      <c r="CI452" s="162" t="e">
        <f t="shared" si="91"/>
        <v>#NUM!</v>
      </c>
      <c r="CJ452" s="162" t="e">
        <f t="shared" si="91"/>
        <v>#NUM!</v>
      </c>
      <c r="CK452" s="162" t="e">
        <f t="shared" si="91"/>
        <v>#NUM!</v>
      </c>
      <c r="CL452" s="162" t="e">
        <f t="shared" si="91"/>
        <v>#NUM!</v>
      </c>
      <c r="CM452" s="162" t="e">
        <f t="shared" si="91"/>
        <v>#NUM!</v>
      </c>
      <c r="CN452" s="162" t="e">
        <f t="shared" si="91"/>
        <v>#NUM!</v>
      </c>
      <c r="CO452" s="162" t="e">
        <f t="shared" si="91"/>
        <v>#NUM!</v>
      </c>
      <c r="CP452" s="162" t="e">
        <f t="shared" si="91"/>
        <v>#NUM!</v>
      </c>
    </row>
    <row r="453" spans="13:94" ht="15" customHeight="1" x14ac:dyDescent="0.3">
      <c r="M453" s="2">
        <f>M452+1</f>
        <v>2</v>
      </c>
      <c r="N453" s="2" t="str">
        <f t="shared" ref="N453:N461" si="92">IF(ISTEXT(O453),$O$450,"")</f>
        <v/>
      </c>
      <c r="O453" s="2" t="e" cm="1">
        <f t="array" ref="O453">INDEX($A$400:$A$429,SMALL(IF(ISNUMBER(MATCH($B$400:$B$429,$O$450,0)),MATCH(ROW($B$400:$B$429),ROW($B$400:$B$429)),""),ROWS($A$1:A2)))</f>
        <v>#NUM!</v>
      </c>
      <c r="P453" s="162" t="e">
        <f>INDEX(P$14:P$217,(MATCH($N453&amp;$O453,$H$14:$H$217,0)))</f>
        <v>#NUM!</v>
      </c>
      <c r="Q453" s="162" t="e">
        <f t="shared" si="89"/>
        <v>#NUM!</v>
      </c>
      <c r="R453" s="162" t="e">
        <f t="shared" si="89"/>
        <v>#NUM!</v>
      </c>
      <c r="S453" s="162" t="e">
        <f t="shared" si="89"/>
        <v>#NUM!</v>
      </c>
      <c r="T453" s="162" t="e">
        <f t="shared" si="89"/>
        <v>#NUM!</v>
      </c>
      <c r="U453" s="162" t="e">
        <f t="shared" si="89"/>
        <v>#NUM!</v>
      </c>
      <c r="V453" s="162" t="e">
        <f t="shared" si="89"/>
        <v>#NUM!</v>
      </c>
      <c r="W453" s="162" t="e">
        <f t="shared" si="89"/>
        <v>#NUM!</v>
      </c>
      <c r="X453" s="162" t="e">
        <f t="shared" si="89"/>
        <v>#NUM!</v>
      </c>
      <c r="Y453" s="162" t="e">
        <f t="shared" si="89"/>
        <v>#NUM!</v>
      </c>
      <c r="Z453" s="162" t="e">
        <f t="shared" si="89"/>
        <v>#NUM!</v>
      </c>
      <c r="AA453" s="162" t="e">
        <f t="shared" si="89"/>
        <v>#NUM!</v>
      </c>
      <c r="AB453" s="162" t="e">
        <f t="shared" si="89"/>
        <v>#NUM!</v>
      </c>
      <c r="AC453" s="162" t="e">
        <f t="shared" si="89"/>
        <v>#NUM!</v>
      </c>
      <c r="AD453" s="162" t="e">
        <f t="shared" si="89"/>
        <v>#NUM!</v>
      </c>
      <c r="AE453" s="162" t="e">
        <f t="shared" si="89"/>
        <v>#NUM!</v>
      </c>
      <c r="AF453" s="162" t="e">
        <f t="shared" si="89"/>
        <v>#NUM!</v>
      </c>
      <c r="AG453" s="162" t="e">
        <f t="shared" si="89"/>
        <v>#NUM!</v>
      </c>
      <c r="AH453" s="162" t="e">
        <f t="shared" si="89"/>
        <v>#NUM!</v>
      </c>
      <c r="AI453" s="162" t="e">
        <f t="shared" si="89"/>
        <v>#NUM!</v>
      </c>
      <c r="AJ453" s="162" t="e">
        <f t="shared" si="89"/>
        <v>#NUM!</v>
      </c>
      <c r="AK453" s="162" t="e">
        <f t="shared" si="89"/>
        <v>#NUM!</v>
      </c>
      <c r="AL453" s="162" t="e">
        <f t="shared" si="89"/>
        <v>#NUM!</v>
      </c>
      <c r="AM453" s="162" t="e">
        <f t="shared" si="89"/>
        <v>#NUM!</v>
      </c>
      <c r="AN453" s="162" t="e">
        <f t="shared" si="89"/>
        <v>#NUM!</v>
      </c>
      <c r="AO453" s="162" t="e">
        <f t="shared" si="89"/>
        <v>#NUM!</v>
      </c>
      <c r="AP453" s="162" t="e">
        <f t="shared" si="89"/>
        <v>#NUM!</v>
      </c>
      <c r="AQ453" s="162" t="e">
        <f t="shared" si="89"/>
        <v>#NUM!</v>
      </c>
      <c r="AR453" s="162" t="e">
        <f t="shared" si="89"/>
        <v>#NUM!</v>
      </c>
      <c r="AS453" s="162" t="e">
        <f t="shared" si="89"/>
        <v>#NUM!</v>
      </c>
      <c r="AT453" s="162" t="e">
        <f t="shared" si="89"/>
        <v>#NUM!</v>
      </c>
      <c r="AU453" s="162" t="e">
        <f t="shared" si="89"/>
        <v>#NUM!</v>
      </c>
      <c r="AV453" s="162" t="e">
        <f t="shared" si="89"/>
        <v>#NUM!</v>
      </c>
      <c r="AW453" s="162" t="e">
        <f t="shared" si="89"/>
        <v>#NUM!</v>
      </c>
      <c r="AX453" s="162" t="e">
        <f t="shared" si="89"/>
        <v>#NUM!</v>
      </c>
      <c r="AY453" s="162" t="e">
        <f t="shared" si="89"/>
        <v>#NUM!</v>
      </c>
      <c r="AZ453" s="162" t="e">
        <f t="shared" si="89"/>
        <v>#NUM!</v>
      </c>
      <c r="BA453" s="162" t="e">
        <f t="shared" si="89"/>
        <v>#NUM!</v>
      </c>
      <c r="BB453" s="162" t="e">
        <f t="shared" si="89"/>
        <v>#NUM!</v>
      </c>
      <c r="BC453" s="162" t="e">
        <f t="shared" si="89"/>
        <v>#NUM!</v>
      </c>
      <c r="BD453" s="162" t="e">
        <f t="shared" si="89"/>
        <v>#NUM!</v>
      </c>
      <c r="BE453" s="162" t="e">
        <f t="shared" si="89"/>
        <v>#NUM!</v>
      </c>
      <c r="BF453" s="162" t="e">
        <f t="shared" si="89"/>
        <v>#NUM!</v>
      </c>
      <c r="BG453" s="162" t="e">
        <f t="shared" si="89"/>
        <v>#NUM!</v>
      </c>
      <c r="BH453" s="162" t="e">
        <f t="shared" si="89"/>
        <v>#NUM!</v>
      </c>
      <c r="BI453" s="162" t="e">
        <f t="shared" si="89"/>
        <v>#NUM!</v>
      </c>
      <c r="BJ453" s="162" t="e">
        <f t="shared" si="89"/>
        <v>#NUM!</v>
      </c>
      <c r="BK453" s="162" t="e">
        <f t="shared" si="89"/>
        <v>#NUM!</v>
      </c>
      <c r="BL453" s="162" t="e">
        <f t="shared" si="89"/>
        <v>#NUM!</v>
      </c>
      <c r="BM453" s="162" t="e">
        <f t="shared" si="90"/>
        <v>#NUM!</v>
      </c>
      <c r="BN453" s="162" t="e">
        <f t="shared" si="91"/>
        <v>#NUM!</v>
      </c>
      <c r="BO453" s="162" t="e">
        <f t="shared" si="91"/>
        <v>#NUM!</v>
      </c>
      <c r="BP453" s="162" t="e">
        <f t="shared" si="91"/>
        <v>#NUM!</v>
      </c>
      <c r="BQ453" s="162" t="e">
        <f t="shared" si="91"/>
        <v>#NUM!</v>
      </c>
      <c r="BR453" s="162" t="e">
        <f t="shared" si="91"/>
        <v>#NUM!</v>
      </c>
      <c r="BS453" s="162" t="e">
        <f t="shared" si="91"/>
        <v>#NUM!</v>
      </c>
      <c r="BT453" s="162" t="e">
        <f t="shared" si="91"/>
        <v>#NUM!</v>
      </c>
      <c r="BU453" s="162" t="e">
        <f t="shared" si="91"/>
        <v>#NUM!</v>
      </c>
      <c r="BV453" s="162" t="e">
        <f t="shared" si="91"/>
        <v>#NUM!</v>
      </c>
      <c r="BW453" s="162" t="e">
        <f t="shared" si="91"/>
        <v>#NUM!</v>
      </c>
      <c r="BX453" s="162" t="e">
        <f t="shared" si="91"/>
        <v>#NUM!</v>
      </c>
      <c r="BY453" s="162" t="e">
        <f t="shared" si="91"/>
        <v>#NUM!</v>
      </c>
      <c r="BZ453" s="162" t="e">
        <f t="shared" si="91"/>
        <v>#NUM!</v>
      </c>
      <c r="CA453" s="162" t="e">
        <f t="shared" si="91"/>
        <v>#NUM!</v>
      </c>
      <c r="CB453" s="162" t="e">
        <f t="shared" si="91"/>
        <v>#NUM!</v>
      </c>
      <c r="CC453" s="162" t="e">
        <f t="shared" si="91"/>
        <v>#NUM!</v>
      </c>
      <c r="CD453" s="162" t="e">
        <f t="shared" si="91"/>
        <v>#NUM!</v>
      </c>
      <c r="CE453" s="162" t="e">
        <f t="shared" si="91"/>
        <v>#NUM!</v>
      </c>
      <c r="CF453" s="162" t="e">
        <f t="shared" si="91"/>
        <v>#NUM!</v>
      </c>
      <c r="CG453" s="162" t="e">
        <f t="shared" si="91"/>
        <v>#NUM!</v>
      </c>
      <c r="CH453" s="162" t="e">
        <f t="shared" si="91"/>
        <v>#NUM!</v>
      </c>
      <c r="CI453" s="162" t="e">
        <f t="shared" si="91"/>
        <v>#NUM!</v>
      </c>
      <c r="CJ453" s="162" t="e">
        <f t="shared" si="91"/>
        <v>#NUM!</v>
      </c>
      <c r="CK453" s="162" t="e">
        <f t="shared" si="91"/>
        <v>#NUM!</v>
      </c>
      <c r="CL453" s="162" t="e">
        <f t="shared" si="91"/>
        <v>#NUM!</v>
      </c>
      <c r="CM453" s="162" t="e">
        <f t="shared" si="91"/>
        <v>#NUM!</v>
      </c>
      <c r="CN453" s="162" t="e">
        <f t="shared" si="91"/>
        <v>#NUM!</v>
      </c>
      <c r="CO453" s="162" t="e">
        <f t="shared" si="91"/>
        <v>#NUM!</v>
      </c>
      <c r="CP453" s="162" t="e">
        <f t="shared" si="91"/>
        <v>#NUM!</v>
      </c>
    </row>
    <row r="454" spans="13:94" ht="15" customHeight="1" x14ac:dyDescent="0.3">
      <c r="M454" s="2">
        <f t="shared" ref="M454:M460" si="93">M453+1</f>
        <v>3</v>
      </c>
      <c r="N454" s="2" t="str">
        <f t="shared" si="92"/>
        <v/>
      </c>
      <c r="O454" s="2" t="e" cm="1">
        <f t="array" ref="O454">INDEX($A$400:$A$429,SMALL(IF(ISNUMBER(MATCH($B$400:$B$429,$O$450,0)),MATCH(ROW($B$400:$B$429),ROW($B$400:$B$429)),""),ROWS($A$1:A3)))</f>
        <v>#NUM!</v>
      </c>
      <c r="P454" s="162" t="e">
        <f t="shared" ref="P454:AE461" si="94">INDEX(P$14:P$217,(MATCH($N454&amp;$O454,$H$14:$H$217,0)))</f>
        <v>#NUM!</v>
      </c>
      <c r="Q454" s="162" t="e">
        <f t="shared" si="89"/>
        <v>#NUM!</v>
      </c>
      <c r="R454" s="162" t="e">
        <f t="shared" si="89"/>
        <v>#NUM!</v>
      </c>
      <c r="S454" s="162" t="e">
        <f t="shared" si="89"/>
        <v>#NUM!</v>
      </c>
      <c r="T454" s="162" t="e">
        <f t="shared" si="89"/>
        <v>#NUM!</v>
      </c>
      <c r="U454" s="162" t="e">
        <f t="shared" si="89"/>
        <v>#NUM!</v>
      </c>
      <c r="V454" s="162" t="e">
        <f t="shared" si="89"/>
        <v>#NUM!</v>
      </c>
      <c r="W454" s="162" t="e">
        <f t="shared" si="89"/>
        <v>#NUM!</v>
      </c>
      <c r="X454" s="162" t="e">
        <f t="shared" si="89"/>
        <v>#NUM!</v>
      </c>
      <c r="Y454" s="162" t="e">
        <f t="shared" si="89"/>
        <v>#NUM!</v>
      </c>
      <c r="Z454" s="162" t="e">
        <f t="shared" si="89"/>
        <v>#NUM!</v>
      </c>
      <c r="AA454" s="162" t="e">
        <f t="shared" si="89"/>
        <v>#NUM!</v>
      </c>
      <c r="AB454" s="162" t="e">
        <f t="shared" si="89"/>
        <v>#NUM!</v>
      </c>
      <c r="AC454" s="162" t="e">
        <f t="shared" si="89"/>
        <v>#NUM!</v>
      </c>
      <c r="AD454" s="162" t="e">
        <f t="shared" si="89"/>
        <v>#NUM!</v>
      </c>
      <c r="AE454" s="162" t="e">
        <f t="shared" si="89"/>
        <v>#NUM!</v>
      </c>
      <c r="AF454" s="162" t="e">
        <f t="shared" si="89"/>
        <v>#NUM!</v>
      </c>
      <c r="AG454" s="162" t="e">
        <f t="shared" si="89"/>
        <v>#NUM!</v>
      </c>
      <c r="AH454" s="162" t="e">
        <f t="shared" si="89"/>
        <v>#NUM!</v>
      </c>
      <c r="AI454" s="162" t="e">
        <f t="shared" si="89"/>
        <v>#NUM!</v>
      </c>
      <c r="AJ454" s="162" t="e">
        <f t="shared" si="89"/>
        <v>#NUM!</v>
      </c>
      <c r="AK454" s="162" t="e">
        <f t="shared" si="89"/>
        <v>#NUM!</v>
      </c>
      <c r="AL454" s="162" t="e">
        <f t="shared" si="89"/>
        <v>#NUM!</v>
      </c>
      <c r="AM454" s="162" t="e">
        <f t="shared" si="89"/>
        <v>#NUM!</v>
      </c>
      <c r="AN454" s="162" t="e">
        <f t="shared" si="89"/>
        <v>#NUM!</v>
      </c>
      <c r="AO454" s="162" t="e">
        <f t="shared" si="89"/>
        <v>#NUM!</v>
      </c>
      <c r="AP454" s="162" t="e">
        <f t="shared" si="89"/>
        <v>#NUM!</v>
      </c>
      <c r="AQ454" s="162" t="e">
        <f t="shared" si="89"/>
        <v>#NUM!</v>
      </c>
      <c r="AR454" s="162" t="e">
        <f t="shared" si="89"/>
        <v>#NUM!</v>
      </c>
      <c r="AS454" s="162" t="e">
        <f t="shared" si="89"/>
        <v>#NUM!</v>
      </c>
      <c r="AT454" s="162" t="e">
        <f t="shared" si="89"/>
        <v>#NUM!</v>
      </c>
      <c r="AU454" s="162" t="e">
        <f t="shared" si="89"/>
        <v>#NUM!</v>
      </c>
      <c r="AV454" s="162" t="e">
        <f t="shared" si="89"/>
        <v>#NUM!</v>
      </c>
      <c r="AW454" s="162" t="e">
        <f t="shared" si="89"/>
        <v>#NUM!</v>
      </c>
      <c r="AX454" s="162" t="e">
        <f t="shared" si="89"/>
        <v>#NUM!</v>
      </c>
      <c r="AY454" s="162" t="e">
        <f t="shared" si="89"/>
        <v>#NUM!</v>
      </c>
      <c r="AZ454" s="162" t="e">
        <f t="shared" si="89"/>
        <v>#NUM!</v>
      </c>
      <c r="BA454" s="162" t="e">
        <f t="shared" si="89"/>
        <v>#NUM!</v>
      </c>
      <c r="BB454" s="162" t="e">
        <f t="shared" si="89"/>
        <v>#NUM!</v>
      </c>
      <c r="BC454" s="162" t="e">
        <f t="shared" si="89"/>
        <v>#NUM!</v>
      </c>
      <c r="BD454" s="162" t="e">
        <f t="shared" si="89"/>
        <v>#NUM!</v>
      </c>
      <c r="BE454" s="162" t="e">
        <f t="shared" si="89"/>
        <v>#NUM!</v>
      </c>
      <c r="BF454" s="162" t="e">
        <f t="shared" si="89"/>
        <v>#NUM!</v>
      </c>
      <c r="BG454" s="162" t="e">
        <f t="shared" si="89"/>
        <v>#NUM!</v>
      </c>
      <c r="BH454" s="162" t="e">
        <f t="shared" si="89"/>
        <v>#NUM!</v>
      </c>
      <c r="BI454" s="162" t="e">
        <f t="shared" si="89"/>
        <v>#NUM!</v>
      </c>
      <c r="BJ454" s="162" t="e">
        <f t="shared" si="89"/>
        <v>#NUM!</v>
      </c>
      <c r="BK454" s="162" t="e">
        <f t="shared" si="89"/>
        <v>#NUM!</v>
      </c>
      <c r="BL454" s="162" t="e">
        <f t="shared" si="89"/>
        <v>#NUM!</v>
      </c>
      <c r="BM454" s="162" t="e">
        <f t="shared" si="90"/>
        <v>#NUM!</v>
      </c>
      <c r="BN454" s="162" t="e">
        <f t="shared" si="91"/>
        <v>#NUM!</v>
      </c>
      <c r="BO454" s="162" t="e">
        <f t="shared" si="91"/>
        <v>#NUM!</v>
      </c>
      <c r="BP454" s="162" t="e">
        <f t="shared" si="91"/>
        <v>#NUM!</v>
      </c>
      <c r="BQ454" s="162" t="e">
        <f t="shared" si="91"/>
        <v>#NUM!</v>
      </c>
      <c r="BR454" s="162" t="e">
        <f t="shared" si="91"/>
        <v>#NUM!</v>
      </c>
      <c r="BS454" s="162" t="e">
        <f t="shared" si="91"/>
        <v>#NUM!</v>
      </c>
      <c r="BT454" s="162" t="e">
        <f t="shared" si="91"/>
        <v>#NUM!</v>
      </c>
      <c r="BU454" s="162" t="e">
        <f t="shared" si="91"/>
        <v>#NUM!</v>
      </c>
      <c r="BV454" s="162" t="e">
        <f t="shared" si="91"/>
        <v>#NUM!</v>
      </c>
      <c r="BW454" s="162" t="e">
        <f t="shared" si="91"/>
        <v>#NUM!</v>
      </c>
      <c r="BX454" s="162" t="e">
        <f t="shared" si="91"/>
        <v>#NUM!</v>
      </c>
      <c r="BY454" s="162" t="e">
        <f t="shared" si="91"/>
        <v>#NUM!</v>
      </c>
      <c r="BZ454" s="162" t="e">
        <f t="shared" si="91"/>
        <v>#NUM!</v>
      </c>
      <c r="CA454" s="162" t="e">
        <f t="shared" si="91"/>
        <v>#NUM!</v>
      </c>
      <c r="CB454" s="162" t="e">
        <f t="shared" si="91"/>
        <v>#NUM!</v>
      </c>
      <c r="CC454" s="162" t="e">
        <f t="shared" si="91"/>
        <v>#NUM!</v>
      </c>
      <c r="CD454" s="162" t="e">
        <f t="shared" si="91"/>
        <v>#NUM!</v>
      </c>
      <c r="CE454" s="162" t="e">
        <f t="shared" si="91"/>
        <v>#NUM!</v>
      </c>
      <c r="CF454" s="162" t="e">
        <f t="shared" si="91"/>
        <v>#NUM!</v>
      </c>
      <c r="CG454" s="162" t="e">
        <f t="shared" si="91"/>
        <v>#NUM!</v>
      </c>
      <c r="CH454" s="162" t="e">
        <f t="shared" si="91"/>
        <v>#NUM!</v>
      </c>
      <c r="CI454" s="162" t="e">
        <f t="shared" si="91"/>
        <v>#NUM!</v>
      </c>
      <c r="CJ454" s="162" t="e">
        <f t="shared" si="91"/>
        <v>#NUM!</v>
      </c>
      <c r="CK454" s="162" t="e">
        <f t="shared" si="91"/>
        <v>#NUM!</v>
      </c>
      <c r="CL454" s="162" t="e">
        <f t="shared" si="91"/>
        <v>#NUM!</v>
      </c>
      <c r="CM454" s="162" t="e">
        <f t="shared" si="91"/>
        <v>#NUM!</v>
      </c>
      <c r="CN454" s="162" t="e">
        <f t="shared" si="91"/>
        <v>#NUM!</v>
      </c>
      <c r="CO454" s="162" t="e">
        <f t="shared" si="91"/>
        <v>#NUM!</v>
      </c>
      <c r="CP454" s="162" t="e">
        <f t="shared" si="91"/>
        <v>#NUM!</v>
      </c>
    </row>
    <row r="455" spans="13:94" ht="15" customHeight="1" x14ac:dyDescent="0.3">
      <c r="M455" s="2">
        <f t="shared" si="93"/>
        <v>4</v>
      </c>
      <c r="N455" s="2" t="str">
        <f t="shared" si="92"/>
        <v/>
      </c>
      <c r="O455" s="2" t="e" cm="1">
        <f t="array" ref="O455">INDEX($A$400:$A$429,SMALL(IF(ISNUMBER(MATCH($B$400:$B$429,$O$450,0)),MATCH(ROW($B$400:$B$429),ROW($B$400:$B$429)),""),ROWS($A$1:A4)))</f>
        <v>#NUM!</v>
      </c>
      <c r="P455" s="162" t="e">
        <f t="shared" si="94"/>
        <v>#NUM!</v>
      </c>
      <c r="Q455" s="162" t="e">
        <f t="shared" si="89"/>
        <v>#NUM!</v>
      </c>
      <c r="R455" s="162" t="e">
        <f t="shared" si="89"/>
        <v>#NUM!</v>
      </c>
      <c r="S455" s="162" t="e">
        <f t="shared" si="89"/>
        <v>#NUM!</v>
      </c>
      <c r="T455" s="162" t="e">
        <f t="shared" si="89"/>
        <v>#NUM!</v>
      </c>
      <c r="U455" s="162" t="e">
        <f t="shared" si="89"/>
        <v>#NUM!</v>
      </c>
      <c r="V455" s="162" t="e">
        <f t="shared" si="89"/>
        <v>#NUM!</v>
      </c>
      <c r="W455" s="162" t="e">
        <f t="shared" si="89"/>
        <v>#NUM!</v>
      </c>
      <c r="X455" s="162" t="e">
        <f t="shared" si="89"/>
        <v>#NUM!</v>
      </c>
      <c r="Y455" s="162" t="e">
        <f t="shared" si="89"/>
        <v>#NUM!</v>
      </c>
      <c r="Z455" s="162" t="e">
        <f t="shared" si="89"/>
        <v>#NUM!</v>
      </c>
      <c r="AA455" s="162" t="e">
        <f t="shared" si="89"/>
        <v>#NUM!</v>
      </c>
      <c r="AB455" s="162" t="e">
        <f t="shared" si="89"/>
        <v>#NUM!</v>
      </c>
      <c r="AC455" s="162" t="e">
        <f t="shared" si="89"/>
        <v>#NUM!</v>
      </c>
      <c r="AD455" s="162" t="e">
        <f t="shared" si="89"/>
        <v>#NUM!</v>
      </c>
      <c r="AE455" s="162" t="e">
        <f t="shared" si="89"/>
        <v>#NUM!</v>
      </c>
      <c r="AF455" s="162" t="e">
        <f t="shared" si="89"/>
        <v>#NUM!</v>
      </c>
      <c r="AG455" s="162" t="e">
        <f t="shared" si="89"/>
        <v>#NUM!</v>
      </c>
      <c r="AH455" s="162" t="e">
        <f t="shared" si="89"/>
        <v>#NUM!</v>
      </c>
      <c r="AI455" s="162" t="e">
        <f t="shared" si="89"/>
        <v>#NUM!</v>
      </c>
      <c r="AJ455" s="162" t="e">
        <f t="shared" si="89"/>
        <v>#NUM!</v>
      </c>
      <c r="AK455" s="162" t="e">
        <f t="shared" si="89"/>
        <v>#NUM!</v>
      </c>
      <c r="AL455" s="162" t="e">
        <f t="shared" si="89"/>
        <v>#NUM!</v>
      </c>
      <c r="AM455" s="162" t="e">
        <f t="shared" si="89"/>
        <v>#NUM!</v>
      </c>
      <c r="AN455" s="162" t="e">
        <f t="shared" si="89"/>
        <v>#NUM!</v>
      </c>
      <c r="AO455" s="162" t="e">
        <f t="shared" si="89"/>
        <v>#NUM!</v>
      </c>
      <c r="AP455" s="162" t="e">
        <f t="shared" si="89"/>
        <v>#NUM!</v>
      </c>
      <c r="AQ455" s="162" t="e">
        <f t="shared" si="89"/>
        <v>#NUM!</v>
      </c>
      <c r="AR455" s="162" t="e">
        <f t="shared" si="89"/>
        <v>#NUM!</v>
      </c>
      <c r="AS455" s="162" t="e">
        <f t="shared" si="89"/>
        <v>#NUM!</v>
      </c>
      <c r="AT455" s="162" t="e">
        <f t="shared" si="89"/>
        <v>#NUM!</v>
      </c>
      <c r="AU455" s="162" t="e">
        <f t="shared" si="89"/>
        <v>#NUM!</v>
      </c>
      <c r="AV455" s="162" t="e">
        <f t="shared" si="89"/>
        <v>#NUM!</v>
      </c>
      <c r="AW455" s="162" t="e">
        <f t="shared" si="89"/>
        <v>#NUM!</v>
      </c>
      <c r="AX455" s="162" t="e">
        <f t="shared" si="89"/>
        <v>#NUM!</v>
      </c>
      <c r="AY455" s="162" t="e">
        <f t="shared" si="89"/>
        <v>#NUM!</v>
      </c>
      <c r="AZ455" s="162" t="e">
        <f t="shared" si="89"/>
        <v>#NUM!</v>
      </c>
      <c r="BA455" s="162" t="e">
        <f t="shared" si="89"/>
        <v>#NUM!</v>
      </c>
      <c r="BB455" s="162" t="e">
        <f t="shared" si="89"/>
        <v>#NUM!</v>
      </c>
      <c r="BC455" s="162" t="e">
        <f t="shared" si="89"/>
        <v>#NUM!</v>
      </c>
      <c r="BD455" s="162" t="e">
        <f t="shared" si="89"/>
        <v>#NUM!</v>
      </c>
      <c r="BE455" s="162" t="e">
        <f t="shared" si="89"/>
        <v>#NUM!</v>
      </c>
      <c r="BF455" s="162" t="e">
        <f t="shared" si="89"/>
        <v>#NUM!</v>
      </c>
      <c r="BG455" s="162" t="e">
        <f t="shared" si="89"/>
        <v>#NUM!</v>
      </c>
      <c r="BH455" s="162" t="e">
        <f t="shared" si="89"/>
        <v>#NUM!</v>
      </c>
      <c r="BI455" s="162" t="e">
        <f t="shared" si="89"/>
        <v>#NUM!</v>
      </c>
      <c r="BJ455" s="162" t="e">
        <f t="shared" si="89"/>
        <v>#NUM!</v>
      </c>
      <c r="BK455" s="162" t="e">
        <f t="shared" si="89"/>
        <v>#NUM!</v>
      </c>
      <c r="BL455" s="162" t="e">
        <f t="shared" si="89"/>
        <v>#NUM!</v>
      </c>
      <c r="BM455" s="162" t="e">
        <f t="shared" si="90"/>
        <v>#NUM!</v>
      </c>
      <c r="BN455" s="162" t="e">
        <f t="shared" si="91"/>
        <v>#NUM!</v>
      </c>
      <c r="BO455" s="162" t="e">
        <f t="shared" si="91"/>
        <v>#NUM!</v>
      </c>
      <c r="BP455" s="162" t="e">
        <f t="shared" si="91"/>
        <v>#NUM!</v>
      </c>
      <c r="BQ455" s="162" t="e">
        <f t="shared" si="91"/>
        <v>#NUM!</v>
      </c>
      <c r="BR455" s="162" t="e">
        <f t="shared" si="91"/>
        <v>#NUM!</v>
      </c>
      <c r="BS455" s="162" t="e">
        <f t="shared" si="91"/>
        <v>#NUM!</v>
      </c>
      <c r="BT455" s="162" t="e">
        <f t="shared" si="91"/>
        <v>#NUM!</v>
      </c>
      <c r="BU455" s="162" t="e">
        <f t="shared" si="91"/>
        <v>#NUM!</v>
      </c>
      <c r="BV455" s="162" t="e">
        <f t="shared" si="91"/>
        <v>#NUM!</v>
      </c>
      <c r="BW455" s="162" t="e">
        <f t="shared" si="91"/>
        <v>#NUM!</v>
      </c>
      <c r="BX455" s="162" t="e">
        <f t="shared" si="91"/>
        <v>#NUM!</v>
      </c>
      <c r="BY455" s="162" t="e">
        <f t="shared" si="91"/>
        <v>#NUM!</v>
      </c>
      <c r="BZ455" s="162" t="e">
        <f t="shared" si="91"/>
        <v>#NUM!</v>
      </c>
      <c r="CA455" s="162" t="e">
        <f t="shared" si="91"/>
        <v>#NUM!</v>
      </c>
      <c r="CB455" s="162" t="e">
        <f t="shared" si="91"/>
        <v>#NUM!</v>
      </c>
      <c r="CC455" s="162" t="e">
        <f t="shared" si="91"/>
        <v>#NUM!</v>
      </c>
      <c r="CD455" s="162" t="e">
        <f t="shared" si="91"/>
        <v>#NUM!</v>
      </c>
      <c r="CE455" s="162" t="e">
        <f t="shared" si="91"/>
        <v>#NUM!</v>
      </c>
      <c r="CF455" s="162" t="e">
        <f t="shared" si="91"/>
        <v>#NUM!</v>
      </c>
      <c r="CG455" s="162" t="e">
        <f t="shared" si="91"/>
        <v>#NUM!</v>
      </c>
      <c r="CH455" s="162" t="e">
        <f t="shared" si="91"/>
        <v>#NUM!</v>
      </c>
      <c r="CI455" s="162" t="e">
        <f t="shared" si="91"/>
        <v>#NUM!</v>
      </c>
      <c r="CJ455" s="162" t="e">
        <f t="shared" si="91"/>
        <v>#NUM!</v>
      </c>
      <c r="CK455" s="162" t="e">
        <f t="shared" si="91"/>
        <v>#NUM!</v>
      </c>
      <c r="CL455" s="162" t="e">
        <f t="shared" si="91"/>
        <v>#NUM!</v>
      </c>
      <c r="CM455" s="162" t="e">
        <f t="shared" si="91"/>
        <v>#NUM!</v>
      </c>
      <c r="CN455" s="162" t="e">
        <f t="shared" si="91"/>
        <v>#NUM!</v>
      </c>
      <c r="CO455" s="162" t="e">
        <f t="shared" si="91"/>
        <v>#NUM!</v>
      </c>
      <c r="CP455" s="162" t="e">
        <f t="shared" si="91"/>
        <v>#NUM!</v>
      </c>
    </row>
    <row r="456" spans="13:94" ht="15" customHeight="1" x14ac:dyDescent="0.3">
      <c r="M456" s="2">
        <f t="shared" si="93"/>
        <v>5</v>
      </c>
      <c r="N456" s="2" t="str">
        <f t="shared" si="92"/>
        <v/>
      </c>
      <c r="O456" s="2" t="e" cm="1">
        <f t="array" ref="O456">INDEX($A$400:$A$429,SMALL(IF(ISNUMBER(MATCH($B$400:$B$429,$O$450,0)),MATCH(ROW($B$400:$B$429),ROW($B$400:$B$429)),""),ROWS($A$1:A5)))</f>
        <v>#NUM!</v>
      </c>
      <c r="P456" s="162" t="e">
        <f t="shared" si="94"/>
        <v>#NUM!</v>
      </c>
      <c r="Q456" s="162" t="e">
        <f t="shared" si="89"/>
        <v>#NUM!</v>
      </c>
      <c r="R456" s="162" t="e">
        <f t="shared" si="89"/>
        <v>#NUM!</v>
      </c>
      <c r="S456" s="162" t="e">
        <f t="shared" si="89"/>
        <v>#NUM!</v>
      </c>
      <c r="T456" s="162" t="e">
        <f t="shared" si="89"/>
        <v>#NUM!</v>
      </c>
      <c r="U456" s="162" t="e">
        <f t="shared" si="89"/>
        <v>#NUM!</v>
      </c>
      <c r="V456" s="162" t="e">
        <f t="shared" si="89"/>
        <v>#NUM!</v>
      </c>
      <c r="W456" s="162" t="e">
        <f t="shared" si="89"/>
        <v>#NUM!</v>
      </c>
      <c r="X456" s="162" t="e">
        <f t="shared" si="89"/>
        <v>#NUM!</v>
      </c>
      <c r="Y456" s="162" t="e">
        <f t="shared" si="89"/>
        <v>#NUM!</v>
      </c>
      <c r="Z456" s="162" t="e">
        <f t="shared" si="89"/>
        <v>#NUM!</v>
      </c>
      <c r="AA456" s="162" t="e">
        <f t="shared" si="89"/>
        <v>#NUM!</v>
      </c>
      <c r="AB456" s="162" t="e">
        <f t="shared" si="89"/>
        <v>#NUM!</v>
      </c>
      <c r="AC456" s="162" t="e">
        <f t="shared" si="89"/>
        <v>#NUM!</v>
      </c>
      <c r="AD456" s="162" t="e">
        <f t="shared" si="89"/>
        <v>#NUM!</v>
      </c>
      <c r="AE456" s="162" t="e">
        <f t="shared" si="89"/>
        <v>#NUM!</v>
      </c>
      <c r="AF456" s="162" t="e">
        <f t="shared" si="89"/>
        <v>#NUM!</v>
      </c>
      <c r="AG456" s="162" t="e">
        <f t="shared" si="89"/>
        <v>#NUM!</v>
      </c>
      <c r="AH456" s="162" t="e">
        <f t="shared" si="89"/>
        <v>#NUM!</v>
      </c>
      <c r="AI456" s="162" t="e">
        <f t="shared" si="89"/>
        <v>#NUM!</v>
      </c>
      <c r="AJ456" s="162" t="e">
        <f t="shared" si="89"/>
        <v>#NUM!</v>
      </c>
      <c r="AK456" s="162" t="e">
        <f t="shared" si="89"/>
        <v>#NUM!</v>
      </c>
      <c r="AL456" s="162" t="e">
        <f t="shared" si="89"/>
        <v>#NUM!</v>
      </c>
      <c r="AM456" s="162" t="e">
        <f t="shared" si="89"/>
        <v>#NUM!</v>
      </c>
      <c r="AN456" s="162" t="e">
        <f t="shared" si="89"/>
        <v>#NUM!</v>
      </c>
      <c r="AO456" s="162" t="e">
        <f t="shared" si="89"/>
        <v>#NUM!</v>
      </c>
      <c r="AP456" s="162" t="e">
        <f t="shared" si="89"/>
        <v>#NUM!</v>
      </c>
      <c r="AQ456" s="162" t="e">
        <f t="shared" si="89"/>
        <v>#NUM!</v>
      </c>
      <c r="AR456" s="162" t="e">
        <f t="shared" si="89"/>
        <v>#NUM!</v>
      </c>
      <c r="AS456" s="162" t="e">
        <f t="shared" si="89"/>
        <v>#NUM!</v>
      </c>
      <c r="AT456" s="162" t="e">
        <f t="shared" si="89"/>
        <v>#NUM!</v>
      </c>
      <c r="AU456" s="162" t="e">
        <f t="shared" si="89"/>
        <v>#NUM!</v>
      </c>
      <c r="AV456" s="162" t="e">
        <f t="shared" si="89"/>
        <v>#NUM!</v>
      </c>
      <c r="AW456" s="162" t="e">
        <f t="shared" si="89"/>
        <v>#NUM!</v>
      </c>
      <c r="AX456" s="162" t="e">
        <f t="shared" si="89"/>
        <v>#NUM!</v>
      </c>
      <c r="AY456" s="162" t="e">
        <f t="shared" si="89"/>
        <v>#NUM!</v>
      </c>
      <c r="AZ456" s="162" t="e">
        <f t="shared" si="89"/>
        <v>#NUM!</v>
      </c>
      <c r="BA456" s="162" t="e">
        <f t="shared" si="89"/>
        <v>#NUM!</v>
      </c>
      <c r="BB456" s="162" t="e">
        <f t="shared" si="89"/>
        <v>#NUM!</v>
      </c>
      <c r="BC456" s="162" t="e">
        <f t="shared" si="89"/>
        <v>#NUM!</v>
      </c>
      <c r="BD456" s="162" t="e">
        <f t="shared" si="89"/>
        <v>#NUM!</v>
      </c>
      <c r="BE456" s="162" t="e">
        <f t="shared" si="89"/>
        <v>#NUM!</v>
      </c>
      <c r="BF456" s="162" t="e">
        <f t="shared" si="89"/>
        <v>#NUM!</v>
      </c>
      <c r="BG456" s="162" t="e">
        <f t="shared" si="89"/>
        <v>#NUM!</v>
      </c>
      <c r="BH456" s="162" t="e">
        <f t="shared" si="89"/>
        <v>#NUM!</v>
      </c>
      <c r="BI456" s="162" t="e">
        <f t="shared" si="89"/>
        <v>#NUM!</v>
      </c>
      <c r="BJ456" s="162" t="e">
        <f t="shared" si="89"/>
        <v>#NUM!</v>
      </c>
      <c r="BK456" s="162" t="e">
        <f t="shared" si="89"/>
        <v>#NUM!</v>
      </c>
      <c r="BL456" s="162" t="e">
        <f t="shared" si="89"/>
        <v>#NUM!</v>
      </c>
      <c r="BM456" s="162" t="e">
        <f t="shared" si="90"/>
        <v>#NUM!</v>
      </c>
      <c r="BN456" s="162" t="e">
        <f t="shared" si="91"/>
        <v>#NUM!</v>
      </c>
      <c r="BO456" s="162" t="e">
        <f t="shared" si="91"/>
        <v>#NUM!</v>
      </c>
      <c r="BP456" s="162" t="e">
        <f t="shared" si="91"/>
        <v>#NUM!</v>
      </c>
      <c r="BQ456" s="162" t="e">
        <f t="shared" si="91"/>
        <v>#NUM!</v>
      </c>
      <c r="BR456" s="162" t="e">
        <f t="shared" si="91"/>
        <v>#NUM!</v>
      </c>
      <c r="BS456" s="162" t="e">
        <f t="shared" si="91"/>
        <v>#NUM!</v>
      </c>
      <c r="BT456" s="162" t="e">
        <f t="shared" si="91"/>
        <v>#NUM!</v>
      </c>
      <c r="BU456" s="162" t="e">
        <f t="shared" si="91"/>
        <v>#NUM!</v>
      </c>
      <c r="BV456" s="162" t="e">
        <f t="shared" si="91"/>
        <v>#NUM!</v>
      </c>
      <c r="BW456" s="162" t="e">
        <f t="shared" si="91"/>
        <v>#NUM!</v>
      </c>
      <c r="BX456" s="162" t="e">
        <f t="shared" si="91"/>
        <v>#NUM!</v>
      </c>
      <c r="BY456" s="162" t="e">
        <f t="shared" si="91"/>
        <v>#NUM!</v>
      </c>
      <c r="BZ456" s="162" t="e">
        <f t="shared" si="91"/>
        <v>#NUM!</v>
      </c>
      <c r="CA456" s="162" t="e">
        <f t="shared" si="91"/>
        <v>#NUM!</v>
      </c>
      <c r="CB456" s="162" t="e">
        <f t="shared" si="91"/>
        <v>#NUM!</v>
      </c>
      <c r="CC456" s="162" t="e">
        <f t="shared" si="91"/>
        <v>#NUM!</v>
      </c>
      <c r="CD456" s="162" t="e">
        <f t="shared" si="91"/>
        <v>#NUM!</v>
      </c>
      <c r="CE456" s="162" t="e">
        <f t="shared" si="91"/>
        <v>#NUM!</v>
      </c>
      <c r="CF456" s="162" t="e">
        <f t="shared" si="91"/>
        <v>#NUM!</v>
      </c>
      <c r="CG456" s="162" t="e">
        <f t="shared" si="91"/>
        <v>#NUM!</v>
      </c>
      <c r="CH456" s="162" t="e">
        <f t="shared" si="91"/>
        <v>#NUM!</v>
      </c>
      <c r="CI456" s="162" t="e">
        <f t="shared" si="91"/>
        <v>#NUM!</v>
      </c>
      <c r="CJ456" s="162" t="e">
        <f t="shared" si="91"/>
        <v>#NUM!</v>
      </c>
      <c r="CK456" s="162" t="e">
        <f t="shared" si="91"/>
        <v>#NUM!</v>
      </c>
      <c r="CL456" s="162" t="e">
        <f t="shared" si="91"/>
        <v>#NUM!</v>
      </c>
      <c r="CM456" s="162" t="e">
        <f t="shared" si="91"/>
        <v>#NUM!</v>
      </c>
      <c r="CN456" s="162" t="e">
        <f t="shared" si="91"/>
        <v>#NUM!</v>
      </c>
      <c r="CO456" s="162" t="e">
        <f t="shared" si="91"/>
        <v>#NUM!</v>
      </c>
      <c r="CP456" s="162" t="e">
        <f t="shared" si="91"/>
        <v>#NUM!</v>
      </c>
    </row>
    <row r="457" spans="13:94" ht="15" customHeight="1" x14ac:dyDescent="0.3">
      <c r="M457" s="2">
        <f t="shared" si="93"/>
        <v>6</v>
      </c>
      <c r="N457" s="2" t="str">
        <f t="shared" si="92"/>
        <v/>
      </c>
      <c r="O457" s="2" t="e" cm="1">
        <f t="array" ref="O457">INDEX($A$400:$A$429,SMALL(IF(ISNUMBER(MATCH($B$400:$B$429,$O$450,0)),MATCH(ROW($B$400:$B$429),ROW($B$400:$B$429)),""),ROWS($A$1:A6)))</f>
        <v>#NUM!</v>
      </c>
      <c r="P457" s="162" t="e">
        <f t="shared" si="94"/>
        <v>#NUM!</v>
      </c>
      <c r="Q457" s="162" t="e">
        <f t="shared" si="89"/>
        <v>#NUM!</v>
      </c>
      <c r="R457" s="162" t="e">
        <f t="shared" si="89"/>
        <v>#NUM!</v>
      </c>
      <c r="S457" s="162" t="e">
        <f t="shared" si="89"/>
        <v>#NUM!</v>
      </c>
      <c r="T457" s="162" t="e">
        <f t="shared" si="89"/>
        <v>#NUM!</v>
      </c>
      <c r="U457" s="162" t="e">
        <f t="shared" si="89"/>
        <v>#NUM!</v>
      </c>
      <c r="V457" s="162" t="e">
        <f t="shared" si="89"/>
        <v>#NUM!</v>
      </c>
      <c r="W457" s="162" t="e">
        <f t="shared" si="89"/>
        <v>#NUM!</v>
      </c>
      <c r="X457" s="162" t="e">
        <f t="shared" si="89"/>
        <v>#NUM!</v>
      </c>
      <c r="Y457" s="162" t="e">
        <f t="shared" si="89"/>
        <v>#NUM!</v>
      </c>
      <c r="Z457" s="162" t="e">
        <f t="shared" si="89"/>
        <v>#NUM!</v>
      </c>
      <c r="AA457" s="162" t="e">
        <f t="shared" ref="AA457:BL461" si="95">INDEX(AA$14:AA$217,(MATCH($N457&amp;$O457,$H$14:$H$217,0)))</f>
        <v>#NUM!</v>
      </c>
      <c r="AB457" s="162" t="e">
        <f t="shared" si="95"/>
        <v>#NUM!</v>
      </c>
      <c r="AC457" s="162" t="e">
        <f t="shared" si="95"/>
        <v>#NUM!</v>
      </c>
      <c r="AD457" s="162" t="e">
        <f t="shared" si="95"/>
        <v>#NUM!</v>
      </c>
      <c r="AE457" s="162" t="e">
        <f t="shared" si="95"/>
        <v>#NUM!</v>
      </c>
      <c r="AF457" s="162" t="e">
        <f t="shared" si="95"/>
        <v>#NUM!</v>
      </c>
      <c r="AG457" s="162" t="e">
        <f t="shared" si="95"/>
        <v>#NUM!</v>
      </c>
      <c r="AH457" s="162" t="e">
        <f t="shared" si="95"/>
        <v>#NUM!</v>
      </c>
      <c r="AI457" s="162" t="e">
        <f t="shared" si="95"/>
        <v>#NUM!</v>
      </c>
      <c r="AJ457" s="162" t="e">
        <f t="shared" si="95"/>
        <v>#NUM!</v>
      </c>
      <c r="AK457" s="162" t="e">
        <f t="shared" si="95"/>
        <v>#NUM!</v>
      </c>
      <c r="AL457" s="162" t="e">
        <f t="shared" si="95"/>
        <v>#NUM!</v>
      </c>
      <c r="AM457" s="162" t="e">
        <f t="shared" si="95"/>
        <v>#NUM!</v>
      </c>
      <c r="AN457" s="162" t="e">
        <f t="shared" si="95"/>
        <v>#NUM!</v>
      </c>
      <c r="AO457" s="162" t="e">
        <f t="shared" si="95"/>
        <v>#NUM!</v>
      </c>
      <c r="AP457" s="162" t="e">
        <f t="shared" si="95"/>
        <v>#NUM!</v>
      </c>
      <c r="AQ457" s="162" t="e">
        <f t="shared" si="95"/>
        <v>#NUM!</v>
      </c>
      <c r="AR457" s="162" t="e">
        <f t="shared" si="95"/>
        <v>#NUM!</v>
      </c>
      <c r="AS457" s="162" t="e">
        <f t="shared" si="95"/>
        <v>#NUM!</v>
      </c>
      <c r="AT457" s="162" t="e">
        <f t="shared" si="95"/>
        <v>#NUM!</v>
      </c>
      <c r="AU457" s="162" t="e">
        <f t="shared" si="95"/>
        <v>#NUM!</v>
      </c>
      <c r="AV457" s="162" t="e">
        <f t="shared" si="95"/>
        <v>#NUM!</v>
      </c>
      <c r="AW457" s="162" t="e">
        <f t="shared" si="95"/>
        <v>#NUM!</v>
      </c>
      <c r="AX457" s="162" t="e">
        <f t="shared" si="95"/>
        <v>#NUM!</v>
      </c>
      <c r="AY457" s="162" t="e">
        <f t="shared" si="95"/>
        <v>#NUM!</v>
      </c>
      <c r="AZ457" s="162" t="e">
        <f t="shared" si="95"/>
        <v>#NUM!</v>
      </c>
      <c r="BA457" s="162" t="e">
        <f t="shared" si="95"/>
        <v>#NUM!</v>
      </c>
      <c r="BB457" s="162" t="e">
        <f t="shared" si="95"/>
        <v>#NUM!</v>
      </c>
      <c r="BC457" s="162" t="e">
        <f t="shared" si="95"/>
        <v>#NUM!</v>
      </c>
      <c r="BD457" s="162" t="e">
        <f t="shared" si="95"/>
        <v>#NUM!</v>
      </c>
      <c r="BE457" s="162" t="e">
        <f t="shared" si="95"/>
        <v>#NUM!</v>
      </c>
      <c r="BF457" s="162" t="e">
        <f t="shared" si="95"/>
        <v>#NUM!</v>
      </c>
      <c r="BG457" s="162" t="e">
        <f t="shared" si="95"/>
        <v>#NUM!</v>
      </c>
      <c r="BH457" s="162" t="e">
        <f t="shared" si="95"/>
        <v>#NUM!</v>
      </c>
      <c r="BI457" s="162" t="e">
        <f t="shared" si="95"/>
        <v>#NUM!</v>
      </c>
      <c r="BJ457" s="162" t="e">
        <f t="shared" si="95"/>
        <v>#NUM!</v>
      </c>
      <c r="BK457" s="162" t="e">
        <f t="shared" si="95"/>
        <v>#NUM!</v>
      </c>
      <c r="BL457" s="162" t="e">
        <f t="shared" si="95"/>
        <v>#NUM!</v>
      </c>
      <c r="BM457" s="162" t="e">
        <f t="shared" si="90"/>
        <v>#NUM!</v>
      </c>
      <c r="BN457" s="162" t="e">
        <f t="shared" si="91"/>
        <v>#NUM!</v>
      </c>
      <c r="BO457" s="162" t="e">
        <f t="shared" si="91"/>
        <v>#NUM!</v>
      </c>
      <c r="BP457" s="162" t="e">
        <f t="shared" si="91"/>
        <v>#NUM!</v>
      </c>
      <c r="BQ457" s="162" t="e">
        <f t="shared" si="91"/>
        <v>#NUM!</v>
      </c>
      <c r="BR457" s="162" t="e">
        <f t="shared" si="91"/>
        <v>#NUM!</v>
      </c>
      <c r="BS457" s="162" t="e">
        <f t="shared" si="91"/>
        <v>#NUM!</v>
      </c>
      <c r="BT457" s="162" t="e">
        <f t="shared" si="91"/>
        <v>#NUM!</v>
      </c>
      <c r="BU457" s="162" t="e">
        <f t="shared" si="91"/>
        <v>#NUM!</v>
      </c>
      <c r="BV457" s="162" t="e">
        <f t="shared" si="91"/>
        <v>#NUM!</v>
      </c>
      <c r="BW457" s="162" t="e">
        <f t="shared" si="91"/>
        <v>#NUM!</v>
      </c>
      <c r="BX457" s="162" t="e">
        <f t="shared" si="91"/>
        <v>#NUM!</v>
      </c>
      <c r="BY457" s="162" t="e">
        <f t="shared" si="91"/>
        <v>#NUM!</v>
      </c>
      <c r="BZ457" s="162" t="e">
        <f t="shared" si="91"/>
        <v>#NUM!</v>
      </c>
      <c r="CA457" s="162" t="e">
        <f t="shared" si="91"/>
        <v>#NUM!</v>
      </c>
      <c r="CB457" s="162" t="e">
        <f t="shared" si="91"/>
        <v>#NUM!</v>
      </c>
      <c r="CC457" s="162" t="e">
        <f t="shared" si="91"/>
        <v>#NUM!</v>
      </c>
      <c r="CD457" s="162" t="e">
        <f t="shared" si="91"/>
        <v>#NUM!</v>
      </c>
      <c r="CE457" s="162" t="e">
        <f t="shared" si="91"/>
        <v>#NUM!</v>
      </c>
      <c r="CF457" s="162" t="e">
        <f t="shared" si="91"/>
        <v>#NUM!</v>
      </c>
      <c r="CG457" s="162" t="e">
        <f t="shared" si="91"/>
        <v>#NUM!</v>
      </c>
      <c r="CH457" s="162" t="e">
        <f t="shared" si="91"/>
        <v>#NUM!</v>
      </c>
      <c r="CI457" s="162" t="e">
        <f t="shared" si="91"/>
        <v>#NUM!</v>
      </c>
      <c r="CJ457" s="162" t="e">
        <f t="shared" si="91"/>
        <v>#NUM!</v>
      </c>
      <c r="CK457" s="162" t="e">
        <f t="shared" si="91"/>
        <v>#NUM!</v>
      </c>
      <c r="CL457" s="162" t="e">
        <f t="shared" si="91"/>
        <v>#NUM!</v>
      </c>
      <c r="CM457" s="162" t="e">
        <f t="shared" si="91"/>
        <v>#NUM!</v>
      </c>
      <c r="CN457" s="162" t="e">
        <f t="shared" si="91"/>
        <v>#NUM!</v>
      </c>
      <c r="CO457" s="162" t="e">
        <f t="shared" si="91"/>
        <v>#NUM!</v>
      </c>
      <c r="CP457" s="162" t="e">
        <f t="shared" si="91"/>
        <v>#NUM!</v>
      </c>
    </row>
    <row r="458" spans="13:94" ht="15" customHeight="1" x14ac:dyDescent="0.3">
      <c r="M458" s="2">
        <f t="shared" si="93"/>
        <v>7</v>
      </c>
      <c r="N458" s="2" t="str">
        <f t="shared" si="92"/>
        <v/>
      </c>
      <c r="O458" s="2" t="e" cm="1">
        <f t="array" ref="O458">INDEX($A$400:$A$429,SMALL(IF(ISNUMBER(MATCH($B$400:$B$429,$O$450,0)),MATCH(ROW($B$400:$B$429),ROW($B$400:$B$429)),""),ROWS($A$1:A7)))</f>
        <v>#NUM!</v>
      </c>
      <c r="P458" s="162" t="e">
        <f t="shared" si="94"/>
        <v>#NUM!</v>
      </c>
      <c r="Q458" s="162" t="e">
        <f t="shared" si="94"/>
        <v>#NUM!</v>
      </c>
      <c r="R458" s="162" t="e">
        <f t="shared" si="94"/>
        <v>#NUM!</v>
      </c>
      <c r="S458" s="162" t="e">
        <f t="shared" si="94"/>
        <v>#NUM!</v>
      </c>
      <c r="T458" s="162" t="e">
        <f t="shared" si="94"/>
        <v>#NUM!</v>
      </c>
      <c r="U458" s="162" t="e">
        <f t="shared" si="94"/>
        <v>#NUM!</v>
      </c>
      <c r="V458" s="162" t="e">
        <f t="shared" si="94"/>
        <v>#NUM!</v>
      </c>
      <c r="W458" s="162" t="e">
        <f t="shared" si="94"/>
        <v>#NUM!</v>
      </c>
      <c r="X458" s="162" t="e">
        <f t="shared" si="94"/>
        <v>#NUM!</v>
      </c>
      <c r="Y458" s="162" t="e">
        <f t="shared" si="94"/>
        <v>#NUM!</v>
      </c>
      <c r="Z458" s="162" t="e">
        <f t="shared" si="94"/>
        <v>#NUM!</v>
      </c>
      <c r="AA458" s="162" t="e">
        <f t="shared" si="94"/>
        <v>#NUM!</v>
      </c>
      <c r="AB458" s="162" t="e">
        <f t="shared" si="94"/>
        <v>#NUM!</v>
      </c>
      <c r="AC458" s="162" t="e">
        <f t="shared" si="94"/>
        <v>#NUM!</v>
      </c>
      <c r="AD458" s="162" t="e">
        <f t="shared" si="94"/>
        <v>#NUM!</v>
      </c>
      <c r="AE458" s="162" t="e">
        <f t="shared" si="94"/>
        <v>#NUM!</v>
      </c>
      <c r="AF458" s="162" t="e">
        <f t="shared" si="95"/>
        <v>#NUM!</v>
      </c>
      <c r="AG458" s="162" t="e">
        <f t="shared" si="95"/>
        <v>#NUM!</v>
      </c>
      <c r="AH458" s="162" t="e">
        <f t="shared" si="95"/>
        <v>#NUM!</v>
      </c>
      <c r="AI458" s="162" t="e">
        <f t="shared" si="95"/>
        <v>#NUM!</v>
      </c>
      <c r="AJ458" s="162" t="e">
        <f t="shared" si="95"/>
        <v>#NUM!</v>
      </c>
      <c r="AK458" s="162" t="e">
        <f t="shared" si="95"/>
        <v>#NUM!</v>
      </c>
      <c r="AL458" s="162" t="e">
        <f t="shared" si="95"/>
        <v>#NUM!</v>
      </c>
      <c r="AM458" s="162" t="e">
        <f t="shared" si="95"/>
        <v>#NUM!</v>
      </c>
      <c r="AN458" s="162" t="e">
        <f t="shared" si="95"/>
        <v>#NUM!</v>
      </c>
      <c r="AO458" s="162" t="e">
        <f t="shared" si="95"/>
        <v>#NUM!</v>
      </c>
      <c r="AP458" s="162" t="e">
        <f t="shared" si="95"/>
        <v>#NUM!</v>
      </c>
      <c r="AQ458" s="162" t="e">
        <f t="shared" si="95"/>
        <v>#NUM!</v>
      </c>
      <c r="AR458" s="162" t="e">
        <f t="shared" si="95"/>
        <v>#NUM!</v>
      </c>
      <c r="AS458" s="162" t="e">
        <f t="shared" si="95"/>
        <v>#NUM!</v>
      </c>
      <c r="AT458" s="162" t="e">
        <f t="shared" si="95"/>
        <v>#NUM!</v>
      </c>
      <c r="AU458" s="162" t="e">
        <f t="shared" si="95"/>
        <v>#NUM!</v>
      </c>
      <c r="AV458" s="162" t="e">
        <f t="shared" si="95"/>
        <v>#NUM!</v>
      </c>
      <c r="AW458" s="162" t="e">
        <f t="shared" si="95"/>
        <v>#NUM!</v>
      </c>
      <c r="AX458" s="162" t="e">
        <f t="shared" si="95"/>
        <v>#NUM!</v>
      </c>
      <c r="AY458" s="162" t="e">
        <f t="shared" si="95"/>
        <v>#NUM!</v>
      </c>
      <c r="AZ458" s="162" t="e">
        <f t="shared" si="95"/>
        <v>#NUM!</v>
      </c>
      <c r="BA458" s="162" t="e">
        <f t="shared" si="95"/>
        <v>#NUM!</v>
      </c>
      <c r="BB458" s="162" t="e">
        <f t="shared" si="95"/>
        <v>#NUM!</v>
      </c>
      <c r="BC458" s="162" t="e">
        <f t="shared" si="95"/>
        <v>#NUM!</v>
      </c>
      <c r="BD458" s="162" t="e">
        <f t="shared" si="95"/>
        <v>#NUM!</v>
      </c>
      <c r="BE458" s="162" t="e">
        <f t="shared" si="95"/>
        <v>#NUM!</v>
      </c>
      <c r="BF458" s="162" t="e">
        <f t="shared" si="95"/>
        <v>#NUM!</v>
      </c>
      <c r="BG458" s="162" t="e">
        <f t="shared" si="95"/>
        <v>#NUM!</v>
      </c>
      <c r="BH458" s="162" t="e">
        <f t="shared" si="95"/>
        <v>#NUM!</v>
      </c>
      <c r="BI458" s="162" t="e">
        <f t="shared" si="95"/>
        <v>#NUM!</v>
      </c>
      <c r="BJ458" s="162" t="e">
        <f t="shared" si="95"/>
        <v>#NUM!</v>
      </c>
      <c r="BK458" s="162" t="e">
        <f t="shared" si="95"/>
        <v>#NUM!</v>
      </c>
      <c r="BL458" s="162" t="e">
        <f t="shared" si="95"/>
        <v>#NUM!</v>
      </c>
      <c r="BM458" s="162" t="e">
        <f t="shared" si="90"/>
        <v>#NUM!</v>
      </c>
      <c r="BN458" s="162" t="e">
        <f t="shared" si="91"/>
        <v>#NUM!</v>
      </c>
      <c r="BO458" s="162" t="e">
        <f t="shared" si="91"/>
        <v>#NUM!</v>
      </c>
      <c r="BP458" s="162" t="e">
        <f t="shared" si="91"/>
        <v>#NUM!</v>
      </c>
      <c r="BQ458" s="162" t="e">
        <f t="shared" si="91"/>
        <v>#NUM!</v>
      </c>
      <c r="BR458" s="162" t="e">
        <f t="shared" si="91"/>
        <v>#NUM!</v>
      </c>
      <c r="BS458" s="162" t="e">
        <f t="shared" si="91"/>
        <v>#NUM!</v>
      </c>
      <c r="BT458" s="162" t="e">
        <f t="shared" si="91"/>
        <v>#NUM!</v>
      </c>
      <c r="BU458" s="162" t="e">
        <f t="shared" si="91"/>
        <v>#NUM!</v>
      </c>
      <c r="BV458" s="162" t="e">
        <f t="shared" si="91"/>
        <v>#NUM!</v>
      </c>
      <c r="BW458" s="162" t="e">
        <f t="shared" si="91"/>
        <v>#NUM!</v>
      </c>
      <c r="BX458" s="162" t="e">
        <f t="shared" si="91"/>
        <v>#NUM!</v>
      </c>
      <c r="BY458" s="162" t="e">
        <f t="shared" si="91"/>
        <v>#NUM!</v>
      </c>
      <c r="BZ458" s="162" t="e">
        <f t="shared" si="91"/>
        <v>#NUM!</v>
      </c>
      <c r="CA458" s="162" t="e">
        <f t="shared" si="91"/>
        <v>#NUM!</v>
      </c>
      <c r="CB458" s="162" t="e">
        <f t="shared" si="91"/>
        <v>#NUM!</v>
      </c>
      <c r="CC458" s="162" t="e">
        <f t="shared" si="91"/>
        <v>#NUM!</v>
      </c>
      <c r="CD458" s="162" t="e">
        <f t="shared" si="91"/>
        <v>#NUM!</v>
      </c>
      <c r="CE458" s="162" t="e">
        <f t="shared" si="91"/>
        <v>#NUM!</v>
      </c>
      <c r="CF458" s="162" t="e">
        <f t="shared" si="91"/>
        <v>#NUM!</v>
      </c>
      <c r="CG458" s="162" t="e">
        <f t="shared" si="91"/>
        <v>#NUM!</v>
      </c>
      <c r="CH458" s="162" t="e">
        <f t="shared" si="91"/>
        <v>#NUM!</v>
      </c>
      <c r="CI458" s="162" t="e">
        <f t="shared" si="91"/>
        <v>#NUM!</v>
      </c>
      <c r="CJ458" s="162" t="e">
        <f t="shared" si="91"/>
        <v>#NUM!</v>
      </c>
      <c r="CK458" s="162" t="e">
        <f t="shared" si="91"/>
        <v>#NUM!</v>
      </c>
      <c r="CL458" s="162" t="e">
        <f t="shared" si="91"/>
        <v>#NUM!</v>
      </c>
      <c r="CM458" s="162" t="e">
        <f t="shared" si="91"/>
        <v>#NUM!</v>
      </c>
      <c r="CN458" s="162" t="e">
        <f t="shared" si="91"/>
        <v>#NUM!</v>
      </c>
      <c r="CO458" s="162" t="e">
        <f t="shared" si="91"/>
        <v>#NUM!</v>
      </c>
      <c r="CP458" s="162" t="e">
        <f t="shared" si="91"/>
        <v>#NUM!</v>
      </c>
    </row>
    <row r="459" spans="13:94" ht="15" customHeight="1" x14ac:dyDescent="0.3">
      <c r="M459" s="2">
        <f t="shared" si="93"/>
        <v>8</v>
      </c>
      <c r="N459" s="2" t="str">
        <f t="shared" si="92"/>
        <v/>
      </c>
      <c r="O459" s="2" t="e" cm="1">
        <f t="array" ref="O459">INDEX($A$400:$A$429,SMALL(IF(ISNUMBER(MATCH($B$400:$B$429,$O$450,0)),MATCH(ROW($B$400:$B$429),ROW($B$400:$B$429)),""),ROWS($A$1:A8)))</f>
        <v>#NUM!</v>
      </c>
      <c r="P459" s="162" t="e">
        <f t="shared" si="94"/>
        <v>#NUM!</v>
      </c>
      <c r="Q459" s="162" t="e">
        <f t="shared" si="94"/>
        <v>#NUM!</v>
      </c>
      <c r="R459" s="162" t="e">
        <f t="shared" si="94"/>
        <v>#NUM!</v>
      </c>
      <c r="S459" s="162" t="e">
        <f t="shared" si="94"/>
        <v>#NUM!</v>
      </c>
      <c r="T459" s="162" t="e">
        <f t="shared" si="94"/>
        <v>#NUM!</v>
      </c>
      <c r="U459" s="162" t="e">
        <f t="shared" si="94"/>
        <v>#NUM!</v>
      </c>
      <c r="V459" s="162" t="e">
        <f t="shared" si="94"/>
        <v>#NUM!</v>
      </c>
      <c r="W459" s="162" t="e">
        <f t="shared" si="94"/>
        <v>#NUM!</v>
      </c>
      <c r="X459" s="162" t="e">
        <f t="shared" si="94"/>
        <v>#NUM!</v>
      </c>
      <c r="Y459" s="162" t="e">
        <f t="shared" si="94"/>
        <v>#NUM!</v>
      </c>
      <c r="Z459" s="162" t="e">
        <f t="shared" si="94"/>
        <v>#NUM!</v>
      </c>
      <c r="AA459" s="162" t="e">
        <f t="shared" si="94"/>
        <v>#NUM!</v>
      </c>
      <c r="AB459" s="162" t="e">
        <f t="shared" si="94"/>
        <v>#NUM!</v>
      </c>
      <c r="AC459" s="162" t="e">
        <f t="shared" si="94"/>
        <v>#NUM!</v>
      </c>
      <c r="AD459" s="162" t="e">
        <f t="shared" si="94"/>
        <v>#NUM!</v>
      </c>
      <c r="AE459" s="162" t="e">
        <f t="shared" si="94"/>
        <v>#NUM!</v>
      </c>
      <c r="AF459" s="162" t="e">
        <f t="shared" si="95"/>
        <v>#NUM!</v>
      </c>
      <c r="AG459" s="162" t="e">
        <f t="shared" si="95"/>
        <v>#NUM!</v>
      </c>
      <c r="AH459" s="162" t="e">
        <f t="shared" si="95"/>
        <v>#NUM!</v>
      </c>
      <c r="AI459" s="162" t="e">
        <f t="shared" si="95"/>
        <v>#NUM!</v>
      </c>
      <c r="AJ459" s="162" t="e">
        <f t="shared" si="95"/>
        <v>#NUM!</v>
      </c>
      <c r="AK459" s="162" t="e">
        <f t="shared" si="95"/>
        <v>#NUM!</v>
      </c>
      <c r="AL459" s="162" t="e">
        <f t="shared" si="95"/>
        <v>#NUM!</v>
      </c>
      <c r="AM459" s="162" t="e">
        <f t="shared" si="95"/>
        <v>#NUM!</v>
      </c>
      <c r="AN459" s="162" t="e">
        <f t="shared" si="95"/>
        <v>#NUM!</v>
      </c>
      <c r="AO459" s="162" t="e">
        <f t="shared" si="95"/>
        <v>#NUM!</v>
      </c>
      <c r="AP459" s="162" t="e">
        <f t="shared" si="95"/>
        <v>#NUM!</v>
      </c>
      <c r="AQ459" s="162" t="e">
        <f t="shared" si="95"/>
        <v>#NUM!</v>
      </c>
      <c r="AR459" s="162" t="e">
        <f t="shared" si="95"/>
        <v>#NUM!</v>
      </c>
      <c r="AS459" s="162" t="e">
        <f t="shared" si="95"/>
        <v>#NUM!</v>
      </c>
      <c r="AT459" s="162" t="e">
        <f t="shared" si="95"/>
        <v>#NUM!</v>
      </c>
      <c r="AU459" s="162" t="e">
        <f t="shared" si="95"/>
        <v>#NUM!</v>
      </c>
      <c r="AV459" s="162" t="e">
        <f t="shared" si="95"/>
        <v>#NUM!</v>
      </c>
      <c r="AW459" s="162" t="e">
        <f t="shared" si="95"/>
        <v>#NUM!</v>
      </c>
      <c r="AX459" s="162" t="e">
        <f t="shared" si="95"/>
        <v>#NUM!</v>
      </c>
      <c r="AY459" s="162" t="e">
        <f t="shared" si="95"/>
        <v>#NUM!</v>
      </c>
      <c r="AZ459" s="162" t="e">
        <f t="shared" si="95"/>
        <v>#NUM!</v>
      </c>
      <c r="BA459" s="162" t="e">
        <f t="shared" si="95"/>
        <v>#NUM!</v>
      </c>
      <c r="BB459" s="162" t="e">
        <f t="shared" si="95"/>
        <v>#NUM!</v>
      </c>
      <c r="BC459" s="162" t="e">
        <f t="shared" si="95"/>
        <v>#NUM!</v>
      </c>
      <c r="BD459" s="162" t="e">
        <f t="shared" si="95"/>
        <v>#NUM!</v>
      </c>
      <c r="BE459" s="162" t="e">
        <f t="shared" si="95"/>
        <v>#NUM!</v>
      </c>
      <c r="BF459" s="162" t="e">
        <f t="shared" si="95"/>
        <v>#NUM!</v>
      </c>
      <c r="BG459" s="162" t="e">
        <f t="shared" si="95"/>
        <v>#NUM!</v>
      </c>
      <c r="BH459" s="162" t="e">
        <f t="shared" si="95"/>
        <v>#NUM!</v>
      </c>
      <c r="BI459" s="162" t="e">
        <f t="shared" si="95"/>
        <v>#NUM!</v>
      </c>
      <c r="BJ459" s="162" t="e">
        <f t="shared" si="95"/>
        <v>#NUM!</v>
      </c>
      <c r="BK459" s="162" t="e">
        <f t="shared" si="95"/>
        <v>#NUM!</v>
      </c>
      <c r="BL459" s="162" t="e">
        <f t="shared" si="95"/>
        <v>#NUM!</v>
      </c>
      <c r="BM459" s="162" t="e">
        <f t="shared" si="90"/>
        <v>#NUM!</v>
      </c>
      <c r="BN459" s="162" t="e">
        <f t="shared" si="91"/>
        <v>#NUM!</v>
      </c>
      <c r="BO459" s="162" t="e">
        <f t="shared" si="91"/>
        <v>#NUM!</v>
      </c>
      <c r="BP459" s="162" t="e">
        <f t="shared" si="91"/>
        <v>#NUM!</v>
      </c>
      <c r="BQ459" s="162" t="e">
        <f t="shared" si="91"/>
        <v>#NUM!</v>
      </c>
      <c r="BR459" s="162" t="e">
        <f t="shared" si="91"/>
        <v>#NUM!</v>
      </c>
      <c r="BS459" s="162" t="e">
        <f t="shared" si="91"/>
        <v>#NUM!</v>
      </c>
      <c r="BT459" s="162" t="e">
        <f t="shared" si="91"/>
        <v>#NUM!</v>
      </c>
      <c r="BU459" s="162" t="e">
        <f t="shared" si="91"/>
        <v>#NUM!</v>
      </c>
      <c r="BV459" s="162" t="e">
        <f t="shared" si="91"/>
        <v>#NUM!</v>
      </c>
      <c r="BW459" s="162" t="e">
        <f t="shared" si="91"/>
        <v>#NUM!</v>
      </c>
      <c r="BX459" s="162" t="e">
        <f t="shared" si="91"/>
        <v>#NUM!</v>
      </c>
      <c r="BY459" s="162" t="e">
        <f t="shared" si="91"/>
        <v>#NUM!</v>
      </c>
      <c r="BZ459" s="162" t="e">
        <f t="shared" si="91"/>
        <v>#NUM!</v>
      </c>
      <c r="CA459" s="162" t="e">
        <f t="shared" si="91"/>
        <v>#NUM!</v>
      </c>
      <c r="CB459" s="162" t="e">
        <f t="shared" si="91"/>
        <v>#NUM!</v>
      </c>
      <c r="CC459" s="162" t="e">
        <f t="shared" si="91"/>
        <v>#NUM!</v>
      </c>
      <c r="CD459" s="162" t="e">
        <f t="shared" si="91"/>
        <v>#NUM!</v>
      </c>
      <c r="CE459" s="162" t="e">
        <f t="shared" si="91"/>
        <v>#NUM!</v>
      </c>
      <c r="CF459" s="162" t="e">
        <f t="shared" si="91"/>
        <v>#NUM!</v>
      </c>
      <c r="CG459" s="162" t="e">
        <f t="shared" si="91"/>
        <v>#NUM!</v>
      </c>
      <c r="CH459" s="162" t="e">
        <f t="shared" si="91"/>
        <v>#NUM!</v>
      </c>
      <c r="CI459" s="162" t="e">
        <f t="shared" si="91"/>
        <v>#NUM!</v>
      </c>
      <c r="CJ459" s="162" t="e">
        <f t="shared" si="91"/>
        <v>#NUM!</v>
      </c>
      <c r="CK459" s="162" t="e">
        <f t="shared" si="91"/>
        <v>#NUM!</v>
      </c>
      <c r="CL459" s="162" t="e">
        <f t="shared" si="91"/>
        <v>#NUM!</v>
      </c>
      <c r="CM459" s="162" t="e">
        <f t="shared" si="91"/>
        <v>#NUM!</v>
      </c>
      <c r="CN459" s="162" t="e">
        <f t="shared" si="91"/>
        <v>#NUM!</v>
      </c>
      <c r="CO459" s="162" t="e">
        <f t="shared" si="91"/>
        <v>#NUM!</v>
      </c>
      <c r="CP459" s="162" t="e">
        <f t="shared" si="91"/>
        <v>#NUM!</v>
      </c>
    </row>
    <row r="460" spans="13:94" ht="15" customHeight="1" x14ac:dyDescent="0.3">
      <c r="M460" s="2">
        <f t="shared" si="93"/>
        <v>9</v>
      </c>
      <c r="N460" s="2" t="str">
        <f t="shared" si="92"/>
        <v/>
      </c>
      <c r="O460" s="2" t="e" cm="1">
        <f t="array" ref="O460">INDEX($A$400:$A$429,SMALL(IF(ISNUMBER(MATCH($B$400:$B$429,$O$450,0)),MATCH(ROW($B$400:$B$429),ROW($B$400:$B$429)),""),ROWS($A$1:A9)))</f>
        <v>#NUM!</v>
      </c>
      <c r="P460" s="162" t="e">
        <f t="shared" si="94"/>
        <v>#NUM!</v>
      </c>
      <c r="Q460" s="162" t="e">
        <f t="shared" si="94"/>
        <v>#NUM!</v>
      </c>
      <c r="R460" s="162" t="e">
        <f t="shared" si="94"/>
        <v>#NUM!</v>
      </c>
      <c r="S460" s="162" t="e">
        <f t="shared" si="94"/>
        <v>#NUM!</v>
      </c>
      <c r="T460" s="162" t="e">
        <f t="shared" si="94"/>
        <v>#NUM!</v>
      </c>
      <c r="U460" s="162" t="e">
        <f t="shared" si="94"/>
        <v>#NUM!</v>
      </c>
      <c r="V460" s="162" t="e">
        <f t="shared" si="94"/>
        <v>#NUM!</v>
      </c>
      <c r="W460" s="162" t="e">
        <f t="shared" si="94"/>
        <v>#NUM!</v>
      </c>
      <c r="X460" s="162" t="e">
        <f t="shared" si="94"/>
        <v>#NUM!</v>
      </c>
      <c r="Y460" s="162" t="e">
        <f t="shared" si="94"/>
        <v>#NUM!</v>
      </c>
      <c r="Z460" s="162" t="e">
        <f t="shared" si="94"/>
        <v>#NUM!</v>
      </c>
      <c r="AA460" s="162" t="e">
        <f t="shared" si="94"/>
        <v>#NUM!</v>
      </c>
      <c r="AB460" s="162" t="e">
        <f t="shared" si="94"/>
        <v>#NUM!</v>
      </c>
      <c r="AC460" s="162" t="e">
        <f t="shared" si="94"/>
        <v>#NUM!</v>
      </c>
      <c r="AD460" s="162" t="e">
        <f t="shared" si="94"/>
        <v>#NUM!</v>
      </c>
      <c r="AE460" s="162" t="e">
        <f t="shared" si="94"/>
        <v>#NUM!</v>
      </c>
      <c r="AF460" s="162" t="e">
        <f t="shared" si="95"/>
        <v>#NUM!</v>
      </c>
      <c r="AG460" s="162" t="e">
        <f t="shared" si="95"/>
        <v>#NUM!</v>
      </c>
      <c r="AH460" s="162" t="e">
        <f t="shared" si="95"/>
        <v>#NUM!</v>
      </c>
      <c r="AI460" s="162" t="e">
        <f t="shared" si="95"/>
        <v>#NUM!</v>
      </c>
      <c r="AJ460" s="162" t="e">
        <f t="shared" si="95"/>
        <v>#NUM!</v>
      </c>
      <c r="AK460" s="162" t="e">
        <f t="shared" si="95"/>
        <v>#NUM!</v>
      </c>
      <c r="AL460" s="162" t="e">
        <f t="shared" si="95"/>
        <v>#NUM!</v>
      </c>
      <c r="AM460" s="162" t="e">
        <f t="shared" si="95"/>
        <v>#NUM!</v>
      </c>
      <c r="AN460" s="162" t="e">
        <f t="shared" si="95"/>
        <v>#NUM!</v>
      </c>
      <c r="AO460" s="162" t="e">
        <f t="shared" si="95"/>
        <v>#NUM!</v>
      </c>
      <c r="AP460" s="162" t="e">
        <f t="shared" si="95"/>
        <v>#NUM!</v>
      </c>
      <c r="AQ460" s="162" t="e">
        <f t="shared" si="95"/>
        <v>#NUM!</v>
      </c>
      <c r="AR460" s="162" t="e">
        <f t="shared" si="95"/>
        <v>#NUM!</v>
      </c>
      <c r="AS460" s="162" t="e">
        <f t="shared" si="95"/>
        <v>#NUM!</v>
      </c>
      <c r="AT460" s="162" t="e">
        <f t="shared" si="95"/>
        <v>#NUM!</v>
      </c>
      <c r="AU460" s="162" t="e">
        <f t="shared" si="95"/>
        <v>#NUM!</v>
      </c>
      <c r="AV460" s="162" t="e">
        <f t="shared" si="95"/>
        <v>#NUM!</v>
      </c>
      <c r="AW460" s="162" t="e">
        <f t="shared" si="95"/>
        <v>#NUM!</v>
      </c>
      <c r="AX460" s="162" t="e">
        <f t="shared" si="95"/>
        <v>#NUM!</v>
      </c>
      <c r="AY460" s="162" t="e">
        <f t="shared" si="95"/>
        <v>#NUM!</v>
      </c>
      <c r="AZ460" s="162" t="e">
        <f t="shared" si="95"/>
        <v>#NUM!</v>
      </c>
      <c r="BA460" s="162" t="e">
        <f t="shared" si="95"/>
        <v>#NUM!</v>
      </c>
      <c r="BB460" s="162" t="e">
        <f t="shared" si="95"/>
        <v>#NUM!</v>
      </c>
      <c r="BC460" s="162" t="e">
        <f t="shared" si="95"/>
        <v>#NUM!</v>
      </c>
      <c r="BD460" s="162" t="e">
        <f t="shared" si="95"/>
        <v>#NUM!</v>
      </c>
      <c r="BE460" s="162" t="e">
        <f t="shared" si="95"/>
        <v>#NUM!</v>
      </c>
      <c r="BF460" s="162" t="e">
        <f t="shared" si="95"/>
        <v>#NUM!</v>
      </c>
      <c r="BG460" s="162" t="e">
        <f t="shared" si="95"/>
        <v>#NUM!</v>
      </c>
      <c r="BH460" s="162" t="e">
        <f t="shared" si="95"/>
        <v>#NUM!</v>
      </c>
      <c r="BI460" s="162" t="e">
        <f t="shared" si="95"/>
        <v>#NUM!</v>
      </c>
      <c r="BJ460" s="162" t="e">
        <f t="shared" si="95"/>
        <v>#NUM!</v>
      </c>
      <c r="BK460" s="162" t="e">
        <f t="shared" si="95"/>
        <v>#NUM!</v>
      </c>
      <c r="BL460" s="162" t="e">
        <f t="shared" si="95"/>
        <v>#NUM!</v>
      </c>
      <c r="BM460" s="162" t="e">
        <f t="shared" si="90"/>
        <v>#NUM!</v>
      </c>
      <c r="BN460" s="162" t="e">
        <f t="shared" si="91"/>
        <v>#NUM!</v>
      </c>
      <c r="BO460" s="162" t="e">
        <f t="shared" si="91"/>
        <v>#NUM!</v>
      </c>
      <c r="BP460" s="162" t="e">
        <f t="shared" si="91"/>
        <v>#NUM!</v>
      </c>
      <c r="BQ460" s="162" t="e">
        <f t="shared" si="91"/>
        <v>#NUM!</v>
      </c>
      <c r="BR460" s="162" t="e">
        <f t="shared" si="91"/>
        <v>#NUM!</v>
      </c>
      <c r="BS460" s="162" t="e">
        <f t="shared" si="91"/>
        <v>#NUM!</v>
      </c>
      <c r="BT460" s="162" t="e">
        <f t="shared" si="91"/>
        <v>#NUM!</v>
      </c>
      <c r="BU460" s="162" t="e">
        <f t="shared" si="91"/>
        <v>#NUM!</v>
      </c>
      <c r="BV460" s="162" t="e">
        <f t="shared" si="91"/>
        <v>#NUM!</v>
      </c>
      <c r="BW460" s="162" t="e">
        <f t="shared" si="91"/>
        <v>#NUM!</v>
      </c>
      <c r="BX460" s="162" t="e">
        <f t="shared" si="91"/>
        <v>#NUM!</v>
      </c>
      <c r="BY460" s="162" t="e">
        <f t="shared" si="91"/>
        <v>#NUM!</v>
      </c>
      <c r="BZ460" s="162" t="e">
        <f t="shared" si="91"/>
        <v>#NUM!</v>
      </c>
      <c r="CA460" s="162" t="e">
        <f t="shared" si="91"/>
        <v>#NUM!</v>
      </c>
      <c r="CB460" s="162" t="e">
        <f t="shared" si="91"/>
        <v>#NUM!</v>
      </c>
      <c r="CC460" s="162" t="e">
        <f t="shared" si="91"/>
        <v>#NUM!</v>
      </c>
      <c r="CD460" s="162" t="e">
        <f t="shared" si="91"/>
        <v>#NUM!</v>
      </c>
      <c r="CE460" s="162" t="e">
        <f t="shared" si="91"/>
        <v>#NUM!</v>
      </c>
      <c r="CF460" s="162" t="e">
        <f t="shared" si="91"/>
        <v>#NUM!</v>
      </c>
      <c r="CG460" s="162" t="e">
        <f t="shared" si="91"/>
        <v>#NUM!</v>
      </c>
      <c r="CH460" s="162" t="e">
        <f t="shared" si="91"/>
        <v>#NUM!</v>
      </c>
      <c r="CI460" s="162" t="e">
        <f t="shared" si="91"/>
        <v>#NUM!</v>
      </c>
      <c r="CJ460" s="162" t="e">
        <f t="shared" si="91"/>
        <v>#NUM!</v>
      </c>
      <c r="CK460" s="162" t="e">
        <f t="shared" ref="CK460:CP461" si="96">INDEX(CK$14:CK$217,(MATCH($N460&amp;$O460,$H$14:$H$217,0)))</f>
        <v>#NUM!</v>
      </c>
      <c r="CL460" s="162" t="e">
        <f t="shared" si="96"/>
        <v>#NUM!</v>
      </c>
      <c r="CM460" s="162" t="e">
        <f t="shared" si="96"/>
        <v>#NUM!</v>
      </c>
      <c r="CN460" s="162" t="e">
        <f t="shared" si="96"/>
        <v>#NUM!</v>
      </c>
      <c r="CO460" s="162" t="e">
        <f t="shared" si="96"/>
        <v>#NUM!</v>
      </c>
      <c r="CP460" s="162" t="e">
        <f t="shared" si="96"/>
        <v>#NUM!</v>
      </c>
    </row>
    <row r="461" spans="13:94" ht="15" customHeight="1" x14ac:dyDescent="0.3">
      <c r="M461" s="2">
        <f>M460+1</f>
        <v>10</v>
      </c>
      <c r="N461" s="2" t="str">
        <f t="shared" si="92"/>
        <v/>
      </c>
      <c r="O461" s="2" t="e" cm="1">
        <f t="array" ref="O461">INDEX($A$400:$A$429,SMALL(IF(ISNUMBER(MATCH($B$400:$B$429,$O$450,0)),MATCH(ROW($B$400:$B$429),ROW($B$400:$B$429)),""),ROWS($A$1:A10)))</f>
        <v>#NUM!</v>
      </c>
      <c r="P461" s="162" t="e">
        <f t="shared" si="94"/>
        <v>#NUM!</v>
      </c>
      <c r="Q461" s="162" t="e">
        <f t="shared" si="94"/>
        <v>#NUM!</v>
      </c>
      <c r="R461" s="162" t="e">
        <f t="shared" si="94"/>
        <v>#NUM!</v>
      </c>
      <c r="S461" s="162" t="e">
        <f t="shared" si="94"/>
        <v>#NUM!</v>
      </c>
      <c r="T461" s="162" t="e">
        <f t="shared" si="94"/>
        <v>#NUM!</v>
      </c>
      <c r="U461" s="162" t="e">
        <f t="shared" si="94"/>
        <v>#NUM!</v>
      </c>
      <c r="V461" s="162" t="e">
        <f t="shared" si="94"/>
        <v>#NUM!</v>
      </c>
      <c r="W461" s="162" t="e">
        <f t="shared" si="94"/>
        <v>#NUM!</v>
      </c>
      <c r="X461" s="162" t="e">
        <f t="shared" si="94"/>
        <v>#NUM!</v>
      </c>
      <c r="Y461" s="162" t="e">
        <f t="shared" si="94"/>
        <v>#NUM!</v>
      </c>
      <c r="Z461" s="162" t="e">
        <f t="shared" si="94"/>
        <v>#NUM!</v>
      </c>
      <c r="AA461" s="162" t="e">
        <f t="shared" si="94"/>
        <v>#NUM!</v>
      </c>
      <c r="AB461" s="162" t="e">
        <f t="shared" si="94"/>
        <v>#NUM!</v>
      </c>
      <c r="AC461" s="162" t="e">
        <f t="shared" si="94"/>
        <v>#NUM!</v>
      </c>
      <c r="AD461" s="162" t="e">
        <f t="shared" si="94"/>
        <v>#NUM!</v>
      </c>
      <c r="AE461" s="162" t="e">
        <f t="shared" si="94"/>
        <v>#NUM!</v>
      </c>
      <c r="AF461" s="162" t="e">
        <f t="shared" si="95"/>
        <v>#NUM!</v>
      </c>
      <c r="AG461" s="162" t="e">
        <f t="shared" si="95"/>
        <v>#NUM!</v>
      </c>
      <c r="AH461" s="162" t="e">
        <f t="shared" si="95"/>
        <v>#NUM!</v>
      </c>
      <c r="AI461" s="162" t="e">
        <f t="shared" si="95"/>
        <v>#NUM!</v>
      </c>
      <c r="AJ461" s="162" t="e">
        <f t="shared" si="95"/>
        <v>#NUM!</v>
      </c>
      <c r="AK461" s="162" t="e">
        <f t="shared" si="95"/>
        <v>#NUM!</v>
      </c>
      <c r="AL461" s="162" t="e">
        <f t="shared" si="95"/>
        <v>#NUM!</v>
      </c>
      <c r="AM461" s="162" t="e">
        <f t="shared" si="95"/>
        <v>#NUM!</v>
      </c>
      <c r="AN461" s="162" t="e">
        <f t="shared" si="95"/>
        <v>#NUM!</v>
      </c>
      <c r="AO461" s="162" t="e">
        <f t="shared" si="95"/>
        <v>#NUM!</v>
      </c>
      <c r="AP461" s="162" t="e">
        <f t="shared" si="95"/>
        <v>#NUM!</v>
      </c>
      <c r="AQ461" s="162" t="e">
        <f t="shared" si="95"/>
        <v>#NUM!</v>
      </c>
      <c r="AR461" s="162" t="e">
        <f t="shared" si="95"/>
        <v>#NUM!</v>
      </c>
      <c r="AS461" s="162" t="e">
        <f t="shared" si="95"/>
        <v>#NUM!</v>
      </c>
      <c r="AT461" s="162" t="e">
        <f t="shared" si="95"/>
        <v>#NUM!</v>
      </c>
      <c r="AU461" s="162" t="e">
        <f t="shared" si="95"/>
        <v>#NUM!</v>
      </c>
      <c r="AV461" s="162" t="e">
        <f t="shared" si="95"/>
        <v>#NUM!</v>
      </c>
      <c r="AW461" s="162" t="e">
        <f t="shared" si="95"/>
        <v>#NUM!</v>
      </c>
      <c r="AX461" s="162" t="e">
        <f t="shared" si="95"/>
        <v>#NUM!</v>
      </c>
      <c r="AY461" s="162" t="e">
        <f t="shared" si="95"/>
        <v>#NUM!</v>
      </c>
      <c r="AZ461" s="162" t="e">
        <f t="shared" si="95"/>
        <v>#NUM!</v>
      </c>
      <c r="BA461" s="162" t="e">
        <f t="shared" si="95"/>
        <v>#NUM!</v>
      </c>
      <c r="BB461" s="162" t="e">
        <f t="shared" si="95"/>
        <v>#NUM!</v>
      </c>
      <c r="BC461" s="162" t="e">
        <f t="shared" si="95"/>
        <v>#NUM!</v>
      </c>
      <c r="BD461" s="162" t="e">
        <f t="shared" si="95"/>
        <v>#NUM!</v>
      </c>
      <c r="BE461" s="162" t="e">
        <f t="shared" si="95"/>
        <v>#NUM!</v>
      </c>
      <c r="BF461" s="162" t="e">
        <f t="shared" si="95"/>
        <v>#NUM!</v>
      </c>
      <c r="BG461" s="162" t="e">
        <f t="shared" si="95"/>
        <v>#NUM!</v>
      </c>
      <c r="BH461" s="162" t="e">
        <f t="shared" si="95"/>
        <v>#NUM!</v>
      </c>
      <c r="BI461" s="162" t="e">
        <f t="shared" si="95"/>
        <v>#NUM!</v>
      </c>
      <c r="BJ461" s="162" t="e">
        <f t="shared" si="95"/>
        <v>#NUM!</v>
      </c>
      <c r="BK461" s="162" t="e">
        <f t="shared" si="95"/>
        <v>#NUM!</v>
      </c>
      <c r="BL461" s="162" t="e">
        <f t="shared" si="95"/>
        <v>#NUM!</v>
      </c>
      <c r="BM461" s="162" t="e">
        <f t="shared" si="90"/>
        <v>#NUM!</v>
      </c>
      <c r="BN461" s="162" t="e">
        <f t="shared" ref="BN461:CJ461" si="97">INDEX(BN$14:BN$217,(MATCH($N461&amp;$O461,$H$14:$H$217,0)))</f>
        <v>#NUM!</v>
      </c>
      <c r="BO461" s="162" t="e">
        <f t="shared" si="97"/>
        <v>#NUM!</v>
      </c>
      <c r="BP461" s="162" t="e">
        <f t="shared" si="97"/>
        <v>#NUM!</v>
      </c>
      <c r="BQ461" s="162" t="e">
        <f t="shared" si="97"/>
        <v>#NUM!</v>
      </c>
      <c r="BR461" s="162" t="e">
        <f t="shared" si="97"/>
        <v>#NUM!</v>
      </c>
      <c r="BS461" s="162" t="e">
        <f t="shared" si="97"/>
        <v>#NUM!</v>
      </c>
      <c r="BT461" s="162" t="e">
        <f t="shared" si="97"/>
        <v>#NUM!</v>
      </c>
      <c r="BU461" s="162" t="e">
        <f t="shared" si="97"/>
        <v>#NUM!</v>
      </c>
      <c r="BV461" s="162" t="e">
        <f t="shared" si="97"/>
        <v>#NUM!</v>
      </c>
      <c r="BW461" s="162" t="e">
        <f t="shared" si="97"/>
        <v>#NUM!</v>
      </c>
      <c r="BX461" s="162" t="e">
        <f t="shared" si="97"/>
        <v>#NUM!</v>
      </c>
      <c r="BY461" s="162" t="e">
        <f t="shared" si="97"/>
        <v>#NUM!</v>
      </c>
      <c r="BZ461" s="162" t="e">
        <f t="shared" si="97"/>
        <v>#NUM!</v>
      </c>
      <c r="CA461" s="162" t="e">
        <f t="shared" si="97"/>
        <v>#NUM!</v>
      </c>
      <c r="CB461" s="162" t="e">
        <f t="shared" si="97"/>
        <v>#NUM!</v>
      </c>
      <c r="CC461" s="162" t="e">
        <f t="shared" si="97"/>
        <v>#NUM!</v>
      </c>
      <c r="CD461" s="162" t="e">
        <f t="shared" si="97"/>
        <v>#NUM!</v>
      </c>
      <c r="CE461" s="162" t="e">
        <f t="shared" si="97"/>
        <v>#NUM!</v>
      </c>
      <c r="CF461" s="162" t="e">
        <f t="shared" si="97"/>
        <v>#NUM!</v>
      </c>
      <c r="CG461" s="162" t="e">
        <f t="shared" si="97"/>
        <v>#NUM!</v>
      </c>
      <c r="CH461" s="162" t="e">
        <f t="shared" si="97"/>
        <v>#NUM!</v>
      </c>
      <c r="CI461" s="162" t="e">
        <f t="shared" si="97"/>
        <v>#NUM!</v>
      </c>
      <c r="CJ461" s="162" t="e">
        <f t="shared" si="97"/>
        <v>#NUM!</v>
      </c>
      <c r="CK461" s="162" t="e">
        <f t="shared" si="96"/>
        <v>#NUM!</v>
      </c>
      <c r="CL461" s="162" t="e">
        <f t="shared" si="96"/>
        <v>#NUM!</v>
      </c>
      <c r="CM461" s="162" t="e">
        <f t="shared" si="96"/>
        <v>#NUM!</v>
      </c>
      <c r="CN461" s="162" t="e">
        <f t="shared" si="96"/>
        <v>#NUM!</v>
      </c>
      <c r="CO461" s="162" t="e">
        <f t="shared" si="96"/>
        <v>#NUM!</v>
      </c>
      <c r="CP461" s="162" t="e">
        <f t="shared" si="96"/>
        <v>#NUM!</v>
      </c>
    </row>
    <row r="462" spans="13:94" ht="15" customHeight="1" x14ac:dyDescent="0.3">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row>
    <row r="463" spans="13:94" ht="15" customHeight="1" x14ac:dyDescent="0.3">
      <c r="O463" s="2" t="s">
        <v>130</v>
      </c>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row>
    <row r="464" spans="13:94" ht="15" customHeight="1" x14ac:dyDescent="0.3">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row>
    <row r="465" spans="13:94" ht="15" customHeight="1" x14ac:dyDescent="0.3">
      <c r="M465" s="2">
        <v>1</v>
      </c>
      <c r="N465" s="2" t="str">
        <f>IF(ISTEXT(O465),$O$463,"")</f>
        <v/>
      </c>
      <c r="O465" s="2" t="e" cm="1">
        <f t="array" ref="O465">INDEX($A$400:$A$429,SMALL(IF(ISNUMBER(MATCH($B$400:$B$429,$O$463,0)),MATCH(ROW($B$400:$B$429),ROW($B$400:$B$429)),""),ROWS($A$1:A1)))</f>
        <v>#NUM!</v>
      </c>
      <c r="P465" s="162" t="e">
        <f>INDEX(P$14:P$217,(MATCH($N465&amp;$O465,$H$14:$H$217,0)))</f>
        <v>#NUM!</v>
      </c>
      <c r="Q465" s="162" t="e">
        <f t="shared" ref="Q465:BL470" si="98">INDEX(Q$14:Q$217,(MATCH($N465&amp;$O465,$H$14:$H$217,0)))</f>
        <v>#NUM!</v>
      </c>
      <c r="R465" s="162" t="e">
        <f t="shared" si="98"/>
        <v>#NUM!</v>
      </c>
      <c r="S465" s="162" t="e">
        <f t="shared" si="98"/>
        <v>#NUM!</v>
      </c>
      <c r="T465" s="162" t="e">
        <f t="shared" si="98"/>
        <v>#NUM!</v>
      </c>
      <c r="U465" s="162" t="e">
        <f t="shared" si="98"/>
        <v>#NUM!</v>
      </c>
      <c r="V465" s="162" t="e">
        <f t="shared" si="98"/>
        <v>#NUM!</v>
      </c>
      <c r="W465" s="162" t="e">
        <f t="shared" si="98"/>
        <v>#NUM!</v>
      </c>
      <c r="X465" s="162" t="e">
        <f t="shared" si="98"/>
        <v>#NUM!</v>
      </c>
      <c r="Y465" s="162" t="e">
        <f t="shared" si="98"/>
        <v>#NUM!</v>
      </c>
      <c r="Z465" s="162" t="e">
        <f t="shared" si="98"/>
        <v>#NUM!</v>
      </c>
      <c r="AA465" s="162" t="e">
        <f t="shared" si="98"/>
        <v>#NUM!</v>
      </c>
      <c r="AB465" s="162" t="e">
        <f t="shared" si="98"/>
        <v>#NUM!</v>
      </c>
      <c r="AC465" s="162" t="e">
        <f t="shared" si="98"/>
        <v>#NUM!</v>
      </c>
      <c r="AD465" s="162" t="e">
        <f t="shared" si="98"/>
        <v>#NUM!</v>
      </c>
      <c r="AE465" s="162" t="e">
        <f t="shared" si="98"/>
        <v>#NUM!</v>
      </c>
      <c r="AF465" s="162" t="e">
        <f t="shared" si="98"/>
        <v>#NUM!</v>
      </c>
      <c r="AG465" s="162" t="e">
        <f t="shared" si="98"/>
        <v>#NUM!</v>
      </c>
      <c r="AH465" s="162" t="e">
        <f t="shared" si="98"/>
        <v>#NUM!</v>
      </c>
      <c r="AI465" s="162" t="e">
        <f t="shared" si="98"/>
        <v>#NUM!</v>
      </c>
      <c r="AJ465" s="162" t="e">
        <f t="shared" si="98"/>
        <v>#NUM!</v>
      </c>
      <c r="AK465" s="162" t="e">
        <f t="shared" si="98"/>
        <v>#NUM!</v>
      </c>
      <c r="AL465" s="162" t="e">
        <f t="shared" si="98"/>
        <v>#NUM!</v>
      </c>
      <c r="AM465" s="162" t="e">
        <f t="shared" si="98"/>
        <v>#NUM!</v>
      </c>
      <c r="AN465" s="162" t="e">
        <f t="shared" si="98"/>
        <v>#NUM!</v>
      </c>
      <c r="AO465" s="162" t="e">
        <f t="shared" si="98"/>
        <v>#NUM!</v>
      </c>
      <c r="AP465" s="162" t="e">
        <f t="shared" si="98"/>
        <v>#NUM!</v>
      </c>
      <c r="AQ465" s="162" t="e">
        <f t="shared" si="98"/>
        <v>#NUM!</v>
      </c>
      <c r="AR465" s="162" t="e">
        <f t="shared" si="98"/>
        <v>#NUM!</v>
      </c>
      <c r="AS465" s="162" t="e">
        <f t="shared" si="98"/>
        <v>#NUM!</v>
      </c>
      <c r="AT465" s="162" t="e">
        <f t="shared" si="98"/>
        <v>#NUM!</v>
      </c>
      <c r="AU465" s="162" t="e">
        <f t="shared" si="98"/>
        <v>#NUM!</v>
      </c>
      <c r="AV465" s="162" t="e">
        <f t="shared" si="98"/>
        <v>#NUM!</v>
      </c>
      <c r="AW465" s="162" t="e">
        <f t="shared" si="98"/>
        <v>#NUM!</v>
      </c>
      <c r="AX465" s="162" t="e">
        <f t="shared" si="98"/>
        <v>#NUM!</v>
      </c>
      <c r="AY465" s="162" t="e">
        <f t="shared" si="98"/>
        <v>#NUM!</v>
      </c>
      <c r="AZ465" s="162" t="e">
        <f t="shared" si="98"/>
        <v>#NUM!</v>
      </c>
      <c r="BA465" s="162" t="e">
        <f t="shared" si="98"/>
        <v>#NUM!</v>
      </c>
      <c r="BB465" s="162" t="e">
        <f t="shared" si="98"/>
        <v>#NUM!</v>
      </c>
      <c r="BC465" s="162" t="e">
        <f t="shared" si="98"/>
        <v>#NUM!</v>
      </c>
      <c r="BD465" s="162" t="e">
        <f t="shared" si="98"/>
        <v>#NUM!</v>
      </c>
      <c r="BE465" s="162" t="e">
        <f t="shared" si="98"/>
        <v>#NUM!</v>
      </c>
      <c r="BF465" s="162" t="e">
        <f t="shared" si="98"/>
        <v>#NUM!</v>
      </c>
      <c r="BG465" s="162" t="e">
        <f t="shared" si="98"/>
        <v>#NUM!</v>
      </c>
      <c r="BH465" s="162" t="e">
        <f t="shared" si="98"/>
        <v>#NUM!</v>
      </c>
      <c r="BI465" s="162" t="e">
        <f t="shared" si="98"/>
        <v>#NUM!</v>
      </c>
      <c r="BJ465" s="162" t="e">
        <f t="shared" si="98"/>
        <v>#NUM!</v>
      </c>
      <c r="BK465" s="162" t="e">
        <f t="shared" si="98"/>
        <v>#NUM!</v>
      </c>
      <c r="BL465" s="162" t="e">
        <f t="shared" si="98"/>
        <v>#NUM!</v>
      </c>
      <c r="BM465" s="162" t="e">
        <f t="shared" ref="BM465:BM474" si="99">INDEX(BM$14:BM$217,(MATCH($N465&amp;$O465,$H$14:$H$217,0)))</f>
        <v>#NUM!</v>
      </c>
      <c r="BN465" s="162" t="e">
        <f t="shared" ref="BN465:CP473" si="100">INDEX(BN$14:BN$217,(MATCH($N465&amp;$O465,$H$14:$H$217,0)))</f>
        <v>#NUM!</v>
      </c>
      <c r="BO465" s="162" t="e">
        <f t="shared" si="100"/>
        <v>#NUM!</v>
      </c>
      <c r="BP465" s="162" t="e">
        <f t="shared" si="100"/>
        <v>#NUM!</v>
      </c>
      <c r="BQ465" s="162" t="e">
        <f t="shared" si="100"/>
        <v>#NUM!</v>
      </c>
      <c r="BR465" s="162" t="e">
        <f t="shared" si="100"/>
        <v>#NUM!</v>
      </c>
      <c r="BS465" s="162" t="e">
        <f t="shared" si="100"/>
        <v>#NUM!</v>
      </c>
      <c r="BT465" s="162" t="e">
        <f t="shared" si="100"/>
        <v>#NUM!</v>
      </c>
      <c r="BU465" s="162" t="e">
        <f t="shared" si="100"/>
        <v>#NUM!</v>
      </c>
      <c r="BV465" s="162" t="e">
        <f t="shared" si="100"/>
        <v>#NUM!</v>
      </c>
      <c r="BW465" s="162" t="e">
        <f t="shared" si="100"/>
        <v>#NUM!</v>
      </c>
      <c r="BX465" s="162" t="e">
        <f t="shared" si="100"/>
        <v>#NUM!</v>
      </c>
      <c r="BY465" s="162" t="e">
        <f t="shared" si="100"/>
        <v>#NUM!</v>
      </c>
      <c r="BZ465" s="162" t="e">
        <f t="shared" si="100"/>
        <v>#NUM!</v>
      </c>
      <c r="CA465" s="162" t="e">
        <f t="shared" si="100"/>
        <v>#NUM!</v>
      </c>
      <c r="CB465" s="162" t="e">
        <f t="shared" si="100"/>
        <v>#NUM!</v>
      </c>
      <c r="CC465" s="162" t="e">
        <f t="shared" si="100"/>
        <v>#NUM!</v>
      </c>
      <c r="CD465" s="162" t="e">
        <f t="shared" si="100"/>
        <v>#NUM!</v>
      </c>
      <c r="CE465" s="162" t="e">
        <f t="shared" si="100"/>
        <v>#NUM!</v>
      </c>
      <c r="CF465" s="162" t="e">
        <f t="shared" si="100"/>
        <v>#NUM!</v>
      </c>
      <c r="CG465" s="162" t="e">
        <f t="shared" si="100"/>
        <v>#NUM!</v>
      </c>
      <c r="CH465" s="162" t="e">
        <f t="shared" si="100"/>
        <v>#NUM!</v>
      </c>
      <c r="CI465" s="162" t="e">
        <f t="shared" si="100"/>
        <v>#NUM!</v>
      </c>
      <c r="CJ465" s="162" t="e">
        <f t="shared" si="100"/>
        <v>#NUM!</v>
      </c>
      <c r="CK465" s="162" t="e">
        <f t="shared" si="100"/>
        <v>#NUM!</v>
      </c>
      <c r="CL465" s="162" t="e">
        <f t="shared" si="100"/>
        <v>#NUM!</v>
      </c>
      <c r="CM465" s="162" t="e">
        <f t="shared" si="100"/>
        <v>#NUM!</v>
      </c>
      <c r="CN465" s="162" t="e">
        <f t="shared" si="100"/>
        <v>#NUM!</v>
      </c>
      <c r="CO465" s="162" t="e">
        <f t="shared" si="100"/>
        <v>#NUM!</v>
      </c>
      <c r="CP465" s="162" t="e">
        <f t="shared" si="100"/>
        <v>#NUM!</v>
      </c>
    </row>
    <row r="466" spans="13:94" ht="15" customHeight="1" x14ac:dyDescent="0.3">
      <c r="M466" s="2">
        <f>M465+1</f>
        <v>2</v>
      </c>
      <c r="N466" s="2" t="str">
        <f t="shared" ref="N466:N474" si="101">IF(ISTEXT(O466),$O$463,"")</f>
        <v/>
      </c>
      <c r="O466" s="2" t="e" cm="1">
        <f t="array" ref="O466">INDEX($A$400:$A$429,SMALL(IF(ISNUMBER(MATCH($B$400:$B$429,$O$463,0)),MATCH(ROW($B$400:$B$429),ROW($B$400:$B$429)),""),ROWS($A$1:A2)))</f>
        <v>#NUM!</v>
      </c>
      <c r="P466" s="162" t="e">
        <f>INDEX(P$14:P$217,(MATCH($N466&amp;$O466,$H$14:$H$217,0)))</f>
        <v>#NUM!</v>
      </c>
      <c r="Q466" s="162" t="e">
        <f t="shared" si="98"/>
        <v>#NUM!</v>
      </c>
      <c r="R466" s="162" t="e">
        <f t="shared" si="98"/>
        <v>#NUM!</v>
      </c>
      <c r="S466" s="162" t="e">
        <f t="shared" si="98"/>
        <v>#NUM!</v>
      </c>
      <c r="T466" s="162" t="e">
        <f t="shared" si="98"/>
        <v>#NUM!</v>
      </c>
      <c r="U466" s="162" t="e">
        <f t="shared" si="98"/>
        <v>#NUM!</v>
      </c>
      <c r="V466" s="162" t="e">
        <f t="shared" si="98"/>
        <v>#NUM!</v>
      </c>
      <c r="W466" s="162" t="e">
        <f t="shared" si="98"/>
        <v>#NUM!</v>
      </c>
      <c r="X466" s="162" t="e">
        <f t="shared" si="98"/>
        <v>#NUM!</v>
      </c>
      <c r="Y466" s="162" t="e">
        <f t="shared" si="98"/>
        <v>#NUM!</v>
      </c>
      <c r="Z466" s="162" t="e">
        <f t="shared" si="98"/>
        <v>#NUM!</v>
      </c>
      <c r="AA466" s="162" t="e">
        <f t="shared" si="98"/>
        <v>#NUM!</v>
      </c>
      <c r="AB466" s="162" t="e">
        <f t="shared" si="98"/>
        <v>#NUM!</v>
      </c>
      <c r="AC466" s="162" t="e">
        <f t="shared" si="98"/>
        <v>#NUM!</v>
      </c>
      <c r="AD466" s="162" t="e">
        <f t="shared" si="98"/>
        <v>#NUM!</v>
      </c>
      <c r="AE466" s="162" t="e">
        <f t="shared" si="98"/>
        <v>#NUM!</v>
      </c>
      <c r="AF466" s="162" t="e">
        <f t="shared" si="98"/>
        <v>#NUM!</v>
      </c>
      <c r="AG466" s="162" t="e">
        <f t="shared" si="98"/>
        <v>#NUM!</v>
      </c>
      <c r="AH466" s="162" t="e">
        <f t="shared" si="98"/>
        <v>#NUM!</v>
      </c>
      <c r="AI466" s="162" t="e">
        <f t="shared" si="98"/>
        <v>#NUM!</v>
      </c>
      <c r="AJ466" s="162" t="e">
        <f t="shared" si="98"/>
        <v>#NUM!</v>
      </c>
      <c r="AK466" s="162" t="e">
        <f t="shared" si="98"/>
        <v>#NUM!</v>
      </c>
      <c r="AL466" s="162" t="e">
        <f t="shared" si="98"/>
        <v>#NUM!</v>
      </c>
      <c r="AM466" s="162" t="e">
        <f t="shared" si="98"/>
        <v>#NUM!</v>
      </c>
      <c r="AN466" s="162" t="e">
        <f t="shared" si="98"/>
        <v>#NUM!</v>
      </c>
      <c r="AO466" s="162" t="e">
        <f t="shared" si="98"/>
        <v>#NUM!</v>
      </c>
      <c r="AP466" s="162" t="e">
        <f t="shared" si="98"/>
        <v>#NUM!</v>
      </c>
      <c r="AQ466" s="162" t="e">
        <f t="shared" si="98"/>
        <v>#NUM!</v>
      </c>
      <c r="AR466" s="162" t="e">
        <f t="shared" si="98"/>
        <v>#NUM!</v>
      </c>
      <c r="AS466" s="162" t="e">
        <f t="shared" si="98"/>
        <v>#NUM!</v>
      </c>
      <c r="AT466" s="162" t="e">
        <f t="shared" si="98"/>
        <v>#NUM!</v>
      </c>
      <c r="AU466" s="162" t="e">
        <f t="shared" si="98"/>
        <v>#NUM!</v>
      </c>
      <c r="AV466" s="162" t="e">
        <f t="shared" si="98"/>
        <v>#NUM!</v>
      </c>
      <c r="AW466" s="162" t="e">
        <f t="shared" si="98"/>
        <v>#NUM!</v>
      </c>
      <c r="AX466" s="162" t="e">
        <f t="shared" si="98"/>
        <v>#NUM!</v>
      </c>
      <c r="AY466" s="162" t="e">
        <f t="shared" si="98"/>
        <v>#NUM!</v>
      </c>
      <c r="AZ466" s="162" t="e">
        <f t="shared" si="98"/>
        <v>#NUM!</v>
      </c>
      <c r="BA466" s="162" t="e">
        <f t="shared" si="98"/>
        <v>#NUM!</v>
      </c>
      <c r="BB466" s="162" t="e">
        <f t="shared" si="98"/>
        <v>#NUM!</v>
      </c>
      <c r="BC466" s="162" t="e">
        <f t="shared" si="98"/>
        <v>#NUM!</v>
      </c>
      <c r="BD466" s="162" t="e">
        <f t="shared" si="98"/>
        <v>#NUM!</v>
      </c>
      <c r="BE466" s="162" t="e">
        <f t="shared" si="98"/>
        <v>#NUM!</v>
      </c>
      <c r="BF466" s="162" t="e">
        <f t="shared" si="98"/>
        <v>#NUM!</v>
      </c>
      <c r="BG466" s="162" t="e">
        <f t="shared" si="98"/>
        <v>#NUM!</v>
      </c>
      <c r="BH466" s="162" t="e">
        <f t="shared" si="98"/>
        <v>#NUM!</v>
      </c>
      <c r="BI466" s="162" t="e">
        <f t="shared" si="98"/>
        <v>#NUM!</v>
      </c>
      <c r="BJ466" s="162" t="e">
        <f t="shared" si="98"/>
        <v>#NUM!</v>
      </c>
      <c r="BK466" s="162" t="e">
        <f t="shared" si="98"/>
        <v>#NUM!</v>
      </c>
      <c r="BL466" s="162" t="e">
        <f t="shared" si="98"/>
        <v>#NUM!</v>
      </c>
      <c r="BM466" s="162" t="e">
        <f t="shared" si="99"/>
        <v>#NUM!</v>
      </c>
      <c r="BN466" s="162" t="e">
        <f t="shared" si="100"/>
        <v>#NUM!</v>
      </c>
      <c r="BO466" s="162" t="e">
        <f t="shared" si="100"/>
        <v>#NUM!</v>
      </c>
      <c r="BP466" s="162" t="e">
        <f t="shared" si="100"/>
        <v>#NUM!</v>
      </c>
      <c r="BQ466" s="162" t="e">
        <f t="shared" si="100"/>
        <v>#NUM!</v>
      </c>
      <c r="BR466" s="162" t="e">
        <f t="shared" si="100"/>
        <v>#NUM!</v>
      </c>
      <c r="BS466" s="162" t="e">
        <f t="shared" si="100"/>
        <v>#NUM!</v>
      </c>
      <c r="BT466" s="162" t="e">
        <f t="shared" si="100"/>
        <v>#NUM!</v>
      </c>
      <c r="BU466" s="162" t="e">
        <f t="shared" si="100"/>
        <v>#NUM!</v>
      </c>
      <c r="BV466" s="162" t="e">
        <f t="shared" si="100"/>
        <v>#NUM!</v>
      </c>
      <c r="BW466" s="162" t="e">
        <f t="shared" si="100"/>
        <v>#NUM!</v>
      </c>
      <c r="BX466" s="162" t="e">
        <f t="shared" si="100"/>
        <v>#NUM!</v>
      </c>
      <c r="BY466" s="162" t="e">
        <f t="shared" si="100"/>
        <v>#NUM!</v>
      </c>
      <c r="BZ466" s="162" t="e">
        <f t="shared" si="100"/>
        <v>#NUM!</v>
      </c>
      <c r="CA466" s="162" t="e">
        <f t="shared" si="100"/>
        <v>#NUM!</v>
      </c>
      <c r="CB466" s="162" t="e">
        <f t="shared" si="100"/>
        <v>#NUM!</v>
      </c>
      <c r="CC466" s="162" t="e">
        <f t="shared" si="100"/>
        <v>#NUM!</v>
      </c>
      <c r="CD466" s="162" t="e">
        <f t="shared" si="100"/>
        <v>#NUM!</v>
      </c>
      <c r="CE466" s="162" t="e">
        <f t="shared" si="100"/>
        <v>#NUM!</v>
      </c>
      <c r="CF466" s="162" t="e">
        <f t="shared" si="100"/>
        <v>#NUM!</v>
      </c>
      <c r="CG466" s="162" t="e">
        <f t="shared" si="100"/>
        <v>#NUM!</v>
      </c>
      <c r="CH466" s="162" t="e">
        <f t="shared" si="100"/>
        <v>#NUM!</v>
      </c>
      <c r="CI466" s="162" t="e">
        <f t="shared" si="100"/>
        <v>#NUM!</v>
      </c>
      <c r="CJ466" s="162" t="e">
        <f t="shared" si="100"/>
        <v>#NUM!</v>
      </c>
      <c r="CK466" s="162" t="e">
        <f t="shared" si="100"/>
        <v>#NUM!</v>
      </c>
      <c r="CL466" s="162" t="e">
        <f t="shared" si="100"/>
        <v>#NUM!</v>
      </c>
      <c r="CM466" s="162" t="e">
        <f t="shared" si="100"/>
        <v>#NUM!</v>
      </c>
      <c r="CN466" s="162" t="e">
        <f t="shared" si="100"/>
        <v>#NUM!</v>
      </c>
      <c r="CO466" s="162" t="e">
        <f t="shared" si="100"/>
        <v>#NUM!</v>
      </c>
      <c r="CP466" s="162" t="e">
        <f t="shared" si="100"/>
        <v>#NUM!</v>
      </c>
    </row>
    <row r="467" spans="13:94" ht="15" customHeight="1" x14ac:dyDescent="0.3">
      <c r="M467" s="2">
        <f t="shared" ref="M467:M473" si="102">M466+1</f>
        <v>3</v>
      </c>
      <c r="N467" s="2" t="str">
        <f t="shared" si="101"/>
        <v/>
      </c>
      <c r="O467" s="2" t="e" cm="1">
        <f t="array" ref="O467">INDEX($A$400:$A$429,SMALL(IF(ISNUMBER(MATCH($B$400:$B$429,$O$463,0)),MATCH(ROW($B$400:$B$429),ROW($B$400:$B$429)),""),ROWS($A$1:A3)))</f>
        <v>#NUM!</v>
      </c>
      <c r="P467" s="162" t="e">
        <f t="shared" ref="P467:AE474" si="103">INDEX(P$14:P$217,(MATCH($N467&amp;$O467,$H$14:$H$217,0)))</f>
        <v>#NUM!</v>
      </c>
      <c r="Q467" s="162" t="e">
        <f t="shared" si="98"/>
        <v>#NUM!</v>
      </c>
      <c r="R467" s="162" t="e">
        <f t="shared" si="98"/>
        <v>#NUM!</v>
      </c>
      <c r="S467" s="162" t="e">
        <f t="shared" si="98"/>
        <v>#NUM!</v>
      </c>
      <c r="T467" s="162" t="e">
        <f t="shared" si="98"/>
        <v>#NUM!</v>
      </c>
      <c r="U467" s="162" t="e">
        <f t="shared" si="98"/>
        <v>#NUM!</v>
      </c>
      <c r="V467" s="162" t="e">
        <f t="shared" si="98"/>
        <v>#NUM!</v>
      </c>
      <c r="W467" s="162" t="e">
        <f t="shared" si="98"/>
        <v>#NUM!</v>
      </c>
      <c r="X467" s="162" t="e">
        <f t="shared" si="98"/>
        <v>#NUM!</v>
      </c>
      <c r="Y467" s="162" t="e">
        <f t="shared" si="98"/>
        <v>#NUM!</v>
      </c>
      <c r="Z467" s="162" t="e">
        <f t="shared" si="98"/>
        <v>#NUM!</v>
      </c>
      <c r="AA467" s="162" t="e">
        <f t="shared" si="98"/>
        <v>#NUM!</v>
      </c>
      <c r="AB467" s="162" t="e">
        <f t="shared" si="98"/>
        <v>#NUM!</v>
      </c>
      <c r="AC467" s="162" t="e">
        <f t="shared" si="98"/>
        <v>#NUM!</v>
      </c>
      <c r="AD467" s="162" t="e">
        <f t="shared" si="98"/>
        <v>#NUM!</v>
      </c>
      <c r="AE467" s="162" t="e">
        <f t="shared" si="98"/>
        <v>#NUM!</v>
      </c>
      <c r="AF467" s="162" t="e">
        <f t="shared" si="98"/>
        <v>#NUM!</v>
      </c>
      <c r="AG467" s="162" t="e">
        <f t="shared" si="98"/>
        <v>#NUM!</v>
      </c>
      <c r="AH467" s="162" t="e">
        <f t="shared" si="98"/>
        <v>#NUM!</v>
      </c>
      <c r="AI467" s="162" t="e">
        <f t="shared" si="98"/>
        <v>#NUM!</v>
      </c>
      <c r="AJ467" s="162" t="e">
        <f t="shared" si="98"/>
        <v>#NUM!</v>
      </c>
      <c r="AK467" s="162" t="e">
        <f t="shared" si="98"/>
        <v>#NUM!</v>
      </c>
      <c r="AL467" s="162" t="e">
        <f t="shared" si="98"/>
        <v>#NUM!</v>
      </c>
      <c r="AM467" s="162" t="e">
        <f t="shared" si="98"/>
        <v>#NUM!</v>
      </c>
      <c r="AN467" s="162" t="e">
        <f t="shared" si="98"/>
        <v>#NUM!</v>
      </c>
      <c r="AO467" s="162" t="e">
        <f t="shared" si="98"/>
        <v>#NUM!</v>
      </c>
      <c r="AP467" s="162" t="e">
        <f t="shared" si="98"/>
        <v>#NUM!</v>
      </c>
      <c r="AQ467" s="162" t="e">
        <f t="shared" si="98"/>
        <v>#NUM!</v>
      </c>
      <c r="AR467" s="162" t="e">
        <f t="shared" si="98"/>
        <v>#NUM!</v>
      </c>
      <c r="AS467" s="162" t="e">
        <f t="shared" si="98"/>
        <v>#NUM!</v>
      </c>
      <c r="AT467" s="162" t="e">
        <f t="shared" si="98"/>
        <v>#NUM!</v>
      </c>
      <c r="AU467" s="162" t="e">
        <f t="shared" si="98"/>
        <v>#NUM!</v>
      </c>
      <c r="AV467" s="162" t="e">
        <f t="shared" si="98"/>
        <v>#NUM!</v>
      </c>
      <c r="AW467" s="162" t="e">
        <f t="shared" si="98"/>
        <v>#NUM!</v>
      </c>
      <c r="AX467" s="162" t="e">
        <f t="shared" si="98"/>
        <v>#NUM!</v>
      </c>
      <c r="AY467" s="162" t="e">
        <f t="shared" si="98"/>
        <v>#NUM!</v>
      </c>
      <c r="AZ467" s="162" t="e">
        <f t="shared" si="98"/>
        <v>#NUM!</v>
      </c>
      <c r="BA467" s="162" t="e">
        <f t="shared" si="98"/>
        <v>#NUM!</v>
      </c>
      <c r="BB467" s="162" t="e">
        <f t="shared" si="98"/>
        <v>#NUM!</v>
      </c>
      <c r="BC467" s="162" t="e">
        <f t="shared" si="98"/>
        <v>#NUM!</v>
      </c>
      <c r="BD467" s="162" t="e">
        <f t="shared" si="98"/>
        <v>#NUM!</v>
      </c>
      <c r="BE467" s="162" t="e">
        <f t="shared" si="98"/>
        <v>#NUM!</v>
      </c>
      <c r="BF467" s="162" t="e">
        <f t="shared" si="98"/>
        <v>#NUM!</v>
      </c>
      <c r="BG467" s="162" t="e">
        <f t="shared" si="98"/>
        <v>#NUM!</v>
      </c>
      <c r="BH467" s="162" t="e">
        <f t="shared" si="98"/>
        <v>#NUM!</v>
      </c>
      <c r="BI467" s="162" t="e">
        <f t="shared" si="98"/>
        <v>#NUM!</v>
      </c>
      <c r="BJ467" s="162" t="e">
        <f t="shared" si="98"/>
        <v>#NUM!</v>
      </c>
      <c r="BK467" s="162" t="e">
        <f t="shared" si="98"/>
        <v>#NUM!</v>
      </c>
      <c r="BL467" s="162" t="e">
        <f t="shared" si="98"/>
        <v>#NUM!</v>
      </c>
      <c r="BM467" s="162" t="e">
        <f t="shared" si="99"/>
        <v>#NUM!</v>
      </c>
      <c r="BN467" s="162" t="e">
        <f t="shared" si="100"/>
        <v>#NUM!</v>
      </c>
      <c r="BO467" s="162" t="e">
        <f t="shared" si="100"/>
        <v>#NUM!</v>
      </c>
      <c r="BP467" s="162" t="e">
        <f t="shared" si="100"/>
        <v>#NUM!</v>
      </c>
      <c r="BQ467" s="162" t="e">
        <f t="shared" si="100"/>
        <v>#NUM!</v>
      </c>
      <c r="BR467" s="162" t="e">
        <f t="shared" si="100"/>
        <v>#NUM!</v>
      </c>
      <c r="BS467" s="162" t="e">
        <f t="shared" si="100"/>
        <v>#NUM!</v>
      </c>
      <c r="BT467" s="162" t="e">
        <f t="shared" si="100"/>
        <v>#NUM!</v>
      </c>
      <c r="BU467" s="162" t="e">
        <f t="shared" si="100"/>
        <v>#NUM!</v>
      </c>
      <c r="BV467" s="162" t="e">
        <f t="shared" si="100"/>
        <v>#NUM!</v>
      </c>
      <c r="BW467" s="162" t="e">
        <f t="shared" si="100"/>
        <v>#NUM!</v>
      </c>
      <c r="BX467" s="162" t="e">
        <f t="shared" si="100"/>
        <v>#NUM!</v>
      </c>
      <c r="BY467" s="162" t="e">
        <f t="shared" si="100"/>
        <v>#NUM!</v>
      </c>
      <c r="BZ467" s="162" t="e">
        <f t="shared" si="100"/>
        <v>#NUM!</v>
      </c>
      <c r="CA467" s="162" t="e">
        <f t="shared" si="100"/>
        <v>#NUM!</v>
      </c>
      <c r="CB467" s="162" t="e">
        <f t="shared" si="100"/>
        <v>#NUM!</v>
      </c>
      <c r="CC467" s="162" t="e">
        <f t="shared" si="100"/>
        <v>#NUM!</v>
      </c>
      <c r="CD467" s="162" t="e">
        <f t="shared" si="100"/>
        <v>#NUM!</v>
      </c>
      <c r="CE467" s="162" t="e">
        <f t="shared" si="100"/>
        <v>#NUM!</v>
      </c>
      <c r="CF467" s="162" t="e">
        <f t="shared" si="100"/>
        <v>#NUM!</v>
      </c>
      <c r="CG467" s="162" t="e">
        <f t="shared" si="100"/>
        <v>#NUM!</v>
      </c>
      <c r="CH467" s="162" t="e">
        <f t="shared" si="100"/>
        <v>#NUM!</v>
      </c>
      <c r="CI467" s="162" t="e">
        <f t="shared" si="100"/>
        <v>#NUM!</v>
      </c>
      <c r="CJ467" s="162" t="e">
        <f t="shared" si="100"/>
        <v>#NUM!</v>
      </c>
      <c r="CK467" s="162" t="e">
        <f t="shared" si="100"/>
        <v>#NUM!</v>
      </c>
      <c r="CL467" s="162" t="e">
        <f t="shared" si="100"/>
        <v>#NUM!</v>
      </c>
      <c r="CM467" s="162" t="e">
        <f t="shared" si="100"/>
        <v>#NUM!</v>
      </c>
      <c r="CN467" s="162" t="e">
        <f t="shared" si="100"/>
        <v>#NUM!</v>
      </c>
      <c r="CO467" s="162" t="e">
        <f t="shared" si="100"/>
        <v>#NUM!</v>
      </c>
      <c r="CP467" s="162" t="e">
        <f t="shared" si="100"/>
        <v>#NUM!</v>
      </c>
    </row>
    <row r="468" spans="13:94" ht="15" customHeight="1" x14ac:dyDescent="0.3">
      <c r="M468" s="2">
        <f t="shared" si="102"/>
        <v>4</v>
      </c>
      <c r="N468" s="2" t="str">
        <f t="shared" si="101"/>
        <v/>
      </c>
      <c r="O468" s="2" t="e" cm="1">
        <f t="array" ref="O468">INDEX($A$400:$A$429,SMALL(IF(ISNUMBER(MATCH($B$400:$B$429,$O$463,0)),MATCH(ROW($B$400:$B$429),ROW($B$400:$B$429)),""),ROWS($A$1:A4)))</f>
        <v>#NUM!</v>
      </c>
      <c r="P468" s="162" t="e">
        <f t="shared" si="103"/>
        <v>#NUM!</v>
      </c>
      <c r="Q468" s="162" t="e">
        <f t="shared" si="98"/>
        <v>#NUM!</v>
      </c>
      <c r="R468" s="162" t="e">
        <f t="shared" si="98"/>
        <v>#NUM!</v>
      </c>
      <c r="S468" s="162" t="e">
        <f t="shared" si="98"/>
        <v>#NUM!</v>
      </c>
      <c r="T468" s="162" t="e">
        <f t="shared" si="98"/>
        <v>#NUM!</v>
      </c>
      <c r="U468" s="162" t="e">
        <f t="shared" si="98"/>
        <v>#NUM!</v>
      </c>
      <c r="V468" s="162" t="e">
        <f t="shared" si="98"/>
        <v>#NUM!</v>
      </c>
      <c r="W468" s="162" t="e">
        <f t="shared" si="98"/>
        <v>#NUM!</v>
      </c>
      <c r="X468" s="162" t="e">
        <f t="shared" si="98"/>
        <v>#NUM!</v>
      </c>
      <c r="Y468" s="162" t="e">
        <f t="shared" si="98"/>
        <v>#NUM!</v>
      </c>
      <c r="Z468" s="162" t="e">
        <f t="shared" si="98"/>
        <v>#NUM!</v>
      </c>
      <c r="AA468" s="162" t="e">
        <f t="shared" si="98"/>
        <v>#NUM!</v>
      </c>
      <c r="AB468" s="162" t="e">
        <f t="shared" si="98"/>
        <v>#NUM!</v>
      </c>
      <c r="AC468" s="162" t="e">
        <f t="shared" si="98"/>
        <v>#NUM!</v>
      </c>
      <c r="AD468" s="162" t="e">
        <f t="shared" si="98"/>
        <v>#NUM!</v>
      </c>
      <c r="AE468" s="162" t="e">
        <f t="shared" si="98"/>
        <v>#NUM!</v>
      </c>
      <c r="AF468" s="162" t="e">
        <f t="shared" si="98"/>
        <v>#NUM!</v>
      </c>
      <c r="AG468" s="162" t="e">
        <f t="shared" si="98"/>
        <v>#NUM!</v>
      </c>
      <c r="AH468" s="162" t="e">
        <f t="shared" si="98"/>
        <v>#NUM!</v>
      </c>
      <c r="AI468" s="162" t="e">
        <f t="shared" si="98"/>
        <v>#NUM!</v>
      </c>
      <c r="AJ468" s="162" t="e">
        <f t="shared" si="98"/>
        <v>#NUM!</v>
      </c>
      <c r="AK468" s="162" t="e">
        <f t="shared" si="98"/>
        <v>#NUM!</v>
      </c>
      <c r="AL468" s="162" t="e">
        <f t="shared" si="98"/>
        <v>#NUM!</v>
      </c>
      <c r="AM468" s="162" t="e">
        <f t="shared" si="98"/>
        <v>#NUM!</v>
      </c>
      <c r="AN468" s="162" t="e">
        <f t="shared" si="98"/>
        <v>#NUM!</v>
      </c>
      <c r="AO468" s="162" t="e">
        <f t="shared" si="98"/>
        <v>#NUM!</v>
      </c>
      <c r="AP468" s="162" t="e">
        <f t="shared" si="98"/>
        <v>#NUM!</v>
      </c>
      <c r="AQ468" s="162" t="e">
        <f t="shared" si="98"/>
        <v>#NUM!</v>
      </c>
      <c r="AR468" s="162" t="e">
        <f t="shared" si="98"/>
        <v>#NUM!</v>
      </c>
      <c r="AS468" s="162" t="e">
        <f t="shared" si="98"/>
        <v>#NUM!</v>
      </c>
      <c r="AT468" s="162" t="e">
        <f t="shared" si="98"/>
        <v>#NUM!</v>
      </c>
      <c r="AU468" s="162" t="e">
        <f t="shared" si="98"/>
        <v>#NUM!</v>
      </c>
      <c r="AV468" s="162" t="e">
        <f t="shared" si="98"/>
        <v>#NUM!</v>
      </c>
      <c r="AW468" s="162" t="e">
        <f t="shared" si="98"/>
        <v>#NUM!</v>
      </c>
      <c r="AX468" s="162" t="e">
        <f t="shared" si="98"/>
        <v>#NUM!</v>
      </c>
      <c r="AY468" s="162" t="e">
        <f t="shared" si="98"/>
        <v>#NUM!</v>
      </c>
      <c r="AZ468" s="162" t="e">
        <f t="shared" si="98"/>
        <v>#NUM!</v>
      </c>
      <c r="BA468" s="162" t="e">
        <f t="shared" si="98"/>
        <v>#NUM!</v>
      </c>
      <c r="BB468" s="162" t="e">
        <f t="shared" si="98"/>
        <v>#NUM!</v>
      </c>
      <c r="BC468" s="162" t="e">
        <f t="shared" si="98"/>
        <v>#NUM!</v>
      </c>
      <c r="BD468" s="162" t="e">
        <f t="shared" si="98"/>
        <v>#NUM!</v>
      </c>
      <c r="BE468" s="162" t="e">
        <f t="shared" si="98"/>
        <v>#NUM!</v>
      </c>
      <c r="BF468" s="162" t="e">
        <f t="shared" si="98"/>
        <v>#NUM!</v>
      </c>
      <c r="BG468" s="162" t="e">
        <f t="shared" si="98"/>
        <v>#NUM!</v>
      </c>
      <c r="BH468" s="162" t="e">
        <f t="shared" si="98"/>
        <v>#NUM!</v>
      </c>
      <c r="BI468" s="162" t="e">
        <f t="shared" si="98"/>
        <v>#NUM!</v>
      </c>
      <c r="BJ468" s="162" t="e">
        <f t="shared" si="98"/>
        <v>#NUM!</v>
      </c>
      <c r="BK468" s="162" t="e">
        <f t="shared" si="98"/>
        <v>#NUM!</v>
      </c>
      <c r="BL468" s="162" t="e">
        <f t="shared" si="98"/>
        <v>#NUM!</v>
      </c>
      <c r="BM468" s="162" t="e">
        <f t="shared" si="99"/>
        <v>#NUM!</v>
      </c>
      <c r="BN468" s="162" t="e">
        <f t="shared" si="100"/>
        <v>#NUM!</v>
      </c>
      <c r="BO468" s="162" t="e">
        <f t="shared" si="100"/>
        <v>#NUM!</v>
      </c>
      <c r="BP468" s="162" t="e">
        <f t="shared" si="100"/>
        <v>#NUM!</v>
      </c>
      <c r="BQ468" s="162" t="e">
        <f t="shared" si="100"/>
        <v>#NUM!</v>
      </c>
      <c r="BR468" s="162" t="e">
        <f t="shared" si="100"/>
        <v>#NUM!</v>
      </c>
      <c r="BS468" s="162" t="e">
        <f t="shared" si="100"/>
        <v>#NUM!</v>
      </c>
      <c r="BT468" s="162" t="e">
        <f t="shared" si="100"/>
        <v>#NUM!</v>
      </c>
      <c r="BU468" s="162" t="e">
        <f t="shared" si="100"/>
        <v>#NUM!</v>
      </c>
      <c r="BV468" s="162" t="e">
        <f t="shared" si="100"/>
        <v>#NUM!</v>
      </c>
      <c r="BW468" s="162" t="e">
        <f t="shared" si="100"/>
        <v>#NUM!</v>
      </c>
      <c r="BX468" s="162" t="e">
        <f t="shared" si="100"/>
        <v>#NUM!</v>
      </c>
      <c r="BY468" s="162" t="e">
        <f t="shared" si="100"/>
        <v>#NUM!</v>
      </c>
      <c r="BZ468" s="162" t="e">
        <f t="shared" si="100"/>
        <v>#NUM!</v>
      </c>
      <c r="CA468" s="162" t="e">
        <f t="shared" si="100"/>
        <v>#NUM!</v>
      </c>
      <c r="CB468" s="162" t="e">
        <f t="shared" si="100"/>
        <v>#NUM!</v>
      </c>
      <c r="CC468" s="162" t="e">
        <f t="shared" si="100"/>
        <v>#NUM!</v>
      </c>
      <c r="CD468" s="162" t="e">
        <f t="shared" si="100"/>
        <v>#NUM!</v>
      </c>
      <c r="CE468" s="162" t="e">
        <f t="shared" si="100"/>
        <v>#NUM!</v>
      </c>
      <c r="CF468" s="162" t="e">
        <f t="shared" si="100"/>
        <v>#NUM!</v>
      </c>
      <c r="CG468" s="162" t="e">
        <f t="shared" si="100"/>
        <v>#NUM!</v>
      </c>
      <c r="CH468" s="162" t="e">
        <f t="shared" si="100"/>
        <v>#NUM!</v>
      </c>
      <c r="CI468" s="162" t="e">
        <f t="shared" si="100"/>
        <v>#NUM!</v>
      </c>
      <c r="CJ468" s="162" t="e">
        <f t="shared" si="100"/>
        <v>#NUM!</v>
      </c>
      <c r="CK468" s="162" t="e">
        <f t="shared" si="100"/>
        <v>#NUM!</v>
      </c>
      <c r="CL468" s="162" t="e">
        <f t="shared" si="100"/>
        <v>#NUM!</v>
      </c>
      <c r="CM468" s="162" t="e">
        <f t="shared" si="100"/>
        <v>#NUM!</v>
      </c>
      <c r="CN468" s="162" t="e">
        <f t="shared" si="100"/>
        <v>#NUM!</v>
      </c>
      <c r="CO468" s="162" t="e">
        <f t="shared" si="100"/>
        <v>#NUM!</v>
      </c>
      <c r="CP468" s="162" t="e">
        <f t="shared" si="100"/>
        <v>#NUM!</v>
      </c>
    </row>
    <row r="469" spans="13:94" ht="15" customHeight="1" x14ac:dyDescent="0.3">
      <c r="M469" s="2">
        <f t="shared" si="102"/>
        <v>5</v>
      </c>
      <c r="N469" s="2" t="str">
        <f t="shared" si="101"/>
        <v/>
      </c>
      <c r="O469" s="2" t="e" cm="1">
        <f t="array" ref="O469">INDEX($A$400:$A$429,SMALL(IF(ISNUMBER(MATCH($B$400:$B$429,$O$463,0)),MATCH(ROW($B$400:$B$429),ROW($B$400:$B$429)),""),ROWS($A$1:A5)))</f>
        <v>#NUM!</v>
      </c>
      <c r="P469" s="162" t="e">
        <f t="shared" si="103"/>
        <v>#NUM!</v>
      </c>
      <c r="Q469" s="162" t="e">
        <f t="shared" si="98"/>
        <v>#NUM!</v>
      </c>
      <c r="R469" s="162" t="e">
        <f t="shared" si="98"/>
        <v>#NUM!</v>
      </c>
      <c r="S469" s="162" t="e">
        <f t="shared" si="98"/>
        <v>#NUM!</v>
      </c>
      <c r="T469" s="162" t="e">
        <f t="shared" si="98"/>
        <v>#NUM!</v>
      </c>
      <c r="U469" s="162" t="e">
        <f t="shared" si="98"/>
        <v>#NUM!</v>
      </c>
      <c r="V469" s="162" t="e">
        <f t="shared" si="98"/>
        <v>#NUM!</v>
      </c>
      <c r="W469" s="162" t="e">
        <f t="shared" si="98"/>
        <v>#NUM!</v>
      </c>
      <c r="X469" s="162" t="e">
        <f t="shared" si="98"/>
        <v>#NUM!</v>
      </c>
      <c r="Y469" s="162" t="e">
        <f t="shared" si="98"/>
        <v>#NUM!</v>
      </c>
      <c r="Z469" s="162" t="e">
        <f t="shared" si="98"/>
        <v>#NUM!</v>
      </c>
      <c r="AA469" s="162" t="e">
        <f t="shared" si="98"/>
        <v>#NUM!</v>
      </c>
      <c r="AB469" s="162" t="e">
        <f t="shared" si="98"/>
        <v>#NUM!</v>
      </c>
      <c r="AC469" s="162" t="e">
        <f t="shared" si="98"/>
        <v>#NUM!</v>
      </c>
      <c r="AD469" s="162" t="e">
        <f t="shared" si="98"/>
        <v>#NUM!</v>
      </c>
      <c r="AE469" s="162" t="e">
        <f t="shared" si="98"/>
        <v>#NUM!</v>
      </c>
      <c r="AF469" s="162" t="e">
        <f t="shared" si="98"/>
        <v>#NUM!</v>
      </c>
      <c r="AG469" s="162" t="e">
        <f t="shared" si="98"/>
        <v>#NUM!</v>
      </c>
      <c r="AH469" s="162" t="e">
        <f t="shared" si="98"/>
        <v>#NUM!</v>
      </c>
      <c r="AI469" s="162" t="e">
        <f t="shared" si="98"/>
        <v>#NUM!</v>
      </c>
      <c r="AJ469" s="162" t="e">
        <f t="shared" si="98"/>
        <v>#NUM!</v>
      </c>
      <c r="AK469" s="162" t="e">
        <f t="shared" si="98"/>
        <v>#NUM!</v>
      </c>
      <c r="AL469" s="162" t="e">
        <f t="shared" si="98"/>
        <v>#NUM!</v>
      </c>
      <c r="AM469" s="162" t="e">
        <f t="shared" si="98"/>
        <v>#NUM!</v>
      </c>
      <c r="AN469" s="162" t="e">
        <f t="shared" si="98"/>
        <v>#NUM!</v>
      </c>
      <c r="AO469" s="162" t="e">
        <f t="shared" si="98"/>
        <v>#NUM!</v>
      </c>
      <c r="AP469" s="162" t="e">
        <f t="shared" si="98"/>
        <v>#NUM!</v>
      </c>
      <c r="AQ469" s="162" t="e">
        <f t="shared" si="98"/>
        <v>#NUM!</v>
      </c>
      <c r="AR469" s="162" t="e">
        <f t="shared" si="98"/>
        <v>#NUM!</v>
      </c>
      <c r="AS469" s="162" t="e">
        <f t="shared" si="98"/>
        <v>#NUM!</v>
      </c>
      <c r="AT469" s="162" t="e">
        <f t="shared" si="98"/>
        <v>#NUM!</v>
      </c>
      <c r="AU469" s="162" t="e">
        <f t="shared" si="98"/>
        <v>#NUM!</v>
      </c>
      <c r="AV469" s="162" t="e">
        <f t="shared" si="98"/>
        <v>#NUM!</v>
      </c>
      <c r="AW469" s="162" t="e">
        <f t="shared" si="98"/>
        <v>#NUM!</v>
      </c>
      <c r="AX469" s="162" t="e">
        <f t="shared" si="98"/>
        <v>#NUM!</v>
      </c>
      <c r="AY469" s="162" t="e">
        <f t="shared" si="98"/>
        <v>#NUM!</v>
      </c>
      <c r="AZ469" s="162" t="e">
        <f t="shared" si="98"/>
        <v>#NUM!</v>
      </c>
      <c r="BA469" s="162" t="e">
        <f t="shared" si="98"/>
        <v>#NUM!</v>
      </c>
      <c r="BB469" s="162" t="e">
        <f t="shared" si="98"/>
        <v>#NUM!</v>
      </c>
      <c r="BC469" s="162" t="e">
        <f t="shared" si="98"/>
        <v>#NUM!</v>
      </c>
      <c r="BD469" s="162" t="e">
        <f t="shared" si="98"/>
        <v>#NUM!</v>
      </c>
      <c r="BE469" s="162" t="e">
        <f t="shared" si="98"/>
        <v>#NUM!</v>
      </c>
      <c r="BF469" s="162" t="e">
        <f t="shared" si="98"/>
        <v>#NUM!</v>
      </c>
      <c r="BG469" s="162" t="e">
        <f t="shared" si="98"/>
        <v>#NUM!</v>
      </c>
      <c r="BH469" s="162" t="e">
        <f t="shared" si="98"/>
        <v>#NUM!</v>
      </c>
      <c r="BI469" s="162" t="e">
        <f t="shared" si="98"/>
        <v>#NUM!</v>
      </c>
      <c r="BJ469" s="162" t="e">
        <f t="shared" si="98"/>
        <v>#NUM!</v>
      </c>
      <c r="BK469" s="162" t="e">
        <f t="shared" si="98"/>
        <v>#NUM!</v>
      </c>
      <c r="BL469" s="162" t="e">
        <f t="shared" si="98"/>
        <v>#NUM!</v>
      </c>
      <c r="BM469" s="162" t="e">
        <f t="shared" si="99"/>
        <v>#NUM!</v>
      </c>
      <c r="BN469" s="162" t="e">
        <f t="shared" si="100"/>
        <v>#NUM!</v>
      </c>
      <c r="BO469" s="162" t="e">
        <f t="shared" si="100"/>
        <v>#NUM!</v>
      </c>
      <c r="BP469" s="162" t="e">
        <f t="shared" si="100"/>
        <v>#NUM!</v>
      </c>
      <c r="BQ469" s="162" t="e">
        <f t="shared" si="100"/>
        <v>#NUM!</v>
      </c>
      <c r="BR469" s="162" t="e">
        <f t="shared" si="100"/>
        <v>#NUM!</v>
      </c>
      <c r="BS469" s="162" t="e">
        <f t="shared" si="100"/>
        <v>#NUM!</v>
      </c>
      <c r="BT469" s="162" t="e">
        <f t="shared" si="100"/>
        <v>#NUM!</v>
      </c>
      <c r="BU469" s="162" t="e">
        <f t="shared" si="100"/>
        <v>#NUM!</v>
      </c>
      <c r="BV469" s="162" t="e">
        <f t="shared" si="100"/>
        <v>#NUM!</v>
      </c>
      <c r="BW469" s="162" t="e">
        <f t="shared" si="100"/>
        <v>#NUM!</v>
      </c>
      <c r="BX469" s="162" t="e">
        <f t="shared" si="100"/>
        <v>#NUM!</v>
      </c>
      <c r="BY469" s="162" t="e">
        <f t="shared" si="100"/>
        <v>#NUM!</v>
      </c>
      <c r="BZ469" s="162" t="e">
        <f t="shared" si="100"/>
        <v>#NUM!</v>
      </c>
      <c r="CA469" s="162" t="e">
        <f t="shared" si="100"/>
        <v>#NUM!</v>
      </c>
      <c r="CB469" s="162" t="e">
        <f t="shared" si="100"/>
        <v>#NUM!</v>
      </c>
      <c r="CC469" s="162" t="e">
        <f t="shared" si="100"/>
        <v>#NUM!</v>
      </c>
      <c r="CD469" s="162" t="e">
        <f t="shared" si="100"/>
        <v>#NUM!</v>
      </c>
      <c r="CE469" s="162" t="e">
        <f t="shared" si="100"/>
        <v>#NUM!</v>
      </c>
      <c r="CF469" s="162" t="e">
        <f t="shared" si="100"/>
        <v>#NUM!</v>
      </c>
      <c r="CG469" s="162" t="e">
        <f t="shared" si="100"/>
        <v>#NUM!</v>
      </c>
      <c r="CH469" s="162" t="e">
        <f t="shared" si="100"/>
        <v>#NUM!</v>
      </c>
      <c r="CI469" s="162" t="e">
        <f t="shared" si="100"/>
        <v>#NUM!</v>
      </c>
      <c r="CJ469" s="162" t="e">
        <f t="shared" si="100"/>
        <v>#NUM!</v>
      </c>
      <c r="CK469" s="162" t="e">
        <f t="shared" si="100"/>
        <v>#NUM!</v>
      </c>
      <c r="CL469" s="162" t="e">
        <f t="shared" si="100"/>
        <v>#NUM!</v>
      </c>
      <c r="CM469" s="162" t="e">
        <f t="shared" si="100"/>
        <v>#NUM!</v>
      </c>
      <c r="CN469" s="162" t="e">
        <f t="shared" si="100"/>
        <v>#NUM!</v>
      </c>
      <c r="CO469" s="162" t="e">
        <f t="shared" si="100"/>
        <v>#NUM!</v>
      </c>
      <c r="CP469" s="162" t="e">
        <f t="shared" si="100"/>
        <v>#NUM!</v>
      </c>
    </row>
    <row r="470" spans="13:94" ht="15" customHeight="1" x14ac:dyDescent="0.3">
      <c r="M470" s="2">
        <f t="shared" si="102"/>
        <v>6</v>
      </c>
      <c r="N470" s="2" t="str">
        <f t="shared" si="101"/>
        <v/>
      </c>
      <c r="O470" s="2" t="e" cm="1">
        <f t="array" ref="O470">INDEX($A$400:$A$429,SMALL(IF(ISNUMBER(MATCH($B$400:$B$429,$O$463,0)),MATCH(ROW($B$400:$B$429),ROW($B$400:$B$429)),""),ROWS($A$1:A6)))</f>
        <v>#NUM!</v>
      </c>
      <c r="P470" s="162" t="e">
        <f t="shared" si="103"/>
        <v>#NUM!</v>
      </c>
      <c r="Q470" s="162" t="e">
        <f t="shared" si="98"/>
        <v>#NUM!</v>
      </c>
      <c r="R470" s="162" t="e">
        <f t="shared" si="98"/>
        <v>#NUM!</v>
      </c>
      <c r="S470" s="162" t="e">
        <f t="shared" si="98"/>
        <v>#NUM!</v>
      </c>
      <c r="T470" s="162" t="e">
        <f t="shared" si="98"/>
        <v>#NUM!</v>
      </c>
      <c r="U470" s="162" t="e">
        <f t="shared" si="98"/>
        <v>#NUM!</v>
      </c>
      <c r="V470" s="162" t="e">
        <f t="shared" si="98"/>
        <v>#NUM!</v>
      </c>
      <c r="W470" s="162" t="e">
        <f t="shared" si="98"/>
        <v>#NUM!</v>
      </c>
      <c r="X470" s="162" t="e">
        <f t="shared" si="98"/>
        <v>#NUM!</v>
      </c>
      <c r="Y470" s="162" t="e">
        <f t="shared" si="98"/>
        <v>#NUM!</v>
      </c>
      <c r="Z470" s="162" t="e">
        <f t="shared" si="98"/>
        <v>#NUM!</v>
      </c>
      <c r="AA470" s="162" t="e">
        <f t="shared" ref="AA470:BL474" si="104">INDEX(AA$14:AA$217,(MATCH($N470&amp;$O470,$H$14:$H$217,0)))</f>
        <v>#NUM!</v>
      </c>
      <c r="AB470" s="162" t="e">
        <f t="shared" si="104"/>
        <v>#NUM!</v>
      </c>
      <c r="AC470" s="162" t="e">
        <f t="shared" si="104"/>
        <v>#NUM!</v>
      </c>
      <c r="AD470" s="162" t="e">
        <f t="shared" si="104"/>
        <v>#NUM!</v>
      </c>
      <c r="AE470" s="162" t="e">
        <f t="shared" si="104"/>
        <v>#NUM!</v>
      </c>
      <c r="AF470" s="162" t="e">
        <f t="shared" si="104"/>
        <v>#NUM!</v>
      </c>
      <c r="AG470" s="162" t="e">
        <f t="shared" si="104"/>
        <v>#NUM!</v>
      </c>
      <c r="AH470" s="162" t="e">
        <f t="shared" si="104"/>
        <v>#NUM!</v>
      </c>
      <c r="AI470" s="162" t="e">
        <f t="shared" si="104"/>
        <v>#NUM!</v>
      </c>
      <c r="AJ470" s="162" t="e">
        <f t="shared" si="104"/>
        <v>#NUM!</v>
      </c>
      <c r="AK470" s="162" t="e">
        <f t="shared" si="104"/>
        <v>#NUM!</v>
      </c>
      <c r="AL470" s="162" t="e">
        <f t="shared" si="104"/>
        <v>#NUM!</v>
      </c>
      <c r="AM470" s="162" t="e">
        <f t="shared" si="104"/>
        <v>#NUM!</v>
      </c>
      <c r="AN470" s="162" t="e">
        <f t="shared" si="104"/>
        <v>#NUM!</v>
      </c>
      <c r="AO470" s="162" t="e">
        <f t="shared" si="104"/>
        <v>#NUM!</v>
      </c>
      <c r="AP470" s="162" t="e">
        <f t="shared" si="104"/>
        <v>#NUM!</v>
      </c>
      <c r="AQ470" s="162" t="e">
        <f t="shared" si="104"/>
        <v>#NUM!</v>
      </c>
      <c r="AR470" s="162" t="e">
        <f t="shared" si="104"/>
        <v>#NUM!</v>
      </c>
      <c r="AS470" s="162" t="e">
        <f t="shared" si="104"/>
        <v>#NUM!</v>
      </c>
      <c r="AT470" s="162" t="e">
        <f t="shared" si="104"/>
        <v>#NUM!</v>
      </c>
      <c r="AU470" s="162" t="e">
        <f t="shared" si="104"/>
        <v>#NUM!</v>
      </c>
      <c r="AV470" s="162" t="e">
        <f t="shared" si="104"/>
        <v>#NUM!</v>
      </c>
      <c r="AW470" s="162" t="e">
        <f t="shared" si="104"/>
        <v>#NUM!</v>
      </c>
      <c r="AX470" s="162" t="e">
        <f t="shared" si="104"/>
        <v>#NUM!</v>
      </c>
      <c r="AY470" s="162" t="e">
        <f t="shared" si="104"/>
        <v>#NUM!</v>
      </c>
      <c r="AZ470" s="162" t="e">
        <f t="shared" si="104"/>
        <v>#NUM!</v>
      </c>
      <c r="BA470" s="162" t="e">
        <f t="shared" si="104"/>
        <v>#NUM!</v>
      </c>
      <c r="BB470" s="162" t="e">
        <f t="shared" si="104"/>
        <v>#NUM!</v>
      </c>
      <c r="BC470" s="162" t="e">
        <f t="shared" si="104"/>
        <v>#NUM!</v>
      </c>
      <c r="BD470" s="162" t="e">
        <f t="shared" si="104"/>
        <v>#NUM!</v>
      </c>
      <c r="BE470" s="162" t="e">
        <f t="shared" si="104"/>
        <v>#NUM!</v>
      </c>
      <c r="BF470" s="162" t="e">
        <f t="shared" si="104"/>
        <v>#NUM!</v>
      </c>
      <c r="BG470" s="162" t="e">
        <f t="shared" si="104"/>
        <v>#NUM!</v>
      </c>
      <c r="BH470" s="162" t="e">
        <f t="shared" si="104"/>
        <v>#NUM!</v>
      </c>
      <c r="BI470" s="162" t="e">
        <f t="shared" si="104"/>
        <v>#NUM!</v>
      </c>
      <c r="BJ470" s="162" t="e">
        <f t="shared" si="104"/>
        <v>#NUM!</v>
      </c>
      <c r="BK470" s="162" t="e">
        <f t="shared" si="104"/>
        <v>#NUM!</v>
      </c>
      <c r="BL470" s="162" t="e">
        <f t="shared" si="104"/>
        <v>#NUM!</v>
      </c>
      <c r="BM470" s="162" t="e">
        <f t="shared" si="99"/>
        <v>#NUM!</v>
      </c>
      <c r="BN470" s="162" t="e">
        <f t="shared" si="100"/>
        <v>#NUM!</v>
      </c>
      <c r="BO470" s="162" t="e">
        <f t="shared" si="100"/>
        <v>#NUM!</v>
      </c>
      <c r="BP470" s="162" t="e">
        <f t="shared" si="100"/>
        <v>#NUM!</v>
      </c>
      <c r="BQ470" s="162" t="e">
        <f t="shared" si="100"/>
        <v>#NUM!</v>
      </c>
      <c r="BR470" s="162" t="e">
        <f t="shared" si="100"/>
        <v>#NUM!</v>
      </c>
      <c r="BS470" s="162" t="e">
        <f t="shared" si="100"/>
        <v>#NUM!</v>
      </c>
      <c r="BT470" s="162" t="e">
        <f t="shared" si="100"/>
        <v>#NUM!</v>
      </c>
      <c r="BU470" s="162" t="e">
        <f t="shared" si="100"/>
        <v>#NUM!</v>
      </c>
      <c r="BV470" s="162" t="e">
        <f t="shared" si="100"/>
        <v>#NUM!</v>
      </c>
      <c r="BW470" s="162" t="e">
        <f t="shared" si="100"/>
        <v>#NUM!</v>
      </c>
      <c r="BX470" s="162" t="e">
        <f t="shared" si="100"/>
        <v>#NUM!</v>
      </c>
      <c r="BY470" s="162" t="e">
        <f t="shared" si="100"/>
        <v>#NUM!</v>
      </c>
      <c r="BZ470" s="162" t="e">
        <f t="shared" si="100"/>
        <v>#NUM!</v>
      </c>
      <c r="CA470" s="162" t="e">
        <f t="shared" si="100"/>
        <v>#NUM!</v>
      </c>
      <c r="CB470" s="162" t="e">
        <f t="shared" si="100"/>
        <v>#NUM!</v>
      </c>
      <c r="CC470" s="162" t="e">
        <f t="shared" si="100"/>
        <v>#NUM!</v>
      </c>
      <c r="CD470" s="162" t="e">
        <f t="shared" si="100"/>
        <v>#NUM!</v>
      </c>
      <c r="CE470" s="162" t="e">
        <f t="shared" si="100"/>
        <v>#NUM!</v>
      </c>
      <c r="CF470" s="162" t="e">
        <f t="shared" si="100"/>
        <v>#NUM!</v>
      </c>
      <c r="CG470" s="162" t="e">
        <f t="shared" si="100"/>
        <v>#NUM!</v>
      </c>
      <c r="CH470" s="162" t="e">
        <f t="shared" si="100"/>
        <v>#NUM!</v>
      </c>
      <c r="CI470" s="162" t="e">
        <f t="shared" si="100"/>
        <v>#NUM!</v>
      </c>
      <c r="CJ470" s="162" t="e">
        <f t="shared" si="100"/>
        <v>#NUM!</v>
      </c>
      <c r="CK470" s="162" t="e">
        <f t="shared" si="100"/>
        <v>#NUM!</v>
      </c>
      <c r="CL470" s="162" t="e">
        <f t="shared" si="100"/>
        <v>#NUM!</v>
      </c>
      <c r="CM470" s="162" t="e">
        <f t="shared" si="100"/>
        <v>#NUM!</v>
      </c>
      <c r="CN470" s="162" t="e">
        <f t="shared" si="100"/>
        <v>#NUM!</v>
      </c>
      <c r="CO470" s="162" t="e">
        <f t="shared" si="100"/>
        <v>#NUM!</v>
      </c>
      <c r="CP470" s="162" t="e">
        <f t="shared" si="100"/>
        <v>#NUM!</v>
      </c>
    </row>
    <row r="471" spans="13:94" ht="15" customHeight="1" x14ac:dyDescent="0.3">
      <c r="M471" s="2">
        <f t="shared" si="102"/>
        <v>7</v>
      </c>
      <c r="N471" s="2" t="str">
        <f t="shared" si="101"/>
        <v/>
      </c>
      <c r="O471" s="2" t="e" cm="1">
        <f t="array" ref="O471">INDEX($A$400:$A$429,SMALL(IF(ISNUMBER(MATCH($B$400:$B$429,$O$463,0)),MATCH(ROW($B$400:$B$429),ROW($B$400:$B$429)),""),ROWS($A$1:A7)))</f>
        <v>#NUM!</v>
      </c>
      <c r="P471" s="162" t="e">
        <f t="shared" si="103"/>
        <v>#NUM!</v>
      </c>
      <c r="Q471" s="162" t="e">
        <f t="shared" si="103"/>
        <v>#NUM!</v>
      </c>
      <c r="R471" s="162" t="e">
        <f t="shared" si="103"/>
        <v>#NUM!</v>
      </c>
      <c r="S471" s="162" t="e">
        <f t="shared" si="103"/>
        <v>#NUM!</v>
      </c>
      <c r="T471" s="162" t="e">
        <f t="shared" si="103"/>
        <v>#NUM!</v>
      </c>
      <c r="U471" s="162" t="e">
        <f t="shared" si="103"/>
        <v>#NUM!</v>
      </c>
      <c r="V471" s="162" t="e">
        <f t="shared" si="103"/>
        <v>#NUM!</v>
      </c>
      <c r="W471" s="162" t="e">
        <f t="shared" si="103"/>
        <v>#NUM!</v>
      </c>
      <c r="X471" s="162" t="e">
        <f t="shared" si="103"/>
        <v>#NUM!</v>
      </c>
      <c r="Y471" s="162" t="e">
        <f t="shared" si="103"/>
        <v>#NUM!</v>
      </c>
      <c r="Z471" s="162" t="e">
        <f t="shared" si="103"/>
        <v>#NUM!</v>
      </c>
      <c r="AA471" s="162" t="e">
        <f t="shared" si="103"/>
        <v>#NUM!</v>
      </c>
      <c r="AB471" s="162" t="e">
        <f t="shared" si="103"/>
        <v>#NUM!</v>
      </c>
      <c r="AC471" s="162" t="e">
        <f t="shared" si="103"/>
        <v>#NUM!</v>
      </c>
      <c r="AD471" s="162" t="e">
        <f t="shared" si="103"/>
        <v>#NUM!</v>
      </c>
      <c r="AE471" s="162" t="e">
        <f t="shared" si="103"/>
        <v>#NUM!</v>
      </c>
      <c r="AF471" s="162" t="e">
        <f t="shared" si="104"/>
        <v>#NUM!</v>
      </c>
      <c r="AG471" s="162" t="e">
        <f t="shared" si="104"/>
        <v>#NUM!</v>
      </c>
      <c r="AH471" s="162" t="e">
        <f t="shared" si="104"/>
        <v>#NUM!</v>
      </c>
      <c r="AI471" s="162" t="e">
        <f t="shared" si="104"/>
        <v>#NUM!</v>
      </c>
      <c r="AJ471" s="162" t="e">
        <f t="shared" si="104"/>
        <v>#NUM!</v>
      </c>
      <c r="AK471" s="162" t="e">
        <f t="shared" si="104"/>
        <v>#NUM!</v>
      </c>
      <c r="AL471" s="162" t="e">
        <f t="shared" si="104"/>
        <v>#NUM!</v>
      </c>
      <c r="AM471" s="162" t="e">
        <f t="shared" si="104"/>
        <v>#NUM!</v>
      </c>
      <c r="AN471" s="162" t="e">
        <f t="shared" si="104"/>
        <v>#NUM!</v>
      </c>
      <c r="AO471" s="162" t="e">
        <f t="shared" si="104"/>
        <v>#NUM!</v>
      </c>
      <c r="AP471" s="162" t="e">
        <f t="shared" si="104"/>
        <v>#NUM!</v>
      </c>
      <c r="AQ471" s="162" t="e">
        <f t="shared" si="104"/>
        <v>#NUM!</v>
      </c>
      <c r="AR471" s="162" t="e">
        <f t="shared" si="104"/>
        <v>#NUM!</v>
      </c>
      <c r="AS471" s="162" t="e">
        <f t="shared" si="104"/>
        <v>#NUM!</v>
      </c>
      <c r="AT471" s="162" t="e">
        <f t="shared" si="104"/>
        <v>#NUM!</v>
      </c>
      <c r="AU471" s="162" t="e">
        <f t="shared" si="104"/>
        <v>#NUM!</v>
      </c>
      <c r="AV471" s="162" t="e">
        <f t="shared" si="104"/>
        <v>#NUM!</v>
      </c>
      <c r="AW471" s="162" t="e">
        <f t="shared" si="104"/>
        <v>#NUM!</v>
      </c>
      <c r="AX471" s="162" t="e">
        <f t="shared" si="104"/>
        <v>#NUM!</v>
      </c>
      <c r="AY471" s="162" t="e">
        <f t="shared" si="104"/>
        <v>#NUM!</v>
      </c>
      <c r="AZ471" s="162" t="e">
        <f t="shared" si="104"/>
        <v>#NUM!</v>
      </c>
      <c r="BA471" s="162" t="e">
        <f t="shared" si="104"/>
        <v>#NUM!</v>
      </c>
      <c r="BB471" s="162" t="e">
        <f t="shared" si="104"/>
        <v>#NUM!</v>
      </c>
      <c r="BC471" s="162" t="e">
        <f t="shared" si="104"/>
        <v>#NUM!</v>
      </c>
      <c r="BD471" s="162" t="e">
        <f t="shared" si="104"/>
        <v>#NUM!</v>
      </c>
      <c r="BE471" s="162" t="e">
        <f t="shared" si="104"/>
        <v>#NUM!</v>
      </c>
      <c r="BF471" s="162" t="e">
        <f t="shared" si="104"/>
        <v>#NUM!</v>
      </c>
      <c r="BG471" s="162" t="e">
        <f t="shared" si="104"/>
        <v>#NUM!</v>
      </c>
      <c r="BH471" s="162" t="e">
        <f t="shared" si="104"/>
        <v>#NUM!</v>
      </c>
      <c r="BI471" s="162" t="e">
        <f t="shared" si="104"/>
        <v>#NUM!</v>
      </c>
      <c r="BJ471" s="162" t="e">
        <f t="shared" si="104"/>
        <v>#NUM!</v>
      </c>
      <c r="BK471" s="162" t="e">
        <f t="shared" si="104"/>
        <v>#NUM!</v>
      </c>
      <c r="BL471" s="162" t="e">
        <f t="shared" si="104"/>
        <v>#NUM!</v>
      </c>
      <c r="BM471" s="162" t="e">
        <f t="shared" si="99"/>
        <v>#NUM!</v>
      </c>
      <c r="BN471" s="162" t="e">
        <f t="shared" si="100"/>
        <v>#NUM!</v>
      </c>
      <c r="BO471" s="162" t="e">
        <f t="shared" si="100"/>
        <v>#NUM!</v>
      </c>
      <c r="BP471" s="162" t="e">
        <f t="shared" si="100"/>
        <v>#NUM!</v>
      </c>
      <c r="BQ471" s="162" t="e">
        <f t="shared" si="100"/>
        <v>#NUM!</v>
      </c>
      <c r="BR471" s="162" t="e">
        <f t="shared" si="100"/>
        <v>#NUM!</v>
      </c>
      <c r="BS471" s="162" t="e">
        <f t="shared" si="100"/>
        <v>#NUM!</v>
      </c>
      <c r="BT471" s="162" t="e">
        <f t="shared" si="100"/>
        <v>#NUM!</v>
      </c>
      <c r="BU471" s="162" t="e">
        <f t="shared" si="100"/>
        <v>#NUM!</v>
      </c>
      <c r="BV471" s="162" t="e">
        <f t="shared" si="100"/>
        <v>#NUM!</v>
      </c>
      <c r="BW471" s="162" t="e">
        <f t="shared" si="100"/>
        <v>#NUM!</v>
      </c>
      <c r="BX471" s="162" t="e">
        <f t="shared" si="100"/>
        <v>#NUM!</v>
      </c>
      <c r="BY471" s="162" t="e">
        <f t="shared" si="100"/>
        <v>#NUM!</v>
      </c>
      <c r="BZ471" s="162" t="e">
        <f t="shared" si="100"/>
        <v>#NUM!</v>
      </c>
      <c r="CA471" s="162" t="e">
        <f t="shared" si="100"/>
        <v>#NUM!</v>
      </c>
      <c r="CB471" s="162" t="e">
        <f t="shared" si="100"/>
        <v>#NUM!</v>
      </c>
      <c r="CC471" s="162" t="e">
        <f t="shared" si="100"/>
        <v>#NUM!</v>
      </c>
      <c r="CD471" s="162" t="e">
        <f t="shared" si="100"/>
        <v>#NUM!</v>
      </c>
      <c r="CE471" s="162" t="e">
        <f t="shared" si="100"/>
        <v>#NUM!</v>
      </c>
      <c r="CF471" s="162" t="e">
        <f t="shared" si="100"/>
        <v>#NUM!</v>
      </c>
      <c r="CG471" s="162" t="e">
        <f t="shared" si="100"/>
        <v>#NUM!</v>
      </c>
      <c r="CH471" s="162" t="e">
        <f t="shared" si="100"/>
        <v>#NUM!</v>
      </c>
      <c r="CI471" s="162" t="e">
        <f t="shared" si="100"/>
        <v>#NUM!</v>
      </c>
      <c r="CJ471" s="162" t="e">
        <f t="shared" si="100"/>
        <v>#NUM!</v>
      </c>
      <c r="CK471" s="162" t="e">
        <f t="shared" si="100"/>
        <v>#NUM!</v>
      </c>
      <c r="CL471" s="162" t="e">
        <f t="shared" si="100"/>
        <v>#NUM!</v>
      </c>
      <c r="CM471" s="162" t="e">
        <f t="shared" si="100"/>
        <v>#NUM!</v>
      </c>
      <c r="CN471" s="162" t="e">
        <f t="shared" si="100"/>
        <v>#NUM!</v>
      </c>
      <c r="CO471" s="162" t="e">
        <f t="shared" si="100"/>
        <v>#NUM!</v>
      </c>
      <c r="CP471" s="162" t="e">
        <f t="shared" si="100"/>
        <v>#NUM!</v>
      </c>
    </row>
    <row r="472" spans="13:94" ht="15" customHeight="1" x14ac:dyDescent="0.3">
      <c r="M472" s="2">
        <f t="shared" si="102"/>
        <v>8</v>
      </c>
      <c r="N472" s="2" t="str">
        <f>IF(ISTEXT(O472),$O$463,"")</f>
        <v/>
      </c>
      <c r="O472" s="2" t="e" cm="1">
        <f t="array" ref="O472">INDEX($A$400:$A$429,SMALL(IF(ISNUMBER(MATCH($B$400:$B$429,$O$463,0)),MATCH(ROW($B$400:$B$429),ROW($B$400:$B$429)),""),ROWS($A$1:A8)))</f>
        <v>#NUM!</v>
      </c>
      <c r="P472" s="162" t="e">
        <f t="shared" si="103"/>
        <v>#NUM!</v>
      </c>
      <c r="Q472" s="162" t="e">
        <f t="shared" si="103"/>
        <v>#NUM!</v>
      </c>
      <c r="R472" s="162" t="e">
        <f t="shared" si="103"/>
        <v>#NUM!</v>
      </c>
      <c r="S472" s="162" t="e">
        <f t="shared" si="103"/>
        <v>#NUM!</v>
      </c>
      <c r="T472" s="162" t="e">
        <f t="shared" si="103"/>
        <v>#NUM!</v>
      </c>
      <c r="U472" s="162" t="e">
        <f t="shared" si="103"/>
        <v>#NUM!</v>
      </c>
      <c r="V472" s="162" t="e">
        <f t="shared" si="103"/>
        <v>#NUM!</v>
      </c>
      <c r="W472" s="162" t="e">
        <f t="shared" si="103"/>
        <v>#NUM!</v>
      </c>
      <c r="X472" s="162" t="e">
        <f t="shared" si="103"/>
        <v>#NUM!</v>
      </c>
      <c r="Y472" s="162" t="e">
        <f t="shared" si="103"/>
        <v>#NUM!</v>
      </c>
      <c r="Z472" s="162" t="e">
        <f t="shared" si="103"/>
        <v>#NUM!</v>
      </c>
      <c r="AA472" s="162" t="e">
        <f t="shared" si="103"/>
        <v>#NUM!</v>
      </c>
      <c r="AB472" s="162" t="e">
        <f t="shared" si="103"/>
        <v>#NUM!</v>
      </c>
      <c r="AC472" s="162" t="e">
        <f t="shared" si="103"/>
        <v>#NUM!</v>
      </c>
      <c r="AD472" s="162" t="e">
        <f t="shared" si="103"/>
        <v>#NUM!</v>
      </c>
      <c r="AE472" s="162" t="e">
        <f t="shared" si="103"/>
        <v>#NUM!</v>
      </c>
      <c r="AF472" s="162" t="e">
        <f t="shared" si="104"/>
        <v>#NUM!</v>
      </c>
      <c r="AG472" s="162" t="e">
        <f t="shared" si="104"/>
        <v>#NUM!</v>
      </c>
      <c r="AH472" s="162" t="e">
        <f t="shared" si="104"/>
        <v>#NUM!</v>
      </c>
      <c r="AI472" s="162" t="e">
        <f t="shared" si="104"/>
        <v>#NUM!</v>
      </c>
      <c r="AJ472" s="162" t="e">
        <f t="shared" si="104"/>
        <v>#NUM!</v>
      </c>
      <c r="AK472" s="162" t="e">
        <f t="shared" si="104"/>
        <v>#NUM!</v>
      </c>
      <c r="AL472" s="162" t="e">
        <f t="shared" si="104"/>
        <v>#NUM!</v>
      </c>
      <c r="AM472" s="162" t="e">
        <f t="shared" si="104"/>
        <v>#NUM!</v>
      </c>
      <c r="AN472" s="162" t="e">
        <f t="shared" si="104"/>
        <v>#NUM!</v>
      </c>
      <c r="AO472" s="162" t="e">
        <f t="shared" si="104"/>
        <v>#NUM!</v>
      </c>
      <c r="AP472" s="162" t="e">
        <f t="shared" si="104"/>
        <v>#NUM!</v>
      </c>
      <c r="AQ472" s="162" t="e">
        <f t="shared" si="104"/>
        <v>#NUM!</v>
      </c>
      <c r="AR472" s="162" t="e">
        <f t="shared" si="104"/>
        <v>#NUM!</v>
      </c>
      <c r="AS472" s="162" t="e">
        <f t="shared" si="104"/>
        <v>#NUM!</v>
      </c>
      <c r="AT472" s="162" t="e">
        <f t="shared" si="104"/>
        <v>#NUM!</v>
      </c>
      <c r="AU472" s="162" t="e">
        <f t="shared" si="104"/>
        <v>#NUM!</v>
      </c>
      <c r="AV472" s="162" t="e">
        <f t="shared" si="104"/>
        <v>#NUM!</v>
      </c>
      <c r="AW472" s="162" t="e">
        <f t="shared" si="104"/>
        <v>#NUM!</v>
      </c>
      <c r="AX472" s="162" t="e">
        <f t="shared" si="104"/>
        <v>#NUM!</v>
      </c>
      <c r="AY472" s="162" t="e">
        <f t="shared" si="104"/>
        <v>#NUM!</v>
      </c>
      <c r="AZ472" s="162" t="e">
        <f t="shared" si="104"/>
        <v>#NUM!</v>
      </c>
      <c r="BA472" s="162" t="e">
        <f t="shared" si="104"/>
        <v>#NUM!</v>
      </c>
      <c r="BB472" s="162" t="e">
        <f t="shared" si="104"/>
        <v>#NUM!</v>
      </c>
      <c r="BC472" s="162" t="e">
        <f t="shared" si="104"/>
        <v>#NUM!</v>
      </c>
      <c r="BD472" s="162" t="e">
        <f t="shared" si="104"/>
        <v>#NUM!</v>
      </c>
      <c r="BE472" s="162" t="e">
        <f t="shared" si="104"/>
        <v>#NUM!</v>
      </c>
      <c r="BF472" s="162" t="e">
        <f t="shared" si="104"/>
        <v>#NUM!</v>
      </c>
      <c r="BG472" s="162" t="e">
        <f t="shared" si="104"/>
        <v>#NUM!</v>
      </c>
      <c r="BH472" s="162" t="e">
        <f t="shared" si="104"/>
        <v>#NUM!</v>
      </c>
      <c r="BI472" s="162" t="e">
        <f t="shared" si="104"/>
        <v>#NUM!</v>
      </c>
      <c r="BJ472" s="162" t="e">
        <f t="shared" si="104"/>
        <v>#NUM!</v>
      </c>
      <c r="BK472" s="162" t="e">
        <f t="shared" si="104"/>
        <v>#NUM!</v>
      </c>
      <c r="BL472" s="162" t="e">
        <f t="shared" si="104"/>
        <v>#NUM!</v>
      </c>
      <c r="BM472" s="162" t="e">
        <f t="shared" si="99"/>
        <v>#NUM!</v>
      </c>
      <c r="BN472" s="162" t="e">
        <f t="shared" si="100"/>
        <v>#NUM!</v>
      </c>
      <c r="BO472" s="162" t="e">
        <f t="shared" si="100"/>
        <v>#NUM!</v>
      </c>
      <c r="BP472" s="162" t="e">
        <f t="shared" si="100"/>
        <v>#NUM!</v>
      </c>
      <c r="BQ472" s="162" t="e">
        <f t="shared" si="100"/>
        <v>#NUM!</v>
      </c>
      <c r="BR472" s="162" t="e">
        <f t="shared" si="100"/>
        <v>#NUM!</v>
      </c>
      <c r="BS472" s="162" t="e">
        <f t="shared" si="100"/>
        <v>#NUM!</v>
      </c>
      <c r="BT472" s="162" t="e">
        <f t="shared" si="100"/>
        <v>#NUM!</v>
      </c>
      <c r="BU472" s="162" t="e">
        <f t="shared" si="100"/>
        <v>#NUM!</v>
      </c>
      <c r="BV472" s="162" t="e">
        <f t="shared" si="100"/>
        <v>#NUM!</v>
      </c>
      <c r="BW472" s="162" t="e">
        <f t="shared" si="100"/>
        <v>#NUM!</v>
      </c>
      <c r="BX472" s="162" t="e">
        <f t="shared" si="100"/>
        <v>#NUM!</v>
      </c>
      <c r="BY472" s="162" t="e">
        <f t="shared" si="100"/>
        <v>#NUM!</v>
      </c>
      <c r="BZ472" s="162" t="e">
        <f t="shared" si="100"/>
        <v>#NUM!</v>
      </c>
      <c r="CA472" s="162" t="e">
        <f t="shared" si="100"/>
        <v>#NUM!</v>
      </c>
      <c r="CB472" s="162" t="e">
        <f t="shared" si="100"/>
        <v>#NUM!</v>
      </c>
      <c r="CC472" s="162" t="e">
        <f t="shared" si="100"/>
        <v>#NUM!</v>
      </c>
      <c r="CD472" s="162" t="e">
        <f t="shared" si="100"/>
        <v>#NUM!</v>
      </c>
      <c r="CE472" s="162" t="e">
        <f t="shared" si="100"/>
        <v>#NUM!</v>
      </c>
      <c r="CF472" s="162" t="e">
        <f t="shared" si="100"/>
        <v>#NUM!</v>
      </c>
      <c r="CG472" s="162" t="e">
        <f t="shared" si="100"/>
        <v>#NUM!</v>
      </c>
      <c r="CH472" s="162" t="e">
        <f t="shared" si="100"/>
        <v>#NUM!</v>
      </c>
      <c r="CI472" s="162" t="e">
        <f t="shared" si="100"/>
        <v>#NUM!</v>
      </c>
      <c r="CJ472" s="162" t="e">
        <f t="shared" si="100"/>
        <v>#NUM!</v>
      </c>
      <c r="CK472" s="162" t="e">
        <f t="shared" si="100"/>
        <v>#NUM!</v>
      </c>
      <c r="CL472" s="162" t="e">
        <f t="shared" si="100"/>
        <v>#NUM!</v>
      </c>
      <c r="CM472" s="162" t="e">
        <f t="shared" si="100"/>
        <v>#NUM!</v>
      </c>
      <c r="CN472" s="162" t="e">
        <f t="shared" si="100"/>
        <v>#NUM!</v>
      </c>
      <c r="CO472" s="162" t="e">
        <f t="shared" si="100"/>
        <v>#NUM!</v>
      </c>
      <c r="CP472" s="162" t="e">
        <f t="shared" si="100"/>
        <v>#NUM!</v>
      </c>
    </row>
    <row r="473" spans="13:94" ht="15" customHeight="1" x14ac:dyDescent="0.3">
      <c r="M473" s="2">
        <f t="shared" si="102"/>
        <v>9</v>
      </c>
      <c r="N473" s="2" t="str">
        <f t="shared" si="101"/>
        <v/>
      </c>
      <c r="O473" s="2" t="e" cm="1">
        <f t="array" ref="O473">INDEX($A$400:$A$429,SMALL(IF(ISNUMBER(MATCH($B$400:$B$429,$O$463,0)),MATCH(ROW($B$400:$B$429),ROW($B$400:$B$429)),""),ROWS($A$1:A9)))</f>
        <v>#NUM!</v>
      </c>
      <c r="P473" s="162" t="e">
        <f t="shared" si="103"/>
        <v>#NUM!</v>
      </c>
      <c r="Q473" s="162" t="e">
        <f t="shared" si="103"/>
        <v>#NUM!</v>
      </c>
      <c r="R473" s="162" t="e">
        <f t="shared" si="103"/>
        <v>#NUM!</v>
      </c>
      <c r="S473" s="162" t="e">
        <f t="shared" si="103"/>
        <v>#NUM!</v>
      </c>
      <c r="T473" s="162" t="e">
        <f t="shared" si="103"/>
        <v>#NUM!</v>
      </c>
      <c r="U473" s="162" t="e">
        <f t="shared" si="103"/>
        <v>#NUM!</v>
      </c>
      <c r="V473" s="162" t="e">
        <f t="shared" si="103"/>
        <v>#NUM!</v>
      </c>
      <c r="W473" s="162" t="e">
        <f t="shared" si="103"/>
        <v>#NUM!</v>
      </c>
      <c r="X473" s="162" t="e">
        <f t="shared" si="103"/>
        <v>#NUM!</v>
      </c>
      <c r="Y473" s="162" t="e">
        <f t="shared" si="103"/>
        <v>#NUM!</v>
      </c>
      <c r="Z473" s="162" t="e">
        <f t="shared" si="103"/>
        <v>#NUM!</v>
      </c>
      <c r="AA473" s="162" t="e">
        <f t="shared" si="103"/>
        <v>#NUM!</v>
      </c>
      <c r="AB473" s="162" t="e">
        <f t="shared" si="103"/>
        <v>#NUM!</v>
      </c>
      <c r="AC473" s="162" t="e">
        <f t="shared" si="103"/>
        <v>#NUM!</v>
      </c>
      <c r="AD473" s="162" t="e">
        <f t="shared" si="103"/>
        <v>#NUM!</v>
      </c>
      <c r="AE473" s="162" t="e">
        <f t="shared" si="103"/>
        <v>#NUM!</v>
      </c>
      <c r="AF473" s="162" t="e">
        <f t="shared" si="104"/>
        <v>#NUM!</v>
      </c>
      <c r="AG473" s="162" t="e">
        <f t="shared" si="104"/>
        <v>#NUM!</v>
      </c>
      <c r="AH473" s="162" t="e">
        <f t="shared" si="104"/>
        <v>#NUM!</v>
      </c>
      <c r="AI473" s="162" t="e">
        <f t="shared" si="104"/>
        <v>#NUM!</v>
      </c>
      <c r="AJ473" s="162" t="e">
        <f t="shared" si="104"/>
        <v>#NUM!</v>
      </c>
      <c r="AK473" s="162" t="e">
        <f t="shared" si="104"/>
        <v>#NUM!</v>
      </c>
      <c r="AL473" s="162" t="e">
        <f t="shared" si="104"/>
        <v>#NUM!</v>
      </c>
      <c r="AM473" s="162" t="e">
        <f t="shared" si="104"/>
        <v>#NUM!</v>
      </c>
      <c r="AN473" s="162" t="e">
        <f t="shared" si="104"/>
        <v>#NUM!</v>
      </c>
      <c r="AO473" s="162" t="e">
        <f t="shared" si="104"/>
        <v>#NUM!</v>
      </c>
      <c r="AP473" s="162" t="e">
        <f t="shared" si="104"/>
        <v>#NUM!</v>
      </c>
      <c r="AQ473" s="162" t="e">
        <f t="shared" si="104"/>
        <v>#NUM!</v>
      </c>
      <c r="AR473" s="162" t="e">
        <f t="shared" si="104"/>
        <v>#NUM!</v>
      </c>
      <c r="AS473" s="162" t="e">
        <f t="shared" si="104"/>
        <v>#NUM!</v>
      </c>
      <c r="AT473" s="162" t="e">
        <f t="shared" si="104"/>
        <v>#NUM!</v>
      </c>
      <c r="AU473" s="162" t="e">
        <f t="shared" si="104"/>
        <v>#NUM!</v>
      </c>
      <c r="AV473" s="162" t="e">
        <f t="shared" si="104"/>
        <v>#NUM!</v>
      </c>
      <c r="AW473" s="162" t="e">
        <f t="shared" si="104"/>
        <v>#NUM!</v>
      </c>
      <c r="AX473" s="162" t="e">
        <f t="shared" si="104"/>
        <v>#NUM!</v>
      </c>
      <c r="AY473" s="162" t="e">
        <f t="shared" si="104"/>
        <v>#NUM!</v>
      </c>
      <c r="AZ473" s="162" t="e">
        <f t="shared" si="104"/>
        <v>#NUM!</v>
      </c>
      <c r="BA473" s="162" t="e">
        <f t="shared" si="104"/>
        <v>#NUM!</v>
      </c>
      <c r="BB473" s="162" t="e">
        <f t="shared" si="104"/>
        <v>#NUM!</v>
      </c>
      <c r="BC473" s="162" t="e">
        <f t="shared" si="104"/>
        <v>#NUM!</v>
      </c>
      <c r="BD473" s="162" t="e">
        <f t="shared" si="104"/>
        <v>#NUM!</v>
      </c>
      <c r="BE473" s="162" t="e">
        <f t="shared" si="104"/>
        <v>#NUM!</v>
      </c>
      <c r="BF473" s="162" t="e">
        <f t="shared" si="104"/>
        <v>#NUM!</v>
      </c>
      <c r="BG473" s="162" t="e">
        <f t="shared" si="104"/>
        <v>#NUM!</v>
      </c>
      <c r="BH473" s="162" t="e">
        <f t="shared" si="104"/>
        <v>#NUM!</v>
      </c>
      <c r="BI473" s="162" t="e">
        <f t="shared" si="104"/>
        <v>#NUM!</v>
      </c>
      <c r="BJ473" s="162" t="e">
        <f t="shared" si="104"/>
        <v>#NUM!</v>
      </c>
      <c r="BK473" s="162" t="e">
        <f t="shared" si="104"/>
        <v>#NUM!</v>
      </c>
      <c r="BL473" s="162" t="e">
        <f t="shared" si="104"/>
        <v>#NUM!</v>
      </c>
      <c r="BM473" s="162" t="e">
        <f t="shared" si="99"/>
        <v>#NUM!</v>
      </c>
      <c r="BN473" s="162" t="e">
        <f t="shared" si="100"/>
        <v>#NUM!</v>
      </c>
      <c r="BO473" s="162" t="e">
        <f t="shared" si="100"/>
        <v>#NUM!</v>
      </c>
      <c r="BP473" s="162" t="e">
        <f t="shared" si="100"/>
        <v>#NUM!</v>
      </c>
      <c r="BQ473" s="162" t="e">
        <f t="shared" si="100"/>
        <v>#NUM!</v>
      </c>
      <c r="BR473" s="162" t="e">
        <f t="shared" si="100"/>
        <v>#NUM!</v>
      </c>
      <c r="BS473" s="162" t="e">
        <f t="shared" si="100"/>
        <v>#NUM!</v>
      </c>
      <c r="BT473" s="162" t="e">
        <f t="shared" si="100"/>
        <v>#NUM!</v>
      </c>
      <c r="BU473" s="162" t="e">
        <f t="shared" si="100"/>
        <v>#NUM!</v>
      </c>
      <c r="BV473" s="162" t="e">
        <f t="shared" si="100"/>
        <v>#NUM!</v>
      </c>
      <c r="BW473" s="162" t="e">
        <f t="shared" si="100"/>
        <v>#NUM!</v>
      </c>
      <c r="BX473" s="162" t="e">
        <f t="shared" si="100"/>
        <v>#NUM!</v>
      </c>
      <c r="BY473" s="162" t="e">
        <f t="shared" si="100"/>
        <v>#NUM!</v>
      </c>
      <c r="BZ473" s="162" t="e">
        <f t="shared" si="100"/>
        <v>#NUM!</v>
      </c>
      <c r="CA473" s="162" t="e">
        <f t="shared" si="100"/>
        <v>#NUM!</v>
      </c>
      <c r="CB473" s="162" t="e">
        <f t="shared" si="100"/>
        <v>#NUM!</v>
      </c>
      <c r="CC473" s="162" t="e">
        <f t="shared" si="100"/>
        <v>#NUM!</v>
      </c>
      <c r="CD473" s="162" t="e">
        <f t="shared" si="100"/>
        <v>#NUM!</v>
      </c>
      <c r="CE473" s="162" t="e">
        <f t="shared" si="100"/>
        <v>#NUM!</v>
      </c>
      <c r="CF473" s="162" t="e">
        <f t="shared" si="100"/>
        <v>#NUM!</v>
      </c>
      <c r="CG473" s="162" t="e">
        <f t="shared" si="100"/>
        <v>#NUM!</v>
      </c>
      <c r="CH473" s="162" t="e">
        <f t="shared" si="100"/>
        <v>#NUM!</v>
      </c>
      <c r="CI473" s="162" t="e">
        <f t="shared" si="100"/>
        <v>#NUM!</v>
      </c>
      <c r="CJ473" s="162" t="e">
        <f t="shared" si="100"/>
        <v>#NUM!</v>
      </c>
      <c r="CK473" s="162" t="e">
        <f t="shared" ref="CK473:CP474" si="105">INDEX(CK$14:CK$217,(MATCH($N473&amp;$O473,$H$14:$H$217,0)))</f>
        <v>#NUM!</v>
      </c>
      <c r="CL473" s="162" t="e">
        <f t="shared" si="105"/>
        <v>#NUM!</v>
      </c>
      <c r="CM473" s="162" t="e">
        <f t="shared" si="105"/>
        <v>#NUM!</v>
      </c>
      <c r="CN473" s="162" t="e">
        <f t="shared" si="105"/>
        <v>#NUM!</v>
      </c>
      <c r="CO473" s="162" t="e">
        <f t="shared" si="105"/>
        <v>#NUM!</v>
      </c>
      <c r="CP473" s="162" t="e">
        <f t="shared" si="105"/>
        <v>#NUM!</v>
      </c>
    </row>
    <row r="474" spans="13:94" ht="15" customHeight="1" x14ac:dyDescent="0.3">
      <c r="M474" s="2">
        <f>M473+1</f>
        <v>10</v>
      </c>
      <c r="N474" s="2" t="str">
        <f t="shared" si="101"/>
        <v/>
      </c>
      <c r="O474" s="2" t="e" cm="1">
        <f t="array" ref="O474">INDEX($A$400:$A$429,SMALL(IF(ISNUMBER(MATCH($B$400:$B$429,$O$463,0)),MATCH(ROW($B$400:$B$429),ROW($B$400:$B$429)),""),ROWS($A$1:A10)))</f>
        <v>#NUM!</v>
      </c>
      <c r="P474" s="162" t="e">
        <f t="shared" si="103"/>
        <v>#NUM!</v>
      </c>
      <c r="Q474" s="162" t="e">
        <f t="shared" si="103"/>
        <v>#NUM!</v>
      </c>
      <c r="R474" s="162" t="e">
        <f t="shared" si="103"/>
        <v>#NUM!</v>
      </c>
      <c r="S474" s="162" t="e">
        <f t="shared" si="103"/>
        <v>#NUM!</v>
      </c>
      <c r="T474" s="162" t="e">
        <f t="shared" si="103"/>
        <v>#NUM!</v>
      </c>
      <c r="U474" s="162" t="e">
        <f t="shared" si="103"/>
        <v>#NUM!</v>
      </c>
      <c r="V474" s="162" t="e">
        <f t="shared" si="103"/>
        <v>#NUM!</v>
      </c>
      <c r="W474" s="162" t="e">
        <f t="shared" si="103"/>
        <v>#NUM!</v>
      </c>
      <c r="X474" s="162" t="e">
        <f t="shared" si="103"/>
        <v>#NUM!</v>
      </c>
      <c r="Y474" s="162" t="e">
        <f t="shared" si="103"/>
        <v>#NUM!</v>
      </c>
      <c r="Z474" s="162" t="e">
        <f t="shared" si="103"/>
        <v>#NUM!</v>
      </c>
      <c r="AA474" s="162" t="e">
        <f t="shared" si="103"/>
        <v>#NUM!</v>
      </c>
      <c r="AB474" s="162" t="e">
        <f t="shared" si="103"/>
        <v>#NUM!</v>
      </c>
      <c r="AC474" s="162" t="e">
        <f t="shared" si="103"/>
        <v>#NUM!</v>
      </c>
      <c r="AD474" s="162" t="e">
        <f t="shared" si="103"/>
        <v>#NUM!</v>
      </c>
      <c r="AE474" s="162" t="e">
        <f t="shared" si="103"/>
        <v>#NUM!</v>
      </c>
      <c r="AF474" s="162" t="e">
        <f t="shared" si="104"/>
        <v>#NUM!</v>
      </c>
      <c r="AG474" s="162" t="e">
        <f t="shared" si="104"/>
        <v>#NUM!</v>
      </c>
      <c r="AH474" s="162" t="e">
        <f t="shared" si="104"/>
        <v>#NUM!</v>
      </c>
      <c r="AI474" s="162" t="e">
        <f t="shared" si="104"/>
        <v>#NUM!</v>
      </c>
      <c r="AJ474" s="162" t="e">
        <f t="shared" si="104"/>
        <v>#NUM!</v>
      </c>
      <c r="AK474" s="162" t="e">
        <f t="shared" si="104"/>
        <v>#NUM!</v>
      </c>
      <c r="AL474" s="162" t="e">
        <f t="shared" si="104"/>
        <v>#NUM!</v>
      </c>
      <c r="AM474" s="162" t="e">
        <f t="shared" si="104"/>
        <v>#NUM!</v>
      </c>
      <c r="AN474" s="162" t="e">
        <f t="shared" si="104"/>
        <v>#NUM!</v>
      </c>
      <c r="AO474" s="162" t="e">
        <f t="shared" si="104"/>
        <v>#NUM!</v>
      </c>
      <c r="AP474" s="162" t="e">
        <f t="shared" si="104"/>
        <v>#NUM!</v>
      </c>
      <c r="AQ474" s="162" t="e">
        <f t="shared" si="104"/>
        <v>#NUM!</v>
      </c>
      <c r="AR474" s="162" t="e">
        <f t="shared" si="104"/>
        <v>#NUM!</v>
      </c>
      <c r="AS474" s="162" t="e">
        <f t="shared" si="104"/>
        <v>#NUM!</v>
      </c>
      <c r="AT474" s="162" t="e">
        <f t="shared" si="104"/>
        <v>#NUM!</v>
      </c>
      <c r="AU474" s="162" t="e">
        <f t="shared" si="104"/>
        <v>#NUM!</v>
      </c>
      <c r="AV474" s="162" t="e">
        <f t="shared" si="104"/>
        <v>#NUM!</v>
      </c>
      <c r="AW474" s="162" t="e">
        <f t="shared" si="104"/>
        <v>#NUM!</v>
      </c>
      <c r="AX474" s="162" t="e">
        <f t="shared" si="104"/>
        <v>#NUM!</v>
      </c>
      <c r="AY474" s="162" t="e">
        <f t="shared" si="104"/>
        <v>#NUM!</v>
      </c>
      <c r="AZ474" s="162" t="e">
        <f t="shared" si="104"/>
        <v>#NUM!</v>
      </c>
      <c r="BA474" s="162" t="e">
        <f t="shared" si="104"/>
        <v>#NUM!</v>
      </c>
      <c r="BB474" s="162" t="e">
        <f t="shared" si="104"/>
        <v>#NUM!</v>
      </c>
      <c r="BC474" s="162" t="e">
        <f t="shared" si="104"/>
        <v>#NUM!</v>
      </c>
      <c r="BD474" s="162" t="e">
        <f t="shared" si="104"/>
        <v>#NUM!</v>
      </c>
      <c r="BE474" s="162" t="e">
        <f t="shared" si="104"/>
        <v>#NUM!</v>
      </c>
      <c r="BF474" s="162" t="e">
        <f t="shared" si="104"/>
        <v>#NUM!</v>
      </c>
      <c r="BG474" s="162" t="e">
        <f t="shared" si="104"/>
        <v>#NUM!</v>
      </c>
      <c r="BH474" s="162" t="e">
        <f t="shared" si="104"/>
        <v>#NUM!</v>
      </c>
      <c r="BI474" s="162" t="e">
        <f t="shared" si="104"/>
        <v>#NUM!</v>
      </c>
      <c r="BJ474" s="162" t="e">
        <f t="shared" si="104"/>
        <v>#NUM!</v>
      </c>
      <c r="BK474" s="162" t="e">
        <f t="shared" si="104"/>
        <v>#NUM!</v>
      </c>
      <c r="BL474" s="162" t="e">
        <f t="shared" si="104"/>
        <v>#NUM!</v>
      </c>
      <c r="BM474" s="162" t="e">
        <f t="shared" si="99"/>
        <v>#NUM!</v>
      </c>
      <c r="BN474" s="162" t="e">
        <f t="shared" ref="BN474:CJ474" si="106">INDEX(BN$14:BN$217,(MATCH($N474&amp;$O474,$H$14:$H$217,0)))</f>
        <v>#NUM!</v>
      </c>
      <c r="BO474" s="162" t="e">
        <f t="shared" si="106"/>
        <v>#NUM!</v>
      </c>
      <c r="BP474" s="162" t="e">
        <f t="shared" si="106"/>
        <v>#NUM!</v>
      </c>
      <c r="BQ474" s="162" t="e">
        <f t="shared" si="106"/>
        <v>#NUM!</v>
      </c>
      <c r="BR474" s="162" t="e">
        <f t="shared" si="106"/>
        <v>#NUM!</v>
      </c>
      <c r="BS474" s="162" t="e">
        <f t="shared" si="106"/>
        <v>#NUM!</v>
      </c>
      <c r="BT474" s="162" t="e">
        <f t="shared" si="106"/>
        <v>#NUM!</v>
      </c>
      <c r="BU474" s="162" t="e">
        <f t="shared" si="106"/>
        <v>#NUM!</v>
      </c>
      <c r="BV474" s="162" t="e">
        <f t="shared" si="106"/>
        <v>#NUM!</v>
      </c>
      <c r="BW474" s="162" t="e">
        <f t="shared" si="106"/>
        <v>#NUM!</v>
      </c>
      <c r="BX474" s="162" t="e">
        <f t="shared" si="106"/>
        <v>#NUM!</v>
      </c>
      <c r="BY474" s="162" t="e">
        <f t="shared" si="106"/>
        <v>#NUM!</v>
      </c>
      <c r="BZ474" s="162" t="e">
        <f t="shared" si="106"/>
        <v>#NUM!</v>
      </c>
      <c r="CA474" s="162" t="e">
        <f t="shared" si="106"/>
        <v>#NUM!</v>
      </c>
      <c r="CB474" s="162" t="e">
        <f t="shared" si="106"/>
        <v>#NUM!</v>
      </c>
      <c r="CC474" s="162" t="e">
        <f t="shared" si="106"/>
        <v>#NUM!</v>
      </c>
      <c r="CD474" s="162" t="e">
        <f t="shared" si="106"/>
        <v>#NUM!</v>
      </c>
      <c r="CE474" s="162" t="e">
        <f t="shared" si="106"/>
        <v>#NUM!</v>
      </c>
      <c r="CF474" s="162" t="e">
        <f t="shared" si="106"/>
        <v>#NUM!</v>
      </c>
      <c r="CG474" s="162" t="e">
        <f t="shared" si="106"/>
        <v>#NUM!</v>
      </c>
      <c r="CH474" s="162" t="e">
        <f t="shared" si="106"/>
        <v>#NUM!</v>
      </c>
      <c r="CI474" s="162" t="e">
        <f t="shared" si="106"/>
        <v>#NUM!</v>
      </c>
      <c r="CJ474" s="162" t="e">
        <f t="shared" si="106"/>
        <v>#NUM!</v>
      </c>
      <c r="CK474" s="162" t="e">
        <f t="shared" si="105"/>
        <v>#NUM!</v>
      </c>
      <c r="CL474" s="162" t="e">
        <f t="shared" si="105"/>
        <v>#NUM!</v>
      </c>
      <c r="CM474" s="162" t="e">
        <f t="shared" si="105"/>
        <v>#NUM!</v>
      </c>
      <c r="CN474" s="162" t="e">
        <f t="shared" si="105"/>
        <v>#NUM!</v>
      </c>
      <c r="CO474" s="162" t="e">
        <f t="shared" si="105"/>
        <v>#NUM!</v>
      </c>
      <c r="CP474" s="162" t="e">
        <f t="shared" si="105"/>
        <v>#NUM!</v>
      </c>
    </row>
    <row r="475" spans="13:94" ht="15" customHeight="1" x14ac:dyDescent="0.3">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row>
    <row r="476" spans="13:94" ht="15" customHeight="1" x14ac:dyDescent="0.3">
      <c r="O476" s="2" t="s">
        <v>131</v>
      </c>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row>
    <row r="477" spans="13:94" ht="15" customHeight="1" x14ac:dyDescent="0.3">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row>
    <row r="478" spans="13:94" ht="15" customHeight="1" x14ac:dyDescent="0.3">
      <c r="M478" s="2">
        <v>1</v>
      </c>
      <c r="N478" s="2" t="str">
        <f>IF(ISTEXT(O478),$O$476,"")</f>
        <v/>
      </c>
      <c r="O478" s="2" t="e" cm="1">
        <f t="array" ref="O478">INDEX($A$400:$A$429,SMALL(IF(ISNUMBER(MATCH($B$400:$B$429,$O$476,0)),MATCH(ROW($B$400:$B$429),ROW($B$400:$B$429)),""),ROWS($A$1:A1)))</f>
        <v>#NUM!</v>
      </c>
      <c r="P478" s="162" t="e">
        <f>INDEX(P$14:P$217,(MATCH($N478&amp;$O478,$H$14:$H$217,0)))</f>
        <v>#NUM!</v>
      </c>
      <c r="Q478" s="162" t="e">
        <f t="shared" ref="Q478:BL483" si="107">INDEX(Q$14:Q$217,(MATCH($N478&amp;$O478,$H$14:$H$217,0)))</f>
        <v>#NUM!</v>
      </c>
      <c r="R478" s="162" t="e">
        <f t="shared" si="107"/>
        <v>#NUM!</v>
      </c>
      <c r="S478" s="162" t="e">
        <f t="shared" si="107"/>
        <v>#NUM!</v>
      </c>
      <c r="T478" s="162" t="e">
        <f t="shared" si="107"/>
        <v>#NUM!</v>
      </c>
      <c r="U478" s="162" t="e">
        <f t="shared" si="107"/>
        <v>#NUM!</v>
      </c>
      <c r="V478" s="162" t="e">
        <f t="shared" si="107"/>
        <v>#NUM!</v>
      </c>
      <c r="W478" s="162" t="e">
        <f t="shared" si="107"/>
        <v>#NUM!</v>
      </c>
      <c r="X478" s="162" t="e">
        <f t="shared" si="107"/>
        <v>#NUM!</v>
      </c>
      <c r="Y478" s="162" t="e">
        <f t="shared" si="107"/>
        <v>#NUM!</v>
      </c>
      <c r="Z478" s="162" t="e">
        <f t="shared" si="107"/>
        <v>#NUM!</v>
      </c>
      <c r="AA478" s="162" t="e">
        <f t="shared" si="107"/>
        <v>#NUM!</v>
      </c>
      <c r="AB478" s="162" t="e">
        <f t="shared" si="107"/>
        <v>#NUM!</v>
      </c>
      <c r="AC478" s="162" t="e">
        <f t="shared" si="107"/>
        <v>#NUM!</v>
      </c>
      <c r="AD478" s="162" t="e">
        <f t="shared" si="107"/>
        <v>#NUM!</v>
      </c>
      <c r="AE478" s="162" t="e">
        <f t="shared" si="107"/>
        <v>#NUM!</v>
      </c>
      <c r="AF478" s="162" t="e">
        <f t="shared" si="107"/>
        <v>#NUM!</v>
      </c>
      <c r="AG478" s="162" t="e">
        <f t="shared" si="107"/>
        <v>#NUM!</v>
      </c>
      <c r="AH478" s="162" t="e">
        <f t="shared" si="107"/>
        <v>#NUM!</v>
      </c>
      <c r="AI478" s="162" t="e">
        <f t="shared" si="107"/>
        <v>#NUM!</v>
      </c>
      <c r="AJ478" s="162" t="e">
        <f t="shared" si="107"/>
        <v>#NUM!</v>
      </c>
      <c r="AK478" s="162" t="e">
        <f t="shared" si="107"/>
        <v>#NUM!</v>
      </c>
      <c r="AL478" s="162" t="e">
        <f t="shared" si="107"/>
        <v>#NUM!</v>
      </c>
      <c r="AM478" s="162" t="e">
        <f t="shared" si="107"/>
        <v>#NUM!</v>
      </c>
      <c r="AN478" s="162" t="e">
        <f t="shared" si="107"/>
        <v>#NUM!</v>
      </c>
      <c r="AO478" s="162" t="e">
        <f t="shared" si="107"/>
        <v>#NUM!</v>
      </c>
      <c r="AP478" s="162" t="e">
        <f t="shared" si="107"/>
        <v>#NUM!</v>
      </c>
      <c r="AQ478" s="162" t="e">
        <f t="shared" si="107"/>
        <v>#NUM!</v>
      </c>
      <c r="AR478" s="162" t="e">
        <f t="shared" si="107"/>
        <v>#NUM!</v>
      </c>
      <c r="AS478" s="162" t="e">
        <f t="shared" si="107"/>
        <v>#NUM!</v>
      </c>
      <c r="AT478" s="162" t="e">
        <f t="shared" si="107"/>
        <v>#NUM!</v>
      </c>
      <c r="AU478" s="162" t="e">
        <f t="shared" si="107"/>
        <v>#NUM!</v>
      </c>
      <c r="AV478" s="162" t="e">
        <f t="shared" si="107"/>
        <v>#NUM!</v>
      </c>
      <c r="AW478" s="162" t="e">
        <f t="shared" si="107"/>
        <v>#NUM!</v>
      </c>
      <c r="AX478" s="162" t="e">
        <f t="shared" si="107"/>
        <v>#NUM!</v>
      </c>
      <c r="AY478" s="162" t="e">
        <f t="shared" si="107"/>
        <v>#NUM!</v>
      </c>
      <c r="AZ478" s="162" t="e">
        <f t="shared" si="107"/>
        <v>#NUM!</v>
      </c>
      <c r="BA478" s="162" t="e">
        <f t="shared" si="107"/>
        <v>#NUM!</v>
      </c>
      <c r="BB478" s="162" t="e">
        <f t="shared" si="107"/>
        <v>#NUM!</v>
      </c>
      <c r="BC478" s="162" t="e">
        <f t="shared" si="107"/>
        <v>#NUM!</v>
      </c>
      <c r="BD478" s="162" t="e">
        <f t="shared" si="107"/>
        <v>#NUM!</v>
      </c>
      <c r="BE478" s="162" t="e">
        <f t="shared" si="107"/>
        <v>#NUM!</v>
      </c>
      <c r="BF478" s="162" t="e">
        <f t="shared" si="107"/>
        <v>#NUM!</v>
      </c>
      <c r="BG478" s="162" t="e">
        <f t="shared" si="107"/>
        <v>#NUM!</v>
      </c>
      <c r="BH478" s="162" t="e">
        <f t="shared" si="107"/>
        <v>#NUM!</v>
      </c>
      <c r="BI478" s="162" t="e">
        <f t="shared" si="107"/>
        <v>#NUM!</v>
      </c>
      <c r="BJ478" s="162" t="e">
        <f t="shared" si="107"/>
        <v>#NUM!</v>
      </c>
      <c r="BK478" s="162" t="e">
        <f t="shared" si="107"/>
        <v>#NUM!</v>
      </c>
      <c r="BL478" s="162" t="e">
        <f t="shared" si="107"/>
        <v>#NUM!</v>
      </c>
      <c r="BM478" s="162" t="e">
        <f t="shared" ref="BM478:BM487" si="108">INDEX(BM$14:BM$217,(MATCH($N478&amp;$O478,$H$14:$H$217,0)))</f>
        <v>#NUM!</v>
      </c>
      <c r="BN478" s="162" t="e">
        <f t="shared" ref="BN478:CP486" si="109">INDEX(BN$14:BN$217,(MATCH($N478&amp;$O478,$H$14:$H$217,0)))</f>
        <v>#NUM!</v>
      </c>
      <c r="BO478" s="162" t="e">
        <f t="shared" si="109"/>
        <v>#NUM!</v>
      </c>
      <c r="BP478" s="162" t="e">
        <f t="shared" si="109"/>
        <v>#NUM!</v>
      </c>
      <c r="BQ478" s="162" t="e">
        <f t="shared" si="109"/>
        <v>#NUM!</v>
      </c>
      <c r="BR478" s="162" t="e">
        <f t="shared" si="109"/>
        <v>#NUM!</v>
      </c>
      <c r="BS478" s="162" t="e">
        <f t="shared" si="109"/>
        <v>#NUM!</v>
      </c>
      <c r="BT478" s="162" t="e">
        <f t="shared" si="109"/>
        <v>#NUM!</v>
      </c>
      <c r="BU478" s="162" t="e">
        <f t="shared" si="109"/>
        <v>#NUM!</v>
      </c>
      <c r="BV478" s="162" t="e">
        <f t="shared" si="109"/>
        <v>#NUM!</v>
      </c>
      <c r="BW478" s="162" t="e">
        <f t="shared" si="109"/>
        <v>#NUM!</v>
      </c>
      <c r="BX478" s="162" t="e">
        <f t="shared" si="109"/>
        <v>#NUM!</v>
      </c>
      <c r="BY478" s="162" t="e">
        <f t="shared" si="109"/>
        <v>#NUM!</v>
      </c>
      <c r="BZ478" s="162" t="e">
        <f t="shared" si="109"/>
        <v>#NUM!</v>
      </c>
      <c r="CA478" s="162" t="e">
        <f t="shared" si="109"/>
        <v>#NUM!</v>
      </c>
      <c r="CB478" s="162" t="e">
        <f t="shared" si="109"/>
        <v>#NUM!</v>
      </c>
      <c r="CC478" s="162" t="e">
        <f t="shared" si="109"/>
        <v>#NUM!</v>
      </c>
      <c r="CD478" s="162" t="e">
        <f t="shared" si="109"/>
        <v>#NUM!</v>
      </c>
      <c r="CE478" s="162" t="e">
        <f t="shared" si="109"/>
        <v>#NUM!</v>
      </c>
      <c r="CF478" s="162" t="e">
        <f t="shared" si="109"/>
        <v>#NUM!</v>
      </c>
      <c r="CG478" s="162" t="e">
        <f t="shared" si="109"/>
        <v>#NUM!</v>
      </c>
      <c r="CH478" s="162" t="e">
        <f t="shared" si="109"/>
        <v>#NUM!</v>
      </c>
      <c r="CI478" s="162" t="e">
        <f t="shared" si="109"/>
        <v>#NUM!</v>
      </c>
      <c r="CJ478" s="162" t="e">
        <f t="shared" si="109"/>
        <v>#NUM!</v>
      </c>
      <c r="CK478" s="162" t="e">
        <f t="shared" si="109"/>
        <v>#NUM!</v>
      </c>
      <c r="CL478" s="162" t="e">
        <f t="shared" si="109"/>
        <v>#NUM!</v>
      </c>
      <c r="CM478" s="162" t="e">
        <f t="shared" si="109"/>
        <v>#NUM!</v>
      </c>
      <c r="CN478" s="162" t="e">
        <f t="shared" si="109"/>
        <v>#NUM!</v>
      </c>
      <c r="CO478" s="162" t="e">
        <f t="shared" si="109"/>
        <v>#NUM!</v>
      </c>
      <c r="CP478" s="162" t="e">
        <f t="shared" si="109"/>
        <v>#NUM!</v>
      </c>
    </row>
    <row r="479" spans="13:94" ht="15" customHeight="1" x14ac:dyDescent="0.3">
      <c r="M479" s="2">
        <f>M478+1</f>
        <v>2</v>
      </c>
      <c r="N479" s="2" t="str">
        <f t="shared" ref="N479:N486" si="110">IF(ISTEXT(O479),$O$476,"")</f>
        <v/>
      </c>
      <c r="O479" s="2" t="e" cm="1">
        <f t="array" ref="O479">INDEX($A$400:$A$429,SMALL(IF(ISNUMBER(MATCH($B$400:$B$429,$O$476,0)),MATCH(ROW($B$400:$B$429),ROW($B$400:$B$429)),""),ROWS($A$1:A2)))</f>
        <v>#NUM!</v>
      </c>
      <c r="P479" s="162" t="e">
        <f>INDEX(P$14:P$217,(MATCH($N479&amp;$O479,$H$14:$H$217,0)))</f>
        <v>#NUM!</v>
      </c>
      <c r="Q479" s="162" t="e">
        <f t="shared" si="107"/>
        <v>#NUM!</v>
      </c>
      <c r="R479" s="162" t="e">
        <f t="shared" si="107"/>
        <v>#NUM!</v>
      </c>
      <c r="S479" s="162" t="e">
        <f t="shared" si="107"/>
        <v>#NUM!</v>
      </c>
      <c r="T479" s="162" t="e">
        <f t="shared" si="107"/>
        <v>#NUM!</v>
      </c>
      <c r="U479" s="162" t="e">
        <f t="shared" si="107"/>
        <v>#NUM!</v>
      </c>
      <c r="V479" s="162" t="e">
        <f t="shared" si="107"/>
        <v>#NUM!</v>
      </c>
      <c r="W479" s="162" t="e">
        <f t="shared" si="107"/>
        <v>#NUM!</v>
      </c>
      <c r="X479" s="162" t="e">
        <f t="shared" si="107"/>
        <v>#NUM!</v>
      </c>
      <c r="Y479" s="162" t="e">
        <f t="shared" si="107"/>
        <v>#NUM!</v>
      </c>
      <c r="Z479" s="162" t="e">
        <f t="shared" si="107"/>
        <v>#NUM!</v>
      </c>
      <c r="AA479" s="162" t="e">
        <f t="shared" si="107"/>
        <v>#NUM!</v>
      </c>
      <c r="AB479" s="162" t="e">
        <f t="shared" si="107"/>
        <v>#NUM!</v>
      </c>
      <c r="AC479" s="162" t="e">
        <f t="shared" si="107"/>
        <v>#NUM!</v>
      </c>
      <c r="AD479" s="162" t="e">
        <f t="shared" si="107"/>
        <v>#NUM!</v>
      </c>
      <c r="AE479" s="162" t="e">
        <f t="shared" si="107"/>
        <v>#NUM!</v>
      </c>
      <c r="AF479" s="162" t="e">
        <f t="shared" si="107"/>
        <v>#NUM!</v>
      </c>
      <c r="AG479" s="162" t="e">
        <f t="shared" si="107"/>
        <v>#NUM!</v>
      </c>
      <c r="AH479" s="162" t="e">
        <f t="shared" si="107"/>
        <v>#NUM!</v>
      </c>
      <c r="AI479" s="162" t="e">
        <f t="shared" si="107"/>
        <v>#NUM!</v>
      </c>
      <c r="AJ479" s="162" t="e">
        <f t="shared" si="107"/>
        <v>#NUM!</v>
      </c>
      <c r="AK479" s="162" t="e">
        <f t="shared" si="107"/>
        <v>#NUM!</v>
      </c>
      <c r="AL479" s="162" t="e">
        <f t="shared" si="107"/>
        <v>#NUM!</v>
      </c>
      <c r="AM479" s="162" t="e">
        <f t="shared" si="107"/>
        <v>#NUM!</v>
      </c>
      <c r="AN479" s="162" t="e">
        <f t="shared" si="107"/>
        <v>#NUM!</v>
      </c>
      <c r="AO479" s="162" t="e">
        <f t="shared" si="107"/>
        <v>#NUM!</v>
      </c>
      <c r="AP479" s="162" t="e">
        <f t="shared" si="107"/>
        <v>#NUM!</v>
      </c>
      <c r="AQ479" s="162" t="e">
        <f t="shared" si="107"/>
        <v>#NUM!</v>
      </c>
      <c r="AR479" s="162" t="e">
        <f t="shared" si="107"/>
        <v>#NUM!</v>
      </c>
      <c r="AS479" s="162" t="e">
        <f t="shared" si="107"/>
        <v>#NUM!</v>
      </c>
      <c r="AT479" s="162" t="e">
        <f t="shared" si="107"/>
        <v>#NUM!</v>
      </c>
      <c r="AU479" s="162" t="e">
        <f t="shared" si="107"/>
        <v>#NUM!</v>
      </c>
      <c r="AV479" s="162" t="e">
        <f t="shared" si="107"/>
        <v>#NUM!</v>
      </c>
      <c r="AW479" s="162" t="e">
        <f t="shared" si="107"/>
        <v>#NUM!</v>
      </c>
      <c r="AX479" s="162" t="e">
        <f t="shared" si="107"/>
        <v>#NUM!</v>
      </c>
      <c r="AY479" s="162" t="e">
        <f t="shared" si="107"/>
        <v>#NUM!</v>
      </c>
      <c r="AZ479" s="162" t="e">
        <f t="shared" si="107"/>
        <v>#NUM!</v>
      </c>
      <c r="BA479" s="162" t="e">
        <f t="shared" si="107"/>
        <v>#NUM!</v>
      </c>
      <c r="BB479" s="162" t="e">
        <f t="shared" si="107"/>
        <v>#NUM!</v>
      </c>
      <c r="BC479" s="162" t="e">
        <f t="shared" si="107"/>
        <v>#NUM!</v>
      </c>
      <c r="BD479" s="162" t="e">
        <f t="shared" si="107"/>
        <v>#NUM!</v>
      </c>
      <c r="BE479" s="162" t="e">
        <f t="shared" si="107"/>
        <v>#NUM!</v>
      </c>
      <c r="BF479" s="162" t="e">
        <f t="shared" si="107"/>
        <v>#NUM!</v>
      </c>
      <c r="BG479" s="162" t="e">
        <f t="shared" si="107"/>
        <v>#NUM!</v>
      </c>
      <c r="BH479" s="162" t="e">
        <f t="shared" si="107"/>
        <v>#NUM!</v>
      </c>
      <c r="BI479" s="162" t="e">
        <f t="shared" si="107"/>
        <v>#NUM!</v>
      </c>
      <c r="BJ479" s="162" t="e">
        <f t="shared" si="107"/>
        <v>#NUM!</v>
      </c>
      <c r="BK479" s="162" t="e">
        <f t="shared" si="107"/>
        <v>#NUM!</v>
      </c>
      <c r="BL479" s="162" t="e">
        <f t="shared" si="107"/>
        <v>#NUM!</v>
      </c>
      <c r="BM479" s="162" t="e">
        <f t="shared" si="108"/>
        <v>#NUM!</v>
      </c>
      <c r="BN479" s="162" t="e">
        <f t="shared" si="109"/>
        <v>#NUM!</v>
      </c>
      <c r="BO479" s="162" t="e">
        <f t="shared" si="109"/>
        <v>#NUM!</v>
      </c>
      <c r="BP479" s="162" t="e">
        <f t="shared" si="109"/>
        <v>#NUM!</v>
      </c>
      <c r="BQ479" s="162" t="e">
        <f t="shared" si="109"/>
        <v>#NUM!</v>
      </c>
      <c r="BR479" s="162" t="e">
        <f t="shared" si="109"/>
        <v>#NUM!</v>
      </c>
      <c r="BS479" s="162" t="e">
        <f t="shared" si="109"/>
        <v>#NUM!</v>
      </c>
      <c r="BT479" s="162" t="e">
        <f t="shared" si="109"/>
        <v>#NUM!</v>
      </c>
      <c r="BU479" s="162" t="e">
        <f t="shared" si="109"/>
        <v>#NUM!</v>
      </c>
      <c r="BV479" s="162" t="e">
        <f t="shared" si="109"/>
        <v>#NUM!</v>
      </c>
      <c r="BW479" s="162" t="e">
        <f t="shared" si="109"/>
        <v>#NUM!</v>
      </c>
      <c r="BX479" s="162" t="e">
        <f t="shared" si="109"/>
        <v>#NUM!</v>
      </c>
      <c r="BY479" s="162" t="e">
        <f t="shared" si="109"/>
        <v>#NUM!</v>
      </c>
      <c r="BZ479" s="162" t="e">
        <f t="shared" si="109"/>
        <v>#NUM!</v>
      </c>
      <c r="CA479" s="162" t="e">
        <f t="shared" si="109"/>
        <v>#NUM!</v>
      </c>
      <c r="CB479" s="162" t="e">
        <f t="shared" si="109"/>
        <v>#NUM!</v>
      </c>
      <c r="CC479" s="162" t="e">
        <f t="shared" si="109"/>
        <v>#NUM!</v>
      </c>
      <c r="CD479" s="162" t="e">
        <f t="shared" si="109"/>
        <v>#NUM!</v>
      </c>
      <c r="CE479" s="162" t="e">
        <f t="shared" si="109"/>
        <v>#NUM!</v>
      </c>
      <c r="CF479" s="162" t="e">
        <f t="shared" si="109"/>
        <v>#NUM!</v>
      </c>
      <c r="CG479" s="162" t="e">
        <f t="shared" si="109"/>
        <v>#NUM!</v>
      </c>
      <c r="CH479" s="162" t="e">
        <f t="shared" si="109"/>
        <v>#NUM!</v>
      </c>
      <c r="CI479" s="162" t="e">
        <f t="shared" si="109"/>
        <v>#NUM!</v>
      </c>
      <c r="CJ479" s="162" t="e">
        <f t="shared" si="109"/>
        <v>#NUM!</v>
      </c>
      <c r="CK479" s="162" t="e">
        <f t="shared" si="109"/>
        <v>#NUM!</v>
      </c>
      <c r="CL479" s="162" t="e">
        <f t="shared" si="109"/>
        <v>#NUM!</v>
      </c>
      <c r="CM479" s="162" t="e">
        <f t="shared" si="109"/>
        <v>#NUM!</v>
      </c>
      <c r="CN479" s="162" t="e">
        <f t="shared" si="109"/>
        <v>#NUM!</v>
      </c>
      <c r="CO479" s="162" t="e">
        <f t="shared" si="109"/>
        <v>#NUM!</v>
      </c>
      <c r="CP479" s="162" t="e">
        <f t="shared" si="109"/>
        <v>#NUM!</v>
      </c>
    </row>
    <row r="480" spans="13:94" ht="15" customHeight="1" x14ac:dyDescent="0.3">
      <c r="M480" s="2">
        <f t="shared" ref="M480:M486" si="111">M479+1</f>
        <v>3</v>
      </c>
      <c r="N480" s="2" t="str">
        <f t="shared" si="110"/>
        <v/>
      </c>
      <c r="O480" s="2" t="e" cm="1">
        <f t="array" ref="O480">INDEX($A$400:$A$429,SMALL(IF(ISNUMBER(MATCH($B$400:$B$429,$O$476,0)),MATCH(ROW($B$400:$B$429),ROW($B$400:$B$429)),""),ROWS($A$1:A3)))</f>
        <v>#NUM!</v>
      </c>
      <c r="P480" s="162" t="e">
        <f t="shared" ref="P480:AE487" si="112">INDEX(P$14:P$217,(MATCH($N480&amp;$O480,$H$14:$H$217,0)))</f>
        <v>#NUM!</v>
      </c>
      <c r="Q480" s="162" t="e">
        <f t="shared" si="107"/>
        <v>#NUM!</v>
      </c>
      <c r="R480" s="162" t="e">
        <f t="shared" si="107"/>
        <v>#NUM!</v>
      </c>
      <c r="S480" s="162" t="e">
        <f t="shared" si="107"/>
        <v>#NUM!</v>
      </c>
      <c r="T480" s="162" t="e">
        <f t="shared" si="107"/>
        <v>#NUM!</v>
      </c>
      <c r="U480" s="162" t="e">
        <f t="shared" si="107"/>
        <v>#NUM!</v>
      </c>
      <c r="V480" s="162" t="e">
        <f t="shared" si="107"/>
        <v>#NUM!</v>
      </c>
      <c r="W480" s="162" t="e">
        <f t="shared" si="107"/>
        <v>#NUM!</v>
      </c>
      <c r="X480" s="162" t="e">
        <f t="shared" si="107"/>
        <v>#NUM!</v>
      </c>
      <c r="Y480" s="162" t="e">
        <f t="shared" si="107"/>
        <v>#NUM!</v>
      </c>
      <c r="Z480" s="162" t="e">
        <f t="shared" si="107"/>
        <v>#NUM!</v>
      </c>
      <c r="AA480" s="162" t="e">
        <f t="shared" si="107"/>
        <v>#NUM!</v>
      </c>
      <c r="AB480" s="162" t="e">
        <f t="shared" si="107"/>
        <v>#NUM!</v>
      </c>
      <c r="AC480" s="162" t="e">
        <f t="shared" si="107"/>
        <v>#NUM!</v>
      </c>
      <c r="AD480" s="162" t="e">
        <f t="shared" si="107"/>
        <v>#NUM!</v>
      </c>
      <c r="AE480" s="162" t="e">
        <f t="shared" si="107"/>
        <v>#NUM!</v>
      </c>
      <c r="AF480" s="162" t="e">
        <f t="shared" si="107"/>
        <v>#NUM!</v>
      </c>
      <c r="AG480" s="162" t="e">
        <f t="shared" si="107"/>
        <v>#NUM!</v>
      </c>
      <c r="AH480" s="162" t="e">
        <f t="shared" si="107"/>
        <v>#NUM!</v>
      </c>
      <c r="AI480" s="162" t="e">
        <f t="shared" si="107"/>
        <v>#NUM!</v>
      </c>
      <c r="AJ480" s="162" t="e">
        <f t="shared" si="107"/>
        <v>#NUM!</v>
      </c>
      <c r="AK480" s="162" t="e">
        <f t="shared" si="107"/>
        <v>#NUM!</v>
      </c>
      <c r="AL480" s="162" t="e">
        <f t="shared" si="107"/>
        <v>#NUM!</v>
      </c>
      <c r="AM480" s="162" t="e">
        <f t="shared" si="107"/>
        <v>#NUM!</v>
      </c>
      <c r="AN480" s="162" t="e">
        <f t="shared" si="107"/>
        <v>#NUM!</v>
      </c>
      <c r="AO480" s="162" t="e">
        <f t="shared" si="107"/>
        <v>#NUM!</v>
      </c>
      <c r="AP480" s="162" t="e">
        <f t="shared" si="107"/>
        <v>#NUM!</v>
      </c>
      <c r="AQ480" s="162" t="e">
        <f t="shared" si="107"/>
        <v>#NUM!</v>
      </c>
      <c r="AR480" s="162" t="e">
        <f t="shared" si="107"/>
        <v>#NUM!</v>
      </c>
      <c r="AS480" s="162" t="e">
        <f t="shared" si="107"/>
        <v>#NUM!</v>
      </c>
      <c r="AT480" s="162" t="e">
        <f t="shared" si="107"/>
        <v>#NUM!</v>
      </c>
      <c r="AU480" s="162" t="e">
        <f t="shared" si="107"/>
        <v>#NUM!</v>
      </c>
      <c r="AV480" s="162" t="e">
        <f t="shared" si="107"/>
        <v>#NUM!</v>
      </c>
      <c r="AW480" s="162" t="e">
        <f t="shared" si="107"/>
        <v>#NUM!</v>
      </c>
      <c r="AX480" s="162" t="e">
        <f t="shared" si="107"/>
        <v>#NUM!</v>
      </c>
      <c r="AY480" s="162" t="e">
        <f t="shared" si="107"/>
        <v>#NUM!</v>
      </c>
      <c r="AZ480" s="162" t="e">
        <f t="shared" si="107"/>
        <v>#NUM!</v>
      </c>
      <c r="BA480" s="162" t="e">
        <f t="shared" si="107"/>
        <v>#NUM!</v>
      </c>
      <c r="BB480" s="162" t="e">
        <f t="shared" si="107"/>
        <v>#NUM!</v>
      </c>
      <c r="BC480" s="162" t="e">
        <f t="shared" si="107"/>
        <v>#NUM!</v>
      </c>
      <c r="BD480" s="162" t="e">
        <f t="shared" si="107"/>
        <v>#NUM!</v>
      </c>
      <c r="BE480" s="162" t="e">
        <f t="shared" si="107"/>
        <v>#NUM!</v>
      </c>
      <c r="BF480" s="162" t="e">
        <f t="shared" si="107"/>
        <v>#NUM!</v>
      </c>
      <c r="BG480" s="162" t="e">
        <f t="shared" si="107"/>
        <v>#NUM!</v>
      </c>
      <c r="BH480" s="162" t="e">
        <f t="shared" si="107"/>
        <v>#NUM!</v>
      </c>
      <c r="BI480" s="162" t="e">
        <f t="shared" si="107"/>
        <v>#NUM!</v>
      </c>
      <c r="BJ480" s="162" t="e">
        <f t="shared" si="107"/>
        <v>#NUM!</v>
      </c>
      <c r="BK480" s="162" t="e">
        <f t="shared" si="107"/>
        <v>#NUM!</v>
      </c>
      <c r="BL480" s="162" t="e">
        <f t="shared" si="107"/>
        <v>#NUM!</v>
      </c>
      <c r="BM480" s="162" t="e">
        <f t="shared" si="108"/>
        <v>#NUM!</v>
      </c>
      <c r="BN480" s="162" t="e">
        <f t="shared" si="109"/>
        <v>#NUM!</v>
      </c>
      <c r="BO480" s="162" t="e">
        <f t="shared" si="109"/>
        <v>#NUM!</v>
      </c>
      <c r="BP480" s="162" t="e">
        <f t="shared" si="109"/>
        <v>#NUM!</v>
      </c>
      <c r="BQ480" s="162" t="e">
        <f t="shared" si="109"/>
        <v>#NUM!</v>
      </c>
      <c r="BR480" s="162" t="e">
        <f t="shared" si="109"/>
        <v>#NUM!</v>
      </c>
      <c r="BS480" s="162" t="e">
        <f t="shared" si="109"/>
        <v>#NUM!</v>
      </c>
      <c r="BT480" s="162" t="e">
        <f t="shared" si="109"/>
        <v>#NUM!</v>
      </c>
      <c r="BU480" s="162" t="e">
        <f t="shared" si="109"/>
        <v>#NUM!</v>
      </c>
      <c r="BV480" s="162" t="e">
        <f t="shared" si="109"/>
        <v>#NUM!</v>
      </c>
      <c r="BW480" s="162" t="e">
        <f t="shared" si="109"/>
        <v>#NUM!</v>
      </c>
      <c r="BX480" s="162" t="e">
        <f t="shared" si="109"/>
        <v>#NUM!</v>
      </c>
      <c r="BY480" s="162" t="e">
        <f t="shared" si="109"/>
        <v>#NUM!</v>
      </c>
      <c r="BZ480" s="162" t="e">
        <f t="shared" si="109"/>
        <v>#NUM!</v>
      </c>
      <c r="CA480" s="162" t="e">
        <f t="shared" si="109"/>
        <v>#NUM!</v>
      </c>
      <c r="CB480" s="162" t="e">
        <f t="shared" si="109"/>
        <v>#NUM!</v>
      </c>
      <c r="CC480" s="162" t="e">
        <f t="shared" si="109"/>
        <v>#NUM!</v>
      </c>
      <c r="CD480" s="162" t="e">
        <f t="shared" si="109"/>
        <v>#NUM!</v>
      </c>
      <c r="CE480" s="162" t="e">
        <f t="shared" si="109"/>
        <v>#NUM!</v>
      </c>
      <c r="CF480" s="162" t="e">
        <f t="shared" si="109"/>
        <v>#NUM!</v>
      </c>
      <c r="CG480" s="162" t="e">
        <f t="shared" si="109"/>
        <v>#NUM!</v>
      </c>
      <c r="CH480" s="162" t="e">
        <f t="shared" si="109"/>
        <v>#NUM!</v>
      </c>
      <c r="CI480" s="162" t="e">
        <f t="shared" si="109"/>
        <v>#NUM!</v>
      </c>
      <c r="CJ480" s="162" t="e">
        <f t="shared" si="109"/>
        <v>#NUM!</v>
      </c>
      <c r="CK480" s="162" t="e">
        <f t="shared" si="109"/>
        <v>#NUM!</v>
      </c>
      <c r="CL480" s="162" t="e">
        <f t="shared" si="109"/>
        <v>#NUM!</v>
      </c>
      <c r="CM480" s="162" t="e">
        <f t="shared" si="109"/>
        <v>#NUM!</v>
      </c>
      <c r="CN480" s="162" t="e">
        <f t="shared" si="109"/>
        <v>#NUM!</v>
      </c>
      <c r="CO480" s="162" t="e">
        <f t="shared" si="109"/>
        <v>#NUM!</v>
      </c>
      <c r="CP480" s="162" t="e">
        <f t="shared" si="109"/>
        <v>#NUM!</v>
      </c>
    </row>
    <row r="481" spans="13:94" ht="15" customHeight="1" x14ac:dyDescent="0.3">
      <c r="M481" s="2">
        <f t="shared" si="111"/>
        <v>4</v>
      </c>
      <c r="N481" s="2" t="str">
        <f t="shared" si="110"/>
        <v/>
      </c>
      <c r="O481" s="2" t="e" cm="1">
        <f t="array" ref="O481">INDEX($A$400:$A$429,SMALL(IF(ISNUMBER(MATCH($B$400:$B$429,$O$476,0)),MATCH(ROW($B$400:$B$429),ROW($B$400:$B$429)),""),ROWS($A$1:A4)))</f>
        <v>#NUM!</v>
      </c>
      <c r="P481" s="162" t="e">
        <f t="shared" si="112"/>
        <v>#NUM!</v>
      </c>
      <c r="Q481" s="162" t="e">
        <f t="shared" si="107"/>
        <v>#NUM!</v>
      </c>
      <c r="R481" s="162" t="e">
        <f t="shared" si="107"/>
        <v>#NUM!</v>
      </c>
      <c r="S481" s="162" t="e">
        <f t="shared" si="107"/>
        <v>#NUM!</v>
      </c>
      <c r="T481" s="162" t="e">
        <f t="shared" si="107"/>
        <v>#NUM!</v>
      </c>
      <c r="U481" s="162" t="e">
        <f t="shared" si="107"/>
        <v>#NUM!</v>
      </c>
      <c r="V481" s="162" t="e">
        <f t="shared" si="107"/>
        <v>#NUM!</v>
      </c>
      <c r="W481" s="162" t="e">
        <f t="shared" si="107"/>
        <v>#NUM!</v>
      </c>
      <c r="X481" s="162" t="e">
        <f t="shared" si="107"/>
        <v>#NUM!</v>
      </c>
      <c r="Y481" s="162" t="e">
        <f t="shared" si="107"/>
        <v>#NUM!</v>
      </c>
      <c r="Z481" s="162" t="e">
        <f t="shared" si="107"/>
        <v>#NUM!</v>
      </c>
      <c r="AA481" s="162" t="e">
        <f t="shared" si="107"/>
        <v>#NUM!</v>
      </c>
      <c r="AB481" s="162" t="e">
        <f t="shared" si="107"/>
        <v>#NUM!</v>
      </c>
      <c r="AC481" s="162" t="e">
        <f t="shared" si="107"/>
        <v>#NUM!</v>
      </c>
      <c r="AD481" s="162" t="e">
        <f t="shared" si="107"/>
        <v>#NUM!</v>
      </c>
      <c r="AE481" s="162" t="e">
        <f t="shared" si="107"/>
        <v>#NUM!</v>
      </c>
      <c r="AF481" s="162" t="e">
        <f t="shared" si="107"/>
        <v>#NUM!</v>
      </c>
      <c r="AG481" s="162" t="e">
        <f t="shared" si="107"/>
        <v>#NUM!</v>
      </c>
      <c r="AH481" s="162" t="e">
        <f t="shared" si="107"/>
        <v>#NUM!</v>
      </c>
      <c r="AI481" s="162" t="e">
        <f t="shared" si="107"/>
        <v>#NUM!</v>
      </c>
      <c r="AJ481" s="162" t="e">
        <f t="shared" si="107"/>
        <v>#NUM!</v>
      </c>
      <c r="AK481" s="162" t="e">
        <f t="shared" si="107"/>
        <v>#NUM!</v>
      </c>
      <c r="AL481" s="162" t="e">
        <f t="shared" si="107"/>
        <v>#NUM!</v>
      </c>
      <c r="AM481" s="162" t="e">
        <f t="shared" si="107"/>
        <v>#NUM!</v>
      </c>
      <c r="AN481" s="162" t="e">
        <f t="shared" si="107"/>
        <v>#NUM!</v>
      </c>
      <c r="AO481" s="162" t="e">
        <f t="shared" si="107"/>
        <v>#NUM!</v>
      </c>
      <c r="AP481" s="162" t="e">
        <f t="shared" si="107"/>
        <v>#NUM!</v>
      </c>
      <c r="AQ481" s="162" t="e">
        <f t="shared" si="107"/>
        <v>#NUM!</v>
      </c>
      <c r="AR481" s="162" t="e">
        <f t="shared" si="107"/>
        <v>#NUM!</v>
      </c>
      <c r="AS481" s="162" t="e">
        <f t="shared" si="107"/>
        <v>#NUM!</v>
      </c>
      <c r="AT481" s="162" t="e">
        <f t="shared" si="107"/>
        <v>#NUM!</v>
      </c>
      <c r="AU481" s="162" t="e">
        <f t="shared" si="107"/>
        <v>#NUM!</v>
      </c>
      <c r="AV481" s="162" t="e">
        <f t="shared" si="107"/>
        <v>#NUM!</v>
      </c>
      <c r="AW481" s="162" t="e">
        <f t="shared" si="107"/>
        <v>#NUM!</v>
      </c>
      <c r="AX481" s="162" t="e">
        <f t="shared" si="107"/>
        <v>#NUM!</v>
      </c>
      <c r="AY481" s="162" t="e">
        <f t="shared" si="107"/>
        <v>#NUM!</v>
      </c>
      <c r="AZ481" s="162" t="e">
        <f t="shared" si="107"/>
        <v>#NUM!</v>
      </c>
      <c r="BA481" s="162" t="e">
        <f t="shared" si="107"/>
        <v>#NUM!</v>
      </c>
      <c r="BB481" s="162" t="e">
        <f t="shared" si="107"/>
        <v>#NUM!</v>
      </c>
      <c r="BC481" s="162" t="e">
        <f t="shared" si="107"/>
        <v>#NUM!</v>
      </c>
      <c r="BD481" s="162" t="e">
        <f t="shared" si="107"/>
        <v>#NUM!</v>
      </c>
      <c r="BE481" s="162" t="e">
        <f t="shared" si="107"/>
        <v>#NUM!</v>
      </c>
      <c r="BF481" s="162" t="e">
        <f t="shared" si="107"/>
        <v>#NUM!</v>
      </c>
      <c r="BG481" s="162" t="e">
        <f t="shared" si="107"/>
        <v>#NUM!</v>
      </c>
      <c r="BH481" s="162" t="e">
        <f t="shared" si="107"/>
        <v>#NUM!</v>
      </c>
      <c r="BI481" s="162" t="e">
        <f t="shared" si="107"/>
        <v>#NUM!</v>
      </c>
      <c r="BJ481" s="162" t="e">
        <f t="shared" si="107"/>
        <v>#NUM!</v>
      </c>
      <c r="BK481" s="162" t="e">
        <f t="shared" si="107"/>
        <v>#NUM!</v>
      </c>
      <c r="BL481" s="162" t="e">
        <f t="shared" si="107"/>
        <v>#NUM!</v>
      </c>
      <c r="BM481" s="162" t="e">
        <f t="shared" si="108"/>
        <v>#NUM!</v>
      </c>
      <c r="BN481" s="162" t="e">
        <f t="shared" si="109"/>
        <v>#NUM!</v>
      </c>
      <c r="BO481" s="162" t="e">
        <f t="shared" si="109"/>
        <v>#NUM!</v>
      </c>
      <c r="BP481" s="162" t="e">
        <f t="shared" si="109"/>
        <v>#NUM!</v>
      </c>
      <c r="BQ481" s="162" t="e">
        <f t="shared" si="109"/>
        <v>#NUM!</v>
      </c>
      <c r="BR481" s="162" t="e">
        <f t="shared" si="109"/>
        <v>#NUM!</v>
      </c>
      <c r="BS481" s="162" t="e">
        <f t="shared" si="109"/>
        <v>#NUM!</v>
      </c>
      <c r="BT481" s="162" t="e">
        <f t="shared" si="109"/>
        <v>#NUM!</v>
      </c>
      <c r="BU481" s="162" t="e">
        <f t="shared" si="109"/>
        <v>#NUM!</v>
      </c>
      <c r="BV481" s="162" t="e">
        <f t="shared" si="109"/>
        <v>#NUM!</v>
      </c>
      <c r="BW481" s="162" t="e">
        <f t="shared" si="109"/>
        <v>#NUM!</v>
      </c>
      <c r="BX481" s="162" t="e">
        <f t="shared" si="109"/>
        <v>#NUM!</v>
      </c>
      <c r="BY481" s="162" t="e">
        <f t="shared" si="109"/>
        <v>#NUM!</v>
      </c>
      <c r="BZ481" s="162" t="e">
        <f t="shared" si="109"/>
        <v>#NUM!</v>
      </c>
      <c r="CA481" s="162" t="e">
        <f t="shared" si="109"/>
        <v>#NUM!</v>
      </c>
      <c r="CB481" s="162" t="e">
        <f t="shared" si="109"/>
        <v>#NUM!</v>
      </c>
      <c r="CC481" s="162" t="e">
        <f t="shared" si="109"/>
        <v>#NUM!</v>
      </c>
      <c r="CD481" s="162" t="e">
        <f t="shared" si="109"/>
        <v>#NUM!</v>
      </c>
      <c r="CE481" s="162" t="e">
        <f t="shared" si="109"/>
        <v>#NUM!</v>
      </c>
      <c r="CF481" s="162" t="e">
        <f t="shared" si="109"/>
        <v>#NUM!</v>
      </c>
      <c r="CG481" s="162" t="e">
        <f t="shared" si="109"/>
        <v>#NUM!</v>
      </c>
      <c r="CH481" s="162" t="e">
        <f t="shared" si="109"/>
        <v>#NUM!</v>
      </c>
      <c r="CI481" s="162" t="e">
        <f t="shared" si="109"/>
        <v>#NUM!</v>
      </c>
      <c r="CJ481" s="162" t="e">
        <f t="shared" si="109"/>
        <v>#NUM!</v>
      </c>
      <c r="CK481" s="162" t="e">
        <f t="shared" si="109"/>
        <v>#NUM!</v>
      </c>
      <c r="CL481" s="162" t="e">
        <f t="shared" si="109"/>
        <v>#NUM!</v>
      </c>
      <c r="CM481" s="162" t="e">
        <f t="shared" si="109"/>
        <v>#NUM!</v>
      </c>
      <c r="CN481" s="162" t="e">
        <f t="shared" si="109"/>
        <v>#NUM!</v>
      </c>
      <c r="CO481" s="162" t="e">
        <f t="shared" si="109"/>
        <v>#NUM!</v>
      </c>
      <c r="CP481" s="162" t="e">
        <f t="shared" si="109"/>
        <v>#NUM!</v>
      </c>
    </row>
    <row r="482" spans="13:94" ht="15" customHeight="1" x14ac:dyDescent="0.3">
      <c r="M482" s="2">
        <f t="shared" si="111"/>
        <v>5</v>
      </c>
      <c r="N482" s="2" t="str">
        <f t="shared" si="110"/>
        <v/>
      </c>
      <c r="O482" s="2" t="e" cm="1">
        <f t="array" ref="O482">INDEX($A$400:$A$429,SMALL(IF(ISNUMBER(MATCH($B$400:$B$429,$O$476,0)),MATCH(ROW($B$400:$B$429),ROW($B$400:$B$429)),""),ROWS($A$1:A5)))</f>
        <v>#NUM!</v>
      </c>
      <c r="P482" s="162" t="e">
        <f t="shared" si="112"/>
        <v>#NUM!</v>
      </c>
      <c r="Q482" s="162" t="e">
        <f t="shared" si="107"/>
        <v>#NUM!</v>
      </c>
      <c r="R482" s="162" t="e">
        <f t="shared" si="107"/>
        <v>#NUM!</v>
      </c>
      <c r="S482" s="162" t="e">
        <f t="shared" si="107"/>
        <v>#NUM!</v>
      </c>
      <c r="T482" s="162" t="e">
        <f t="shared" si="107"/>
        <v>#NUM!</v>
      </c>
      <c r="U482" s="162" t="e">
        <f t="shared" si="107"/>
        <v>#NUM!</v>
      </c>
      <c r="V482" s="162" t="e">
        <f t="shared" si="107"/>
        <v>#NUM!</v>
      </c>
      <c r="W482" s="162" t="e">
        <f t="shared" si="107"/>
        <v>#NUM!</v>
      </c>
      <c r="X482" s="162" t="e">
        <f t="shared" si="107"/>
        <v>#NUM!</v>
      </c>
      <c r="Y482" s="162" t="e">
        <f t="shared" si="107"/>
        <v>#NUM!</v>
      </c>
      <c r="Z482" s="162" t="e">
        <f t="shared" si="107"/>
        <v>#NUM!</v>
      </c>
      <c r="AA482" s="162" t="e">
        <f t="shared" si="107"/>
        <v>#NUM!</v>
      </c>
      <c r="AB482" s="162" t="e">
        <f t="shared" si="107"/>
        <v>#NUM!</v>
      </c>
      <c r="AC482" s="162" t="e">
        <f t="shared" si="107"/>
        <v>#NUM!</v>
      </c>
      <c r="AD482" s="162" t="e">
        <f t="shared" si="107"/>
        <v>#NUM!</v>
      </c>
      <c r="AE482" s="162" t="e">
        <f t="shared" si="107"/>
        <v>#NUM!</v>
      </c>
      <c r="AF482" s="162" t="e">
        <f t="shared" si="107"/>
        <v>#NUM!</v>
      </c>
      <c r="AG482" s="162" t="e">
        <f t="shared" si="107"/>
        <v>#NUM!</v>
      </c>
      <c r="AH482" s="162" t="e">
        <f t="shared" si="107"/>
        <v>#NUM!</v>
      </c>
      <c r="AI482" s="162" t="e">
        <f t="shared" si="107"/>
        <v>#NUM!</v>
      </c>
      <c r="AJ482" s="162" t="e">
        <f t="shared" si="107"/>
        <v>#NUM!</v>
      </c>
      <c r="AK482" s="162" t="e">
        <f t="shared" si="107"/>
        <v>#NUM!</v>
      </c>
      <c r="AL482" s="162" t="e">
        <f t="shared" si="107"/>
        <v>#NUM!</v>
      </c>
      <c r="AM482" s="162" t="e">
        <f t="shared" si="107"/>
        <v>#NUM!</v>
      </c>
      <c r="AN482" s="162" t="e">
        <f t="shared" si="107"/>
        <v>#NUM!</v>
      </c>
      <c r="AO482" s="162" t="e">
        <f t="shared" si="107"/>
        <v>#NUM!</v>
      </c>
      <c r="AP482" s="162" t="e">
        <f t="shared" si="107"/>
        <v>#NUM!</v>
      </c>
      <c r="AQ482" s="162" t="e">
        <f t="shared" si="107"/>
        <v>#NUM!</v>
      </c>
      <c r="AR482" s="162" t="e">
        <f t="shared" si="107"/>
        <v>#NUM!</v>
      </c>
      <c r="AS482" s="162" t="e">
        <f t="shared" si="107"/>
        <v>#NUM!</v>
      </c>
      <c r="AT482" s="162" t="e">
        <f t="shared" si="107"/>
        <v>#NUM!</v>
      </c>
      <c r="AU482" s="162" t="e">
        <f t="shared" si="107"/>
        <v>#NUM!</v>
      </c>
      <c r="AV482" s="162" t="e">
        <f t="shared" si="107"/>
        <v>#NUM!</v>
      </c>
      <c r="AW482" s="162" t="e">
        <f t="shared" si="107"/>
        <v>#NUM!</v>
      </c>
      <c r="AX482" s="162" t="e">
        <f t="shared" si="107"/>
        <v>#NUM!</v>
      </c>
      <c r="AY482" s="162" t="e">
        <f t="shared" si="107"/>
        <v>#NUM!</v>
      </c>
      <c r="AZ482" s="162" t="e">
        <f t="shared" si="107"/>
        <v>#NUM!</v>
      </c>
      <c r="BA482" s="162" t="e">
        <f t="shared" si="107"/>
        <v>#NUM!</v>
      </c>
      <c r="BB482" s="162" t="e">
        <f t="shared" si="107"/>
        <v>#NUM!</v>
      </c>
      <c r="BC482" s="162" t="e">
        <f t="shared" si="107"/>
        <v>#NUM!</v>
      </c>
      <c r="BD482" s="162" t="e">
        <f t="shared" si="107"/>
        <v>#NUM!</v>
      </c>
      <c r="BE482" s="162" t="e">
        <f t="shared" si="107"/>
        <v>#NUM!</v>
      </c>
      <c r="BF482" s="162" t="e">
        <f t="shared" si="107"/>
        <v>#NUM!</v>
      </c>
      <c r="BG482" s="162" t="e">
        <f t="shared" si="107"/>
        <v>#NUM!</v>
      </c>
      <c r="BH482" s="162" t="e">
        <f t="shared" si="107"/>
        <v>#NUM!</v>
      </c>
      <c r="BI482" s="162" t="e">
        <f t="shared" si="107"/>
        <v>#NUM!</v>
      </c>
      <c r="BJ482" s="162" t="e">
        <f t="shared" si="107"/>
        <v>#NUM!</v>
      </c>
      <c r="BK482" s="162" t="e">
        <f t="shared" si="107"/>
        <v>#NUM!</v>
      </c>
      <c r="BL482" s="162" t="e">
        <f t="shared" si="107"/>
        <v>#NUM!</v>
      </c>
      <c r="BM482" s="162" t="e">
        <f t="shared" si="108"/>
        <v>#NUM!</v>
      </c>
      <c r="BN482" s="162" t="e">
        <f t="shared" si="109"/>
        <v>#NUM!</v>
      </c>
      <c r="BO482" s="162" t="e">
        <f t="shared" si="109"/>
        <v>#NUM!</v>
      </c>
      <c r="BP482" s="162" t="e">
        <f t="shared" si="109"/>
        <v>#NUM!</v>
      </c>
      <c r="BQ482" s="162" t="e">
        <f t="shared" si="109"/>
        <v>#NUM!</v>
      </c>
      <c r="BR482" s="162" t="e">
        <f t="shared" si="109"/>
        <v>#NUM!</v>
      </c>
      <c r="BS482" s="162" t="e">
        <f t="shared" si="109"/>
        <v>#NUM!</v>
      </c>
      <c r="BT482" s="162" t="e">
        <f t="shared" si="109"/>
        <v>#NUM!</v>
      </c>
      <c r="BU482" s="162" t="e">
        <f t="shared" si="109"/>
        <v>#NUM!</v>
      </c>
      <c r="BV482" s="162" t="e">
        <f t="shared" si="109"/>
        <v>#NUM!</v>
      </c>
      <c r="BW482" s="162" t="e">
        <f t="shared" si="109"/>
        <v>#NUM!</v>
      </c>
      <c r="BX482" s="162" t="e">
        <f t="shared" si="109"/>
        <v>#NUM!</v>
      </c>
      <c r="BY482" s="162" t="e">
        <f t="shared" si="109"/>
        <v>#NUM!</v>
      </c>
      <c r="BZ482" s="162" t="e">
        <f t="shared" si="109"/>
        <v>#NUM!</v>
      </c>
      <c r="CA482" s="162" t="e">
        <f t="shared" si="109"/>
        <v>#NUM!</v>
      </c>
      <c r="CB482" s="162" t="e">
        <f t="shared" si="109"/>
        <v>#NUM!</v>
      </c>
      <c r="CC482" s="162" t="e">
        <f t="shared" si="109"/>
        <v>#NUM!</v>
      </c>
      <c r="CD482" s="162" t="e">
        <f t="shared" si="109"/>
        <v>#NUM!</v>
      </c>
      <c r="CE482" s="162" t="e">
        <f t="shared" si="109"/>
        <v>#NUM!</v>
      </c>
      <c r="CF482" s="162" t="e">
        <f t="shared" si="109"/>
        <v>#NUM!</v>
      </c>
      <c r="CG482" s="162" t="e">
        <f t="shared" si="109"/>
        <v>#NUM!</v>
      </c>
      <c r="CH482" s="162" t="e">
        <f t="shared" si="109"/>
        <v>#NUM!</v>
      </c>
      <c r="CI482" s="162" t="e">
        <f t="shared" si="109"/>
        <v>#NUM!</v>
      </c>
      <c r="CJ482" s="162" t="e">
        <f t="shared" si="109"/>
        <v>#NUM!</v>
      </c>
      <c r="CK482" s="162" t="e">
        <f t="shared" si="109"/>
        <v>#NUM!</v>
      </c>
      <c r="CL482" s="162" t="e">
        <f t="shared" si="109"/>
        <v>#NUM!</v>
      </c>
      <c r="CM482" s="162" t="e">
        <f t="shared" si="109"/>
        <v>#NUM!</v>
      </c>
      <c r="CN482" s="162" t="e">
        <f t="shared" si="109"/>
        <v>#NUM!</v>
      </c>
      <c r="CO482" s="162" t="e">
        <f t="shared" si="109"/>
        <v>#NUM!</v>
      </c>
      <c r="CP482" s="162" t="e">
        <f t="shared" si="109"/>
        <v>#NUM!</v>
      </c>
    </row>
    <row r="483" spans="13:94" ht="15" customHeight="1" x14ac:dyDescent="0.3">
      <c r="M483" s="2">
        <f t="shared" si="111"/>
        <v>6</v>
      </c>
      <c r="N483" s="2" t="str">
        <f t="shared" si="110"/>
        <v/>
      </c>
      <c r="O483" s="2" t="e" cm="1">
        <f t="array" ref="O483">INDEX($A$400:$A$429,SMALL(IF(ISNUMBER(MATCH($B$400:$B$429,$O$476,0)),MATCH(ROW($B$400:$B$429),ROW($B$400:$B$429)),""),ROWS($A$1:A6)))</f>
        <v>#NUM!</v>
      </c>
      <c r="P483" s="162" t="e">
        <f t="shared" si="112"/>
        <v>#NUM!</v>
      </c>
      <c r="Q483" s="162" t="e">
        <f t="shared" si="107"/>
        <v>#NUM!</v>
      </c>
      <c r="R483" s="162" t="e">
        <f t="shared" si="107"/>
        <v>#NUM!</v>
      </c>
      <c r="S483" s="162" t="e">
        <f t="shared" si="107"/>
        <v>#NUM!</v>
      </c>
      <c r="T483" s="162" t="e">
        <f t="shared" si="107"/>
        <v>#NUM!</v>
      </c>
      <c r="U483" s="162" t="e">
        <f t="shared" si="107"/>
        <v>#NUM!</v>
      </c>
      <c r="V483" s="162" t="e">
        <f t="shared" si="107"/>
        <v>#NUM!</v>
      </c>
      <c r="W483" s="162" t="e">
        <f t="shared" si="107"/>
        <v>#NUM!</v>
      </c>
      <c r="X483" s="162" t="e">
        <f t="shared" si="107"/>
        <v>#NUM!</v>
      </c>
      <c r="Y483" s="162" t="e">
        <f t="shared" si="107"/>
        <v>#NUM!</v>
      </c>
      <c r="Z483" s="162" t="e">
        <f t="shared" si="107"/>
        <v>#NUM!</v>
      </c>
      <c r="AA483" s="162" t="e">
        <f t="shared" ref="AA483:BL487" si="113">INDEX(AA$14:AA$217,(MATCH($N483&amp;$O483,$H$14:$H$217,0)))</f>
        <v>#NUM!</v>
      </c>
      <c r="AB483" s="162" t="e">
        <f t="shared" si="113"/>
        <v>#NUM!</v>
      </c>
      <c r="AC483" s="162" t="e">
        <f t="shared" si="113"/>
        <v>#NUM!</v>
      </c>
      <c r="AD483" s="162" t="e">
        <f t="shared" si="113"/>
        <v>#NUM!</v>
      </c>
      <c r="AE483" s="162" t="e">
        <f t="shared" si="113"/>
        <v>#NUM!</v>
      </c>
      <c r="AF483" s="162" t="e">
        <f t="shared" si="113"/>
        <v>#NUM!</v>
      </c>
      <c r="AG483" s="162" t="e">
        <f t="shared" si="113"/>
        <v>#NUM!</v>
      </c>
      <c r="AH483" s="162" t="e">
        <f t="shared" si="113"/>
        <v>#NUM!</v>
      </c>
      <c r="AI483" s="162" t="e">
        <f t="shared" si="113"/>
        <v>#NUM!</v>
      </c>
      <c r="AJ483" s="162" t="e">
        <f t="shared" si="113"/>
        <v>#NUM!</v>
      </c>
      <c r="AK483" s="162" t="e">
        <f t="shared" si="113"/>
        <v>#NUM!</v>
      </c>
      <c r="AL483" s="162" t="e">
        <f t="shared" si="113"/>
        <v>#NUM!</v>
      </c>
      <c r="AM483" s="162" t="e">
        <f t="shared" si="113"/>
        <v>#NUM!</v>
      </c>
      <c r="AN483" s="162" t="e">
        <f t="shared" si="113"/>
        <v>#NUM!</v>
      </c>
      <c r="AO483" s="162" t="e">
        <f t="shared" si="113"/>
        <v>#NUM!</v>
      </c>
      <c r="AP483" s="162" t="e">
        <f t="shared" si="113"/>
        <v>#NUM!</v>
      </c>
      <c r="AQ483" s="162" t="e">
        <f t="shared" si="113"/>
        <v>#NUM!</v>
      </c>
      <c r="AR483" s="162" t="e">
        <f t="shared" si="113"/>
        <v>#NUM!</v>
      </c>
      <c r="AS483" s="162" t="e">
        <f t="shared" si="113"/>
        <v>#NUM!</v>
      </c>
      <c r="AT483" s="162" t="e">
        <f t="shared" si="113"/>
        <v>#NUM!</v>
      </c>
      <c r="AU483" s="162" t="e">
        <f t="shared" si="113"/>
        <v>#NUM!</v>
      </c>
      <c r="AV483" s="162" t="e">
        <f t="shared" si="113"/>
        <v>#NUM!</v>
      </c>
      <c r="AW483" s="162" t="e">
        <f t="shared" si="113"/>
        <v>#NUM!</v>
      </c>
      <c r="AX483" s="162" t="e">
        <f t="shared" si="113"/>
        <v>#NUM!</v>
      </c>
      <c r="AY483" s="162" t="e">
        <f t="shared" si="113"/>
        <v>#NUM!</v>
      </c>
      <c r="AZ483" s="162" t="e">
        <f t="shared" si="113"/>
        <v>#NUM!</v>
      </c>
      <c r="BA483" s="162" t="e">
        <f t="shared" si="113"/>
        <v>#NUM!</v>
      </c>
      <c r="BB483" s="162" t="e">
        <f t="shared" si="113"/>
        <v>#NUM!</v>
      </c>
      <c r="BC483" s="162" t="e">
        <f t="shared" si="113"/>
        <v>#NUM!</v>
      </c>
      <c r="BD483" s="162" t="e">
        <f t="shared" si="113"/>
        <v>#NUM!</v>
      </c>
      <c r="BE483" s="162" t="e">
        <f t="shared" si="113"/>
        <v>#NUM!</v>
      </c>
      <c r="BF483" s="162" t="e">
        <f t="shared" si="113"/>
        <v>#NUM!</v>
      </c>
      <c r="BG483" s="162" t="e">
        <f t="shared" si="113"/>
        <v>#NUM!</v>
      </c>
      <c r="BH483" s="162" t="e">
        <f t="shared" si="113"/>
        <v>#NUM!</v>
      </c>
      <c r="BI483" s="162" t="e">
        <f t="shared" si="113"/>
        <v>#NUM!</v>
      </c>
      <c r="BJ483" s="162" t="e">
        <f t="shared" si="113"/>
        <v>#NUM!</v>
      </c>
      <c r="BK483" s="162" t="e">
        <f t="shared" si="113"/>
        <v>#NUM!</v>
      </c>
      <c r="BL483" s="162" t="e">
        <f t="shared" si="113"/>
        <v>#NUM!</v>
      </c>
      <c r="BM483" s="162" t="e">
        <f t="shared" si="108"/>
        <v>#NUM!</v>
      </c>
      <c r="BN483" s="162" t="e">
        <f t="shared" si="109"/>
        <v>#NUM!</v>
      </c>
      <c r="BO483" s="162" t="e">
        <f t="shared" si="109"/>
        <v>#NUM!</v>
      </c>
      <c r="BP483" s="162" t="e">
        <f t="shared" si="109"/>
        <v>#NUM!</v>
      </c>
      <c r="BQ483" s="162" t="e">
        <f t="shared" si="109"/>
        <v>#NUM!</v>
      </c>
      <c r="BR483" s="162" t="e">
        <f t="shared" si="109"/>
        <v>#NUM!</v>
      </c>
      <c r="BS483" s="162" t="e">
        <f t="shared" si="109"/>
        <v>#NUM!</v>
      </c>
      <c r="BT483" s="162" t="e">
        <f t="shared" si="109"/>
        <v>#NUM!</v>
      </c>
      <c r="BU483" s="162" t="e">
        <f t="shared" si="109"/>
        <v>#NUM!</v>
      </c>
      <c r="BV483" s="162" t="e">
        <f t="shared" si="109"/>
        <v>#NUM!</v>
      </c>
      <c r="BW483" s="162" t="e">
        <f t="shared" si="109"/>
        <v>#NUM!</v>
      </c>
      <c r="BX483" s="162" t="e">
        <f t="shared" si="109"/>
        <v>#NUM!</v>
      </c>
      <c r="BY483" s="162" t="e">
        <f t="shared" si="109"/>
        <v>#NUM!</v>
      </c>
      <c r="BZ483" s="162" t="e">
        <f t="shared" si="109"/>
        <v>#NUM!</v>
      </c>
      <c r="CA483" s="162" t="e">
        <f t="shared" si="109"/>
        <v>#NUM!</v>
      </c>
      <c r="CB483" s="162" t="e">
        <f t="shared" si="109"/>
        <v>#NUM!</v>
      </c>
      <c r="CC483" s="162" t="e">
        <f t="shared" si="109"/>
        <v>#NUM!</v>
      </c>
      <c r="CD483" s="162" t="e">
        <f t="shared" si="109"/>
        <v>#NUM!</v>
      </c>
      <c r="CE483" s="162" t="e">
        <f t="shared" si="109"/>
        <v>#NUM!</v>
      </c>
      <c r="CF483" s="162" t="e">
        <f t="shared" si="109"/>
        <v>#NUM!</v>
      </c>
      <c r="CG483" s="162" t="e">
        <f t="shared" si="109"/>
        <v>#NUM!</v>
      </c>
      <c r="CH483" s="162" t="e">
        <f t="shared" si="109"/>
        <v>#NUM!</v>
      </c>
      <c r="CI483" s="162" t="e">
        <f t="shared" si="109"/>
        <v>#NUM!</v>
      </c>
      <c r="CJ483" s="162" t="e">
        <f t="shared" si="109"/>
        <v>#NUM!</v>
      </c>
      <c r="CK483" s="162" t="e">
        <f t="shared" si="109"/>
        <v>#NUM!</v>
      </c>
      <c r="CL483" s="162" t="e">
        <f t="shared" si="109"/>
        <v>#NUM!</v>
      </c>
      <c r="CM483" s="162" t="e">
        <f t="shared" si="109"/>
        <v>#NUM!</v>
      </c>
      <c r="CN483" s="162" t="e">
        <f t="shared" si="109"/>
        <v>#NUM!</v>
      </c>
      <c r="CO483" s="162" t="e">
        <f t="shared" si="109"/>
        <v>#NUM!</v>
      </c>
      <c r="CP483" s="162" t="e">
        <f t="shared" si="109"/>
        <v>#NUM!</v>
      </c>
    </row>
    <row r="484" spans="13:94" ht="15" customHeight="1" x14ac:dyDescent="0.3">
      <c r="M484" s="2">
        <f t="shared" si="111"/>
        <v>7</v>
      </c>
      <c r="N484" s="2" t="str">
        <f t="shared" si="110"/>
        <v/>
      </c>
      <c r="O484" s="2" t="e" cm="1">
        <f t="array" ref="O484">INDEX($A$400:$A$429,SMALL(IF(ISNUMBER(MATCH($B$400:$B$429,$O$476,0)),MATCH(ROW($B$400:$B$429),ROW($B$400:$B$429)),""),ROWS($A$1:A7)))</f>
        <v>#NUM!</v>
      </c>
      <c r="P484" s="162" t="e">
        <f t="shared" si="112"/>
        <v>#NUM!</v>
      </c>
      <c r="Q484" s="162" t="e">
        <f t="shared" si="112"/>
        <v>#NUM!</v>
      </c>
      <c r="R484" s="162" t="e">
        <f t="shared" si="112"/>
        <v>#NUM!</v>
      </c>
      <c r="S484" s="162" t="e">
        <f t="shared" si="112"/>
        <v>#NUM!</v>
      </c>
      <c r="T484" s="162" t="e">
        <f t="shared" si="112"/>
        <v>#NUM!</v>
      </c>
      <c r="U484" s="162" t="e">
        <f t="shared" si="112"/>
        <v>#NUM!</v>
      </c>
      <c r="V484" s="162" t="e">
        <f t="shared" si="112"/>
        <v>#NUM!</v>
      </c>
      <c r="W484" s="162" t="e">
        <f t="shared" si="112"/>
        <v>#NUM!</v>
      </c>
      <c r="X484" s="162" t="e">
        <f t="shared" si="112"/>
        <v>#NUM!</v>
      </c>
      <c r="Y484" s="162" t="e">
        <f t="shared" si="112"/>
        <v>#NUM!</v>
      </c>
      <c r="Z484" s="162" t="e">
        <f t="shared" si="112"/>
        <v>#NUM!</v>
      </c>
      <c r="AA484" s="162" t="e">
        <f t="shared" si="112"/>
        <v>#NUM!</v>
      </c>
      <c r="AB484" s="162" t="e">
        <f t="shared" si="112"/>
        <v>#NUM!</v>
      </c>
      <c r="AC484" s="162" t="e">
        <f t="shared" si="112"/>
        <v>#NUM!</v>
      </c>
      <c r="AD484" s="162" t="e">
        <f t="shared" si="112"/>
        <v>#NUM!</v>
      </c>
      <c r="AE484" s="162" t="e">
        <f t="shared" si="112"/>
        <v>#NUM!</v>
      </c>
      <c r="AF484" s="162" t="e">
        <f t="shared" si="113"/>
        <v>#NUM!</v>
      </c>
      <c r="AG484" s="162" t="e">
        <f t="shared" si="113"/>
        <v>#NUM!</v>
      </c>
      <c r="AH484" s="162" t="e">
        <f t="shared" si="113"/>
        <v>#NUM!</v>
      </c>
      <c r="AI484" s="162" t="e">
        <f t="shared" si="113"/>
        <v>#NUM!</v>
      </c>
      <c r="AJ484" s="162" t="e">
        <f t="shared" si="113"/>
        <v>#NUM!</v>
      </c>
      <c r="AK484" s="162" t="e">
        <f t="shared" si="113"/>
        <v>#NUM!</v>
      </c>
      <c r="AL484" s="162" t="e">
        <f t="shared" si="113"/>
        <v>#NUM!</v>
      </c>
      <c r="AM484" s="162" t="e">
        <f t="shared" si="113"/>
        <v>#NUM!</v>
      </c>
      <c r="AN484" s="162" t="e">
        <f t="shared" si="113"/>
        <v>#NUM!</v>
      </c>
      <c r="AO484" s="162" t="e">
        <f t="shared" si="113"/>
        <v>#NUM!</v>
      </c>
      <c r="AP484" s="162" t="e">
        <f t="shared" si="113"/>
        <v>#NUM!</v>
      </c>
      <c r="AQ484" s="162" t="e">
        <f t="shared" si="113"/>
        <v>#NUM!</v>
      </c>
      <c r="AR484" s="162" t="e">
        <f t="shared" si="113"/>
        <v>#NUM!</v>
      </c>
      <c r="AS484" s="162" t="e">
        <f t="shared" si="113"/>
        <v>#NUM!</v>
      </c>
      <c r="AT484" s="162" t="e">
        <f t="shared" si="113"/>
        <v>#NUM!</v>
      </c>
      <c r="AU484" s="162" t="e">
        <f t="shared" si="113"/>
        <v>#NUM!</v>
      </c>
      <c r="AV484" s="162" t="e">
        <f t="shared" si="113"/>
        <v>#NUM!</v>
      </c>
      <c r="AW484" s="162" t="e">
        <f t="shared" si="113"/>
        <v>#NUM!</v>
      </c>
      <c r="AX484" s="162" t="e">
        <f t="shared" si="113"/>
        <v>#NUM!</v>
      </c>
      <c r="AY484" s="162" t="e">
        <f t="shared" si="113"/>
        <v>#NUM!</v>
      </c>
      <c r="AZ484" s="162" t="e">
        <f t="shared" si="113"/>
        <v>#NUM!</v>
      </c>
      <c r="BA484" s="162" t="e">
        <f t="shared" si="113"/>
        <v>#NUM!</v>
      </c>
      <c r="BB484" s="162" t="e">
        <f t="shared" si="113"/>
        <v>#NUM!</v>
      </c>
      <c r="BC484" s="162" t="e">
        <f t="shared" si="113"/>
        <v>#NUM!</v>
      </c>
      <c r="BD484" s="162" t="e">
        <f t="shared" si="113"/>
        <v>#NUM!</v>
      </c>
      <c r="BE484" s="162" t="e">
        <f t="shared" si="113"/>
        <v>#NUM!</v>
      </c>
      <c r="BF484" s="162" t="e">
        <f t="shared" si="113"/>
        <v>#NUM!</v>
      </c>
      <c r="BG484" s="162" t="e">
        <f t="shared" si="113"/>
        <v>#NUM!</v>
      </c>
      <c r="BH484" s="162" t="e">
        <f t="shared" si="113"/>
        <v>#NUM!</v>
      </c>
      <c r="BI484" s="162" t="e">
        <f t="shared" si="113"/>
        <v>#NUM!</v>
      </c>
      <c r="BJ484" s="162" t="e">
        <f t="shared" si="113"/>
        <v>#NUM!</v>
      </c>
      <c r="BK484" s="162" t="e">
        <f t="shared" si="113"/>
        <v>#NUM!</v>
      </c>
      <c r="BL484" s="162" t="e">
        <f t="shared" si="113"/>
        <v>#NUM!</v>
      </c>
      <c r="BM484" s="162" t="e">
        <f t="shared" si="108"/>
        <v>#NUM!</v>
      </c>
      <c r="BN484" s="162" t="e">
        <f t="shared" si="109"/>
        <v>#NUM!</v>
      </c>
      <c r="BO484" s="162" t="e">
        <f t="shared" si="109"/>
        <v>#NUM!</v>
      </c>
      <c r="BP484" s="162" t="e">
        <f t="shared" si="109"/>
        <v>#NUM!</v>
      </c>
      <c r="BQ484" s="162" t="e">
        <f t="shared" si="109"/>
        <v>#NUM!</v>
      </c>
      <c r="BR484" s="162" t="e">
        <f t="shared" si="109"/>
        <v>#NUM!</v>
      </c>
      <c r="BS484" s="162" t="e">
        <f t="shared" si="109"/>
        <v>#NUM!</v>
      </c>
      <c r="BT484" s="162" t="e">
        <f t="shared" si="109"/>
        <v>#NUM!</v>
      </c>
      <c r="BU484" s="162" t="e">
        <f t="shared" si="109"/>
        <v>#NUM!</v>
      </c>
      <c r="BV484" s="162" t="e">
        <f t="shared" si="109"/>
        <v>#NUM!</v>
      </c>
      <c r="BW484" s="162" t="e">
        <f t="shared" si="109"/>
        <v>#NUM!</v>
      </c>
      <c r="BX484" s="162" t="e">
        <f t="shared" si="109"/>
        <v>#NUM!</v>
      </c>
      <c r="BY484" s="162" t="e">
        <f t="shared" si="109"/>
        <v>#NUM!</v>
      </c>
      <c r="BZ484" s="162" t="e">
        <f t="shared" si="109"/>
        <v>#NUM!</v>
      </c>
      <c r="CA484" s="162" t="e">
        <f t="shared" si="109"/>
        <v>#NUM!</v>
      </c>
      <c r="CB484" s="162" t="e">
        <f t="shared" si="109"/>
        <v>#NUM!</v>
      </c>
      <c r="CC484" s="162" t="e">
        <f t="shared" si="109"/>
        <v>#NUM!</v>
      </c>
      <c r="CD484" s="162" t="e">
        <f t="shared" si="109"/>
        <v>#NUM!</v>
      </c>
      <c r="CE484" s="162" t="e">
        <f t="shared" si="109"/>
        <v>#NUM!</v>
      </c>
      <c r="CF484" s="162" t="e">
        <f t="shared" si="109"/>
        <v>#NUM!</v>
      </c>
      <c r="CG484" s="162" t="e">
        <f t="shared" si="109"/>
        <v>#NUM!</v>
      </c>
      <c r="CH484" s="162" t="e">
        <f t="shared" si="109"/>
        <v>#NUM!</v>
      </c>
      <c r="CI484" s="162" t="e">
        <f t="shared" si="109"/>
        <v>#NUM!</v>
      </c>
      <c r="CJ484" s="162" t="e">
        <f t="shared" si="109"/>
        <v>#NUM!</v>
      </c>
      <c r="CK484" s="162" t="e">
        <f t="shared" si="109"/>
        <v>#NUM!</v>
      </c>
      <c r="CL484" s="162" t="e">
        <f t="shared" si="109"/>
        <v>#NUM!</v>
      </c>
      <c r="CM484" s="162" t="e">
        <f t="shared" si="109"/>
        <v>#NUM!</v>
      </c>
      <c r="CN484" s="162" t="e">
        <f t="shared" si="109"/>
        <v>#NUM!</v>
      </c>
      <c r="CO484" s="162" t="e">
        <f t="shared" si="109"/>
        <v>#NUM!</v>
      </c>
      <c r="CP484" s="162" t="e">
        <f t="shared" si="109"/>
        <v>#NUM!</v>
      </c>
    </row>
    <row r="485" spans="13:94" ht="15" customHeight="1" x14ac:dyDescent="0.3">
      <c r="M485" s="2">
        <f t="shared" si="111"/>
        <v>8</v>
      </c>
      <c r="N485" s="2" t="str">
        <f t="shared" si="110"/>
        <v/>
      </c>
      <c r="O485" s="2" t="e" cm="1">
        <f t="array" ref="O485">INDEX($A$400:$A$429,SMALL(IF(ISNUMBER(MATCH($B$400:$B$429,$O$476,0)),MATCH(ROW($B$400:$B$429),ROW($B$400:$B$429)),""),ROWS($A$1:A8)))</f>
        <v>#NUM!</v>
      </c>
      <c r="P485" s="162" t="e">
        <f t="shared" si="112"/>
        <v>#NUM!</v>
      </c>
      <c r="Q485" s="162" t="e">
        <f t="shared" si="112"/>
        <v>#NUM!</v>
      </c>
      <c r="R485" s="162" t="e">
        <f t="shared" si="112"/>
        <v>#NUM!</v>
      </c>
      <c r="S485" s="162" t="e">
        <f t="shared" si="112"/>
        <v>#NUM!</v>
      </c>
      <c r="T485" s="162" t="e">
        <f t="shared" si="112"/>
        <v>#NUM!</v>
      </c>
      <c r="U485" s="162" t="e">
        <f t="shared" si="112"/>
        <v>#NUM!</v>
      </c>
      <c r="V485" s="162" t="e">
        <f t="shared" si="112"/>
        <v>#NUM!</v>
      </c>
      <c r="W485" s="162" t="e">
        <f t="shared" si="112"/>
        <v>#NUM!</v>
      </c>
      <c r="X485" s="162" t="e">
        <f t="shared" si="112"/>
        <v>#NUM!</v>
      </c>
      <c r="Y485" s="162" t="e">
        <f t="shared" si="112"/>
        <v>#NUM!</v>
      </c>
      <c r="Z485" s="162" t="e">
        <f t="shared" si="112"/>
        <v>#NUM!</v>
      </c>
      <c r="AA485" s="162" t="e">
        <f t="shared" si="112"/>
        <v>#NUM!</v>
      </c>
      <c r="AB485" s="162" t="e">
        <f t="shared" si="112"/>
        <v>#NUM!</v>
      </c>
      <c r="AC485" s="162" t="e">
        <f t="shared" si="112"/>
        <v>#NUM!</v>
      </c>
      <c r="AD485" s="162" t="e">
        <f t="shared" si="112"/>
        <v>#NUM!</v>
      </c>
      <c r="AE485" s="162" t="e">
        <f t="shared" si="112"/>
        <v>#NUM!</v>
      </c>
      <c r="AF485" s="162" t="e">
        <f t="shared" si="113"/>
        <v>#NUM!</v>
      </c>
      <c r="AG485" s="162" t="e">
        <f t="shared" si="113"/>
        <v>#NUM!</v>
      </c>
      <c r="AH485" s="162" t="e">
        <f t="shared" si="113"/>
        <v>#NUM!</v>
      </c>
      <c r="AI485" s="162" t="e">
        <f t="shared" si="113"/>
        <v>#NUM!</v>
      </c>
      <c r="AJ485" s="162" t="e">
        <f t="shared" si="113"/>
        <v>#NUM!</v>
      </c>
      <c r="AK485" s="162" t="e">
        <f t="shared" si="113"/>
        <v>#NUM!</v>
      </c>
      <c r="AL485" s="162" t="e">
        <f t="shared" si="113"/>
        <v>#NUM!</v>
      </c>
      <c r="AM485" s="162" t="e">
        <f t="shared" si="113"/>
        <v>#NUM!</v>
      </c>
      <c r="AN485" s="162" t="e">
        <f t="shared" si="113"/>
        <v>#NUM!</v>
      </c>
      <c r="AO485" s="162" t="e">
        <f t="shared" si="113"/>
        <v>#NUM!</v>
      </c>
      <c r="AP485" s="162" t="e">
        <f t="shared" si="113"/>
        <v>#NUM!</v>
      </c>
      <c r="AQ485" s="162" t="e">
        <f t="shared" si="113"/>
        <v>#NUM!</v>
      </c>
      <c r="AR485" s="162" t="e">
        <f t="shared" si="113"/>
        <v>#NUM!</v>
      </c>
      <c r="AS485" s="162" t="e">
        <f t="shared" si="113"/>
        <v>#NUM!</v>
      </c>
      <c r="AT485" s="162" t="e">
        <f t="shared" si="113"/>
        <v>#NUM!</v>
      </c>
      <c r="AU485" s="162" t="e">
        <f t="shared" si="113"/>
        <v>#NUM!</v>
      </c>
      <c r="AV485" s="162" t="e">
        <f t="shared" si="113"/>
        <v>#NUM!</v>
      </c>
      <c r="AW485" s="162" t="e">
        <f t="shared" si="113"/>
        <v>#NUM!</v>
      </c>
      <c r="AX485" s="162" t="e">
        <f t="shared" si="113"/>
        <v>#NUM!</v>
      </c>
      <c r="AY485" s="162" t="e">
        <f t="shared" si="113"/>
        <v>#NUM!</v>
      </c>
      <c r="AZ485" s="162" t="e">
        <f t="shared" si="113"/>
        <v>#NUM!</v>
      </c>
      <c r="BA485" s="162" t="e">
        <f t="shared" si="113"/>
        <v>#NUM!</v>
      </c>
      <c r="BB485" s="162" t="e">
        <f t="shared" si="113"/>
        <v>#NUM!</v>
      </c>
      <c r="BC485" s="162" t="e">
        <f t="shared" si="113"/>
        <v>#NUM!</v>
      </c>
      <c r="BD485" s="162" t="e">
        <f t="shared" si="113"/>
        <v>#NUM!</v>
      </c>
      <c r="BE485" s="162" t="e">
        <f t="shared" si="113"/>
        <v>#NUM!</v>
      </c>
      <c r="BF485" s="162" t="e">
        <f t="shared" si="113"/>
        <v>#NUM!</v>
      </c>
      <c r="BG485" s="162" t="e">
        <f t="shared" si="113"/>
        <v>#NUM!</v>
      </c>
      <c r="BH485" s="162" t="e">
        <f t="shared" si="113"/>
        <v>#NUM!</v>
      </c>
      <c r="BI485" s="162" t="e">
        <f t="shared" si="113"/>
        <v>#NUM!</v>
      </c>
      <c r="BJ485" s="162" t="e">
        <f t="shared" si="113"/>
        <v>#NUM!</v>
      </c>
      <c r="BK485" s="162" t="e">
        <f t="shared" si="113"/>
        <v>#NUM!</v>
      </c>
      <c r="BL485" s="162" t="e">
        <f t="shared" si="113"/>
        <v>#NUM!</v>
      </c>
      <c r="BM485" s="162" t="e">
        <f t="shared" si="108"/>
        <v>#NUM!</v>
      </c>
      <c r="BN485" s="162" t="e">
        <f t="shared" si="109"/>
        <v>#NUM!</v>
      </c>
      <c r="BO485" s="162" t="e">
        <f t="shared" si="109"/>
        <v>#NUM!</v>
      </c>
      <c r="BP485" s="162" t="e">
        <f t="shared" si="109"/>
        <v>#NUM!</v>
      </c>
      <c r="BQ485" s="162" t="e">
        <f t="shared" si="109"/>
        <v>#NUM!</v>
      </c>
      <c r="BR485" s="162" t="e">
        <f t="shared" si="109"/>
        <v>#NUM!</v>
      </c>
      <c r="BS485" s="162" t="e">
        <f t="shared" si="109"/>
        <v>#NUM!</v>
      </c>
      <c r="BT485" s="162" t="e">
        <f t="shared" si="109"/>
        <v>#NUM!</v>
      </c>
      <c r="BU485" s="162" t="e">
        <f t="shared" si="109"/>
        <v>#NUM!</v>
      </c>
      <c r="BV485" s="162" t="e">
        <f t="shared" si="109"/>
        <v>#NUM!</v>
      </c>
      <c r="BW485" s="162" t="e">
        <f t="shared" si="109"/>
        <v>#NUM!</v>
      </c>
      <c r="BX485" s="162" t="e">
        <f t="shared" si="109"/>
        <v>#NUM!</v>
      </c>
      <c r="BY485" s="162" t="e">
        <f t="shared" si="109"/>
        <v>#NUM!</v>
      </c>
      <c r="BZ485" s="162" t="e">
        <f t="shared" si="109"/>
        <v>#NUM!</v>
      </c>
      <c r="CA485" s="162" t="e">
        <f t="shared" si="109"/>
        <v>#NUM!</v>
      </c>
      <c r="CB485" s="162" t="e">
        <f t="shared" si="109"/>
        <v>#NUM!</v>
      </c>
      <c r="CC485" s="162" t="e">
        <f t="shared" si="109"/>
        <v>#NUM!</v>
      </c>
      <c r="CD485" s="162" t="e">
        <f t="shared" si="109"/>
        <v>#NUM!</v>
      </c>
      <c r="CE485" s="162" t="e">
        <f t="shared" si="109"/>
        <v>#NUM!</v>
      </c>
      <c r="CF485" s="162" t="e">
        <f t="shared" si="109"/>
        <v>#NUM!</v>
      </c>
      <c r="CG485" s="162" t="e">
        <f t="shared" si="109"/>
        <v>#NUM!</v>
      </c>
      <c r="CH485" s="162" t="e">
        <f t="shared" si="109"/>
        <v>#NUM!</v>
      </c>
      <c r="CI485" s="162" t="e">
        <f t="shared" si="109"/>
        <v>#NUM!</v>
      </c>
      <c r="CJ485" s="162" t="e">
        <f t="shared" si="109"/>
        <v>#NUM!</v>
      </c>
      <c r="CK485" s="162" t="e">
        <f t="shared" si="109"/>
        <v>#NUM!</v>
      </c>
      <c r="CL485" s="162" t="e">
        <f t="shared" si="109"/>
        <v>#NUM!</v>
      </c>
      <c r="CM485" s="162" t="e">
        <f t="shared" si="109"/>
        <v>#NUM!</v>
      </c>
      <c r="CN485" s="162" t="e">
        <f t="shared" si="109"/>
        <v>#NUM!</v>
      </c>
      <c r="CO485" s="162" t="e">
        <f t="shared" si="109"/>
        <v>#NUM!</v>
      </c>
      <c r="CP485" s="162" t="e">
        <f t="shared" si="109"/>
        <v>#NUM!</v>
      </c>
    </row>
    <row r="486" spans="13:94" ht="15" customHeight="1" x14ac:dyDescent="0.3">
      <c r="M486" s="2">
        <f t="shared" si="111"/>
        <v>9</v>
      </c>
      <c r="N486" s="2" t="str">
        <f t="shared" si="110"/>
        <v/>
      </c>
      <c r="O486" s="2" t="e" cm="1">
        <f t="array" ref="O486">INDEX($A$400:$A$429,SMALL(IF(ISNUMBER(MATCH($B$400:$B$429,$O$476,0)),MATCH(ROW($B$400:$B$429),ROW($B$400:$B$429)),""),ROWS($A$1:A9)))</f>
        <v>#NUM!</v>
      </c>
      <c r="P486" s="162" t="e">
        <f t="shared" si="112"/>
        <v>#NUM!</v>
      </c>
      <c r="Q486" s="162" t="e">
        <f t="shared" si="112"/>
        <v>#NUM!</v>
      </c>
      <c r="R486" s="162" t="e">
        <f t="shared" si="112"/>
        <v>#NUM!</v>
      </c>
      <c r="S486" s="162" t="e">
        <f t="shared" si="112"/>
        <v>#NUM!</v>
      </c>
      <c r="T486" s="162" t="e">
        <f t="shared" si="112"/>
        <v>#NUM!</v>
      </c>
      <c r="U486" s="162" t="e">
        <f t="shared" si="112"/>
        <v>#NUM!</v>
      </c>
      <c r="V486" s="162" t="e">
        <f t="shared" si="112"/>
        <v>#NUM!</v>
      </c>
      <c r="W486" s="162" t="e">
        <f t="shared" si="112"/>
        <v>#NUM!</v>
      </c>
      <c r="X486" s="162" t="e">
        <f t="shared" si="112"/>
        <v>#NUM!</v>
      </c>
      <c r="Y486" s="162" t="e">
        <f t="shared" si="112"/>
        <v>#NUM!</v>
      </c>
      <c r="Z486" s="162" t="e">
        <f t="shared" si="112"/>
        <v>#NUM!</v>
      </c>
      <c r="AA486" s="162" t="e">
        <f t="shared" si="112"/>
        <v>#NUM!</v>
      </c>
      <c r="AB486" s="162" t="e">
        <f t="shared" si="112"/>
        <v>#NUM!</v>
      </c>
      <c r="AC486" s="162" t="e">
        <f t="shared" si="112"/>
        <v>#NUM!</v>
      </c>
      <c r="AD486" s="162" t="e">
        <f t="shared" si="112"/>
        <v>#NUM!</v>
      </c>
      <c r="AE486" s="162" t="e">
        <f t="shared" si="112"/>
        <v>#NUM!</v>
      </c>
      <c r="AF486" s="162" t="e">
        <f t="shared" si="113"/>
        <v>#NUM!</v>
      </c>
      <c r="AG486" s="162" t="e">
        <f t="shared" si="113"/>
        <v>#NUM!</v>
      </c>
      <c r="AH486" s="162" t="e">
        <f t="shared" si="113"/>
        <v>#NUM!</v>
      </c>
      <c r="AI486" s="162" t="e">
        <f t="shared" si="113"/>
        <v>#NUM!</v>
      </c>
      <c r="AJ486" s="162" t="e">
        <f t="shared" si="113"/>
        <v>#NUM!</v>
      </c>
      <c r="AK486" s="162" t="e">
        <f t="shared" si="113"/>
        <v>#NUM!</v>
      </c>
      <c r="AL486" s="162" t="e">
        <f t="shared" si="113"/>
        <v>#NUM!</v>
      </c>
      <c r="AM486" s="162" t="e">
        <f t="shared" si="113"/>
        <v>#NUM!</v>
      </c>
      <c r="AN486" s="162" t="e">
        <f t="shared" si="113"/>
        <v>#NUM!</v>
      </c>
      <c r="AO486" s="162" t="e">
        <f t="shared" si="113"/>
        <v>#NUM!</v>
      </c>
      <c r="AP486" s="162" t="e">
        <f t="shared" si="113"/>
        <v>#NUM!</v>
      </c>
      <c r="AQ486" s="162" t="e">
        <f t="shared" si="113"/>
        <v>#NUM!</v>
      </c>
      <c r="AR486" s="162" t="e">
        <f t="shared" si="113"/>
        <v>#NUM!</v>
      </c>
      <c r="AS486" s="162" t="e">
        <f t="shared" si="113"/>
        <v>#NUM!</v>
      </c>
      <c r="AT486" s="162" t="e">
        <f t="shared" si="113"/>
        <v>#NUM!</v>
      </c>
      <c r="AU486" s="162" t="e">
        <f t="shared" si="113"/>
        <v>#NUM!</v>
      </c>
      <c r="AV486" s="162" t="e">
        <f t="shared" si="113"/>
        <v>#NUM!</v>
      </c>
      <c r="AW486" s="162" t="e">
        <f t="shared" si="113"/>
        <v>#NUM!</v>
      </c>
      <c r="AX486" s="162" t="e">
        <f t="shared" si="113"/>
        <v>#NUM!</v>
      </c>
      <c r="AY486" s="162" t="e">
        <f t="shared" si="113"/>
        <v>#NUM!</v>
      </c>
      <c r="AZ486" s="162" t="e">
        <f t="shared" si="113"/>
        <v>#NUM!</v>
      </c>
      <c r="BA486" s="162" t="e">
        <f t="shared" si="113"/>
        <v>#NUM!</v>
      </c>
      <c r="BB486" s="162" t="e">
        <f t="shared" si="113"/>
        <v>#NUM!</v>
      </c>
      <c r="BC486" s="162" t="e">
        <f t="shared" si="113"/>
        <v>#NUM!</v>
      </c>
      <c r="BD486" s="162" t="e">
        <f t="shared" si="113"/>
        <v>#NUM!</v>
      </c>
      <c r="BE486" s="162" t="e">
        <f t="shared" si="113"/>
        <v>#NUM!</v>
      </c>
      <c r="BF486" s="162" t="e">
        <f t="shared" si="113"/>
        <v>#NUM!</v>
      </c>
      <c r="BG486" s="162" t="e">
        <f t="shared" si="113"/>
        <v>#NUM!</v>
      </c>
      <c r="BH486" s="162" t="e">
        <f t="shared" si="113"/>
        <v>#NUM!</v>
      </c>
      <c r="BI486" s="162" t="e">
        <f t="shared" si="113"/>
        <v>#NUM!</v>
      </c>
      <c r="BJ486" s="162" t="e">
        <f t="shared" si="113"/>
        <v>#NUM!</v>
      </c>
      <c r="BK486" s="162" t="e">
        <f t="shared" si="113"/>
        <v>#NUM!</v>
      </c>
      <c r="BL486" s="162" t="e">
        <f t="shared" si="113"/>
        <v>#NUM!</v>
      </c>
      <c r="BM486" s="162" t="e">
        <f t="shared" si="108"/>
        <v>#NUM!</v>
      </c>
      <c r="BN486" s="162" t="e">
        <f t="shared" si="109"/>
        <v>#NUM!</v>
      </c>
      <c r="BO486" s="162" t="e">
        <f t="shared" si="109"/>
        <v>#NUM!</v>
      </c>
      <c r="BP486" s="162" t="e">
        <f t="shared" si="109"/>
        <v>#NUM!</v>
      </c>
      <c r="BQ486" s="162" t="e">
        <f t="shared" si="109"/>
        <v>#NUM!</v>
      </c>
      <c r="BR486" s="162" t="e">
        <f t="shared" si="109"/>
        <v>#NUM!</v>
      </c>
      <c r="BS486" s="162" t="e">
        <f t="shared" si="109"/>
        <v>#NUM!</v>
      </c>
      <c r="BT486" s="162" t="e">
        <f t="shared" si="109"/>
        <v>#NUM!</v>
      </c>
      <c r="BU486" s="162" t="e">
        <f t="shared" si="109"/>
        <v>#NUM!</v>
      </c>
      <c r="BV486" s="162" t="e">
        <f t="shared" si="109"/>
        <v>#NUM!</v>
      </c>
      <c r="BW486" s="162" t="e">
        <f t="shared" si="109"/>
        <v>#NUM!</v>
      </c>
      <c r="BX486" s="162" t="e">
        <f t="shared" si="109"/>
        <v>#NUM!</v>
      </c>
      <c r="BY486" s="162" t="e">
        <f t="shared" si="109"/>
        <v>#NUM!</v>
      </c>
      <c r="BZ486" s="162" t="e">
        <f t="shared" si="109"/>
        <v>#NUM!</v>
      </c>
      <c r="CA486" s="162" t="e">
        <f t="shared" si="109"/>
        <v>#NUM!</v>
      </c>
      <c r="CB486" s="162" t="e">
        <f t="shared" si="109"/>
        <v>#NUM!</v>
      </c>
      <c r="CC486" s="162" t="e">
        <f t="shared" si="109"/>
        <v>#NUM!</v>
      </c>
      <c r="CD486" s="162" t="e">
        <f t="shared" si="109"/>
        <v>#NUM!</v>
      </c>
      <c r="CE486" s="162" t="e">
        <f t="shared" si="109"/>
        <v>#NUM!</v>
      </c>
      <c r="CF486" s="162" t="e">
        <f t="shared" si="109"/>
        <v>#NUM!</v>
      </c>
      <c r="CG486" s="162" t="e">
        <f t="shared" si="109"/>
        <v>#NUM!</v>
      </c>
      <c r="CH486" s="162" t="e">
        <f t="shared" si="109"/>
        <v>#NUM!</v>
      </c>
      <c r="CI486" s="162" t="e">
        <f t="shared" si="109"/>
        <v>#NUM!</v>
      </c>
      <c r="CJ486" s="162" t="e">
        <f t="shared" si="109"/>
        <v>#NUM!</v>
      </c>
      <c r="CK486" s="162" t="e">
        <f t="shared" ref="CK486:CP487" si="114">INDEX(CK$14:CK$217,(MATCH($N486&amp;$O486,$H$14:$H$217,0)))</f>
        <v>#NUM!</v>
      </c>
      <c r="CL486" s="162" t="e">
        <f t="shared" si="114"/>
        <v>#NUM!</v>
      </c>
      <c r="CM486" s="162" t="e">
        <f t="shared" si="114"/>
        <v>#NUM!</v>
      </c>
      <c r="CN486" s="162" t="e">
        <f t="shared" si="114"/>
        <v>#NUM!</v>
      </c>
      <c r="CO486" s="162" t="e">
        <f t="shared" si="114"/>
        <v>#NUM!</v>
      </c>
      <c r="CP486" s="162" t="e">
        <f t="shared" si="114"/>
        <v>#NUM!</v>
      </c>
    </row>
    <row r="487" spans="13:94" ht="15" customHeight="1" x14ac:dyDescent="0.3">
      <c r="M487" s="2">
        <f>M486+1</f>
        <v>10</v>
      </c>
      <c r="N487" s="2" t="str">
        <f>IF(ISTEXT(O487),$O$476,"")</f>
        <v/>
      </c>
      <c r="O487" s="2" t="e" cm="1">
        <f t="array" ref="O487">INDEX($A$400:$A$429,SMALL(IF(ISNUMBER(MATCH($B$400:$B$429,$O$476,0)),MATCH(ROW($B$400:$B$429),ROW($B$400:$B$429)),""),ROWS($A$1:A10)))</f>
        <v>#NUM!</v>
      </c>
      <c r="P487" s="162" t="e">
        <f t="shared" si="112"/>
        <v>#NUM!</v>
      </c>
      <c r="Q487" s="162" t="e">
        <f t="shared" si="112"/>
        <v>#NUM!</v>
      </c>
      <c r="R487" s="162" t="e">
        <f t="shared" si="112"/>
        <v>#NUM!</v>
      </c>
      <c r="S487" s="162" t="e">
        <f t="shared" si="112"/>
        <v>#NUM!</v>
      </c>
      <c r="T487" s="162" t="e">
        <f t="shared" si="112"/>
        <v>#NUM!</v>
      </c>
      <c r="U487" s="162" t="e">
        <f t="shared" si="112"/>
        <v>#NUM!</v>
      </c>
      <c r="V487" s="162" t="e">
        <f t="shared" si="112"/>
        <v>#NUM!</v>
      </c>
      <c r="W487" s="162" t="e">
        <f t="shared" si="112"/>
        <v>#NUM!</v>
      </c>
      <c r="X487" s="162" t="e">
        <f t="shared" si="112"/>
        <v>#NUM!</v>
      </c>
      <c r="Y487" s="162" t="e">
        <f t="shared" si="112"/>
        <v>#NUM!</v>
      </c>
      <c r="Z487" s="162" t="e">
        <f t="shared" si="112"/>
        <v>#NUM!</v>
      </c>
      <c r="AA487" s="162" t="e">
        <f t="shared" si="112"/>
        <v>#NUM!</v>
      </c>
      <c r="AB487" s="162" t="e">
        <f t="shared" si="112"/>
        <v>#NUM!</v>
      </c>
      <c r="AC487" s="162" t="e">
        <f t="shared" si="112"/>
        <v>#NUM!</v>
      </c>
      <c r="AD487" s="162" t="e">
        <f t="shared" si="112"/>
        <v>#NUM!</v>
      </c>
      <c r="AE487" s="162" t="e">
        <f t="shared" si="112"/>
        <v>#NUM!</v>
      </c>
      <c r="AF487" s="162" t="e">
        <f t="shared" si="113"/>
        <v>#NUM!</v>
      </c>
      <c r="AG487" s="162" t="e">
        <f t="shared" si="113"/>
        <v>#NUM!</v>
      </c>
      <c r="AH487" s="162" t="e">
        <f t="shared" si="113"/>
        <v>#NUM!</v>
      </c>
      <c r="AI487" s="162" t="e">
        <f t="shared" si="113"/>
        <v>#NUM!</v>
      </c>
      <c r="AJ487" s="162" t="e">
        <f t="shared" si="113"/>
        <v>#NUM!</v>
      </c>
      <c r="AK487" s="162" t="e">
        <f t="shared" si="113"/>
        <v>#NUM!</v>
      </c>
      <c r="AL487" s="162" t="e">
        <f t="shared" si="113"/>
        <v>#NUM!</v>
      </c>
      <c r="AM487" s="162" t="e">
        <f t="shared" si="113"/>
        <v>#NUM!</v>
      </c>
      <c r="AN487" s="162" t="e">
        <f t="shared" si="113"/>
        <v>#NUM!</v>
      </c>
      <c r="AO487" s="162" t="e">
        <f t="shared" si="113"/>
        <v>#NUM!</v>
      </c>
      <c r="AP487" s="162" t="e">
        <f t="shared" si="113"/>
        <v>#NUM!</v>
      </c>
      <c r="AQ487" s="162" t="e">
        <f t="shared" si="113"/>
        <v>#NUM!</v>
      </c>
      <c r="AR487" s="162" t="e">
        <f t="shared" si="113"/>
        <v>#NUM!</v>
      </c>
      <c r="AS487" s="162" t="e">
        <f t="shared" si="113"/>
        <v>#NUM!</v>
      </c>
      <c r="AT487" s="162" t="e">
        <f t="shared" si="113"/>
        <v>#NUM!</v>
      </c>
      <c r="AU487" s="162" t="e">
        <f t="shared" si="113"/>
        <v>#NUM!</v>
      </c>
      <c r="AV487" s="162" t="e">
        <f t="shared" si="113"/>
        <v>#NUM!</v>
      </c>
      <c r="AW487" s="162" t="e">
        <f t="shared" si="113"/>
        <v>#NUM!</v>
      </c>
      <c r="AX487" s="162" t="e">
        <f t="shared" si="113"/>
        <v>#NUM!</v>
      </c>
      <c r="AY487" s="162" t="e">
        <f t="shared" si="113"/>
        <v>#NUM!</v>
      </c>
      <c r="AZ487" s="162" t="e">
        <f t="shared" si="113"/>
        <v>#NUM!</v>
      </c>
      <c r="BA487" s="162" t="e">
        <f t="shared" si="113"/>
        <v>#NUM!</v>
      </c>
      <c r="BB487" s="162" t="e">
        <f t="shared" si="113"/>
        <v>#NUM!</v>
      </c>
      <c r="BC487" s="162" t="e">
        <f t="shared" si="113"/>
        <v>#NUM!</v>
      </c>
      <c r="BD487" s="162" t="e">
        <f t="shared" si="113"/>
        <v>#NUM!</v>
      </c>
      <c r="BE487" s="162" t="e">
        <f t="shared" si="113"/>
        <v>#NUM!</v>
      </c>
      <c r="BF487" s="162" t="e">
        <f t="shared" si="113"/>
        <v>#NUM!</v>
      </c>
      <c r="BG487" s="162" t="e">
        <f t="shared" si="113"/>
        <v>#NUM!</v>
      </c>
      <c r="BH487" s="162" t="e">
        <f t="shared" si="113"/>
        <v>#NUM!</v>
      </c>
      <c r="BI487" s="162" t="e">
        <f t="shared" si="113"/>
        <v>#NUM!</v>
      </c>
      <c r="BJ487" s="162" t="e">
        <f t="shared" si="113"/>
        <v>#NUM!</v>
      </c>
      <c r="BK487" s="162" t="e">
        <f t="shared" si="113"/>
        <v>#NUM!</v>
      </c>
      <c r="BL487" s="162" t="e">
        <f t="shared" si="113"/>
        <v>#NUM!</v>
      </c>
      <c r="BM487" s="162" t="e">
        <f t="shared" si="108"/>
        <v>#NUM!</v>
      </c>
      <c r="BN487" s="162" t="e">
        <f t="shared" ref="BN487:CJ487" si="115">INDEX(BN$14:BN$217,(MATCH($N487&amp;$O487,$H$14:$H$217,0)))</f>
        <v>#NUM!</v>
      </c>
      <c r="BO487" s="162" t="e">
        <f t="shared" si="115"/>
        <v>#NUM!</v>
      </c>
      <c r="BP487" s="162" t="e">
        <f t="shared" si="115"/>
        <v>#NUM!</v>
      </c>
      <c r="BQ487" s="162" t="e">
        <f t="shared" si="115"/>
        <v>#NUM!</v>
      </c>
      <c r="BR487" s="162" t="e">
        <f t="shared" si="115"/>
        <v>#NUM!</v>
      </c>
      <c r="BS487" s="162" t="e">
        <f t="shared" si="115"/>
        <v>#NUM!</v>
      </c>
      <c r="BT487" s="162" t="e">
        <f t="shared" si="115"/>
        <v>#NUM!</v>
      </c>
      <c r="BU487" s="162" t="e">
        <f t="shared" si="115"/>
        <v>#NUM!</v>
      </c>
      <c r="BV487" s="162" t="e">
        <f t="shared" si="115"/>
        <v>#NUM!</v>
      </c>
      <c r="BW487" s="162" t="e">
        <f t="shared" si="115"/>
        <v>#NUM!</v>
      </c>
      <c r="BX487" s="162" t="e">
        <f t="shared" si="115"/>
        <v>#NUM!</v>
      </c>
      <c r="BY487" s="162" t="e">
        <f t="shared" si="115"/>
        <v>#NUM!</v>
      </c>
      <c r="BZ487" s="162" t="e">
        <f t="shared" si="115"/>
        <v>#NUM!</v>
      </c>
      <c r="CA487" s="162" t="e">
        <f t="shared" si="115"/>
        <v>#NUM!</v>
      </c>
      <c r="CB487" s="162" t="e">
        <f t="shared" si="115"/>
        <v>#NUM!</v>
      </c>
      <c r="CC487" s="162" t="e">
        <f t="shared" si="115"/>
        <v>#NUM!</v>
      </c>
      <c r="CD487" s="162" t="e">
        <f t="shared" si="115"/>
        <v>#NUM!</v>
      </c>
      <c r="CE487" s="162" t="e">
        <f t="shared" si="115"/>
        <v>#NUM!</v>
      </c>
      <c r="CF487" s="162" t="e">
        <f t="shared" si="115"/>
        <v>#NUM!</v>
      </c>
      <c r="CG487" s="162" t="e">
        <f t="shared" si="115"/>
        <v>#NUM!</v>
      </c>
      <c r="CH487" s="162" t="e">
        <f t="shared" si="115"/>
        <v>#NUM!</v>
      </c>
      <c r="CI487" s="162" t="e">
        <f t="shared" si="115"/>
        <v>#NUM!</v>
      </c>
      <c r="CJ487" s="162" t="e">
        <f t="shared" si="115"/>
        <v>#NUM!</v>
      </c>
      <c r="CK487" s="162" t="e">
        <f t="shared" si="114"/>
        <v>#NUM!</v>
      </c>
      <c r="CL487" s="162" t="e">
        <f t="shared" si="114"/>
        <v>#NUM!</v>
      </c>
      <c r="CM487" s="162" t="e">
        <f t="shared" si="114"/>
        <v>#NUM!</v>
      </c>
      <c r="CN487" s="162" t="e">
        <f t="shared" si="114"/>
        <v>#NUM!</v>
      </c>
      <c r="CO487" s="162" t="e">
        <f t="shared" si="114"/>
        <v>#NUM!</v>
      </c>
      <c r="CP487" s="162" t="e">
        <f t="shared" si="114"/>
        <v>#NUM!</v>
      </c>
    </row>
    <row r="488" spans="13:94" ht="15" customHeight="1" x14ac:dyDescent="0.3">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row>
    <row r="489" spans="13:94" ht="15" customHeight="1" x14ac:dyDescent="0.3">
      <c r="O489" s="2" t="s">
        <v>132</v>
      </c>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row>
    <row r="490" spans="13:94" ht="15" customHeight="1" x14ac:dyDescent="0.3">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row>
    <row r="491" spans="13:94" ht="15" customHeight="1" x14ac:dyDescent="0.3">
      <c r="M491" s="2">
        <v>1</v>
      </c>
      <c r="N491" s="2" t="str">
        <f>IF(ISTEXT(O491),$O$489,"")</f>
        <v/>
      </c>
      <c r="O491" s="2" t="e" cm="1">
        <f t="array" ref="O491">INDEX($A$400:$A$429,SMALL(IF(ISNUMBER(MATCH($B$400:$B$429,$O$489,0)),MATCH(ROW($B$400:$B$429),ROW($B$400:$B$429)),""),ROWS($A$1:A1)))</f>
        <v>#NUM!</v>
      </c>
      <c r="P491" s="162" t="e">
        <f>INDEX(P$14:P$217,(MATCH($N491&amp;$O491,$H$14:$H$217,0)))</f>
        <v>#NUM!</v>
      </c>
      <c r="Q491" s="162" t="e">
        <f t="shared" ref="Q491:BL496" si="116">INDEX(Q$14:Q$217,(MATCH($N491&amp;$O491,$H$14:$H$217,0)))</f>
        <v>#NUM!</v>
      </c>
      <c r="R491" s="162" t="e">
        <f t="shared" si="116"/>
        <v>#NUM!</v>
      </c>
      <c r="S491" s="162" t="e">
        <f t="shared" si="116"/>
        <v>#NUM!</v>
      </c>
      <c r="T491" s="162" t="e">
        <f t="shared" si="116"/>
        <v>#NUM!</v>
      </c>
      <c r="U491" s="162" t="e">
        <f t="shared" si="116"/>
        <v>#NUM!</v>
      </c>
      <c r="V491" s="162" t="e">
        <f t="shared" si="116"/>
        <v>#NUM!</v>
      </c>
      <c r="W491" s="162" t="e">
        <f t="shared" si="116"/>
        <v>#NUM!</v>
      </c>
      <c r="X491" s="162" t="e">
        <f t="shared" si="116"/>
        <v>#NUM!</v>
      </c>
      <c r="Y491" s="162" t="e">
        <f t="shared" si="116"/>
        <v>#NUM!</v>
      </c>
      <c r="Z491" s="162" t="e">
        <f t="shared" si="116"/>
        <v>#NUM!</v>
      </c>
      <c r="AA491" s="162" t="e">
        <f t="shared" si="116"/>
        <v>#NUM!</v>
      </c>
      <c r="AB491" s="162" t="e">
        <f t="shared" si="116"/>
        <v>#NUM!</v>
      </c>
      <c r="AC491" s="162" t="e">
        <f t="shared" si="116"/>
        <v>#NUM!</v>
      </c>
      <c r="AD491" s="162" t="e">
        <f t="shared" si="116"/>
        <v>#NUM!</v>
      </c>
      <c r="AE491" s="162" t="e">
        <f t="shared" si="116"/>
        <v>#NUM!</v>
      </c>
      <c r="AF491" s="162" t="e">
        <f t="shared" si="116"/>
        <v>#NUM!</v>
      </c>
      <c r="AG491" s="162" t="e">
        <f t="shared" si="116"/>
        <v>#NUM!</v>
      </c>
      <c r="AH491" s="162" t="e">
        <f t="shared" si="116"/>
        <v>#NUM!</v>
      </c>
      <c r="AI491" s="162" t="e">
        <f t="shared" si="116"/>
        <v>#NUM!</v>
      </c>
      <c r="AJ491" s="162" t="e">
        <f t="shared" si="116"/>
        <v>#NUM!</v>
      </c>
      <c r="AK491" s="162" t="e">
        <f t="shared" si="116"/>
        <v>#NUM!</v>
      </c>
      <c r="AL491" s="162" t="e">
        <f t="shared" si="116"/>
        <v>#NUM!</v>
      </c>
      <c r="AM491" s="162" t="e">
        <f t="shared" si="116"/>
        <v>#NUM!</v>
      </c>
      <c r="AN491" s="162" t="e">
        <f t="shared" si="116"/>
        <v>#NUM!</v>
      </c>
      <c r="AO491" s="162" t="e">
        <f t="shared" si="116"/>
        <v>#NUM!</v>
      </c>
      <c r="AP491" s="162" t="e">
        <f t="shared" si="116"/>
        <v>#NUM!</v>
      </c>
      <c r="AQ491" s="162" t="e">
        <f t="shared" si="116"/>
        <v>#NUM!</v>
      </c>
      <c r="AR491" s="162" t="e">
        <f t="shared" si="116"/>
        <v>#NUM!</v>
      </c>
      <c r="AS491" s="162" t="e">
        <f t="shared" si="116"/>
        <v>#NUM!</v>
      </c>
      <c r="AT491" s="162" t="e">
        <f t="shared" si="116"/>
        <v>#NUM!</v>
      </c>
      <c r="AU491" s="162" t="e">
        <f t="shared" si="116"/>
        <v>#NUM!</v>
      </c>
      <c r="AV491" s="162" t="e">
        <f t="shared" si="116"/>
        <v>#NUM!</v>
      </c>
      <c r="AW491" s="162" t="e">
        <f t="shared" si="116"/>
        <v>#NUM!</v>
      </c>
      <c r="AX491" s="162" t="e">
        <f t="shared" si="116"/>
        <v>#NUM!</v>
      </c>
      <c r="AY491" s="162" t="e">
        <f t="shared" si="116"/>
        <v>#NUM!</v>
      </c>
      <c r="AZ491" s="162" t="e">
        <f t="shared" si="116"/>
        <v>#NUM!</v>
      </c>
      <c r="BA491" s="162" t="e">
        <f t="shared" si="116"/>
        <v>#NUM!</v>
      </c>
      <c r="BB491" s="162" t="e">
        <f t="shared" si="116"/>
        <v>#NUM!</v>
      </c>
      <c r="BC491" s="162" t="e">
        <f t="shared" si="116"/>
        <v>#NUM!</v>
      </c>
      <c r="BD491" s="162" t="e">
        <f t="shared" si="116"/>
        <v>#NUM!</v>
      </c>
      <c r="BE491" s="162" t="e">
        <f t="shared" si="116"/>
        <v>#NUM!</v>
      </c>
      <c r="BF491" s="162" t="e">
        <f t="shared" si="116"/>
        <v>#NUM!</v>
      </c>
      <c r="BG491" s="162" t="e">
        <f t="shared" si="116"/>
        <v>#NUM!</v>
      </c>
      <c r="BH491" s="162" t="e">
        <f t="shared" si="116"/>
        <v>#NUM!</v>
      </c>
      <c r="BI491" s="162" t="e">
        <f t="shared" si="116"/>
        <v>#NUM!</v>
      </c>
      <c r="BJ491" s="162" t="e">
        <f t="shared" si="116"/>
        <v>#NUM!</v>
      </c>
      <c r="BK491" s="162" t="e">
        <f t="shared" si="116"/>
        <v>#NUM!</v>
      </c>
      <c r="BL491" s="162" t="e">
        <f t="shared" si="116"/>
        <v>#NUM!</v>
      </c>
      <c r="BM491" s="162" t="e">
        <f t="shared" ref="BM491:BM500" si="117">INDEX(BM$14:BM$217,(MATCH($N491&amp;$O491,$H$14:$H$217,0)))</f>
        <v>#NUM!</v>
      </c>
      <c r="BN491" s="162" t="e">
        <f t="shared" ref="BN491:CP499" si="118">INDEX(BN$14:BN$217,(MATCH($N491&amp;$O491,$H$14:$H$217,0)))</f>
        <v>#NUM!</v>
      </c>
      <c r="BO491" s="162" t="e">
        <f t="shared" si="118"/>
        <v>#NUM!</v>
      </c>
      <c r="BP491" s="162" t="e">
        <f t="shared" si="118"/>
        <v>#NUM!</v>
      </c>
      <c r="BQ491" s="162" t="e">
        <f t="shared" si="118"/>
        <v>#NUM!</v>
      </c>
      <c r="BR491" s="162" t="e">
        <f t="shared" si="118"/>
        <v>#NUM!</v>
      </c>
      <c r="BS491" s="162" t="e">
        <f t="shared" si="118"/>
        <v>#NUM!</v>
      </c>
      <c r="BT491" s="162" t="e">
        <f t="shared" si="118"/>
        <v>#NUM!</v>
      </c>
      <c r="BU491" s="162" t="e">
        <f t="shared" si="118"/>
        <v>#NUM!</v>
      </c>
      <c r="BV491" s="162" t="e">
        <f t="shared" si="118"/>
        <v>#NUM!</v>
      </c>
      <c r="BW491" s="162" t="e">
        <f t="shared" si="118"/>
        <v>#NUM!</v>
      </c>
      <c r="BX491" s="162" t="e">
        <f t="shared" si="118"/>
        <v>#NUM!</v>
      </c>
      <c r="BY491" s="162" t="e">
        <f t="shared" si="118"/>
        <v>#NUM!</v>
      </c>
      <c r="BZ491" s="162" t="e">
        <f t="shared" si="118"/>
        <v>#NUM!</v>
      </c>
      <c r="CA491" s="162" t="e">
        <f t="shared" si="118"/>
        <v>#NUM!</v>
      </c>
      <c r="CB491" s="162" t="e">
        <f t="shared" si="118"/>
        <v>#NUM!</v>
      </c>
      <c r="CC491" s="162" t="e">
        <f t="shared" si="118"/>
        <v>#NUM!</v>
      </c>
      <c r="CD491" s="162" t="e">
        <f t="shared" si="118"/>
        <v>#NUM!</v>
      </c>
      <c r="CE491" s="162" t="e">
        <f t="shared" si="118"/>
        <v>#NUM!</v>
      </c>
      <c r="CF491" s="162" t="e">
        <f t="shared" si="118"/>
        <v>#NUM!</v>
      </c>
      <c r="CG491" s="162" t="e">
        <f t="shared" si="118"/>
        <v>#NUM!</v>
      </c>
      <c r="CH491" s="162" t="e">
        <f t="shared" si="118"/>
        <v>#NUM!</v>
      </c>
      <c r="CI491" s="162" t="e">
        <f t="shared" si="118"/>
        <v>#NUM!</v>
      </c>
      <c r="CJ491" s="162" t="e">
        <f t="shared" si="118"/>
        <v>#NUM!</v>
      </c>
      <c r="CK491" s="162" t="e">
        <f t="shared" si="118"/>
        <v>#NUM!</v>
      </c>
      <c r="CL491" s="162" t="e">
        <f t="shared" si="118"/>
        <v>#NUM!</v>
      </c>
      <c r="CM491" s="162" t="e">
        <f t="shared" si="118"/>
        <v>#NUM!</v>
      </c>
      <c r="CN491" s="162" t="e">
        <f t="shared" si="118"/>
        <v>#NUM!</v>
      </c>
      <c r="CO491" s="162" t="e">
        <f t="shared" si="118"/>
        <v>#NUM!</v>
      </c>
      <c r="CP491" s="162" t="e">
        <f t="shared" si="118"/>
        <v>#NUM!</v>
      </c>
    </row>
    <row r="492" spans="13:94" ht="15" customHeight="1" x14ac:dyDescent="0.3">
      <c r="M492" s="2">
        <f>M491+1</f>
        <v>2</v>
      </c>
      <c r="N492" s="2" t="str">
        <f t="shared" ref="N492:N499" si="119">IF(ISTEXT(O492),$O$489,"")</f>
        <v/>
      </c>
      <c r="O492" s="2" t="e" cm="1">
        <f t="array" ref="O492">INDEX($A$400:$A$429,SMALL(IF(ISNUMBER(MATCH($B$400:$B$429,$O$489,0)),MATCH(ROW($B$400:$B$429),ROW($B$400:$B$429)),""),ROWS($A$1:A2)))</f>
        <v>#NUM!</v>
      </c>
      <c r="P492" s="162" t="e">
        <f>INDEX(P$14:P$217,(MATCH($N492&amp;$O492,$H$14:$H$217,0)))</f>
        <v>#NUM!</v>
      </c>
      <c r="Q492" s="162" t="e">
        <f t="shared" si="116"/>
        <v>#NUM!</v>
      </c>
      <c r="R492" s="162" t="e">
        <f t="shared" si="116"/>
        <v>#NUM!</v>
      </c>
      <c r="S492" s="162" t="e">
        <f t="shared" si="116"/>
        <v>#NUM!</v>
      </c>
      <c r="T492" s="162" t="e">
        <f t="shared" si="116"/>
        <v>#NUM!</v>
      </c>
      <c r="U492" s="162" t="e">
        <f t="shared" si="116"/>
        <v>#NUM!</v>
      </c>
      <c r="V492" s="162" t="e">
        <f t="shared" si="116"/>
        <v>#NUM!</v>
      </c>
      <c r="W492" s="162" t="e">
        <f t="shared" si="116"/>
        <v>#NUM!</v>
      </c>
      <c r="X492" s="162" t="e">
        <f t="shared" si="116"/>
        <v>#NUM!</v>
      </c>
      <c r="Y492" s="162" t="e">
        <f t="shared" si="116"/>
        <v>#NUM!</v>
      </c>
      <c r="Z492" s="162" t="e">
        <f t="shared" si="116"/>
        <v>#NUM!</v>
      </c>
      <c r="AA492" s="162" t="e">
        <f t="shared" si="116"/>
        <v>#NUM!</v>
      </c>
      <c r="AB492" s="162" t="e">
        <f t="shared" si="116"/>
        <v>#NUM!</v>
      </c>
      <c r="AC492" s="162" t="e">
        <f t="shared" si="116"/>
        <v>#NUM!</v>
      </c>
      <c r="AD492" s="162" t="e">
        <f t="shared" si="116"/>
        <v>#NUM!</v>
      </c>
      <c r="AE492" s="162" t="e">
        <f t="shared" si="116"/>
        <v>#NUM!</v>
      </c>
      <c r="AF492" s="162" t="e">
        <f t="shared" si="116"/>
        <v>#NUM!</v>
      </c>
      <c r="AG492" s="162" t="e">
        <f t="shared" si="116"/>
        <v>#NUM!</v>
      </c>
      <c r="AH492" s="162" t="e">
        <f t="shared" si="116"/>
        <v>#NUM!</v>
      </c>
      <c r="AI492" s="162" t="e">
        <f t="shared" si="116"/>
        <v>#NUM!</v>
      </c>
      <c r="AJ492" s="162" t="e">
        <f t="shared" si="116"/>
        <v>#NUM!</v>
      </c>
      <c r="AK492" s="162" t="e">
        <f t="shared" si="116"/>
        <v>#NUM!</v>
      </c>
      <c r="AL492" s="162" t="e">
        <f t="shared" si="116"/>
        <v>#NUM!</v>
      </c>
      <c r="AM492" s="162" t="e">
        <f t="shared" si="116"/>
        <v>#NUM!</v>
      </c>
      <c r="AN492" s="162" t="e">
        <f t="shared" si="116"/>
        <v>#NUM!</v>
      </c>
      <c r="AO492" s="162" t="e">
        <f t="shared" si="116"/>
        <v>#NUM!</v>
      </c>
      <c r="AP492" s="162" t="e">
        <f t="shared" si="116"/>
        <v>#NUM!</v>
      </c>
      <c r="AQ492" s="162" t="e">
        <f t="shared" si="116"/>
        <v>#NUM!</v>
      </c>
      <c r="AR492" s="162" t="e">
        <f t="shared" si="116"/>
        <v>#NUM!</v>
      </c>
      <c r="AS492" s="162" t="e">
        <f t="shared" si="116"/>
        <v>#NUM!</v>
      </c>
      <c r="AT492" s="162" t="e">
        <f t="shared" si="116"/>
        <v>#NUM!</v>
      </c>
      <c r="AU492" s="162" t="e">
        <f t="shared" si="116"/>
        <v>#NUM!</v>
      </c>
      <c r="AV492" s="162" t="e">
        <f t="shared" si="116"/>
        <v>#NUM!</v>
      </c>
      <c r="AW492" s="162" t="e">
        <f t="shared" si="116"/>
        <v>#NUM!</v>
      </c>
      <c r="AX492" s="162" t="e">
        <f t="shared" si="116"/>
        <v>#NUM!</v>
      </c>
      <c r="AY492" s="162" t="e">
        <f t="shared" si="116"/>
        <v>#NUM!</v>
      </c>
      <c r="AZ492" s="162" t="e">
        <f t="shared" si="116"/>
        <v>#NUM!</v>
      </c>
      <c r="BA492" s="162" t="e">
        <f t="shared" si="116"/>
        <v>#NUM!</v>
      </c>
      <c r="BB492" s="162" t="e">
        <f t="shared" si="116"/>
        <v>#NUM!</v>
      </c>
      <c r="BC492" s="162" t="e">
        <f t="shared" si="116"/>
        <v>#NUM!</v>
      </c>
      <c r="BD492" s="162" t="e">
        <f t="shared" si="116"/>
        <v>#NUM!</v>
      </c>
      <c r="BE492" s="162" t="e">
        <f t="shared" si="116"/>
        <v>#NUM!</v>
      </c>
      <c r="BF492" s="162" t="e">
        <f t="shared" si="116"/>
        <v>#NUM!</v>
      </c>
      <c r="BG492" s="162" t="e">
        <f t="shared" si="116"/>
        <v>#NUM!</v>
      </c>
      <c r="BH492" s="162" t="e">
        <f t="shared" si="116"/>
        <v>#NUM!</v>
      </c>
      <c r="BI492" s="162" t="e">
        <f t="shared" si="116"/>
        <v>#NUM!</v>
      </c>
      <c r="BJ492" s="162" t="e">
        <f t="shared" si="116"/>
        <v>#NUM!</v>
      </c>
      <c r="BK492" s="162" t="e">
        <f t="shared" si="116"/>
        <v>#NUM!</v>
      </c>
      <c r="BL492" s="162" t="e">
        <f t="shared" si="116"/>
        <v>#NUM!</v>
      </c>
      <c r="BM492" s="162" t="e">
        <f t="shared" si="117"/>
        <v>#NUM!</v>
      </c>
      <c r="BN492" s="162" t="e">
        <f t="shared" si="118"/>
        <v>#NUM!</v>
      </c>
      <c r="BO492" s="162" t="e">
        <f t="shared" si="118"/>
        <v>#NUM!</v>
      </c>
      <c r="BP492" s="162" t="e">
        <f t="shared" si="118"/>
        <v>#NUM!</v>
      </c>
      <c r="BQ492" s="162" t="e">
        <f t="shared" si="118"/>
        <v>#NUM!</v>
      </c>
      <c r="BR492" s="162" t="e">
        <f t="shared" si="118"/>
        <v>#NUM!</v>
      </c>
      <c r="BS492" s="162" t="e">
        <f t="shared" si="118"/>
        <v>#NUM!</v>
      </c>
      <c r="BT492" s="162" t="e">
        <f t="shared" si="118"/>
        <v>#NUM!</v>
      </c>
      <c r="BU492" s="162" t="e">
        <f t="shared" si="118"/>
        <v>#NUM!</v>
      </c>
      <c r="BV492" s="162" t="e">
        <f t="shared" si="118"/>
        <v>#NUM!</v>
      </c>
      <c r="BW492" s="162" t="e">
        <f t="shared" si="118"/>
        <v>#NUM!</v>
      </c>
      <c r="BX492" s="162" t="e">
        <f t="shared" si="118"/>
        <v>#NUM!</v>
      </c>
      <c r="BY492" s="162" t="e">
        <f t="shared" si="118"/>
        <v>#NUM!</v>
      </c>
      <c r="BZ492" s="162" t="e">
        <f t="shared" si="118"/>
        <v>#NUM!</v>
      </c>
      <c r="CA492" s="162" t="e">
        <f t="shared" si="118"/>
        <v>#NUM!</v>
      </c>
      <c r="CB492" s="162" t="e">
        <f t="shared" si="118"/>
        <v>#NUM!</v>
      </c>
      <c r="CC492" s="162" t="e">
        <f t="shared" si="118"/>
        <v>#NUM!</v>
      </c>
      <c r="CD492" s="162" t="e">
        <f t="shared" si="118"/>
        <v>#NUM!</v>
      </c>
      <c r="CE492" s="162" t="e">
        <f t="shared" si="118"/>
        <v>#NUM!</v>
      </c>
      <c r="CF492" s="162" t="e">
        <f t="shared" si="118"/>
        <v>#NUM!</v>
      </c>
      <c r="CG492" s="162" t="e">
        <f t="shared" si="118"/>
        <v>#NUM!</v>
      </c>
      <c r="CH492" s="162" t="e">
        <f t="shared" si="118"/>
        <v>#NUM!</v>
      </c>
      <c r="CI492" s="162" t="e">
        <f t="shared" si="118"/>
        <v>#NUM!</v>
      </c>
      <c r="CJ492" s="162" t="e">
        <f t="shared" si="118"/>
        <v>#NUM!</v>
      </c>
      <c r="CK492" s="162" t="e">
        <f t="shared" si="118"/>
        <v>#NUM!</v>
      </c>
      <c r="CL492" s="162" t="e">
        <f t="shared" si="118"/>
        <v>#NUM!</v>
      </c>
      <c r="CM492" s="162" t="e">
        <f t="shared" si="118"/>
        <v>#NUM!</v>
      </c>
      <c r="CN492" s="162" t="e">
        <f t="shared" si="118"/>
        <v>#NUM!</v>
      </c>
      <c r="CO492" s="162" t="e">
        <f t="shared" si="118"/>
        <v>#NUM!</v>
      </c>
      <c r="CP492" s="162" t="e">
        <f t="shared" si="118"/>
        <v>#NUM!</v>
      </c>
    </row>
    <row r="493" spans="13:94" ht="15" customHeight="1" x14ac:dyDescent="0.3">
      <c r="M493" s="2">
        <f t="shared" ref="M493:M499" si="120">M492+1</f>
        <v>3</v>
      </c>
      <c r="N493" s="2" t="str">
        <f t="shared" si="119"/>
        <v/>
      </c>
      <c r="O493" s="2" t="e" cm="1">
        <f t="array" ref="O493">INDEX($A$400:$A$429,SMALL(IF(ISNUMBER(MATCH($B$400:$B$429,$O$489,0)),MATCH(ROW($B$400:$B$429),ROW($B$400:$B$429)),""),ROWS($A$1:A3)))</f>
        <v>#NUM!</v>
      </c>
      <c r="P493" s="162" t="e">
        <f t="shared" ref="P493:AE500" si="121">INDEX(P$14:P$217,(MATCH($N493&amp;$O493,$H$14:$H$217,0)))</f>
        <v>#NUM!</v>
      </c>
      <c r="Q493" s="162" t="e">
        <f t="shared" si="116"/>
        <v>#NUM!</v>
      </c>
      <c r="R493" s="162" t="e">
        <f t="shared" si="116"/>
        <v>#NUM!</v>
      </c>
      <c r="S493" s="162" t="e">
        <f t="shared" si="116"/>
        <v>#NUM!</v>
      </c>
      <c r="T493" s="162" t="e">
        <f t="shared" si="116"/>
        <v>#NUM!</v>
      </c>
      <c r="U493" s="162" t="e">
        <f t="shared" si="116"/>
        <v>#NUM!</v>
      </c>
      <c r="V493" s="162" t="e">
        <f t="shared" si="116"/>
        <v>#NUM!</v>
      </c>
      <c r="W493" s="162" t="e">
        <f t="shared" si="116"/>
        <v>#NUM!</v>
      </c>
      <c r="X493" s="162" t="e">
        <f t="shared" si="116"/>
        <v>#NUM!</v>
      </c>
      <c r="Y493" s="162" t="e">
        <f t="shared" si="116"/>
        <v>#NUM!</v>
      </c>
      <c r="Z493" s="162" t="e">
        <f t="shared" si="116"/>
        <v>#NUM!</v>
      </c>
      <c r="AA493" s="162" t="e">
        <f t="shared" si="116"/>
        <v>#NUM!</v>
      </c>
      <c r="AB493" s="162" t="e">
        <f t="shared" si="116"/>
        <v>#NUM!</v>
      </c>
      <c r="AC493" s="162" t="e">
        <f t="shared" si="116"/>
        <v>#NUM!</v>
      </c>
      <c r="AD493" s="162" t="e">
        <f t="shared" si="116"/>
        <v>#NUM!</v>
      </c>
      <c r="AE493" s="162" t="e">
        <f t="shared" si="116"/>
        <v>#NUM!</v>
      </c>
      <c r="AF493" s="162" t="e">
        <f t="shared" si="116"/>
        <v>#NUM!</v>
      </c>
      <c r="AG493" s="162" t="e">
        <f t="shared" si="116"/>
        <v>#NUM!</v>
      </c>
      <c r="AH493" s="162" t="e">
        <f t="shared" si="116"/>
        <v>#NUM!</v>
      </c>
      <c r="AI493" s="162" t="e">
        <f t="shared" si="116"/>
        <v>#NUM!</v>
      </c>
      <c r="AJ493" s="162" t="e">
        <f t="shared" si="116"/>
        <v>#NUM!</v>
      </c>
      <c r="AK493" s="162" t="e">
        <f t="shared" si="116"/>
        <v>#NUM!</v>
      </c>
      <c r="AL493" s="162" t="e">
        <f t="shared" si="116"/>
        <v>#NUM!</v>
      </c>
      <c r="AM493" s="162" t="e">
        <f t="shared" si="116"/>
        <v>#NUM!</v>
      </c>
      <c r="AN493" s="162" t="e">
        <f t="shared" si="116"/>
        <v>#NUM!</v>
      </c>
      <c r="AO493" s="162" t="e">
        <f t="shared" si="116"/>
        <v>#NUM!</v>
      </c>
      <c r="AP493" s="162" t="e">
        <f t="shared" si="116"/>
        <v>#NUM!</v>
      </c>
      <c r="AQ493" s="162" t="e">
        <f t="shared" si="116"/>
        <v>#NUM!</v>
      </c>
      <c r="AR493" s="162" t="e">
        <f t="shared" si="116"/>
        <v>#NUM!</v>
      </c>
      <c r="AS493" s="162" t="e">
        <f t="shared" si="116"/>
        <v>#NUM!</v>
      </c>
      <c r="AT493" s="162" t="e">
        <f t="shared" si="116"/>
        <v>#NUM!</v>
      </c>
      <c r="AU493" s="162" t="e">
        <f t="shared" si="116"/>
        <v>#NUM!</v>
      </c>
      <c r="AV493" s="162" t="e">
        <f t="shared" si="116"/>
        <v>#NUM!</v>
      </c>
      <c r="AW493" s="162" t="e">
        <f t="shared" si="116"/>
        <v>#NUM!</v>
      </c>
      <c r="AX493" s="162" t="e">
        <f t="shared" si="116"/>
        <v>#NUM!</v>
      </c>
      <c r="AY493" s="162" t="e">
        <f t="shared" si="116"/>
        <v>#NUM!</v>
      </c>
      <c r="AZ493" s="162" t="e">
        <f t="shared" si="116"/>
        <v>#NUM!</v>
      </c>
      <c r="BA493" s="162" t="e">
        <f t="shared" si="116"/>
        <v>#NUM!</v>
      </c>
      <c r="BB493" s="162" t="e">
        <f t="shared" si="116"/>
        <v>#NUM!</v>
      </c>
      <c r="BC493" s="162" t="e">
        <f t="shared" si="116"/>
        <v>#NUM!</v>
      </c>
      <c r="BD493" s="162" t="e">
        <f t="shared" si="116"/>
        <v>#NUM!</v>
      </c>
      <c r="BE493" s="162" t="e">
        <f t="shared" si="116"/>
        <v>#NUM!</v>
      </c>
      <c r="BF493" s="162" t="e">
        <f t="shared" si="116"/>
        <v>#NUM!</v>
      </c>
      <c r="BG493" s="162" t="e">
        <f t="shared" si="116"/>
        <v>#NUM!</v>
      </c>
      <c r="BH493" s="162" t="e">
        <f t="shared" si="116"/>
        <v>#NUM!</v>
      </c>
      <c r="BI493" s="162" t="e">
        <f t="shared" si="116"/>
        <v>#NUM!</v>
      </c>
      <c r="BJ493" s="162" t="e">
        <f t="shared" si="116"/>
        <v>#NUM!</v>
      </c>
      <c r="BK493" s="162" t="e">
        <f t="shared" si="116"/>
        <v>#NUM!</v>
      </c>
      <c r="BL493" s="162" t="e">
        <f t="shared" si="116"/>
        <v>#NUM!</v>
      </c>
      <c r="BM493" s="162" t="e">
        <f t="shared" si="117"/>
        <v>#NUM!</v>
      </c>
      <c r="BN493" s="162" t="e">
        <f t="shared" si="118"/>
        <v>#NUM!</v>
      </c>
      <c r="BO493" s="162" t="e">
        <f t="shared" si="118"/>
        <v>#NUM!</v>
      </c>
      <c r="BP493" s="162" t="e">
        <f t="shared" si="118"/>
        <v>#NUM!</v>
      </c>
      <c r="BQ493" s="162" t="e">
        <f t="shared" si="118"/>
        <v>#NUM!</v>
      </c>
      <c r="BR493" s="162" t="e">
        <f t="shared" si="118"/>
        <v>#NUM!</v>
      </c>
      <c r="BS493" s="162" t="e">
        <f t="shared" si="118"/>
        <v>#NUM!</v>
      </c>
      <c r="BT493" s="162" t="e">
        <f t="shared" si="118"/>
        <v>#NUM!</v>
      </c>
      <c r="BU493" s="162" t="e">
        <f t="shared" si="118"/>
        <v>#NUM!</v>
      </c>
      <c r="BV493" s="162" t="e">
        <f t="shared" si="118"/>
        <v>#NUM!</v>
      </c>
      <c r="BW493" s="162" t="e">
        <f t="shared" si="118"/>
        <v>#NUM!</v>
      </c>
      <c r="BX493" s="162" t="e">
        <f t="shared" si="118"/>
        <v>#NUM!</v>
      </c>
      <c r="BY493" s="162" t="e">
        <f t="shared" si="118"/>
        <v>#NUM!</v>
      </c>
      <c r="BZ493" s="162" t="e">
        <f t="shared" si="118"/>
        <v>#NUM!</v>
      </c>
      <c r="CA493" s="162" t="e">
        <f t="shared" si="118"/>
        <v>#NUM!</v>
      </c>
      <c r="CB493" s="162" t="e">
        <f t="shared" si="118"/>
        <v>#NUM!</v>
      </c>
      <c r="CC493" s="162" t="e">
        <f t="shared" si="118"/>
        <v>#NUM!</v>
      </c>
      <c r="CD493" s="162" t="e">
        <f t="shared" si="118"/>
        <v>#NUM!</v>
      </c>
      <c r="CE493" s="162" t="e">
        <f t="shared" si="118"/>
        <v>#NUM!</v>
      </c>
      <c r="CF493" s="162" t="e">
        <f t="shared" si="118"/>
        <v>#NUM!</v>
      </c>
      <c r="CG493" s="162" t="e">
        <f t="shared" si="118"/>
        <v>#NUM!</v>
      </c>
      <c r="CH493" s="162" t="e">
        <f t="shared" si="118"/>
        <v>#NUM!</v>
      </c>
      <c r="CI493" s="162" t="e">
        <f t="shared" si="118"/>
        <v>#NUM!</v>
      </c>
      <c r="CJ493" s="162" t="e">
        <f t="shared" si="118"/>
        <v>#NUM!</v>
      </c>
      <c r="CK493" s="162" t="e">
        <f t="shared" si="118"/>
        <v>#NUM!</v>
      </c>
      <c r="CL493" s="162" t="e">
        <f t="shared" si="118"/>
        <v>#NUM!</v>
      </c>
      <c r="CM493" s="162" t="e">
        <f t="shared" si="118"/>
        <v>#NUM!</v>
      </c>
      <c r="CN493" s="162" t="e">
        <f t="shared" si="118"/>
        <v>#NUM!</v>
      </c>
      <c r="CO493" s="162" t="e">
        <f t="shared" si="118"/>
        <v>#NUM!</v>
      </c>
      <c r="CP493" s="162" t="e">
        <f t="shared" si="118"/>
        <v>#NUM!</v>
      </c>
    </row>
    <row r="494" spans="13:94" ht="15" customHeight="1" x14ac:dyDescent="0.3">
      <c r="M494" s="2">
        <f t="shared" si="120"/>
        <v>4</v>
      </c>
      <c r="N494" s="2" t="str">
        <f t="shared" si="119"/>
        <v/>
      </c>
      <c r="O494" s="2" t="e" cm="1">
        <f t="array" ref="O494">INDEX($A$400:$A$429,SMALL(IF(ISNUMBER(MATCH($B$400:$B$429,$O$489,0)),MATCH(ROW($B$400:$B$429),ROW($B$400:$B$429)),""),ROWS($A$1:A4)))</f>
        <v>#NUM!</v>
      </c>
      <c r="P494" s="162" t="e">
        <f t="shared" si="121"/>
        <v>#NUM!</v>
      </c>
      <c r="Q494" s="162" t="e">
        <f t="shared" si="116"/>
        <v>#NUM!</v>
      </c>
      <c r="R494" s="162" t="e">
        <f t="shared" si="116"/>
        <v>#NUM!</v>
      </c>
      <c r="S494" s="162" t="e">
        <f t="shared" si="116"/>
        <v>#NUM!</v>
      </c>
      <c r="T494" s="162" t="e">
        <f t="shared" si="116"/>
        <v>#NUM!</v>
      </c>
      <c r="U494" s="162" t="e">
        <f t="shared" si="116"/>
        <v>#NUM!</v>
      </c>
      <c r="V494" s="162" t="e">
        <f t="shared" si="116"/>
        <v>#NUM!</v>
      </c>
      <c r="W494" s="162" t="e">
        <f t="shared" si="116"/>
        <v>#NUM!</v>
      </c>
      <c r="X494" s="162" t="e">
        <f t="shared" si="116"/>
        <v>#NUM!</v>
      </c>
      <c r="Y494" s="162" t="e">
        <f t="shared" si="116"/>
        <v>#NUM!</v>
      </c>
      <c r="Z494" s="162" t="e">
        <f t="shared" si="116"/>
        <v>#NUM!</v>
      </c>
      <c r="AA494" s="162" t="e">
        <f t="shared" si="116"/>
        <v>#NUM!</v>
      </c>
      <c r="AB494" s="162" t="e">
        <f t="shared" si="116"/>
        <v>#NUM!</v>
      </c>
      <c r="AC494" s="162" t="e">
        <f t="shared" si="116"/>
        <v>#NUM!</v>
      </c>
      <c r="AD494" s="162" t="e">
        <f t="shared" si="116"/>
        <v>#NUM!</v>
      </c>
      <c r="AE494" s="162" t="e">
        <f t="shared" si="116"/>
        <v>#NUM!</v>
      </c>
      <c r="AF494" s="162" t="e">
        <f t="shared" si="116"/>
        <v>#NUM!</v>
      </c>
      <c r="AG494" s="162" t="e">
        <f t="shared" si="116"/>
        <v>#NUM!</v>
      </c>
      <c r="AH494" s="162" t="e">
        <f t="shared" si="116"/>
        <v>#NUM!</v>
      </c>
      <c r="AI494" s="162" t="e">
        <f t="shared" si="116"/>
        <v>#NUM!</v>
      </c>
      <c r="AJ494" s="162" t="e">
        <f t="shared" si="116"/>
        <v>#NUM!</v>
      </c>
      <c r="AK494" s="162" t="e">
        <f t="shared" si="116"/>
        <v>#NUM!</v>
      </c>
      <c r="AL494" s="162" t="e">
        <f t="shared" si="116"/>
        <v>#NUM!</v>
      </c>
      <c r="AM494" s="162" t="e">
        <f t="shared" si="116"/>
        <v>#NUM!</v>
      </c>
      <c r="AN494" s="162" t="e">
        <f t="shared" si="116"/>
        <v>#NUM!</v>
      </c>
      <c r="AO494" s="162" t="e">
        <f t="shared" si="116"/>
        <v>#NUM!</v>
      </c>
      <c r="AP494" s="162" t="e">
        <f t="shared" si="116"/>
        <v>#NUM!</v>
      </c>
      <c r="AQ494" s="162" t="e">
        <f t="shared" si="116"/>
        <v>#NUM!</v>
      </c>
      <c r="AR494" s="162" t="e">
        <f t="shared" si="116"/>
        <v>#NUM!</v>
      </c>
      <c r="AS494" s="162" t="e">
        <f t="shared" si="116"/>
        <v>#NUM!</v>
      </c>
      <c r="AT494" s="162" t="e">
        <f t="shared" si="116"/>
        <v>#NUM!</v>
      </c>
      <c r="AU494" s="162" t="e">
        <f t="shared" si="116"/>
        <v>#NUM!</v>
      </c>
      <c r="AV494" s="162" t="e">
        <f t="shared" si="116"/>
        <v>#NUM!</v>
      </c>
      <c r="AW494" s="162" t="e">
        <f t="shared" si="116"/>
        <v>#NUM!</v>
      </c>
      <c r="AX494" s="162" t="e">
        <f t="shared" si="116"/>
        <v>#NUM!</v>
      </c>
      <c r="AY494" s="162" t="e">
        <f t="shared" si="116"/>
        <v>#NUM!</v>
      </c>
      <c r="AZ494" s="162" t="e">
        <f t="shared" si="116"/>
        <v>#NUM!</v>
      </c>
      <c r="BA494" s="162" t="e">
        <f t="shared" si="116"/>
        <v>#NUM!</v>
      </c>
      <c r="BB494" s="162" t="e">
        <f t="shared" si="116"/>
        <v>#NUM!</v>
      </c>
      <c r="BC494" s="162" t="e">
        <f t="shared" si="116"/>
        <v>#NUM!</v>
      </c>
      <c r="BD494" s="162" t="e">
        <f t="shared" si="116"/>
        <v>#NUM!</v>
      </c>
      <c r="BE494" s="162" t="e">
        <f t="shared" si="116"/>
        <v>#NUM!</v>
      </c>
      <c r="BF494" s="162" t="e">
        <f t="shared" si="116"/>
        <v>#NUM!</v>
      </c>
      <c r="BG494" s="162" t="e">
        <f t="shared" si="116"/>
        <v>#NUM!</v>
      </c>
      <c r="BH494" s="162" t="e">
        <f t="shared" si="116"/>
        <v>#NUM!</v>
      </c>
      <c r="BI494" s="162" t="e">
        <f t="shared" si="116"/>
        <v>#NUM!</v>
      </c>
      <c r="BJ494" s="162" t="e">
        <f t="shared" si="116"/>
        <v>#NUM!</v>
      </c>
      <c r="BK494" s="162" t="e">
        <f t="shared" si="116"/>
        <v>#NUM!</v>
      </c>
      <c r="BL494" s="162" t="e">
        <f t="shared" si="116"/>
        <v>#NUM!</v>
      </c>
      <c r="BM494" s="162" t="e">
        <f t="shared" si="117"/>
        <v>#NUM!</v>
      </c>
      <c r="BN494" s="162" t="e">
        <f t="shared" si="118"/>
        <v>#NUM!</v>
      </c>
      <c r="BO494" s="162" t="e">
        <f t="shared" si="118"/>
        <v>#NUM!</v>
      </c>
      <c r="BP494" s="162" t="e">
        <f t="shared" si="118"/>
        <v>#NUM!</v>
      </c>
      <c r="BQ494" s="162" t="e">
        <f t="shared" si="118"/>
        <v>#NUM!</v>
      </c>
      <c r="BR494" s="162" t="e">
        <f t="shared" si="118"/>
        <v>#NUM!</v>
      </c>
      <c r="BS494" s="162" t="e">
        <f t="shared" si="118"/>
        <v>#NUM!</v>
      </c>
      <c r="BT494" s="162" t="e">
        <f t="shared" si="118"/>
        <v>#NUM!</v>
      </c>
      <c r="BU494" s="162" t="e">
        <f t="shared" si="118"/>
        <v>#NUM!</v>
      </c>
      <c r="BV494" s="162" t="e">
        <f t="shared" si="118"/>
        <v>#NUM!</v>
      </c>
      <c r="BW494" s="162" t="e">
        <f t="shared" si="118"/>
        <v>#NUM!</v>
      </c>
      <c r="BX494" s="162" t="e">
        <f t="shared" si="118"/>
        <v>#NUM!</v>
      </c>
      <c r="BY494" s="162" t="e">
        <f t="shared" si="118"/>
        <v>#NUM!</v>
      </c>
      <c r="BZ494" s="162" t="e">
        <f t="shared" si="118"/>
        <v>#NUM!</v>
      </c>
      <c r="CA494" s="162" t="e">
        <f t="shared" si="118"/>
        <v>#NUM!</v>
      </c>
      <c r="CB494" s="162" t="e">
        <f t="shared" si="118"/>
        <v>#NUM!</v>
      </c>
      <c r="CC494" s="162" t="e">
        <f t="shared" si="118"/>
        <v>#NUM!</v>
      </c>
      <c r="CD494" s="162" t="e">
        <f t="shared" si="118"/>
        <v>#NUM!</v>
      </c>
      <c r="CE494" s="162" t="e">
        <f t="shared" si="118"/>
        <v>#NUM!</v>
      </c>
      <c r="CF494" s="162" t="e">
        <f t="shared" si="118"/>
        <v>#NUM!</v>
      </c>
      <c r="CG494" s="162" t="e">
        <f t="shared" si="118"/>
        <v>#NUM!</v>
      </c>
      <c r="CH494" s="162" t="e">
        <f t="shared" si="118"/>
        <v>#NUM!</v>
      </c>
      <c r="CI494" s="162" t="e">
        <f t="shared" si="118"/>
        <v>#NUM!</v>
      </c>
      <c r="CJ494" s="162" t="e">
        <f t="shared" si="118"/>
        <v>#NUM!</v>
      </c>
      <c r="CK494" s="162" t="e">
        <f t="shared" si="118"/>
        <v>#NUM!</v>
      </c>
      <c r="CL494" s="162" t="e">
        <f t="shared" si="118"/>
        <v>#NUM!</v>
      </c>
      <c r="CM494" s="162" t="e">
        <f t="shared" si="118"/>
        <v>#NUM!</v>
      </c>
      <c r="CN494" s="162" t="e">
        <f t="shared" si="118"/>
        <v>#NUM!</v>
      </c>
      <c r="CO494" s="162" t="e">
        <f t="shared" si="118"/>
        <v>#NUM!</v>
      </c>
      <c r="CP494" s="162" t="e">
        <f t="shared" si="118"/>
        <v>#NUM!</v>
      </c>
    </row>
    <row r="495" spans="13:94" ht="15" customHeight="1" x14ac:dyDescent="0.3">
      <c r="M495" s="2">
        <f t="shared" si="120"/>
        <v>5</v>
      </c>
      <c r="N495" s="2" t="str">
        <f t="shared" si="119"/>
        <v/>
      </c>
      <c r="O495" s="2" t="e" cm="1">
        <f t="array" ref="O495">INDEX($A$400:$A$429,SMALL(IF(ISNUMBER(MATCH($B$400:$B$429,$O$489,0)),MATCH(ROW($B$400:$B$429),ROW($B$400:$B$429)),""),ROWS($A$1:A5)))</f>
        <v>#NUM!</v>
      </c>
      <c r="P495" s="162" t="e">
        <f t="shared" si="121"/>
        <v>#NUM!</v>
      </c>
      <c r="Q495" s="162" t="e">
        <f t="shared" si="116"/>
        <v>#NUM!</v>
      </c>
      <c r="R495" s="162" t="e">
        <f t="shared" si="116"/>
        <v>#NUM!</v>
      </c>
      <c r="S495" s="162" t="e">
        <f t="shared" si="116"/>
        <v>#NUM!</v>
      </c>
      <c r="T495" s="162" t="e">
        <f t="shared" si="116"/>
        <v>#NUM!</v>
      </c>
      <c r="U495" s="162" t="e">
        <f t="shared" si="116"/>
        <v>#NUM!</v>
      </c>
      <c r="V495" s="162" t="e">
        <f t="shared" si="116"/>
        <v>#NUM!</v>
      </c>
      <c r="W495" s="162" t="e">
        <f t="shared" si="116"/>
        <v>#NUM!</v>
      </c>
      <c r="X495" s="162" t="e">
        <f t="shared" si="116"/>
        <v>#NUM!</v>
      </c>
      <c r="Y495" s="162" t="e">
        <f t="shared" si="116"/>
        <v>#NUM!</v>
      </c>
      <c r="Z495" s="162" t="e">
        <f t="shared" si="116"/>
        <v>#NUM!</v>
      </c>
      <c r="AA495" s="162" t="e">
        <f t="shared" si="116"/>
        <v>#NUM!</v>
      </c>
      <c r="AB495" s="162" t="e">
        <f t="shared" si="116"/>
        <v>#NUM!</v>
      </c>
      <c r="AC495" s="162" t="e">
        <f t="shared" si="116"/>
        <v>#NUM!</v>
      </c>
      <c r="AD495" s="162" t="e">
        <f t="shared" si="116"/>
        <v>#NUM!</v>
      </c>
      <c r="AE495" s="162" t="e">
        <f t="shared" si="116"/>
        <v>#NUM!</v>
      </c>
      <c r="AF495" s="162" t="e">
        <f t="shared" si="116"/>
        <v>#NUM!</v>
      </c>
      <c r="AG495" s="162" t="e">
        <f t="shared" si="116"/>
        <v>#NUM!</v>
      </c>
      <c r="AH495" s="162" t="e">
        <f t="shared" si="116"/>
        <v>#NUM!</v>
      </c>
      <c r="AI495" s="162" t="e">
        <f t="shared" si="116"/>
        <v>#NUM!</v>
      </c>
      <c r="AJ495" s="162" t="e">
        <f t="shared" si="116"/>
        <v>#NUM!</v>
      </c>
      <c r="AK495" s="162" t="e">
        <f t="shared" si="116"/>
        <v>#NUM!</v>
      </c>
      <c r="AL495" s="162" t="e">
        <f t="shared" si="116"/>
        <v>#NUM!</v>
      </c>
      <c r="AM495" s="162" t="e">
        <f t="shared" si="116"/>
        <v>#NUM!</v>
      </c>
      <c r="AN495" s="162" t="e">
        <f t="shared" si="116"/>
        <v>#NUM!</v>
      </c>
      <c r="AO495" s="162" t="e">
        <f t="shared" si="116"/>
        <v>#NUM!</v>
      </c>
      <c r="AP495" s="162" t="e">
        <f t="shared" si="116"/>
        <v>#NUM!</v>
      </c>
      <c r="AQ495" s="162" t="e">
        <f t="shared" si="116"/>
        <v>#NUM!</v>
      </c>
      <c r="AR495" s="162" t="e">
        <f t="shared" si="116"/>
        <v>#NUM!</v>
      </c>
      <c r="AS495" s="162" t="e">
        <f t="shared" si="116"/>
        <v>#NUM!</v>
      </c>
      <c r="AT495" s="162" t="e">
        <f t="shared" si="116"/>
        <v>#NUM!</v>
      </c>
      <c r="AU495" s="162" t="e">
        <f t="shared" si="116"/>
        <v>#NUM!</v>
      </c>
      <c r="AV495" s="162" t="e">
        <f t="shared" si="116"/>
        <v>#NUM!</v>
      </c>
      <c r="AW495" s="162" t="e">
        <f t="shared" si="116"/>
        <v>#NUM!</v>
      </c>
      <c r="AX495" s="162" t="e">
        <f t="shared" si="116"/>
        <v>#NUM!</v>
      </c>
      <c r="AY495" s="162" t="e">
        <f t="shared" si="116"/>
        <v>#NUM!</v>
      </c>
      <c r="AZ495" s="162" t="e">
        <f t="shared" si="116"/>
        <v>#NUM!</v>
      </c>
      <c r="BA495" s="162" t="e">
        <f t="shared" si="116"/>
        <v>#NUM!</v>
      </c>
      <c r="BB495" s="162" t="e">
        <f t="shared" si="116"/>
        <v>#NUM!</v>
      </c>
      <c r="BC495" s="162" t="e">
        <f t="shared" si="116"/>
        <v>#NUM!</v>
      </c>
      <c r="BD495" s="162" t="e">
        <f t="shared" si="116"/>
        <v>#NUM!</v>
      </c>
      <c r="BE495" s="162" t="e">
        <f t="shared" si="116"/>
        <v>#NUM!</v>
      </c>
      <c r="BF495" s="162" t="e">
        <f t="shared" si="116"/>
        <v>#NUM!</v>
      </c>
      <c r="BG495" s="162" t="e">
        <f t="shared" si="116"/>
        <v>#NUM!</v>
      </c>
      <c r="BH495" s="162" t="e">
        <f t="shared" si="116"/>
        <v>#NUM!</v>
      </c>
      <c r="BI495" s="162" t="e">
        <f t="shared" si="116"/>
        <v>#NUM!</v>
      </c>
      <c r="BJ495" s="162" t="e">
        <f t="shared" si="116"/>
        <v>#NUM!</v>
      </c>
      <c r="BK495" s="162" t="e">
        <f t="shared" si="116"/>
        <v>#NUM!</v>
      </c>
      <c r="BL495" s="162" t="e">
        <f t="shared" si="116"/>
        <v>#NUM!</v>
      </c>
      <c r="BM495" s="162" t="e">
        <f t="shared" si="117"/>
        <v>#NUM!</v>
      </c>
      <c r="BN495" s="162" t="e">
        <f t="shared" si="118"/>
        <v>#NUM!</v>
      </c>
      <c r="BO495" s="162" t="e">
        <f t="shared" si="118"/>
        <v>#NUM!</v>
      </c>
      <c r="BP495" s="162" t="e">
        <f t="shared" si="118"/>
        <v>#NUM!</v>
      </c>
      <c r="BQ495" s="162" t="e">
        <f t="shared" si="118"/>
        <v>#NUM!</v>
      </c>
      <c r="BR495" s="162" t="e">
        <f t="shared" si="118"/>
        <v>#NUM!</v>
      </c>
      <c r="BS495" s="162" t="e">
        <f t="shared" si="118"/>
        <v>#NUM!</v>
      </c>
      <c r="BT495" s="162" t="e">
        <f t="shared" si="118"/>
        <v>#NUM!</v>
      </c>
      <c r="BU495" s="162" t="e">
        <f t="shared" si="118"/>
        <v>#NUM!</v>
      </c>
      <c r="BV495" s="162" t="e">
        <f t="shared" si="118"/>
        <v>#NUM!</v>
      </c>
      <c r="BW495" s="162" t="e">
        <f t="shared" si="118"/>
        <v>#NUM!</v>
      </c>
      <c r="BX495" s="162" t="e">
        <f t="shared" si="118"/>
        <v>#NUM!</v>
      </c>
      <c r="BY495" s="162" t="e">
        <f t="shared" si="118"/>
        <v>#NUM!</v>
      </c>
      <c r="BZ495" s="162" t="e">
        <f t="shared" si="118"/>
        <v>#NUM!</v>
      </c>
      <c r="CA495" s="162" t="e">
        <f t="shared" si="118"/>
        <v>#NUM!</v>
      </c>
      <c r="CB495" s="162" t="e">
        <f t="shared" si="118"/>
        <v>#NUM!</v>
      </c>
      <c r="CC495" s="162" t="e">
        <f t="shared" si="118"/>
        <v>#NUM!</v>
      </c>
      <c r="CD495" s="162" t="e">
        <f t="shared" si="118"/>
        <v>#NUM!</v>
      </c>
      <c r="CE495" s="162" t="e">
        <f t="shared" si="118"/>
        <v>#NUM!</v>
      </c>
      <c r="CF495" s="162" t="e">
        <f t="shared" si="118"/>
        <v>#NUM!</v>
      </c>
      <c r="CG495" s="162" t="e">
        <f t="shared" si="118"/>
        <v>#NUM!</v>
      </c>
      <c r="CH495" s="162" t="e">
        <f t="shared" si="118"/>
        <v>#NUM!</v>
      </c>
      <c r="CI495" s="162" t="e">
        <f t="shared" si="118"/>
        <v>#NUM!</v>
      </c>
      <c r="CJ495" s="162" t="e">
        <f t="shared" si="118"/>
        <v>#NUM!</v>
      </c>
      <c r="CK495" s="162" t="e">
        <f t="shared" si="118"/>
        <v>#NUM!</v>
      </c>
      <c r="CL495" s="162" t="e">
        <f t="shared" si="118"/>
        <v>#NUM!</v>
      </c>
      <c r="CM495" s="162" t="e">
        <f t="shared" si="118"/>
        <v>#NUM!</v>
      </c>
      <c r="CN495" s="162" t="e">
        <f t="shared" si="118"/>
        <v>#NUM!</v>
      </c>
      <c r="CO495" s="162" t="e">
        <f t="shared" si="118"/>
        <v>#NUM!</v>
      </c>
      <c r="CP495" s="162" t="e">
        <f t="shared" si="118"/>
        <v>#NUM!</v>
      </c>
    </row>
    <row r="496" spans="13:94" ht="15" customHeight="1" x14ac:dyDescent="0.3">
      <c r="M496" s="2">
        <f t="shared" si="120"/>
        <v>6</v>
      </c>
      <c r="N496" s="2" t="str">
        <f t="shared" si="119"/>
        <v/>
      </c>
      <c r="O496" s="2" t="e" cm="1">
        <f t="array" ref="O496">INDEX($A$400:$A$429,SMALL(IF(ISNUMBER(MATCH($B$400:$B$429,$O$489,0)),MATCH(ROW($B$400:$B$429),ROW($B$400:$B$429)),""),ROWS($A$1:A6)))</f>
        <v>#NUM!</v>
      </c>
      <c r="P496" s="162" t="e">
        <f t="shared" si="121"/>
        <v>#NUM!</v>
      </c>
      <c r="Q496" s="162" t="e">
        <f t="shared" si="116"/>
        <v>#NUM!</v>
      </c>
      <c r="R496" s="162" t="e">
        <f t="shared" si="116"/>
        <v>#NUM!</v>
      </c>
      <c r="S496" s="162" t="e">
        <f t="shared" si="116"/>
        <v>#NUM!</v>
      </c>
      <c r="T496" s="162" t="e">
        <f t="shared" si="116"/>
        <v>#NUM!</v>
      </c>
      <c r="U496" s="162" t="e">
        <f t="shared" si="116"/>
        <v>#NUM!</v>
      </c>
      <c r="V496" s="162" t="e">
        <f t="shared" si="116"/>
        <v>#NUM!</v>
      </c>
      <c r="W496" s="162" t="e">
        <f t="shared" si="116"/>
        <v>#NUM!</v>
      </c>
      <c r="X496" s="162" t="e">
        <f t="shared" si="116"/>
        <v>#NUM!</v>
      </c>
      <c r="Y496" s="162" t="e">
        <f t="shared" si="116"/>
        <v>#NUM!</v>
      </c>
      <c r="Z496" s="162" t="e">
        <f t="shared" si="116"/>
        <v>#NUM!</v>
      </c>
      <c r="AA496" s="162" t="e">
        <f t="shared" ref="AA496:BL500" si="122">INDEX(AA$14:AA$217,(MATCH($N496&amp;$O496,$H$14:$H$217,0)))</f>
        <v>#NUM!</v>
      </c>
      <c r="AB496" s="162" t="e">
        <f t="shared" si="122"/>
        <v>#NUM!</v>
      </c>
      <c r="AC496" s="162" t="e">
        <f t="shared" si="122"/>
        <v>#NUM!</v>
      </c>
      <c r="AD496" s="162" t="e">
        <f t="shared" si="122"/>
        <v>#NUM!</v>
      </c>
      <c r="AE496" s="162" t="e">
        <f t="shared" si="122"/>
        <v>#NUM!</v>
      </c>
      <c r="AF496" s="162" t="e">
        <f t="shared" si="122"/>
        <v>#NUM!</v>
      </c>
      <c r="AG496" s="162" t="e">
        <f t="shared" si="122"/>
        <v>#NUM!</v>
      </c>
      <c r="AH496" s="162" t="e">
        <f t="shared" si="122"/>
        <v>#NUM!</v>
      </c>
      <c r="AI496" s="162" t="e">
        <f t="shared" si="122"/>
        <v>#NUM!</v>
      </c>
      <c r="AJ496" s="162" t="e">
        <f t="shared" si="122"/>
        <v>#NUM!</v>
      </c>
      <c r="AK496" s="162" t="e">
        <f t="shared" si="122"/>
        <v>#NUM!</v>
      </c>
      <c r="AL496" s="162" t="e">
        <f t="shared" si="122"/>
        <v>#NUM!</v>
      </c>
      <c r="AM496" s="162" t="e">
        <f t="shared" si="122"/>
        <v>#NUM!</v>
      </c>
      <c r="AN496" s="162" t="e">
        <f t="shared" si="122"/>
        <v>#NUM!</v>
      </c>
      <c r="AO496" s="162" t="e">
        <f t="shared" si="122"/>
        <v>#NUM!</v>
      </c>
      <c r="AP496" s="162" t="e">
        <f t="shared" si="122"/>
        <v>#NUM!</v>
      </c>
      <c r="AQ496" s="162" t="e">
        <f t="shared" si="122"/>
        <v>#NUM!</v>
      </c>
      <c r="AR496" s="162" t="e">
        <f t="shared" si="122"/>
        <v>#NUM!</v>
      </c>
      <c r="AS496" s="162" t="e">
        <f t="shared" si="122"/>
        <v>#NUM!</v>
      </c>
      <c r="AT496" s="162" t="e">
        <f t="shared" si="122"/>
        <v>#NUM!</v>
      </c>
      <c r="AU496" s="162" t="e">
        <f t="shared" si="122"/>
        <v>#NUM!</v>
      </c>
      <c r="AV496" s="162" t="e">
        <f t="shared" si="122"/>
        <v>#NUM!</v>
      </c>
      <c r="AW496" s="162" t="e">
        <f t="shared" si="122"/>
        <v>#NUM!</v>
      </c>
      <c r="AX496" s="162" t="e">
        <f t="shared" si="122"/>
        <v>#NUM!</v>
      </c>
      <c r="AY496" s="162" t="e">
        <f t="shared" si="122"/>
        <v>#NUM!</v>
      </c>
      <c r="AZ496" s="162" t="e">
        <f t="shared" si="122"/>
        <v>#NUM!</v>
      </c>
      <c r="BA496" s="162" t="e">
        <f t="shared" si="122"/>
        <v>#NUM!</v>
      </c>
      <c r="BB496" s="162" t="e">
        <f t="shared" si="122"/>
        <v>#NUM!</v>
      </c>
      <c r="BC496" s="162" t="e">
        <f t="shared" si="122"/>
        <v>#NUM!</v>
      </c>
      <c r="BD496" s="162" t="e">
        <f t="shared" si="122"/>
        <v>#NUM!</v>
      </c>
      <c r="BE496" s="162" t="e">
        <f t="shared" si="122"/>
        <v>#NUM!</v>
      </c>
      <c r="BF496" s="162" t="e">
        <f t="shared" si="122"/>
        <v>#NUM!</v>
      </c>
      <c r="BG496" s="162" t="e">
        <f t="shared" si="122"/>
        <v>#NUM!</v>
      </c>
      <c r="BH496" s="162" t="e">
        <f t="shared" si="122"/>
        <v>#NUM!</v>
      </c>
      <c r="BI496" s="162" t="e">
        <f t="shared" si="122"/>
        <v>#NUM!</v>
      </c>
      <c r="BJ496" s="162" t="e">
        <f t="shared" si="122"/>
        <v>#NUM!</v>
      </c>
      <c r="BK496" s="162" t="e">
        <f t="shared" si="122"/>
        <v>#NUM!</v>
      </c>
      <c r="BL496" s="162" t="e">
        <f t="shared" si="122"/>
        <v>#NUM!</v>
      </c>
      <c r="BM496" s="162" t="e">
        <f t="shared" si="117"/>
        <v>#NUM!</v>
      </c>
      <c r="BN496" s="162" t="e">
        <f t="shared" si="118"/>
        <v>#NUM!</v>
      </c>
      <c r="BO496" s="162" t="e">
        <f t="shared" si="118"/>
        <v>#NUM!</v>
      </c>
      <c r="BP496" s="162" t="e">
        <f t="shared" si="118"/>
        <v>#NUM!</v>
      </c>
      <c r="BQ496" s="162" t="e">
        <f t="shared" si="118"/>
        <v>#NUM!</v>
      </c>
      <c r="BR496" s="162" t="e">
        <f t="shared" si="118"/>
        <v>#NUM!</v>
      </c>
      <c r="BS496" s="162" t="e">
        <f t="shared" si="118"/>
        <v>#NUM!</v>
      </c>
      <c r="BT496" s="162" t="e">
        <f t="shared" si="118"/>
        <v>#NUM!</v>
      </c>
      <c r="BU496" s="162" t="e">
        <f t="shared" si="118"/>
        <v>#NUM!</v>
      </c>
      <c r="BV496" s="162" t="e">
        <f t="shared" si="118"/>
        <v>#NUM!</v>
      </c>
      <c r="BW496" s="162" t="e">
        <f t="shared" si="118"/>
        <v>#NUM!</v>
      </c>
      <c r="BX496" s="162" t="e">
        <f t="shared" si="118"/>
        <v>#NUM!</v>
      </c>
      <c r="BY496" s="162" t="e">
        <f t="shared" si="118"/>
        <v>#NUM!</v>
      </c>
      <c r="BZ496" s="162" t="e">
        <f t="shared" si="118"/>
        <v>#NUM!</v>
      </c>
      <c r="CA496" s="162" t="e">
        <f t="shared" si="118"/>
        <v>#NUM!</v>
      </c>
      <c r="CB496" s="162" t="e">
        <f t="shared" si="118"/>
        <v>#NUM!</v>
      </c>
      <c r="CC496" s="162" t="e">
        <f t="shared" si="118"/>
        <v>#NUM!</v>
      </c>
      <c r="CD496" s="162" t="e">
        <f t="shared" si="118"/>
        <v>#NUM!</v>
      </c>
      <c r="CE496" s="162" t="e">
        <f t="shared" si="118"/>
        <v>#NUM!</v>
      </c>
      <c r="CF496" s="162" t="e">
        <f t="shared" si="118"/>
        <v>#NUM!</v>
      </c>
      <c r="CG496" s="162" t="e">
        <f t="shared" si="118"/>
        <v>#NUM!</v>
      </c>
      <c r="CH496" s="162" t="e">
        <f t="shared" si="118"/>
        <v>#NUM!</v>
      </c>
      <c r="CI496" s="162" t="e">
        <f t="shared" si="118"/>
        <v>#NUM!</v>
      </c>
      <c r="CJ496" s="162" t="e">
        <f t="shared" si="118"/>
        <v>#NUM!</v>
      </c>
      <c r="CK496" s="162" t="e">
        <f t="shared" si="118"/>
        <v>#NUM!</v>
      </c>
      <c r="CL496" s="162" t="e">
        <f t="shared" si="118"/>
        <v>#NUM!</v>
      </c>
      <c r="CM496" s="162" t="e">
        <f t="shared" si="118"/>
        <v>#NUM!</v>
      </c>
      <c r="CN496" s="162" t="e">
        <f t="shared" si="118"/>
        <v>#NUM!</v>
      </c>
      <c r="CO496" s="162" t="e">
        <f t="shared" si="118"/>
        <v>#NUM!</v>
      </c>
      <c r="CP496" s="162" t="e">
        <f t="shared" si="118"/>
        <v>#NUM!</v>
      </c>
    </row>
    <row r="497" spans="13:94" ht="15" customHeight="1" x14ac:dyDescent="0.3">
      <c r="M497" s="2">
        <f t="shared" si="120"/>
        <v>7</v>
      </c>
      <c r="N497" s="2" t="str">
        <f t="shared" si="119"/>
        <v/>
      </c>
      <c r="O497" s="2" t="e" cm="1">
        <f t="array" ref="O497">INDEX($A$400:$A$429,SMALL(IF(ISNUMBER(MATCH($B$400:$B$429,$O$489,0)),MATCH(ROW($B$400:$B$429),ROW($B$400:$B$429)),""),ROWS($A$1:A7)))</f>
        <v>#NUM!</v>
      </c>
      <c r="P497" s="162" t="e">
        <f t="shared" si="121"/>
        <v>#NUM!</v>
      </c>
      <c r="Q497" s="162" t="e">
        <f t="shared" si="121"/>
        <v>#NUM!</v>
      </c>
      <c r="R497" s="162" t="e">
        <f t="shared" si="121"/>
        <v>#NUM!</v>
      </c>
      <c r="S497" s="162" t="e">
        <f t="shared" si="121"/>
        <v>#NUM!</v>
      </c>
      <c r="T497" s="162" t="e">
        <f t="shared" si="121"/>
        <v>#NUM!</v>
      </c>
      <c r="U497" s="162" t="e">
        <f t="shared" si="121"/>
        <v>#NUM!</v>
      </c>
      <c r="V497" s="162" t="e">
        <f t="shared" si="121"/>
        <v>#NUM!</v>
      </c>
      <c r="W497" s="162" t="e">
        <f t="shared" si="121"/>
        <v>#NUM!</v>
      </c>
      <c r="X497" s="162" t="e">
        <f t="shared" si="121"/>
        <v>#NUM!</v>
      </c>
      <c r="Y497" s="162" t="e">
        <f t="shared" si="121"/>
        <v>#NUM!</v>
      </c>
      <c r="Z497" s="162" t="e">
        <f t="shared" si="121"/>
        <v>#NUM!</v>
      </c>
      <c r="AA497" s="162" t="e">
        <f t="shared" si="121"/>
        <v>#NUM!</v>
      </c>
      <c r="AB497" s="162" t="e">
        <f t="shared" si="121"/>
        <v>#NUM!</v>
      </c>
      <c r="AC497" s="162" t="e">
        <f t="shared" si="121"/>
        <v>#NUM!</v>
      </c>
      <c r="AD497" s="162" t="e">
        <f t="shared" si="121"/>
        <v>#NUM!</v>
      </c>
      <c r="AE497" s="162" t="e">
        <f t="shared" si="121"/>
        <v>#NUM!</v>
      </c>
      <c r="AF497" s="162" t="e">
        <f t="shared" si="122"/>
        <v>#NUM!</v>
      </c>
      <c r="AG497" s="162" t="e">
        <f t="shared" si="122"/>
        <v>#NUM!</v>
      </c>
      <c r="AH497" s="162" t="e">
        <f t="shared" si="122"/>
        <v>#NUM!</v>
      </c>
      <c r="AI497" s="162" t="e">
        <f t="shared" si="122"/>
        <v>#NUM!</v>
      </c>
      <c r="AJ497" s="162" t="e">
        <f t="shared" si="122"/>
        <v>#NUM!</v>
      </c>
      <c r="AK497" s="162" t="e">
        <f t="shared" si="122"/>
        <v>#NUM!</v>
      </c>
      <c r="AL497" s="162" t="e">
        <f t="shared" si="122"/>
        <v>#NUM!</v>
      </c>
      <c r="AM497" s="162" t="e">
        <f t="shared" si="122"/>
        <v>#NUM!</v>
      </c>
      <c r="AN497" s="162" t="e">
        <f t="shared" si="122"/>
        <v>#NUM!</v>
      </c>
      <c r="AO497" s="162" t="e">
        <f t="shared" si="122"/>
        <v>#NUM!</v>
      </c>
      <c r="AP497" s="162" t="e">
        <f t="shared" si="122"/>
        <v>#NUM!</v>
      </c>
      <c r="AQ497" s="162" t="e">
        <f t="shared" si="122"/>
        <v>#NUM!</v>
      </c>
      <c r="AR497" s="162" t="e">
        <f t="shared" si="122"/>
        <v>#NUM!</v>
      </c>
      <c r="AS497" s="162" t="e">
        <f t="shared" si="122"/>
        <v>#NUM!</v>
      </c>
      <c r="AT497" s="162" t="e">
        <f t="shared" si="122"/>
        <v>#NUM!</v>
      </c>
      <c r="AU497" s="162" t="e">
        <f t="shared" si="122"/>
        <v>#NUM!</v>
      </c>
      <c r="AV497" s="162" t="e">
        <f t="shared" si="122"/>
        <v>#NUM!</v>
      </c>
      <c r="AW497" s="162" t="e">
        <f t="shared" si="122"/>
        <v>#NUM!</v>
      </c>
      <c r="AX497" s="162" t="e">
        <f t="shared" si="122"/>
        <v>#NUM!</v>
      </c>
      <c r="AY497" s="162" t="e">
        <f t="shared" si="122"/>
        <v>#NUM!</v>
      </c>
      <c r="AZ497" s="162" t="e">
        <f t="shared" si="122"/>
        <v>#NUM!</v>
      </c>
      <c r="BA497" s="162" t="e">
        <f t="shared" si="122"/>
        <v>#NUM!</v>
      </c>
      <c r="BB497" s="162" t="e">
        <f t="shared" si="122"/>
        <v>#NUM!</v>
      </c>
      <c r="BC497" s="162" t="e">
        <f t="shared" si="122"/>
        <v>#NUM!</v>
      </c>
      <c r="BD497" s="162" t="e">
        <f t="shared" si="122"/>
        <v>#NUM!</v>
      </c>
      <c r="BE497" s="162" t="e">
        <f t="shared" si="122"/>
        <v>#NUM!</v>
      </c>
      <c r="BF497" s="162" t="e">
        <f t="shared" si="122"/>
        <v>#NUM!</v>
      </c>
      <c r="BG497" s="162" t="e">
        <f t="shared" si="122"/>
        <v>#NUM!</v>
      </c>
      <c r="BH497" s="162" t="e">
        <f t="shared" si="122"/>
        <v>#NUM!</v>
      </c>
      <c r="BI497" s="162" t="e">
        <f t="shared" si="122"/>
        <v>#NUM!</v>
      </c>
      <c r="BJ497" s="162" t="e">
        <f t="shared" si="122"/>
        <v>#NUM!</v>
      </c>
      <c r="BK497" s="162" t="e">
        <f t="shared" si="122"/>
        <v>#NUM!</v>
      </c>
      <c r="BL497" s="162" t="e">
        <f t="shared" si="122"/>
        <v>#NUM!</v>
      </c>
      <c r="BM497" s="162" t="e">
        <f t="shared" si="117"/>
        <v>#NUM!</v>
      </c>
      <c r="BN497" s="162" t="e">
        <f t="shared" si="118"/>
        <v>#NUM!</v>
      </c>
      <c r="BO497" s="162" t="e">
        <f t="shared" si="118"/>
        <v>#NUM!</v>
      </c>
      <c r="BP497" s="162" t="e">
        <f t="shared" si="118"/>
        <v>#NUM!</v>
      </c>
      <c r="BQ497" s="162" t="e">
        <f t="shared" si="118"/>
        <v>#NUM!</v>
      </c>
      <c r="BR497" s="162" t="e">
        <f t="shared" si="118"/>
        <v>#NUM!</v>
      </c>
      <c r="BS497" s="162" t="e">
        <f t="shared" si="118"/>
        <v>#NUM!</v>
      </c>
      <c r="BT497" s="162" t="e">
        <f t="shared" si="118"/>
        <v>#NUM!</v>
      </c>
      <c r="BU497" s="162" t="e">
        <f t="shared" si="118"/>
        <v>#NUM!</v>
      </c>
      <c r="BV497" s="162" t="e">
        <f t="shared" si="118"/>
        <v>#NUM!</v>
      </c>
      <c r="BW497" s="162" t="e">
        <f t="shared" si="118"/>
        <v>#NUM!</v>
      </c>
      <c r="BX497" s="162" t="e">
        <f t="shared" si="118"/>
        <v>#NUM!</v>
      </c>
      <c r="BY497" s="162" t="e">
        <f t="shared" si="118"/>
        <v>#NUM!</v>
      </c>
      <c r="BZ497" s="162" t="e">
        <f t="shared" si="118"/>
        <v>#NUM!</v>
      </c>
      <c r="CA497" s="162" t="e">
        <f t="shared" si="118"/>
        <v>#NUM!</v>
      </c>
      <c r="CB497" s="162" t="e">
        <f t="shared" si="118"/>
        <v>#NUM!</v>
      </c>
      <c r="CC497" s="162" t="e">
        <f t="shared" si="118"/>
        <v>#NUM!</v>
      </c>
      <c r="CD497" s="162" t="e">
        <f t="shared" si="118"/>
        <v>#NUM!</v>
      </c>
      <c r="CE497" s="162" t="e">
        <f t="shared" si="118"/>
        <v>#NUM!</v>
      </c>
      <c r="CF497" s="162" t="e">
        <f t="shared" si="118"/>
        <v>#NUM!</v>
      </c>
      <c r="CG497" s="162" t="e">
        <f t="shared" si="118"/>
        <v>#NUM!</v>
      </c>
      <c r="CH497" s="162" t="e">
        <f t="shared" si="118"/>
        <v>#NUM!</v>
      </c>
      <c r="CI497" s="162" t="e">
        <f t="shared" si="118"/>
        <v>#NUM!</v>
      </c>
      <c r="CJ497" s="162" t="e">
        <f t="shared" si="118"/>
        <v>#NUM!</v>
      </c>
      <c r="CK497" s="162" t="e">
        <f t="shared" si="118"/>
        <v>#NUM!</v>
      </c>
      <c r="CL497" s="162" t="e">
        <f t="shared" si="118"/>
        <v>#NUM!</v>
      </c>
      <c r="CM497" s="162" t="e">
        <f t="shared" si="118"/>
        <v>#NUM!</v>
      </c>
      <c r="CN497" s="162" t="e">
        <f t="shared" si="118"/>
        <v>#NUM!</v>
      </c>
      <c r="CO497" s="162" t="e">
        <f t="shared" si="118"/>
        <v>#NUM!</v>
      </c>
      <c r="CP497" s="162" t="e">
        <f t="shared" si="118"/>
        <v>#NUM!</v>
      </c>
    </row>
    <row r="498" spans="13:94" ht="15" customHeight="1" x14ac:dyDescent="0.3">
      <c r="M498" s="2">
        <f t="shared" si="120"/>
        <v>8</v>
      </c>
      <c r="N498" s="2" t="str">
        <f t="shared" si="119"/>
        <v/>
      </c>
      <c r="O498" s="2" t="e" cm="1">
        <f t="array" ref="O498">INDEX($A$400:$A$429,SMALL(IF(ISNUMBER(MATCH($B$400:$B$429,$O$489,0)),MATCH(ROW($B$400:$B$429),ROW($B$400:$B$429)),""),ROWS($A$1:A8)))</f>
        <v>#NUM!</v>
      </c>
      <c r="P498" s="162" t="e">
        <f t="shared" si="121"/>
        <v>#NUM!</v>
      </c>
      <c r="Q498" s="162" t="e">
        <f t="shared" si="121"/>
        <v>#NUM!</v>
      </c>
      <c r="R498" s="162" t="e">
        <f t="shared" si="121"/>
        <v>#NUM!</v>
      </c>
      <c r="S498" s="162" t="e">
        <f t="shared" si="121"/>
        <v>#NUM!</v>
      </c>
      <c r="T498" s="162" t="e">
        <f t="shared" si="121"/>
        <v>#NUM!</v>
      </c>
      <c r="U498" s="162" t="e">
        <f t="shared" si="121"/>
        <v>#NUM!</v>
      </c>
      <c r="V498" s="162" t="e">
        <f t="shared" si="121"/>
        <v>#NUM!</v>
      </c>
      <c r="W498" s="162" t="e">
        <f t="shared" si="121"/>
        <v>#NUM!</v>
      </c>
      <c r="X498" s="162" t="e">
        <f t="shared" si="121"/>
        <v>#NUM!</v>
      </c>
      <c r="Y498" s="162" t="e">
        <f t="shared" si="121"/>
        <v>#NUM!</v>
      </c>
      <c r="Z498" s="162" t="e">
        <f t="shared" si="121"/>
        <v>#NUM!</v>
      </c>
      <c r="AA498" s="162" t="e">
        <f t="shared" si="121"/>
        <v>#NUM!</v>
      </c>
      <c r="AB498" s="162" t="e">
        <f t="shared" si="121"/>
        <v>#NUM!</v>
      </c>
      <c r="AC498" s="162" t="e">
        <f t="shared" si="121"/>
        <v>#NUM!</v>
      </c>
      <c r="AD498" s="162" t="e">
        <f t="shared" si="121"/>
        <v>#NUM!</v>
      </c>
      <c r="AE498" s="162" t="e">
        <f t="shared" si="121"/>
        <v>#NUM!</v>
      </c>
      <c r="AF498" s="162" t="e">
        <f t="shared" si="122"/>
        <v>#NUM!</v>
      </c>
      <c r="AG498" s="162" t="e">
        <f t="shared" si="122"/>
        <v>#NUM!</v>
      </c>
      <c r="AH498" s="162" t="e">
        <f t="shared" si="122"/>
        <v>#NUM!</v>
      </c>
      <c r="AI498" s="162" t="e">
        <f t="shared" si="122"/>
        <v>#NUM!</v>
      </c>
      <c r="AJ498" s="162" t="e">
        <f t="shared" si="122"/>
        <v>#NUM!</v>
      </c>
      <c r="AK498" s="162" t="e">
        <f t="shared" si="122"/>
        <v>#NUM!</v>
      </c>
      <c r="AL498" s="162" t="e">
        <f t="shared" si="122"/>
        <v>#NUM!</v>
      </c>
      <c r="AM498" s="162" t="e">
        <f t="shared" si="122"/>
        <v>#NUM!</v>
      </c>
      <c r="AN498" s="162" t="e">
        <f t="shared" si="122"/>
        <v>#NUM!</v>
      </c>
      <c r="AO498" s="162" t="e">
        <f t="shared" si="122"/>
        <v>#NUM!</v>
      </c>
      <c r="AP498" s="162" t="e">
        <f t="shared" si="122"/>
        <v>#NUM!</v>
      </c>
      <c r="AQ498" s="162" t="e">
        <f t="shared" si="122"/>
        <v>#NUM!</v>
      </c>
      <c r="AR498" s="162" t="e">
        <f t="shared" si="122"/>
        <v>#NUM!</v>
      </c>
      <c r="AS498" s="162" t="e">
        <f t="shared" si="122"/>
        <v>#NUM!</v>
      </c>
      <c r="AT498" s="162" t="e">
        <f t="shared" si="122"/>
        <v>#NUM!</v>
      </c>
      <c r="AU498" s="162" t="e">
        <f t="shared" si="122"/>
        <v>#NUM!</v>
      </c>
      <c r="AV498" s="162" t="e">
        <f t="shared" si="122"/>
        <v>#NUM!</v>
      </c>
      <c r="AW498" s="162" t="e">
        <f t="shared" si="122"/>
        <v>#NUM!</v>
      </c>
      <c r="AX498" s="162" t="e">
        <f t="shared" si="122"/>
        <v>#NUM!</v>
      </c>
      <c r="AY498" s="162" t="e">
        <f t="shared" si="122"/>
        <v>#NUM!</v>
      </c>
      <c r="AZ498" s="162" t="e">
        <f t="shared" si="122"/>
        <v>#NUM!</v>
      </c>
      <c r="BA498" s="162" t="e">
        <f t="shared" si="122"/>
        <v>#NUM!</v>
      </c>
      <c r="BB498" s="162" t="e">
        <f t="shared" si="122"/>
        <v>#NUM!</v>
      </c>
      <c r="BC498" s="162" t="e">
        <f t="shared" si="122"/>
        <v>#NUM!</v>
      </c>
      <c r="BD498" s="162" t="e">
        <f t="shared" si="122"/>
        <v>#NUM!</v>
      </c>
      <c r="BE498" s="162" t="e">
        <f t="shared" si="122"/>
        <v>#NUM!</v>
      </c>
      <c r="BF498" s="162" t="e">
        <f t="shared" si="122"/>
        <v>#NUM!</v>
      </c>
      <c r="BG498" s="162" t="e">
        <f t="shared" si="122"/>
        <v>#NUM!</v>
      </c>
      <c r="BH498" s="162" t="e">
        <f t="shared" si="122"/>
        <v>#NUM!</v>
      </c>
      <c r="BI498" s="162" t="e">
        <f t="shared" si="122"/>
        <v>#NUM!</v>
      </c>
      <c r="BJ498" s="162" t="e">
        <f t="shared" si="122"/>
        <v>#NUM!</v>
      </c>
      <c r="BK498" s="162" t="e">
        <f t="shared" si="122"/>
        <v>#NUM!</v>
      </c>
      <c r="BL498" s="162" t="e">
        <f t="shared" si="122"/>
        <v>#NUM!</v>
      </c>
      <c r="BM498" s="162" t="e">
        <f t="shared" si="117"/>
        <v>#NUM!</v>
      </c>
      <c r="BN498" s="162" t="e">
        <f t="shared" si="118"/>
        <v>#NUM!</v>
      </c>
      <c r="BO498" s="162" t="e">
        <f t="shared" si="118"/>
        <v>#NUM!</v>
      </c>
      <c r="BP498" s="162" t="e">
        <f t="shared" si="118"/>
        <v>#NUM!</v>
      </c>
      <c r="BQ498" s="162" t="e">
        <f t="shared" si="118"/>
        <v>#NUM!</v>
      </c>
      <c r="BR498" s="162" t="e">
        <f t="shared" si="118"/>
        <v>#NUM!</v>
      </c>
      <c r="BS498" s="162" t="e">
        <f t="shared" si="118"/>
        <v>#NUM!</v>
      </c>
      <c r="BT498" s="162" t="e">
        <f t="shared" si="118"/>
        <v>#NUM!</v>
      </c>
      <c r="BU498" s="162" t="e">
        <f t="shared" si="118"/>
        <v>#NUM!</v>
      </c>
      <c r="BV498" s="162" t="e">
        <f t="shared" si="118"/>
        <v>#NUM!</v>
      </c>
      <c r="BW498" s="162" t="e">
        <f t="shared" si="118"/>
        <v>#NUM!</v>
      </c>
      <c r="BX498" s="162" t="e">
        <f t="shared" si="118"/>
        <v>#NUM!</v>
      </c>
      <c r="BY498" s="162" t="e">
        <f t="shared" si="118"/>
        <v>#NUM!</v>
      </c>
      <c r="BZ498" s="162" t="e">
        <f t="shared" si="118"/>
        <v>#NUM!</v>
      </c>
      <c r="CA498" s="162" t="e">
        <f t="shared" si="118"/>
        <v>#NUM!</v>
      </c>
      <c r="CB498" s="162" t="e">
        <f t="shared" si="118"/>
        <v>#NUM!</v>
      </c>
      <c r="CC498" s="162" t="e">
        <f t="shared" si="118"/>
        <v>#NUM!</v>
      </c>
      <c r="CD498" s="162" t="e">
        <f t="shared" si="118"/>
        <v>#NUM!</v>
      </c>
      <c r="CE498" s="162" t="e">
        <f t="shared" si="118"/>
        <v>#NUM!</v>
      </c>
      <c r="CF498" s="162" t="e">
        <f t="shared" si="118"/>
        <v>#NUM!</v>
      </c>
      <c r="CG498" s="162" t="e">
        <f t="shared" si="118"/>
        <v>#NUM!</v>
      </c>
      <c r="CH498" s="162" t="e">
        <f t="shared" si="118"/>
        <v>#NUM!</v>
      </c>
      <c r="CI498" s="162" t="e">
        <f t="shared" si="118"/>
        <v>#NUM!</v>
      </c>
      <c r="CJ498" s="162" t="e">
        <f t="shared" si="118"/>
        <v>#NUM!</v>
      </c>
      <c r="CK498" s="162" t="e">
        <f t="shared" si="118"/>
        <v>#NUM!</v>
      </c>
      <c r="CL498" s="162" t="e">
        <f t="shared" si="118"/>
        <v>#NUM!</v>
      </c>
      <c r="CM498" s="162" t="e">
        <f t="shared" si="118"/>
        <v>#NUM!</v>
      </c>
      <c r="CN498" s="162" t="e">
        <f t="shared" si="118"/>
        <v>#NUM!</v>
      </c>
      <c r="CO498" s="162" t="e">
        <f t="shared" si="118"/>
        <v>#NUM!</v>
      </c>
      <c r="CP498" s="162" t="e">
        <f t="shared" si="118"/>
        <v>#NUM!</v>
      </c>
    </row>
    <row r="499" spans="13:94" ht="15" customHeight="1" x14ac:dyDescent="0.3">
      <c r="M499" s="2">
        <f t="shared" si="120"/>
        <v>9</v>
      </c>
      <c r="N499" s="2" t="str">
        <f t="shared" si="119"/>
        <v/>
      </c>
      <c r="O499" s="2" t="e" cm="1">
        <f t="array" ref="O499">INDEX($A$400:$A$429,SMALL(IF(ISNUMBER(MATCH($B$400:$B$429,$O$489,0)),MATCH(ROW($B$400:$B$429),ROW($B$400:$B$429)),""),ROWS($A$1:A9)))</f>
        <v>#NUM!</v>
      </c>
      <c r="P499" s="162" t="e">
        <f t="shared" si="121"/>
        <v>#NUM!</v>
      </c>
      <c r="Q499" s="162" t="e">
        <f t="shared" si="121"/>
        <v>#NUM!</v>
      </c>
      <c r="R499" s="162" t="e">
        <f t="shared" si="121"/>
        <v>#NUM!</v>
      </c>
      <c r="S499" s="162" t="e">
        <f t="shared" si="121"/>
        <v>#NUM!</v>
      </c>
      <c r="T499" s="162" t="e">
        <f t="shared" si="121"/>
        <v>#NUM!</v>
      </c>
      <c r="U499" s="162" t="e">
        <f t="shared" si="121"/>
        <v>#NUM!</v>
      </c>
      <c r="V499" s="162" t="e">
        <f t="shared" si="121"/>
        <v>#NUM!</v>
      </c>
      <c r="W499" s="162" t="e">
        <f t="shared" si="121"/>
        <v>#NUM!</v>
      </c>
      <c r="X499" s="162" t="e">
        <f t="shared" si="121"/>
        <v>#NUM!</v>
      </c>
      <c r="Y499" s="162" t="e">
        <f t="shared" si="121"/>
        <v>#NUM!</v>
      </c>
      <c r="Z499" s="162" t="e">
        <f t="shared" si="121"/>
        <v>#NUM!</v>
      </c>
      <c r="AA499" s="162" t="e">
        <f t="shared" si="121"/>
        <v>#NUM!</v>
      </c>
      <c r="AB499" s="162" t="e">
        <f t="shared" si="121"/>
        <v>#NUM!</v>
      </c>
      <c r="AC499" s="162" t="e">
        <f t="shared" si="121"/>
        <v>#NUM!</v>
      </c>
      <c r="AD499" s="162" t="e">
        <f t="shared" si="121"/>
        <v>#NUM!</v>
      </c>
      <c r="AE499" s="162" t="e">
        <f t="shared" si="121"/>
        <v>#NUM!</v>
      </c>
      <c r="AF499" s="162" t="e">
        <f t="shared" si="122"/>
        <v>#NUM!</v>
      </c>
      <c r="AG499" s="162" t="e">
        <f t="shared" si="122"/>
        <v>#NUM!</v>
      </c>
      <c r="AH499" s="162" t="e">
        <f t="shared" si="122"/>
        <v>#NUM!</v>
      </c>
      <c r="AI499" s="162" t="e">
        <f t="shared" si="122"/>
        <v>#NUM!</v>
      </c>
      <c r="AJ499" s="162" t="e">
        <f t="shared" si="122"/>
        <v>#NUM!</v>
      </c>
      <c r="AK499" s="162" t="e">
        <f t="shared" si="122"/>
        <v>#NUM!</v>
      </c>
      <c r="AL499" s="162" t="e">
        <f t="shared" si="122"/>
        <v>#NUM!</v>
      </c>
      <c r="AM499" s="162" t="e">
        <f t="shared" si="122"/>
        <v>#NUM!</v>
      </c>
      <c r="AN499" s="162" t="e">
        <f t="shared" si="122"/>
        <v>#NUM!</v>
      </c>
      <c r="AO499" s="162" t="e">
        <f t="shared" si="122"/>
        <v>#NUM!</v>
      </c>
      <c r="AP499" s="162" t="e">
        <f t="shared" si="122"/>
        <v>#NUM!</v>
      </c>
      <c r="AQ499" s="162" t="e">
        <f t="shared" si="122"/>
        <v>#NUM!</v>
      </c>
      <c r="AR499" s="162" t="e">
        <f t="shared" si="122"/>
        <v>#NUM!</v>
      </c>
      <c r="AS499" s="162" t="e">
        <f t="shared" si="122"/>
        <v>#NUM!</v>
      </c>
      <c r="AT499" s="162" t="e">
        <f t="shared" si="122"/>
        <v>#NUM!</v>
      </c>
      <c r="AU499" s="162" t="e">
        <f t="shared" si="122"/>
        <v>#NUM!</v>
      </c>
      <c r="AV499" s="162" t="e">
        <f t="shared" si="122"/>
        <v>#NUM!</v>
      </c>
      <c r="AW499" s="162" t="e">
        <f t="shared" si="122"/>
        <v>#NUM!</v>
      </c>
      <c r="AX499" s="162" t="e">
        <f t="shared" si="122"/>
        <v>#NUM!</v>
      </c>
      <c r="AY499" s="162" t="e">
        <f t="shared" si="122"/>
        <v>#NUM!</v>
      </c>
      <c r="AZ499" s="162" t="e">
        <f t="shared" si="122"/>
        <v>#NUM!</v>
      </c>
      <c r="BA499" s="162" t="e">
        <f t="shared" si="122"/>
        <v>#NUM!</v>
      </c>
      <c r="BB499" s="162" t="e">
        <f t="shared" si="122"/>
        <v>#NUM!</v>
      </c>
      <c r="BC499" s="162" t="e">
        <f t="shared" si="122"/>
        <v>#NUM!</v>
      </c>
      <c r="BD499" s="162" t="e">
        <f t="shared" si="122"/>
        <v>#NUM!</v>
      </c>
      <c r="BE499" s="162" t="e">
        <f t="shared" si="122"/>
        <v>#NUM!</v>
      </c>
      <c r="BF499" s="162" t="e">
        <f t="shared" si="122"/>
        <v>#NUM!</v>
      </c>
      <c r="BG499" s="162" t="e">
        <f t="shared" si="122"/>
        <v>#NUM!</v>
      </c>
      <c r="BH499" s="162" t="e">
        <f t="shared" si="122"/>
        <v>#NUM!</v>
      </c>
      <c r="BI499" s="162" t="e">
        <f t="shared" si="122"/>
        <v>#NUM!</v>
      </c>
      <c r="BJ499" s="162" t="e">
        <f t="shared" si="122"/>
        <v>#NUM!</v>
      </c>
      <c r="BK499" s="162" t="e">
        <f t="shared" si="122"/>
        <v>#NUM!</v>
      </c>
      <c r="BL499" s="162" t="e">
        <f t="shared" si="122"/>
        <v>#NUM!</v>
      </c>
      <c r="BM499" s="162" t="e">
        <f t="shared" si="117"/>
        <v>#NUM!</v>
      </c>
      <c r="BN499" s="162" t="e">
        <f t="shared" si="118"/>
        <v>#NUM!</v>
      </c>
      <c r="BO499" s="162" t="e">
        <f t="shared" si="118"/>
        <v>#NUM!</v>
      </c>
      <c r="BP499" s="162" t="e">
        <f t="shared" si="118"/>
        <v>#NUM!</v>
      </c>
      <c r="BQ499" s="162" t="e">
        <f t="shared" si="118"/>
        <v>#NUM!</v>
      </c>
      <c r="BR499" s="162" t="e">
        <f t="shared" si="118"/>
        <v>#NUM!</v>
      </c>
      <c r="BS499" s="162" t="e">
        <f t="shared" si="118"/>
        <v>#NUM!</v>
      </c>
      <c r="BT499" s="162" t="e">
        <f t="shared" si="118"/>
        <v>#NUM!</v>
      </c>
      <c r="BU499" s="162" t="e">
        <f t="shared" si="118"/>
        <v>#NUM!</v>
      </c>
      <c r="BV499" s="162" t="e">
        <f t="shared" si="118"/>
        <v>#NUM!</v>
      </c>
      <c r="BW499" s="162" t="e">
        <f t="shared" si="118"/>
        <v>#NUM!</v>
      </c>
      <c r="BX499" s="162" t="e">
        <f t="shared" si="118"/>
        <v>#NUM!</v>
      </c>
      <c r="BY499" s="162" t="e">
        <f t="shared" si="118"/>
        <v>#NUM!</v>
      </c>
      <c r="BZ499" s="162" t="e">
        <f t="shared" si="118"/>
        <v>#NUM!</v>
      </c>
      <c r="CA499" s="162" t="e">
        <f t="shared" si="118"/>
        <v>#NUM!</v>
      </c>
      <c r="CB499" s="162" t="e">
        <f t="shared" si="118"/>
        <v>#NUM!</v>
      </c>
      <c r="CC499" s="162" t="e">
        <f t="shared" si="118"/>
        <v>#NUM!</v>
      </c>
      <c r="CD499" s="162" t="e">
        <f t="shared" si="118"/>
        <v>#NUM!</v>
      </c>
      <c r="CE499" s="162" t="e">
        <f t="shared" si="118"/>
        <v>#NUM!</v>
      </c>
      <c r="CF499" s="162" t="e">
        <f t="shared" si="118"/>
        <v>#NUM!</v>
      </c>
      <c r="CG499" s="162" t="e">
        <f t="shared" si="118"/>
        <v>#NUM!</v>
      </c>
      <c r="CH499" s="162" t="e">
        <f t="shared" si="118"/>
        <v>#NUM!</v>
      </c>
      <c r="CI499" s="162" t="e">
        <f t="shared" si="118"/>
        <v>#NUM!</v>
      </c>
      <c r="CJ499" s="162" t="e">
        <f t="shared" si="118"/>
        <v>#NUM!</v>
      </c>
      <c r="CK499" s="162" t="e">
        <f t="shared" ref="CK499:CP500" si="123">INDEX(CK$14:CK$217,(MATCH($N499&amp;$O499,$H$14:$H$217,0)))</f>
        <v>#NUM!</v>
      </c>
      <c r="CL499" s="162" t="e">
        <f t="shared" si="123"/>
        <v>#NUM!</v>
      </c>
      <c r="CM499" s="162" t="e">
        <f t="shared" si="123"/>
        <v>#NUM!</v>
      </c>
      <c r="CN499" s="162" t="e">
        <f t="shared" si="123"/>
        <v>#NUM!</v>
      </c>
      <c r="CO499" s="162" t="e">
        <f t="shared" si="123"/>
        <v>#NUM!</v>
      </c>
      <c r="CP499" s="162" t="e">
        <f t="shared" si="123"/>
        <v>#NUM!</v>
      </c>
    </row>
    <row r="500" spans="13:94" ht="15" customHeight="1" x14ac:dyDescent="0.3">
      <c r="M500" s="2">
        <f>M499+1</f>
        <v>10</v>
      </c>
      <c r="N500" s="2" t="str">
        <f>IF(ISTEXT(O500),$O$489,"")</f>
        <v/>
      </c>
      <c r="O500" s="2" t="e" cm="1">
        <f t="array" ref="O500">INDEX($A$400:$A$429,SMALL(IF(ISNUMBER(MATCH($B$400:$B$429,$O$489,0)),MATCH(ROW($B$400:$B$429),ROW($B$400:$B$429)),""),ROWS($A$1:A10)))</f>
        <v>#NUM!</v>
      </c>
      <c r="P500" s="162" t="e">
        <f t="shared" si="121"/>
        <v>#NUM!</v>
      </c>
      <c r="Q500" s="162" t="e">
        <f t="shared" si="121"/>
        <v>#NUM!</v>
      </c>
      <c r="R500" s="162" t="e">
        <f t="shared" si="121"/>
        <v>#NUM!</v>
      </c>
      <c r="S500" s="162" t="e">
        <f t="shared" si="121"/>
        <v>#NUM!</v>
      </c>
      <c r="T500" s="162" t="e">
        <f t="shared" si="121"/>
        <v>#NUM!</v>
      </c>
      <c r="U500" s="162" t="e">
        <f t="shared" si="121"/>
        <v>#NUM!</v>
      </c>
      <c r="V500" s="162" t="e">
        <f t="shared" si="121"/>
        <v>#NUM!</v>
      </c>
      <c r="W500" s="162" t="e">
        <f t="shared" si="121"/>
        <v>#NUM!</v>
      </c>
      <c r="X500" s="162" t="e">
        <f t="shared" si="121"/>
        <v>#NUM!</v>
      </c>
      <c r="Y500" s="162" t="e">
        <f t="shared" si="121"/>
        <v>#NUM!</v>
      </c>
      <c r="Z500" s="162" t="e">
        <f t="shared" si="121"/>
        <v>#NUM!</v>
      </c>
      <c r="AA500" s="162" t="e">
        <f t="shared" si="121"/>
        <v>#NUM!</v>
      </c>
      <c r="AB500" s="162" t="e">
        <f t="shared" si="121"/>
        <v>#NUM!</v>
      </c>
      <c r="AC500" s="162" t="e">
        <f t="shared" si="121"/>
        <v>#NUM!</v>
      </c>
      <c r="AD500" s="162" t="e">
        <f t="shared" si="121"/>
        <v>#NUM!</v>
      </c>
      <c r="AE500" s="162" t="e">
        <f t="shared" si="121"/>
        <v>#NUM!</v>
      </c>
      <c r="AF500" s="162" t="e">
        <f t="shared" si="122"/>
        <v>#NUM!</v>
      </c>
      <c r="AG500" s="162" t="e">
        <f t="shared" si="122"/>
        <v>#NUM!</v>
      </c>
      <c r="AH500" s="162" t="e">
        <f t="shared" si="122"/>
        <v>#NUM!</v>
      </c>
      <c r="AI500" s="162" t="e">
        <f t="shared" si="122"/>
        <v>#NUM!</v>
      </c>
      <c r="AJ500" s="162" t="e">
        <f t="shared" si="122"/>
        <v>#NUM!</v>
      </c>
      <c r="AK500" s="162" t="e">
        <f t="shared" si="122"/>
        <v>#NUM!</v>
      </c>
      <c r="AL500" s="162" t="e">
        <f t="shared" si="122"/>
        <v>#NUM!</v>
      </c>
      <c r="AM500" s="162" t="e">
        <f t="shared" si="122"/>
        <v>#NUM!</v>
      </c>
      <c r="AN500" s="162" t="e">
        <f t="shared" si="122"/>
        <v>#NUM!</v>
      </c>
      <c r="AO500" s="162" t="e">
        <f t="shared" si="122"/>
        <v>#NUM!</v>
      </c>
      <c r="AP500" s="162" t="e">
        <f t="shared" si="122"/>
        <v>#NUM!</v>
      </c>
      <c r="AQ500" s="162" t="e">
        <f t="shared" si="122"/>
        <v>#NUM!</v>
      </c>
      <c r="AR500" s="162" t="e">
        <f t="shared" si="122"/>
        <v>#NUM!</v>
      </c>
      <c r="AS500" s="162" t="e">
        <f t="shared" si="122"/>
        <v>#NUM!</v>
      </c>
      <c r="AT500" s="162" t="e">
        <f t="shared" si="122"/>
        <v>#NUM!</v>
      </c>
      <c r="AU500" s="162" t="e">
        <f t="shared" si="122"/>
        <v>#NUM!</v>
      </c>
      <c r="AV500" s="162" t="e">
        <f t="shared" si="122"/>
        <v>#NUM!</v>
      </c>
      <c r="AW500" s="162" t="e">
        <f t="shared" si="122"/>
        <v>#NUM!</v>
      </c>
      <c r="AX500" s="162" t="e">
        <f t="shared" si="122"/>
        <v>#NUM!</v>
      </c>
      <c r="AY500" s="162" t="e">
        <f t="shared" si="122"/>
        <v>#NUM!</v>
      </c>
      <c r="AZ500" s="162" t="e">
        <f t="shared" si="122"/>
        <v>#NUM!</v>
      </c>
      <c r="BA500" s="162" t="e">
        <f t="shared" si="122"/>
        <v>#NUM!</v>
      </c>
      <c r="BB500" s="162" t="e">
        <f t="shared" si="122"/>
        <v>#NUM!</v>
      </c>
      <c r="BC500" s="162" t="e">
        <f t="shared" si="122"/>
        <v>#NUM!</v>
      </c>
      <c r="BD500" s="162" t="e">
        <f t="shared" si="122"/>
        <v>#NUM!</v>
      </c>
      <c r="BE500" s="162" t="e">
        <f t="shared" si="122"/>
        <v>#NUM!</v>
      </c>
      <c r="BF500" s="162" t="e">
        <f t="shared" si="122"/>
        <v>#NUM!</v>
      </c>
      <c r="BG500" s="162" t="e">
        <f t="shared" si="122"/>
        <v>#NUM!</v>
      </c>
      <c r="BH500" s="162" t="e">
        <f t="shared" si="122"/>
        <v>#NUM!</v>
      </c>
      <c r="BI500" s="162" t="e">
        <f t="shared" si="122"/>
        <v>#NUM!</v>
      </c>
      <c r="BJ500" s="162" t="e">
        <f t="shared" si="122"/>
        <v>#NUM!</v>
      </c>
      <c r="BK500" s="162" t="e">
        <f t="shared" si="122"/>
        <v>#NUM!</v>
      </c>
      <c r="BL500" s="162" t="e">
        <f t="shared" si="122"/>
        <v>#NUM!</v>
      </c>
      <c r="BM500" s="162" t="e">
        <f t="shared" si="117"/>
        <v>#NUM!</v>
      </c>
      <c r="BN500" s="162" t="e">
        <f t="shared" ref="BN500:CJ500" si="124">INDEX(BN$14:BN$217,(MATCH($N500&amp;$O500,$H$14:$H$217,0)))</f>
        <v>#NUM!</v>
      </c>
      <c r="BO500" s="162" t="e">
        <f t="shared" si="124"/>
        <v>#NUM!</v>
      </c>
      <c r="BP500" s="162" t="e">
        <f t="shared" si="124"/>
        <v>#NUM!</v>
      </c>
      <c r="BQ500" s="162" t="e">
        <f t="shared" si="124"/>
        <v>#NUM!</v>
      </c>
      <c r="BR500" s="162" t="e">
        <f t="shared" si="124"/>
        <v>#NUM!</v>
      </c>
      <c r="BS500" s="162" t="e">
        <f t="shared" si="124"/>
        <v>#NUM!</v>
      </c>
      <c r="BT500" s="162" t="e">
        <f t="shared" si="124"/>
        <v>#NUM!</v>
      </c>
      <c r="BU500" s="162" t="e">
        <f t="shared" si="124"/>
        <v>#NUM!</v>
      </c>
      <c r="BV500" s="162" t="e">
        <f t="shared" si="124"/>
        <v>#NUM!</v>
      </c>
      <c r="BW500" s="162" t="e">
        <f t="shared" si="124"/>
        <v>#NUM!</v>
      </c>
      <c r="BX500" s="162" t="e">
        <f t="shared" si="124"/>
        <v>#NUM!</v>
      </c>
      <c r="BY500" s="162" t="e">
        <f t="shared" si="124"/>
        <v>#NUM!</v>
      </c>
      <c r="BZ500" s="162" t="e">
        <f t="shared" si="124"/>
        <v>#NUM!</v>
      </c>
      <c r="CA500" s="162" t="e">
        <f t="shared" si="124"/>
        <v>#NUM!</v>
      </c>
      <c r="CB500" s="162" t="e">
        <f t="shared" si="124"/>
        <v>#NUM!</v>
      </c>
      <c r="CC500" s="162" t="e">
        <f t="shared" si="124"/>
        <v>#NUM!</v>
      </c>
      <c r="CD500" s="162" t="e">
        <f t="shared" si="124"/>
        <v>#NUM!</v>
      </c>
      <c r="CE500" s="162" t="e">
        <f t="shared" si="124"/>
        <v>#NUM!</v>
      </c>
      <c r="CF500" s="162" t="e">
        <f t="shared" si="124"/>
        <v>#NUM!</v>
      </c>
      <c r="CG500" s="162" t="e">
        <f t="shared" si="124"/>
        <v>#NUM!</v>
      </c>
      <c r="CH500" s="162" t="e">
        <f t="shared" si="124"/>
        <v>#NUM!</v>
      </c>
      <c r="CI500" s="162" t="e">
        <f t="shared" si="124"/>
        <v>#NUM!</v>
      </c>
      <c r="CJ500" s="162" t="e">
        <f t="shared" si="124"/>
        <v>#NUM!</v>
      </c>
      <c r="CK500" s="162" t="e">
        <f t="shared" si="123"/>
        <v>#NUM!</v>
      </c>
      <c r="CL500" s="162" t="e">
        <f t="shared" si="123"/>
        <v>#NUM!</v>
      </c>
      <c r="CM500" s="162" t="e">
        <f t="shared" si="123"/>
        <v>#NUM!</v>
      </c>
      <c r="CN500" s="162" t="e">
        <f t="shared" si="123"/>
        <v>#NUM!</v>
      </c>
      <c r="CO500" s="162" t="e">
        <f t="shared" si="123"/>
        <v>#NUM!</v>
      </c>
      <c r="CP500" s="162" t="e">
        <f t="shared" si="123"/>
        <v>#NUM!</v>
      </c>
    </row>
    <row r="501" spans="13:94" ht="15" customHeight="1" x14ac:dyDescent="0.3">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row>
    <row r="502" spans="13:94" ht="15" customHeight="1" x14ac:dyDescent="0.3">
      <c r="O502" s="2" t="s">
        <v>133</v>
      </c>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row>
    <row r="503" spans="13:94" ht="15" customHeight="1" x14ac:dyDescent="0.3">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row>
    <row r="504" spans="13:94" ht="15" customHeight="1" x14ac:dyDescent="0.3">
      <c r="M504" s="2">
        <v>1</v>
      </c>
      <c r="N504" s="2" t="str">
        <f>IF(ISTEXT(O504),$O$502,"")</f>
        <v/>
      </c>
      <c r="O504" s="2" t="e" cm="1">
        <f t="array" ref="O504">INDEX($A$400:$A$429,SMALL(IF(ISNUMBER(MATCH($B$400:$B$429,$O$502,0)),MATCH(ROW($B$400:$B$429),ROW($B$400:$B$429)),""),ROWS($A$1:A1)))</f>
        <v>#NUM!</v>
      </c>
      <c r="P504" s="162" t="e">
        <f>INDEX(P$14:P$217,(MATCH($N504&amp;$O504,$H$14:$H$217,0)))</f>
        <v>#NUM!</v>
      </c>
      <c r="Q504" s="162" t="e">
        <f t="shared" ref="Q504:BL509" si="125">INDEX(Q$14:Q$217,(MATCH($N504&amp;$O504,$H$14:$H$217,0)))</f>
        <v>#NUM!</v>
      </c>
      <c r="R504" s="162" t="e">
        <f t="shared" si="125"/>
        <v>#NUM!</v>
      </c>
      <c r="S504" s="162" t="e">
        <f t="shared" si="125"/>
        <v>#NUM!</v>
      </c>
      <c r="T504" s="162" t="e">
        <f t="shared" si="125"/>
        <v>#NUM!</v>
      </c>
      <c r="U504" s="162" t="e">
        <f t="shared" si="125"/>
        <v>#NUM!</v>
      </c>
      <c r="V504" s="162" t="e">
        <f t="shared" si="125"/>
        <v>#NUM!</v>
      </c>
      <c r="W504" s="162" t="e">
        <f t="shared" si="125"/>
        <v>#NUM!</v>
      </c>
      <c r="X504" s="162" t="e">
        <f t="shared" si="125"/>
        <v>#NUM!</v>
      </c>
      <c r="Y504" s="162" t="e">
        <f t="shared" si="125"/>
        <v>#NUM!</v>
      </c>
      <c r="Z504" s="162" t="e">
        <f t="shared" si="125"/>
        <v>#NUM!</v>
      </c>
      <c r="AA504" s="162" t="e">
        <f t="shared" si="125"/>
        <v>#NUM!</v>
      </c>
      <c r="AB504" s="162" t="e">
        <f t="shared" si="125"/>
        <v>#NUM!</v>
      </c>
      <c r="AC504" s="162" t="e">
        <f t="shared" si="125"/>
        <v>#NUM!</v>
      </c>
      <c r="AD504" s="162" t="e">
        <f t="shared" si="125"/>
        <v>#NUM!</v>
      </c>
      <c r="AE504" s="162" t="e">
        <f t="shared" si="125"/>
        <v>#NUM!</v>
      </c>
      <c r="AF504" s="162" t="e">
        <f t="shared" si="125"/>
        <v>#NUM!</v>
      </c>
      <c r="AG504" s="162" t="e">
        <f t="shared" si="125"/>
        <v>#NUM!</v>
      </c>
      <c r="AH504" s="162" t="e">
        <f t="shared" si="125"/>
        <v>#NUM!</v>
      </c>
      <c r="AI504" s="162" t="e">
        <f t="shared" si="125"/>
        <v>#NUM!</v>
      </c>
      <c r="AJ504" s="162" t="e">
        <f t="shared" si="125"/>
        <v>#NUM!</v>
      </c>
      <c r="AK504" s="162" t="e">
        <f t="shared" si="125"/>
        <v>#NUM!</v>
      </c>
      <c r="AL504" s="162" t="e">
        <f t="shared" si="125"/>
        <v>#NUM!</v>
      </c>
      <c r="AM504" s="162" t="e">
        <f t="shared" si="125"/>
        <v>#NUM!</v>
      </c>
      <c r="AN504" s="162" t="e">
        <f t="shared" si="125"/>
        <v>#NUM!</v>
      </c>
      <c r="AO504" s="162" t="e">
        <f t="shared" si="125"/>
        <v>#NUM!</v>
      </c>
      <c r="AP504" s="162" t="e">
        <f t="shared" si="125"/>
        <v>#NUM!</v>
      </c>
      <c r="AQ504" s="162" t="e">
        <f t="shared" si="125"/>
        <v>#NUM!</v>
      </c>
      <c r="AR504" s="162" t="e">
        <f t="shared" si="125"/>
        <v>#NUM!</v>
      </c>
      <c r="AS504" s="162" t="e">
        <f t="shared" si="125"/>
        <v>#NUM!</v>
      </c>
      <c r="AT504" s="162" t="e">
        <f t="shared" si="125"/>
        <v>#NUM!</v>
      </c>
      <c r="AU504" s="162" t="e">
        <f t="shared" si="125"/>
        <v>#NUM!</v>
      </c>
      <c r="AV504" s="162" t="e">
        <f t="shared" si="125"/>
        <v>#NUM!</v>
      </c>
      <c r="AW504" s="162" t="e">
        <f t="shared" si="125"/>
        <v>#NUM!</v>
      </c>
      <c r="AX504" s="162" t="e">
        <f t="shared" si="125"/>
        <v>#NUM!</v>
      </c>
      <c r="AY504" s="162" t="e">
        <f t="shared" si="125"/>
        <v>#NUM!</v>
      </c>
      <c r="AZ504" s="162" t="e">
        <f t="shared" si="125"/>
        <v>#NUM!</v>
      </c>
      <c r="BA504" s="162" t="e">
        <f t="shared" si="125"/>
        <v>#NUM!</v>
      </c>
      <c r="BB504" s="162" t="e">
        <f t="shared" si="125"/>
        <v>#NUM!</v>
      </c>
      <c r="BC504" s="162" t="e">
        <f t="shared" si="125"/>
        <v>#NUM!</v>
      </c>
      <c r="BD504" s="162" t="e">
        <f t="shared" si="125"/>
        <v>#NUM!</v>
      </c>
      <c r="BE504" s="162" t="e">
        <f t="shared" si="125"/>
        <v>#NUM!</v>
      </c>
      <c r="BF504" s="162" t="e">
        <f t="shared" si="125"/>
        <v>#NUM!</v>
      </c>
      <c r="BG504" s="162" t="e">
        <f t="shared" si="125"/>
        <v>#NUM!</v>
      </c>
      <c r="BH504" s="162" t="e">
        <f t="shared" si="125"/>
        <v>#NUM!</v>
      </c>
      <c r="BI504" s="162" t="e">
        <f t="shared" si="125"/>
        <v>#NUM!</v>
      </c>
      <c r="BJ504" s="162" t="e">
        <f t="shared" si="125"/>
        <v>#NUM!</v>
      </c>
      <c r="BK504" s="162" t="e">
        <f t="shared" si="125"/>
        <v>#NUM!</v>
      </c>
      <c r="BL504" s="162" t="e">
        <f t="shared" si="125"/>
        <v>#NUM!</v>
      </c>
      <c r="BM504" s="162" t="e">
        <f t="shared" ref="BM504:BM513" si="126">INDEX(BM$14:BM$217,(MATCH($N504&amp;$O504,$H$14:$H$217,0)))</f>
        <v>#NUM!</v>
      </c>
      <c r="BN504" s="162" t="e">
        <f t="shared" ref="BN504:CP512" si="127">INDEX(BN$14:BN$217,(MATCH($N504&amp;$O504,$H$14:$H$217,0)))</f>
        <v>#NUM!</v>
      </c>
      <c r="BO504" s="162" t="e">
        <f t="shared" si="127"/>
        <v>#NUM!</v>
      </c>
      <c r="BP504" s="162" t="e">
        <f t="shared" si="127"/>
        <v>#NUM!</v>
      </c>
      <c r="BQ504" s="162" t="e">
        <f t="shared" si="127"/>
        <v>#NUM!</v>
      </c>
      <c r="BR504" s="162" t="e">
        <f t="shared" si="127"/>
        <v>#NUM!</v>
      </c>
      <c r="BS504" s="162" t="e">
        <f t="shared" si="127"/>
        <v>#NUM!</v>
      </c>
      <c r="BT504" s="162" t="e">
        <f t="shared" si="127"/>
        <v>#NUM!</v>
      </c>
      <c r="BU504" s="162" t="e">
        <f t="shared" si="127"/>
        <v>#NUM!</v>
      </c>
      <c r="BV504" s="162" t="e">
        <f t="shared" si="127"/>
        <v>#NUM!</v>
      </c>
      <c r="BW504" s="162" t="e">
        <f t="shared" si="127"/>
        <v>#NUM!</v>
      </c>
      <c r="BX504" s="162" t="e">
        <f t="shared" si="127"/>
        <v>#NUM!</v>
      </c>
      <c r="BY504" s="162" t="e">
        <f t="shared" si="127"/>
        <v>#NUM!</v>
      </c>
      <c r="BZ504" s="162" t="e">
        <f t="shared" si="127"/>
        <v>#NUM!</v>
      </c>
      <c r="CA504" s="162" t="e">
        <f t="shared" si="127"/>
        <v>#NUM!</v>
      </c>
      <c r="CB504" s="162" t="e">
        <f t="shared" si="127"/>
        <v>#NUM!</v>
      </c>
      <c r="CC504" s="162" t="e">
        <f t="shared" si="127"/>
        <v>#NUM!</v>
      </c>
      <c r="CD504" s="162" t="e">
        <f t="shared" si="127"/>
        <v>#NUM!</v>
      </c>
      <c r="CE504" s="162" t="e">
        <f t="shared" si="127"/>
        <v>#NUM!</v>
      </c>
      <c r="CF504" s="162" t="e">
        <f t="shared" si="127"/>
        <v>#NUM!</v>
      </c>
      <c r="CG504" s="162" t="e">
        <f t="shared" si="127"/>
        <v>#NUM!</v>
      </c>
      <c r="CH504" s="162" t="e">
        <f t="shared" si="127"/>
        <v>#NUM!</v>
      </c>
      <c r="CI504" s="162" t="e">
        <f t="shared" si="127"/>
        <v>#NUM!</v>
      </c>
      <c r="CJ504" s="162" t="e">
        <f t="shared" si="127"/>
        <v>#NUM!</v>
      </c>
      <c r="CK504" s="162" t="e">
        <f t="shared" si="127"/>
        <v>#NUM!</v>
      </c>
      <c r="CL504" s="162" t="e">
        <f t="shared" si="127"/>
        <v>#NUM!</v>
      </c>
      <c r="CM504" s="162" t="e">
        <f t="shared" si="127"/>
        <v>#NUM!</v>
      </c>
      <c r="CN504" s="162" t="e">
        <f t="shared" si="127"/>
        <v>#NUM!</v>
      </c>
      <c r="CO504" s="162" t="e">
        <f t="shared" si="127"/>
        <v>#NUM!</v>
      </c>
      <c r="CP504" s="162" t="e">
        <f t="shared" si="127"/>
        <v>#NUM!</v>
      </c>
    </row>
    <row r="505" spans="13:94" ht="15" customHeight="1" x14ac:dyDescent="0.3">
      <c r="M505" s="2">
        <f>M504+1</f>
        <v>2</v>
      </c>
      <c r="N505" s="2" t="str">
        <f t="shared" ref="N505:N512" si="128">IF(ISTEXT(O505),$O$502,"")</f>
        <v/>
      </c>
      <c r="O505" s="2" t="e" cm="1">
        <f t="array" ref="O505">INDEX($A$400:$A$429,SMALL(IF(ISNUMBER(MATCH($B$400:$B$429,$O$502,0)),MATCH(ROW($B$400:$B$429),ROW($B$400:$B$429)),""),ROWS($A$1:A2)))</f>
        <v>#NUM!</v>
      </c>
      <c r="P505" s="162" t="e">
        <f>INDEX(P$14:P$217,(MATCH($N505&amp;$O505,$H$14:$H$217,0)))</f>
        <v>#NUM!</v>
      </c>
      <c r="Q505" s="162" t="e">
        <f t="shared" si="125"/>
        <v>#NUM!</v>
      </c>
      <c r="R505" s="162" t="e">
        <f t="shared" si="125"/>
        <v>#NUM!</v>
      </c>
      <c r="S505" s="162" t="e">
        <f t="shared" si="125"/>
        <v>#NUM!</v>
      </c>
      <c r="T505" s="162" t="e">
        <f t="shared" si="125"/>
        <v>#NUM!</v>
      </c>
      <c r="U505" s="162" t="e">
        <f t="shared" si="125"/>
        <v>#NUM!</v>
      </c>
      <c r="V505" s="162" t="e">
        <f t="shared" si="125"/>
        <v>#NUM!</v>
      </c>
      <c r="W505" s="162" t="e">
        <f t="shared" si="125"/>
        <v>#NUM!</v>
      </c>
      <c r="X505" s="162" t="e">
        <f t="shared" si="125"/>
        <v>#NUM!</v>
      </c>
      <c r="Y505" s="162" t="e">
        <f t="shared" si="125"/>
        <v>#NUM!</v>
      </c>
      <c r="Z505" s="162" t="e">
        <f t="shared" si="125"/>
        <v>#NUM!</v>
      </c>
      <c r="AA505" s="162" t="e">
        <f t="shared" si="125"/>
        <v>#NUM!</v>
      </c>
      <c r="AB505" s="162" t="e">
        <f t="shared" si="125"/>
        <v>#NUM!</v>
      </c>
      <c r="AC505" s="162" t="e">
        <f t="shared" si="125"/>
        <v>#NUM!</v>
      </c>
      <c r="AD505" s="162" t="e">
        <f t="shared" si="125"/>
        <v>#NUM!</v>
      </c>
      <c r="AE505" s="162" t="e">
        <f t="shared" si="125"/>
        <v>#NUM!</v>
      </c>
      <c r="AF505" s="162" t="e">
        <f t="shared" si="125"/>
        <v>#NUM!</v>
      </c>
      <c r="AG505" s="162" t="e">
        <f t="shared" si="125"/>
        <v>#NUM!</v>
      </c>
      <c r="AH505" s="162" t="e">
        <f t="shared" si="125"/>
        <v>#NUM!</v>
      </c>
      <c r="AI505" s="162" t="e">
        <f t="shared" si="125"/>
        <v>#NUM!</v>
      </c>
      <c r="AJ505" s="162" t="e">
        <f t="shared" si="125"/>
        <v>#NUM!</v>
      </c>
      <c r="AK505" s="162" t="e">
        <f t="shared" si="125"/>
        <v>#NUM!</v>
      </c>
      <c r="AL505" s="162" t="e">
        <f t="shared" si="125"/>
        <v>#NUM!</v>
      </c>
      <c r="AM505" s="162" t="e">
        <f t="shared" si="125"/>
        <v>#NUM!</v>
      </c>
      <c r="AN505" s="162" t="e">
        <f t="shared" si="125"/>
        <v>#NUM!</v>
      </c>
      <c r="AO505" s="162" t="e">
        <f t="shared" si="125"/>
        <v>#NUM!</v>
      </c>
      <c r="AP505" s="162" t="e">
        <f t="shared" si="125"/>
        <v>#NUM!</v>
      </c>
      <c r="AQ505" s="162" t="e">
        <f t="shared" si="125"/>
        <v>#NUM!</v>
      </c>
      <c r="AR505" s="162" t="e">
        <f t="shared" si="125"/>
        <v>#NUM!</v>
      </c>
      <c r="AS505" s="162" t="e">
        <f t="shared" si="125"/>
        <v>#NUM!</v>
      </c>
      <c r="AT505" s="162" t="e">
        <f t="shared" si="125"/>
        <v>#NUM!</v>
      </c>
      <c r="AU505" s="162" t="e">
        <f t="shared" si="125"/>
        <v>#NUM!</v>
      </c>
      <c r="AV505" s="162" t="e">
        <f t="shared" si="125"/>
        <v>#NUM!</v>
      </c>
      <c r="AW505" s="162" t="e">
        <f t="shared" si="125"/>
        <v>#NUM!</v>
      </c>
      <c r="AX505" s="162" t="e">
        <f t="shared" si="125"/>
        <v>#NUM!</v>
      </c>
      <c r="AY505" s="162" t="e">
        <f t="shared" si="125"/>
        <v>#NUM!</v>
      </c>
      <c r="AZ505" s="162" t="e">
        <f t="shared" si="125"/>
        <v>#NUM!</v>
      </c>
      <c r="BA505" s="162" t="e">
        <f t="shared" si="125"/>
        <v>#NUM!</v>
      </c>
      <c r="BB505" s="162" t="e">
        <f t="shared" si="125"/>
        <v>#NUM!</v>
      </c>
      <c r="BC505" s="162" t="e">
        <f t="shared" si="125"/>
        <v>#NUM!</v>
      </c>
      <c r="BD505" s="162" t="e">
        <f t="shared" si="125"/>
        <v>#NUM!</v>
      </c>
      <c r="BE505" s="162" t="e">
        <f t="shared" si="125"/>
        <v>#NUM!</v>
      </c>
      <c r="BF505" s="162" t="e">
        <f t="shared" si="125"/>
        <v>#NUM!</v>
      </c>
      <c r="BG505" s="162" t="e">
        <f t="shared" si="125"/>
        <v>#NUM!</v>
      </c>
      <c r="BH505" s="162" t="e">
        <f t="shared" si="125"/>
        <v>#NUM!</v>
      </c>
      <c r="BI505" s="162" t="e">
        <f t="shared" si="125"/>
        <v>#NUM!</v>
      </c>
      <c r="BJ505" s="162" t="e">
        <f t="shared" si="125"/>
        <v>#NUM!</v>
      </c>
      <c r="BK505" s="162" t="e">
        <f t="shared" si="125"/>
        <v>#NUM!</v>
      </c>
      <c r="BL505" s="162" t="e">
        <f t="shared" si="125"/>
        <v>#NUM!</v>
      </c>
      <c r="BM505" s="162" t="e">
        <f t="shared" si="126"/>
        <v>#NUM!</v>
      </c>
      <c r="BN505" s="162" t="e">
        <f t="shared" si="127"/>
        <v>#NUM!</v>
      </c>
      <c r="BO505" s="162" t="e">
        <f t="shared" si="127"/>
        <v>#NUM!</v>
      </c>
      <c r="BP505" s="162" t="e">
        <f t="shared" si="127"/>
        <v>#NUM!</v>
      </c>
      <c r="BQ505" s="162" t="e">
        <f t="shared" si="127"/>
        <v>#NUM!</v>
      </c>
      <c r="BR505" s="162" t="e">
        <f t="shared" si="127"/>
        <v>#NUM!</v>
      </c>
      <c r="BS505" s="162" t="e">
        <f t="shared" si="127"/>
        <v>#NUM!</v>
      </c>
      <c r="BT505" s="162" t="e">
        <f t="shared" si="127"/>
        <v>#NUM!</v>
      </c>
      <c r="BU505" s="162" t="e">
        <f t="shared" si="127"/>
        <v>#NUM!</v>
      </c>
      <c r="BV505" s="162" t="e">
        <f t="shared" si="127"/>
        <v>#NUM!</v>
      </c>
      <c r="BW505" s="162" t="e">
        <f t="shared" si="127"/>
        <v>#NUM!</v>
      </c>
      <c r="BX505" s="162" t="e">
        <f t="shared" si="127"/>
        <v>#NUM!</v>
      </c>
      <c r="BY505" s="162" t="e">
        <f t="shared" si="127"/>
        <v>#NUM!</v>
      </c>
      <c r="BZ505" s="162" t="e">
        <f t="shared" si="127"/>
        <v>#NUM!</v>
      </c>
      <c r="CA505" s="162" t="e">
        <f t="shared" si="127"/>
        <v>#NUM!</v>
      </c>
      <c r="CB505" s="162" t="e">
        <f t="shared" si="127"/>
        <v>#NUM!</v>
      </c>
      <c r="CC505" s="162" t="e">
        <f t="shared" si="127"/>
        <v>#NUM!</v>
      </c>
      <c r="CD505" s="162" t="e">
        <f t="shared" si="127"/>
        <v>#NUM!</v>
      </c>
      <c r="CE505" s="162" t="e">
        <f t="shared" si="127"/>
        <v>#NUM!</v>
      </c>
      <c r="CF505" s="162" t="e">
        <f t="shared" si="127"/>
        <v>#NUM!</v>
      </c>
      <c r="CG505" s="162" t="e">
        <f t="shared" si="127"/>
        <v>#NUM!</v>
      </c>
      <c r="CH505" s="162" t="e">
        <f t="shared" si="127"/>
        <v>#NUM!</v>
      </c>
      <c r="CI505" s="162" t="e">
        <f t="shared" si="127"/>
        <v>#NUM!</v>
      </c>
      <c r="CJ505" s="162" t="e">
        <f t="shared" si="127"/>
        <v>#NUM!</v>
      </c>
      <c r="CK505" s="162" t="e">
        <f t="shared" si="127"/>
        <v>#NUM!</v>
      </c>
      <c r="CL505" s="162" t="e">
        <f t="shared" si="127"/>
        <v>#NUM!</v>
      </c>
      <c r="CM505" s="162" t="e">
        <f t="shared" si="127"/>
        <v>#NUM!</v>
      </c>
      <c r="CN505" s="162" t="e">
        <f t="shared" si="127"/>
        <v>#NUM!</v>
      </c>
      <c r="CO505" s="162" t="e">
        <f t="shared" si="127"/>
        <v>#NUM!</v>
      </c>
      <c r="CP505" s="162" t="e">
        <f t="shared" si="127"/>
        <v>#NUM!</v>
      </c>
    </row>
    <row r="506" spans="13:94" ht="15" customHeight="1" x14ac:dyDescent="0.3">
      <c r="M506" s="2">
        <f t="shared" ref="M506:M512" si="129">M505+1</f>
        <v>3</v>
      </c>
      <c r="N506" s="2" t="str">
        <f t="shared" si="128"/>
        <v/>
      </c>
      <c r="O506" s="2" t="e" cm="1">
        <f t="array" ref="O506">INDEX($A$400:$A$429,SMALL(IF(ISNUMBER(MATCH($B$400:$B$429,$O$502,0)),MATCH(ROW($B$400:$B$429),ROW($B$400:$B$429)),""),ROWS($A$1:A3)))</f>
        <v>#NUM!</v>
      </c>
      <c r="P506" s="162" t="e">
        <f t="shared" ref="P506:AE513" si="130">INDEX(P$14:P$217,(MATCH($N506&amp;$O506,$H$14:$H$217,0)))</f>
        <v>#NUM!</v>
      </c>
      <c r="Q506" s="162" t="e">
        <f t="shared" si="125"/>
        <v>#NUM!</v>
      </c>
      <c r="R506" s="162" t="e">
        <f t="shared" si="125"/>
        <v>#NUM!</v>
      </c>
      <c r="S506" s="162" t="e">
        <f t="shared" si="125"/>
        <v>#NUM!</v>
      </c>
      <c r="T506" s="162" t="e">
        <f t="shared" si="125"/>
        <v>#NUM!</v>
      </c>
      <c r="U506" s="162" t="e">
        <f t="shared" si="125"/>
        <v>#NUM!</v>
      </c>
      <c r="V506" s="162" t="e">
        <f t="shared" si="125"/>
        <v>#NUM!</v>
      </c>
      <c r="W506" s="162" t="e">
        <f t="shared" si="125"/>
        <v>#NUM!</v>
      </c>
      <c r="X506" s="162" t="e">
        <f t="shared" si="125"/>
        <v>#NUM!</v>
      </c>
      <c r="Y506" s="162" t="e">
        <f t="shared" si="125"/>
        <v>#NUM!</v>
      </c>
      <c r="Z506" s="162" t="e">
        <f t="shared" si="125"/>
        <v>#NUM!</v>
      </c>
      <c r="AA506" s="162" t="e">
        <f t="shared" si="125"/>
        <v>#NUM!</v>
      </c>
      <c r="AB506" s="162" t="e">
        <f t="shared" si="125"/>
        <v>#NUM!</v>
      </c>
      <c r="AC506" s="162" t="e">
        <f t="shared" si="125"/>
        <v>#NUM!</v>
      </c>
      <c r="AD506" s="162" t="e">
        <f t="shared" si="125"/>
        <v>#NUM!</v>
      </c>
      <c r="AE506" s="162" t="e">
        <f t="shared" si="125"/>
        <v>#NUM!</v>
      </c>
      <c r="AF506" s="162" t="e">
        <f t="shared" si="125"/>
        <v>#NUM!</v>
      </c>
      <c r="AG506" s="162" t="e">
        <f t="shared" si="125"/>
        <v>#NUM!</v>
      </c>
      <c r="AH506" s="162" t="e">
        <f t="shared" si="125"/>
        <v>#NUM!</v>
      </c>
      <c r="AI506" s="162" t="e">
        <f t="shared" si="125"/>
        <v>#NUM!</v>
      </c>
      <c r="AJ506" s="162" t="e">
        <f t="shared" si="125"/>
        <v>#NUM!</v>
      </c>
      <c r="AK506" s="162" t="e">
        <f t="shared" si="125"/>
        <v>#NUM!</v>
      </c>
      <c r="AL506" s="162" t="e">
        <f t="shared" si="125"/>
        <v>#NUM!</v>
      </c>
      <c r="AM506" s="162" t="e">
        <f t="shared" si="125"/>
        <v>#NUM!</v>
      </c>
      <c r="AN506" s="162" t="e">
        <f t="shared" si="125"/>
        <v>#NUM!</v>
      </c>
      <c r="AO506" s="162" t="e">
        <f t="shared" si="125"/>
        <v>#NUM!</v>
      </c>
      <c r="AP506" s="162" t="e">
        <f t="shared" si="125"/>
        <v>#NUM!</v>
      </c>
      <c r="AQ506" s="162" t="e">
        <f t="shared" si="125"/>
        <v>#NUM!</v>
      </c>
      <c r="AR506" s="162" t="e">
        <f t="shared" si="125"/>
        <v>#NUM!</v>
      </c>
      <c r="AS506" s="162" t="e">
        <f t="shared" si="125"/>
        <v>#NUM!</v>
      </c>
      <c r="AT506" s="162" t="e">
        <f t="shared" si="125"/>
        <v>#NUM!</v>
      </c>
      <c r="AU506" s="162" t="e">
        <f t="shared" si="125"/>
        <v>#NUM!</v>
      </c>
      <c r="AV506" s="162" t="e">
        <f t="shared" si="125"/>
        <v>#NUM!</v>
      </c>
      <c r="AW506" s="162" t="e">
        <f t="shared" si="125"/>
        <v>#NUM!</v>
      </c>
      <c r="AX506" s="162" t="e">
        <f t="shared" si="125"/>
        <v>#NUM!</v>
      </c>
      <c r="AY506" s="162" t="e">
        <f t="shared" si="125"/>
        <v>#NUM!</v>
      </c>
      <c r="AZ506" s="162" t="e">
        <f t="shared" si="125"/>
        <v>#NUM!</v>
      </c>
      <c r="BA506" s="162" t="e">
        <f t="shared" si="125"/>
        <v>#NUM!</v>
      </c>
      <c r="BB506" s="162" t="e">
        <f t="shared" si="125"/>
        <v>#NUM!</v>
      </c>
      <c r="BC506" s="162" t="e">
        <f t="shared" si="125"/>
        <v>#NUM!</v>
      </c>
      <c r="BD506" s="162" t="e">
        <f t="shared" si="125"/>
        <v>#NUM!</v>
      </c>
      <c r="BE506" s="162" t="e">
        <f t="shared" si="125"/>
        <v>#NUM!</v>
      </c>
      <c r="BF506" s="162" t="e">
        <f t="shared" si="125"/>
        <v>#NUM!</v>
      </c>
      <c r="BG506" s="162" t="e">
        <f t="shared" si="125"/>
        <v>#NUM!</v>
      </c>
      <c r="BH506" s="162" t="e">
        <f t="shared" si="125"/>
        <v>#NUM!</v>
      </c>
      <c r="BI506" s="162" t="e">
        <f t="shared" si="125"/>
        <v>#NUM!</v>
      </c>
      <c r="BJ506" s="162" t="e">
        <f t="shared" si="125"/>
        <v>#NUM!</v>
      </c>
      <c r="BK506" s="162" t="e">
        <f t="shared" si="125"/>
        <v>#NUM!</v>
      </c>
      <c r="BL506" s="162" t="e">
        <f t="shared" si="125"/>
        <v>#NUM!</v>
      </c>
      <c r="BM506" s="162" t="e">
        <f t="shared" si="126"/>
        <v>#NUM!</v>
      </c>
      <c r="BN506" s="162" t="e">
        <f t="shared" si="127"/>
        <v>#NUM!</v>
      </c>
      <c r="BO506" s="162" t="e">
        <f t="shared" si="127"/>
        <v>#NUM!</v>
      </c>
      <c r="BP506" s="162" t="e">
        <f t="shared" si="127"/>
        <v>#NUM!</v>
      </c>
      <c r="BQ506" s="162" t="e">
        <f t="shared" si="127"/>
        <v>#NUM!</v>
      </c>
      <c r="BR506" s="162" t="e">
        <f t="shared" si="127"/>
        <v>#NUM!</v>
      </c>
      <c r="BS506" s="162" t="e">
        <f t="shared" si="127"/>
        <v>#NUM!</v>
      </c>
      <c r="BT506" s="162" t="e">
        <f t="shared" si="127"/>
        <v>#NUM!</v>
      </c>
      <c r="BU506" s="162" t="e">
        <f t="shared" si="127"/>
        <v>#NUM!</v>
      </c>
      <c r="BV506" s="162" t="e">
        <f t="shared" si="127"/>
        <v>#NUM!</v>
      </c>
      <c r="BW506" s="162" t="e">
        <f t="shared" si="127"/>
        <v>#NUM!</v>
      </c>
      <c r="BX506" s="162" t="e">
        <f t="shared" si="127"/>
        <v>#NUM!</v>
      </c>
      <c r="BY506" s="162" t="e">
        <f t="shared" si="127"/>
        <v>#NUM!</v>
      </c>
      <c r="BZ506" s="162" t="e">
        <f t="shared" si="127"/>
        <v>#NUM!</v>
      </c>
      <c r="CA506" s="162" t="e">
        <f t="shared" si="127"/>
        <v>#NUM!</v>
      </c>
      <c r="CB506" s="162" t="e">
        <f t="shared" si="127"/>
        <v>#NUM!</v>
      </c>
      <c r="CC506" s="162" t="e">
        <f t="shared" si="127"/>
        <v>#NUM!</v>
      </c>
      <c r="CD506" s="162" t="e">
        <f t="shared" si="127"/>
        <v>#NUM!</v>
      </c>
      <c r="CE506" s="162" t="e">
        <f t="shared" si="127"/>
        <v>#NUM!</v>
      </c>
      <c r="CF506" s="162" t="e">
        <f t="shared" si="127"/>
        <v>#NUM!</v>
      </c>
      <c r="CG506" s="162" t="e">
        <f t="shared" si="127"/>
        <v>#NUM!</v>
      </c>
      <c r="CH506" s="162" t="e">
        <f t="shared" si="127"/>
        <v>#NUM!</v>
      </c>
      <c r="CI506" s="162" t="e">
        <f t="shared" si="127"/>
        <v>#NUM!</v>
      </c>
      <c r="CJ506" s="162" t="e">
        <f t="shared" si="127"/>
        <v>#NUM!</v>
      </c>
      <c r="CK506" s="162" t="e">
        <f t="shared" si="127"/>
        <v>#NUM!</v>
      </c>
      <c r="CL506" s="162" t="e">
        <f t="shared" si="127"/>
        <v>#NUM!</v>
      </c>
      <c r="CM506" s="162" t="e">
        <f t="shared" si="127"/>
        <v>#NUM!</v>
      </c>
      <c r="CN506" s="162" t="e">
        <f t="shared" si="127"/>
        <v>#NUM!</v>
      </c>
      <c r="CO506" s="162" t="e">
        <f t="shared" si="127"/>
        <v>#NUM!</v>
      </c>
      <c r="CP506" s="162" t="e">
        <f t="shared" si="127"/>
        <v>#NUM!</v>
      </c>
    </row>
    <row r="507" spans="13:94" ht="15" customHeight="1" x14ac:dyDescent="0.3">
      <c r="M507" s="2">
        <f t="shared" si="129"/>
        <v>4</v>
      </c>
      <c r="N507" s="2" t="str">
        <f t="shared" si="128"/>
        <v/>
      </c>
      <c r="O507" s="2" t="e" cm="1">
        <f t="array" ref="O507">INDEX($A$400:$A$429,SMALL(IF(ISNUMBER(MATCH($B$400:$B$429,$O$502,0)),MATCH(ROW($B$400:$B$429),ROW($B$400:$B$429)),""),ROWS($A$1:A4)))</f>
        <v>#NUM!</v>
      </c>
      <c r="P507" s="162" t="e">
        <f t="shared" si="130"/>
        <v>#NUM!</v>
      </c>
      <c r="Q507" s="162" t="e">
        <f t="shared" si="125"/>
        <v>#NUM!</v>
      </c>
      <c r="R507" s="162" t="e">
        <f t="shared" si="125"/>
        <v>#NUM!</v>
      </c>
      <c r="S507" s="162" t="e">
        <f t="shared" si="125"/>
        <v>#NUM!</v>
      </c>
      <c r="T507" s="162" t="e">
        <f t="shared" si="125"/>
        <v>#NUM!</v>
      </c>
      <c r="U507" s="162" t="e">
        <f t="shared" si="125"/>
        <v>#NUM!</v>
      </c>
      <c r="V507" s="162" t="e">
        <f t="shared" si="125"/>
        <v>#NUM!</v>
      </c>
      <c r="W507" s="162" t="e">
        <f t="shared" si="125"/>
        <v>#NUM!</v>
      </c>
      <c r="X507" s="162" t="e">
        <f t="shared" si="125"/>
        <v>#NUM!</v>
      </c>
      <c r="Y507" s="162" t="e">
        <f t="shared" si="125"/>
        <v>#NUM!</v>
      </c>
      <c r="Z507" s="162" t="e">
        <f t="shared" si="125"/>
        <v>#NUM!</v>
      </c>
      <c r="AA507" s="162" t="e">
        <f t="shared" si="125"/>
        <v>#NUM!</v>
      </c>
      <c r="AB507" s="162" t="e">
        <f t="shared" si="125"/>
        <v>#NUM!</v>
      </c>
      <c r="AC507" s="162" t="e">
        <f t="shared" si="125"/>
        <v>#NUM!</v>
      </c>
      <c r="AD507" s="162" t="e">
        <f t="shared" si="125"/>
        <v>#NUM!</v>
      </c>
      <c r="AE507" s="162" t="e">
        <f t="shared" si="125"/>
        <v>#NUM!</v>
      </c>
      <c r="AF507" s="162" t="e">
        <f t="shared" si="125"/>
        <v>#NUM!</v>
      </c>
      <c r="AG507" s="162" t="e">
        <f t="shared" si="125"/>
        <v>#NUM!</v>
      </c>
      <c r="AH507" s="162" t="e">
        <f t="shared" si="125"/>
        <v>#NUM!</v>
      </c>
      <c r="AI507" s="162" t="e">
        <f t="shared" si="125"/>
        <v>#NUM!</v>
      </c>
      <c r="AJ507" s="162" t="e">
        <f t="shared" si="125"/>
        <v>#NUM!</v>
      </c>
      <c r="AK507" s="162" t="e">
        <f t="shared" si="125"/>
        <v>#NUM!</v>
      </c>
      <c r="AL507" s="162" t="e">
        <f t="shared" si="125"/>
        <v>#NUM!</v>
      </c>
      <c r="AM507" s="162" t="e">
        <f t="shared" si="125"/>
        <v>#NUM!</v>
      </c>
      <c r="AN507" s="162" t="e">
        <f t="shared" si="125"/>
        <v>#NUM!</v>
      </c>
      <c r="AO507" s="162" t="e">
        <f t="shared" si="125"/>
        <v>#NUM!</v>
      </c>
      <c r="AP507" s="162" t="e">
        <f t="shared" si="125"/>
        <v>#NUM!</v>
      </c>
      <c r="AQ507" s="162" t="e">
        <f t="shared" si="125"/>
        <v>#NUM!</v>
      </c>
      <c r="AR507" s="162" t="e">
        <f t="shared" si="125"/>
        <v>#NUM!</v>
      </c>
      <c r="AS507" s="162" t="e">
        <f t="shared" si="125"/>
        <v>#NUM!</v>
      </c>
      <c r="AT507" s="162" t="e">
        <f t="shared" si="125"/>
        <v>#NUM!</v>
      </c>
      <c r="AU507" s="162" t="e">
        <f t="shared" si="125"/>
        <v>#NUM!</v>
      </c>
      <c r="AV507" s="162" t="e">
        <f t="shared" si="125"/>
        <v>#NUM!</v>
      </c>
      <c r="AW507" s="162" t="e">
        <f t="shared" si="125"/>
        <v>#NUM!</v>
      </c>
      <c r="AX507" s="162" t="e">
        <f t="shared" si="125"/>
        <v>#NUM!</v>
      </c>
      <c r="AY507" s="162" t="e">
        <f t="shared" si="125"/>
        <v>#NUM!</v>
      </c>
      <c r="AZ507" s="162" t="e">
        <f t="shared" si="125"/>
        <v>#NUM!</v>
      </c>
      <c r="BA507" s="162" t="e">
        <f t="shared" si="125"/>
        <v>#NUM!</v>
      </c>
      <c r="BB507" s="162" t="e">
        <f t="shared" si="125"/>
        <v>#NUM!</v>
      </c>
      <c r="BC507" s="162" t="e">
        <f t="shared" si="125"/>
        <v>#NUM!</v>
      </c>
      <c r="BD507" s="162" t="e">
        <f t="shared" si="125"/>
        <v>#NUM!</v>
      </c>
      <c r="BE507" s="162" t="e">
        <f t="shared" si="125"/>
        <v>#NUM!</v>
      </c>
      <c r="BF507" s="162" t="e">
        <f t="shared" si="125"/>
        <v>#NUM!</v>
      </c>
      <c r="BG507" s="162" t="e">
        <f t="shared" si="125"/>
        <v>#NUM!</v>
      </c>
      <c r="BH507" s="162" t="e">
        <f t="shared" si="125"/>
        <v>#NUM!</v>
      </c>
      <c r="BI507" s="162" t="e">
        <f t="shared" si="125"/>
        <v>#NUM!</v>
      </c>
      <c r="BJ507" s="162" t="e">
        <f t="shared" si="125"/>
        <v>#NUM!</v>
      </c>
      <c r="BK507" s="162" t="e">
        <f t="shared" si="125"/>
        <v>#NUM!</v>
      </c>
      <c r="BL507" s="162" t="e">
        <f t="shared" si="125"/>
        <v>#NUM!</v>
      </c>
      <c r="BM507" s="162" t="e">
        <f t="shared" si="126"/>
        <v>#NUM!</v>
      </c>
      <c r="BN507" s="162" t="e">
        <f t="shared" si="127"/>
        <v>#NUM!</v>
      </c>
      <c r="BO507" s="162" t="e">
        <f t="shared" si="127"/>
        <v>#NUM!</v>
      </c>
      <c r="BP507" s="162" t="e">
        <f t="shared" si="127"/>
        <v>#NUM!</v>
      </c>
      <c r="BQ507" s="162" t="e">
        <f t="shared" si="127"/>
        <v>#NUM!</v>
      </c>
      <c r="BR507" s="162" t="e">
        <f t="shared" si="127"/>
        <v>#NUM!</v>
      </c>
      <c r="BS507" s="162" t="e">
        <f t="shared" si="127"/>
        <v>#NUM!</v>
      </c>
      <c r="BT507" s="162" t="e">
        <f t="shared" si="127"/>
        <v>#NUM!</v>
      </c>
      <c r="BU507" s="162" t="e">
        <f t="shared" si="127"/>
        <v>#NUM!</v>
      </c>
      <c r="BV507" s="162" t="e">
        <f t="shared" si="127"/>
        <v>#NUM!</v>
      </c>
      <c r="BW507" s="162" t="e">
        <f t="shared" si="127"/>
        <v>#NUM!</v>
      </c>
      <c r="BX507" s="162" t="e">
        <f t="shared" si="127"/>
        <v>#NUM!</v>
      </c>
      <c r="BY507" s="162" t="e">
        <f t="shared" si="127"/>
        <v>#NUM!</v>
      </c>
      <c r="BZ507" s="162" t="e">
        <f t="shared" si="127"/>
        <v>#NUM!</v>
      </c>
      <c r="CA507" s="162" t="e">
        <f t="shared" si="127"/>
        <v>#NUM!</v>
      </c>
      <c r="CB507" s="162" t="e">
        <f t="shared" si="127"/>
        <v>#NUM!</v>
      </c>
      <c r="CC507" s="162" t="e">
        <f t="shared" si="127"/>
        <v>#NUM!</v>
      </c>
      <c r="CD507" s="162" t="e">
        <f t="shared" si="127"/>
        <v>#NUM!</v>
      </c>
      <c r="CE507" s="162" t="e">
        <f t="shared" si="127"/>
        <v>#NUM!</v>
      </c>
      <c r="CF507" s="162" t="e">
        <f t="shared" si="127"/>
        <v>#NUM!</v>
      </c>
      <c r="CG507" s="162" t="e">
        <f t="shared" si="127"/>
        <v>#NUM!</v>
      </c>
      <c r="CH507" s="162" t="e">
        <f t="shared" si="127"/>
        <v>#NUM!</v>
      </c>
      <c r="CI507" s="162" t="e">
        <f t="shared" si="127"/>
        <v>#NUM!</v>
      </c>
      <c r="CJ507" s="162" t="e">
        <f t="shared" si="127"/>
        <v>#NUM!</v>
      </c>
      <c r="CK507" s="162" t="e">
        <f t="shared" si="127"/>
        <v>#NUM!</v>
      </c>
      <c r="CL507" s="162" t="e">
        <f t="shared" si="127"/>
        <v>#NUM!</v>
      </c>
      <c r="CM507" s="162" t="e">
        <f t="shared" si="127"/>
        <v>#NUM!</v>
      </c>
      <c r="CN507" s="162" t="e">
        <f t="shared" si="127"/>
        <v>#NUM!</v>
      </c>
      <c r="CO507" s="162" t="e">
        <f t="shared" si="127"/>
        <v>#NUM!</v>
      </c>
      <c r="CP507" s="162" t="e">
        <f t="shared" si="127"/>
        <v>#NUM!</v>
      </c>
    </row>
    <row r="508" spans="13:94" ht="15" customHeight="1" x14ac:dyDescent="0.3">
      <c r="M508" s="2">
        <f t="shared" si="129"/>
        <v>5</v>
      </c>
      <c r="N508" s="2" t="str">
        <f t="shared" si="128"/>
        <v/>
      </c>
      <c r="O508" s="2" t="e" cm="1">
        <f t="array" ref="O508">INDEX($A$400:$A$429,SMALL(IF(ISNUMBER(MATCH($B$400:$B$429,$O$502,0)),MATCH(ROW($B$400:$B$429),ROW($B$400:$B$429)),""),ROWS($A$1:A5)))</f>
        <v>#NUM!</v>
      </c>
      <c r="P508" s="162" t="e">
        <f t="shared" si="130"/>
        <v>#NUM!</v>
      </c>
      <c r="Q508" s="162" t="e">
        <f t="shared" si="125"/>
        <v>#NUM!</v>
      </c>
      <c r="R508" s="162" t="e">
        <f t="shared" si="125"/>
        <v>#NUM!</v>
      </c>
      <c r="S508" s="162" t="e">
        <f t="shared" si="125"/>
        <v>#NUM!</v>
      </c>
      <c r="T508" s="162" t="e">
        <f t="shared" si="125"/>
        <v>#NUM!</v>
      </c>
      <c r="U508" s="162" t="e">
        <f t="shared" si="125"/>
        <v>#NUM!</v>
      </c>
      <c r="V508" s="162" t="e">
        <f t="shared" si="125"/>
        <v>#NUM!</v>
      </c>
      <c r="W508" s="162" t="e">
        <f t="shared" si="125"/>
        <v>#NUM!</v>
      </c>
      <c r="X508" s="162" t="e">
        <f t="shared" si="125"/>
        <v>#NUM!</v>
      </c>
      <c r="Y508" s="162" t="e">
        <f t="shared" si="125"/>
        <v>#NUM!</v>
      </c>
      <c r="Z508" s="162" t="e">
        <f t="shared" si="125"/>
        <v>#NUM!</v>
      </c>
      <c r="AA508" s="162" t="e">
        <f t="shared" si="125"/>
        <v>#NUM!</v>
      </c>
      <c r="AB508" s="162" t="e">
        <f t="shared" si="125"/>
        <v>#NUM!</v>
      </c>
      <c r="AC508" s="162" t="e">
        <f t="shared" si="125"/>
        <v>#NUM!</v>
      </c>
      <c r="AD508" s="162" t="e">
        <f t="shared" si="125"/>
        <v>#NUM!</v>
      </c>
      <c r="AE508" s="162" t="e">
        <f t="shared" si="125"/>
        <v>#NUM!</v>
      </c>
      <c r="AF508" s="162" t="e">
        <f t="shared" si="125"/>
        <v>#NUM!</v>
      </c>
      <c r="AG508" s="162" t="e">
        <f t="shared" si="125"/>
        <v>#NUM!</v>
      </c>
      <c r="AH508" s="162" t="e">
        <f t="shared" si="125"/>
        <v>#NUM!</v>
      </c>
      <c r="AI508" s="162" t="e">
        <f t="shared" si="125"/>
        <v>#NUM!</v>
      </c>
      <c r="AJ508" s="162" t="e">
        <f t="shared" si="125"/>
        <v>#NUM!</v>
      </c>
      <c r="AK508" s="162" t="e">
        <f t="shared" si="125"/>
        <v>#NUM!</v>
      </c>
      <c r="AL508" s="162" t="e">
        <f t="shared" si="125"/>
        <v>#NUM!</v>
      </c>
      <c r="AM508" s="162" t="e">
        <f t="shared" si="125"/>
        <v>#NUM!</v>
      </c>
      <c r="AN508" s="162" t="e">
        <f t="shared" si="125"/>
        <v>#NUM!</v>
      </c>
      <c r="AO508" s="162" t="e">
        <f t="shared" si="125"/>
        <v>#NUM!</v>
      </c>
      <c r="AP508" s="162" t="e">
        <f t="shared" si="125"/>
        <v>#NUM!</v>
      </c>
      <c r="AQ508" s="162" t="e">
        <f t="shared" si="125"/>
        <v>#NUM!</v>
      </c>
      <c r="AR508" s="162" t="e">
        <f t="shared" si="125"/>
        <v>#NUM!</v>
      </c>
      <c r="AS508" s="162" t="e">
        <f t="shared" si="125"/>
        <v>#NUM!</v>
      </c>
      <c r="AT508" s="162" t="e">
        <f t="shared" si="125"/>
        <v>#NUM!</v>
      </c>
      <c r="AU508" s="162" t="e">
        <f t="shared" si="125"/>
        <v>#NUM!</v>
      </c>
      <c r="AV508" s="162" t="e">
        <f t="shared" si="125"/>
        <v>#NUM!</v>
      </c>
      <c r="AW508" s="162" t="e">
        <f t="shared" si="125"/>
        <v>#NUM!</v>
      </c>
      <c r="AX508" s="162" t="e">
        <f t="shared" si="125"/>
        <v>#NUM!</v>
      </c>
      <c r="AY508" s="162" t="e">
        <f t="shared" si="125"/>
        <v>#NUM!</v>
      </c>
      <c r="AZ508" s="162" t="e">
        <f t="shared" si="125"/>
        <v>#NUM!</v>
      </c>
      <c r="BA508" s="162" t="e">
        <f t="shared" si="125"/>
        <v>#NUM!</v>
      </c>
      <c r="BB508" s="162" t="e">
        <f t="shared" si="125"/>
        <v>#NUM!</v>
      </c>
      <c r="BC508" s="162" t="e">
        <f t="shared" si="125"/>
        <v>#NUM!</v>
      </c>
      <c r="BD508" s="162" t="e">
        <f t="shared" si="125"/>
        <v>#NUM!</v>
      </c>
      <c r="BE508" s="162" t="e">
        <f t="shared" si="125"/>
        <v>#NUM!</v>
      </c>
      <c r="BF508" s="162" t="e">
        <f t="shared" si="125"/>
        <v>#NUM!</v>
      </c>
      <c r="BG508" s="162" t="e">
        <f t="shared" si="125"/>
        <v>#NUM!</v>
      </c>
      <c r="BH508" s="162" t="e">
        <f t="shared" si="125"/>
        <v>#NUM!</v>
      </c>
      <c r="BI508" s="162" t="e">
        <f t="shared" si="125"/>
        <v>#NUM!</v>
      </c>
      <c r="BJ508" s="162" t="e">
        <f t="shared" si="125"/>
        <v>#NUM!</v>
      </c>
      <c r="BK508" s="162" t="e">
        <f t="shared" si="125"/>
        <v>#NUM!</v>
      </c>
      <c r="BL508" s="162" t="e">
        <f t="shared" si="125"/>
        <v>#NUM!</v>
      </c>
      <c r="BM508" s="162" t="e">
        <f t="shared" si="126"/>
        <v>#NUM!</v>
      </c>
      <c r="BN508" s="162" t="e">
        <f t="shared" si="127"/>
        <v>#NUM!</v>
      </c>
      <c r="BO508" s="162" t="e">
        <f t="shared" si="127"/>
        <v>#NUM!</v>
      </c>
      <c r="BP508" s="162" t="e">
        <f t="shared" si="127"/>
        <v>#NUM!</v>
      </c>
      <c r="BQ508" s="162" t="e">
        <f t="shared" si="127"/>
        <v>#NUM!</v>
      </c>
      <c r="BR508" s="162" t="e">
        <f t="shared" si="127"/>
        <v>#NUM!</v>
      </c>
      <c r="BS508" s="162" t="e">
        <f t="shared" si="127"/>
        <v>#NUM!</v>
      </c>
      <c r="BT508" s="162" t="e">
        <f t="shared" si="127"/>
        <v>#NUM!</v>
      </c>
      <c r="BU508" s="162" t="e">
        <f t="shared" si="127"/>
        <v>#NUM!</v>
      </c>
      <c r="BV508" s="162" t="e">
        <f t="shared" si="127"/>
        <v>#NUM!</v>
      </c>
      <c r="BW508" s="162" t="e">
        <f t="shared" si="127"/>
        <v>#NUM!</v>
      </c>
      <c r="BX508" s="162" t="e">
        <f t="shared" si="127"/>
        <v>#NUM!</v>
      </c>
      <c r="BY508" s="162" t="e">
        <f t="shared" si="127"/>
        <v>#NUM!</v>
      </c>
      <c r="BZ508" s="162" t="e">
        <f t="shared" si="127"/>
        <v>#NUM!</v>
      </c>
      <c r="CA508" s="162" t="e">
        <f t="shared" si="127"/>
        <v>#NUM!</v>
      </c>
      <c r="CB508" s="162" t="e">
        <f t="shared" si="127"/>
        <v>#NUM!</v>
      </c>
      <c r="CC508" s="162" t="e">
        <f t="shared" si="127"/>
        <v>#NUM!</v>
      </c>
      <c r="CD508" s="162" t="e">
        <f t="shared" si="127"/>
        <v>#NUM!</v>
      </c>
      <c r="CE508" s="162" t="e">
        <f t="shared" si="127"/>
        <v>#NUM!</v>
      </c>
      <c r="CF508" s="162" t="e">
        <f t="shared" si="127"/>
        <v>#NUM!</v>
      </c>
      <c r="CG508" s="162" t="e">
        <f t="shared" si="127"/>
        <v>#NUM!</v>
      </c>
      <c r="CH508" s="162" t="e">
        <f t="shared" si="127"/>
        <v>#NUM!</v>
      </c>
      <c r="CI508" s="162" t="e">
        <f t="shared" si="127"/>
        <v>#NUM!</v>
      </c>
      <c r="CJ508" s="162" t="e">
        <f t="shared" si="127"/>
        <v>#NUM!</v>
      </c>
      <c r="CK508" s="162" t="e">
        <f t="shared" si="127"/>
        <v>#NUM!</v>
      </c>
      <c r="CL508" s="162" t="e">
        <f t="shared" si="127"/>
        <v>#NUM!</v>
      </c>
      <c r="CM508" s="162" t="e">
        <f t="shared" si="127"/>
        <v>#NUM!</v>
      </c>
      <c r="CN508" s="162" t="e">
        <f t="shared" si="127"/>
        <v>#NUM!</v>
      </c>
      <c r="CO508" s="162" t="e">
        <f t="shared" si="127"/>
        <v>#NUM!</v>
      </c>
      <c r="CP508" s="162" t="e">
        <f t="shared" si="127"/>
        <v>#NUM!</v>
      </c>
    </row>
    <row r="509" spans="13:94" ht="15" customHeight="1" x14ac:dyDescent="0.3">
      <c r="M509" s="2">
        <f t="shared" si="129"/>
        <v>6</v>
      </c>
      <c r="N509" s="2" t="str">
        <f t="shared" si="128"/>
        <v/>
      </c>
      <c r="O509" s="2" t="e" cm="1">
        <f t="array" ref="O509">INDEX($A$400:$A$429,SMALL(IF(ISNUMBER(MATCH($B$400:$B$429,$O$502,0)),MATCH(ROW($B$400:$B$429),ROW($B$400:$B$429)),""),ROWS($A$1:A6)))</f>
        <v>#NUM!</v>
      </c>
      <c r="P509" s="162" t="e">
        <f t="shared" si="130"/>
        <v>#NUM!</v>
      </c>
      <c r="Q509" s="162" t="e">
        <f t="shared" si="125"/>
        <v>#NUM!</v>
      </c>
      <c r="R509" s="162" t="e">
        <f t="shared" si="125"/>
        <v>#NUM!</v>
      </c>
      <c r="S509" s="162" t="e">
        <f t="shared" si="125"/>
        <v>#NUM!</v>
      </c>
      <c r="T509" s="162" t="e">
        <f t="shared" si="125"/>
        <v>#NUM!</v>
      </c>
      <c r="U509" s="162" t="e">
        <f t="shared" si="125"/>
        <v>#NUM!</v>
      </c>
      <c r="V509" s="162" t="e">
        <f t="shared" si="125"/>
        <v>#NUM!</v>
      </c>
      <c r="W509" s="162" t="e">
        <f t="shared" si="125"/>
        <v>#NUM!</v>
      </c>
      <c r="X509" s="162" t="e">
        <f t="shared" si="125"/>
        <v>#NUM!</v>
      </c>
      <c r="Y509" s="162" t="e">
        <f t="shared" si="125"/>
        <v>#NUM!</v>
      </c>
      <c r="Z509" s="162" t="e">
        <f t="shared" si="125"/>
        <v>#NUM!</v>
      </c>
      <c r="AA509" s="162" t="e">
        <f t="shared" ref="AA509:BL513" si="131">INDEX(AA$14:AA$217,(MATCH($N509&amp;$O509,$H$14:$H$217,0)))</f>
        <v>#NUM!</v>
      </c>
      <c r="AB509" s="162" t="e">
        <f t="shared" si="131"/>
        <v>#NUM!</v>
      </c>
      <c r="AC509" s="162" t="e">
        <f t="shared" si="131"/>
        <v>#NUM!</v>
      </c>
      <c r="AD509" s="162" t="e">
        <f t="shared" si="131"/>
        <v>#NUM!</v>
      </c>
      <c r="AE509" s="162" t="e">
        <f t="shared" si="131"/>
        <v>#NUM!</v>
      </c>
      <c r="AF509" s="162" t="e">
        <f t="shared" si="131"/>
        <v>#NUM!</v>
      </c>
      <c r="AG509" s="162" t="e">
        <f t="shared" si="131"/>
        <v>#NUM!</v>
      </c>
      <c r="AH509" s="162" t="e">
        <f t="shared" si="131"/>
        <v>#NUM!</v>
      </c>
      <c r="AI509" s="162" t="e">
        <f t="shared" si="131"/>
        <v>#NUM!</v>
      </c>
      <c r="AJ509" s="162" t="e">
        <f t="shared" si="131"/>
        <v>#NUM!</v>
      </c>
      <c r="AK509" s="162" t="e">
        <f t="shared" si="131"/>
        <v>#NUM!</v>
      </c>
      <c r="AL509" s="162" t="e">
        <f t="shared" si="131"/>
        <v>#NUM!</v>
      </c>
      <c r="AM509" s="162" t="e">
        <f t="shared" si="131"/>
        <v>#NUM!</v>
      </c>
      <c r="AN509" s="162" t="e">
        <f t="shared" si="131"/>
        <v>#NUM!</v>
      </c>
      <c r="AO509" s="162" t="e">
        <f t="shared" si="131"/>
        <v>#NUM!</v>
      </c>
      <c r="AP509" s="162" t="e">
        <f t="shared" si="131"/>
        <v>#NUM!</v>
      </c>
      <c r="AQ509" s="162" t="e">
        <f t="shared" si="131"/>
        <v>#NUM!</v>
      </c>
      <c r="AR509" s="162" t="e">
        <f t="shared" si="131"/>
        <v>#NUM!</v>
      </c>
      <c r="AS509" s="162" t="e">
        <f t="shared" si="131"/>
        <v>#NUM!</v>
      </c>
      <c r="AT509" s="162" t="e">
        <f t="shared" si="131"/>
        <v>#NUM!</v>
      </c>
      <c r="AU509" s="162" t="e">
        <f t="shared" si="131"/>
        <v>#NUM!</v>
      </c>
      <c r="AV509" s="162" t="e">
        <f t="shared" si="131"/>
        <v>#NUM!</v>
      </c>
      <c r="AW509" s="162" t="e">
        <f t="shared" si="131"/>
        <v>#NUM!</v>
      </c>
      <c r="AX509" s="162" t="e">
        <f t="shared" si="131"/>
        <v>#NUM!</v>
      </c>
      <c r="AY509" s="162" t="e">
        <f t="shared" si="131"/>
        <v>#NUM!</v>
      </c>
      <c r="AZ509" s="162" t="e">
        <f t="shared" si="131"/>
        <v>#NUM!</v>
      </c>
      <c r="BA509" s="162" t="e">
        <f t="shared" si="131"/>
        <v>#NUM!</v>
      </c>
      <c r="BB509" s="162" t="e">
        <f t="shared" si="131"/>
        <v>#NUM!</v>
      </c>
      <c r="BC509" s="162" t="e">
        <f t="shared" si="131"/>
        <v>#NUM!</v>
      </c>
      <c r="BD509" s="162" t="e">
        <f t="shared" si="131"/>
        <v>#NUM!</v>
      </c>
      <c r="BE509" s="162" t="e">
        <f t="shared" si="131"/>
        <v>#NUM!</v>
      </c>
      <c r="BF509" s="162" t="e">
        <f t="shared" si="131"/>
        <v>#NUM!</v>
      </c>
      <c r="BG509" s="162" t="e">
        <f t="shared" si="131"/>
        <v>#NUM!</v>
      </c>
      <c r="BH509" s="162" t="e">
        <f t="shared" si="131"/>
        <v>#NUM!</v>
      </c>
      <c r="BI509" s="162" t="e">
        <f t="shared" si="131"/>
        <v>#NUM!</v>
      </c>
      <c r="BJ509" s="162" t="e">
        <f t="shared" si="131"/>
        <v>#NUM!</v>
      </c>
      <c r="BK509" s="162" t="e">
        <f t="shared" si="131"/>
        <v>#NUM!</v>
      </c>
      <c r="BL509" s="162" t="e">
        <f t="shared" si="131"/>
        <v>#NUM!</v>
      </c>
      <c r="BM509" s="162" t="e">
        <f t="shared" si="126"/>
        <v>#NUM!</v>
      </c>
      <c r="BN509" s="162" t="e">
        <f t="shared" si="127"/>
        <v>#NUM!</v>
      </c>
      <c r="BO509" s="162" t="e">
        <f t="shared" si="127"/>
        <v>#NUM!</v>
      </c>
      <c r="BP509" s="162" t="e">
        <f t="shared" si="127"/>
        <v>#NUM!</v>
      </c>
      <c r="BQ509" s="162" t="e">
        <f t="shared" si="127"/>
        <v>#NUM!</v>
      </c>
      <c r="BR509" s="162" t="e">
        <f t="shared" si="127"/>
        <v>#NUM!</v>
      </c>
      <c r="BS509" s="162" t="e">
        <f t="shared" si="127"/>
        <v>#NUM!</v>
      </c>
      <c r="BT509" s="162" t="e">
        <f t="shared" si="127"/>
        <v>#NUM!</v>
      </c>
      <c r="BU509" s="162" t="e">
        <f t="shared" si="127"/>
        <v>#NUM!</v>
      </c>
      <c r="BV509" s="162" t="e">
        <f t="shared" si="127"/>
        <v>#NUM!</v>
      </c>
      <c r="BW509" s="162" t="e">
        <f t="shared" si="127"/>
        <v>#NUM!</v>
      </c>
      <c r="BX509" s="162" t="e">
        <f t="shared" si="127"/>
        <v>#NUM!</v>
      </c>
      <c r="BY509" s="162" t="e">
        <f t="shared" si="127"/>
        <v>#NUM!</v>
      </c>
      <c r="BZ509" s="162" t="e">
        <f t="shared" si="127"/>
        <v>#NUM!</v>
      </c>
      <c r="CA509" s="162" t="e">
        <f t="shared" si="127"/>
        <v>#NUM!</v>
      </c>
      <c r="CB509" s="162" t="e">
        <f t="shared" si="127"/>
        <v>#NUM!</v>
      </c>
      <c r="CC509" s="162" t="e">
        <f t="shared" si="127"/>
        <v>#NUM!</v>
      </c>
      <c r="CD509" s="162" t="e">
        <f t="shared" si="127"/>
        <v>#NUM!</v>
      </c>
      <c r="CE509" s="162" t="e">
        <f t="shared" si="127"/>
        <v>#NUM!</v>
      </c>
      <c r="CF509" s="162" t="e">
        <f t="shared" si="127"/>
        <v>#NUM!</v>
      </c>
      <c r="CG509" s="162" t="e">
        <f t="shared" si="127"/>
        <v>#NUM!</v>
      </c>
      <c r="CH509" s="162" t="e">
        <f t="shared" si="127"/>
        <v>#NUM!</v>
      </c>
      <c r="CI509" s="162" t="e">
        <f t="shared" si="127"/>
        <v>#NUM!</v>
      </c>
      <c r="CJ509" s="162" t="e">
        <f t="shared" si="127"/>
        <v>#NUM!</v>
      </c>
      <c r="CK509" s="162" t="e">
        <f t="shared" si="127"/>
        <v>#NUM!</v>
      </c>
      <c r="CL509" s="162" t="e">
        <f t="shared" si="127"/>
        <v>#NUM!</v>
      </c>
      <c r="CM509" s="162" t="e">
        <f t="shared" si="127"/>
        <v>#NUM!</v>
      </c>
      <c r="CN509" s="162" t="e">
        <f t="shared" si="127"/>
        <v>#NUM!</v>
      </c>
      <c r="CO509" s="162" t="e">
        <f t="shared" si="127"/>
        <v>#NUM!</v>
      </c>
      <c r="CP509" s="162" t="e">
        <f t="shared" si="127"/>
        <v>#NUM!</v>
      </c>
    </row>
    <row r="510" spans="13:94" ht="15" customHeight="1" x14ac:dyDescent="0.3">
      <c r="M510" s="2">
        <f t="shared" si="129"/>
        <v>7</v>
      </c>
      <c r="N510" s="2" t="str">
        <f t="shared" si="128"/>
        <v/>
      </c>
      <c r="O510" s="2" t="e" cm="1">
        <f t="array" ref="O510">INDEX($A$400:$A$429,SMALL(IF(ISNUMBER(MATCH($B$400:$B$429,$O$502,0)),MATCH(ROW($B$400:$B$429),ROW($B$400:$B$429)),""),ROWS($A$1:A7)))</f>
        <v>#NUM!</v>
      </c>
      <c r="P510" s="162" t="e">
        <f t="shared" si="130"/>
        <v>#NUM!</v>
      </c>
      <c r="Q510" s="162" t="e">
        <f t="shared" si="130"/>
        <v>#NUM!</v>
      </c>
      <c r="R510" s="162" t="e">
        <f t="shared" si="130"/>
        <v>#NUM!</v>
      </c>
      <c r="S510" s="162" t="e">
        <f t="shared" si="130"/>
        <v>#NUM!</v>
      </c>
      <c r="T510" s="162" t="e">
        <f t="shared" si="130"/>
        <v>#NUM!</v>
      </c>
      <c r="U510" s="162" t="e">
        <f t="shared" si="130"/>
        <v>#NUM!</v>
      </c>
      <c r="V510" s="162" t="e">
        <f t="shared" si="130"/>
        <v>#NUM!</v>
      </c>
      <c r="W510" s="162" t="e">
        <f t="shared" si="130"/>
        <v>#NUM!</v>
      </c>
      <c r="X510" s="162" t="e">
        <f t="shared" si="130"/>
        <v>#NUM!</v>
      </c>
      <c r="Y510" s="162" t="e">
        <f t="shared" si="130"/>
        <v>#NUM!</v>
      </c>
      <c r="Z510" s="162" t="e">
        <f t="shared" si="130"/>
        <v>#NUM!</v>
      </c>
      <c r="AA510" s="162" t="e">
        <f t="shared" si="130"/>
        <v>#NUM!</v>
      </c>
      <c r="AB510" s="162" t="e">
        <f t="shared" si="130"/>
        <v>#NUM!</v>
      </c>
      <c r="AC510" s="162" t="e">
        <f t="shared" si="130"/>
        <v>#NUM!</v>
      </c>
      <c r="AD510" s="162" t="e">
        <f t="shared" si="130"/>
        <v>#NUM!</v>
      </c>
      <c r="AE510" s="162" t="e">
        <f t="shared" si="130"/>
        <v>#NUM!</v>
      </c>
      <c r="AF510" s="162" t="e">
        <f t="shared" si="131"/>
        <v>#NUM!</v>
      </c>
      <c r="AG510" s="162" t="e">
        <f t="shared" si="131"/>
        <v>#NUM!</v>
      </c>
      <c r="AH510" s="162" t="e">
        <f t="shared" si="131"/>
        <v>#NUM!</v>
      </c>
      <c r="AI510" s="162" t="e">
        <f t="shared" si="131"/>
        <v>#NUM!</v>
      </c>
      <c r="AJ510" s="162" t="e">
        <f t="shared" si="131"/>
        <v>#NUM!</v>
      </c>
      <c r="AK510" s="162" t="e">
        <f t="shared" si="131"/>
        <v>#NUM!</v>
      </c>
      <c r="AL510" s="162" t="e">
        <f t="shared" si="131"/>
        <v>#NUM!</v>
      </c>
      <c r="AM510" s="162" t="e">
        <f t="shared" si="131"/>
        <v>#NUM!</v>
      </c>
      <c r="AN510" s="162" t="e">
        <f t="shared" si="131"/>
        <v>#NUM!</v>
      </c>
      <c r="AO510" s="162" t="e">
        <f t="shared" si="131"/>
        <v>#NUM!</v>
      </c>
      <c r="AP510" s="162" t="e">
        <f t="shared" si="131"/>
        <v>#NUM!</v>
      </c>
      <c r="AQ510" s="162" t="e">
        <f t="shared" si="131"/>
        <v>#NUM!</v>
      </c>
      <c r="AR510" s="162" t="e">
        <f t="shared" si="131"/>
        <v>#NUM!</v>
      </c>
      <c r="AS510" s="162" t="e">
        <f t="shared" si="131"/>
        <v>#NUM!</v>
      </c>
      <c r="AT510" s="162" t="e">
        <f t="shared" si="131"/>
        <v>#NUM!</v>
      </c>
      <c r="AU510" s="162" t="e">
        <f t="shared" si="131"/>
        <v>#NUM!</v>
      </c>
      <c r="AV510" s="162" t="e">
        <f t="shared" si="131"/>
        <v>#NUM!</v>
      </c>
      <c r="AW510" s="162" t="e">
        <f t="shared" si="131"/>
        <v>#NUM!</v>
      </c>
      <c r="AX510" s="162" t="e">
        <f t="shared" si="131"/>
        <v>#NUM!</v>
      </c>
      <c r="AY510" s="162" t="e">
        <f t="shared" si="131"/>
        <v>#NUM!</v>
      </c>
      <c r="AZ510" s="162" t="e">
        <f t="shared" si="131"/>
        <v>#NUM!</v>
      </c>
      <c r="BA510" s="162" t="e">
        <f t="shared" si="131"/>
        <v>#NUM!</v>
      </c>
      <c r="BB510" s="162" t="e">
        <f t="shared" si="131"/>
        <v>#NUM!</v>
      </c>
      <c r="BC510" s="162" t="e">
        <f t="shared" si="131"/>
        <v>#NUM!</v>
      </c>
      <c r="BD510" s="162" t="e">
        <f t="shared" si="131"/>
        <v>#NUM!</v>
      </c>
      <c r="BE510" s="162" t="e">
        <f t="shared" si="131"/>
        <v>#NUM!</v>
      </c>
      <c r="BF510" s="162" t="e">
        <f t="shared" si="131"/>
        <v>#NUM!</v>
      </c>
      <c r="BG510" s="162" t="e">
        <f t="shared" si="131"/>
        <v>#NUM!</v>
      </c>
      <c r="BH510" s="162" t="e">
        <f t="shared" si="131"/>
        <v>#NUM!</v>
      </c>
      <c r="BI510" s="162" t="e">
        <f t="shared" si="131"/>
        <v>#NUM!</v>
      </c>
      <c r="BJ510" s="162" t="e">
        <f t="shared" si="131"/>
        <v>#NUM!</v>
      </c>
      <c r="BK510" s="162" t="e">
        <f t="shared" si="131"/>
        <v>#NUM!</v>
      </c>
      <c r="BL510" s="162" t="e">
        <f t="shared" si="131"/>
        <v>#NUM!</v>
      </c>
      <c r="BM510" s="162" t="e">
        <f t="shared" si="126"/>
        <v>#NUM!</v>
      </c>
      <c r="BN510" s="162" t="e">
        <f t="shared" si="127"/>
        <v>#NUM!</v>
      </c>
      <c r="BO510" s="162" t="e">
        <f t="shared" si="127"/>
        <v>#NUM!</v>
      </c>
      <c r="BP510" s="162" t="e">
        <f t="shared" si="127"/>
        <v>#NUM!</v>
      </c>
      <c r="BQ510" s="162" t="e">
        <f t="shared" si="127"/>
        <v>#NUM!</v>
      </c>
      <c r="BR510" s="162" t="e">
        <f t="shared" si="127"/>
        <v>#NUM!</v>
      </c>
      <c r="BS510" s="162" t="e">
        <f t="shared" si="127"/>
        <v>#NUM!</v>
      </c>
      <c r="BT510" s="162" t="e">
        <f t="shared" si="127"/>
        <v>#NUM!</v>
      </c>
      <c r="BU510" s="162" t="e">
        <f t="shared" si="127"/>
        <v>#NUM!</v>
      </c>
      <c r="BV510" s="162" t="e">
        <f t="shared" si="127"/>
        <v>#NUM!</v>
      </c>
      <c r="BW510" s="162" t="e">
        <f t="shared" si="127"/>
        <v>#NUM!</v>
      </c>
      <c r="BX510" s="162" t="e">
        <f t="shared" si="127"/>
        <v>#NUM!</v>
      </c>
      <c r="BY510" s="162" t="e">
        <f t="shared" si="127"/>
        <v>#NUM!</v>
      </c>
      <c r="BZ510" s="162" t="e">
        <f t="shared" si="127"/>
        <v>#NUM!</v>
      </c>
      <c r="CA510" s="162" t="e">
        <f t="shared" si="127"/>
        <v>#NUM!</v>
      </c>
      <c r="CB510" s="162" t="e">
        <f t="shared" si="127"/>
        <v>#NUM!</v>
      </c>
      <c r="CC510" s="162" t="e">
        <f t="shared" si="127"/>
        <v>#NUM!</v>
      </c>
      <c r="CD510" s="162" t="e">
        <f t="shared" si="127"/>
        <v>#NUM!</v>
      </c>
      <c r="CE510" s="162" t="e">
        <f t="shared" si="127"/>
        <v>#NUM!</v>
      </c>
      <c r="CF510" s="162" t="e">
        <f t="shared" si="127"/>
        <v>#NUM!</v>
      </c>
      <c r="CG510" s="162" t="e">
        <f t="shared" si="127"/>
        <v>#NUM!</v>
      </c>
      <c r="CH510" s="162" t="e">
        <f t="shared" si="127"/>
        <v>#NUM!</v>
      </c>
      <c r="CI510" s="162" t="e">
        <f t="shared" si="127"/>
        <v>#NUM!</v>
      </c>
      <c r="CJ510" s="162" t="e">
        <f t="shared" si="127"/>
        <v>#NUM!</v>
      </c>
      <c r="CK510" s="162" t="e">
        <f t="shared" si="127"/>
        <v>#NUM!</v>
      </c>
      <c r="CL510" s="162" t="e">
        <f t="shared" si="127"/>
        <v>#NUM!</v>
      </c>
      <c r="CM510" s="162" t="e">
        <f t="shared" si="127"/>
        <v>#NUM!</v>
      </c>
      <c r="CN510" s="162" t="e">
        <f t="shared" si="127"/>
        <v>#NUM!</v>
      </c>
      <c r="CO510" s="162" t="e">
        <f t="shared" si="127"/>
        <v>#NUM!</v>
      </c>
      <c r="CP510" s="162" t="e">
        <f t="shared" si="127"/>
        <v>#NUM!</v>
      </c>
    </row>
    <row r="511" spans="13:94" ht="15" customHeight="1" x14ac:dyDescent="0.3">
      <c r="M511" s="2">
        <f t="shared" si="129"/>
        <v>8</v>
      </c>
      <c r="N511" s="2" t="str">
        <f t="shared" si="128"/>
        <v/>
      </c>
      <c r="O511" s="2" t="e" cm="1">
        <f t="array" ref="O511">INDEX($A$400:$A$429,SMALL(IF(ISNUMBER(MATCH($B$400:$B$429,$O$502,0)),MATCH(ROW($B$400:$B$429),ROW($B$400:$B$429)),""),ROWS($A$1:A8)))</f>
        <v>#NUM!</v>
      </c>
      <c r="P511" s="162" t="e">
        <f t="shared" si="130"/>
        <v>#NUM!</v>
      </c>
      <c r="Q511" s="162" t="e">
        <f t="shared" si="130"/>
        <v>#NUM!</v>
      </c>
      <c r="R511" s="162" t="e">
        <f t="shared" si="130"/>
        <v>#NUM!</v>
      </c>
      <c r="S511" s="162" t="e">
        <f t="shared" si="130"/>
        <v>#NUM!</v>
      </c>
      <c r="T511" s="162" t="e">
        <f t="shared" si="130"/>
        <v>#NUM!</v>
      </c>
      <c r="U511" s="162" t="e">
        <f t="shared" si="130"/>
        <v>#NUM!</v>
      </c>
      <c r="V511" s="162" t="e">
        <f t="shared" si="130"/>
        <v>#NUM!</v>
      </c>
      <c r="W511" s="162" t="e">
        <f t="shared" si="130"/>
        <v>#NUM!</v>
      </c>
      <c r="X511" s="162" t="e">
        <f t="shared" si="130"/>
        <v>#NUM!</v>
      </c>
      <c r="Y511" s="162" t="e">
        <f t="shared" si="130"/>
        <v>#NUM!</v>
      </c>
      <c r="Z511" s="162" t="e">
        <f t="shared" si="130"/>
        <v>#NUM!</v>
      </c>
      <c r="AA511" s="162" t="e">
        <f t="shared" si="130"/>
        <v>#NUM!</v>
      </c>
      <c r="AB511" s="162" t="e">
        <f t="shared" si="130"/>
        <v>#NUM!</v>
      </c>
      <c r="AC511" s="162" t="e">
        <f t="shared" si="130"/>
        <v>#NUM!</v>
      </c>
      <c r="AD511" s="162" t="e">
        <f t="shared" si="130"/>
        <v>#NUM!</v>
      </c>
      <c r="AE511" s="162" t="e">
        <f t="shared" si="130"/>
        <v>#NUM!</v>
      </c>
      <c r="AF511" s="162" t="e">
        <f t="shared" si="131"/>
        <v>#NUM!</v>
      </c>
      <c r="AG511" s="162" t="e">
        <f t="shared" si="131"/>
        <v>#NUM!</v>
      </c>
      <c r="AH511" s="162" t="e">
        <f t="shared" si="131"/>
        <v>#NUM!</v>
      </c>
      <c r="AI511" s="162" t="e">
        <f t="shared" si="131"/>
        <v>#NUM!</v>
      </c>
      <c r="AJ511" s="162" t="e">
        <f t="shared" si="131"/>
        <v>#NUM!</v>
      </c>
      <c r="AK511" s="162" t="e">
        <f t="shared" si="131"/>
        <v>#NUM!</v>
      </c>
      <c r="AL511" s="162" t="e">
        <f t="shared" si="131"/>
        <v>#NUM!</v>
      </c>
      <c r="AM511" s="162" t="e">
        <f t="shared" si="131"/>
        <v>#NUM!</v>
      </c>
      <c r="AN511" s="162" t="e">
        <f t="shared" si="131"/>
        <v>#NUM!</v>
      </c>
      <c r="AO511" s="162" t="e">
        <f t="shared" si="131"/>
        <v>#NUM!</v>
      </c>
      <c r="AP511" s="162" t="e">
        <f t="shared" si="131"/>
        <v>#NUM!</v>
      </c>
      <c r="AQ511" s="162" t="e">
        <f t="shared" si="131"/>
        <v>#NUM!</v>
      </c>
      <c r="AR511" s="162" t="e">
        <f t="shared" si="131"/>
        <v>#NUM!</v>
      </c>
      <c r="AS511" s="162" t="e">
        <f t="shared" si="131"/>
        <v>#NUM!</v>
      </c>
      <c r="AT511" s="162" t="e">
        <f t="shared" si="131"/>
        <v>#NUM!</v>
      </c>
      <c r="AU511" s="162" t="e">
        <f t="shared" si="131"/>
        <v>#NUM!</v>
      </c>
      <c r="AV511" s="162" t="e">
        <f t="shared" si="131"/>
        <v>#NUM!</v>
      </c>
      <c r="AW511" s="162" t="e">
        <f t="shared" si="131"/>
        <v>#NUM!</v>
      </c>
      <c r="AX511" s="162" t="e">
        <f t="shared" si="131"/>
        <v>#NUM!</v>
      </c>
      <c r="AY511" s="162" t="e">
        <f t="shared" si="131"/>
        <v>#NUM!</v>
      </c>
      <c r="AZ511" s="162" t="e">
        <f t="shared" si="131"/>
        <v>#NUM!</v>
      </c>
      <c r="BA511" s="162" t="e">
        <f t="shared" si="131"/>
        <v>#NUM!</v>
      </c>
      <c r="BB511" s="162" t="e">
        <f t="shared" si="131"/>
        <v>#NUM!</v>
      </c>
      <c r="BC511" s="162" t="e">
        <f t="shared" si="131"/>
        <v>#NUM!</v>
      </c>
      <c r="BD511" s="162" t="e">
        <f t="shared" si="131"/>
        <v>#NUM!</v>
      </c>
      <c r="BE511" s="162" t="e">
        <f t="shared" si="131"/>
        <v>#NUM!</v>
      </c>
      <c r="BF511" s="162" t="e">
        <f t="shared" si="131"/>
        <v>#NUM!</v>
      </c>
      <c r="BG511" s="162" t="e">
        <f t="shared" si="131"/>
        <v>#NUM!</v>
      </c>
      <c r="BH511" s="162" t="e">
        <f t="shared" si="131"/>
        <v>#NUM!</v>
      </c>
      <c r="BI511" s="162" t="e">
        <f t="shared" si="131"/>
        <v>#NUM!</v>
      </c>
      <c r="BJ511" s="162" t="e">
        <f t="shared" si="131"/>
        <v>#NUM!</v>
      </c>
      <c r="BK511" s="162" t="e">
        <f t="shared" si="131"/>
        <v>#NUM!</v>
      </c>
      <c r="BL511" s="162" t="e">
        <f t="shared" si="131"/>
        <v>#NUM!</v>
      </c>
      <c r="BM511" s="162" t="e">
        <f t="shared" si="126"/>
        <v>#NUM!</v>
      </c>
      <c r="BN511" s="162" t="e">
        <f t="shared" si="127"/>
        <v>#NUM!</v>
      </c>
      <c r="BO511" s="162" t="e">
        <f t="shared" si="127"/>
        <v>#NUM!</v>
      </c>
      <c r="BP511" s="162" t="e">
        <f t="shared" si="127"/>
        <v>#NUM!</v>
      </c>
      <c r="BQ511" s="162" t="e">
        <f t="shared" si="127"/>
        <v>#NUM!</v>
      </c>
      <c r="BR511" s="162" t="e">
        <f t="shared" si="127"/>
        <v>#NUM!</v>
      </c>
      <c r="BS511" s="162" t="e">
        <f t="shared" si="127"/>
        <v>#NUM!</v>
      </c>
      <c r="BT511" s="162" t="e">
        <f t="shared" si="127"/>
        <v>#NUM!</v>
      </c>
      <c r="BU511" s="162" t="e">
        <f t="shared" si="127"/>
        <v>#NUM!</v>
      </c>
      <c r="BV511" s="162" t="e">
        <f t="shared" si="127"/>
        <v>#NUM!</v>
      </c>
      <c r="BW511" s="162" t="e">
        <f t="shared" si="127"/>
        <v>#NUM!</v>
      </c>
      <c r="BX511" s="162" t="e">
        <f t="shared" si="127"/>
        <v>#NUM!</v>
      </c>
      <c r="BY511" s="162" t="e">
        <f t="shared" si="127"/>
        <v>#NUM!</v>
      </c>
      <c r="BZ511" s="162" t="e">
        <f t="shared" si="127"/>
        <v>#NUM!</v>
      </c>
      <c r="CA511" s="162" t="e">
        <f t="shared" si="127"/>
        <v>#NUM!</v>
      </c>
      <c r="CB511" s="162" t="e">
        <f t="shared" si="127"/>
        <v>#NUM!</v>
      </c>
      <c r="CC511" s="162" t="e">
        <f t="shared" si="127"/>
        <v>#NUM!</v>
      </c>
      <c r="CD511" s="162" t="e">
        <f t="shared" si="127"/>
        <v>#NUM!</v>
      </c>
      <c r="CE511" s="162" t="e">
        <f t="shared" si="127"/>
        <v>#NUM!</v>
      </c>
      <c r="CF511" s="162" t="e">
        <f t="shared" si="127"/>
        <v>#NUM!</v>
      </c>
      <c r="CG511" s="162" t="e">
        <f t="shared" si="127"/>
        <v>#NUM!</v>
      </c>
      <c r="CH511" s="162" t="e">
        <f t="shared" si="127"/>
        <v>#NUM!</v>
      </c>
      <c r="CI511" s="162" t="e">
        <f t="shared" si="127"/>
        <v>#NUM!</v>
      </c>
      <c r="CJ511" s="162" t="e">
        <f t="shared" si="127"/>
        <v>#NUM!</v>
      </c>
      <c r="CK511" s="162" t="e">
        <f t="shared" si="127"/>
        <v>#NUM!</v>
      </c>
      <c r="CL511" s="162" t="e">
        <f t="shared" si="127"/>
        <v>#NUM!</v>
      </c>
      <c r="CM511" s="162" t="e">
        <f t="shared" si="127"/>
        <v>#NUM!</v>
      </c>
      <c r="CN511" s="162" t="e">
        <f t="shared" si="127"/>
        <v>#NUM!</v>
      </c>
      <c r="CO511" s="162" t="e">
        <f t="shared" si="127"/>
        <v>#NUM!</v>
      </c>
      <c r="CP511" s="162" t="e">
        <f t="shared" si="127"/>
        <v>#NUM!</v>
      </c>
    </row>
    <row r="512" spans="13:94" ht="15" customHeight="1" x14ac:dyDescent="0.3">
      <c r="M512" s="2">
        <f t="shared" si="129"/>
        <v>9</v>
      </c>
      <c r="N512" s="2" t="str">
        <f t="shared" si="128"/>
        <v/>
      </c>
      <c r="O512" s="2" t="e" cm="1">
        <f t="array" ref="O512">INDEX($A$400:$A$429,SMALL(IF(ISNUMBER(MATCH($B$400:$B$429,$O$502,0)),MATCH(ROW($B$400:$B$429),ROW($B$400:$B$429)),""),ROWS($A$1:A9)))</f>
        <v>#NUM!</v>
      </c>
      <c r="P512" s="162" t="e">
        <f t="shared" si="130"/>
        <v>#NUM!</v>
      </c>
      <c r="Q512" s="162" t="e">
        <f t="shared" si="130"/>
        <v>#NUM!</v>
      </c>
      <c r="R512" s="162" t="e">
        <f t="shared" si="130"/>
        <v>#NUM!</v>
      </c>
      <c r="S512" s="162" t="e">
        <f t="shared" si="130"/>
        <v>#NUM!</v>
      </c>
      <c r="T512" s="162" t="e">
        <f t="shared" si="130"/>
        <v>#NUM!</v>
      </c>
      <c r="U512" s="162" t="e">
        <f t="shared" si="130"/>
        <v>#NUM!</v>
      </c>
      <c r="V512" s="162" t="e">
        <f t="shared" si="130"/>
        <v>#NUM!</v>
      </c>
      <c r="W512" s="162" t="e">
        <f t="shared" si="130"/>
        <v>#NUM!</v>
      </c>
      <c r="X512" s="162" t="e">
        <f t="shared" si="130"/>
        <v>#NUM!</v>
      </c>
      <c r="Y512" s="162" t="e">
        <f t="shared" si="130"/>
        <v>#NUM!</v>
      </c>
      <c r="Z512" s="162" t="e">
        <f t="shared" si="130"/>
        <v>#NUM!</v>
      </c>
      <c r="AA512" s="162" t="e">
        <f t="shared" si="130"/>
        <v>#NUM!</v>
      </c>
      <c r="AB512" s="162" t="e">
        <f t="shared" si="130"/>
        <v>#NUM!</v>
      </c>
      <c r="AC512" s="162" t="e">
        <f t="shared" si="130"/>
        <v>#NUM!</v>
      </c>
      <c r="AD512" s="162" t="e">
        <f t="shared" si="130"/>
        <v>#NUM!</v>
      </c>
      <c r="AE512" s="162" t="e">
        <f t="shared" si="130"/>
        <v>#NUM!</v>
      </c>
      <c r="AF512" s="162" t="e">
        <f t="shared" si="131"/>
        <v>#NUM!</v>
      </c>
      <c r="AG512" s="162" t="e">
        <f t="shared" si="131"/>
        <v>#NUM!</v>
      </c>
      <c r="AH512" s="162" t="e">
        <f t="shared" si="131"/>
        <v>#NUM!</v>
      </c>
      <c r="AI512" s="162" t="e">
        <f t="shared" si="131"/>
        <v>#NUM!</v>
      </c>
      <c r="AJ512" s="162" t="e">
        <f t="shared" si="131"/>
        <v>#NUM!</v>
      </c>
      <c r="AK512" s="162" t="e">
        <f t="shared" si="131"/>
        <v>#NUM!</v>
      </c>
      <c r="AL512" s="162" t="e">
        <f t="shared" si="131"/>
        <v>#NUM!</v>
      </c>
      <c r="AM512" s="162" t="e">
        <f t="shared" si="131"/>
        <v>#NUM!</v>
      </c>
      <c r="AN512" s="162" t="e">
        <f t="shared" si="131"/>
        <v>#NUM!</v>
      </c>
      <c r="AO512" s="162" t="e">
        <f t="shared" si="131"/>
        <v>#NUM!</v>
      </c>
      <c r="AP512" s="162" t="e">
        <f t="shared" si="131"/>
        <v>#NUM!</v>
      </c>
      <c r="AQ512" s="162" t="e">
        <f t="shared" si="131"/>
        <v>#NUM!</v>
      </c>
      <c r="AR512" s="162" t="e">
        <f t="shared" si="131"/>
        <v>#NUM!</v>
      </c>
      <c r="AS512" s="162" t="e">
        <f t="shared" si="131"/>
        <v>#NUM!</v>
      </c>
      <c r="AT512" s="162" t="e">
        <f t="shared" si="131"/>
        <v>#NUM!</v>
      </c>
      <c r="AU512" s="162" t="e">
        <f t="shared" si="131"/>
        <v>#NUM!</v>
      </c>
      <c r="AV512" s="162" t="e">
        <f t="shared" si="131"/>
        <v>#NUM!</v>
      </c>
      <c r="AW512" s="162" t="e">
        <f t="shared" si="131"/>
        <v>#NUM!</v>
      </c>
      <c r="AX512" s="162" t="e">
        <f t="shared" si="131"/>
        <v>#NUM!</v>
      </c>
      <c r="AY512" s="162" t="e">
        <f t="shared" si="131"/>
        <v>#NUM!</v>
      </c>
      <c r="AZ512" s="162" t="e">
        <f t="shared" si="131"/>
        <v>#NUM!</v>
      </c>
      <c r="BA512" s="162" t="e">
        <f t="shared" si="131"/>
        <v>#NUM!</v>
      </c>
      <c r="BB512" s="162" t="e">
        <f t="shared" si="131"/>
        <v>#NUM!</v>
      </c>
      <c r="BC512" s="162" t="e">
        <f t="shared" si="131"/>
        <v>#NUM!</v>
      </c>
      <c r="BD512" s="162" t="e">
        <f t="shared" si="131"/>
        <v>#NUM!</v>
      </c>
      <c r="BE512" s="162" t="e">
        <f t="shared" si="131"/>
        <v>#NUM!</v>
      </c>
      <c r="BF512" s="162" t="e">
        <f t="shared" si="131"/>
        <v>#NUM!</v>
      </c>
      <c r="BG512" s="162" t="e">
        <f t="shared" si="131"/>
        <v>#NUM!</v>
      </c>
      <c r="BH512" s="162" t="e">
        <f t="shared" si="131"/>
        <v>#NUM!</v>
      </c>
      <c r="BI512" s="162" t="e">
        <f t="shared" si="131"/>
        <v>#NUM!</v>
      </c>
      <c r="BJ512" s="162" t="e">
        <f t="shared" si="131"/>
        <v>#NUM!</v>
      </c>
      <c r="BK512" s="162" t="e">
        <f t="shared" si="131"/>
        <v>#NUM!</v>
      </c>
      <c r="BL512" s="162" t="e">
        <f t="shared" si="131"/>
        <v>#NUM!</v>
      </c>
      <c r="BM512" s="162" t="e">
        <f t="shared" si="126"/>
        <v>#NUM!</v>
      </c>
      <c r="BN512" s="162" t="e">
        <f t="shared" si="127"/>
        <v>#NUM!</v>
      </c>
      <c r="BO512" s="162" t="e">
        <f t="shared" si="127"/>
        <v>#NUM!</v>
      </c>
      <c r="BP512" s="162" t="e">
        <f t="shared" si="127"/>
        <v>#NUM!</v>
      </c>
      <c r="BQ512" s="162" t="e">
        <f t="shared" si="127"/>
        <v>#NUM!</v>
      </c>
      <c r="BR512" s="162" t="e">
        <f t="shared" si="127"/>
        <v>#NUM!</v>
      </c>
      <c r="BS512" s="162" t="e">
        <f t="shared" si="127"/>
        <v>#NUM!</v>
      </c>
      <c r="BT512" s="162" t="e">
        <f t="shared" si="127"/>
        <v>#NUM!</v>
      </c>
      <c r="BU512" s="162" t="e">
        <f t="shared" si="127"/>
        <v>#NUM!</v>
      </c>
      <c r="BV512" s="162" t="e">
        <f t="shared" si="127"/>
        <v>#NUM!</v>
      </c>
      <c r="BW512" s="162" t="e">
        <f t="shared" si="127"/>
        <v>#NUM!</v>
      </c>
      <c r="BX512" s="162" t="e">
        <f t="shared" si="127"/>
        <v>#NUM!</v>
      </c>
      <c r="BY512" s="162" t="e">
        <f t="shared" si="127"/>
        <v>#NUM!</v>
      </c>
      <c r="BZ512" s="162" t="e">
        <f t="shared" si="127"/>
        <v>#NUM!</v>
      </c>
      <c r="CA512" s="162" t="e">
        <f t="shared" si="127"/>
        <v>#NUM!</v>
      </c>
      <c r="CB512" s="162" t="e">
        <f t="shared" si="127"/>
        <v>#NUM!</v>
      </c>
      <c r="CC512" s="162" t="e">
        <f t="shared" si="127"/>
        <v>#NUM!</v>
      </c>
      <c r="CD512" s="162" t="e">
        <f t="shared" si="127"/>
        <v>#NUM!</v>
      </c>
      <c r="CE512" s="162" t="e">
        <f t="shared" si="127"/>
        <v>#NUM!</v>
      </c>
      <c r="CF512" s="162" t="e">
        <f t="shared" si="127"/>
        <v>#NUM!</v>
      </c>
      <c r="CG512" s="162" t="e">
        <f t="shared" si="127"/>
        <v>#NUM!</v>
      </c>
      <c r="CH512" s="162" t="e">
        <f t="shared" si="127"/>
        <v>#NUM!</v>
      </c>
      <c r="CI512" s="162" t="e">
        <f t="shared" si="127"/>
        <v>#NUM!</v>
      </c>
      <c r="CJ512" s="162" t="e">
        <f t="shared" si="127"/>
        <v>#NUM!</v>
      </c>
      <c r="CK512" s="162" t="e">
        <f t="shared" ref="CK512:CP513" si="132">INDEX(CK$14:CK$217,(MATCH($N512&amp;$O512,$H$14:$H$217,0)))</f>
        <v>#NUM!</v>
      </c>
      <c r="CL512" s="162" t="e">
        <f t="shared" si="132"/>
        <v>#NUM!</v>
      </c>
      <c r="CM512" s="162" t="e">
        <f t="shared" si="132"/>
        <v>#NUM!</v>
      </c>
      <c r="CN512" s="162" t="e">
        <f t="shared" si="132"/>
        <v>#NUM!</v>
      </c>
      <c r="CO512" s="162" t="e">
        <f t="shared" si="132"/>
        <v>#NUM!</v>
      </c>
      <c r="CP512" s="162" t="e">
        <f t="shared" si="132"/>
        <v>#NUM!</v>
      </c>
    </row>
    <row r="513" spans="13:94" ht="15" customHeight="1" x14ac:dyDescent="0.3">
      <c r="M513" s="2">
        <f>M512+1</f>
        <v>10</v>
      </c>
      <c r="N513" s="2" t="str">
        <f>IF(ISTEXT(O513),$O$502,"")</f>
        <v/>
      </c>
      <c r="O513" s="2" t="e" cm="1">
        <f t="array" ref="O513">INDEX($A$400:$A$429,SMALL(IF(ISNUMBER(MATCH($B$400:$B$429,$O$502,0)),MATCH(ROW($B$400:$B$429),ROW($B$400:$B$429)),""),ROWS($A$1:A10)))</f>
        <v>#NUM!</v>
      </c>
      <c r="P513" s="162" t="e">
        <f t="shared" si="130"/>
        <v>#NUM!</v>
      </c>
      <c r="Q513" s="162" t="e">
        <f t="shared" si="130"/>
        <v>#NUM!</v>
      </c>
      <c r="R513" s="162" t="e">
        <f t="shared" si="130"/>
        <v>#NUM!</v>
      </c>
      <c r="S513" s="162" t="e">
        <f t="shared" si="130"/>
        <v>#NUM!</v>
      </c>
      <c r="T513" s="162" t="e">
        <f t="shared" si="130"/>
        <v>#NUM!</v>
      </c>
      <c r="U513" s="162" t="e">
        <f t="shared" si="130"/>
        <v>#NUM!</v>
      </c>
      <c r="V513" s="162" t="e">
        <f t="shared" si="130"/>
        <v>#NUM!</v>
      </c>
      <c r="W513" s="162" t="e">
        <f t="shared" si="130"/>
        <v>#NUM!</v>
      </c>
      <c r="X513" s="162" t="e">
        <f t="shared" si="130"/>
        <v>#NUM!</v>
      </c>
      <c r="Y513" s="162" t="e">
        <f t="shared" si="130"/>
        <v>#NUM!</v>
      </c>
      <c r="Z513" s="162" t="e">
        <f t="shared" si="130"/>
        <v>#NUM!</v>
      </c>
      <c r="AA513" s="162" t="e">
        <f t="shared" si="130"/>
        <v>#NUM!</v>
      </c>
      <c r="AB513" s="162" t="e">
        <f t="shared" si="130"/>
        <v>#NUM!</v>
      </c>
      <c r="AC513" s="162" t="e">
        <f t="shared" si="130"/>
        <v>#NUM!</v>
      </c>
      <c r="AD513" s="162" t="e">
        <f t="shared" si="130"/>
        <v>#NUM!</v>
      </c>
      <c r="AE513" s="162" t="e">
        <f t="shared" si="130"/>
        <v>#NUM!</v>
      </c>
      <c r="AF513" s="162" t="e">
        <f t="shared" si="131"/>
        <v>#NUM!</v>
      </c>
      <c r="AG513" s="162" t="e">
        <f t="shared" si="131"/>
        <v>#NUM!</v>
      </c>
      <c r="AH513" s="162" t="e">
        <f t="shared" si="131"/>
        <v>#NUM!</v>
      </c>
      <c r="AI513" s="162" t="e">
        <f t="shared" si="131"/>
        <v>#NUM!</v>
      </c>
      <c r="AJ513" s="162" t="e">
        <f t="shared" si="131"/>
        <v>#NUM!</v>
      </c>
      <c r="AK513" s="162" t="e">
        <f t="shared" si="131"/>
        <v>#NUM!</v>
      </c>
      <c r="AL513" s="162" t="e">
        <f t="shared" si="131"/>
        <v>#NUM!</v>
      </c>
      <c r="AM513" s="162" t="e">
        <f t="shared" si="131"/>
        <v>#NUM!</v>
      </c>
      <c r="AN513" s="162" t="e">
        <f t="shared" si="131"/>
        <v>#NUM!</v>
      </c>
      <c r="AO513" s="162" t="e">
        <f t="shared" si="131"/>
        <v>#NUM!</v>
      </c>
      <c r="AP513" s="162" t="e">
        <f t="shared" si="131"/>
        <v>#NUM!</v>
      </c>
      <c r="AQ513" s="162" t="e">
        <f t="shared" si="131"/>
        <v>#NUM!</v>
      </c>
      <c r="AR513" s="162" t="e">
        <f t="shared" si="131"/>
        <v>#NUM!</v>
      </c>
      <c r="AS513" s="162" t="e">
        <f t="shared" si="131"/>
        <v>#NUM!</v>
      </c>
      <c r="AT513" s="162" t="e">
        <f t="shared" si="131"/>
        <v>#NUM!</v>
      </c>
      <c r="AU513" s="162" t="e">
        <f t="shared" si="131"/>
        <v>#NUM!</v>
      </c>
      <c r="AV513" s="162" t="e">
        <f t="shared" si="131"/>
        <v>#NUM!</v>
      </c>
      <c r="AW513" s="162" t="e">
        <f t="shared" si="131"/>
        <v>#NUM!</v>
      </c>
      <c r="AX513" s="162" t="e">
        <f t="shared" si="131"/>
        <v>#NUM!</v>
      </c>
      <c r="AY513" s="162" t="e">
        <f t="shared" si="131"/>
        <v>#NUM!</v>
      </c>
      <c r="AZ513" s="162" t="e">
        <f t="shared" si="131"/>
        <v>#NUM!</v>
      </c>
      <c r="BA513" s="162" t="e">
        <f t="shared" si="131"/>
        <v>#NUM!</v>
      </c>
      <c r="BB513" s="162" t="e">
        <f t="shared" si="131"/>
        <v>#NUM!</v>
      </c>
      <c r="BC513" s="162" t="e">
        <f t="shared" si="131"/>
        <v>#NUM!</v>
      </c>
      <c r="BD513" s="162" t="e">
        <f t="shared" si="131"/>
        <v>#NUM!</v>
      </c>
      <c r="BE513" s="162" t="e">
        <f t="shared" si="131"/>
        <v>#NUM!</v>
      </c>
      <c r="BF513" s="162" t="e">
        <f t="shared" si="131"/>
        <v>#NUM!</v>
      </c>
      <c r="BG513" s="162" t="e">
        <f t="shared" si="131"/>
        <v>#NUM!</v>
      </c>
      <c r="BH513" s="162" t="e">
        <f t="shared" si="131"/>
        <v>#NUM!</v>
      </c>
      <c r="BI513" s="162" t="e">
        <f t="shared" si="131"/>
        <v>#NUM!</v>
      </c>
      <c r="BJ513" s="162" t="e">
        <f t="shared" si="131"/>
        <v>#NUM!</v>
      </c>
      <c r="BK513" s="162" t="e">
        <f t="shared" si="131"/>
        <v>#NUM!</v>
      </c>
      <c r="BL513" s="162" t="e">
        <f t="shared" si="131"/>
        <v>#NUM!</v>
      </c>
      <c r="BM513" s="162" t="e">
        <f t="shared" si="126"/>
        <v>#NUM!</v>
      </c>
      <c r="BN513" s="162" t="e">
        <f t="shared" ref="BN513:CJ513" si="133">INDEX(BN$14:BN$217,(MATCH($N513&amp;$O513,$H$14:$H$217,0)))</f>
        <v>#NUM!</v>
      </c>
      <c r="BO513" s="162" t="e">
        <f t="shared" si="133"/>
        <v>#NUM!</v>
      </c>
      <c r="BP513" s="162" t="e">
        <f t="shared" si="133"/>
        <v>#NUM!</v>
      </c>
      <c r="BQ513" s="162" t="e">
        <f t="shared" si="133"/>
        <v>#NUM!</v>
      </c>
      <c r="BR513" s="162" t="e">
        <f t="shared" si="133"/>
        <v>#NUM!</v>
      </c>
      <c r="BS513" s="162" t="e">
        <f t="shared" si="133"/>
        <v>#NUM!</v>
      </c>
      <c r="BT513" s="162" t="e">
        <f t="shared" si="133"/>
        <v>#NUM!</v>
      </c>
      <c r="BU513" s="162" t="e">
        <f t="shared" si="133"/>
        <v>#NUM!</v>
      </c>
      <c r="BV513" s="162" t="e">
        <f t="shared" si="133"/>
        <v>#NUM!</v>
      </c>
      <c r="BW513" s="162" t="e">
        <f t="shared" si="133"/>
        <v>#NUM!</v>
      </c>
      <c r="BX513" s="162" t="e">
        <f t="shared" si="133"/>
        <v>#NUM!</v>
      </c>
      <c r="BY513" s="162" t="e">
        <f t="shared" si="133"/>
        <v>#NUM!</v>
      </c>
      <c r="BZ513" s="162" t="e">
        <f t="shared" si="133"/>
        <v>#NUM!</v>
      </c>
      <c r="CA513" s="162" t="e">
        <f t="shared" si="133"/>
        <v>#NUM!</v>
      </c>
      <c r="CB513" s="162" t="e">
        <f t="shared" si="133"/>
        <v>#NUM!</v>
      </c>
      <c r="CC513" s="162" t="e">
        <f t="shared" si="133"/>
        <v>#NUM!</v>
      </c>
      <c r="CD513" s="162" t="e">
        <f t="shared" si="133"/>
        <v>#NUM!</v>
      </c>
      <c r="CE513" s="162" t="e">
        <f t="shared" si="133"/>
        <v>#NUM!</v>
      </c>
      <c r="CF513" s="162" t="e">
        <f t="shared" si="133"/>
        <v>#NUM!</v>
      </c>
      <c r="CG513" s="162" t="e">
        <f t="shared" si="133"/>
        <v>#NUM!</v>
      </c>
      <c r="CH513" s="162" t="e">
        <f t="shared" si="133"/>
        <v>#NUM!</v>
      </c>
      <c r="CI513" s="162" t="e">
        <f t="shared" si="133"/>
        <v>#NUM!</v>
      </c>
      <c r="CJ513" s="162" t="e">
        <f t="shared" si="133"/>
        <v>#NUM!</v>
      </c>
      <c r="CK513" s="162" t="e">
        <f t="shared" si="132"/>
        <v>#NUM!</v>
      </c>
      <c r="CL513" s="162" t="e">
        <f t="shared" si="132"/>
        <v>#NUM!</v>
      </c>
      <c r="CM513" s="162" t="e">
        <f t="shared" si="132"/>
        <v>#NUM!</v>
      </c>
      <c r="CN513" s="162" t="e">
        <f t="shared" si="132"/>
        <v>#NUM!</v>
      </c>
      <c r="CO513" s="162" t="e">
        <f t="shared" si="132"/>
        <v>#NUM!</v>
      </c>
      <c r="CP513" s="162" t="e">
        <f t="shared" si="132"/>
        <v>#NUM!</v>
      </c>
    </row>
    <row r="514" spans="13:94" ht="15" customHeight="1" x14ac:dyDescent="0.3">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row>
    <row r="515" spans="13:94" ht="15" customHeight="1" x14ac:dyDescent="0.3">
      <c r="O515" s="2" t="s">
        <v>134</v>
      </c>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row>
    <row r="516" spans="13:94" ht="15" customHeight="1" x14ac:dyDescent="0.3">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row>
    <row r="517" spans="13:94" ht="15" customHeight="1" x14ac:dyDescent="0.3">
      <c r="M517" s="2">
        <v>1</v>
      </c>
      <c r="N517" s="2" t="str">
        <f>IF(ISTEXT(O517),$O$515,"")</f>
        <v/>
      </c>
      <c r="O517" s="2" t="e" cm="1">
        <f t="array" ref="O517">INDEX($A$400:$A$429,SMALL(IF(ISNUMBER(MATCH($B$400:$B$429,$O$515,0)),MATCH(ROW($B$400:$B$429),ROW($B$400:$B$429)),""),ROWS($A$1:A1)))</f>
        <v>#NUM!</v>
      </c>
      <c r="P517" s="162" t="e">
        <f>INDEX(P$14:P$217,(MATCH($N517&amp;$O517,$H$14:$H$217,0)))</f>
        <v>#NUM!</v>
      </c>
      <c r="Q517" s="162" t="e">
        <f t="shared" ref="Q517:BL522" si="134">INDEX(Q$14:Q$217,(MATCH($N517&amp;$O517,$H$14:$H$217,0)))</f>
        <v>#NUM!</v>
      </c>
      <c r="R517" s="162" t="e">
        <f t="shared" si="134"/>
        <v>#NUM!</v>
      </c>
      <c r="S517" s="162" t="e">
        <f t="shared" si="134"/>
        <v>#NUM!</v>
      </c>
      <c r="T517" s="162" t="e">
        <f t="shared" si="134"/>
        <v>#NUM!</v>
      </c>
      <c r="U517" s="162" t="e">
        <f t="shared" si="134"/>
        <v>#NUM!</v>
      </c>
      <c r="V517" s="162" t="e">
        <f t="shared" si="134"/>
        <v>#NUM!</v>
      </c>
      <c r="W517" s="162" t="e">
        <f t="shared" si="134"/>
        <v>#NUM!</v>
      </c>
      <c r="X517" s="162" t="e">
        <f t="shared" si="134"/>
        <v>#NUM!</v>
      </c>
      <c r="Y517" s="162" t="e">
        <f t="shared" si="134"/>
        <v>#NUM!</v>
      </c>
      <c r="Z517" s="162" t="e">
        <f t="shared" si="134"/>
        <v>#NUM!</v>
      </c>
      <c r="AA517" s="162" t="e">
        <f t="shared" si="134"/>
        <v>#NUM!</v>
      </c>
      <c r="AB517" s="162" t="e">
        <f t="shared" si="134"/>
        <v>#NUM!</v>
      </c>
      <c r="AC517" s="162" t="e">
        <f t="shared" si="134"/>
        <v>#NUM!</v>
      </c>
      <c r="AD517" s="162" t="e">
        <f t="shared" si="134"/>
        <v>#NUM!</v>
      </c>
      <c r="AE517" s="162" t="e">
        <f t="shared" si="134"/>
        <v>#NUM!</v>
      </c>
      <c r="AF517" s="162" t="e">
        <f t="shared" si="134"/>
        <v>#NUM!</v>
      </c>
      <c r="AG517" s="162" t="e">
        <f t="shared" si="134"/>
        <v>#NUM!</v>
      </c>
      <c r="AH517" s="162" t="e">
        <f t="shared" si="134"/>
        <v>#NUM!</v>
      </c>
      <c r="AI517" s="162" t="e">
        <f t="shared" si="134"/>
        <v>#NUM!</v>
      </c>
      <c r="AJ517" s="162" t="e">
        <f t="shared" si="134"/>
        <v>#NUM!</v>
      </c>
      <c r="AK517" s="162" t="e">
        <f t="shared" si="134"/>
        <v>#NUM!</v>
      </c>
      <c r="AL517" s="162" t="e">
        <f t="shared" si="134"/>
        <v>#NUM!</v>
      </c>
      <c r="AM517" s="162" t="e">
        <f t="shared" si="134"/>
        <v>#NUM!</v>
      </c>
      <c r="AN517" s="162" t="e">
        <f t="shared" si="134"/>
        <v>#NUM!</v>
      </c>
      <c r="AO517" s="162" t="e">
        <f t="shared" si="134"/>
        <v>#NUM!</v>
      </c>
      <c r="AP517" s="162" t="e">
        <f t="shared" si="134"/>
        <v>#NUM!</v>
      </c>
      <c r="AQ517" s="162" t="e">
        <f t="shared" si="134"/>
        <v>#NUM!</v>
      </c>
      <c r="AR517" s="162" t="e">
        <f t="shared" si="134"/>
        <v>#NUM!</v>
      </c>
      <c r="AS517" s="162" t="e">
        <f t="shared" si="134"/>
        <v>#NUM!</v>
      </c>
      <c r="AT517" s="162" t="e">
        <f t="shared" si="134"/>
        <v>#NUM!</v>
      </c>
      <c r="AU517" s="162" t="e">
        <f t="shared" si="134"/>
        <v>#NUM!</v>
      </c>
      <c r="AV517" s="162" t="e">
        <f t="shared" si="134"/>
        <v>#NUM!</v>
      </c>
      <c r="AW517" s="162" t="e">
        <f t="shared" si="134"/>
        <v>#NUM!</v>
      </c>
      <c r="AX517" s="162" t="e">
        <f t="shared" si="134"/>
        <v>#NUM!</v>
      </c>
      <c r="AY517" s="162" t="e">
        <f t="shared" si="134"/>
        <v>#NUM!</v>
      </c>
      <c r="AZ517" s="162" t="e">
        <f t="shared" si="134"/>
        <v>#NUM!</v>
      </c>
      <c r="BA517" s="162" t="e">
        <f t="shared" si="134"/>
        <v>#NUM!</v>
      </c>
      <c r="BB517" s="162" t="e">
        <f t="shared" si="134"/>
        <v>#NUM!</v>
      </c>
      <c r="BC517" s="162" t="e">
        <f t="shared" si="134"/>
        <v>#NUM!</v>
      </c>
      <c r="BD517" s="162" t="e">
        <f t="shared" si="134"/>
        <v>#NUM!</v>
      </c>
      <c r="BE517" s="162" t="e">
        <f t="shared" si="134"/>
        <v>#NUM!</v>
      </c>
      <c r="BF517" s="162" t="e">
        <f t="shared" si="134"/>
        <v>#NUM!</v>
      </c>
      <c r="BG517" s="162" t="e">
        <f t="shared" si="134"/>
        <v>#NUM!</v>
      </c>
      <c r="BH517" s="162" t="e">
        <f t="shared" si="134"/>
        <v>#NUM!</v>
      </c>
      <c r="BI517" s="162" t="e">
        <f t="shared" si="134"/>
        <v>#NUM!</v>
      </c>
      <c r="BJ517" s="162" t="e">
        <f t="shared" si="134"/>
        <v>#NUM!</v>
      </c>
      <c r="BK517" s="162" t="e">
        <f t="shared" si="134"/>
        <v>#NUM!</v>
      </c>
      <c r="BL517" s="162" t="e">
        <f t="shared" si="134"/>
        <v>#NUM!</v>
      </c>
      <c r="BM517" s="162" t="e">
        <f t="shared" ref="BM517:BM526" si="135">INDEX(BM$14:BM$217,(MATCH($N517&amp;$O517,$H$14:$H$217,0)))</f>
        <v>#NUM!</v>
      </c>
      <c r="BN517" s="162" t="e">
        <f t="shared" ref="BN517:CP525" si="136">INDEX(BN$14:BN$217,(MATCH($N517&amp;$O517,$H$14:$H$217,0)))</f>
        <v>#NUM!</v>
      </c>
      <c r="BO517" s="162" t="e">
        <f t="shared" si="136"/>
        <v>#NUM!</v>
      </c>
      <c r="BP517" s="162" t="e">
        <f t="shared" si="136"/>
        <v>#NUM!</v>
      </c>
      <c r="BQ517" s="162" t="e">
        <f t="shared" si="136"/>
        <v>#NUM!</v>
      </c>
      <c r="BR517" s="162" t="e">
        <f t="shared" si="136"/>
        <v>#NUM!</v>
      </c>
      <c r="BS517" s="162" t="e">
        <f t="shared" si="136"/>
        <v>#NUM!</v>
      </c>
      <c r="BT517" s="162" t="e">
        <f t="shared" si="136"/>
        <v>#NUM!</v>
      </c>
      <c r="BU517" s="162" t="e">
        <f t="shared" si="136"/>
        <v>#NUM!</v>
      </c>
      <c r="BV517" s="162" t="e">
        <f t="shared" si="136"/>
        <v>#NUM!</v>
      </c>
      <c r="BW517" s="162" t="e">
        <f t="shared" si="136"/>
        <v>#NUM!</v>
      </c>
      <c r="BX517" s="162" t="e">
        <f t="shared" si="136"/>
        <v>#NUM!</v>
      </c>
      <c r="BY517" s="162" t="e">
        <f t="shared" si="136"/>
        <v>#NUM!</v>
      </c>
      <c r="BZ517" s="162" t="e">
        <f t="shared" si="136"/>
        <v>#NUM!</v>
      </c>
      <c r="CA517" s="162" t="e">
        <f t="shared" si="136"/>
        <v>#NUM!</v>
      </c>
      <c r="CB517" s="162" t="e">
        <f t="shared" si="136"/>
        <v>#NUM!</v>
      </c>
      <c r="CC517" s="162" t="e">
        <f t="shared" si="136"/>
        <v>#NUM!</v>
      </c>
      <c r="CD517" s="162" t="e">
        <f t="shared" si="136"/>
        <v>#NUM!</v>
      </c>
      <c r="CE517" s="162" t="e">
        <f t="shared" si="136"/>
        <v>#NUM!</v>
      </c>
      <c r="CF517" s="162" t="e">
        <f t="shared" si="136"/>
        <v>#NUM!</v>
      </c>
      <c r="CG517" s="162" t="e">
        <f t="shared" si="136"/>
        <v>#NUM!</v>
      </c>
      <c r="CH517" s="162" t="e">
        <f t="shared" si="136"/>
        <v>#NUM!</v>
      </c>
      <c r="CI517" s="162" t="e">
        <f t="shared" si="136"/>
        <v>#NUM!</v>
      </c>
      <c r="CJ517" s="162" t="e">
        <f t="shared" si="136"/>
        <v>#NUM!</v>
      </c>
      <c r="CK517" s="162" t="e">
        <f t="shared" si="136"/>
        <v>#NUM!</v>
      </c>
      <c r="CL517" s="162" t="e">
        <f t="shared" si="136"/>
        <v>#NUM!</v>
      </c>
      <c r="CM517" s="162" t="e">
        <f t="shared" si="136"/>
        <v>#NUM!</v>
      </c>
      <c r="CN517" s="162" t="e">
        <f t="shared" si="136"/>
        <v>#NUM!</v>
      </c>
      <c r="CO517" s="162" t="e">
        <f t="shared" si="136"/>
        <v>#NUM!</v>
      </c>
      <c r="CP517" s="162" t="e">
        <f t="shared" si="136"/>
        <v>#NUM!</v>
      </c>
    </row>
    <row r="518" spans="13:94" ht="15" customHeight="1" x14ac:dyDescent="0.3">
      <c r="M518" s="2">
        <f>M517+1</f>
        <v>2</v>
      </c>
      <c r="N518" s="2" t="str">
        <f t="shared" ref="N518:N526" si="137">IF(ISTEXT(O518),$O$515,"")</f>
        <v/>
      </c>
      <c r="O518" s="2" t="e" cm="1">
        <f t="array" ref="O518">INDEX($A$400:$A$429,SMALL(IF(ISNUMBER(MATCH($B$400:$B$429,$O$515,0)),MATCH(ROW($B$400:$B$429),ROW($B$400:$B$429)),""),ROWS($A$1:A2)))</f>
        <v>#NUM!</v>
      </c>
      <c r="P518" s="162" t="e">
        <f>INDEX(P$14:P$217,(MATCH($N518&amp;$O518,$H$14:$H$217,0)))</f>
        <v>#NUM!</v>
      </c>
      <c r="Q518" s="162" t="e">
        <f t="shared" si="134"/>
        <v>#NUM!</v>
      </c>
      <c r="R518" s="162" t="e">
        <f t="shared" si="134"/>
        <v>#NUM!</v>
      </c>
      <c r="S518" s="162" t="e">
        <f t="shared" si="134"/>
        <v>#NUM!</v>
      </c>
      <c r="T518" s="162" t="e">
        <f t="shared" si="134"/>
        <v>#NUM!</v>
      </c>
      <c r="U518" s="162" t="e">
        <f t="shared" si="134"/>
        <v>#NUM!</v>
      </c>
      <c r="V518" s="162" t="e">
        <f t="shared" si="134"/>
        <v>#NUM!</v>
      </c>
      <c r="W518" s="162" t="e">
        <f t="shared" si="134"/>
        <v>#NUM!</v>
      </c>
      <c r="X518" s="162" t="e">
        <f t="shared" si="134"/>
        <v>#NUM!</v>
      </c>
      <c r="Y518" s="162" t="e">
        <f t="shared" si="134"/>
        <v>#NUM!</v>
      </c>
      <c r="Z518" s="162" t="e">
        <f t="shared" si="134"/>
        <v>#NUM!</v>
      </c>
      <c r="AA518" s="162" t="e">
        <f t="shared" si="134"/>
        <v>#NUM!</v>
      </c>
      <c r="AB518" s="162" t="e">
        <f t="shared" si="134"/>
        <v>#NUM!</v>
      </c>
      <c r="AC518" s="162" t="e">
        <f t="shared" si="134"/>
        <v>#NUM!</v>
      </c>
      <c r="AD518" s="162" t="e">
        <f t="shared" si="134"/>
        <v>#NUM!</v>
      </c>
      <c r="AE518" s="162" t="e">
        <f t="shared" si="134"/>
        <v>#NUM!</v>
      </c>
      <c r="AF518" s="162" t="e">
        <f t="shared" si="134"/>
        <v>#NUM!</v>
      </c>
      <c r="AG518" s="162" t="e">
        <f t="shared" si="134"/>
        <v>#NUM!</v>
      </c>
      <c r="AH518" s="162" t="e">
        <f t="shared" si="134"/>
        <v>#NUM!</v>
      </c>
      <c r="AI518" s="162" t="e">
        <f t="shared" si="134"/>
        <v>#NUM!</v>
      </c>
      <c r="AJ518" s="162" t="e">
        <f t="shared" si="134"/>
        <v>#NUM!</v>
      </c>
      <c r="AK518" s="162" t="e">
        <f t="shared" si="134"/>
        <v>#NUM!</v>
      </c>
      <c r="AL518" s="162" t="e">
        <f t="shared" si="134"/>
        <v>#NUM!</v>
      </c>
      <c r="AM518" s="162" t="e">
        <f t="shared" si="134"/>
        <v>#NUM!</v>
      </c>
      <c r="AN518" s="162" t="e">
        <f t="shared" si="134"/>
        <v>#NUM!</v>
      </c>
      <c r="AO518" s="162" t="e">
        <f t="shared" si="134"/>
        <v>#NUM!</v>
      </c>
      <c r="AP518" s="162" t="e">
        <f t="shared" si="134"/>
        <v>#NUM!</v>
      </c>
      <c r="AQ518" s="162" t="e">
        <f t="shared" si="134"/>
        <v>#NUM!</v>
      </c>
      <c r="AR518" s="162" t="e">
        <f t="shared" si="134"/>
        <v>#NUM!</v>
      </c>
      <c r="AS518" s="162" t="e">
        <f t="shared" si="134"/>
        <v>#NUM!</v>
      </c>
      <c r="AT518" s="162" t="e">
        <f t="shared" si="134"/>
        <v>#NUM!</v>
      </c>
      <c r="AU518" s="162" t="e">
        <f t="shared" si="134"/>
        <v>#NUM!</v>
      </c>
      <c r="AV518" s="162" t="e">
        <f t="shared" si="134"/>
        <v>#NUM!</v>
      </c>
      <c r="AW518" s="162" t="e">
        <f t="shared" si="134"/>
        <v>#NUM!</v>
      </c>
      <c r="AX518" s="162" t="e">
        <f t="shared" si="134"/>
        <v>#NUM!</v>
      </c>
      <c r="AY518" s="162" t="e">
        <f t="shared" si="134"/>
        <v>#NUM!</v>
      </c>
      <c r="AZ518" s="162" t="e">
        <f t="shared" si="134"/>
        <v>#NUM!</v>
      </c>
      <c r="BA518" s="162" t="e">
        <f t="shared" si="134"/>
        <v>#NUM!</v>
      </c>
      <c r="BB518" s="162" t="e">
        <f t="shared" si="134"/>
        <v>#NUM!</v>
      </c>
      <c r="BC518" s="162" t="e">
        <f t="shared" si="134"/>
        <v>#NUM!</v>
      </c>
      <c r="BD518" s="162" t="e">
        <f t="shared" si="134"/>
        <v>#NUM!</v>
      </c>
      <c r="BE518" s="162" t="e">
        <f t="shared" si="134"/>
        <v>#NUM!</v>
      </c>
      <c r="BF518" s="162" t="e">
        <f t="shared" si="134"/>
        <v>#NUM!</v>
      </c>
      <c r="BG518" s="162" t="e">
        <f t="shared" si="134"/>
        <v>#NUM!</v>
      </c>
      <c r="BH518" s="162" t="e">
        <f t="shared" si="134"/>
        <v>#NUM!</v>
      </c>
      <c r="BI518" s="162" t="e">
        <f t="shared" si="134"/>
        <v>#NUM!</v>
      </c>
      <c r="BJ518" s="162" t="e">
        <f t="shared" si="134"/>
        <v>#NUM!</v>
      </c>
      <c r="BK518" s="162" t="e">
        <f t="shared" si="134"/>
        <v>#NUM!</v>
      </c>
      <c r="BL518" s="162" t="e">
        <f t="shared" si="134"/>
        <v>#NUM!</v>
      </c>
      <c r="BM518" s="162" t="e">
        <f t="shared" si="135"/>
        <v>#NUM!</v>
      </c>
      <c r="BN518" s="162" t="e">
        <f t="shared" si="136"/>
        <v>#NUM!</v>
      </c>
      <c r="BO518" s="162" t="e">
        <f t="shared" si="136"/>
        <v>#NUM!</v>
      </c>
      <c r="BP518" s="162" t="e">
        <f t="shared" si="136"/>
        <v>#NUM!</v>
      </c>
      <c r="BQ518" s="162" t="e">
        <f t="shared" si="136"/>
        <v>#NUM!</v>
      </c>
      <c r="BR518" s="162" t="e">
        <f t="shared" si="136"/>
        <v>#NUM!</v>
      </c>
      <c r="BS518" s="162" t="e">
        <f t="shared" si="136"/>
        <v>#NUM!</v>
      </c>
      <c r="BT518" s="162" t="e">
        <f t="shared" si="136"/>
        <v>#NUM!</v>
      </c>
      <c r="BU518" s="162" t="e">
        <f t="shared" si="136"/>
        <v>#NUM!</v>
      </c>
      <c r="BV518" s="162" t="e">
        <f t="shared" si="136"/>
        <v>#NUM!</v>
      </c>
      <c r="BW518" s="162" t="e">
        <f t="shared" si="136"/>
        <v>#NUM!</v>
      </c>
      <c r="BX518" s="162" t="e">
        <f t="shared" si="136"/>
        <v>#NUM!</v>
      </c>
      <c r="BY518" s="162" t="e">
        <f t="shared" si="136"/>
        <v>#NUM!</v>
      </c>
      <c r="BZ518" s="162" t="e">
        <f t="shared" si="136"/>
        <v>#NUM!</v>
      </c>
      <c r="CA518" s="162" t="e">
        <f t="shared" si="136"/>
        <v>#NUM!</v>
      </c>
      <c r="CB518" s="162" t="e">
        <f t="shared" si="136"/>
        <v>#NUM!</v>
      </c>
      <c r="CC518" s="162" t="e">
        <f t="shared" si="136"/>
        <v>#NUM!</v>
      </c>
      <c r="CD518" s="162" t="e">
        <f t="shared" si="136"/>
        <v>#NUM!</v>
      </c>
      <c r="CE518" s="162" t="e">
        <f t="shared" si="136"/>
        <v>#NUM!</v>
      </c>
      <c r="CF518" s="162" t="e">
        <f t="shared" si="136"/>
        <v>#NUM!</v>
      </c>
      <c r="CG518" s="162" t="e">
        <f t="shared" si="136"/>
        <v>#NUM!</v>
      </c>
      <c r="CH518" s="162" t="e">
        <f t="shared" si="136"/>
        <v>#NUM!</v>
      </c>
      <c r="CI518" s="162" t="e">
        <f t="shared" si="136"/>
        <v>#NUM!</v>
      </c>
      <c r="CJ518" s="162" t="e">
        <f t="shared" si="136"/>
        <v>#NUM!</v>
      </c>
      <c r="CK518" s="162" t="e">
        <f t="shared" si="136"/>
        <v>#NUM!</v>
      </c>
      <c r="CL518" s="162" t="e">
        <f t="shared" si="136"/>
        <v>#NUM!</v>
      </c>
      <c r="CM518" s="162" t="e">
        <f t="shared" si="136"/>
        <v>#NUM!</v>
      </c>
      <c r="CN518" s="162" t="e">
        <f t="shared" si="136"/>
        <v>#NUM!</v>
      </c>
      <c r="CO518" s="162" t="e">
        <f t="shared" si="136"/>
        <v>#NUM!</v>
      </c>
      <c r="CP518" s="162" t="e">
        <f t="shared" si="136"/>
        <v>#NUM!</v>
      </c>
    </row>
    <row r="519" spans="13:94" ht="15" customHeight="1" x14ac:dyDescent="0.3">
      <c r="M519" s="2">
        <f t="shared" ref="M519:M525" si="138">M518+1</f>
        <v>3</v>
      </c>
      <c r="N519" s="2" t="str">
        <f t="shared" si="137"/>
        <v/>
      </c>
      <c r="O519" s="2" t="e" cm="1">
        <f t="array" ref="O519">INDEX($A$400:$A$429,SMALL(IF(ISNUMBER(MATCH($B$400:$B$429,$O$515,0)),MATCH(ROW($B$400:$B$429),ROW($B$400:$B$429)),""),ROWS($A$1:A3)))</f>
        <v>#NUM!</v>
      </c>
      <c r="P519" s="162" t="e">
        <f t="shared" ref="P519:AE526" si="139">INDEX(P$14:P$217,(MATCH($N519&amp;$O519,$H$14:$H$217,0)))</f>
        <v>#NUM!</v>
      </c>
      <c r="Q519" s="162" t="e">
        <f t="shared" si="134"/>
        <v>#NUM!</v>
      </c>
      <c r="R519" s="162" t="e">
        <f t="shared" si="134"/>
        <v>#NUM!</v>
      </c>
      <c r="S519" s="162" t="e">
        <f t="shared" si="134"/>
        <v>#NUM!</v>
      </c>
      <c r="T519" s="162" t="e">
        <f t="shared" si="134"/>
        <v>#NUM!</v>
      </c>
      <c r="U519" s="162" t="e">
        <f t="shared" si="134"/>
        <v>#NUM!</v>
      </c>
      <c r="V519" s="162" t="e">
        <f t="shared" si="134"/>
        <v>#NUM!</v>
      </c>
      <c r="W519" s="162" t="e">
        <f t="shared" si="134"/>
        <v>#NUM!</v>
      </c>
      <c r="X519" s="162" t="e">
        <f t="shared" si="134"/>
        <v>#NUM!</v>
      </c>
      <c r="Y519" s="162" t="e">
        <f t="shared" si="134"/>
        <v>#NUM!</v>
      </c>
      <c r="Z519" s="162" t="e">
        <f t="shared" si="134"/>
        <v>#NUM!</v>
      </c>
      <c r="AA519" s="162" t="e">
        <f t="shared" si="134"/>
        <v>#NUM!</v>
      </c>
      <c r="AB519" s="162" t="e">
        <f t="shared" si="134"/>
        <v>#NUM!</v>
      </c>
      <c r="AC519" s="162" t="e">
        <f t="shared" si="134"/>
        <v>#NUM!</v>
      </c>
      <c r="AD519" s="162" t="e">
        <f t="shared" si="134"/>
        <v>#NUM!</v>
      </c>
      <c r="AE519" s="162" t="e">
        <f t="shared" si="134"/>
        <v>#NUM!</v>
      </c>
      <c r="AF519" s="162" t="e">
        <f t="shared" si="134"/>
        <v>#NUM!</v>
      </c>
      <c r="AG519" s="162" t="e">
        <f t="shared" si="134"/>
        <v>#NUM!</v>
      </c>
      <c r="AH519" s="162" t="e">
        <f t="shared" si="134"/>
        <v>#NUM!</v>
      </c>
      <c r="AI519" s="162" t="e">
        <f t="shared" si="134"/>
        <v>#NUM!</v>
      </c>
      <c r="AJ519" s="162" t="e">
        <f t="shared" si="134"/>
        <v>#NUM!</v>
      </c>
      <c r="AK519" s="162" t="e">
        <f t="shared" si="134"/>
        <v>#NUM!</v>
      </c>
      <c r="AL519" s="162" t="e">
        <f t="shared" si="134"/>
        <v>#NUM!</v>
      </c>
      <c r="AM519" s="162" t="e">
        <f t="shared" si="134"/>
        <v>#NUM!</v>
      </c>
      <c r="AN519" s="162" t="e">
        <f t="shared" si="134"/>
        <v>#NUM!</v>
      </c>
      <c r="AO519" s="162" t="e">
        <f t="shared" si="134"/>
        <v>#NUM!</v>
      </c>
      <c r="AP519" s="162" t="e">
        <f t="shared" si="134"/>
        <v>#NUM!</v>
      </c>
      <c r="AQ519" s="162" t="e">
        <f t="shared" si="134"/>
        <v>#NUM!</v>
      </c>
      <c r="AR519" s="162" t="e">
        <f t="shared" si="134"/>
        <v>#NUM!</v>
      </c>
      <c r="AS519" s="162" t="e">
        <f t="shared" si="134"/>
        <v>#NUM!</v>
      </c>
      <c r="AT519" s="162" t="e">
        <f t="shared" si="134"/>
        <v>#NUM!</v>
      </c>
      <c r="AU519" s="162" t="e">
        <f t="shared" si="134"/>
        <v>#NUM!</v>
      </c>
      <c r="AV519" s="162" t="e">
        <f t="shared" si="134"/>
        <v>#NUM!</v>
      </c>
      <c r="AW519" s="162" t="e">
        <f t="shared" si="134"/>
        <v>#NUM!</v>
      </c>
      <c r="AX519" s="162" t="e">
        <f t="shared" si="134"/>
        <v>#NUM!</v>
      </c>
      <c r="AY519" s="162" t="e">
        <f t="shared" si="134"/>
        <v>#NUM!</v>
      </c>
      <c r="AZ519" s="162" t="e">
        <f t="shared" si="134"/>
        <v>#NUM!</v>
      </c>
      <c r="BA519" s="162" t="e">
        <f t="shared" si="134"/>
        <v>#NUM!</v>
      </c>
      <c r="BB519" s="162" t="e">
        <f t="shared" si="134"/>
        <v>#NUM!</v>
      </c>
      <c r="BC519" s="162" t="e">
        <f t="shared" si="134"/>
        <v>#NUM!</v>
      </c>
      <c r="BD519" s="162" t="e">
        <f t="shared" si="134"/>
        <v>#NUM!</v>
      </c>
      <c r="BE519" s="162" t="e">
        <f t="shared" si="134"/>
        <v>#NUM!</v>
      </c>
      <c r="BF519" s="162" t="e">
        <f t="shared" si="134"/>
        <v>#NUM!</v>
      </c>
      <c r="BG519" s="162" t="e">
        <f t="shared" si="134"/>
        <v>#NUM!</v>
      </c>
      <c r="BH519" s="162" t="e">
        <f t="shared" si="134"/>
        <v>#NUM!</v>
      </c>
      <c r="BI519" s="162" t="e">
        <f t="shared" si="134"/>
        <v>#NUM!</v>
      </c>
      <c r="BJ519" s="162" t="e">
        <f t="shared" si="134"/>
        <v>#NUM!</v>
      </c>
      <c r="BK519" s="162" t="e">
        <f t="shared" si="134"/>
        <v>#NUM!</v>
      </c>
      <c r="BL519" s="162" t="e">
        <f t="shared" si="134"/>
        <v>#NUM!</v>
      </c>
      <c r="BM519" s="162" t="e">
        <f t="shared" si="135"/>
        <v>#NUM!</v>
      </c>
      <c r="BN519" s="162" t="e">
        <f t="shared" si="136"/>
        <v>#NUM!</v>
      </c>
      <c r="BO519" s="162" t="e">
        <f t="shared" si="136"/>
        <v>#NUM!</v>
      </c>
      <c r="BP519" s="162" t="e">
        <f t="shared" si="136"/>
        <v>#NUM!</v>
      </c>
      <c r="BQ519" s="162" t="e">
        <f t="shared" si="136"/>
        <v>#NUM!</v>
      </c>
      <c r="BR519" s="162" t="e">
        <f t="shared" si="136"/>
        <v>#NUM!</v>
      </c>
      <c r="BS519" s="162" t="e">
        <f t="shared" si="136"/>
        <v>#NUM!</v>
      </c>
      <c r="BT519" s="162" t="e">
        <f t="shared" si="136"/>
        <v>#NUM!</v>
      </c>
      <c r="BU519" s="162" t="e">
        <f t="shared" si="136"/>
        <v>#NUM!</v>
      </c>
      <c r="BV519" s="162" t="e">
        <f t="shared" si="136"/>
        <v>#NUM!</v>
      </c>
      <c r="BW519" s="162" t="e">
        <f t="shared" si="136"/>
        <v>#NUM!</v>
      </c>
      <c r="BX519" s="162" t="e">
        <f t="shared" si="136"/>
        <v>#NUM!</v>
      </c>
      <c r="BY519" s="162" t="e">
        <f t="shared" si="136"/>
        <v>#NUM!</v>
      </c>
      <c r="BZ519" s="162" t="e">
        <f t="shared" si="136"/>
        <v>#NUM!</v>
      </c>
      <c r="CA519" s="162" t="e">
        <f t="shared" si="136"/>
        <v>#NUM!</v>
      </c>
      <c r="CB519" s="162" t="e">
        <f t="shared" si="136"/>
        <v>#NUM!</v>
      </c>
      <c r="CC519" s="162" t="e">
        <f t="shared" si="136"/>
        <v>#NUM!</v>
      </c>
      <c r="CD519" s="162" t="e">
        <f t="shared" si="136"/>
        <v>#NUM!</v>
      </c>
      <c r="CE519" s="162" t="e">
        <f t="shared" si="136"/>
        <v>#NUM!</v>
      </c>
      <c r="CF519" s="162" t="e">
        <f t="shared" si="136"/>
        <v>#NUM!</v>
      </c>
      <c r="CG519" s="162" t="e">
        <f t="shared" si="136"/>
        <v>#NUM!</v>
      </c>
      <c r="CH519" s="162" t="e">
        <f t="shared" si="136"/>
        <v>#NUM!</v>
      </c>
      <c r="CI519" s="162" t="e">
        <f t="shared" si="136"/>
        <v>#NUM!</v>
      </c>
      <c r="CJ519" s="162" t="e">
        <f t="shared" si="136"/>
        <v>#NUM!</v>
      </c>
      <c r="CK519" s="162" t="e">
        <f t="shared" si="136"/>
        <v>#NUM!</v>
      </c>
      <c r="CL519" s="162" t="e">
        <f t="shared" si="136"/>
        <v>#NUM!</v>
      </c>
      <c r="CM519" s="162" t="e">
        <f t="shared" si="136"/>
        <v>#NUM!</v>
      </c>
      <c r="CN519" s="162" t="e">
        <f t="shared" si="136"/>
        <v>#NUM!</v>
      </c>
      <c r="CO519" s="162" t="e">
        <f t="shared" si="136"/>
        <v>#NUM!</v>
      </c>
      <c r="CP519" s="162" t="e">
        <f t="shared" si="136"/>
        <v>#NUM!</v>
      </c>
    </row>
    <row r="520" spans="13:94" ht="15" customHeight="1" x14ac:dyDescent="0.3">
      <c r="M520" s="2">
        <f t="shared" si="138"/>
        <v>4</v>
      </c>
      <c r="N520" s="2" t="str">
        <f t="shared" si="137"/>
        <v/>
      </c>
      <c r="O520" s="2" t="e" cm="1">
        <f t="array" ref="O520">INDEX($A$400:$A$429,SMALL(IF(ISNUMBER(MATCH($B$400:$B$429,$O$515,0)),MATCH(ROW($B$400:$B$429),ROW($B$400:$B$429)),""),ROWS($A$1:A4)))</f>
        <v>#NUM!</v>
      </c>
      <c r="P520" s="162" t="e">
        <f t="shared" si="139"/>
        <v>#NUM!</v>
      </c>
      <c r="Q520" s="162" t="e">
        <f t="shared" si="134"/>
        <v>#NUM!</v>
      </c>
      <c r="R520" s="162" t="e">
        <f t="shared" si="134"/>
        <v>#NUM!</v>
      </c>
      <c r="S520" s="162" t="e">
        <f t="shared" si="134"/>
        <v>#NUM!</v>
      </c>
      <c r="T520" s="162" t="e">
        <f t="shared" si="134"/>
        <v>#NUM!</v>
      </c>
      <c r="U520" s="162" t="e">
        <f t="shared" si="134"/>
        <v>#NUM!</v>
      </c>
      <c r="V520" s="162" t="e">
        <f t="shared" si="134"/>
        <v>#NUM!</v>
      </c>
      <c r="W520" s="162" t="e">
        <f t="shared" si="134"/>
        <v>#NUM!</v>
      </c>
      <c r="X520" s="162" t="e">
        <f t="shared" si="134"/>
        <v>#NUM!</v>
      </c>
      <c r="Y520" s="162" t="e">
        <f t="shared" si="134"/>
        <v>#NUM!</v>
      </c>
      <c r="Z520" s="162" t="e">
        <f t="shared" si="134"/>
        <v>#NUM!</v>
      </c>
      <c r="AA520" s="162" t="e">
        <f t="shared" si="134"/>
        <v>#NUM!</v>
      </c>
      <c r="AB520" s="162" t="e">
        <f t="shared" si="134"/>
        <v>#NUM!</v>
      </c>
      <c r="AC520" s="162" t="e">
        <f t="shared" si="134"/>
        <v>#NUM!</v>
      </c>
      <c r="AD520" s="162" t="e">
        <f t="shared" si="134"/>
        <v>#NUM!</v>
      </c>
      <c r="AE520" s="162" t="e">
        <f t="shared" si="134"/>
        <v>#NUM!</v>
      </c>
      <c r="AF520" s="162" t="e">
        <f t="shared" si="134"/>
        <v>#NUM!</v>
      </c>
      <c r="AG520" s="162" t="e">
        <f t="shared" si="134"/>
        <v>#NUM!</v>
      </c>
      <c r="AH520" s="162" t="e">
        <f t="shared" si="134"/>
        <v>#NUM!</v>
      </c>
      <c r="AI520" s="162" t="e">
        <f t="shared" si="134"/>
        <v>#NUM!</v>
      </c>
      <c r="AJ520" s="162" t="e">
        <f t="shared" si="134"/>
        <v>#NUM!</v>
      </c>
      <c r="AK520" s="162" t="e">
        <f t="shared" si="134"/>
        <v>#NUM!</v>
      </c>
      <c r="AL520" s="162" t="e">
        <f t="shared" si="134"/>
        <v>#NUM!</v>
      </c>
      <c r="AM520" s="162" t="e">
        <f t="shared" si="134"/>
        <v>#NUM!</v>
      </c>
      <c r="AN520" s="162" t="e">
        <f t="shared" si="134"/>
        <v>#NUM!</v>
      </c>
      <c r="AO520" s="162" t="e">
        <f t="shared" si="134"/>
        <v>#NUM!</v>
      </c>
      <c r="AP520" s="162" t="e">
        <f t="shared" si="134"/>
        <v>#NUM!</v>
      </c>
      <c r="AQ520" s="162" t="e">
        <f t="shared" si="134"/>
        <v>#NUM!</v>
      </c>
      <c r="AR520" s="162" t="e">
        <f t="shared" si="134"/>
        <v>#NUM!</v>
      </c>
      <c r="AS520" s="162" t="e">
        <f t="shared" si="134"/>
        <v>#NUM!</v>
      </c>
      <c r="AT520" s="162" t="e">
        <f t="shared" si="134"/>
        <v>#NUM!</v>
      </c>
      <c r="AU520" s="162" t="e">
        <f t="shared" si="134"/>
        <v>#NUM!</v>
      </c>
      <c r="AV520" s="162" t="e">
        <f t="shared" si="134"/>
        <v>#NUM!</v>
      </c>
      <c r="AW520" s="162" t="e">
        <f t="shared" si="134"/>
        <v>#NUM!</v>
      </c>
      <c r="AX520" s="162" t="e">
        <f t="shared" si="134"/>
        <v>#NUM!</v>
      </c>
      <c r="AY520" s="162" t="e">
        <f t="shared" si="134"/>
        <v>#NUM!</v>
      </c>
      <c r="AZ520" s="162" t="e">
        <f t="shared" si="134"/>
        <v>#NUM!</v>
      </c>
      <c r="BA520" s="162" t="e">
        <f t="shared" si="134"/>
        <v>#NUM!</v>
      </c>
      <c r="BB520" s="162" t="e">
        <f t="shared" si="134"/>
        <v>#NUM!</v>
      </c>
      <c r="BC520" s="162" t="e">
        <f t="shared" si="134"/>
        <v>#NUM!</v>
      </c>
      <c r="BD520" s="162" t="e">
        <f t="shared" si="134"/>
        <v>#NUM!</v>
      </c>
      <c r="BE520" s="162" t="e">
        <f t="shared" si="134"/>
        <v>#NUM!</v>
      </c>
      <c r="BF520" s="162" t="e">
        <f t="shared" si="134"/>
        <v>#NUM!</v>
      </c>
      <c r="BG520" s="162" t="e">
        <f t="shared" si="134"/>
        <v>#NUM!</v>
      </c>
      <c r="BH520" s="162" t="e">
        <f t="shared" si="134"/>
        <v>#NUM!</v>
      </c>
      <c r="BI520" s="162" t="e">
        <f t="shared" si="134"/>
        <v>#NUM!</v>
      </c>
      <c r="BJ520" s="162" t="e">
        <f t="shared" si="134"/>
        <v>#NUM!</v>
      </c>
      <c r="BK520" s="162" t="e">
        <f t="shared" si="134"/>
        <v>#NUM!</v>
      </c>
      <c r="BL520" s="162" t="e">
        <f t="shared" si="134"/>
        <v>#NUM!</v>
      </c>
      <c r="BM520" s="162" t="e">
        <f t="shared" si="135"/>
        <v>#NUM!</v>
      </c>
      <c r="BN520" s="162" t="e">
        <f t="shared" si="136"/>
        <v>#NUM!</v>
      </c>
      <c r="BO520" s="162" t="e">
        <f t="shared" si="136"/>
        <v>#NUM!</v>
      </c>
      <c r="BP520" s="162" t="e">
        <f t="shared" si="136"/>
        <v>#NUM!</v>
      </c>
      <c r="BQ520" s="162" t="e">
        <f t="shared" si="136"/>
        <v>#NUM!</v>
      </c>
      <c r="BR520" s="162" t="e">
        <f t="shared" si="136"/>
        <v>#NUM!</v>
      </c>
      <c r="BS520" s="162" t="e">
        <f t="shared" si="136"/>
        <v>#NUM!</v>
      </c>
      <c r="BT520" s="162" t="e">
        <f t="shared" si="136"/>
        <v>#NUM!</v>
      </c>
      <c r="BU520" s="162" t="e">
        <f t="shared" si="136"/>
        <v>#NUM!</v>
      </c>
      <c r="BV520" s="162" t="e">
        <f t="shared" si="136"/>
        <v>#NUM!</v>
      </c>
      <c r="BW520" s="162" t="e">
        <f t="shared" si="136"/>
        <v>#NUM!</v>
      </c>
      <c r="BX520" s="162" t="e">
        <f t="shared" si="136"/>
        <v>#NUM!</v>
      </c>
      <c r="BY520" s="162" t="e">
        <f t="shared" si="136"/>
        <v>#NUM!</v>
      </c>
      <c r="BZ520" s="162" t="e">
        <f t="shared" si="136"/>
        <v>#NUM!</v>
      </c>
      <c r="CA520" s="162" t="e">
        <f t="shared" si="136"/>
        <v>#NUM!</v>
      </c>
      <c r="CB520" s="162" t="e">
        <f t="shared" si="136"/>
        <v>#NUM!</v>
      </c>
      <c r="CC520" s="162" t="e">
        <f t="shared" si="136"/>
        <v>#NUM!</v>
      </c>
      <c r="CD520" s="162" t="e">
        <f t="shared" si="136"/>
        <v>#NUM!</v>
      </c>
      <c r="CE520" s="162" t="e">
        <f t="shared" si="136"/>
        <v>#NUM!</v>
      </c>
      <c r="CF520" s="162" t="e">
        <f t="shared" si="136"/>
        <v>#NUM!</v>
      </c>
      <c r="CG520" s="162" t="e">
        <f t="shared" si="136"/>
        <v>#NUM!</v>
      </c>
      <c r="CH520" s="162" t="e">
        <f t="shared" si="136"/>
        <v>#NUM!</v>
      </c>
      <c r="CI520" s="162" t="e">
        <f t="shared" si="136"/>
        <v>#NUM!</v>
      </c>
      <c r="CJ520" s="162" t="e">
        <f t="shared" si="136"/>
        <v>#NUM!</v>
      </c>
      <c r="CK520" s="162" t="e">
        <f t="shared" si="136"/>
        <v>#NUM!</v>
      </c>
      <c r="CL520" s="162" t="e">
        <f t="shared" si="136"/>
        <v>#NUM!</v>
      </c>
      <c r="CM520" s="162" t="e">
        <f t="shared" si="136"/>
        <v>#NUM!</v>
      </c>
      <c r="CN520" s="162" t="e">
        <f t="shared" si="136"/>
        <v>#NUM!</v>
      </c>
      <c r="CO520" s="162" t="e">
        <f t="shared" si="136"/>
        <v>#NUM!</v>
      </c>
      <c r="CP520" s="162" t="e">
        <f t="shared" si="136"/>
        <v>#NUM!</v>
      </c>
    </row>
    <row r="521" spans="13:94" ht="15" customHeight="1" x14ac:dyDescent="0.3">
      <c r="M521" s="2">
        <f t="shared" si="138"/>
        <v>5</v>
      </c>
      <c r="N521" s="2" t="str">
        <f t="shared" si="137"/>
        <v/>
      </c>
      <c r="O521" s="2" t="e" cm="1">
        <f t="array" ref="O521">INDEX($A$400:$A$429,SMALL(IF(ISNUMBER(MATCH($B$400:$B$429,$O$515,0)),MATCH(ROW($B$400:$B$429),ROW($B$400:$B$429)),""),ROWS($A$1:A5)))</f>
        <v>#NUM!</v>
      </c>
      <c r="P521" s="162" t="e">
        <f t="shared" si="139"/>
        <v>#NUM!</v>
      </c>
      <c r="Q521" s="162" t="e">
        <f t="shared" si="134"/>
        <v>#NUM!</v>
      </c>
      <c r="R521" s="162" t="e">
        <f t="shared" si="134"/>
        <v>#NUM!</v>
      </c>
      <c r="S521" s="162" t="e">
        <f t="shared" si="134"/>
        <v>#NUM!</v>
      </c>
      <c r="T521" s="162" t="e">
        <f t="shared" si="134"/>
        <v>#NUM!</v>
      </c>
      <c r="U521" s="162" t="e">
        <f t="shared" si="134"/>
        <v>#NUM!</v>
      </c>
      <c r="V521" s="162" t="e">
        <f t="shared" si="134"/>
        <v>#NUM!</v>
      </c>
      <c r="W521" s="162" t="e">
        <f t="shared" si="134"/>
        <v>#NUM!</v>
      </c>
      <c r="X521" s="162" t="e">
        <f t="shared" si="134"/>
        <v>#NUM!</v>
      </c>
      <c r="Y521" s="162" t="e">
        <f t="shared" si="134"/>
        <v>#NUM!</v>
      </c>
      <c r="Z521" s="162" t="e">
        <f t="shared" si="134"/>
        <v>#NUM!</v>
      </c>
      <c r="AA521" s="162" t="e">
        <f t="shared" si="134"/>
        <v>#NUM!</v>
      </c>
      <c r="AB521" s="162" t="e">
        <f t="shared" si="134"/>
        <v>#NUM!</v>
      </c>
      <c r="AC521" s="162" t="e">
        <f t="shared" si="134"/>
        <v>#NUM!</v>
      </c>
      <c r="AD521" s="162" t="e">
        <f t="shared" si="134"/>
        <v>#NUM!</v>
      </c>
      <c r="AE521" s="162" t="e">
        <f t="shared" si="134"/>
        <v>#NUM!</v>
      </c>
      <c r="AF521" s="162" t="e">
        <f t="shared" si="134"/>
        <v>#NUM!</v>
      </c>
      <c r="AG521" s="162" t="e">
        <f t="shared" si="134"/>
        <v>#NUM!</v>
      </c>
      <c r="AH521" s="162" t="e">
        <f t="shared" si="134"/>
        <v>#NUM!</v>
      </c>
      <c r="AI521" s="162" t="e">
        <f t="shared" si="134"/>
        <v>#NUM!</v>
      </c>
      <c r="AJ521" s="162" t="e">
        <f t="shared" si="134"/>
        <v>#NUM!</v>
      </c>
      <c r="AK521" s="162" t="e">
        <f t="shared" si="134"/>
        <v>#NUM!</v>
      </c>
      <c r="AL521" s="162" t="e">
        <f t="shared" si="134"/>
        <v>#NUM!</v>
      </c>
      <c r="AM521" s="162" t="e">
        <f t="shared" si="134"/>
        <v>#NUM!</v>
      </c>
      <c r="AN521" s="162" t="e">
        <f t="shared" si="134"/>
        <v>#NUM!</v>
      </c>
      <c r="AO521" s="162" t="e">
        <f t="shared" si="134"/>
        <v>#NUM!</v>
      </c>
      <c r="AP521" s="162" t="e">
        <f t="shared" si="134"/>
        <v>#NUM!</v>
      </c>
      <c r="AQ521" s="162" t="e">
        <f t="shared" si="134"/>
        <v>#NUM!</v>
      </c>
      <c r="AR521" s="162" t="e">
        <f t="shared" si="134"/>
        <v>#NUM!</v>
      </c>
      <c r="AS521" s="162" t="e">
        <f t="shared" si="134"/>
        <v>#NUM!</v>
      </c>
      <c r="AT521" s="162" t="e">
        <f t="shared" si="134"/>
        <v>#NUM!</v>
      </c>
      <c r="AU521" s="162" t="e">
        <f t="shared" si="134"/>
        <v>#NUM!</v>
      </c>
      <c r="AV521" s="162" t="e">
        <f t="shared" si="134"/>
        <v>#NUM!</v>
      </c>
      <c r="AW521" s="162" t="e">
        <f t="shared" si="134"/>
        <v>#NUM!</v>
      </c>
      <c r="AX521" s="162" t="e">
        <f t="shared" si="134"/>
        <v>#NUM!</v>
      </c>
      <c r="AY521" s="162" t="e">
        <f t="shared" si="134"/>
        <v>#NUM!</v>
      </c>
      <c r="AZ521" s="162" t="e">
        <f t="shared" si="134"/>
        <v>#NUM!</v>
      </c>
      <c r="BA521" s="162" t="e">
        <f t="shared" si="134"/>
        <v>#NUM!</v>
      </c>
      <c r="BB521" s="162" t="e">
        <f t="shared" si="134"/>
        <v>#NUM!</v>
      </c>
      <c r="BC521" s="162" t="e">
        <f t="shared" si="134"/>
        <v>#NUM!</v>
      </c>
      <c r="BD521" s="162" t="e">
        <f t="shared" si="134"/>
        <v>#NUM!</v>
      </c>
      <c r="BE521" s="162" t="e">
        <f t="shared" si="134"/>
        <v>#NUM!</v>
      </c>
      <c r="BF521" s="162" t="e">
        <f t="shared" si="134"/>
        <v>#NUM!</v>
      </c>
      <c r="BG521" s="162" t="e">
        <f t="shared" si="134"/>
        <v>#NUM!</v>
      </c>
      <c r="BH521" s="162" t="e">
        <f t="shared" si="134"/>
        <v>#NUM!</v>
      </c>
      <c r="BI521" s="162" t="e">
        <f t="shared" si="134"/>
        <v>#NUM!</v>
      </c>
      <c r="BJ521" s="162" t="e">
        <f t="shared" si="134"/>
        <v>#NUM!</v>
      </c>
      <c r="BK521" s="162" t="e">
        <f t="shared" si="134"/>
        <v>#NUM!</v>
      </c>
      <c r="BL521" s="162" t="e">
        <f t="shared" si="134"/>
        <v>#NUM!</v>
      </c>
      <c r="BM521" s="162" t="e">
        <f t="shared" si="135"/>
        <v>#NUM!</v>
      </c>
      <c r="BN521" s="162" t="e">
        <f t="shared" si="136"/>
        <v>#NUM!</v>
      </c>
      <c r="BO521" s="162" t="e">
        <f t="shared" si="136"/>
        <v>#NUM!</v>
      </c>
      <c r="BP521" s="162" t="e">
        <f t="shared" si="136"/>
        <v>#NUM!</v>
      </c>
      <c r="BQ521" s="162" t="e">
        <f t="shared" si="136"/>
        <v>#NUM!</v>
      </c>
      <c r="BR521" s="162" t="e">
        <f t="shared" si="136"/>
        <v>#NUM!</v>
      </c>
      <c r="BS521" s="162" t="e">
        <f t="shared" si="136"/>
        <v>#NUM!</v>
      </c>
      <c r="BT521" s="162" t="e">
        <f t="shared" si="136"/>
        <v>#NUM!</v>
      </c>
      <c r="BU521" s="162" t="e">
        <f t="shared" si="136"/>
        <v>#NUM!</v>
      </c>
      <c r="BV521" s="162" t="e">
        <f t="shared" si="136"/>
        <v>#NUM!</v>
      </c>
      <c r="BW521" s="162" t="e">
        <f t="shared" si="136"/>
        <v>#NUM!</v>
      </c>
      <c r="BX521" s="162" t="e">
        <f t="shared" si="136"/>
        <v>#NUM!</v>
      </c>
      <c r="BY521" s="162" t="e">
        <f t="shared" si="136"/>
        <v>#NUM!</v>
      </c>
      <c r="BZ521" s="162" t="e">
        <f t="shared" si="136"/>
        <v>#NUM!</v>
      </c>
      <c r="CA521" s="162" t="e">
        <f t="shared" si="136"/>
        <v>#NUM!</v>
      </c>
      <c r="CB521" s="162" t="e">
        <f t="shared" si="136"/>
        <v>#NUM!</v>
      </c>
      <c r="CC521" s="162" t="e">
        <f t="shared" si="136"/>
        <v>#NUM!</v>
      </c>
      <c r="CD521" s="162" t="e">
        <f t="shared" si="136"/>
        <v>#NUM!</v>
      </c>
      <c r="CE521" s="162" t="e">
        <f t="shared" si="136"/>
        <v>#NUM!</v>
      </c>
      <c r="CF521" s="162" t="e">
        <f t="shared" si="136"/>
        <v>#NUM!</v>
      </c>
      <c r="CG521" s="162" t="e">
        <f t="shared" si="136"/>
        <v>#NUM!</v>
      </c>
      <c r="CH521" s="162" t="e">
        <f t="shared" si="136"/>
        <v>#NUM!</v>
      </c>
      <c r="CI521" s="162" t="e">
        <f t="shared" si="136"/>
        <v>#NUM!</v>
      </c>
      <c r="CJ521" s="162" t="e">
        <f t="shared" si="136"/>
        <v>#NUM!</v>
      </c>
      <c r="CK521" s="162" t="e">
        <f t="shared" si="136"/>
        <v>#NUM!</v>
      </c>
      <c r="CL521" s="162" t="e">
        <f t="shared" si="136"/>
        <v>#NUM!</v>
      </c>
      <c r="CM521" s="162" t="e">
        <f t="shared" si="136"/>
        <v>#NUM!</v>
      </c>
      <c r="CN521" s="162" t="e">
        <f t="shared" si="136"/>
        <v>#NUM!</v>
      </c>
      <c r="CO521" s="162" t="e">
        <f t="shared" si="136"/>
        <v>#NUM!</v>
      </c>
      <c r="CP521" s="162" t="e">
        <f t="shared" si="136"/>
        <v>#NUM!</v>
      </c>
    </row>
    <row r="522" spans="13:94" ht="15" customHeight="1" x14ac:dyDescent="0.3">
      <c r="M522" s="2">
        <f t="shared" si="138"/>
        <v>6</v>
      </c>
      <c r="N522" s="2" t="str">
        <f t="shared" si="137"/>
        <v/>
      </c>
      <c r="O522" s="2" t="e" cm="1">
        <f t="array" ref="O522">INDEX($A$400:$A$429,SMALL(IF(ISNUMBER(MATCH($B$400:$B$429,$O$515,0)),MATCH(ROW($B$400:$B$429),ROW($B$400:$B$429)),""),ROWS($A$1:A6)))</f>
        <v>#NUM!</v>
      </c>
      <c r="P522" s="162" t="e">
        <f t="shared" si="139"/>
        <v>#NUM!</v>
      </c>
      <c r="Q522" s="162" t="e">
        <f t="shared" si="134"/>
        <v>#NUM!</v>
      </c>
      <c r="R522" s="162" t="e">
        <f t="shared" si="134"/>
        <v>#NUM!</v>
      </c>
      <c r="S522" s="162" t="e">
        <f t="shared" si="134"/>
        <v>#NUM!</v>
      </c>
      <c r="T522" s="162" t="e">
        <f t="shared" si="134"/>
        <v>#NUM!</v>
      </c>
      <c r="U522" s="162" t="e">
        <f t="shared" si="134"/>
        <v>#NUM!</v>
      </c>
      <c r="V522" s="162" t="e">
        <f t="shared" si="134"/>
        <v>#NUM!</v>
      </c>
      <c r="W522" s="162" t="e">
        <f t="shared" si="134"/>
        <v>#NUM!</v>
      </c>
      <c r="X522" s="162" t="e">
        <f t="shared" si="134"/>
        <v>#NUM!</v>
      </c>
      <c r="Y522" s="162" t="e">
        <f t="shared" si="134"/>
        <v>#NUM!</v>
      </c>
      <c r="Z522" s="162" t="e">
        <f t="shared" si="134"/>
        <v>#NUM!</v>
      </c>
      <c r="AA522" s="162" t="e">
        <f t="shared" ref="AA522:BL526" si="140">INDEX(AA$14:AA$217,(MATCH($N522&amp;$O522,$H$14:$H$217,0)))</f>
        <v>#NUM!</v>
      </c>
      <c r="AB522" s="162" t="e">
        <f t="shared" si="140"/>
        <v>#NUM!</v>
      </c>
      <c r="AC522" s="162" t="e">
        <f t="shared" si="140"/>
        <v>#NUM!</v>
      </c>
      <c r="AD522" s="162" t="e">
        <f t="shared" si="140"/>
        <v>#NUM!</v>
      </c>
      <c r="AE522" s="162" t="e">
        <f t="shared" si="140"/>
        <v>#NUM!</v>
      </c>
      <c r="AF522" s="162" t="e">
        <f t="shared" si="140"/>
        <v>#NUM!</v>
      </c>
      <c r="AG522" s="162" t="e">
        <f t="shared" si="140"/>
        <v>#NUM!</v>
      </c>
      <c r="AH522" s="162" t="e">
        <f t="shared" si="140"/>
        <v>#NUM!</v>
      </c>
      <c r="AI522" s="162" t="e">
        <f t="shared" si="140"/>
        <v>#NUM!</v>
      </c>
      <c r="AJ522" s="162" t="e">
        <f t="shared" si="140"/>
        <v>#NUM!</v>
      </c>
      <c r="AK522" s="162" t="e">
        <f t="shared" si="140"/>
        <v>#NUM!</v>
      </c>
      <c r="AL522" s="162" t="e">
        <f t="shared" si="140"/>
        <v>#NUM!</v>
      </c>
      <c r="AM522" s="162" t="e">
        <f t="shared" si="140"/>
        <v>#NUM!</v>
      </c>
      <c r="AN522" s="162" t="e">
        <f t="shared" si="140"/>
        <v>#NUM!</v>
      </c>
      <c r="AO522" s="162" t="e">
        <f t="shared" si="140"/>
        <v>#NUM!</v>
      </c>
      <c r="AP522" s="162" t="e">
        <f t="shared" si="140"/>
        <v>#NUM!</v>
      </c>
      <c r="AQ522" s="162" t="e">
        <f t="shared" si="140"/>
        <v>#NUM!</v>
      </c>
      <c r="AR522" s="162" t="e">
        <f t="shared" si="140"/>
        <v>#NUM!</v>
      </c>
      <c r="AS522" s="162" t="e">
        <f t="shared" si="140"/>
        <v>#NUM!</v>
      </c>
      <c r="AT522" s="162" t="e">
        <f t="shared" si="140"/>
        <v>#NUM!</v>
      </c>
      <c r="AU522" s="162" t="e">
        <f t="shared" si="140"/>
        <v>#NUM!</v>
      </c>
      <c r="AV522" s="162" t="e">
        <f t="shared" si="140"/>
        <v>#NUM!</v>
      </c>
      <c r="AW522" s="162" t="e">
        <f t="shared" si="140"/>
        <v>#NUM!</v>
      </c>
      <c r="AX522" s="162" t="e">
        <f t="shared" si="140"/>
        <v>#NUM!</v>
      </c>
      <c r="AY522" s="162" t="e">
        <f t="shared" si="140"/>
        <v>#NUM!</v>
      </c>
      <c r="AZ522" s="162" t="e">
        <f t="shared" si="140"/>
        <v>#NUM!</v>
      </c>
      <c r="BA522" s="162" t="e">
        <f t="shared" si="140"/>
        <v>#NUM!</v>
      </c>
      <c r="BB522" s="162" t="e">
        <f t="shared" si="140"/>
        <v>#NUM!</v>
      </c>
      <c r="BC522" s="162" t="e">
        <f t="shared" si="140"/>
        <v>#NUM!</v>
      </c>
      <c r="BD522" s="162" t="e">
        <f t="shared" si="140"/>
        <v>#NUM!</v>
      </c>
      <c r="BE522" s="162" t="e">
        <f t="shared" si="140"/>
        <v>#NUM!</v>
      </c>
      <c r="BF522" s="162" t="e">
        <f t="shared" si="140"/>
        <v>#NUM!</v>
      </c>
      <c r="BG522" s="162" t="e">
        <f t="shared" si="140"/>
        <v>#NUM!</v>
      </c>
      <c r="BH522" s="162" t="e">
        <f t="shared" si="140"/>
        <v>#NUM!</v>
      </c>
      <c r="BI522" s="162" t="e">
        <f t="shared" si="140"/>
        <v>#NUM!</v>
      </c>
      <c r="BJ522" s="162" t="e">
        <f t="shared" si="140"/>
        <v>#NUM!</v>
      </c>
      <c r="BK522" s="162" t="e">
        <f t="shared" si="140"/>
        <v>#NUM!</v>
      </c>
      <c r="BL522" s="162" t="e">
        <f t="shared" si="140"/>
        <v>#NUM!</v>
      </c>
      <c r="BM522" s="162" t="e">
        <f t="shared" si="135"/>
        <v>#NUM!</v>
      </c>
      <c r="BN522" s="162" t="e">
        <f t="shared" si="136"/>
        <v>#NUM!</v>
      </c>
      <c r="BO522" s="162" t="e">
        <f t="shared" si="136"/>
        <v>#NUM!</v>
      </c>
      <c r="BP522" s="162" t="e">
        <f t="shared" si="136"/>
        <v>#NUM!</v>
      </c>
      <c r="BQ522" s="162" t="e">
        <f t="shared" si="136"/>
        <v>#NUM!</v>
      </c>
      <c r="BR522" s="162" t="e">
        <f t="shared" si="136"/>
        <v>#NUM!</v>
      </c>
      <c r="BS522" s="162" t="e">
        <f t="shared" si="136"/>
        <v>#NUM!</v>
      </c>
      <c r="BT522" s="162" t="e">
        <f t="shared" si="136"/>
        <v>#NUM!</v>
      </c>
      <c r="BU522" s="162" t="e">
        <f t="shared" si="136"/>
        <v>#NUM!</v>
      </c>
      <c r="BV522" s="162" t="e">
        <f t="shared" si="136"/>
        <v>#NUM!</v>
      </c>
      <c r="BW522" s="162" t="e">
        <f t="shared" si="136"/>
        <v>#NUM!</v>
      </c>
      <c r="BX522" s="162" t="e">
        <f t="shared" si="136"/>
        <v>#NUM!</v>
      </c>
      <c r="BY522" s="162" t="e">
        <f t="shared" si="136"/>
        <v>#NUM!</v>
      </c>
      <c r="BZ522" s="162" t="e">
        <f t="shared" si="136"/>
        <v>#NUM!</v>
      </c>
      <c r="CA522" s="162" t="e">
        <f t="shared" si="136"/>
        <v>#NUM!</v>
      </c>
      <c r="CB522" s="162" t="e">
        <f t="shared" si="136"/>
        <v>#NUM!</v>
      </c>
      <c r="CC522" s="162" t="e">
        <f t="shared" si="136"/>
        <v>#NUM!</v>
      </c>
      <c r="CD522" s="162" t="e">
        <f t="shared" si="136"/>
        <v>#NUM!</v>
      </c>
      <c r="CE522" s="162" t="e">
        <f t="shared" si="136"/>
        <v>#NUM!</v>
      </c>
      <c r="CF522" s="162" t="e">
        <f t="shared" si="136"/>
        <v>#NUM!</v>
      </c>
      <c r="CG522" s="162" t="e">
        <f t="shared" si="136"/>
        <v>#NUM!</v>
      </c>
      <c r="CH522" s="162" t="e">
        <f t="shared" si="136"/>
        <v>#NUM!</v>
      </c>
      <c r="CI522" s="162" t="e">
        <f t="shared" si="136"/>
        <v>#NUM!</v>
      </c>
      <c r="CJ522" s="162" t="e">
        <f t="shared" si="136"/>
        <v>#NUM!</v>
      </c>
      <c r="CK522" s="162" t="e">
        <f t="shared" si="136"/>
        <v>#NUM!</v>
      </c>
      <c r="CL522" s="162" t="e">
        <f t="shared" si="136"/>
        <v>#NUM!</v>
      </c>
      <c r="CM522" s="162" t="e">
        <f t="shared" si="136"/>
        <v>#NUM!</v>
      </c>
      <c r="CN522" s="162" t="e">
        <f t="shared" si="136"/>
        <v>#NUM!</v>
      </c>
      <c r="CO522" s="162" t="e">
        <f t="shared" si="136"/>
        <v>#NUM!</v>
      </c>
      <c r="CP522" s="162" t="e">
        <f t="shared" si="136"/>
        <v>#NUM!</v>
      </c>
    </row>
    <row r="523" spans="13:94" ht="15" customHeight="1" x14ac:dyDescent="0.3">
      <c r="M523" s="2">
        <f t="shared" si="138"/>
        <v>7</v>
      </c>
      <c r="N523" s="2" t="str">
        <f t="shared" si="137"/>
        <v/>
      </c>
      <c r="O523" s="2" t="e" cm="1">
        <f t="array" ref="O523">INDEX($A$400:$A$429,SMALL(IF(ISNUMBER(MATCH($B$400:$B$429,$O$515,0)),MATCH(ROW($B$400:$B$429),ROW($B$400:$B$429)),""),ROWS($A$1:A7)))</f>
        <v>#NUM!</v>
      </c>
      <c r="P523" s="162" t="e">
        <f t="shared" si="139"/>
        <v>#NUM!</v>
      </c>
      <c r="Q523" s="162" t="e">
        <f t="shared" si="139"/>
        <v>#NUM!</v>
      </c>
      <c r="R523" s="162" t="e">
        <f t="shared" si="139"/>
        <v>#NUM!</v>
      </c>
      <c r="S523" s="162" t="e">
        <f t="shared" si="139"/>
        <v>#NUM!</v>
      </c>
      <c r="T523" s="162" t="e">
        <f t="shared" si="139"/>
        <v>#NUM!</v>
      </c>
      <c r="U523" s="162" t="e">
        <f t="shared" si="139"/>
        <v>#NUM!</v>
      </c>
      <c r="V523" s="162" t="e">
        <f t="shared" si="139"/>
        <v>#NUM!</v>
      </c>
      <c r="W523" s="162" t="e">
        <f t="shared" si="139"/>
        <v>#NUM!</v>
      </c>
      <c r="X523" s="162" t="e">
        <f t="shared" si="139"/>
        <v>#NUM!</v>
      </c>
      <c r="Y523" s="162" t="e">
        <f t="shared" si="139"/>
        <v>#NUM!</v>
      </c>
      <c r="Z523" s="162" t="e">
        <f t="shared" si="139"/>
        <v>#NUM!</v>
      </c>
      <c r="AA523" s="162" t="e">
        <f t="shared" si="139"/>
        <v>#NUM!</v>
      </c>
      <c r="AB523" s="162" t="e">
        <f t="shared" si="139"/>
        <v>#NUM!</v>
      </c>
      <c r="AC523" s="162" t="e">
        <f t="shared" si="139"/>
        <v>#NUM!</v>
      </c>
      <c r="AD523" s="162" t="e">
        <f t="shared" si="139"/>
        <v>#NUM!</v>
      </c>
      <c r="AE523" s="162" t="e">
        <f t="shared" si="139"/>
        <v>#NUM!</v>
      </c>
      <c r="AF523" s="162" t="e">
        <f t="shared" si="140"/>
        <v>#NUM!</v>
      </c>
      <c r="AG523" s="162" t="e">
        <f t="shared" si="140"/>
        <v>#NUM!</v>
      </c>
      <c r="AH523" s="162" t="e">
        <f t="shared" si="140"/>
        <v>#NUM!</v>
      </c>
      <c r="AI523" s="162" t="e">
        <f t="shared" si="140"/>
        <v>#NUM!</v>
      </c>
      <c r="AJ523" s="162" t="e">
        <f t="shared" si="140"/>
        <v>#NUM!</v>
      </c>
      <c r="AK523" s="162" t="e">
        <f t="shared" si="140"/>
        <v>#NUM!</v>
      </c>
      <c r="AL523" s="162" t="e">
        <f t="shared" si="140"/>
        <v>#NUM!</v>
      </c>
      <c r="AM523" s="162" t="e">
        <f t="shared" si="140"/>
        <v>#NUM!</v>
      </c>
      <c r="AN523" s="162" t="e">
        <f t="shared" si="140"/>
        <v>#NUM!</v>
      </c>
      <c r="AO523" s="162" t="e">
        <f t="shared" si="140"/>
        <v>#NUM!</v>
      </c>
      <c r="AP523" s="162" t="e">
        <f t="shared" si="140"/>
        <v>#NUM!</v>
      </c>
      <c r="AQ523" s="162" t="e">
        <f t="shared" si="140"/>
        <v>#NUM!</v>
      </c>
      <c r="AR523" s="162" t="e">
        <f t="shared" si="140"/>
        <v>#NUM!</v>
      </c>
      <c r="AS523" s="162" t="e">
        <f t="shared" si="140"/>
        <v>#NUM!</v>
      </c>
      <c r="AT523" s="162" t="e">
        <f t="shared" si="140"/>
        <v>#NUM!</v>
      </c>
      <c r="AU523" s="162" t="e">
        <f t="shared" si="140"/>
        <v>#NUM!</v>
      </c>
      <c r="AV523" s="162" t="e">
        <f t="shared" si="140"/>
        <v>#NUM!</v>
      </c>
      <c r="AW523" s="162" t="e">
        <f t="shared" si="140"/>
        <v>#NUM!</v>
      </c>
      <c r="AX523" s="162" t="e">
        <f t="shared" si="140"/>
        <v>#NUM!</v>
      </c>
      <c r="AY523" s="162" t="e">
        <f t="shared" si="140"/>
        <v>#NUM!</v>
      </c>
      <c r="AZ523" s="162" t="e">
        <f t="shared" si="140"/>
        <v>#NUM!</v>
      </c>
      <c r="BA523" s="162" t="e">
        <f t="shared" si="140"/>
        <v>#NUM!</v>
      </c>
      <c r="BB523" s="162" t="e">
        <f t="shared" si="140"/>
        <v>#NUM!</v>
      </c>
      <c r="BC523" s="162" t="e">
        <f t="shared" si="140"/>
        <v>#NUM!</v>
      </c>
      <c r="BD523" s="162" t="e">
        <f t="shared" si="140"/>
        <v>#NUM!</v>
      </c>
      <c r="BE523" s="162" t="e">
        <f t="shared" si="140"/>
        <v>#NUM!</v>
      </c>
      <c r="BF523" s="162" t="e">
        <f t="shared" si="140"/>
        <v>#NUM!</v>
      </c>
      <c r="BG523" s="162" t="e">
        <f t="shared" si="140"/>
        <v>#NUM!</v>
      </c>
      <c r="BH523" s="162" t="e">
        <f t="shared" si="140"/>
        <v>#NUM!</v>
      </c>
      <c r="BI523" s="162" t="e">
        <f t="shared" si="140"/>
        <v>#NUM!</v>
      </c>
      <c r="BJ523" s="162" t="e">
        <f t="shared" si="140"/>
        <v>#NUM!</v>
      </c>
      <c r="BK523" s="162" t="e">
        <f t="shared" si="140"/>
        <v>#NUM!</v>
      </c>
      <c r="BL523" s="162" t="e">
        <f t="shared" si="140"/>
        <v>#NUM!</v>
      </c>
      <c r="BM523" s="162" t="e">
        <f t="shared" si="135"/>
        <v>#NUM!</v>
      </c>
      <c r="BN523" s="162" t="e">
        <f t="shared" si="136"/>
        <v>#NUM!</v>
      </c>
      <c r="BO523" s="162" t="e">
        <f t="shared" si="136"/>
        <v>#NUM!</v>
      </c>
      <c r="BP523" s="162" t="e">
        <f t="shared" si="136"/>
        <v>#NUM!</v>
      </c>
      <c r="BQ523" s="162" t="e">
        <f t="shared" si="136"/>
        <v>#NUM!</v>
      </c>
      <c r="BR523" s="162" t="e">
        <f t="shared" si="136"/>
        <v>#NUM!</v>
      </c>
      <c r="BS523" s="162" t="e">
        <f t="shared" si="136"/>
        <v>#NUM!</v>
      </c>
      <c r="BT523" s="162" t="e">
        <f t="shared" si="136"/>
        <v>#NUM!</v>
      </c>
      <c r="BU523" s="162" t="e">
        <f t="shared" si="136"/>
        <v>#NUM!</v>
      </c>
      <c r="BV523" s="162" t="e">
        <f t="shared" si="136"/>
        <v>#NUM!</v>
      </c>
      <c r="BW523" s="162" t="e">
        <f t="shared" si="136"/>
        <v>#NUM!</v>
      </c>
      <c r="BX523" s="162" t="e">
        <f t="shared" si="136"/>
        <v>#NUM!</v>
      </c>
      <c r="BY523" s="162" t="e">
        <f t="shared" si="136"/>
        <v>#NUM!</v>
      </c>
      <c r="BZ523" s="162" t="e">
        <f t="shared" si="136"/>
        <v>#NUM!</v>
      </c>
      <c r="CA523" s="162" t="e">
        <f t="shared" si="136"/>
        <v>#NUM!</v>
      </c>
      <c r="CB523" s="162" t="e">
        <f t="shared" si="136"/>
        <v>#NUM!</v>
      </c>
      <c r="CC523" s="162" t="e">
        <f t="shared" si="136"/>
        <v>#NUM!</v>
      </c>
      <c r="CD523" s="162" t="e">
        <f t="shared" si="136"/>
        <v>#NUM!</v>
      </c>
      <c r="CE523" s="162" t="e">
        <f t="shared" si="136"/>
        <v>#NUM!</v>
      </c>
      <c r="CF523" s="162" t="e">
        <f t="shared" si="136"/>
        <v>#NUM!</v>
      </c>
      <c r="CG523" s="162" t="e">
        <f t="shared" si="136"/>
        <v>#NUM!</v>
      </c>
      <c r="CH523" s="162" t="e">
        <f t="shared" si="136"/>
        <v>#NUM!</v>
      </c>
      <c r="CI523" s="162" t="e">
        <f t="shared" si="136"/>
        <v>#NUM!</v>
      </c>
      <c r="CJ523" s="162" t="e">
        <f t="shared" si="136"/>
        <v>#NUM!</v>
      </c>
      <c r="CK523" s="162" t="e">
        <f t="shared" si="136"/>
        <v>#NUM!</v>
      </c>
      <c r="CL523" s="162" t="e">
        <f t="shared" si="136"/>
        <v>#NUM!</v>
      </c>
      <c r="CM523" s="162" t="e">
        <f t="shared" si="136"/>
        <v>#NUM!</v>
      </c>
      <c r="CN523" s="162" t="e">
        <f t="shared" si="136"/>
        <v>#NUM!</v>
      </c>
      <c r="CO523" s="162" t="e">
        <f t="shared" si="136"/>
        <v>#NUM!</v>
      </c>
      <c r="CP523" s="162" t="e">
        <f t="shared" si="136"/>
        <v>#NUM!</v>
      </c>
    </row>
    <row r="524" spans="13:94" ht="15" customHeight="1" x14ac:dyDescent="0.3">
      <c r="M524" s="2">
        <f t="shared" si="138"/>
        <v>8</v>
      </c>
      <c r="N524" s="2" t="str">
        <f t="shared" si="137"/>
        <v/>
      </c>
      <c r="O524" s="2" t="e" cm="1">
        <f t="array" ref="O524">INDEX($A$400:$A$429,SMALL(IF(ISNUMBER(MATCH($B$400:$B$429,$O$515,0)),MATCH(ROW($B$400:$B$429),ROW($B$400:$B$429)),""),ROWS($A$1:A8)))</f>
        <v>#NUM!</v>
      </c>
      <c r="P524" s="162" t="e">
        <f t="shared" si="139"/>
        <v>#NUM!</v>
      </c>
      <c r="Q524" s="162" t="e">
        <f t="shared" si="139"/>
        <v>#NUM!</v>
      </c>
      <c r="R524" s="162" t="e">
        <f t="shared" si="139"/>
        <v>#NUM!</v>
      </c>
      <c r="S524" s="162" t="e">
        <f t="shared" si="139"/>
        <v>#NUM!</v>
      </c>
      <c r="T524" s="162" t="e">
        <f t="shared" si="139"/>
        <v>#NUM!</v>
      </c>
      <c r="U524" s="162" t="e">
        <f t="shared" si="139"/>
        <v>#NUM!</v>
      </c>
      <c r="V524" s="162" t="e">
        <f t="shared" si="139"/>
        <v>#NUM!</v>
      </c>
      <c r="W524" s="162" t="e">
        <f t="shared" si="139"/>
        <v>#NUM!</v>
      </c>
      <c r="X524" s="162" t="e">
        <f t="shared" si="139"/>
        <v>#NUM!</v>
      </c>
      <c r="Y524" s="162" t="e">
        <f t="shared" si="139"/>
        <v>#NUM!</v>
      </c>
      <c r="Z524" s="162" t="e">
        <f t="shared" si="139"/>
        <v>#NUM!</v>
      </c>
      <c r="AA524" s="162" t="e">
        <f t="shared" si="139"/>
        <v>#NUM!</v>
      </c>
      <c r="AB524" s="162" t="e">
        <f t="shared" si="139"/>
        <v>#NUM!</v>
      </c>
      <c r="AC524" s="162" t="e">
        <f t="shared" si="139"/>
        <v>#NUM!</v>
      </c>
      <c r="AD524" s="162" t="e">
        <f t="shared" si="139"/>
        <v>#NUM!</v>
      </c>
      <c r="AE524" s="162" t="e">
        <f t="shared" si="139"/>
        <v>#NUM!</v>
      </c>
      <c r="AF524" s="162" t="e">
        <f t="shared" si="140"/>
        <v>#NUM!</v>
      </c>
      <c r="AG524" s="162" t="e">
        <f t="shared" si="140"/>
        <v>#NUM!</v>
      </c>
      <c r="AH524" s="162" t="e">
        <f t="shared" si="140"/>
        <v>#NUM!</v>
      </c>
      <c r="AI524" s="162" t="e">
        <f t="shared" si="140"/>
        <v>#NUM!</v>
      </c>
      <c r="AJ524" s="162" t="e">
        <f t="shared" si="140"/>
        <v>#NUM!</v>
      </c>
      <c r="AK524" s="162" t="e">
        <f t="shared" si="140"/>
        <v>#NUM!</v>
      </c>
      <c r="AL524" s="162" t="e">
        <f t="shared" si="140"/>
        <v>#NUM!</v>
      </c>
      <c r="AM524" s="162" t="e">
        <f t="shared" si="140"/>
        <v>#NUM!</v>
      </c>
      <c r="AN524" s="162" t="e">
        <f t="shared" si="140"/>
        <v>#NUM!</v>
      </c>
      <c r="AO524" s="162" t="e">
        <f t="shared" si="140"/>
        <v>#NUM!</v>
      </c>
      <c r="AP524" s="162" t="e">
        <f t="shared" si="140"/>
        <v>#NUM!</v>
      </c>
      <c r="AQ524" s="162" t="e">
        <f t="shared" si="140"/>
        <v>#NUM!</v>
      </c>
      <c r="AR524" s="162" t="e">
        <f t="shared" si="140"/>
        <v>#NUM!</v>
      </c>
      <c r="AS524" s="162" t="e">
        <f t="shared" si="140"/>
        <v>#NUM!</v>
      </c>
      <c r="AT524" s="162" t="e">
        <f t="shared" si="140"/>
        <v>#NUM!</v>
      </c>
      <c r="AU524" s="162" t="e">
        <f t="shared" si="140"/>
        <v>#NUM!</v>
      </c>
      <c r="AV524" s="162" t="e">
        <f t="shared" si="140"/>
        <v>#NUM!</v>
      </c>
      <c r="AW524" s="162" t="e">
        <f t="shared" si="140"/>
        <v>#NUM!</v>
      </c>
      <c r="AX524" s="162" t="e">
        <f t="shared" si="140"/>
        <v>#NUM!</v>
      </c>
      <c r="AY524" s="162" t="e">
        <f t="shared" si="140"/>
        <v>#NUM!</v>
      </c>
      <c r="AZ524" s="162" t="e">
        <f t="shared" si="140"/>
        <v>#NUM!</v>
      </c>
      <c r="BA524" s="162" t="e">
        <f t="shared" si="140"/>
        <v>#NUM!</v>
      </c>
      <c r="BB524" s="162" t="e">
        <f t="shared" si="140"/>
        <v>#NUM!</v>
      </c>
      <c r="BC524" s="162" t="e">
        <f t="shared" si="140"/>
        <v>#NUM!</v>
      </c>
      <c r="BD524" s="162" t="e">
        <f t="shared" si="140"/>
        <v>#NUM!</v>
      </c>
      <c r="BE524" s="162" t="e">
        <f t="shared" si="140"/>
        <v>#NUM!</v>
      </c>
      <c r="BF524" s="162" t="e">
        <f t="shared" si="140"/>
        <v>#NUM!</v>
      </c>
      <c r="BG524" s="162" t="e">
        <f t="shared" si="140"/>
        <v>#NUM!</v>
      </c>
      <c r="BH524" s="162" t="e">
        <f t="shared" si="140"/>
        <v>#NUM!</v>
      </c>
      <c r="BI524" s="162" t="e">
        <f t="shared" si="140"/>
        <v>#NUM!</v>
      </c>
      <c r="BJ524" s="162" t="e">
        <f t="shared" si="140"/>
        <v>#NUM!</v>
      </c>
      <c r="BK524" s="162" t="e">
        <f t="shared" si="140"/>
        <v>#NUM!</v>
      </c>
      <c r="BL524" s="162" t="e">
        <f t="shared" si="140"/>
        <v>#NUM!</v>
      </c>
      <c r="BM524" s="162" t="e">
        <f t="shared" si="135"/>
        <v>#NUM!</v>
      </c>
      <c r="BN524" s="162" t="e">
        <f t="shared" si="136"/>
        <v>#NUM!</v>
      </c>
      <c r="BO524" s="162" t="e">
        <f t="shared" si="136"/>
        <v>#NUM!</v>
      </c>
      <c r="BP524" s="162" t="e">
        <f t="shared" si="136"/>
        <v>#NUM!</v>
      </c>
      <c r="BQ524" s="162" t="e">
        <f t="shared" si="136"/>
        <v>#NUM!</v>
      </c>
      <c r="BR524" s="162" t="e">
        <f t="shared" si="136"/>
        <v>#NUM!</v>
      </c>
      <c r="BS524" s="162" t="e">
        <f t="shared" si="136"/>
        <v>#NUM!</v>
      </c>
      <c r="BT524" s="162" t="e">
        <f t="shared" si="136"/>
        <v>#NUM!</v>
      </c>
      <c r="BU524" s="162" t="e">
        <f t="shared" si="136"/>
        <v>#NUM!</v>
      </c>
      <c r="BV524" s="162" t="e">
        <f t="shared" si="136"/>
        <v>#NUM!</v>
      </c>
      <c r="BW524" s="162" t="e">
        <f t="shared" si="136"/>
        <v>#NUM!</v>
      </c>
      <c r="BX524" s="162" t="e">
        <f t="shared" si="136"/>
        <v>#NUM!</v>
      </c>
      <c r="BY524" s="162" t="e">
        <f t="shared" si="136"/>
        <v>#NUM!</v>
      </c>
      <c r="BZ524" s="162" t="e">
        <f t="shared" si="136"/>
        <v>#NUM!</v>
      </c>
      <c r="CA524" s="162" t="e">
        <f t="shared" si="136"/>
        <v>#NUM!</v>
      </c>
      <c r="CB524" s="162" t="e">
        <f t="shared" si="136"/>
        <v>#NUM!</v>
      </c>
      <c r="CC524" s="162" t="e">
        <f t="shared" si="136"/>
        <v>#NUM!</v>
      </c>
      <c r="CD524" s="162" t="e">
        <f t="shared" si="136"/>
        <v>#NUM!</v>
      </c>
      <c r="CE524" s="162" t="e">
        <f t="shared" si="136"/>
        <v>#NUM!</v>
      </c>
      <c r="CF524" s="162" t="e">
        <f t="shared" si="136"/>
        <v>#NUM!</v>
      </c>
      <c r="CG524" s="162" t="e">
        <f t="shared" si="136"/>
        <v>#NUM!</v>
      </c>
      <c r="CH524" s="162" t="e">
        <f t="shared" si="136"/>
        <v>#NUM!</v>
      </c>
      <c r="CI524" s="162" t="e">
        <f t="shared" si="136"/>
        <v>#NUM!</v>
      </c>
      <c r="CJ524" s="162" t="e">
        <f t="shared" si="136"/>
        <v>#NUM!</v>
      </c>
      <c r="CK524" s="162" t="e">
        <f t="shared" si="136"/>
        <v>#NUM!</v>
      </c>
      <c r="CL524" s="162" t="e">
        <f t="shared" si="136"/>
        <v>#NUM!</v>
      </c>
      <c r="CM524" s="162" t="e">
        <f t="shared" si="136"/>
        <v>#NUM!</v>
      </c>
      <c r="CN524" s="162" t="e">
        <f t="shared" si="136"/>
        <v>#NUM!</v>
      </c>
      <c r="CO524" s="162" t="e">
        <f t="shared" si="136"/>
        <v>#NUM!</v>
      </c>
      <c r="CP524" s="162" t="e">
        <f t="shared" si="136"/>
        <v>#NUM!</v>
      </c>
    </row>
    <row r="525" spans="13:94" ht="15" customHeight="1" x14ac:dyDescent="0.3">
      <c r="M525" s="2">
        <f t="shared" si="138"/>
        <v>9</v>
      </c>
      <c r="N525" s="2" t="str">
        <f t="shared" si="137"/>
        <v/>
      </c>
      <c r="O525" s="2" t="e" cm="1">
        <f t="array" ref="O525">INDEX($A$400:$A$429,SMALL(IF(ISNUMBER(MATCH($B$400:$B$429,$O$515,0)),MATCH(ROW($B$400:$B$429),ROW($B$400:$B$429)),""),ROWS($A$1:A9)))</f>
        <v>#NUM!</v>
      </c>
      <c r="P525" s="162" t="e">
        <f t="shared" si="139"/>
        <v>#NUM!</v>
      </c>
      <c r="Q525" s="162" t="e">
        <f t="shared" si="139"/>
        <v>#NUM!</v>
      </c>
      <c r="R525" s="162" t="e">
        <f t="shared" si="139"/>
        <v>#NUM!</v>
      </c>
      <c r="S525" s="162" t="e">
        <f t="shared" si="139"/>
        <v>#NUM!</v>
      </c>
      <c r="T525" s="162" t="e">
        <f t="shared" si="139"/>
        <v>#NUM!</v>
      </c>
      <c r="U525" s="162" t="e">
        <f t="shared" si="139"/>
        <v>#NUM!</v>
      </c>
      <c r="V525" s="162" t="e">
        <f t="shared" si="139"/>
        <v>#NUM!</v>
      </c>
      <c r="W525" s="162" t="e">
        <f t="shared" si="139"/>
        <v>#NUM!</v>
      </c>
      <c r="X525" s="162" t="e">
        <f t="shared" si="139"/>
        <v>#NUM!</v>
      </c>
      <c r="Y525" s="162" t="e">
        <f t="shared" si="139"/>
        <v>#NUM!</v>
      </c>
      <c r="Z525" s="162" t="e">
        <f t="shared" si="139"/>
        <v>#NUM!</v>
      </c>
      <c r="AA525" s="162" t="e">
        <f t="shared" si="139"/>
        <v>#NUM!</v>
      </c>
      <c r="AB525" s="162" t="e">
        <f t="shared" si="139"/>
        <v>#NUM!</v>
      </c>
      <c r="AC525" s="162" t="e">
        <f t="shared" si="139"/>
        <v>#NUM!</v>
      </c>
      <c r="AD525" s="162" t="e">
        <f t="shared" si="139"/>
        <v>#NUM!</v>
      </c>
      <c r="AE525" s="162" t="e">
        <f t="shared" si="139"/>
        <v>#NUM!</v>
      </c>
      <c r="AF525" s="162" t="e">
        <f t="shared" si="140"/>
        <v>#NUM!</v>
      </c>
      <c r="AG525" s="162" t="e">
        <f t="shared" si="140"/>
        <v>#NUM!</v>
      </c>
      <c r="AH525" s="162" t="e">
        <f t="shared" si="140"/>
        <v>#NUM!</v>
      </c>
      <c r="AI525" s="162" t="e">
        <f t="shared" si="140"/>
        <v>#NUM!</v>
      </c>
      <c r="AJ525" s="162" t="e">
        <f t="shared" si="140"/>
        <v>#NUM!</v>
      </c>
      <c r="AK525" s="162" t="e">
        <f t="shared" si="140"/>
        <v>#NUM!</v>
      </c>
      <c r="AL525" s="162" t="e">
        <f t="shared" si="140"/>
        <v>#NUM!</v>
      </c>
      <c r="AM525" s="162" t="e">
        <f t="shared" si="140"/>
        <v>#NUM!</v>
      </c>
      <c r="AN525" s="162" t="e">
        <f t="shared" si="140"/>
        <v>#NUM!</v>
      </c>
      <c r="AO525" s="162" t="e">
        <f t="shared" si="140"/>
        <v>#NUM!</v>
      </c>
      <c r="AP525" s="162" t="e">
        <f t="shared" si="140"/>
        <v>#NUM!</v>
      </c>
      <c r="AQ525" s="162" t="e">
        <f t="shared" si="140"/>
        <v>#NUM!</v>
      </c>
      <c r="AR525" s="162" t="e">
        <f t="shared" si="140"/>
        <v>#NUM!</v>
      </c>
      <c r="AS525" s="162" t="e">
        <f t="shared" si="140"/>
        <v>#NUM!</v>
      </c>
      <c r="AT525" s="162" t="e">
        <f t="shared" si="140"/>
        <v>#NUM!</v>
      </c>
      <c r="AU525" s="162" t="e">
        <f t="shared" si="140"/>
        <v>#NUM!</v>
      </c>
      <c r="AV525" s="162" t="e">
        <f t="shared" si="140"/>
        <v>#NUM!</v>
      </c>
      <c r="AW525" s="162" t="e">
        <f t="shared" si="140"/>
        <v>#NUM!</v>
      </c>
      <c r="AX525" s="162" t="e">
        <f t="shared" si="140"/>
        <v>#NUM!</v>
      </c>
      <c r="AY525" s="162" t="e">
        <f t="shared" si="140"/>
        <v>#NUM!</v>
      </c>
      <c r="AZ525" s="162" t="e">
        <f t="shared" si="140"/>
        <v>#NUM!</v>
      </c>
      <c r="BA525" s="162" t="e">
        <f t="shared" si="140"/>
        <v>#NUM!</v>
      </c>
      <c r="BB525" s="162" t="e">
        <f t="shared" si="140"/>
        <v>#NUM!</v>
      </c>
      <c r="BC525" s="162" t="e">
        <f t="shared" si="140"/>
        <v>#NUM!</v>
      </c>
      <c r="BD525" s="162" t="e">
        <f t="shared" si="140"/>
        <v>#NUM!</v>
      </c>
      <c r="BE525" s="162" t="e">
        <f t="shared" si="140"/>
        <v>#NUM!</v>
      </c>
      <c r="BF525" s="162" t="e">
        <f t="shared" si="140"/>
        <v>#NUM!</v>
      </c>
      <c r="BG525" s="162" t="e">
        <f t="shared" si="140"/>
        <v>#NUM!</v>
      </c>
      <c r="BH525" s="162" t="e">
        <f t="shared" si="140"/>
        <v>#NUM!</v>
      </c>
      <c r="BI525" s="162" t="e">
        <f t="shared" si="140"/>
        <v>#NUM!</v>
      </c>
      <c r="BJ525" s="162" t="e">
        <f t="shared" si="140"/>
        <v>#NUM!</v>
      </c>
      <c r="BK525" s="162" t="e">
        <f t="shared" si="140"/>
        <v>#NUM!</v>
      </c>
      <c r="BL525" s="162" t="e">
        <f t="shared" si="140"/>
        <v>#NUM!</v>
      </c>
      <c r="BM525" s="162" t="e">
        <f t="shared" si="135"/>
        <v>#NUM!</v>
      </c>
      <c r="BN525" s="162" t="e">
        <f t="shared" si="136"/>
        <v>#NUM!</v>
      </c>
      <c r="BO525" s="162" t="e">
        <f t="shared" si="136"/>
        <v>#NUM!</v>
      </c>
      <c r="BP525" s="162" t="e">
        <f t="shared" si="136"/>
        <v>#NUM!</v>
      </c>
      <c r="BQ525" s="162" t="e">
        <f t="shared" si="136"/>
        <v>#NUM!</v>
      </c>
      <c r="BR525" s="162" t="e">
        <f t="shared" si="136"/>
        <v>#NUM!</v>
      </c>
      <c r="BS525" s="162" t="e">
        <f t="shared" si="136"/>
        <v>#NUM!</v>
      </c>
      <c r="BT525" s="162" t="e">
        <f t="shared" si="136"/>
        <v>#NUM!</v>
      </c>
      <c r="BU525" s="162" t="e">
        <f t="shared" si="136"/>
        <v>#NUM!</v>
      </c>
      <c r="BV525" s="162" t="e">
        <f t="shared" si="136"/>
        <v>#NUM!</v>
      </c>
      <c r="BW525" s="162" t="e">
        <f t="shared" si="136"/>
        <v>#NUM!</v>
      </c>
      <c r="BX525" s="162" t="e">
        <f t="shared" si="136"/>
        <v>#NUM!</v>
      </c>
      <c r="BY525" s="162" t="e">
        <f t="shared" si="136"/>
        <v>#NUM!</v>
      </c>
      <c r="BZ525" s="162" t="e">
        <f t="shared" si="136"/>
        <v>#NUM!</v>
      </c>
      <c r="CA525" s="162" t="e">
        <f t="shared" si="136"/>
        <v>#NUM!</v>
      </c>
      <c r="CB525" s="162" t="e">
        <f t="shared" si="136"/>
        <v>#NUM!</v>
      </c>
      <c r="CC525" s="162" t="e">
        <f t="shared" si="136"/>
        <v>#NUM!</v>
      </c>
      <c r="CD525" s="162" t="e">
        <f t="shared" si="136"/>
        <v>#NUM!</v>
      </c>
      <c r="CE525" s="162" t="e">
        <f t="shared" si="136"/>
        <v>#NUM!</v>
      </c>
      <c r="CF525" s="162" t="e">
        <f t="shared" si="136"/>
        <v>#NUM!</v>
      </c>
      <c r="CG525" s="162" t="e">
        <f t="shared" si="136"/>
        <v>#NUM!</v>
      </c>
      <c r="CH525" s="162" t="e">
        <f t="shared" si="136"/>
        <v>#NUM!</v>
      </c>
      <c r="CI525" s="162" t="e">
        <f t="shared" si="136"/>
        <v>#NUM!</v>
      </c>
      <c r="CJ525" s="162" t="e">
        <f t="shared" si="136"/>
        <v>#NUM!</v>
      </c>
      <c r="CK525" s="162" t="e">
        <f t="shared" ref="CK525:CP526" si="141">INDEX(CK$14:CK$217,(MATCH($N525&amp;$O525,$H$14:$H$217,0)))</f>
        <v>#NUM!</v>
      </c>
      <c r="CL525" s="162" t="e">
        <f t="shared" si="141"/>
        <v>#NUM!</v>
      </c>
      <c r="CM525" s="162" t="e">
        <f t="shared" si="141"/>
        <v>#NUM!</v>
      </c>
      <c r="CN525" s="162" t="e">
        <f t="shared" si="141"/>
        <v>#NUM!</v>
      </c>
      <c r="CO525" s="162" t="e">
        <f t="shared" si="141"/>
        <v>#NUM!</v>
      </c>
      <c r="CP525" s="162" t="e">
        <f t="shared" si="141"/>
        <v>#NUM!</v>
      </c>
    </row>
    <row r="526" spans="13:94" ht="15" customHeight="1" x14ac:dyDescent="0.3">
      <c r="M526" s="2">
        <f>M525+1</f>
        <v>10</v>
      </c>
      <c r="N526" s="2" t="str">
        <f t="shared" si="137"/>
        <v/>
      </c>
      <c r="O526" s="2" t="e" cm="1">
        <f t="array" ref="O526">INDEX($A$400:$A$429,SMALL(IF(ISNUMBER(MATCH($B$400:$B$429,$O$515,0)),MATCH(ROW($B$400:$B$429),ROW($B$400:$B$429)),""),ROWS($A$1:A10)))</f>
        <v>#NUM!</v>
      </c>
      <c r="P526" s="162" t="e">
        <f t="shared" si="139"/>
        <v>#NUM!</v>
      </c>
      <c r="Q526" s="162" t="e">
        <f t="shared" si="139"/>
        <v>#NUM!</v>
      </c>
      <c r="R526" s="162" t="e">
        <f t="shared" si="139"/>
        <v>#NUM!</v>
      </c>
      <c r="S526" s="162" t="e">
        <f t="shared" si="139"/>
        <v>#NUM!</v>
      </c>
      <c r="T526" s="162" t="e">
        <f t="shared" si="139"/>
        <v>#NUM!</v>
      </c>
      <c r="U526" s="162" t="e">
        <f t="shared" si="139"/>
        <v>#NUM!</v>
      </c>
      <c r="V526" s="162" t="e">
        <f t="shared" si="139"/>
        <v>#NUM!</v>
      </c>
      <c r="W526" s="162" t="e">
        <f t="shared" si="139"/>
        <v>#NUM!</v>
      </c>
      <c r="X526" s="162" t="e">
        <f t="shared" si="139"/>
        <v>#NUM!</v>
      </c>
      <c r="Y526" s="162" t="e">
        <f t="shared" si="139"/>
        <v>#NUM!</v>
      </c>
      <c r="Z526" s="162" t="e">
        <f t="shared" si="139"/>
        <v>#NUM!</v>
      </c>
      <c r="AA526" s="162" t="e">
        <f t="shared" si="139"/>
        <v>#NUM!</v>
      </c>
      <c r="AB526" s="162" t="e">
        <f t="shared" si="139"/>
        <v>#NUM!</v>
      </c>
      <c r="AC526" s="162" t="e">
        <f t="shared" si="139"/>
        <v>#NUM!</v>
      </c>
      <c r="AD526" s="162" t="e">
        <f t="shared" si="139"/>
        <v>#NUM!</v>
      </c>
      <c r="AE526" s="162" t="e">
        <f t="shared" si="139"/>
        <v>#NUM!</v>
      </c>
      <c r="AF526" s="162" t="e">
        <f t="shared" si="140"/>
        <v>#NUM!</v>
      </c>
      <c r="AG526" s="162" t="e">
        <f t="shared" si="140"/>
        <v>#NUM!</v>
      </c>
      <c r="AH526" s="162" t="e">
        <f t="shared" si="140"/>
        <v>#NUM!</v>
      </c>
      <c r="AI526" s="162" t="e">
        <f t="shared" si="140"/>
        <v>#NUM!</v>
      </c>
      <c r="AJ526" s="162" t="e">
        <f t="shared" si="140"/>
        <v>#NUM!</v>
      </c>
      <c r="AK526" s="162" t="e">
        <f t="shared" si="140"/>
        <v>#NUM!</v>
      </c>
      <c r="AL526" s="162" t="e">
        <f t="shared" si="140"/>
        <v>#NUM!</v>
      </c>
      <c r="AM526" s="162" t="e">
        <f t="shared" si="140"/>
        <v>#NUM!</v>
      </c>
      <c r="AN526" s="162" t="e">
        <f t="shared" si="140"/>
        <v>#NUM!</v>
      </c>
      <c r="AO526" s="162" t="e">
        <f t="shared" si="140"/>
        <v>#NUM!</v>
      </c>
      <c r="AP526" s="162" t="e">
        <f t="shared" si="140"/>
        <v>#NUM!</v>
      </c>
      <c r="AQ526" s="162" t="e">
        <f t="shared" si="140"/>
        <v>#NUM!</v>
      </c>
      <c r="AR526" s="162" t="e">
        <f t="shared" si="140"/>
        <v>#NUM!</v>
      </c>
      <c r="AS526" s="162" t="e">
        <f t="shared" si="140"/>
        <v>#NUM!</v>
      </c>
      <c r="AT526" s="162" t="e">
        <f t="shared" si="140"/>
        <v>#NUM!</v>
      </c>
      <c r="AU526" s="162" t="e">
        <f t="shared" si="140"/>
        <v>#NUM!</v>
      </c>
      <c r="AV526" s="162" t="e">
        <f t="shared" si="140"/>
        <v>#NUM!</v>
      </c>
      <c r="AW526" s="162" t="e">
        <f t="shared" si="140"/>
        <v>#NUM!</v>
      </c>
      <c r="AX526" s="162" t="e">
        <f t="shared" si="140"/>
        <v>#NUM!</v>
      </c>
      <c r="AY526" s="162" t="e">
        <f t="shared" si="140"/>
        <v>#NUM!</v>
      </c>
      <c r="AZ526" s="162" t="e">
        <f t="shared" si="140"/>
        <v>#NUM!</v>
      </c>
      <c r="BA526" s="162" t="e">
        <f t="shared" si="140"/>
        <v>#NUM!</v>
      </c>
      <c r="BB526" s="162" t="e">
        <f t="shared" si="140"/>
        <v>#NUM!</v>
      </c>
      <c r="BC526" s="162" t="e">
        <f t="shared" si="140"/>
        <v>#NUM!</v>
      </c>
      <c r="BD526" s="162" t="e">
        <f t="shared" si="140"/>
        <v>#NUM!</v>
      </c>
      <c r="BE526" s="162" t="e">
        <f t="shared" si="140"/>
        <v>#NUM!</v>
      </c>
      <c r="BF526" s="162" t="e">
        <f t="shared" si="140"/>
        <v>#NUM!</v>
      </c>
      <c r="BG526" s="162" t="e">
        <f t="shared" si="140"/>
        <v>#NUM!</v>
      </c>
      <c r="BH526" s="162" t="e">
        <f t="shared" si="140"/>
        <v>#NUM!</v>
      </c>
      <c r="BI526" s="162" t="e">
        <f t="shared" si="140"/>
        <v>#NUM!</v>
      </c>
      <c r="BJ526" s="162" t="e">
        <f t="shared" si="140"/>
        <v>#NUM!</v>
      </c>
      <c r="BK526" s="162" t="e">
        <f t="shared" si="140"/>
        <v>#NUM!</v>
      </c>
      <c r="BL526" s="162" t="e">
        <f t="shared" si="140"/>
        <v>#NUM!</v>
      </c>
      <c r="BM526" s="162" t="e">
        <f t="shared" si="135"/>
        <v>#NUM!</v>
      </c>
      <c r="BN526" s="162" t="e">
        <f t="shared" ref="BN526:CJ526" si="142">INDEX(BN$14:BN$217,(MATCH($N526&amp;$O526,$H$14:$H$217,0)))</f>
        <v>#NUM!</v>
      </c>
      <c r="BO526" s="162" t="e">
        <f t="shared" si="142"/>
        <v>#NUM!</v>
      </c>
      <c r="BP526" s="162" t="e">
        <f t="shared" si="142"/>
        <v>#NUM!</v>
      </c>
      <c r="BQ526" s="162" t="e">
        <f t="shared" si="142"/>
        <v>#NUM!</v>
      </c>
      <c r="BR526" s="162" t="e">
        <f t="shared" si="142"/>
        <v>#NUM!</v>
      </c>
      <c r="BS526" s="162" t="e">
        <f t="shared" si="142"/>
        <v>#NUM!</v>
      </c>
      <c r="BT526" s="162" t="e">
        <f t="shared" si="142"/>
        <v>#NUM!</v>
      </c>
      <c r="BU526" s="162" t="e">
        <f t="shared" si="142"/>
        <v>#NUM!</v>
      </c>
      <c r="BV526" s="162" t="e">
        <f t="shared" si="142"/>
        <v>#NUM!</v>
      </c>
      <c r="BW526" s="162" t="e">
        <f t="shared" si="142"/>
        <v>#NUM!</v>
      </c>
      <c r="BX526" s="162" t="e">
        <f t="shared" si="142"/>
        <v>#NUM!</v>
      </c>
      <c r="BY526" s="162" t="e">
        <f t="shared" si="142"/>
        <v>#NUM!</v>
      </c>
      <c r="BZ526" s="162" t="e">
        <f t="shared" si="142"/>
        <v>#NUM!</v>
      </c>
      <c r="CA526" s="162" t="e">
        <f t="shared" si="142"/>
        <v>#NUM!</v>
      </c>
      <c r="CB526" s="162" t="e">
        <f t="shared" si="142"/>
        <v>#NUM!</v>
      </c>
      <c r="CC526" s="162" t="e">
        <f t="shared" si="142"/>
        <v>#NUM!</v>
      </c>
      <c r="CD526" s="162" t="e">
        <f t="shared" si="142"/>
        <v>#NUM!</v>
      </c>
      <c r="CE526" s="162" t="e">
        <f t="shared" si="142"/>
        <v>#NUM!</v>
      </c>
      <c r="CF526" s="162" t="e">
        <f t="shared" si="142"/>
        <v>#NUM!</v>
      </c>
      <c r="CG526" s="162" t="e">
        <f t="shared" si="142"/>
        <v>#NUM!</v>
      </c>
      <c r="CH526" s="162" t="e">
        <f t="shared" si="142"/>
        <v>#NUM!</v>
      </c>
      <c r="CI526" s="162" t="e">
        <f t="shared" si="142"/>
        <v>#NUM!</v>
      </c>
      <c r="CJ526" s="162" t="e">
        <f t="shared" si="142"/>
        <v>#NUM!</v>
      </c>
      <c r="CK526" s="162" t="e">
        <f t="shared" si="141"/>
        <v>#NUM!</v>
      </c>
      <c r="CL526" s="162" t="e">
        <f t="shared" si="141"/>
        <v>#NUM!</v>
      </c>
      <c r="CM526" s="162" t="e">
        <f t="shared" si="141"/>
        <v>#NUM!</v>
      </c>
      <c r="CN526" s="162" t="e">
        <f t="shared" si="141"/>
        <v>#NUM!</v>
      </c>
      <c r="CO526" s="162" t="e">
        <f t="shared" si="141"/>
        <v>#NUM!</v>
      </c>
      <c r="CP526" s="162" t="e">
        <f t="shared" si="141"/>
        <v>#NUM!</v>
      </c>
    </row>
    <row r="527" spans="13:94" ht="15" customHeight="1" x14ac:dyDescent="0.3">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row>
    <row r="528" spans="13:94" ht="15" customHeight="1" x14ac:dyDescent="0.3">
      <c r="O528" s="2" t="s">
        <v>135</v>
      </c>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row>
    <row r="529" spans="13:94" ht="15" customHeight="1" x14ac:dyDescent="0.3">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row>
    <row r="530" spans="13:94" ht="15" customHeight="1" x14ac:dyDescent="0.3">
      <c r="M530" s="2">
        <v>1</v>
      </c>
      <c r="N530" s="2" t="str">
        <f>IF(ISTEXT(O530),$O$528,"")</f>
        <v/>
      </c>
      <c r="O530" s="2" t="e" cm="1">
        <f t="array" ref="O530">INDEX($A$400:$A$429,SMALL(IF(ISNUMBER(MATCH($B$400:$B$429,$O$528,0)),MATCH(ROW($B$400:$B$429),ROW($B$400:$B$429)),""),ROWS($A$1:A1)))</f>
        <v>#NUM!</v>
      </c>
      <c r="P530" s="162" t="e">
        <f>INDEX(P$14:P$217,(MATCH($N530&amp;$O530,$H$14:$H$217,0)))</f>
        <v>#NUM!</v>
      </c>
      <c r="Q530" s="162" t="e">
        <f t="shared" ref="Q530:BL535" si="143">INDEX(Q$14:Q$217,(MATCH($N530&amp;$O530,$H$14:$H$217,0)))</f>
        <v>#NUM!</v>
      </c>
      <c r="R530" s="162" t="e">
        <f t="shared" si="143"/>
        <v>#NUM!</v>
      </c>
      <c r="S530" s="162" t="e">
        <f t="shared" si="143"/>
        <v>#NUM!</v>
      </c>
      <c r="T530" s="162" t="e">
        <f t="shared" si="143"/>
        <v>#NUM!</v>
      </c>
      <c r="U530" s="162" t="e">
        <f t="shared" si="143"/>
        <v>#NUM!</v>
      </c>
      <c r="V530" s="162" t="e">
        <f t="shared" si="143"/>
        <v>#NUM!</v>
      </c>
      <c r="W530" s="162" t="e">
        <f t="shared" si="143"/>
        <v>#NUM!</v>
      </c>
      <c r="X530" s="162" t="e">
        <f t="shared" si="143"/>
        <v>#NUM!</v>
      </c>
      <c r="Y530" s="162" t="e">
        <f t="shared" si="143"/>
        <v>#NUM!</v>
      </c>
      <c r="Z530" s="162" t="e">
        <f t="shared" si="143"/>
        <v>#NUM!</v>
      </c>
      <c r="AA530" s="162" t="e">
        <f t="shared" si="143"/>
        <v>#NUM!</v>
      </c>
      <c r="AB530" s="162" t="e">
        <f t="shared" si="143"/>
        <v>#NUM!</v>
      </c>
      <c r="AC530" s="162" t="e">
        <f t="shared" si="143"/>
        <v>#NUM!</v>
      </c>
      <c r="AD530" s="162" t="e">
        <f t="shared" si="143"/>
        <v>#NUM!</v>
      </c>
      <c r="AE530" s="162" t="e">
        <f t="shared" si="143"/>
        <v>#NUM!</v>
      </c>
      <c r="AF530" s="162" t="e">
        <f t="shared" si="143"/>
        <v>#NUM!</v>
      </c>
      <c r="AG530" s="162" t="e">
        <f t="shared" si="143"/>
        <v>#NUM!</v>
      </c>
      <c r="AH530" s="162" t="e">
        <f t="shared" si="143"/>
        <v>#NUM!</v>
      </c>
      <c r="AI530" s="162" t="e">
        <f t="shared" si="143"/>
        <v>#NUM!</v>
      </c>
      <c r="AJ530" s="162" t="e">
        <f t="shared" si="143"/>
        <v>#NUM!</v>
      </c>
      <c r="AK530" s="162" t="e">
        <f t="shared" si="143"/>
        <v>#NUM!</v>
      </c>
      <c r="AL530" s="162" t="e">
        <f t="shared" si="143"/>
        <v>#NUM!</v>
      </c>
      <c r="AM530" s="162" t="e">
        <f t="shared" si="143"/>
        <v>#NUM!</v>
      </c>
      <c r="AN530" s="162" t="e">
        <f t="shared" si="143"/>
        <v>#NUM!</v>
      </c>
      <c r="AO530" s="162" t="e">
        <f t="shared" si="143"/>
        <v>#NUM!</v>
      </c>
      <c r="AP530" s="162" t="e">
        <f t="shared" si="143"/>
        <v>#NUM!</v>
      </c>
      <c r="AQ530" s="162" t="e">
        <f t="shared" si="143"/>
        <v>#NUM!</v>
      </c>
      <c r="AR530" s="162" t="e">
        <f t="shared" si="143"/>
        <v>#NUM!</v>
      </c>
      <c r="AS530" s="162" t="e">
        <f t="shared" si="143"/>
        <v>#NUM!</v>
      </c>
      <c r="AT530" s="162" t="e">
        <f t="shared" si="143"/>
        <v>#NUM!</v>
      </c>
      <c r="AU530" s="162" t="e">
        <f t="shared" si="143"/>
        <v>#NUM!</v>
      </c>
      <c r="AV530" s="162" t="e">
        <f t="shared" si="143"/>
        <v>#NUM!</v>
      </c>
      <c r="AW530" s="162" t="e">
        <f t="shared" si="143"/>
        <v>#NUM!</v>
      </c>
      <c r="AX530" s="162" t="e">
        <f t="shared" si="143"/>
        <v>#NUM!</v>
      </c>
      <c r="AY530" s="162" t="e">
        <f t="shared" si="143"/>
        <v>#NUM!</v>
      </c>
      <c r="AZ530" s="162" t="e">
        <f t="shared" si="143"/>
        <v>#NUM!</v>
      </c>
      <c r="BA530" s="162" t="e">
        <f t="shared" si="143"/>
        <v>#NUM!</v>
      </c>
      <c r="BB530" s="162" t="e">
        <f t="shared" si="143"/>
        <v>#NUM!</v>
      </c>
      <c r="BC530" s="162" t="e">
        <f t="shared" si="143"/>
        <v>#NUM!</v>
      </c>
      <c r="BD530" s="162" t="e">
        <f t="shared" si="143"/>
        <v>#NUM!</v>
      </c>
      <c r="BE530" s="162" t="e">
        <f t="shared" si="143"/>
        <v>#NUM!</v>
      </c>
      <c r="BF530" s="162" t="e">
        <f t="shared" si="143"/>
        <v>#NUM!</v>
      </c>
      <c r="BG530" s="162" t="e">
        <f t="shared" si="143"/>
        <v>#NUM!</v>
      </c>
      <c r="BH530" s="162" t="e">
        <f t="shared" si="143"/>
        <v>#NUM!</v>
      </c>
      <c r="BI530" s="162" t="e">
        <f t="shared" si="143"/>
        <v>#NUM!</v>
      </c>
      <c r="BJ530" s="162" t="e">
        <f t="shared" si="143"/>
        <v>#NUM!</v>
      </c>
      <c r="BK530" s="162" t="e">
        <f t="shared" si="143"/>
        <v>#NUM!</v>
      </c>
      <c r="BL530" s="162" t="e">
        <f t="shared" si="143"/>
        <v>#NUM!</v>
      </c>
      <c r="BM530" s="162" t="e">
        <f t="shared" ref="BM530:BM539" si="144">INDEX(BM$14:BM$217,(MATCH($N530&amp;$O530,$H$14:$H$217,0)))</f>
        <v>#NUM!</v>
      </c>
      <c r="BN530" s="162" t="e">
        <f t="shared" ref="BN530:CP538" si="145">INDEX(BN$14:BN$217,(MATCH($N530&amp;$O530,$H$14:$H$217,0)))</f>
        <v>#NUM!</v>
      </c>
      <c r="BO530" s="162" t="e">
        <f t="shared" si="145"/>
        <v>#NUM!</v>
      </c>
      <c r="BP530" s="162" t="e">
        <f t="shared" si="145"/>
        <v>#NUM!</v>
      </c>
      <c r="BQ530" s="162" t="e">
        <f t="shared" si="145"/>
        <v>#NUM!</v>
      </c>
      <c r="BR530" s="162" t="e">
        <f t="shared" si="145"/>
        <v>#NUM!</v>
      </c>
      <c r="BS530" s="162" t="e">
        <f t="shared" si="145"/>
        <v>#NUM!</v>
      </c>
      <c r="BT530" s="162" t="e">
        <f t="shared" si="145"/>
        <v>#NUM!</v>
      </c>
      <c r="BU530" s="162" t="e">
        <f t="shared" si="145"/>
        <v>#NUM!</v>
      </c>
      <c r="BV530" s="162" t="e">
        <f t="shared" si="145"/>
        <v>#NUM!</v>
      </c>
      <c r="BW530" s="162" t="e">
        <f t="shared" si="145"/>
        <v>#NUM!</v>
      </c>
      <c r="BX530" s="162" t="e">
        <f t="shared" si="145"/>
        <v>#NUM!</v>
      </c>
      <c r="BY530" s="162" t="e">
        <f t="shared" si="145"/>
        <v>#NUM!</v>
      </c>
      <c r="BZ530" s="162" t="e">
        <f t="shared" si="145"/>
        <v>#NUM!</v>
      </c>
      <c r="CA530" s="162" t="e">
        <f t="shared" si="145"/>
        <v>#NUM!</v>
      </c>
      <c r="CB530" s="162" t="e">
        <f t="shared" si="145"/>
        <v>#NUM!</v>
      </c>
      <c r="CC530" s="162" t="e">
        <f t="shared" si="145"/>
        <v>#NUM!</v>
      </c>
      <c r="CD530" s="162" t="e">
        <f t="shared" si="145"/>
        <v>#NUM!</v>
      </c>
      <c r="CE530" s="162" t="e">
        <f t="shared" si="145"/>
        <v>#NUM!</v>
      </c>
      <c r="CF530" s="162" t="e">
        <f t="shared" si="145"/>
        <v>#NUM!</v>
      </c>
      <c r="CG530" s="162" t="e">
        <f t="shared" si="145"/>
        <v>#NUM!</v>
      </c>
      <c r="CH530" s="162" t="e">
        <f t="shared" si="145"/>
        <v>#NUM!</v>
      </c>
      <c r="CI530" s="162" t="e">
        <f t="shared" si="145"/>
        <v>#NUM!</v>
      </c>
      <c r="CJ530" s="162" t="e">
        <f t="shared" si="145"/>
        <v>#NUM!</v>
      </c>
      <c r="CK530" s="162" t="e">
        <f t="shared" si="145"/>
        <v>#NUM!</v>
      </c>
      <c r="CL530" s="162" t="e">
        <f t="shared" si="145"/>
        <v>#NUM!</v>
      </c>
      <c r="CM530" s="162" t="e">
        <f t="shared" si="145"/>
        <v>#NUM!</v>
      </c>
      <c r="CN530" s="162" t="e">
        <f t="shared" si="145"/>
        <v>#NUM!</v>
      </c>
      <c r="CO530" s="162" t="e">
        <f t="shared" si="145"/>
        <v>#NUM!</v>
      </c>
      <c r="CP530" s="162" t="e">
        <f t="shared" si="145"/>
        <v>#NUM!</v>
      </c>
    </row>
    <row r="531" spans="13:94" ht="15" customHeight="1" x14ac:dyDescent="0.3">
      <c r="M531" s="2">
        <f>M530+1</f>
        <v>2</v>
      </c>
      <c r="N531" s="2" t="str">
        <f t="shared" ref="N531:N538" si="146">IF(ISTEXT(O531),$O$528,"")</f>
        <v/>
      </c>
      <c r="O531" s="2" t="e" cm="1">
        <f t="array" ref="O531">INDEX($A$400:$A$429,SMALL(IF(ISNUMBER(MATCH($B$400:$B$429,$O$528,0)),MATCH(ROW($B$400:$B$429),ROW($B$400:$B$429)),""),ROWS($A$1:A2)))</f>
        <v>#NUM!</v>
      </c>
      <c r="P531" s="162" t="e">
        <f>INDEX(P$14:P$217,(MATCH($N531&amp;$O531,$H$14:$H$217,0)))</f>
        <v>#NUM!</v>
      </c>
      <c r="Q531" s="162" t="e">
        <f t="shared" si="143"/>
        <v>#NUM!</v>
      </c>
      <c r="R531" s="162" t="e">
        <f t="shared" si="143"/>
        <v>#NUM!</v>
      </c>
      <c r="S531" s="162" t="e">
        <f t="shared" si="143"/>
        <v>#NUM!</v>
      </c>
      <c r="T531" s="162" t="e">
        <f t="shared" si="143"/>
        <v>#NUM!</v>
      </c>
      <c r="U531" s="162" t="e">
        <f t="shared" si="143"/>
        <v>#NUM!</v>
      </c>
      <c r="V531" s="162" t="e">
        <f t="shared" si="143"/>
        <v>#NUM!</v>
      </c>
      <c r="W531" s="162" t="e">
        <f t="shared" si="143"/>
        <v>#NUM!</v>
      </c>
      <c r="X531" s="162" t="e">
        <f t="shared" si="143"/>
        <v>#NUM!</v>
      </c>
      <c r="Y531" s="162" t="e">
        <f t="shared" si="143"/>
        <v>#NUM!</v>
      </c>
      <c r="Z531" s="162" t="e">
        <f t="shared" si="143"/>
        <v>#NUM!</v>
      </c>
      <c r="AA531" s="162" t="e">
        <f t="shared" si="143"/>
        <v>#NUM!</v>
      </c>
      <c r="AB531" s="162" t="e">
        <f t="shared" si="143"/>
        <v>#NUM!</v>
      </c>
      <c r="AC531" s="162" t="e">
        <f t="shared" si="143"/>
        <v>#NUM!</v>
      </c>
      <c r="AD531" s="162" t="e">
        <f t="shared" si="143"/>
        <v>#NUM!</v>
      </c>
      <c r="AE531" s="162" t="e">
        <f t="shared" si="143"/>
        <v>#NUM!</v>
      </c>
      <c r="AF531" s="162" t="e">
        <f t="shared" si="143"/>
        <v>#NUM!</v>
      </c>
      <c r="AG531" s="162" t="e">
        <f t="shared" si="143"/>
        <v>#NUM!</v>
      </c>
      <c r="AH531" s="162" t="e">
        <f t="shared" si="143"/>
        <v>#NUM!</v>
      </c>
      <c r="AI531" s="162" t="e">
        <f t="shared" si="143"/>
        <v>#NUM!</v>
      </c>
      <c r="AJ531" s="162" t="e">
        <f t="shared" si="143"/>
        <v>#NUM!</v>
      </c>
      <c r="AK531" s="162" t="e">
        <f t="shared" si="143"/>
        <v>#NUM!</v>
      </c>
      <c r="AL531" s="162" t="e">
        <f t="shared" si="143"/>
        <v>#NUM!</v>
      </c>
      <c r="AM531" s="162" t="e">
        <f t="shared" si="143"/>
        <v>#NUM!</v>
      </c>
      <c r="AN531" s="162" t="e">
        <f t="shared" si="143"/>
        <v>#NUM!</v>
      </c>
      <c r="AO531" s="162" t="e">
        <f t="shared" si="143"/>
        <v>#NUM!</v>
      </c>
      <c r="AP531" s="162" t="e">
        <f t="shared" si="143"/>
        <v>#NUM!</v>
      </c>
      <c r="AQ531" s="162" t="e">
        <f t="shared" si="143"/>
        <v>#NUM!</v>
      </c>
      <c r="AR531" s="162" t="e">
        <f t="shared" si="143"/>
        <v>#NUM!</v>
      </c>
      <c r="AS531" s="162" t="e">
        <f t="shared" si="143"/>
        <v>#NUM!</v>
      </c>
      <c r="AT531" s="162" t="e">
        <f t="shared" si="143"/>
        <v>#NUM!</v>
      </c>
      <c r="AU531" s="162" t="e">
        <f t="shared" si="143"/>
        <v>#NUM!</v>
      </c>
      <c r="AV531" s="162" t="e">
        <f t="shared" si="143"/>
        <v>#NUM!</v>
      </c>
      <c r="AW531" s="162" t="e">
        <f t="shared" si="143"/>
        <v>#NUM!</v>
      </c>
      <c r="AX531" s="162" t="e">
        <f t="shared" si="143"/>
        <v>#NUM!</v>
      </c>
      <c r="AY531" s="162" t="e">
        <f t="shared" si="143"/>
        <v>#NUM!</v>
      </c>
      <c r="AZ531" s="162" t="e">
        <f t="shared" si="143"/>
        <v>#NUM!</v>
      </c>
      <c r="BA531" s="162" t="e">
        <f t="shared" si="143"/>
        <v>#NUM!</v>
      </c>
      <c r="BB531" s="162" t="e">
        <f t="shared" si="143"/>
        <v>#NUM!</v>
      </c>
      <c r="BC531" s="162" t="e">
        <f t="shared" si="143"/>
        <v>#NUM!</v>
      </c>
      <c r="BD531" s="162" t="e">
        <f t="shared" si="143"/>
        <v>#NUM!</v>
      </c>
      <c r="BE531" s="162" t="e">
        <f t="shared" si="143"/>
        <v>#NUM!</v>
      </c>
      <c r="BF531" s="162" t="e">
        <f t="shared" si="143"/>
        <v>#NUM!</v>
      </c>
      <c r="BG531" s="162" t="e">
        <f t="shared" si="143"/>
        <v>#NUM!</v>
      </c>
      <c r="BH531" s="162" t="e">
        <f t="shared" si="143"/>
        <v>#NUM!</v>
      </c>
      <c r="BI531" s="162" t="e">
        <f t="shared" si="143"/>
        <v>#NUM!</v>
      </c>
      <c r="BJ531" s="162" t="e">
        <f t="shared" si="143"/>
        <v>#NUM!</v>
      </c>
      <c r="BK531" s="162" t="e">
        <f t="shared" si="143"/>
        <v>#NUM!</v>
      </c>
      <c r="BL531" s="162" t="e">
        <f t="shared" si="143"/>
        <v>#NUM!</v>
      </c>
      <c r="BM531" s="162" t="e">
        <f t="shared" si="144"/>
        <v>#NUM!</v>
      </c>
      <c r="BN531" s="162" t="e">
        <f t="shared" si="145"/>
        <v>#NUM!</v>
      </c>
      <c r="BO531" s="162" t="e">
        <f t="shared" si="145"/>
        <v>#NUM!</v>
      </c>
      <c r="BP531" s="162" t="e">
        <f t="shared" si="145"/>
        <v>#NUM!</v>
      </c>
      <c r="BQ531" s="162" t="e">
        <f t="shared" si="145"/>
        <v>#NUM!</v>
      </c>
      <c r="BR531" s="162" t="e">
        <f t="shared" si="145"/>
        <v>#NUM!</v>
      </c>
      <c r="BS531" s="162" t="e">
        <f t="shared" si="145"/>
        <v>#NUM!</v>
      </c>
      <c r="BT531" s="162" t="e">
        <f t="shared" si="145"/>
        <v>#NUM!</v>
      </c>
      <c r="BU531" s="162" t="e">
        <f t="shared" si="145"/>
        <v>#NUM!</v>
      </c>
      <c r="BV531" s="162" t="e">
        <f t="shared" si="145"/>
        <v>#NUM!</v>
      </c>
      <c r="BW531" s="162" t="e">
        <f t="shared" si="145"/>
        <v>#NUM!</v>
      </c>
      <c r="BX531" s="162" t="e">
        <f t="shared" si="145"/>
        <v>#NUM!</v>
      </c>
      <c r="BY531" s="162" t="e">
        <f t="shared" si="145"/>
        <v>#NUM!</v>
      </c>
      <c r="BZ531" s="162" t="e">
        <f t="shared" si="145"/>
        <v>#NUM!</v>
      </c>
      <c r="CA531" s="162" t="e">
        <f t="shared" si="145"/>
        <v>#NUM!</v>
      </c>
      <c r="CB531" s="162" t="e">
        <f t="shared" si="145"/>
        <v>#NUM!</v>
      </c>
      <c r="CC531" s="162" t="e">
        <f t="shared" si="145"/>
        <v>#NUM!</v>
      </c>
      <c r="CD531" s="162" t="e">
        <f t="shared" si="145"/>
        <v>#NUM!</v>
      </c>
      <c r="CE531" s="162" t="e">
        <f t="shared" si="145"/>
        <v>#NUM!</v>
      </c>
      <c r="CF531" s="162" t="e">
        <f t="shared" si="145"/>
        <v>#NUM!</v>
      </c>
      <c r="CG531" s="162" t="e">
        <f t="shared" si="145"/>
        <v>#NUM!</v>
      </c>
      <c r="CH531" s="162" t="e">
        <f t="shared" si="145"/>
        <v>#NUM!</v>
      </c>
      <c r="CI531" s="162" t="e">
        <f t="shared" si="145"/>
        <v>#NUM!</v>
      </c>
      <c r="CJ531" s="162" t="e">
        <f t="shared" si="145"/>
        <v>#NUM!</v>
      </c>
      <c r="CK531" s="162" t="e">
        <f t="shared" si="145"/>
        <v>#NUM!</v>
      </c>
      <c r="CL531" s="162" t="e">
        <f t="shared" si="145"/>
        <v>#NUM!</v>
      </c>
      <c r="CM531" s="162" t="e">
        <f t="shared" si="145"/>
        <v>#NUM!</v>
      </c>
      <c r="CN531" s="162" t="e">
        <f t="shared" si="145"/>
        <v>#NUM!</v>
      </c>
      <c r="CO531" s="162" t="e">
        <f t="shared" si="145"/>
        <v>#NUM!</v>
      </c>
      <c r="CP531" s="162" t="e">
        <f t="shared" si="145"/>
        <v>#NUM!</v>
      </c>
    </row>
    <row r="532" spans="13:94" ht="15" customHeight="1" x14ac:dyDescent="0.3">
      <c r="M532" s="2">
        <f t="shared" ref="M532:M538" si="147">M531+1</f>
        <v>3</v>
      </c>
      <c r="N532" s="2" t="str">
        <f t="shared" si="146"/>
        <v/>
      </c>
      <c r="O532" s="2" t="e" cm="1">
        <f t="array" ref="O532">INDEX($A$400:$A$429,SMALL(IF(ISNUMBER(MATCH($B$400:$B$429,$O$528,0)),MATCH(ROW($B$400:$B$429),ROW($B$400:$B$429)),""),ROWS($A$1:A3)))</f>
        <v>#NUM!</v>
      </c>
      <c r="P532" s="162" t="e">
        <f t="shared" ref="P532:AE539" si="148">INDEX(P$14:P$217,(MATCH($N532&amp;$O532,$H$14:$H$217,0)))</f>
        <v>#NUM!</v>
      </c>
      <c r="Q532" s="162" t="e">
        <f t="shared" si="143"/>
        <v>#NUM!</v>
      </c>
      <c r="R532" s="162" t="e">
        <f t="shared" si="143"/>
        <v>#NUM!</v>
      </c>
      <c r="S532" s="162" t="e">
        <f t="shared" si="143"/>
        <v>#NUM!</v>
      </c>
      <c r="T532" s="162" t="e">
        <f t="shared" si="143"/>
        <v>#NUM!</v>
      </c>
      <c r="U532" s="162" t="e">
        <f t="shared" si="143"/>
        <v>#NUM!</v>
      </c>
      <c r="V532" s="162" t="e">
        <f t="shared" si="143"/>
        <v>#NUM!</v>
      </c>
      <c r="W532" s="162" t="e">
        <f t="shared" si="143"/>
        <v>#NUM!</v>
      </c>
      <c r="X532" s="162" t="e">
        <f t="shared" si="143"/>
        <v>#NUM!</v>
      </c>
      <c r="Y532" s="162" t="e">
        <f t="shared" si="143"/>
        <v>#NUM!</v>
      </c>
      <c r="Z532" s="162" t="e">
        <f t="shared" si="143"/>
        <v>#NUM!</v>
      </c>
      <c r="AA532" s="162" t="e">
        <f t="shared" si="143"/>
        <v>#NUM!</v>
      </c>
      <c r="AB532" s="162" t="e">
        <f t="shared" si="143"/>
        <v>#NUM!</v>
      </c>
      <c r="AC532" s="162" t="e">
        <f t="shared" si="143"/>
        <v>#NUM!</v>
      </c>
      <c r="AD532" s="162" t="e">
        <f t="shared" si="143"/>
        <v>#NUM!</v>
      </c>
      <c r="AE532" s="162" t="e">
        <f t="shared" si="143"/>
        <v>#NUM!</v>
      </c>
      <c r="AF532" s="162" t="e">
        <f t="shared" si="143"/>
        <v>#NUM!</v>
      </c>
      <c r="AG532" s="162" t="e">
        <f t="shared" si="143"/>
        <v>#NUM!</v>
      </c>
      <c r="AH532" s="162" t="e">
        <f t="shared" si="143"/>
        <v>#NUM!</v>
      </c>
      <c r="AI532" s="162" t="e">
        <f t="shared" si="143"/>
        <v>#NUM!</v>
      </c>
      <c r="AJ532" s="162" t="e">
        <f t="shared" si="143"/>
        <v>#NUM!</v>
      </c>
      <c r="AK532" s="162" t="e">
        <f t="shared" si="143"/>
        <v>#NUM!</v>
      </c>
      <c r="AL532" s="162" t="e">
        <f t="shared" si="143"/>
        <v>#NUM!</v>
      </c>
      <c r="AM532" s="162" t="e">
        <f t="shared" si="143"/>
        <v>#NUM!</v>
      </c>
      <c r="AN532" s="162" t="e">
        <f t="shared" si="143"/>
        <v>#NUM!</v>
      </c>
      <c r="AO532" s="162" t="e">
        <f t="shared" si="143"/>
        <v>#NUM!</v>
      </c>
      <c r="AP532" s="162" t="e">
        <f t="shared" si="143"/>
        <v>#NUM!</v>
      </c>
      <c r="AQ532" s="162" t="e">
        <f t="shared" si="143"/>
        <v>#NUM!</v>
      </c>
      <c r="AR532" s="162" t="e">
        <f t="shared" si="143"/>
        <v>#NUM!</v>
      </c>
      <c r="AS532" s="162" t="e">
        <f t="shared" si="143"/>
        <v>#NUM!</v>
      </c>
      <c r="AT532" s="162" t="e">
        <f t="shared" si="143"/>
        <v>#NUM!</v>
      </c>
      <c r="AU532" s="162" t="e">
        <f t="shared" si="143"/>
        <v>#NUM!</v>
      </c>
      <c r="AV532" s="162" t="e">
        <f t="shared" si="143"/>
        <v>#NUM!</v>
      </c>
      <c r="AW532" s="162" t="e">
        <f t="shared" si="143"/>
        <v>#NUM!</v>
      </c>
      <c r="AX532" s="162" t="e">
        <f t="shared" si="143"/>
        <v>#NUM!</v>
      </c>
      <c r="AY532" s="162" t="e">
        <f t="shared" si="143"/>
        <v>#NUM!</v>
      </c>
      <c r="AZ532" s="162" t="e">
        <f t="shared" si="143"/>
        <v>#NUM!</v>
      </c>
      <c r="BA532" s="162" t="e">
        <f t="shared" si="143"/>
        <v>#NUM!</v>
      </c>
      <c r="BB532" s="162" t="e">
        <f t="shared" si="143"/>
        <v>#NUM!</v>
      </c>
      <c r="BC532" s="162" t="e">
        <f t="shared" si="143"/>
        <v>#NUM!</v>
      </c>
      <c r="BD532" s="162" t="e">
        <f t="shared" si="143"/>
        <v>#NUM!</v>
      </c>
      <c r="BE532" s="162" t="e">
        <f t="shared" si="143"/>
        <v>#NUM!</v>
      </c>
      <c r="BF532" s="162" t="e">
        <f t="shared" si="143"/>
        <v>#NUM!</v>
      </c>
      <c r="BG532" s="162" t="e">
        <f t="shared" si="143"/>
        <v>#NUM!</v>
      </c>
      <c r="BH532" s="162" t="e">
        <f t="shared" si="143"/>
        <v>#NUM!</v>
      </c>
      <c r="BI532" s="162" t="e">
        <f t="shared" si="143"/>
        <v>#NUM!</v>
      </c>
      <c r="BJ532" s="162" t="e">
        <f t="shared" si="143"/>
        <v>#NUM!</v>
      </c>
      <c r="BK532" s="162" t="e">
        <f t="shared" si="143"/>
        <v>#NUM!</v>
      </c>
      <c r="BL532" s="162" t="e">
        <f t="shared" si="143"/>
        <v>#NUM!</v>
      </c>
      <c r="BM532" s="162" t="e">
        <f t="shared" si="144"/>
        <v>#NUM!</v>
      </c>
      <c r="BN532" s="162" t="e">
        <f t="shared" si="145"/>
        <v>#NUM!</v>
      </c>
      <c r="BO532" s="162" t="e">
        <f t="shared" si="145"/>
        <v>#NUM!</v>
      </c>
      <c r="BP532" s="162" t="e">
        <f t="shared" si="145"/>
        <v>#NUM!</v>
      </c>
      <c r="BQ532" s="162" t="e">
        <f t="shared" si="145"/>
        <v>#NUM!</v>
      </c>
      <c r="BR532" s="162" t="e">
        <f t="shared" si="145"/>
        <v>#NUM!</v>
      </c>
      <c r="BS532" s="162" t="e">
        <f t="shared" si="145"/>
        <v>#NUM!</v>
      </c>
      <c r="BT532" s="162" t="e">
        <f t="shared" si="145"/>
        <v>#NUM!</v>
      </c>
      <c r="BU532" s="162" t="e">
        <f t="shared" si="145"/>
        <v>#NUM!</v>
      </c>
      <c r="BV532" s="162" t="e">
        <f t="shared" si="145"/>
        <v>#NUM!</v>
      </c>
      <c r="BW532" s="162" t="e">
        <f t="shared" si="145"/>
        <v>#NUM!</v>
      </c>
      <c r="BX532" s="162" t="e">
        <f t="shared" si="145"/>
        <v>#NUM!</v>
      </c>
      <c r="BY532" s="162" t="e">
        <f t="shared" si="145"/>
        <v>#NUM!</v>
      </c>
      <c r="BZ532" s="162" t="e">
        <f t="shared" si="145"/>
        <v>#NUM!</v>
      </c>
      <c r="CA532" s="162" t="e">
        <f t="shared" si="145"/>
        <v>#NUM!</v>
      </c>
      <c r="CB532" s="162" t="e">
        <f t="shared" si="145"/>
        <v>#NUM!</v>
      </c>
      <c r="CC532" s="162" t="e">
        <f t="shared" si="145"/>
        <v>#NUM!</v>
      </c>
      <c r="CD532" s="162" t="e">
        <f t="shared" si="145"/>
        <v>#NUM!</v>
      </c>
      <c r="CE532" s="162" t="e">
        <f t="shared" si="145"/>
        <v>#NUM!</v>
      </c>
      <c r="CF532" s="162" t="e">
        <f t="shared" si="145"/>
        <v>#NUM!</v>
      </c>
      <c r="CG532" s="162" t="e">
        <f t="shared" si="145"/>
        <v>#NUM!</v>
      </c>
      <c r="CH532" s="162" t="e">
        <f t="shared" si="145"/>
        <v>#NUM!</v>
      </c>
      <c r="CI532" s="162" t="e">
        <f t="shared" si="145"/>
        <v>#NUM!</v>
      </c>
      <c r="CJ532" s="162" t="e">
        <f t="shared" si="145"/>
        <v>#NUM!</v>
      </c>
      <c r="CK532" s="162" t="e">
        <f t="shared" si="145"/>
        <v>#NUM!</v>
      </c>
      <c r="CL532" s="162" t="e">
        <f t="shared" si="145"/>
        <v>#NUM!</v>
      </c>
      <c r="CM532" s="162" t="e">
        <f t="shared" si="145"/>
        <v>#NUM!</v>
      </c>
      <c r="CN532" s="162" t="e">
        <f t="shared" si="145"/>
        <v>#NUM!</v>
      </c>
      <c r="CO532" s="162" t="e">
        <f t="shared" si="145"/>
        <v>#NUM!</v>
      </c>
      <c r="CP532" s="162" t="e">
        <f t="shared" si="145"/>
        <v>#NUM!</v>
      </c>
    </row>
    <row r="533" spans="13:94" ht="15" customHeight="1" x14ac:dyDescent="0.3">
      <c r="M533" s="2">
        <f t="shared" si="147"/>
        <v>4</v>
      </c>
      <c r="N533" s="2" t="str">
        <f t="shared" si="146"/>
        <v/>
      </c>
      <c r="O533" s="2" t="e" cm="1">
        <f t="array" ref="O533">INDEX($A$400:$A$429,SMALL(IF(ISNUMBER(MATCH($B$400:$B$429,$O$528,0)),MATCH(ROW($B$400:$B$429),ROW($B$400:$B$429)),""),ROWS($A$1:A4)))</f>
        <v>#NUM!</v>
      </c>
      <c r="P533" s="162" t="e">
        <f t="shared" si="148"/>
        <v>#NUM!</v>
      </c>
      <c r="Q533" s="162" t="e">
        <f t="shared" si="143"/>
        <v>#NUM!</v>
      </c>
      <c r="R533" s="162" t="e">
        <f t="shared" si="143"/>
        <v>#NUM!</v>
      </c>
      <c r="S533" s="162" t="e">
        <f t="shared" si="143"/>
        <v>#NUM!</v>
      </c>
      <c r="T533" s="162" t="e">
        <f t="shared" si="143"/>
        <v>#NUM!</v>
      </c>
      <c r="U533" s="162" t="e">
        <f t="shared" si="143"/>
        <v>#NUM!</v>
      </c>
      <c r="V533" s="162" t="e">
        <f t="shared" si="143"/>
        <v>#NUM!</v>
      </c>
      <c r="W533" s="162" t="e">
        <f t="shared" si="143"/>
        <v>#NUM!</v>
      </c>
      <c r="X533" s="162" t="e">
        <f t="shared" si="143"/>
        <v>#NUM!</v>
      </c>
      <c r="Y533" s="162" t="e">
        <f t="shared" si="143"/>
        <v>#NUM!</v>
      </c>
      <c r="Z533" s="162" t="e">
        <f t="shared" si="143"/>
        <v>#NUM!</v>
      </c>
      <c r="AA533" s="162" t="e">
        <f t="shared" si="143"/>
        <v>#NUM!</v>
      </c>
      <c r="AB533" s="162" t="e">
        <f t="shared" si="143"/>
        <v>#NUM!</v>
      </c>
      <c r="AC533" s="162" t="e">
        <f t="shared" si="143"/>
        <v>#NUM!</v>
      </c>
      <c r="AD533" s="162" t="e">
        <f t="shared" si="143"/>
        <v>#NUM!</v>
      </c>
      <c r="AE533" s="162" t="e">
        <f t="shared" si="143"/>
        <v>#NUM!</v>
      </c>
      <c r="AF533" s="162" t="e">
        <f t="shared" si="143"/>
        <v>#NUM!</v>
      </c>
      <c r="AG533" s="162" t="e">
        <f t="shared" si="143"/>
        <v>#NUM!</v>
      </c>
      <c r="AH533" s="162" t="e">
        <f t="shared" si="143"/>
        <v>#NUM!</v>
      </c>
      <c r="AI533" s="162" t="e">
        <f t="shared" si="143"/>
        <v>#NUM!</v>
      </c>
      <c r="AJ533" s="162" t="e">
        <f t="shared" si="143"/>
        <v>#NUM!</v>
      </c>
      <c r="AK533" s="162" t="e">
        <f t="shared" si="143"/>
        <v>#NUM!</v>
      </c>
      <c r="AL533" s="162" t="e">
        <f t="shared" si="143"/>
        <v>#NUM!</v>
      </c>
      <c r="AM533" s="162" t="e">
        <f t="shared" si="143"/>
        <v>#NUM!</v>
      </c>
      <c r="AN533" s="162" t="e">
        <f t="shared" si="143"/>
        <v>#NUM!</v>
      </c>
      <c r="AO533" s="162" t="e">
        <f t="shared" si="143"/>
        <v>#NUM!</v>
      </c>
      <c r="AP533" s="162" t="e">
        <f t="shared" si="143"/>
        <v>#NUM!</v>
      </c>
      <c r="AQ533" s="162" t="e">
        <f t="shared" si="143"/>
        <v>#NUM!</v>
      </c>
      <c r="AR533" s="162" t="e">
        <f t="shared" si="143"/>
        <v>#NUM!</v>
      </c>
      <c r="AS533" s="162" t="e">
        <f t="shared" si="143"/>
        <v>#NUM!</v>
      </c>
      <c r="AT533" s="162" t="e">
        <f t="shared" si="143"/>
        <v>#NUM!</v>
      </c>
      <c r="AU533" s="162" t="e">
        <f t="shared" si="143"/>
        <v>#NUM!</v>
      </c>
      <c r="AV533" s="162" t="e">
        <f t="shared" si="143"/>
        <v>#NUM!</v>
      </c>
      <c r="AW533" s="162" t="e">
        <f t="shared" si="143"/>
        <v>#NUM!</v>
      </c>
      <c r="AX533" s="162" t="e">
        <f t="shared" si="143"/>
        <v>#NUM!</v>
      </c>
      <c r="AY533" s="162" t="e">
        <f t="shared" si="143"/>
        <v>#NUM!</v>
      </c>
      <c r="AZ533" s="162" t="e">
        <f t="shared" si="143"/>
        <v>#NUM!</v>
      </c>
      <c r="BA533" s="162" t="e">
        <f t="shared" si="143"/>
        <v>#NUM!</v>
      </c>
      <c r="BB533" s="162" t="e">
        <f t="shared" si="143"/>
        <v>#NUM!</v>
      </c>
      <c r="BC533" s="162" t="e">
        <f t="shared" si="143"/>
        <v>#NUM!</v>
      </c>
      <c r="BD533" s="162" t="e">
        <f t="shared" si="143"/>
        <v>#NUM!</v>
      </c>
      <c r="BE533" s="162" t="e">
        <f t="shared" si="143"/>
        <v>#NUM!</v>
      </c>
      <c r="BF533" s="162" t="e">
        <f t="shared" si="143"/>
        <v>#NUM!</v>
      </c>
      <c r="BG533" s="162" t="e">
        <f t="shared" si="143"/>
        <v>#NUM!</v>
      </c>
      <c r="BH533" s="162" t="e">
        <f t="shared" si="143"/>
        <v>#NUM!</v>
      </c>
      <c r="BI533" s="162" t="e">
        <f t="shared" si="143"/>
        <v>#NUM!</v>
      </c>
      <c r="BJ533" s="162" t="e">
        <f t="shared" si="143"/>
        <v>#NUM!</v>
      </c>
      <c r="BK533" s="162" t="e">
        <f t="shared" si="143"/>
        <v>#NUM!</v>
      </c>
      <c r="BL533" s="162" t="e">
        <f t="shared" si="143"/>
        <v>#NUM!</v>
      </c>
      <c r="BM533" s="162" t="e">
        <f t="shared" si="144"/>
        <v>#NUM!</v>
      </c>
      <c r="BN533" s="162" t="e">
        <f t="shared" si="145"/>
        <v>#NUM!</v>
      </c>
      <c r="BO533" s="162" t="e">
        <f t="shared" si="145"/>
        <v>#NUM!</v>
      </c>
      <c r="BP533" s="162" t="e">
        <f t="shared" si="145"/>
        <v>#NUM!</v>
      </c>
      <c r="BQ533" s="162" t="e">
        <f t="shared" si="145"/>
        <v>#NUM!</v>
      </c>
      <c r="BR533" s="162" t="e">
        <f t="shared" si="145"/>
        <v>#NUM!</v>
      </c>
      <c r="BS533" s="162" t="e">
        <f t="shared" si="145"/>
        <v>#NUM!</v>
      </c>
      <c r="BT533" s="162" t="e">
        <f t="shared" si="145"/>
        <v>#NUM!</v>
      </c>
      <c r="BU533" s="162" t="e">
        <f t="shared" si="145"/>
        <v>#NUM!</v>
      </c>
      <c r="BV533" s="162" t="e">
        <f t="shared" si="145"/>
        <v>#NUM!</v>
      </c>
      <c r="BW533" s="162" t="e">
        <f t="shared" si="145"/>
        <v>#NUM!</v>
      </c>
      <c r="BX533" s="162" t="e">
        <f t="shared" si="145"/>
        <v>#NUM!</v>
      </c>
      <c r="BY533" s="162" t="e">
        <f t="shared" si="145"/>
        <v>#NUM!</v>
      </c>
      <c r="BZ533" s="162" t="e">
        <f t="shared" si="145"/>
        <v>#NUM!</v>
      </c>
      <c r="CA533" s="162" t="e">
        <f t="shared" si="145"/>
        <v>#NUM!</v>
      </c>
      <c r="CB533" s="162" t="e">
        <f t="shared" si="145"/>
        <v>#NUM!</v>
      </c>
      <c r="CC533" s="162" t="e">
        <f t="shared" si="145"/>
        <v>#NUM!</v>
      </c>
      <c r="CD533" s="162" t="e">
        <f t="shared" si="145"/>
        <v>#NUM!</v>
      </c>
      <c r="CE533" s="162" t="e">
        <f t="shared" si="145"/>
        <v>#NUM!</v>
      </c>
      <c r="CF533" s="162" t="e">
        <f t="shared" si="145"/>
        <v>#NUM!</v>
      </c>
      <c r="CG533" s="162" t="e">
        <f t="shared" si="145"/>
        <v>#NUM!</v>
      </c>
      <c r="CH533" s="162" t="e">
        <f t="shared" si="145"/>
        <v>#NUM!</v>
      </c>
      <c r="CI533" s="162" t="e">
        <f t="shared" si="145"/>
        <v>#NUM!</v>
      </c>
      <c r="CJ533" s="162" t="e">
        <f t="shared" si="145"/>
        <v>#NUM!</v>
      </c>
      <c r="CK533" s="162" t="e">
        <f t="shared" si="145"/>
        <v>#NUM!</v>
      </c>
      <c r="CL533" s="162" t="e">
        <f t="shared" si="145"/>
        <v>#NUM!</v>
      </c>
      <c r="CM533" s="162" t="e">
        <f t="shared" si="145"/>
        <v>#NUM!</v>
      </c>
      <c r="CN533" s="162" t="e">
        <f t="shared" si="145"/>
        <v>#NUM!</v>
      </c>
      <c r="CO533" s="162" t="e">
        <f t="shared" si="145"/>
        <v>#NUM!</v>
      </c>
      <c r="CP533" s="162" t="e">
        <f t="shared" si="145"/>
        <v>#NUM!</v>
      </c>
    </row>
    <row r="534" spans="13:94" ht="15" customHeight="1" x14ac:dyDescent="0.3">
      <c r="M534" s="2">
        <f t="shared" si="147"/>
        <v>5</v>
      </c>
      <c r="N534" s="2" t="str">
        <f t="shared" si="146"/>
        <v/>
      </c>
      <c r="O534" s="2" t="e" cm="1">
        <f t="array" ref="O534">INDEX($A$400:$A$429,SMALL(IF(ISNUMBER(MATCH($B$400:$B$429,$O$528,0)),MATCH(ROW($B$400:$B$429),ROW($B$400:$B$429)),""),ROWS($A$1:A5)))</f>
        <v>#NUM!</v>
      </c>
      <c r="P534" s="162" t="e">
        <f t="shared" si="148"/>
        <v>#NUM!</v>
      </c>
      <c r="Q534" s="162" t="e">
        <f t="shared" si="143"/>
        <v>#NUM!</v>
      </c>
      <c r="R534" s="162" t="e">
        <f t="shared" si="143"/>
        <v>#NUM!</v>
      </c>
      <c r="S534" s="162" t="e">
        <f t="shared" si="143"/>
        <v>#NUM!</v>
      </c>
      <c r="T534" s="162" t="e">
        <f t="shared" si="143"/>
        <v>#NUM!</v>
      </c>
      <c r="U534" s="162" t="e">
        <f t="shared" si="143"/>
        <v>#NUM!</v>
      </c>
      <c r="V534" s="162" t="e">
        <f t="shared" si="143"/>
        <v>#NUM!</v>
      </c>
      <c r="W534" s="162" t="e">
        <f t="shared" si="143"/>
        <v>#NUM!</v>
      </c>
      <c r="X534" s="162" t="e">
        <f t="shared" si="143"/>
        <v>#NUM!</v>
      </c>
      <c r="Y534" s="162" t="e">
        <f t="shared" si="143"/>
        <v>#NUM!</v>
      </c>
      <c r="Z534" s="162" t="e">
        <f t="shared" si="143"/>
        <v>#NUM!</v>
      </c>
      <c r="AA534" s="162" t="e">
        <f t="shared" si="143"/>
        <v>#NUM!</v>
      </c>
      <c r="AB534" s="162" t="e">
        <f t="shared" si="143"/>
        <v>#NUM!</v>
      </c>
      <c r="AC534" s="162" t="e">
        <f t="shared" si="143"/>
        <v>#NUM!</v>
      </c>
      <c r="AD534" s="162" t="e">
        <f t="shared" si="143"/>
        <v>#NUM!</v>
      </c>
      <c r="AE534" s="162" t="e">
        <f t="shared" si="143"/>
        <v>#NUM!</v>
      </c>
      <c r="AF534" s="162" t="e">
        <f t="shared" si="143"/>
        <v>#NUM!</v>
      </c>
      <c r="AG534" s="162" t="e">
        <f t="shared" si="143"/>
        <v>#NUM!</v>
      </c>
      <c r="AH534" s="162" t="e">
        <f t="shared" si="143"/>
        <v>#NUM!</v>
      </c>
      <c r="AI534" s="162" t="e">
        <f t="shared" si="143"/>
        <v>#NUM!</v>
      </c>
      <c r="AJ534" s="162" t="e">
        <f t="shared" si="143"/>
        <v>#NUM!</v>
      </c>
      <c r="AK534" s="162" t="e">
        <f t="shared" si="143"/>
        <v>#NUM!</v>
      </c>
      <c r="AL534" s="162" t="e">
        <f t="shared" si="143"/>
        <v>#NUM!</v>
      </c>
      <c r="AM534" s="162" t="e">
        <f t="shared" si="143"/>
        <v>#NUM!</v>
      </c>
      <c r="AN534" s="162" t="e">
        <f t="shared" si="143"/>
        <v>#NUM!</v>
      </c>
      <c r="AO534" s="162" t="e">
        <f t="shared" si="143"/>
        <v>#NUM!</v>
      </c>
      <c r="AP534" s="162" t="e">
        <f t="shared" si="143"/>
        <v>#NUM!</v>
      </c>
      <c r="AQ534" s="162" t="e">
        <f t="shared" si="143"/>
        <v>#NUM!</v>
      </c>
      <c r="AR534" s="162" t="e">
        <f t="shared" si="143"/>
        <v>#NUM!</v>
      </c>
      <c r="AS534" s="162" t="e">
        <f t="shared" si="143"/>
        <v>#NUM!</v>
      </c>
      <c r="AT534" s="162" t="e">
        <f t="shared" si="143"/>
        <v>#NUM!</v>
      </c>
      <c r="AU534" s="162" t="e">
        <f t="shared" si="143"/>
        <v>#NUM!</v>
      </c>
      <c r="AV534" s="162" t="e">
        <f t="shared" si="143"/>
        <v>#NUM!</v>
      </c>
      <c r="AW534" s="162" t="e">
        <f t="shared" si="143"/>
        <v>#NUM!</v>
      </c>
      <c r="AX534" s="162" t="e">
        <f t="shared" si="143"/>
        <v>#NUM!</v>
      </c>
      <c r="AY534" s="162" t="e">
        <f t="shared" si="143"/>
        <v>#NUM!</v>
      </c>
      <c r="AZ534" s="162" t="e">
        <f t="shared" si="143"/>
        <v>#NUM!</v>
      </c>
      <c r="BA534" s="162" t="e">
        <f t="shared" si="143"/>
        <v>#NUM!</v>
      </c>
      <c r="BB534" s="162" t="e">
        <f t="shared" si="143"/>
        <v>#NUM!</v>
      </c>
      <c r="BC534" s="162" t="e">
        <f t="shared" si="143"/>
        <v>#NUM!</v>
      </c>
      <c r="BD534" s="162" t="e">
        <f t="shared" si="143"/>
        <v>#NUM!</v>
      </c>
      <c r="BE534" s="162" t="e">
        <f t="shared" si="143"/>
        <v>#NUM!</v>
      </c>
      <c r="BF534" s="162" t="e">
        <f t="shared" si="143"/>
        <v>#NUM!</v>
      </c>
      <c r="BG534" s="162" t="e">
        <f t="shared" si="143"/>
        <v>#NUM!</v>
      </c>
      <c r="BH534" s="162" t="e">
        <f t="shared" si="143"/>
        <v>#NUM!</v>
      </c>
      <c r="BI534" s="162" t="e">
        <f t="shared" si="143"/>
        <v>#NUM!</v>
      </c>
      <c r="BJ534" s="162" t="e">
        <f t="shared" si="143"/>
        <v>#NUM!</v>
      </c>
      <c r="BK534" s="162" t="e">
        <f t="shared" si="143"/>
        <v>#NUM!</v>
      </c>
      <c r="BL534" s="162" t="e">
        <f t="shared" si="143"/>
        <v>#NUM!</v>
      </c>
      <c r="BM534" s="162" t="e">
        <f t="shared" si="144"/>
        <v>#NUM!</v>
      </c>
      <c r="BN534" s="162" t="e">
        <f t="shared" si="145"/>
        <v>#NUM!</v>
      </c>
      <c r="BO534" s="162" t="e">
        <f t="shared" si="145"/>
        <v>#NUM!</v>
      </c>
      <c r="BP534" s="162" t="e">
        <f t="shared" si="145"/>
        <v>#NUM!</v>
      </c>
      <c r="BQ534" s="162" t="e">
        <f t="shared" si="145"/>
        <v>#NUM!</v>
      </c>
      <c r="BR534" s="162" t="e">
        <f t="shared" si="145"/>
        <v>#NUM!</v>
      </c>
      <c r="BS534" s="162" t="e">
        <f t="shared" si="145"/>
        <v>#NUM!</v>
      </c>
      <c r="BT534" s="162" t="e">
        <f t="shared" si="145"/>
        <v>#NUM!</v>
      </c>
      <c r="BU534" s="162" t="e">
        <f t="shared" si="145"/>
        <v>#NUM!</v>
      </c>
      <c r="BV534" s="162" t="e">
        <f t="shared" si="145"/>
        <v>#NUM!</v>
      </c>
      <c r="BW534" s="162" t="e">
        <f t="shared" si="145"/>
        <v>#NUM!</v>
      </c>
      <c r="BX534" s="162" t="e">
        <f t="shared" si="145"/>
        <v>#NUM!</v>
      </c>
      <c r="BY534" s="162" t="e">
        <f t="shared" si="145"/>
        <v>#NUM!</v>
      </c>
      <c r="BZ534" s="162" t="e">
        <f t="shared" si="145"/>
        <v>#NUM!</v>
      </c>
      <c r="CA534" s="162" t="e">
        <f t="shared" si="145"/>
        <v>#NUM!</v>
      </c>
      <c r="CB534" s="162" t="e">
        <f t="shared" si="145"/>
        <v>#NUM!</v>
      </c>
      <c r="CC534" s="162" t="e">
        <f t="shared" si="145"/>
        <v>#NUM!</v>
      </c>
      <c r="CD534" s="162" t="e">
        <f t="shared" si="145"/>
        <v>#NUM!</v>
      </c>
      <c r="CE534" s="162" t="e">
        <f t="shared" si="145"/>
        <v>#NUM!</v>
      </c>
      <c r="CF534" s="162" t="e">
        <f t="shared" si="145"/>
        <v>#NUM!</v>
      </c>
      <c r="CG534" s="162" t="e">
        <f t="shared" si="145"/>
        <v>#NUM!</v>
      </c>
      <c r="CH534" s="162" t="e">
        <f t="shared" si="145"/>
        <v>#NUM!</v>
      </c>
      <c r="CI534" s="162" t="e">
        <f t="shared" si="145"/>
        <v>#NUM!</v>
      </c>
      <c r="CJ534" s="162" t="e">
        <f t="shared" si="145"/>
        <v>#NUM!</v>
      </c>
      <c r="CK534" s="162" t="e">
        <f t="shared" si="145"/>
        <v>#NUM!</v>
      </c>
      <c r="CL534" s="162" t="e">
        <f t="shared" si="145"/>
        <v>#NUM!</v>
      </c>
      <c r="CM534" s="162" t="e">
        <f t="shared" si="145"/>
        <v>#NUM!</v>
      </c>
      <c r="CN534" s="162" t="e">
        <f t="shared" si="145"/>
        <v>#NUM!</v>
      </c>
      <c r="CO534" s="162" t="e">
        <f t="shared" si="145"/>
        <v>#NUM!</v>
      </c>
      <c r="CP534" s="162" t="e">
        <f t="shared" si="145"/>
        <v>#NUM!</v>
      </c>
    </row>
    <row r="535" spans="13:94" ht="15" customHeight="1" x14ac:dyDescent="0.3">
      <c r="M535" s="2">
        <f t="shared" si="147"/>
        <v>6</v>
      </c>
      <c r="N535" s="2" t="str">
        <f t="shared" si="146"/>
        <v/>
      </c>
      <c r="O535" s="2" t="e" cm="1">
        <f t="array" ref="O535">INDEX($A$400:$A$429,SMALL(IF(ISNUMBER(MATCH($B$400:$B$429,$O$528,0)),MATCH(ROW($B$400:$B$429),ROW($B$400:$B$429)),""),ROWS($A$1:A6)))</f>
        <v>#NUM!</v>
      </c>
      <c r="P535" s="162" t="e">
        <f t="shared" si="148"/>
        <v>#NUM!</v>
      </c>
      <c r="Q535" s="162" t="e">
        <f t="shared" si="143"/>
        <v>#NUM!</v>
      </c>
      <c r="R535" s="162" t="e">
        <f t="shared" si="143"/>
        <v>#NUM!</v>
      </c>
      <c r="S535" s="162" t="e">
        <f t="shared" si="143"/>
        <v>#NUM!</v>
      </c>
      <c r="T535" s="162" t="e">
        <f t="shared" si="143"/>
        <v>#NUM!</v>
      </c>
      <c r="U535" s="162" t="e">
        <f t="shared" si="143"/>
        <v>#NUM!</v>
      </c>
      <c r="V535" s="162" t="e">
        <f t="shared" si="143"/>
        <v>#NUM!</v>
      </c>
      <c r="W535" s="162" t="e">
        <f t="shared" si="143"/>
        <v>#NUM!</v>
      </c>
      <c r="X535" s="162" t="e">
        <f t="shared" si="143"/>
        <v>#NUM!</v>
      </c>
      <c r="Y535" s="162" t="e">
        <f t="shared" si="143"/>
        <v>#NUM!</v>
      </c>
      <c r="Z535" s="162" t="e">
        <f t="shared" si="143"/>
        <v>#NUM!</v>
      </c>
      <c r="AA535" s="162" t="e">
        <f t="shared" ref="AA535:BL539" si="149">INDEX(AA$14:AA$217,(MATCH($N535&amp;$O535,$H$14:$H$217,0)))</f>
        <v>#NUM!</v>
      </c>
      <c r="AB535" s="162" t="e">
        <f t="shared" si="149"/>
        <v>#NUM!</v>
      </c>
      <c r="AC535" s="162" t="e">
        <f t="shared" si="149"/>
        <v>#NUM!</v>
      </c>
      <c r="AD535" s="162" t="e">
        <f t="shared" si="149"/>
        <v>#NUM!</v>
      </c>
      <c r="AE535" s="162" t="e">
        <f t="shared" si="149"/>
        <v>#NUM!</v>
      </c>
      <c r="AF535" s="162" t="e">
        <f t="shared" si="149"/>
        <v>#NUM!</v>
      </c>
      <c r="AG535" s="162" t="e">
        <f t="shared" si="149"/>
        <v>#NUM!</v>
      </c>
      <c r="AH535" s="162" t="e">
        <f t="shared" si="149"/>
        <v>#NUM!</v>
      </c>
      <c r="AI535" s="162" t="e">
        <f t="shared" si="149"/>
        <v>#NUM!</v>
      </c>
      <c r="AJ535" s="162" t="e">
        <f t="shared" si="149"/>
        <v>#NUM!</v>
      </c>
      <c r="AK535" s="162" t="e">
        <f t="shared" si="149"/>
        <v>#NUM!</v>
      </c>
      <c r="AL535" s="162" t="e">
        <f t="shared" si="149"/>
        <v>#NUM!</v>
      </c>
      <c r="AM535" s="162" t="e">
        <f t="shared" si="149"/>
        <v>#NUM!</v>
      </c>
      <c r="AN535" s="162" t="e">
        <f t="shared" si="149"/>
        <v>#NUM!</v>
      </c>
      <c r="AO535" s="162" t="e">
        <f t="shared" si="149"/>
        <v>#NUM!</v>
      </c>
      <c r="AP535" s="162" t="e">
        <f t="shared" si="149"/>
        <v>#NUM!</v>
      </c>
      <c r="AQ535" s="162" t="e">
        <f t="shared" si="149"/>
        <v>#NUM!</v>
      </c>
      <c r="AR535" s="162" t="e">
        <f t="shared" si="149"/>
        <v>#NUM!</v>
      </c>
      <c r="AS535" s="162" t="e">
        <f t="shared" si="149"/>
        <v>#NUM!</v>
      </c>
      <c r="AT535" s="162" t="e">
        <f t="shared" si="149"/>
        <v>#NUM!</v>
      </c>
      <c r="AU535" s="162" t="e">
        <f t="shared" si="149"/>
        <v>#NUM!</v>
      </c>
      <c r="AV535" s="162" t="e">
        <f t="shared" si="149"/>
        <v>#NUM!</v>
      </c>
      <c r="AW535" s="162" t="e">
        <f t="shared" si="149"/>
        <v>#NUM!</v>
      </c>
      <c r="AX535" s="162" t="e">
        <f t="shared" si="149"/>
        <v>#NUM!</v>
      </c>
      <c r="AY535" s="162" t="e">
        <f t="shared" si="149"/>
        <v>#NUM!</v>
      </c>
      <c r="AZ535" s="162" t="e">
        <f t="shared" si="149"/>
        <v>#NUM!</v>
      </c>
      <c r="BA535" s="162" t="e">
        <f t="shared" si="149"/>
        <v>#NUM!</v>
      </c>
      <c r="BB535" s="162" t="e">
        <f t="shared" si="149"/>
        <v>#NUM!</v>
      </c>
      <c r="BC535" s="162" t="e">
        <f t="shared" si="149"/>
        <v>#NUM!</v>
      </c>
      <c r="BD535" s="162" t="e">
        <f t="shared" si="149"/>
        <v>#NUM!</v>
      </c>
      <c r="BE535" s="162" t="e">
        <f t="shared" si="149"/>
        <v>#NUM!</v>
      </c>
      <c r="BF535" s="162" t="e">
        <f t="shared" si="149"/>
        <v>#NUM!</v>
      </c>
      <c r="BG535" s="162" t="e">
        <f t="shared" si="149"/>
        <v>#NUM!</v>
      </c>
      <c r="BH535" s="162" t="e">
        <f t="shared" si="149"/>
        <v>#NUM!</v>
      </c>
      <c r="BI535" s="162" t="e">
        <f t="shared" si="149"/>
        <v>#NUM!</v>
      </c>
      <c r="BJ535" s="162" t="e">
        <f t="shared" si="149"/>
        <v>#NUM!</v>
      </c>
      <c r="BK535" s="162" t="e">
        <f t="shared" si="149"/>
        <v>#NUM!</v>
      </c>
      <c r="BL535" s="162" t="e">
        <f t="shared" si="149"/>
        <v>#NUM!</v>
      </c>
      <c r="BM535" s="162" t="e">
        <f t="shared" si="144"/>
        <v>#NUM!</v>
      </c>
      <c r="BN535" s="162" t="e">
        <f t="shared" si="145"/>
        <v>#NUM!</v>
      </c>
      <c r="BO535" s="162" t="e">
        <f t="shared" si="145"/>
        <v>#NUM!</v>
      </c>
      <c r="BP535" s="162" t="e">
        <f t="shared" si="145"/>
        <v>#NUM!</v>
      </c>
      <c r="BQ535" s="162" t="e">
        <f t="shared" si="145"/>
        <v>#NUM!</v>
      </c>
      <c r="BR535" s="162" t="e">
        <f t="shared" si="145"/>
        <v>#NUM!</v>
      </c>
      <c r="BS535" s="162" t="e">
        <f t="shared" si="145"/>
        <v>#NUM!</v>
      </c>
      <c r="BT535" s="162" t="e">
        <f t="shared" si="145"/>
        <v>#NUM!</v>
      </c>
      <c r="BU535" s="162" t="e">
        <f t="shared" si="145"/>
        <v>#NUM!</v>
      </c>
      <c r="BV535" s="162" t="e">
        <f t="shared" si="145"/>
        <v>#NUM!</v>
      </c>
      <c r="BW535" s="162" t="e">
        <f t="shared" si="145"/>
        <v>#NUM!</v>
      </c>
      <c r="BX535" s="162" t="e">
        <f t="shared" si="145"/>
        <v>#NUM!</v>
      </c>
      <c r="BY535" s="162" t="e">
        <f t="shared" si="145"/>
        <v>#NUM!</v>
      </c>
      <c r="BZ535" s="162" t="e">
        <f t="shared" si="145"/>
        <v>#NUM!</v>
      </c>
      <c r="CA535" s="162" t="e">
        <f t="shared" si="145"/>
        <v>#NUM!</v>
      </c>
      <c r="CB535" s="162" t="e">
        <f t="shared" si="145"/>
        <v>#NUM!</v>
      </c>
      <c r="CC535" s="162" t="e">
        <f t="shared" si="145"/>
        <v>#NUM!</v>
      </c>
      <c r="CD535" s="162" t="e">
        <f t="shared" si="145"/>
        <v>#NUM!</v>
      </c>
      <c r="CE535" s="162" t="e">
        <f t="shared" si="145"/>
        <v>#NUM!</v>
      </c>
      <c r="CF535" s="162" t="e">
        <f t="shared" si="145"/>
        <v>#NUM!</v>
      </c>
      <c r="CG535" s="162" t="e">
        <f t="shared" si="145"/>
        <v>#NUM!</v>
      </c>
      <c r="CH535" s="162" t="e">
        <f t="shared" si="145"/>
        <v>#NUM!</v>
      </c>
      <c r="CI535" s="162" t="e">
        <f t="shared" si="145"/>
        <v>#NUM!</v>
      </c>
      <c r="CJ535" s="162" t="e">
        <f t="shared" si="145"/>
        <v>#NUM!</v>
      </c>
      <c r="CK535" s="162" t="e">
        <f t="shared" si="145"/>
        <v>#NUM!</v>
      </c>
      <c r="CL535" s="162" t="e">
        <f t="shared" si="145"/>
        <v>#NUM!</v>
      </c>
      <c r="CM535" s="162" t="e">
        <f t="shared" si="145"/>
        <v>#NUM!</v>
      </c>
      <c r="CN535" s="162" t="e">
        <f t="shared" si="145"/>
        <v>#NUM!</v>
      </c>
      <c r="CO535" s="162" t="e">
        <f t="shared" si="145"/>
        <v>#NUM!</v>
      </c>
      <c r="CP535" s="162" t="e">
        <f t="shared" si="145"/>
        <v>#NUM!</v>
      </c>
    </row>
    <row r="536" spans="13:94" ht="15" customHeight="1" x14ac:dyDescent="0.3">
      <c r="M536" s="2">
        <f t="shared" si="147"/>
        <v>7</v>
      </c>
      <c r="N536" s="2" t="str">
        <f t="shared" si="146"/>
        <v/>
      </c>
      <c r="O536" s="2" t="e" cm="1">
        <f t="array" ref="O536">INDEX($A$400:$A$429,SMALL(IF(ISNUMBER(MATCH($B$400:$B$429,$O$528,0)),MATCH(ROW($B$400:$B$429),ROW($B$400:$B$429)),""),ROWS($A$1:A7)))</f>
        <v>#NUM!</v>
      </c>
      <c r="P536" s="162" t="e">
        <f t="shared" si="148"/>
        <v>#NUM!</v>
      </c>
      <c r="Q536" s="162" t="e">
        <f t="shared" si="148"/>
        <v>#NUM!</v>
      </c>
      <c r="R536" s="162" t="e">
        <f t="shared" si="148"/>
        <v>#NUM!</v>
      </c>
      <c r="S536" s="162" t="e">
        <f t="shared" si="148"/>
        <v>#NUM!</v>
      </c>
      <c r="T536" s="162" t="e">
        <f t="shared" si="148"/>
        <v>#NUM!</v>
      </c>
      <c r="U536" s="162" t="e">
        <f t="shared" si="148"/>
        <v>#NUM!</v>
      </c>
      <c r="V536" s="162" t="e">
        <f t="shared" si="148"/>
        <v>#NUM!</v>
      </c>
      <c r="W536" s="162" t="e">
        <f t="shared" si="148"/>
        <v>#NUM!</v>
      </c>
      <c r="X536" s="162" t="e">
        <f t="shared" si="148"/>
        <v>#NUM!</v>
      </c>
      <c r="Y536" s="162" t="e">
        <f t="shared" si="148"/>
        <v>#NUM!</v>
      </c>
      <c r="Z536" s="162" t="e">
        <f t="shared" si="148"/>
        <v>#NUM!</v>
      </c>
      <c r="AA536" s="162" t="e">
        <f t="shared" si="148"/>
        <v>#NUM!</v>
      </c>
      <c r="AB536" s="162" t="e">
        <f t="shared" si="148"/>
        <v>#NUM!</v>
      </c>
      <c r="AC536" s="162" t="e">
        <f t="shared" si="148"/>
        <v>#NUM!</v>
      </c>
      <c r="AD536" s="162" t="e">
        <f t="shared" si="148"/>
        <v>#NUM!</v>
      </c>
      <c r="AE536" s="162" t="e">
        <f t="shared" si="148"/>
        <v>#NUM!</v>
      </c>
      <c r="AF536" s="162" t="e">
        <f t="shared" si="149"/>
        <v>#NUM!</v>
      </c>
      <c r="AG536" s="162" t="e">
        <f t="shared" si="149"/>
        <v>#NUM!</v>
      </c>
      <c r="AH536" s="162" t="e">
        <f t="shared" si="149"/>
        <v>#NUM!</v>
      </c>
      <c r="AI536" s="162" t="e">
        <f t="shared" si="149"/>
        <v>#NUM!</v>
      </c>
      <c r="AJ536" s="162" t="e">
        <f t="shared" si="149"/>
        <v>#NUM!</v>
      </c>
      <c r="AK536" s="162" t="e">
        <f t="shared" si="149"/>
        <v>#NUM!</v>
      </c>
      <c r="AL536" s="162" t="e">
        <f t="shared" si="149"/>
        <v>#NUM!</v>
      </c>
      <c r="AM536" s="162" t="e">
        <f t="shared" si="149"/>
        <v>#NUM!</v>
      </c>
      <c r="AN536" s="162" t="e">
        <f t="shared" si="149"/>
        <v>#NUM!</v>
      </c>
      <c r="AO536" s="162" t="e">
        <f t="shared" si="149"/>
        <v>#NUM!</v>
      </c>
      <c r="AP536" s="162" t="e">
        <f t="shared" si="149"/>
        <v>#NUM!</v>
      </c>
      <c r="AQ536" s="162" t="e">
        <f t="shared" si="149"/>
        <v>#NUM!</v>
      </c>
      <c r="AR536" s="162" t="e">
        <f t="shared" si="149"/>
        <v>#NUM!</v>
      </c>
      <c r="AS536" s="162" t="e">
        <f t="shared" si="149"/>
        <v>#NUM!</v>
      </c>
      <c r="AT536" s="162" t="e">
        <f t="shared" si="149"/>
        <v>#NUM!</v>
      </c>
      <c r="AU536" s="162" t="e">
        <f t="shared" si="149"/>
        <v>#NUM!</v>
      </c>
      <c r="AV536" s="162" t="e">
        <f t="shared" si="149"/>
        <v>#NUM!</v>
      </c>
      <c r="AW536" s="162" t="e">
        <f t="shared" si="149"/>
        <v>#NUM!</v>
      </c>
      <c r="AX536" s="162" t="e">
        <f t="shared" si="149"/>
        <v>#NUM!</v>
      </c>
      <c r="AY536" s="162" t="e">
        <f t="shared" si="149"/>
        <v>#NUM!</v>
      </c>
      <c r="AZ536" s="162" t="e">
        <f t="shared" si="149"/>
        <v>#NUM!</v>
      </c>
      <c r="BA536" s="162" t="e">
        <f t="shared" si="149"/>
        <v>#NUM!</v>
      </c>
      <c r="BB536" s="162" t="e">
        <f t="shared" si="149"/>
        <v>#NUM!</v>
      </c>
      <c r="BC536" s="162" t="e">
        <f t="shared" si="149"/>
        <v>#NUM!</v>
      </c>
      <c r="BD536" s="162" t="e">
        <f t="shared" si="149"/>
        <v>#NUM!</v>
      </c>
      <c r="BE536" s="162" t="e">
        <f t="shared" si="149"/>
        <v>#NUM!</v>
      </c>
      <c r="BF536" s="162" t="e">
        <f t="shared" si="149"/>
        <v>#NUM!</v>
      </c>
      <c r="BG536" s="162" t="e">
        <f t="shared" si="149"/>
        <v>#NUM!</v>
      </c>
      <c r="BH536" s="162" t="e">
        <f t="shared" si="149"/>
        <v>#NUM!</v>
      </c>
      <c r="BI536" s="162" t="e">
        <f t="shared" si="149"/>
        <v>#NUM!</v>
      </c>
      <c r="BJ536" s="162" t="e">
        <f t="shared" si="149"/>
        <v>#NUM!</v>
      </c>
      <c r="BK536" s="162" t="e">
        <f t="shared" si="149"/>
        <v>#NUM!</v>
      </c>
      <c r="BL536" s="162" t="e">
        <f t="shared" si="149"/>
        <v>#NUM!</v>
      </c>
      <c r="BM536" s="162" t="e">
        <f t="shared" si="144"/>
        <v>#NUM!</v>
      </c>
      <c r="BN536" s="162" t="e">
        <f t="shared" si="145"/>
        <v>#NUM!</v>
      </c>
      <c r="BO536" s="162" t="e">
        <f t="shared" si="145"/>
        <v>#NUM!</v>
      </c>
      <c r="BP536" s="162" t="e">
        <f t="shared" si="145"/>
        <v>#NUM!</v>
      </c>
      <c r="BQ536" s="162" t="e">
        <f t="shared" si="145"/>
        <v>#NUM!</v>
      </c>
      <c r="BR536" s="162" t="e">
        <f t="shared" si="145"/>
        <v>#NUM!</v>
      </c>
      <c r="BS536" s="162" t="e">
        <f t="shared" si="145"/>
        <v>#NUM!</v>
      </c>
      <c r="BT536" s="162" t="e">
        <f t="shared" si="145"/>
        <v>#NUM!</v>
      </c>
      <c r="BU536" s="162" t="e">
        <f t="shared" si="145"/>
        <v>#NUM!</v>
      </c>
      <c r="BV536" s="162" t="e">
        <f t="shared" si="145"/>
        <v>#NUM!</v>
      </c>
      <c r="BW536" s="162" t="e">
        <f t="shared" si="145"/>
        <v>#NUM!</v>
      </c>
      <c r="BX536" s="162" t="e">
        <f t="shared" si="145"/>
        <v>#NUM!</v>
      </c>
      <c r="BY536" s="162" t="e">
        <f t="shared" si="145"/>
        <v>#NUM!</v>
      </c>
      <c r="BZ536" s="162" t="e">
        <f t="shared" si="145"/>
        <v>#NUM!</v>
      </c>
      <c r="CA536" s="162" t="e">
        <f t="shared" si="145"/>
        <v>#NUM!</v>
      </c>
      <c r="CB536" s="162" t="e">
        <f t="shared" si="145"/>
        <v>#NUM!</v>
      </c>
      <c r="CC536" s="162" t="e">
        <f t="shared" si="145"/>
        <v>#NUM!</v>
      </c>
      <c r="CD536" s="162" t="e">
        <f t="shared" si="145"/>
        <v>#NUM!</v>
      </c>
      <c r="CE536" s="162" t="e">
        <f t="shared" si="145"/>
        <v>#NUM!</v>
      </c>
      <c r="CF536" s="162" t="e">
        <f t="shared" si="145"/>
        <v>#NUM!</v>
      </c>
      <c r="CG536" s="162" t="e">
        <f t="shared" si="145"/>
        <v>#NUM!</v>
      </c>
      <c r="CH536" s="162" t="e">
        <f t="shared" si="145"/>
        <v>#NUM!</v>
      </c>
      <c r="CI536" s="162" t="e">
        <f t="shared" si="145"/>
        <v>#NUM!</v>
      </c>
      <c r="CJ536" s="162" t="e">
        <f t="shared" si="145"/>
        <v>#NUM!</v>
      </c>
      <c r="CK536" s="162" t="e">
        <f t="shared" si="145"/>
        <v>#NUM!</v>
      </c>
      <c r="CL536" s="162" t="e">
        <f t="shared" si="145"/>
        <v>#NUM!</v>
      </c>
      <c r="CM536" s="162" t="e">
        <f t="shared" si="145"/>
        <v>#NUM!</v>
      </c>
      <c r="CN536" s="162" t="e">
        <f t="shared" si="145"/>
        <v>#NUM!</v>
      </c>
      <c r="CO536" s="162" t="e">
        <f t="shared" si="145"/>
        <v>#NUM!</v>
      </c>
      <c r="CP536" s="162" t="e">
        <f t="shared" si="145"/>
        <v>#NUM!</v>
      </c>
    </row>
    <row r="537" spans="13:94" ht="15" customHeight="1" x14ac:dyDescent="0.3">
      <c r="M537" s="2">
        <f t="shared" si="147"/>
        <v>8</v>
      </c>
      <c r="N537" s="2" t="str">
        <f t="shared" si="146"/>
        <v/>
      </c>
      <c r="O537" s="2" t="e" cm="1">
        <f t="array" ref="O537">INDEX($A$400:$A$429,SMALL(IF(ISNUMBER(MATCH($B$400:$B$429,$O$528,0)),MATCH(ROW($B$400:$B$429),ROW($B$400:$B$429)),""),ROWS($A$1:A8)))</f>
        <v>#NUM!</v>
      </c>
      <c r="P537" s="162" t="e">
        <f t="shared" si="148"/>
        <v>#NUM!</v>
      </c>
      <c r="Q537" s="162" t="e">
        <f t="shared" si="148"/>
        <v>#NUM!</v>
      </c>
      <c r="R537" s="162" t="e">
        <f t="shared" si="148"/>
        <v>#NUM!</v>
      </c>
      <c r="S537" s="162" t="e">
        <f t="shared" si="148"/>
        <v>#NUM!</v>
      </c>
      <c r="T537" s="162" t="e">
        <f t="shared" si="148"/>
        <v>#NUM!</v>
      </c>
      <c r="U537" s="162" t="e">
        <f t="shared" si="148"/>
        <v>#NUM!</v>
      </c>
      <c r="V537" s="162" t="e">
        <f t="shared" si="148"/>
        <v>#NUM!</v>
      </c>
      <c r="W537" s="162" t="e">
        <f t="shared" si="148"/>
        <v>#NUM!</v>
      </c>
      <c r="X537" s="162" t="e">
        <f t="shared" si="148"/>
        <v>#NUM!</v>
      </c>
      <c r="Y537" s="162" t="e">
        <f t="shared" si="148"/>
        <v>#NUM!</v>
      </c>
      <c r="Z537" s="162" t="e">
        <f t="shared" si="148"/>
        <v>#NUM!</v>
      </c>
      <c r="AA537" s="162" t="e">
        <f t="shared" si="148"/>
        <v>#NUM!</v>
      </c>
      <c r="AB537" s="162" t="e">
        <f t="shared" si="148"/>
        <v>#NUM!</v>
      </c>
      <c r="AC537" s="162" t="e">
        <f t="shared" si="148"/>
        <v>#NUM!</v>
      </c>
      <c r="AD537" s="162" t="e">
        <f t="shared" si="148"/>
        <v>#NUM!</v>
      </c>
      <c r="AE537" s="162" t="e">
        <f t="shared" si="148"/>
        <v>#NUM!</v>
      </c>
      <c r="AF537" s="162" t="e">
        <f t="shared" si="149"/>
        <v>#NUM!</v>
      </c>
      <c r="AG537" s="162" t="e">
        <f t="shared" si="149"/>
        <v>#NUM!</v>
      </c>
      <c r="AH537" s="162" t="e">
        <f t="shared" si="149"/>
        <v>#NUM!</v>
      </c>
      <c r="AI537" s="162" t="e">
        <f t="shared" si="149"/>
        <v>#NUM!</v>
      </c>
      <c r="AJ537" s="162" t="e">
        <f t="shared" si="149"/>
        <v>#NUM!</v>
      </c>
      <c r="AK537" s="162" t="e">
        <f t="shared" si="149"/>
        <v>#NUM!</v>
      </c>
      <c r="AL537" s="162" t="e">
        <f t="shared" si="149"/>
        <v>#NUM!</v>
      </c>
      <c r="AM537" s="162" t="e">
        <f t="shared" si="149"/>
        <v>#NUM!</v>
      </c>
      <c r="AN537" s="162" t="e">
        <f t="shared" si="149"/>
        <v>#NUM!</v>
      </c>
      <c r="AO537" s="162" t="e">
        <f t="shared" si="149"/>
        <v>#NUM!</v>
      </c>
      <c r="AP537" s="162" t="e">
        <f t="shared" si="149"/>
        <v>#NUM!</v>
      </c>
      <c r="AQ537" s="162" t="e">
        <f t="shared" si="149"/>
        <v>#NUM!</v>
      </c>
      <c r="AR537" s="162" t="e">
        <f t="shared" si="149"/>
        <v>#NUM!</v>
      </c>
      <c r="AS537" s="162" t="e">
        <f t="shared" si="149"/>
        <v>#NUM!</v>
      </c>
      <c r="AT537" s="162" t="e">
        <f t="shared" si="149"/>
        <v>#NUM!</v>
      </c>
      <c r="AU537" s="162" t="e">
        <f t="shared" si="149"/>
        <v>#NUM!</v>
      </c>
      <c r="AV537" s="162" t="e">
        <f t="shared" si="149"/>
        <v>#NUM!</v>
      </c>
      <c r="AW537" s="162" t="e">
        <f t="shared" si="149"/>
        <v>#NUM!</v>
      </c>
      <c r="AX537" s="162" t="e">
        <f t="shared" si="149"/>
        <v>#NUM!</v>
      </c>
      <c r="AY537" s="162" t="e">
        <f t="shared" si="149"/>
        <v>#NUM!</v>
      </c>
      <c r="AZ537" s="162" t="e">
        <f t="shared" si="149"/>
        <v>#NUM!</v>
      </c>
      <c r="BA537" s="162" t="e">
        <f t="shared" si="149"/>
        <v>#NUM!</v>
      </c>
      <c r="BB537" s="162" t="e">
        <f t="shared" si="149"/>
        <v>#NUM!</v>
      </c>
      <c r="BC537" s="162" t="e">
        <f t="shared" si="149"/>
        <v>#NUM!</v>
      </c>
      <c r="BD537" s="162" t="e">
        <f t="shared" si="149"/>
        <v>#NUM!</v>
      </c>
      <c r="BE537" s="162" t="e">
        <f t="shared" si="149"/>
        <v>#NUM!</v>
      </c>
      <c r="BF537" s="162" t="e">
        <f t="shared" si="149"/>
        <v>#NUM!</v>
      </c>
      <c r="BG537" s="162" t="e">
        <f t="shared" si="149"/>
        <v>#NUM!</v>
      </c>
      <c r="BH537" s="162" t="e">
        <f t="shared" si="149"/>
        <v>#NUM!</v>
      </c>
      <c r="BI537" s="162" t="e">
        <f t="shared" si="149"/>
        <v>#NUM!</v>
      </c>
      <c r="BJ537" s="162" t="e">
        <f t="shared" si="149"/>
        <v>#NUM!</v>
      </c>
      <c r="BK537" s="162" t="e">
        <f t="shared" si="149"/>
        <v>#NUM!</v>
      </c>
      <c r="BL537" s="162" t="e">
        <f t="shared" si="149"/>
        <v>#NUM!</v>
      </c>
      <c r="BM537" s="162" t="e">
        <f t="shared" si="144"/>
        <v>#NUM!</v>
      </c>
      <c r="BN537" s="162" t="e">
        <f t="shared" si="145"/>
        <v>#NUM!</v>
      </c>
      <c r="BO537" s="162" t="e">
        <f t="shared" si="145"/>
        <v>#NUM!</v>
      </c>
      <c r="BP537" s="162" t="e">
        <f t="shared" si="145"/>
        <v>#NUM!</v>
      </c>
      <c r="BQ537" s="162" t="e">
        <f t="shared" si="145"/>
        <v>#NUM!</v>
      </c>
      <c r="BR537" s="162" t="e">
        <f t="shared" si="145"/>
        <v>#NUM!</v>
      </c>
      <c r="BS537" s="162" t="e">
        <f t="shared" si="145"/>
        <v>#NUM!</v>
      </c>
      <c r="BT537" s="162" t="e">
        <f t="shared" si="145"/>
        <v>#NUM!</v>
      </c>
      <c r="BU537" s="162" t="e">
        <f t="shared" si="145"/>
        <v>#NUM!</v>
      </c>
      <c r="BV537" s="162" t="e">
        <f t="shared" si="145"/>
        <v>#NUM!</v>
      </c>
      <c r="BW537" s="162" t="e">
        <f t="shared" si="145"/>
        <v>#NUM!</v>
      </c>
      <c r="BX537" s="162" t="e">
        <f t="shared" si="145"/>
        <v>#NUM!</v>
      </c>
      <c r="BY537" s="162" t="e">
        <f t="shared" si="145"/>
        <v>#NUM!</v>
      </c>
      <c r="BZ537" s="162" t="e">
        <f t="shared" si="145"/>
        <v>#NUM!</v>
      </c>
      <c r="CA537" s="162" t="e">
        <f t="shared" si="145"/>
        <v>#NUM!</v>
      </c>
      <c r="CB537" s="162" t="e">
        <f t="shared" si="145"/>
        <v>#NUM!</v>
      </c>
      <c r="CC537" s="162" t="e">
        <f t="shared" si="145"/>
        <v>#NUM!</v>
      </c>
      <c r="CD537" s="162" t="e">
        <f t="shared" si="145"/>
        <v>#NUM!</v>
      </c>
      <c r="CE537" s="162" t="e">
        <f t="shared" si="145"/>
        <v>#NUM!</v>
      </c>
      <c r="CF537" s="162" t="e">
        <f t="shared" si="145"/>
        <v>#NUM!</v>
      </c>
      <c r="CG537" s="162" t="e">
        <f t="shared" si="145"/>
        <v>#NUM!</v>
      </c>
      <c r="CH537" s="162" t="e">
        <f t="shared" si="145"/>
        <v>#NUM!</v>
      </c>
      <c r="CI537" s="162" t="e">
        <f t="shared" si="145"/>
        <v>#NUM!</v>
      </c>
      <c r="CJ537" s="162" t="e">
        <f t="shared" si="145"/>
        <v>#NUM!</v>
      </c>
      <c r="CK537" s="162" t="e">
        <f t="shared" si="145"/>
        <v>#NUM!</v>
      </c>
      <c r="CL537" s="162" t="e">
        <f t="shared" si="145"/>
        <v>#NUM!</v>
      </c>
      <c r="CM537" s="162" t="e">
        <f t="shared" si="145"/>
        <v>#NUM!</v>
      </c>
      <c r="CN537" s="162" t="e">
        <f t="shared" si="145"/>
        <v>#NUM!</v>
      </c>
      <c r="CO537" s="162" t="e">
        <f t="shared" si="145"/>
        <v>#NUM!</v>
      </c>
      <c r="CP537" s="162" t="e">
        <f t="shared" si="145"/>
        <v>#NUM!</v>
      </c>
    </row>
    <row r="538" spans="13:94" ht="15" customHeight="1" x14ac:dyDescent="0.3">
      <c r="M538" s="2">
        <f t="shared" si="147"/>
        <v>9</v>
      </c>
      <c r="N538" s="2" t="str">
        <f t="shared" si="146"/>
        <v/>
      </c>
      <c r="O538" s="2" t="e" cm="1">
        <f t="array" ref="O538">INDEX($A$400:$A$429,SMALL(IF(ISNUMBER(MATCH($B$400:$B$429,$O$528,0)),MATCH(ROW($B$400:$B$429),ROW($B$400:$B$429)),""),ROWS($A$1:A9)))</f>
        <v>#NUM!</v>
      </c>
      <c r="P538" s="162" t="e">
        <f t="shared" si="148"/>
        <v>#NUM!</v>
      </c>
      <c r="Q538" s="162" t="e">
        <f t="shared" si="148"/>
        <v>#NUM!</v>
      </c>
      <c r="R538" s="162" t="e">
        <f t="shared" si="148"/>
        <v>#NUM!</v>
      </c>
      <c r="S538" s="162" t="e">
        <f t="shared" si="148"/>
        <v>#NUM!</v>
      </c>
      <c r="T538" s="162" t="e">
        <f t="shared" si="148"/>
        <v>#NUM!</v>
      </c>
      <c r="U538" s="162" t="e">
        <f t="shared" si="148"/>
        <v>#NUM!</v>
      </c>
      <c r="V538" s="162" t="e">
        <f t="shared" si="148"/>
        <v>#NUM!</v>
      </c>
      <c r="W538" s="162" t="e">
        <f t="shared" si="148"/>
        <v>#NUM!</v>
      </c>
      <c r="X538" s="162" t="e">
        <f t="shared" si="148"/>
        <v>#NUM!</v>
      </c>
      <c r="Y538" s="162" t="e">
        <f t="shared" si="148"/>
        <v>#NUM!</v>
      </c>
      <c r="Z538" s="162" t="e">
        <f t="shared" si="148"/>
        <v>#NUM!</v>
      </c>
      <c r="AA538" s="162" t="e">
        <f t="shared" si="148"/>
        <v>#NUM!</v>
      </c>
      <c r="AB538" s="162" t="e">
        <f t="shared" si="148"/>
        <v>#NUM!</v>
      </c>
      <c r="AC538" s="162" t="e">
        <f t="shared" si="148"/>
        <v>#NUM!</v>
      </c>
      <c r="AD538" s="162" t="e">
        <f t="shared" si="148"/>
        <v>#NUM!</v>
      </c>
      <c r="AE538" s="162" t="e">
        <f t="shared" si="148"/>
        <v>#NUM!</v>
      </c>
      <c r="AF538" s="162" t="e">
        <f t="shared" si="149"/>
        <v>#NUM!</v>
      </c>
      <c r="AG538" s="162" t="e">
        <f t="shared" si="149"/>
        <v>#NUM!</v>
      </c>
      <c r="AH538" s="162" t="e">
        <f t="shared" si="149"/>
        <v>#NUM!</v>
      </c>
      <c r="AI538" s="162" t="e">
        <f t="shared" si="149"/>
        <v>#NUM!</v>
      </c>
      <c r="AJ538" s="162" t="e">
        <f t="shared" si="149"/>
        <v>#NUM!</v>
      </c>
      <c r="AK538" s="162" t="e">
        <f t="shared" si="149"/>
        <v>#NUM!</v>
      </c>
      <c r="AL538" s="162" t="e">
        <f t="shared" si="149"/>
        <v>#NUM!</v>
      </c>
      <c r="AM538" s="162" t="e">
        <f t="shared" si="149"/>
        <v>#NUM!</v>
      </c>
      <c r="AN538" s="162" t="e">
        <f t="shared" si="149"/>
        <v>#NUM!</v>
      </c>
      <c r="AO538" s="162" t="e">
        <f t="shared" si="149"/>
        <v>#NUM!</v>
      </c>
      <c r="AP538" s="162" t="e">
        <f t="shared" si="149"/>
        <v>#NUM!</v>
      </c>
      <c r="AQ538" s="162" t="e">
        <f t="shared" si="149"/>
        <v>#NUM!</v>
      </c>
      <c r="AR538" s="162" t="e">
        <f t="shared" si="149"/>
        <v>#NUM!</v>
      </c>
      <c r="AS538" s="162" t="e">
        <f t="shared" si="149"/>
        <v>#NUM!</v>
      </c>
      <c r="AT538" s="162" t="e">
        <f t="shared" si="149"/>
        <v>#NUM!</v>
      </c>
      <c r="AU538" s="162" t="e">
        <f t="shared" si="149"/>
        <v>#NUM!</v>
      </c>
      <c r="AV538" s="162" t="e">
        <f t="shared" si="149"/>
        <v>#NUM!</v>
      </c>
      <c r="AW538" s="162" t="e">
        <f t="shared" si="149"/>
        <v>#NUM!</v>
      </c>
      <c r="AX538" s="162" t="e">
        <f t="shared" si="149"/>
        <v>#NUM!</v>
      </c>
      <c r="AY538" s="162" t="e">
        <f t="shared" si="149"/>
        <v>#NUM!</v>
      </c>
      <c r="AZ538" s="162" t="e">
        <f t="shared" si="149"/>
        <v>#NUM!</v>
      </c>
      <c r="BA538" s="162" t="e">
        <f t="shared" si="149"/>
        <v>#NUM!</v>
      </c>
      <c r="BB538" s="162" t="e">
        <f t="shared" si="149"/>
        <v>#NUM!</v>
      </c>
      <c r="BC538" s="162" t="e">
        <f t="shared" si="149"/>
        <v>#NUM!</v>
      </c>
      <c r="BD538" s="162" t="e">
        <f t="shared" si="149"/>
        <v>#NUM!</v>
      </c>
      <c r="BE538" s="162" t="e">
        <f t="shared" si="149"/>
        <v>#NUM!</v>
      </c>
      <c r="BF538" s="162" t="e">
        <f t="shared" si="149"/>
        <v>#NUM!</v>
      </c>
      <c r="BG538" s="162" t="e">
        <f t="shared" si="149"/>
        <v>#NUM!</v>
      </c>
      <c r="BH538" s="162" t="e">
        <f t="shared" si="149"/>
        <v>#NUM!</v>
      </c>
      <c r="BI538" s="162" t="e">
        <f t="shared" si="149"/>
        <v>#NUM!</v>
      </c>
      <c r="BJ538" s="162" t="e">
        <f t="shared" si="149"/>
        <v>#NUM!</v>
      </c>
      <c r="BK538" s="162" t="e">
        <f t="shared" si="149"/>
        <v>#NUM!</v>
      </c>
      <c r="BL538" s="162" t="e">
        <f t="shared" si="149"/>
        <v>#NUM!</v>
      </c>
      <c r="BM538" s="162" t="e">
        <f t="shared" si="144"/>
        <v>#NUM!</v>
      </c>
      <c r="BN538" s="162" t="e">
        <f t="shared" si="145"/>
        <v>#NUM!</v>
      </c>
      <c r="BO538" s="162" t="e">
        <f t="shared" si="145"/>
        <v>#NUM!</v>
      </c>
      <c r="BP538" s="162" t="e">
        <f t="shared" si="145"/>
        <v>#NUM!</v>
      </c>
      <c r="BQ538" s="162" t="e">
        <f t="shared" si="145"/>
        <v>#NUM!</v>
      </c>
      <c r="BR538" s="162" t="e">
        <f t="shared" si="145"/>
        <v>#NUM!</v>
      </c>
      <c r="BS538" s="162" t="e">
        <f t="shared" si="145"/>
        <v>#NUM!</v>
      </c>
      <c r="BT538" s="162" t="e">
        <f t="shared" si="145"/>
        <v>#NUM!</v>
      </c>
      <c r="BU538" s="162" t="e">
        <f t="shared" si="145"/>
        <v>#NUM!</v>
      </c>
      <c r="BV538" s="162" t="e">
        <f t="shared" si="145"/>
        <v>#NUM!</v>
      </c>
      <c r="BW538" s="162" t="e">
        <f t="shared" si="145"/>
        <v>#NUM!</v>
      </c>
      <c r="BX538" s="162" t="e">
        <f t="shared" si="145"/>
        <v>#NUM!</v>
      </c>
      <c r="BY538" s="162" t="e">
        <f t="shared" si="145"/>
        <v>#NUM!</v>
      </c>
      <c r="BZ538" s="162" t="e">
        <f t="shared" si="145"/>
        <v>#NUM!</v>
      </c>
      <c r="CA538" s="162" t="e">
        <f t="shared" si="145"/>
        <v>#NUM!</v>
      </c>
      <c r="CB538" s="162" t="e">
        <f t="shared" si="145"/>
        <v>#NUM!</v>
      </c>
      <c r="CC538" s="162" t="e">
        <f t="shared" si="145"/>
        <v>#NUM!</v>
      </c>
      <c r="CD538" s="162" t="e">
        <f t="shared" si="145"/>
        <v>#NUM!</v>
      </c>
      <c r="CE538" s="162" t="e">
        <f t="shared" si="145"/>
        <v>#NUM!</v>
      </c>
      <c r="CF538" s="162" t="e">
        <f t="shared" si="145"/>
        <v>#NUM!</v>
      </c>
      <c r="CG538" s="162" t="e">
        <f t="shared" si="145"/>
        <v>#NUM!</v>
      </c>
      <c r="CH538" s="162" t="e">
        <f t="shared" si="145"/>
        <v>#NUM!</v>
      </c>
      <c r="CI538" s="162" t="e">
        <f t="shared" si="145"/>
        <v>#NUM!</v>
      </c>
      <c r="CJ538" s="162" t="e">
        <f t="shared" si="145"/>
        <v>#NUM!</v>
      </c>
      <c r="CK538" s="162" t="e">
        <f t="shared" ref="CK538:CP539" si="150">INDEX(CK$14:CK$217,(MATCH($N538&amp;$O538,$H$14:$H$217,0)))</f>
        <v>#NUM!</v>
      </c>
      <c r="CL538" s="162" t="e">
        <f t="shared" si="150"/>
        <v>#NUM!</v>
      </c>
      <c r="CM538" s="162" t="e">
        <f t="shared" si="150"/>
        <v>#NUM!</v>
      </c>
      <c r="CN538" s="162" t="e">
        <f t="shared" si="150"/>
        <v>#NUM!</v>
      </c>
      <c r="CO538" s="162" t="e">
        <f t="shared" si="150"/>
        <v>#NUM!</v>
      </c>
      <c r="CP538" s="162" t="e">
        <f t="shared" si="150"/>
        <v>#NUM!</v>
      </c>
    </row>
    <row r="539" spans="13:94" ht="15" customHeight="1" x14ac:dyDescent="0.3">
      <c r="M539" s="2">
        <f>M538+1</f>
        <v>10</v>
      </c>
      <c r="N539" s="2" t="str">
        <f>IF(ISTEXT(O539),$O$528,"")</f>
        <v/>
      </c>
      <c r="O539" s="2" t="e" cm="1">
        <f t="array" ref="O539">INDEX($A$400:$A$429,SMALL(IF(ISNUMBER(MATCH($B$400:$B$429,$O$528,0)),MATCH(ROW($B$400:$B$429),ROW($B$400:$B$429)),""),ROWS($A$1:A10)))</f>
        <v>#NUM!</v>
      </c>
      <c r="P539" s="162" t="e">
        <f t="shared" si="148"/>
        <v>#NUM!</v>
      </c>
      <c r="Q539" s="162" t="e">
        <f t="shared" si="148"/>
        <v>#NUM!</v>
      </c>
      <c r="R539" s="162" t="e">
        <f t="shared" si="148"/>
        <v>#NUM!</v>
      </c>
      <c r="S539" s="162" t="e">
        <f t="shared" si="148"/>
        <v>#NUM!</v>
      </c>
      <c r="T539" s="162" t="e">
        <f t="shared" si="148"/>
        <v>#NUM!</v>
      </c>
      <c r="U539" s="162" t="e">
        <f t="shared" si="148"/>
        <v>#NUM!</v>
      </c>
      <c r="V539" s="162" t="e">
        <f t="shared" si="148"/>
        <v>#NUM!</v>
      </c>
      <c r="W539" s="162" t="e">
        <f t="shared" si="148"/>
        <v>#NUM!</v>
      </c>
      <c r="X539" s="162" t="e">
        <f t="shared" si="148"/>
        <v>#NUM!</v>
      </c>
      <c r="Y539" s="162" t="e">
        <f t="shared" si="148"/>
        <v>#NUM!</v>
      </c>
      <c r="Z539" s="162" t="e">
        <f t="shared" si="148"/>
        <v>#NUM!</v>
      </c>
      <c r="AA539" s="162" t="e">
        <f t="shared" si="148"/>
        <v>#NUM!</v>
      </c>
      <c r="AB539" s="162" t="e">
        <f t="shared" si="148"/>
        <v>#NUM!</v>
      </c>
      <c r="AC539" s="162" t="e">
        <f t="shared" si="148"/>
        <v>#NUM!</v>
      </c>
      <c r="AD539" s="162" t="e">
        <f t="shared" si="148"/>
        <v>#NUM!</v>
      </c>
      <c r="AE539" s="162" t="e">
        <f t="shared" si="148"/>
        <v>#NUM!</v>
      </c>
      <c r="AF539" s="162" t="e">
        <f t="shared" si="149"/>
        <v>#NUM!</v>
      </c>
      <c r="AG539" s="162" t="e">
        <f t="shared" si="149"/>
        <v>#NUM!</v>
      </c>
      <c r="AH539" s="162" t="e">
        <f t="shared" si="149"/>
        <v>#NUM!</v>
      </c>
      <c r="AI539" s="162" t="e">
        <f t="shared" si="149"/>
        <v>#NUM!</v>
      </c>
      <c r="AJ539" s="162" t="e">
        <f t="shared" si="149"/>
        <v>#NUM!</v>
      </c>
      <c r="AK539" s="162" t="e">
        <f t="shared" si="149"/>
        <v>#NUM!</v>
      </c>
      <c r="AL539" s="162" t="e">
        <f t="shared" si="149"/>
        <v>#NUM!</v>
      </c>
      <c r="AM539" s="162" t="e">
        <f t="shared" si="149"/>
        <v>#NUM!</v>
      </c>
      <c r="AN539" s="162" t="e">
        <f t="shared" si="149"/>
        <v>#NUM!</v>
      </c>
      <c r="AO539" s="162" t="e">
        <f t="shared" si="149"/>
        <v>#NUM!</v>
      </c>
      <c r="AP539" s="162" t="e">
        <f t="shared" si="149"/>
        <v>#NUM!</v>
      </c>
      <c r="AQ539" s="162" t="e">
        <f t="shared" si="149"/>
        <v>#NUM!</v>
      </c>
      <c r="AR539" s="162" t="e">
        <f t="shared" si="149"/>
        <v>#NUM!</v>
      </c>
      <c r="AS539" s="162" t="e">
        <f t="shared" si="149"/>
        <v>#NUM!</v>
      </c>
      <c r="AT539" s="162" t="e">
        <f t="shared" si="149"/>
        <v>#NUM!</v>
      </c>
      <c r="AU539" s="162" t="e">
        <f t="shared" si="149"/>
        <v>#NUM!</v>
      </c>
      <c r="AV539" s="162" t="e">
        <f t="shared" si="149"/>
        <v>#NUM!</v>
      </c>
      <c r="AW539" s="162" t="e">
        <f t="shared" si="149"/>
        <v>#NUM!</v>
      </c>
      <c r="AX539" s="162" t="e">
        <f t="shared" si="149"/>
        <v>#NUM!</v>
      </c>
      <c r="AY539" s="162" t="e">
        <f t="shared" si="149"/>
        <v>#NUM!</v>
      </c>
      <c r="AZ539" s="162" t="e">
        <f t="shared" si="149"/>
        <v>#NUM!</v>
      </c>
      <c r="BA539" s="162" t="e">
        <f t="shared" si="149"/>
        <v>#NUM!</v>
      </c>
      <c r="BB539" s="162" t="e">
        <f t="shared" si="149"/>
        <v>#NUM!</v>
      </c>
      <c r="BC539" s="162" t="e">
        <f t="shared" si="149"/>
        <v>#NUM!</v>
      </c>
      <c r="BD539" s="162" t="e">
        <f t="shared" si="149"/>
        <v>#NUM!</v>
      </c>
      <c r="BE539" s="162" t="e">
        <f t="shared" si="149"/>
        <v>#NUM!</v>
      </c>
      <c r="BF539" s="162" t="e">
        <f t="shared" si="149"/>
        <v>#NUM!</v>
      </c>
      <c r="BG539" s="162" t="e">
        <f t="shared" si="149"/>
        <v>#NUM!</v>
      </c>
      <c r="BH539" s="162" t="e">
        <f t="shared" si="149"/>
        <v>#NUM!</v>
      </c>
      <c r="BI539" s="162" t="e">
        <f t="shared" si="149"/>
        <v>#NUM!</v>
      </c>
      <c r="BJ539" s="162" t="e">
        <f t="shared" si="149"/>
        <v>#NUM!</v>
      </c>
      <c r="BK539" s="162" t="e">
        <f t="shared" si="149"/>
        <v>#NUM!</v>
      </c>
      <c r="BL539" s="162" t="e">
        <f t="shared" si="149"/>
        <v>#NUM!</v>
      </c>
      <c r="BM539" s="162" t="e">
        <f t="shared" si="144"/>
        <v>#NUM!</v>
      </c>
      <c r="BN539" s="162" t="e">
        <f t="shared" ref="BN539:CJ539" si="151">INDEX(BN$14:BN$217,(MATCH($N539&amp;$O539,$H$14:$H$217,0)))</f>
        <v>#NUM!</v>
      </c>
      <c r="BO539" s="162" t="e">
        <f t="shared" si="151"/>
        <v>#NUM!</v>
      </c>
      <c r="BP539" s="162" t="e">
        <f t="shared" si="151"/>
        <v>#NUM!</v>
      </c>
      <c r="BQ539" s="162" t="e">
        <f t="shared" si="151"/>
        <v>#NUM!</v>
      </c>
      <c r="BR539" s="162" t="e">
        <f t="shared" si="151"/>
        <v>#NUM!</v>
      </c>
      <c r="BS539" s="162" t="e">
        <f t="shared" si="151"/>
        <v>#NUM!</v>
      </c>
      <c r="BT539" s="162" t="e">
        <f t="shared" si="151"/>
        <v>#NUM!</v>
      </c>
      <c r="BU539" s="162" t="e">
        <f t="shared" si="151"/>
        <v>#NUM!</v>
      </c>
      <c r="BV539" s="162" t="e">
        <f t="shared" si="151"/>
        <v>#NUM!</v>
      </c>
      <c r="BW539" s="162" t="e">
        <f t="shared" si="151"/>
        <v>#NUM!</v>
      </c>
      <c r="BX539" s="162" t="e">
        <f t="shared" si="151"/>
        <v>#NUM!</v>
      </c>
      <c r="BY539" s="162" t="e">
        <f t="shared" si="151"/>
        <v>#NUM!</v>
      </c>
      <c r="BZ539" s="162" t="e">
        <f t="shared" si="151"/>
        <v>#NUM!</v>
      </c>
      <c r="CA539" s="162" t="e">
        <f t="shared" si="151"/>
        <v>#NUM!</v>
      </c>
      <c r="CB539" s="162" t="e">
        <f t="shared" si="151"/>
        <v>#NUM!</v>
      </c>
      <c r="CC539" s="162" t="e">
        <f t="shared" si="151"/>
        <v>#NUM!</v>
      </c>
      <c r="CD539" s="162" t="e">
        <f t="shared" si="151"/>
        <v>#NUM!</v>
      </c>
      <c r="CE539" s="162" t="e">
        <f t="shared" si="151"/>
        <v>#NUM!</v>
      </c>
      <c r="CF539" s="162" t="e">
        <f t="shared" si="151"/>
        <v>#NUM!</v>
      </c>
      <c r="CG539" s="162" t="e">
        <f t="shared" si="151"/>
        <v>#NUM!</v>
      </c>
      <c r="CH539" s="162" t="e">
        <f t="shared" si="151"/>
        <v>#NUM!</v>
      </c>
      <c r="CI539" s="162" t="e">
        <f t="shared" si="151"/>
        <v>#NUM!</v>
      </c>
      <c r="CJ539" s="162" t="e">
        <f t="shared" si="151"/>
        <v>#NUM!</v>
      </c>
      <c r="CK539" s="162" t="e">
        <f t="shared" si="150"/>
        <v>#NUM!</v>
      </c>
      <c r="CL539" s="162" t="e">
        <f t="shared" si="150"/>
        <v>#NUM!</v>
      </c>
      <c r="CM539" s="162" t="e">
        <f t="shared" si="150"/>
        <v>#NUM!</v>
      </c>
      <c r="CN539" s="162" t="e">
        <f t="shared" si="150"/>
        <v>#NUM!</v>
      </c>
      <c r="CO539" s="162" t="e">
        <f t="shared" si="150"/>
        <v>#NUM!</v>
      </c>
      <c r="CP539" s="162" t="e">
        <f t="shared" si="150"/>
        <v>#NUM!</v>
      </c>
    </row>
  </sheetData>
  <sortState xmlns:xlrd2="http://schemas.microsoft.com/office/spreadsheetml/2017/richdata2" ref="D400:E429">
    <sortCondition ref="E400:E429"/>
    <sortCondition ref="D400:D429"/>
  </sortState>
  <phoneticPr fontId="8" type="noConversion"/>
  <conditionalFormatting sqref="N400:CP539">
    <cfRule type="containsErrors" dxfId="1" priority="1">
      <formula>ISERROR(N400)</formula>
    </cfRule>
  </conditionalFormatting>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168F2-A677-48B2-971C-0029A4A4665D}">
  <sheetPr codeName="Sheet14"/>
  <dimension ref="A1:CP539"/>
  <sheetViews>
    <sheetView zoomScale="70" zoomScaleNormal="70" workbookViewId="0">
      <pane ySplit="4" topLeftCell="A5" activePane="bottomLeft" state="frozen"/>
      <selection activeCell="A29" sqref="A29"/>
      <selection pane="bottomLeft" activeCell="A29" sqref="A29"/>
    </sheetView>
  </sheetViews>
  <sheetFormatPr defaultColWidth="9.26953125" defaultRowHeight="15" customHeight="1" x14ac:dyDescent="0.3"/>
  <cols>
    <col min="1" max="1" width="40.7265625" style="2" customWidth="1"/>
    <col min="2" max="2" width="43.81640625" style="2" customWidth="1"/>
    <col min="3" max="3" width="19.7265625" style="2" bestFit="1" customWidth="1"/>
    <col min="4" max="4" width="9.1796875" style="2" customWidth="1"/>
    <col min="5" max="5" width="11.54296875" style="2" bestFit="1" customWidth="1"/>
    <col min="6" max="6" width="10.54296875" style="2" customWidth="1"/>
    <col min="7" max="11" width="9.1796875" style="2" customWidth="1"/>
    <col min="12" max="12" width="12.54296875" style="2" customWidth="1"/>
    <col min="13" max="13" width="9.1796875" style="2" customWidth="1"/>
    <col min="14" max="14" width="12.453125" style="2" bestFit="1" customWidth="1"/>
    <col min="15" max="15" width="24.81640625" style="2" bestFit="1" customWidth="1"/>
    <col min="16" max="53" width="12" style="2" customWidth="1"/>
    <col min="54" max="64" width="9.26953125" style="2" customWidth="1"/>
    <col min="65" max="16384" width="9.26953125" style="2"/>
  </cols>
  <sheetData>
    <row r="1" spans="1:94" ht="20" x14ac:dyDescent="0.4">
      <c r="A1" s="9" t="s">
        <v>151</v>
      </c>
    </row>
    <row r="2" spans="1:94" ht="14" hidden="1" x14ac:dyDescent="0.3">
      <c r="A2" s="5"/>
    </row>
    <row r="3" spans="1:94" ht="14" hidden="1" x14ac:dyDescent="0.3">
      <c r="A3" s="5"/>
    </row>
    <row r="4" spans="1:94" ht="14" x14ac:dyDescent="0.3">
      <c r="A4" s="5"/>
      <c r="O4" s="93" t="s">
        <v>69</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 x14ac:dyDescent="0.3">
      <c r="A5" s="5"/>
      <c r="O5" s="2" t="s">
        <v>70</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 x14ac:dyDescent="0.3">
      <c r="A6" s="5"/>
      <c r="O6" s="2" t="s">
        <v>71</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 x14ac:dyDescent="0.3">
      <c r="A7" s="5" t="s">
        <v>152</v>
      </c>
      <c r="B7" s="2" t="s">
        <v>153</v>
      </c>
      <c r="E7" s="2" t="s">
        <v>34</v>
      </c>
      <c r="F7" s="10"/>
      <c r="H7" s="2" t="s">
        <v>154</v>
      </c>
      <c r="I7" s="10"/>
      <c r="J7" s="10"/>
      <c r="L7" s="10"/>
      <c r="O7" s="2" t="s">
        <v>72</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 x14ac:dyDescent="0.3"/>
    <row r="9" spans="1:94" ht="14" x14ac:dyDescent="0.3">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row>
    <row r="10" spans="1:94" ht="14" x14ac:dyDescent="0.3">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row>
    <row r="11" spans="1:94" ht="14" x14ac:dyDescent="0.3">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row>
    <row r="12" spans="1:94" ht="14" x14ac:dyDescent="0.3">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row>
    <row r="13" spans="1:94" ht="14" x14ac:dyDescent="0.3">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row>
    <row r="14" spans="1:94" ht="14" x14ac:dyDescent="0.3">
      <c r="A14" s="2">
        <f>'Benefit Inputs'!A11</f>
        <v>1</v>
      </c>
      <c r="B14" s="2">
        <f>'Benefit Inputs'!$C11</f>
        <v>0</v>
      </c>
      <c r="E14" s="2">
        <f>'Benefit Inputs'!$E11</f>
        <v>0</v>
      </c>
      <c r="H14" s="2" t="str">
        <f>E14&amp;B14</f>
        <v>00</v>
      </c>
      <c r="O14" s="2" t="s">
        <v>104</v>
      </c>
      <c r="P14" s="161">
        <f>'Benefit Inputs'!L12*('Discount Factors'!P$11)</f>
        <v>0</v>
      </c>
      <c r="Q14" s="161">
        <f>'Benefit Inputs'!M12*('Discount Factors'!Q$11)</f>
        <v>0</v>
      </c>
      <c r="R14" s="161">
        <f>'Benefit Inputs'!N12*('Discount Factors'!R$11)</f>
        <v>0</v>
      </c>
      <c r="S14" s="161">
        <f>'Benefit Inputs'!O12*('Discount Factors'!S$11)</f>
        <v>0</v>
      </c>
      <c r="T14" s="161">
        <f>'Benefit Inputs'!P12*('Discount Factors'!T$11)</f>
        <v>0</v>
      </c>
      <c r="U14" s="161">
        <f>'Benefit Inputs'!Q12*('Discount Factors'!U$11)</f>
        <v>0</v>
      </c>
      <c r="V14" s="161">
        <f>'Benefit Inputs'!R12*('Discount Factors'!V$11)</f>
        <v>0</v>
      </c>
      <c r="W14" s="161">
        <f>'Benefit Inputs'!S12*('Discount Factors'!W$11)</f>
        <v>0</v>
      </c>
      <c r="X14" s="161">
        <f>'Benefit Inputs'!T12*('Discount Factors'!X$11)</f>
        <v>0</v>
      </c>
      <c r="Y14" s="161">
        <f>'Benefit Inputs'!U12*('Discount Factors'!Y$11)</f>
        <v>0</v>
      </c>
      <c r="Z14" s="161">
        <f>'Benefit Inputs'!V12*('Discount Factors'!Z$11)</f>
        <v>0</v>
      </c>
      <c r="AA14" s="161">
        <f>'Benefit Inputs'!W12*('Discount Factors'!AA$11)</f>
        <v>0</v>
      </c>
      <c r="AB14" s="161">
        <f>'Benefit Inputs'!X12*('Discount Factors'!AB$11)</f>
        <v>0</v>
      </c>
      <c r="AC14" s="161">
        <f>'Benefit Inputs'!Y12*('Discount Factors'!AC$11)</f>
        <v>0</v>
      </c>
      <c r="AD14" s="161">
        <f>'Benefit Inputs'!Z12*('Discount Factors'!AD$11)</f>
        <v>0</v>
      </c>
      <c r="AE14" s="161">
        <f>'Benefit Inputs'!AA12*('Discount Factors'!AE$11)</f>
        <v>0</v>
      </c>
      <c r="AF14" s="161">
        <f>'Benefit Inputs'!AB12*('Discount Factors'!AF$11)</f>
        <v>0</v>
      </c>
      <c r="AG14" s="161">
        <f>'Benefit Inputs'!AC12*('Discount Factors'!AG$11)</f>
        <v>0</v>
      </c>
      <c r="AH14" s="161">
        <f>'Benefit Inputs'!AD12*('Discount Factors'!AH$11)</f>
        <v>0</v>
      </c>
      <c r="AI14" s="161">
        <f>'Benefit Inputs'!AE12*('Discount Factors'!AI$11)</f>
        <v>0</v>
      </c>
      <c r="AJ14" s="161">
        <f>'Benefit Inputs'!AF12*('Discount Factors'!AJ$11)</f>
        <v>0</v>
      </c>
      <c r="AK14" s="161">
        <f>'Benefit Inputs'!AG12*('Discount Factors'!AK$11)</f>
        <v>0</v>
      </c>
      <c r="AL14" s="161">
        <f>'Benefit Inputs'!AH12*('Discount Factors'!AL$11)</f>
        <v>0</v>
      </c>
      <c r="AM14" s="161">
        <f>'Benefit Inputs'!AI12*('Discount Factors'!AM$11)</f>
        <v>0</v>
      </c>
      <c r="AN14" s="161">
        <f>'Benefit Inputs'!AJ12*('Discount Factors'!AN$11)</f>
        <v>0</v>
      </c>
      <c r="AO14" s="161">
        <f>'Benefit Inputs'!AK12*('Discount Factors'!AO$11)</f>
        <v>0</v>
      </c>
      <c r="AP14" s="161">
        <f>'Benefit Inputs'!AL12*('Discount Factors'!AP$11)</f>
        <v>0</v>
      </c>
      <c r="AQ14" s="161">
        <f>'Benefit Inputs'!AM12*('Discount Factors'!AQ$11)</f>
        <v>0</v>
      </c>
      <c r="AR14" s="161">
        <f>'Benefit Inputs'!AN12*('Discount Factors'!AR$11)</f>
        <v>0</v>
      </c>
      <c r="AS14" s="161">
        <f>'Benefit Inputs'!AO12*('Discount Factors'!AS$11)</f>
        <v>0</v>
      </c>
      <c r="AT14" s="161">
        <f>'Benefit Inputs'!AP12*('Discount Factors'!AT$11)</f>
        <v>0</v>
      </c>
      <c r="AU14" s="161">
        <f>'Benefit Inputs'!AQ12*('Discount Factors'!AU$11)</f>
        <v>0</v>
      </c>
      <c r="AV14" s="161">
        <f>'Benefit Inputs'!AR12*('Discount Factors'!AV$11)</f>
        <v>0</v>
      </c>
      <c r="AW14" s="161">
        <f>'Benefit Inputs'!AS12*('Discount Factors'!AW$11)</f>
        <v>0</v>
      </c>
      <c r="AX14" s="161">
        <f>'Benefit Inputs'!AT12*('Discount Factors'!AX$11)</f>
        <v>0</v>
      </c>
      <c r="AY14" s="161">
        <f>'Benefit Inputs'!AU12*('Discount Factors'!AY$11)</f>
        <v>0</v>
      </c>
      <c r="AZ14" s="161">
        <f>'Benefit Inputs'!AV12*('Discount Factors'!AZ$11)</f>
        <v>0</v>
      </c>
      <c r="BA14" s="161">
        <f>'Benefit Inputs'!AW12*('Discount Factors'!BA$11)</f>
        <v>0</v>
      </c>
      <c r="BB14" s="161">
        <f>'Benefit Inputs'!AX12*('Discount Factors'!BB$11)</f>
        <v>0</v>
      </c>
      <c r="BC14" s="161">
        <f>'Benefit Inputs'!AY12*('Discount Factors'!BC$11)</f>
        <v>0</v>
      </c>
      <c r="BD14" s="161">
        <f>'Benefit Inputs'!AZ12*('Discount Factors'!BD$11)</f>
        <v>0</v>
      </c>
      <c r="BE14" s="161">
        <f>'Benefit Inputs'!BA12*('Discount Factors'!BE$11)</f>
        <v>0</v>
      </c>
      <c r="BF14" s="161">
        <f>'Benefit Inputs'!BB12*('Discount Factors'!BF$11)</f>
        <v>0</v>
      </c>
      <c r="BG14" s="161">
        <f>'Benefit Inputs'!BC12*('Discount Factors'!BG$11)</f>
        <v>0</v>
      </c>
      <c r="BH14" s="161">
        <f>'Benefit Inputs'!BD12*('Discount Factors'!BH$11)</f>
        <v>0</v>
      </c>
      <c r="BI14" s="161">
        <f>'Benefit Inputs'!BE12*('Discount Factors'!BI$11)</f>
        <v>0</v>
      </c>
      <c r="BJ14" s="161">
        <f>'Benefit Inputs'!BF12*('Discount Factors'!BJ$11)</f>
        <v>0</v>
      </c>
      <c r="BK14" s="161">
        <f>'Benefit Inputs'!BG12*('Discount Factors'!BK$11)</f>
        <v>0</v>
      </c>
      <c r="BL14" s="161">
        <f>'Benefit Inputs'!BH12*('Discount Factors'!BL$11)</f>
        <v>0</v>
      </c>
      <c r="BM14" s="161">
        <f>'Benefit Inputs'!BI12*('Discount Factors'!BM$11)</f>
        <v>0</v>
      </c>
      <c r="BN14" s="161">
        <f>'Benefit Inputs'!BJ12*('Discount Factors'!BN$11)</f>
        <v>0</v>
      </c>
      <c r="BO14" s="161">
        <f>'Benefit Inputs'!BK12*('Discount Factors'!BO$11)</f>
        <v>0</v>
      </c>
      <c r="BP14" s="161">
        <f>'Benefit Inputs'!BL12*('Discount Factors'!BP$11)</f>
        <v>0</v>
      </c>
      <c r="BQ14" s="161">
        <f>'Benefit Inputs'!BM12*('Discount Factors'!BQ$11)</f>
        <v>0</v>
      </c>
      <c r="BR14" s="161">
        <f>'Benefit Inputs'!BN12*('Discount Factors'!BR$11)</f>
        <v>0</v>
      </c>
      <c r="BS14" s="161">
        <f>'Benefit Inputs'!BO12*('Discount Factors'!BS$11)</f>
        <v>0</v>
      </c>
      <c r="BT14" s="161">
        <f>'Benefit Inputs'!BP12*('Discount Factors'!BT$11)</f>
        <v>0</v>
      </c>
      <c r="BU14" s="161">
        <f>'Benefit Inputs'!BQ12*('Discount Factors'!BU$11)</f>
        <v>0</v>
      </c>
      <c r="BV14" s="161">
        <f>'Benefit Inputs'!BR12*('Discount Factors'!BV$11)</f>
        <v>0</v>
      </c>
      <c r="BW14" s="161">
        <f>'Benefit Inputs'!BS12*('Discount Factors'!BW$11)</f>
        <v>0</v>
      </c>
      <c r="BX14" s="161">
        <f>'Benefit Inputs'!BT12*('Discount Factors'!BX$11)</f>
        <v>0</v>
      </c>
      <c r="BY14" s="161">
        <f>'Benefit Inputs'!BU12*('Discount Factors'!BY$11)</f>
        <v>0</v>
      </c>
      <c r="BZ14" s="161">
        <f>'Benefit Inputs'!BV12*('Discount Factors'!BZ$11)</f>
        <v>0</v>
      </c>
      <c r="CA14" s="161">
        <f>'Benefit Inputs'!BW12*('Discount Factors'!CA$11)</f>
        <v>0</v>
      </c>
      <c r="CB14" s="161">
        <f>'Benefit Inputs'!BX12*('Discount Factors'!CB$11)</f>
        <v>0</v>
      </c>
      <c r="CC14" s="161">
        <f>'Benefit Inputs'!BY12*('Discount Factors'!CC$11)</f>
        <v>0</v>
      </c>
      <c r="CD14" s="161">
        <f>'Benefit Inputs'!BZ12*('Discount Factors'!CD$11)</f>
        <v>0</v>
      </c>
      <c r="CE14" s="161">
        <f>'Benefit Inputs'!CA12*('Discount Factors'!CE$11)</f>
        <v>0</v>
      </c>
      <c r="CF14" s="161">
        <f>'Benefit Inputs'!CB12*('Discount Factors'!CF$11)</f>
        <v>0</v>
      </c>
      <c r="CG14" s="161">
        <f>'Benefit Inputs'!CC12*('Discount Factors'!CG$11)</f>
        <v>0</v>
      </c>
      <c r="CH14" s="161">
        <f>'Benefit Inputs'!CD12*('Discount Factors'!CH$11)</f>
        <v>0</v>
      </c>
      <c r="CI14" s="161">
        <f>'Benefit Inputs'!CE12*('Discount Factors'!CI$11)</f>
        <v>0</v>
      </c>
      <c r="CJ14" s="161">
        <f>'Benefit Inputs'!CF12*('Discount Factors'!CJ$11)</f>
        <v>0</v>
      </c>
      <c r="CK14" s="161">
        <f>'Benefit Inputs'!CG12*('Discount Factors'!CK$11)</f>
        <v>0</v>
      </c>
      <c r="CL14" s="161">
        <f>'Benefit Inputs'!CH12*('Discount Factors'!CL$11)</f>
        <v>0</v>
      </c>
      <c r="CM14" s="161">
        <f>'Benefit Inputs'!CI12*('Discount Factors'!CM$11)</f>
        <v>0</v>
      </c>
      <c r="CN14" s="161">
        <f>'Benefit Inputs'!CJ12*('Discount Factors'!CN$11)</f>
        <v>0</v>
      </c>
      <c r="CO14" s="161">
        <f>'Benefit Inputs'!CK12*('Discount Factors'!CO$11)</f>
        <v>0</v>
      </c>
      <c r="CP14" s="161">
        <f>'Benefit Inputs'!CL12*('Discount Factors'!CP$11)</f>
        <v>0</v>
      </c>
    </row>
    <row r="15" spans="1:94" ht="14" x14ac:dyDescent="0.3">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row>
    <row r="16" spans="1:94" ht="14" x14ac:dyDescent="0.3">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row>
    <row r="17" spans="1:94" ht="14" x14ac:dyDescent="0.3">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row>
    <row r="18" spans="1:94" ht="14" x14ac:dyDescent="0.3">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row>
    <row r="19" spans="1:94" ht="14" x14ac:dyDescent="0.3">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row>
    <row r="20" spans="1:94" ht="14" x14ac:dyDescent="0.3">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row>
    <row r="21" spans="1:94" ht="14" x14ac:dyDescent="0.3">
      <c r="A21" s="2">
        <f>'Benefit Inputs'!A15</f>
        <v>2</v>
      </c>
      <c r="B21" s="2">
        <f>'Benefit Inputs'!$C15</f>
        <v>0</v>
      </c>
      <c r="E21" s="2">
        <f>'Benefit Inputs'!$E15</f>
        <v>0</v>
      </c>
      <c r="H21" s="2" t="str">
        <f>E21&amp;B21</f>
        <v>00</v>
      </c>
      <c r="O21" s="2" t="s">
        <v>104</v>
      </c>
      <c r="P21" s="161">
        <f>'Benefit Inputs'!L16*('Discount Factors'!P$11)</f>
        <v>0</v>
      </c>
      <c r="Q21" s="161">
        <f>'Benefit Inputs'!M16*('Discount Factors'!Q$11)</f>
        <v>0</v>
      </c>
      <c r="R21" s="161">
        <f>'Benefit Inputs'!N16*('Discount Factors'!R$11)</f>
        <v>0</v>
      </c>
      <c r="S21" s="161">
        <f>'Benefit Inputs'!O16*('Discount Factors'!S$11)</f>
        <v>0</v>
      </c>
      <c r="T21" s="161">
        <f>'Benefit Inputs'!P16*('Discount Factors'!T$11)</f>
        <v>0</v>
      </c>
      <c r="U21" s="161">
        <f>'Benefit Inputs'!Q16*('Discount Factors'!U$11)</f>
        <v>0</v>
      </c>
      <c r="V21" s="161">
        <f>'Benefit Inputs'!R16*('Discount Factors'!V$11)</f>
        <v>0</v>
      </c>
      <c r="W21" s="161">
        <f>'Benefit Inputs'!S16*('Discount Factors'!W$11)</f>
        <v>0</v>
      </c>
      <c r="X21" s="161">
        <f>'Benefit Inputs'!T16*('Discount Factors'!X$11)</f>
        <v>0</v>
      </c>
      <c r="Y21" s="161">
        <f>'Benefit Inputs'!U16*('Discount Factors'!Y$11)</f>
        <v>0</v>
      </c>
      <c r="Z21" s="161">
        <f>'Benefit Inputs'!V16*('Discount Factors'!Z$11)</f>
        <v>0</v>
      </c>
      <c r="AA21" s="161">
        <f>'Benefit Inputs'!W16*('Discount Factors'!AA$11)</f>
        <v>0</v>
      </c>
      <c r="AB21" s="161">
        <f>'Benefit Inputs'!X16*('Discount Factors'!AB$11)</f>
        <v>0</v>
      </c>
      <c r="AC21" s="161">
        <f>'Benefit Inputs'!Y16*('Discount Factors'!AC$11)</f>
        <v>0</v>
      </c>
      <c r="AD21" s="161">
        <f>'Benefit Inputs'!Z16*('Discount Factors'!AD$11)</f>
        <v>0</v>
      </c>
      <c r="AE21" s="161">
        <f>'Benefit Inputs'!AA16*('Discount Factors'!AE$11)</f>
        <v>0</v>
      </c>
      <c r="AF21" s="161">
        <f>'Benefit Inputs'!AB16*('Discount Factors'!AF$11)</f>
        <v>0</v>
      </c>
      <c r="AG21" s="161">
        <f>'Benefit Inputs'!AC16*('Discount Factors'!AG$11)</f>
        <v>0</v>
      </c>
      <c r="AH21" s="161">
        <f>'Benefit Inputs'!AD16*('Discount Factors'!AH$11)</f>
        <v>0</v>
      </c>
      <c r="AI21" s="161">
        <f>'Benefit Inputs'!AE16*('Discount Factors'!AI$11)</f>
        <v>0</v>
      </c>
      <c r="AJ21" s="161">
        <f>'Benefit Inputs'!AF16*('Discount Factors'!AJ$11)</f>
        <v>0</v>
      </c>
      <c r="AK21" s="161">
        <f>'Benefit Inputs'!AG16*('Discount Factors'!AK$11)</f>
        <v>0</v>
      </c>
      <c r="AL21" s="161">
        <f>'Benefit Inputs'!AH16*('Discount Factors'!AL$11)</f>
        <v>0</v>
      </c>
      <c r="AM21" s="161">
        <f>'Benefit Inputs'!AI16*('Discount Factors'!AM$11)</f>
        <v>0</v>
      </c>
      <c r="AN21" s="161">
        <f>'Benefit Inputs'!AJ16*('Discount Factors'!AN$11)</f>
        <v>0</v>
      </c>
      <c r="AO21" s="161">
        <f>'Benefit Inputs'!AK16*('Discount Factors'!AO$11)</f>
        <v>0</v>
      </c>
      <c r="AP21" s="161">
        <f>'Benefit Inputs'!AL16*('Discount Factors'!AP$11)</f>
        <v>0</v>
      </c>
      <c r="AQ21" s="161">
        <f>'Benefit Inputs'!AM16*('Discount Factors'!AQ$11)</f>
        <v>0</v>
      </c>
      <c r="AR21" s="161">
        <f>'Benefit Inputs'!AN16*('Discount Factors'!AR$11)</f>
        <v>0</v>
      </c>
      <c r="AS21" s="161">
        <f>'Benefit Inputs'!AO16*('Discount Factors'!AS$11)</f>
        <v>0</v>
      </c>
      <c r="AT21" s="161">
        <f>'Benefit Inputs'!AP16*('Discount Factors'!AT$11)</f>
        <v>0</v>
      </c>
      <c r="AU21" s="161">
        <f>'Benefit Inputs'!AQ16*('Discount Factors'!AU$11)</f>
        <v>0</v>
      </c>
      <c r="AV21" s="161">
        <f>'Benefit Inputs'!AR16*('Discount Factors'!AV$11)</f>
        <v>0</v>
      </c>
      <c r="AW21" s="161">
        <f>'Benefit Inputs'!AS16*('Discount Factors'!AW$11)</f>
        <v>0</v>
      </c>
      <c r="AX21" s="161">
        <f>'Benefit Inputs'!AT16*('Discount Factors'!AX$11)</f>
        <v>0</v>
      </c>
      <c r="AY21" s="161">
        <f>'Benefit Inputs'!AU16*('Discount Factors'!AY$11)</f>
        <v>0</v>
      </c>
      <c r="AZ21" s="161">
        <f>'Benefit Inputs'!AV16*('Discount Factors'!AZ$11)</f>
        <v>0</v>
      </c>
      <c r="BA21" s="161">
        <f>'Benefit Inputs'!AW16*('Discount Factors'!BA$11)</f>
        <v>0</v>
      </c>
      <c r="BB21" s="161">
        <f>'Benefit Inputs'!AX16*('Discount Factors'!BB$11)</f>
        <v>0</v>
      </c>
      <c r="BC21" s="161">
        <f>'Benefit Inputs'!AY16*('Discount Factors'!BC$11)</f>
        <v>0</v>
      </c>
      <c r="BD21" s="161">
        <f>'Benefit Inputs'!AZ16*('Discount Factors'!BD$11)</f>
        <v>0</v>
      </c>
      <c r="BE21" s="161">
        <f>'Benefit Inputs'!BA16*('Discount Factors'!BE$11)</f>
        <v>0</v>
      </c>
      <c r="BF21" s="161">
        <f>'Benefit Inputs'!BB16*('Discount Factors'!BF$11)</f>
        <v>0</v>
      </c>
      <c r="BG21" s="161">
        <f>'Benefit Inputs'!BC16*('Discount Factors'!BG$11)</f>
        <v>0</v>
      </c>
      <c r="BH21" s="161">
        <f>'Benefit Inputs'!BD16*('Discount Factors'!BH$11)</f>
        <v>0</v>
      </c>
      <c r="BI21" s="161">
        <f>'Benefit Inputs'!BE16*('Discount Factors'!BI$11)</f>
        <v>0</v>
      </c>
      <c r="BJ21" s="161">
        <f>'Benefit Inputs'!BF16*('Discount Factors'!BJ$11)</f>
        <v>0</v>
      </c>
      <c r="BK21" s="161">
        <f>'Benefit Inputs'!BG16*('Discount Factors'!BK$11)</f>
        <v>0</v>
      </c>
      <c r="BL21" s="161">
        <f>'Benefit Inputs'!BH16*('Discount Factors'!BL$11)</f>
        <v>0</v>
      </c>
      <c r="BM21" s="161">
        <f>'Benefit Inputs'!BI16*('Discount Factors'!BM$11)</f>
        <v>0</v>
      </c>
      <c r="BN21" s="161">
        <f>'Benefit Inputs'!BJ16*('Discount Factors'!BN$11)</f>
        <v>0</v>
      </c>
      <c r="BO21" s="161">
        <f>'Benefit Inputs'!BK16*('Discount Factors'!BO$11)</f>
        <v>0</v>
      </c>
      <c r="BP21" s="161">
        <f>'Benefit Inputs'!BL16*('Discount Factors'!BP$11)</f>
        <v>0</v>
      </c>
      <c r="BQ21" s="161">
        <f>'Benefit Inputs'!BM16*('Discount Factors'!BQ$11)</f>
        <v>0</v>
      </c>
      <c r="BR21" s="161">
        <f>'Benefit Inputs'!BN16*('Discount Factors'!BR$11)</f>
        <v>0</v>
      </c>
      <c r="BS21" s="161">
        <f>'Benefit Inputs'!BO16*('Discount Factors'!BS$11)</f>
        <v>0</v>
      </c>
      <c r="BT21" s="161">
        <f>'Benefit Inputs'!BP16*('Discount Factors'!BT$11)</f>
        <v>0</v>
      </c>
      <c r="BU21" s="161">
        <f>'Benefit Inputs'!BQ16*('Discount Factors'!BU$11)</f>
        <v>0</v>
      </c>
      <c r="BV21" s="161">
        <f>'Benefit Inputs'!BR16*('Discount Factors'!BV$11)</f>
        <v>0</v>
      </c>
      <c r="BW21" s="161">
        <f>'Benefit Inputs'!BS16*('Discount Factors'!BW$11)</f>
        <v>0</v>
      </c>
      <c r="BX21" s="161">
        <f>'Benefit Inputs'!BT16*('Discount Factors'!BX$11)</f>
        <v>0</v>
      </c>
      <c r="BY21" s="161">
        <f>'Benefit Inputs'!BU16*('Discount Factors'!BY$11)</f>
        <v>0</v>
      </c>
      <c r="BZ21" s="161">
        <f>'Benefit Inputs'!BV16*('Discount Factors'!BZ$11)</f>
        <v>0</v>
      </c>
      <c r="CA21" s="161">
        <f>'Benefit Inputs'!BW16*('Discount Factors'!CA$11)</f>
        <v>0</v>
      </c>
      <c r="CB21" s="161">
        <f>'Benefit Inputs'!BX16*('Discount Factors'!CB$11)</f>
        <v>0</v>
      </c>
      <c r="CC21" s="161">
        <f>'Benefit Inputs'!BY16*('Discount Factors'!CC$11)</f>
        <v>0</v>
      </c>
      <c r="CD21" s="161">
        <f>'Benefit Inputs'!BZ16*('Discount Factors'!CD$11)</f>
        <v>0</v>
      </c>
      <c r="CE21" s="161">
        <f>'Benefit Inputs'!CA16*('Discount Factors'!CE$11)</f>
        <v>0</v>
      </c>
      <c r="CF21" s="161">
        <f>'Benefit Inputs'!CB16*('Discount Factors'!CF$11)</f>
        <v>0</v>
      </c>
      <c r="CG21" s="161">
        <f>'Benefit Inputs'!CC16*('Discount Factors'!CG$11)</f>
        <v>0</v>
      </c>
      <c r="CH21" s="161">
        <f>'Benefit Inputs'!CD16*('Discount Factors'!CH$11)</f>
        <v>0</v>
      </c>
      <c r="CI21" s="161">
        <f>'Benefit Inputs'!CE16*('Discount Factors'!CI$11)</f>
        <v>0</v>
      </c>
      <c r="CJ21" s="161">
        <f>'Benefit Inputs'!CF16*('Discount Factors'!CJ$11)</f>
        <v>0</v>
      </c>
      <c r="CK21" s="161">
        <f>'Benefit Inputs'!CG16*('Discount Factors'!CK$11)</f>
        <v>0</v>
      </c>
      <c r="CL21" s="161">
        <f>'Benefit Inputs'!CH16*('Discount Factors'!CL$11)</f>
        <v>0</v>
      </c>
      <c r="CM21" s="161">
        <f>'Benefit Inputs'!CI16*('Discount Factors'!CM$11)</f>
        <v>0</v>
      </c>
      <c r="CN21" s="161">
        <f>'Benefit Inputs'!CJ16*('Discount Factors'!CN$11)</f>
        <v>0</v>
      </c>
      <c r="CO21" s="161">
        <f>'Benefit Inputs'!CK16*('Discount Factors'!CO$11)</f>
        <v>0</v>
      </c>
      <c r="CP21" s="161">
        <f>'Benefit Inputs'!CL16*('Discount Factors'!CP$11)</f>
        <v>0</v>
      </c>
    </row>
    <row r="22" spans="1:94" ht="14" x14ac:dyDescent="0.3">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row>
    <row r="23" spans="1:94" ht="14" x14ac:dyDescent="0.3">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row>
    <row r="24" spans="1:94" ht="14" x14ac:dyDescent="0.3">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row>
    <row r="25" spans="1:94" ht="14" x14ac:dyDescent="0.3">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row>
    <row r="26" spans="1:94" ht="14" x14ac:dyDescent="0.3">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row>
    <row r="27" spans="1:94" ht="14" x14ac:dyDescent="0.3">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row>
    <row r="28" spans="1:94" ht="14" x14ac:dyDescent="0.3">
      <c r="A28" s="2">
        <f>'Benefit Inputs'!A19</f>
        <v>3</v>
      </c>
      <c r="B28" s="2">
        <f>'Benefit Inputs'!$C19</f>
        <v>0</v>
      </c>
      <c r="E28" s="2">
        <f>'Benefit Inputs'!$E19</f>
        <v>0</v>
      </c>
      <c r="H28" s="2" t="str">
        <f>E28&amp;B28</f>
        <v>00</v>
      </c>
      <c r="O28" s="2" t="s">
        <v>104</v>
      </c>
      <c r="P28" s="161">
        <f>'Benefit Inputs'!L20*('Discount Factors'!P$11)</f>
        <v>0</v>
      </c>
      <c r="Q28" s="161">
        <f>'Benefit Inputs'!M20*('Discount Factors'!Q$11)</f>
        <v>0</v>
      </c>
      <c r="R28" s="161">
        <f>'Benefit Inputs'!N20*('Discount Factors'!R$11)</f>
        <v>0</v>
      </c>
      <c r="S28" s="161">
        <f>'Benefit Inputs'!O20*('Discount Factors'!S$11)</f>
        <v>0</v>
      </c>
      <c r="T28" s="161">
        <f>'Benefit Inputs'!P20*('Discount Factors'!T$11)</f>
        <v>0</v>
      </c>
      <c r="U28" s="161">
        <f>'Benefit Inputs'!Q20*('Discount Factors'!U$11)</f>
        <v>0</v>
      </c>
      <c r="V28" s="161">
        <f>'Benefit Inputs'!R20*('Discount Factors'!V$11)</f>
        <v>0</v>
      </c>
      <c r="W28" s="161">
        <f>'Benefit Inputs'!S20*('Discount Factors'!W$11)</f>
        <v>0</v>
      </c>
      <c r="X28" s="161">
        <f>'Benefit Inputs'!T20*('Discount Factors'!X$11)</f>
        <v>0</v>
      </c>
      <c r="Y28" s="161">
        <f>'Benefit Inputs'!U20*('Discount Factors'!Y$11)</f>
        <v>0</v>
      </c>
      <c r="Z28" s="161">
        <f>'Benefit Inputs'!V20*('Discount Factors'!Z$11)</f>
        <v>0</v>
      </c>
      <c r="AA28" s="161">
        <f>'Benefit Inputs'!W20*('Discount Factors'!AA$11)</f>
        <v>0</v>
      </c>
      <c r="AB28" s="161">
        <f>'Benefit Inputs'!X20*('Discount Factors'!AB$11)</f>
        <v>0</v>
      </c>
      <c r="AC28" s="161">
        <f>'Benefit Inputs'!Y20*('Discount Factors'!AC$11)</f>
        <v>0</v>
      </c>
      <c r="AD28" s="161">
        <f>'Benefit Inputs'!Z20*('Discount Factors'!AD$11)</f>
        <v>0</v>
      </c>
      <c r="AE28" s="161">
        <f>'Benefit Inputs'!AA20*('Discount Factors'!AE$11)</f>
        <v>0</v>
      </c>
      <c r="AF28" s="161">
        <f>'Benefit Inputs'!AB20*('Discount Factors'!AF$11)</f>
        <v>0</v>
      </c>
      <c r="AG28" s="161">
        <f>'Benefit Inputs'!AC20*('Discount Factors'!AG$11)</f>
        <v>0</v>
      </c>
      <c r="AH28" s="161">
        <f>'Benefit Inputs'!AD20*('Discount Factors'!AH$11)</f>
        <v>0</v>
      </c>
      <c r="AI28" s="161">
        <f>'Benefit Inputs'!AE20*('Discount Factors'!AI$11)</f>
        <v>0</v>
      </c>
      <c r="AJ28" s="161">
        <f>'Benefit Inputs'!AF20*('Discount Factors'!AJ$11)</f>
        <v>0</v>
      </c>
      <c r="AK28" s="161">
        <f>'Benefit Inputs'!AG20*('Discount Factors'!AK$11)</f>
        <v>0</v>
      </c>
      <c r="AL28" s="161">
        <f>'Benefit Inputs'!AH20*('Discount Factors'!AL$11)</f>
        <v>0</v>
      </c>
      <c r="AM28" s="161">
        <f>'Benefit Inputs'!AI20*('Discount Factors'!AM$11)</f>
        <v>0</v>
      </c>
      <c r="AN28" s="161">
        <f>'Benefit Inputs'!AJ20*('Discount Factors'!AN$11)</f>
        <v>0</v>
      </c>
      <c r="AO28" s="161">
        <f>'Benefit Inputs'!AK20*('Discount Factors'!AO$11)</f>
        <v>0</v>
      </c>
      <c r="AP28" s="161">
        <f>'Benefit Inputs'!AL20*('Discount Factors'!AP$11)</f>
        <v>0</v>
      </c>
      <c r="AQ28" s="161">
        <f>'Benefit Inputs'!AM20*('Discount Factors'!AQ$11)</f>
        <v>0</v>
      </c>
      <c r="AR28" s="161">
        <f>'Benefit Inputs'!AN20*('Discount Factors'!AR$11)</f>
        <v>0</v>
      </c>
      <c r="AS28" s="161">
        <f>'Benefit Inputs'!AO20*('Discount Factors'!AS$11)</f>
        <v>0</v>
      </c>
      <c r="AT28" s="161">
        <f>'Benefit Inputs'!AP20*('Discount Factors'!AT$11)</f>
        <v>0</v>
      </c>
      <c r="AU28" s="161">
        <f>'Benefit Inputs'!AQ20*('Discount Factors'!AU$11)</f>
        <v>0</v>
      </c>
      <c r="AV28" s="161">
        <f>'Benefit Inputs'!AR20*('Discount Factors'!AV$11)</f>
        <v>0</v>
      </c>
      <c r="AW28" s="161">
        <f>'Benefit Inputs'!AS20*('Discount Factors'!AW$11)</f>
        <v>0</v>
      </c>
      <c r="AX28" s="161">
        <f>'Benefit Inputs'!AT20*('Discount Factors'!AX$11)</f>
        <v>0</v>
      </c>
      <c r="AY28" s="161">
        <f>'Benefit Inputs'!AU20*('Discount Factors'!AY$11)</f>
        <v>0</v>
      </c>
      <c r="AZ28" s="161">
        <f>'Benefit Inputs'!AV20*('Discount Factors'!AZ$11)</f>
        <v>0</v>
      </c>
      <c r="BA28" s="161">
        <f>'Benefit Inputs'!AW20*('Discount Factors'!BA$11)</f>
        <v>0</v>
      </c>
      <c r="BB28" s="161">
        <f>'Benefit Inputs'!AX20*('Discount Factors'!BB$11)</f>
        <v>0</v>
      </c>
      <c r="BC28" s="161">
        <f>'Benefit Inputs'!AY20*('Discount Factors'!BC$11)</f>
        <v>0</v>
      </c>
      <c r="BD28" s="161">
        <f>'Benefit Inputs'!AZ20*('Discount Factors'!BD$11)</f>
        <v>0</v>
      </c>
      <c r="BE28" s="161">
        <f>'Benefit Inputs'!BA20*('Discount Factors'!BE$11)</f>
        <v>0</v>
      </c>
      <c r="BF28" s="161">
        <f>'Benefit Inputs'!BB20*('Discount Factors'!BF$11)</f>
        <v>0</v>
      </c>
      <c r="BG28" s="161">
        <f>'Benefit Inputs'!BC20*('Discount Factors'!BG$11)</f>
        <v>0</v>
      </c>
      <c r="BH28" s="161">
        <f>'Benefit Inputs'!BD20*('Discount Factors'!BH$11)</f>
        <v>0</v>
      </c>
      <c r="BI28" s="161">
        <f>'Benefit Inputs'!BE20*('Discount Factors'!BI$11)</f>
        <v>0</v>
      </c>
      <c r="BJ28" s="161">
        <f>'Benefit Inputs'!BF20*('Discount Factors'!BJ$11)</f>
        <v>0</v>
      </c>
      <c r="BK28" s="161">
        <f>'Benefit Inputs'!BG20*('Discount Factors'!BK$11)</f>
        <v>0</v>
      </c>
      <c r="BL28" s="161">
        <f>'Benefit Inputs'!BH20*('Discount Factors'!BL$11)</f>
        <v>0</v>
      </c>
      <c r="BM28" s="161">
        <f>'Benefit Inputs'!BI20*('Discount Factors'!BM$11)</f>
        <v>0</v>
      </c>
      <c r="BN28" s="161">
        <f>'Benefit Inputs'!BJ20*('Discount Factors'!BN$11)</f>
        <v>0</v>
      </c>
      <c r="BO28" s="161">
        <f>'Benefit Inputs'!BK20*('Discount Factors'!BO$11)</f>
        <v>0</v>
      </c>
      <c r="BP28" s="161">
        <f>'Benefit Inputs'!BL20*('Discount Factors'!BP$11)</f>
        <v>0</v>
      </c>
      <c r="BQ28" s="161">
        <f>'Benefit Inputs'!BM20*('Discount Factors'!BQ$11)</f>
        <v>0</v>
      </c>
      <c r="BR28" s="161">
        <f>'Benefit Inputs'!BN20*('Discount Factors'!BR$11)</f>
        <v>0</v>
      </c>
      <c r="BS28" s="161">
        <f>'Benefit Inputs'!BO20*('Discount Factors'!BS$11)</f>
        <v>0</v>
      </c>
      <c r="BT28" s="161">
        <f>'Benefit Inputs'!BP20*('Discount Factors'!BT$11)</f>
        <v>0</v>
      </c>
      <c r="BU28" s="161">
        <f>'Benefit Inputs'!BQ20*('Discount Factors'!BU$11)</f>
        <v>0</v>
      </c>
      <c r="BV28" s="161">
        <f>'Benefit Inputs'!BR20*('Discount Factors'!BV$11)</f>
        <v>0</v>
      </c>
      <c r="BW28" s="161">
        <f>'Benefit Inputs'!BS20*('Discount Factors'!BW$11)</f>
        <v>0</v>
      </c>
      <c r="BX28" s="161">
        <f>'Benefit Inputs'!BT20*('Discount Factors'!BX$11)</f>
        <v>0</v>
      </c>
      <c r="BY28" s="161">
        <f>'Benefit Inputs'!BU20*('Discount Factors'!BY$11)</f>
        <v>0</v>
      </c>
      <c r="BZ28" s="161">
        <f>'Benefit Inputs'!BV20*('Discount Factors'!BZ$11)</f>
        <v>0</v>
      </c>
      <c r="CA28" s="161">
        <f>'Benefit Inputs'!BW20*('Discount Factors'!CA$11)</f>
        <v>0</v>
      </c>
      <c r="CB28" s="161">
        <f>'Benefit Inputs'!BX20*('Discount Factors'!CB$11)</f>
        <v>0</v>
      </c>
      <c r="CC28" s="161">
        <f>'Benefit Inputs'!BY20*('Discount Factors'!CC$11)</f>
        <v>0</v>
      </c>
      <c r="CD28" s="161">
        <f>'Benefit Inputs'!BZ20*('Discount Factors'!CD$11)</f>
        <v>0</v>
      </c>
      <c r="CE28" s="161">
        <f>'Benefit Inputs'!CA20*('Discount Factors'!CE$11)</f>
        <v>0</v>
      </c>
      <c r="CF28" s="161">
        <f>'Benefit Inputs'!CB20*('Discount Factors'!CF$11)</f>
        <v>0</v>
      </c>
      <c r="CG28" s="161">
        <f>'Benefit Inputs'!CC20*('Discount Factors'!CG$11)</f>
        <v>0</v>
      </c>
      <c r="CH28" s="161">
        <f>'Benefit Inputs'!CD20*('Discount Factors'!CH$11)</f>
        <v>0</v>
      </c>
      <c r="CI28" s="161">
        <f>'Benefit Inputs'!CE20*('Discount Factors'!CI$11)</f>
        <v>0</v>
      </c>
      <c r="CJ28" s="161">
        <f>'Benefit Inputs'!CF20*('Discount Factors'!CJ$11)</f>
        <v>0</v>
      </c>
      <c r="CK28" s="161">
        <f>'Benefit Inputs'!CG20*('Discount Factors'!CK$11)</f>
        <v>0</v>
      </c>
      <c r="CL28" s="161">
        <f>'Benefit Inputs'!CH20*('Discount Factors'!CL$11)</f>
        <v>0</v>
      </c>
      <c r="CM28" s="161">
        <f>'Benefit Inputs'!CI20*('Discount Factors'!CM$11)</f>
        <v>0</v>
      </c>
      <c r="CN28" s="161">
        <f>'Benefit Inputs'!CJ20*('Discount Factors'!CN$11)</f>
        <v>0</v>
      </c>
      <c r="CO28" s="161">
        <f>'Benefit Inputs'!CK20*('Discount Factors'!CO$11)</f>
        <v>0</v>
      </c>
      <c r="CP28" s="161">
        <f>'Benefit Inputs'!CL20*('Discount Factors'!CP$11)</f>
        <v>0</v>
      </c>
    </row>
    <row r="29" spans="1:94" ht="14" x14ac:dyDescent="0.3">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row>
    <row r="30" spans="1:94" ht="14" x14ac:dyDescent="0.3">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row>
    <row r="31" spans="1:94" ht="14" x14ac:dyDescent="0.3">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row>
    <row r="32" spans="1:94" ht="14" x14ac:dyDescent="0.3">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row>
    <row r="33" spans="1:94" ht="14" x14ac:dyDescent="0.3">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row>
    <row r="34" spans="1:94" ht="14" x14ac:dyDescent="0.3">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row>
    <row r="35" spans="1:94" ht="14" x14ac:dyDescent="0.3">
      <c r="A35" s="2">
        <f>'Benefit Inputs'!A23</f>
        <v>4</v>
      </c>
      <c r="B35" s="2">
        <f>'Benefit Inputs'!$C23</f>
        <v>0</v>
      </c>
      <c r="E35" s="2">
        <f>'Benefit Inputs'!$E23</f>
        <v>0</v>
      </c>
      <c r="H35" s="2" t="str">
        <f>E35&amp;B35</f>
        <v>00</v>
      </c>
      <c r="O35" s="2" t="s">
        <v>104</v>
      </c>
      <c r="P35" s="161">
        <f>'Benefit Inputs'!L24*('Discount Factors'!P$11)</f>
        <v>0</v>
      </c>
      <c r="Q35" s="161">
        <f>'Benefit Inputs'!M24*('Discount Factors'!Q$11)</f>
        <v>0</v>
      </c>
      <c r="R35" s="161">
        <f>'Benefit Inputs'!N24*('Discount Factors'!R$11)</f>
        <v>0</v>
      </c>
      <c r="S35" s="161">
        <f>'Benefit Inputs'!O24*('Discount Factors'!S$11)</f>
        <v>0</v>
      </c>
      <c r="T35" s="161">
        <f>'Benefit Inputs'!P24*('Discount Factors'!T$11)</f>
        <v>0</v>
      </c>
      <c r="U35" s="161">
        <f>'Benefit Inputs'!Q24*('Discount Factors'!U$11)</f>
        <v>0</v>
      </c>
      <c r="V35" s="161">
        <f>'Benefit Inputs'!R24*('Discount Factors'!V$11)</f>
        <v>0</v>
      </c>
      <c r="W35" s="161">
        <f>'Benefit Inputs'!S24*('Discount Factors'!W$11)</f>
        <v>0</v>
      </c>
      <c r="X35" s="161">
        <f>'Benefit Inputs'!T24*('Discount Factors'!X$11)</f>
        <v>0</v>
      </c>
      <c r="Y35" s="161">
        <f>'Benefit Inputs'!U24*('Discount Factors'!Y$11)</f>
        <v>0</v>
      </c>
      <c r="Z35" s="161">
        <f>'Benefit Inputs'!V24*('Discount Factors'!Z$11)</f>
        <v>0</v>
      </c>
      <c r="AA35" s="161">
        <f>'Benefit Inputs'!W24*('Discount Factors'!AA$11)</f>
        <v>0</v>
      </c>
      <c r="AB35" s="161">
        <f>'Benefit Inputs'!X24*('Discount Factors'!AB$11)</f>
        <v>0</v>
      </c>
      <c r="AC35" s="161">
        <f>'Benefit Inputs'!Y24*('Discount Factors'!AC$11)</f>
        <v>0</v>
      </c>
      <c r="AD35" s="161">
        <f>'Benefit Inputs'!Z24*('Discount Factors'!AD$11)</f>
        <v>0</v>
      </c>
      <c r="AE35" s="161">
        <f>'Benefit Inputs'!AA24*('Discount Factors'!AE$11)</f>
        <v>0</v>
      </c>
      <c r="AF35" s="161">
        <f>'Benefit Inputs'!AB24*('Discount Factors'!AF$11)</f>
        <v>0</v>
      </c>
      <c r="AG35" s="161">
        <f>'Benefit Inputs'!AC24*('Discount Factors'!AG$11)</f>
        <v>0</v>
      </c>
      <c r="AH35" s="161">
        <f>'Benefit Inputs'!AD24*('Discount Factors'!AH$11)</f>
        <v>0</v>
      </c>
      <c r="AI35" s="161">
        <f>'Benefit Inputs'!AE24*('Discount Factors'!AI$11)</f>
        <v>0</v>
      </c>
      <c r="AJ35" s="161">
        <f>'Benefit Inputs'!AF24*('Discount Factors'!AJ$11)</f>
        <v>0</v>
      </c>
      <c r="AK35" s="161">
        <f>'Benefit Inputs'!AG24*('Discount Factors'!AK$11)</f>
        <v>0</v>
      </c>
      <c r="AL35" s="161">
        <f>'Benefit Inputs'!AH24*('Discount Factors'!AL$11)</f>
        <v>0</v>
      </c>
      <c r="AM35" s="161">
        <f>'Benefit Inputs'!AI24*('Discount Factors'!AM$11)</f>
        <v>0</v>
      </c>
      <c r="AN35" s="161">
        <f>'Benefit Inputs'!AJ24*('Discount Factors'!AN$11)</f>
        <v>0</v>
      </c>
      <c r="AO35" s="161">
        <f>'Benefit Inputs'!AK24*('Discount Factors'!AO$11)</f>
        <v>0</v>
      </c>
      <c r="AP35" s="161">
        <f>'Benefit Inputs'!AL24*('Discount Factors'!AP$11)</f>
        <v>0</v>
      </c>
      <c r="AQ35" s="161">
        <f>'Benefit Inputs'!AM24*('Discount Factors'!AQ$11)</f>
        <v>0</v>
      </c>
      <c r="AR35" s="161">
        <f>'Benefit Inputs'!AN24*('Discount Factors'!AR$11)</f>
        <v>0</v>
      </c>
      <c r="AS35" s="161">
        <f>'Benefit Inputs'!AO24*('Discount Factors'!AS$11)</f>
        <v>0</v>
      </c>
      <c r="AT35" s="161">
        <f>'Benefit Inputs'!AP24*('Discount Factors'!AT$11)</f>
        <v>0</v>
      </c>
      <c r="AU35" s="161">
        <f>'Benefit Inputs'!AQ24*('Discount Factors'!AU$11)</f>
        <v>0</v>
      </c>
      <c r="AV35" s="161">
        <f>'Benefit Inputs'!AR24*('Discount Factors'!AV$11)</f>
        <v>0</v>
      </c>
      <c r="AW35" s="161">
        <f>'Benefit Inputs'!AS24*('Discount Factors'!AW$11)</f>
        <v>0</v>
      </c>
      <c r="AX35" s="161">
        <f>'Benefit Inputs'!AT24*('Discount Factors'!AX$11)</f>
        <v>0</v>
      </c>
      <c r="AY35" s="161">
        <f>'Benefit Inputs'!AU24*('Discount Factors'!AY$11)</f>
        <v>0</v>
      </c>
      <c r="AZ35" s="161">
        <f>'Benefit Inputs'!AV24*('Discount Factors'!AZ$11)</f>
        <v>0</v>
      </c>
      <c r="BA35" s="161">
        <f>'Benefit Inputs'!AW24*('Discount Factors'!BA$11)</f>
        <v>0</v>
      </c>
      <c r="BB35" s="161">
        <f>'Benefit Inputs'!AX24*('Discount Factors'!BB$11)</f>
        <v>0</v>
      </c>
      <c r="BC35" s="161">
        <f>'Benefit Inputs'!AY24*('Discount Factors'!BC$11)</f>
        <v>0</v>
      </c>
      <c r="BD35" s="161">
        <f>'Benefit Inputs'!AZ24*('Discount Factors'!BD$11)</f>
        <v>0</v>
      </c>
      <c r="BE35" s="161">
        <f>'Benefit Inputs'!BA24*('Discount Factors'!BE$11)</f>
        <v>0</v>
      </c>
      <c r="BF35" s="161">
        <f>'Benefit Inputs'!BB24*('Discount Factors'!BF$11)</f>
        <v>0</v>
      </c>
      <c r="BG35" s="161">
        <f>'Benefit Inputs'!BC24*('Discount Factors'!BG$11)</f>
        <v>0</v>
      </c>
      <c r="BH35" s="161">
        <f>'Benefit Inputs'!BD24*('Discount Factors'!BH$11)</f>
        <v>0</v>
      </c>
      <c r="BI35" s="161">
        <f>'Benefit Inputs'!BE24*('Discount Factors'!BI$11)</f>
        <v>0</v>
      </c>
      <c r="BJ35" s="161">
        <f>'Benefit Inputs'!BF24*('Discount Factors'!BJ$11)</f>
        <v>0</v>
      </c>
      <c r="BK35" s="161">
        <f>'Benefit Inputs'!BG24*('Discount Factors'!BK$11)</f>
        <v>0</v>
      </c>
      <c r="BL35" s="161">
        <f>'Benefit Inputs'!BH24*('Discount Factors'!BL$11)</f>
        <v>0</v>
      </c>
      <c r="BM35" s="161">
        <f>'Benefit Inputs'!BI24*('Discount Factors'!BM$11)</f>
        <v>0</v>
      </c>
      <c r="BN35" s="161">
        <f>'Benefit Inputs'!BJ24*('Discount Factors'!BN$11)</f>
        <v>0</v>
      </c>
      <c r="BO35" s="161">
        <f>'Benefit Inputs'!BK24*('Discount Factors'!BO$11)</f>
        <v>0</v>
      </c>
      <c r="BP35" s="161">
        <f>'Benefit Inputs'!BL24*('Discount Factors'!BP$11)</f>
        <v>0</v>
      </c>
      <c r="BQ35" s="161">
        <f>'Benefit Inputs'!BM24*('Discount Factors'!BQ$11)</f>
        <v>0</v>
      </c>
      <c r="BR35" s="161">
        <f>'Benefit Inputs'!BN24*('Discount Factors'!BR$11)</f>
        <v>0</v>
      </c>
      <c r="BS35" s="161">
        <f>'Benefit Inputs'!BO24*('Discount Factors'!BS$11)</f>
        <v>0</v>
      </c>
      <c r="BT35" s="161">
        <f>'Benefit Inputs'!BP24*('Discount Factors'!BT$11)</f>
        <v>0</v>
      </c>
      <c r="BU35" s="161">
        <f>'Benefit Inputs'!BQ24*('Discount Factors'!BU$11)</f>
        <v>0</v>
      </c>
      <c r="BV35" s="161">
        <f>'Benefit Inputs'!BR24*('Discount Factors'!BV$11)</f>
        <v>0</v>
      </c>
      <c r="BW35" s="161">
        <f>'Benefit Inputs'!BS24*('Discount Factors'!BW$11)</f>
        <v>0</v>
      </c>
      <c r="BX35" s="161">
        <f>'Benefit Inputs'!BT24*('Discount Factors'!BX$11)</f>
        <v>0</v>
      </c>
      <c r="BY35" s="161">
        <f>'Benefit Inputs'!BU24*('Discount Factors'!BY$11)</f>
        <v>0</v>
      </c>
      <c r="BZ35" s="161">
        <f>'Benefit Inputs'!BV24*('Discount Factors'!BZ$11)</f>
        <v>0</v>
      </c>
      <c r="CA35" s="161">
        <f>'Benefit Inputs'!BW24*('Discount Factors'!CA$11)</f>
        <v>0</v>
      </c>
      <c r="CB35" s="161">
        <f>'Benefit Inputs'!BX24*('Discount Factors'!CB$11)</f>
        <v>0</v>
      </c>
      <c r="CC35" s="161">
        <f>'Benefit Inputs'!BY24*('Discount Factors'!CC$11)</f>
        <v>0</v>
      </c>
      <c r="CD35" s="161">
        <f>'Benefit Inputs'!BZ24*('Discount Factors'!CD$11)</f>
        <v>0</v>
      </c>
      <c r="CE35" s="161">
        <f>'Benefit Inputs'!CA24*('Discount Factors'!CE$11)</f>
        <v>0</v>
      </c>
      <c r="CF35" s="161">
        <f>'Benefit Inputs'!CB24*('Discount Factors'!CF$11)</f>
        <v>0</v>
      </c>
      <c r="CG35" s="161">
        <f>'Benefit Inputs'!CC24*('Discount Factors'!CG$11)</f>
        <v>0</v>
      </c>
      <c r="CH35" s="161">
        <f>'Benefit Inputs'!CD24*('Discount Factors'!CH$11)</f>
        <v>0</v>
      </c>
      <c r="CI35" s="161">
        <f>'Benefit Inputs'!CE24*('Discount Factors'!CI$11)</f>
        <v>0</v>
      </c>
      <c r="CJ35" s="161">
        <f>'Benefit Inputs'!CF24*('Discount Factors'!CJ$11)</f>
        <v>0</v>
      </c>
      <c r="CK35" s="161">
        <f>'Benefit Inputs'!CG24*('Discount Factors'!CK$11)</f>
        <v>0</v>
      </c>
      <c r="CL35" s="161">
        <f>'Benefit Inputs'!CH24*('Discount Factors'!CL$11)</f>
        <v>0</v>
      </c>
      <c r="CM35" s="161">
        <f>'Benefit Inputs'!CI24*('Discount Factors'!CM$11)</f>
        <v>0</v>
      </c>
      <c r="CN35" s="161">
        <f>'Benefit Inputs'!CJ24*('Discount Factors'!CN$11)</f>
        <v>0</v>
      </c>
      <c r="CO35" s="161">
        <f>'Benefit Inputs'!CK24*('Discount Factors'!CO$11)</f>
        <v>0</v>
      </c>
      <c r="CP35" s="161">
        <f>'Benefit Inputs'!CL24*('Discount Factors'!CP$11)</f>
        <v>0</v>
      </c>
    </row>
    <row r="36" spans="1:94" ht="14" x14ac:dyDescent="0.3">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row>
    <row r="37" spans="1:94" ht="14" x14ac:dyDescent="0.3">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row>
    <row r="38" spans="1:94" ht="14" x14ac:dyDescent="0.3">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row>
    <row r="39" spans="1:94" ht="14" x14ac:dyDescent="0.3">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row>
    <row r="40" spans="1:94" ht="14" x14ac:dyDescent="0.3">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row>
    <row r="41" spans="1:94" ht="14" x14ac:dyDescent="0.3">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row>
    <row r="42" spans="1:94" ht="14" x14ac:dyDescent="0.3">
      <c r="A42" s="2">
        <f>'Benefit Inputs'!A27</f>
        <v>5</v>
      </c>
      <c r="B42" s="2">
        <f>'Benefit Inputs'!$C27</f>
        <v>0</v>
      </c>
      <c r="E42" s="2">
        <f>'Benefit Inputs'!$E27</f>
        <v>0</v>
      </c>
      <c r="H42" s="2" t="str">
        <f>E42&amp;B42</f>
        <v>00</v>
      </c>
      <c r="O42" s="2" t="s">
        <v>104</v>
      </c>
      <c r="P42" s="161">
        <f>'Benefit Inputs'!L28*('Discount Factors'!P$11)</f>
        <v>0</v>
      </c>
      <c r="Q42" s="161">
        <f>'Benefit Inputs'!M28*('Discount Factors'!Q$11)</f>
        <v>0</v>
      </c>
      <c r="R42" s="161">
        <f>'Benefit Inputs'!N28*('Discount Factors'!R$11)</f>
        <v>0</v>
      </c>
      <c r="S42" s="161">
        <f>'Benefit Inputs'!O28*('Discount Factors'!S$11)</f>
        <v>0</v>
      </c>
      <c r="T42" s="161">
        <f>'Benefit Inputs'!P28*('Discount Factors'!T$11)</f>
        <v>0</v>
      </c>
      <c r="U42" s="161">
        <f>'Benefit Inputs'!Q28*('Discount Factors'!U$11)</f>
        <v>0</v>
      </c>
      <c r="V42" s="161">
        <f>'Benefit Inputs'!R28*('Discount Factors'!V$11)</f>
        <v>0</v>
      </c>
      <c r="W42" s="161">
        <f>'Benefit Inputs'!S28*('Discount Factors'!W$11)</f>
        <v>0</v>
      </c>
      <c r="X42" s="161">
        <f>'Benefit Inputs'!T28*('Discount Factors'!X$11)</f>
        <v>0</v>
      </c>
      <c r="Y42" s="161">
        <f>'Benefit Inputs'!U28*('Discount Factors'!Y$11)</f>
        <v>0</v>
      </c>
      <c r="Z42" s="161">
        <f>'Benefit Inputs'!V28*('Discount Factors'!Z$11)</f>
        <v>0</v>
      </c>
      <c r="AA42" s="161">
        <f>'Benefit Inputs'!W28*('Discount Factors'!AA$11)</f>
        <v>0</v>
      </c>
      <c r="AB42" s="161">
        <f>'Benefit Inputs'!X28*('Discount Factors'!AB$11)</f>
        <v>0</v>
      </c>
      <c r="AC42" s="161">
        <f>'Benefit Inputs'!Y28*('Discount Factors'!AC$11)</f>
        <v>0</v>
      </c>
      <c r="AD42" s="161">
        <f>'Benefit Inputs'!Z28*('Discount Factors'!AD$11)</f>
        <v>0</v>
      </c>
      <c r="AE42" s="161">
        <f>'Benefit Inputs'!AA28*('Discount Factors'!AE$11)</f>
        <v>0</v>
      </c>
      <c r="AF42" s="161">
        <f>'Benefit Inputs'!AB28*('Discount Factors'!AF$11)</f>
        <v>0</v>
      </c>
      <c r="AG42" s="161">
        <f>'Benefit Inputs'!AC28*('Discount Factors'!AG$11)</f>
        <v>0</v>
      </c>
      <c r="AH42" s="161">
        <f>'Benefit Inputs'!AD28*('Discount Factors'!AH$11)</f>
        <v>0</v>
      </c>
      <c r="AI42" s="161">
        <f>'Benefit Inputs'!AE28*('Discount Factors'!AI$11)</f>
        <v>0</v>
      </c>
      <c r="AJ42" s="161">
        <f>'Benefit Inputs'!AF28*('Discount Factors'!AJ$11)</f>
        <v>0</v>
      </c>
      <c r="AK42" s="161">
        <f>'Benefit Inputs'!AG28*('Discount Factors'!AK$11)</f>
        <v>0</v>
      </c>
      <c r="AL42" s="161">
        <f>'Benefit Inputs'!AH28*('Discount Factors'!AL$11)</f>
        <v>0</v>
      </c>
      <c r="AM42" s="161">
        <f>'Benefit Inputs'!AI28*('Discount Factors'!AM$11)</f>
        <v>0</v>
      </c>
      <c r="AN42" s="161">
        <f>'Benefit Inputs'!AJ28*('Discount Factors'!AN$11)</f>
        <v>0</v>
      </c>
      <c r="AO42" s="161">
        <f>'Benefit Inputs'!AK28*('Discount Factors'!AO$11)</f>
        <v>0</v>
      </c>
      <c r="AP42" s="161">
        <f>'Benefit Inputs'!AL28*('Discount Factors'!AP$11)</f>
        <v>0</v>
      </c>
      <c r="AQ42" s="161">
        <f>'Benefit Inputs'!AM28*('Discount Factors'!AQ$11)</f>
        <v>0</v>
      </c>
      <c r="AR42" s="161">
        <f>'Benefit Inputs'!AN28*('Discount Factors'!AR$11)</f>
        <v>0</v>
      </c>
      <c r="AS42" s="161">
        <f>'Benefit Inputs'!AO28*('Discount Factors'!AS$11)</f>
        <v>0</v>
      </c>
      <c r="AT42" s="161">
        <f>'Benefit Inputs'!AP28*('Discount Factors'!AT$11)</f>
        <v>0</v>
      </c>
      <c r="AU42" s="161">
        <f>'Benefit Inputs'!AQ28*('Discount Factors'!AU$11)</f>
        <v>0</v>
      </c>
      <c r="AV42" s="161">
        <f>'Benefit Inputs'!AR28*('Discount Factors'!AV$11)</f>
        <v>0</v>
      </c>
      <c r="AW42" s="161">
        <f>'Benefit Inputs'!AS28*('Discount Factors'!AW$11)</f>
        <v>0</v>
      </c>
      <c r="AX42" s="161">
        <f>'Benefit Inputs'!AT28*('Discount Factors'!AX$11)</f>
        <v>0</v>
      </c>
      <c r="AY42" s="161">
        <f>'Benefit Inputs'!AU28*('Discount Factors'!AY$11)</f>
        <v>0</v>
      </c>
      <c r="AZ42" s="161">
        <f>'Benefit Inputs'!AV28*('Discount Factors'!AZ$11)</f>
        <v>0</v>
      </c>
      <c r="BA42" s="161">
        <f>'Benefit Inputs'!AW28*('Discount Factors'!BA$11)</f>
        <v>0</v>
      </c>
      <c r="BB42" s="161">
        <f>'Benefit Inputs'!AX28*('Discount Factors'!BB$11)</f>
        <v>0</v>
      </c>
      <c r="BC42" s="161">
        <f>'Benefit Inputs'!AY28*('Discount Factors'!BC$11)</f>
        <v>0</v>
      </c>
      <c r="BD42" s="161">
        <f>'Benefit Inputs'!AZ28*('Discount Factors'!BD$11)</f>
        <v>0</v>
      </c>
      <c r="BE42" s="161">
        <f>'Benefit Inputs'!BA28*('Discount Factors'!BE$11)</f>
        <v>0</v>
      </c>
      <c r="BF42" s="161">
        <f>'Benefit Inputs'!BB28*('Discount Factors'!BF$11)</f>
        <v>0</v>
      </c>
      <c r="BG42" s="161">
        <f>'Benefit Inputs'!BC28*('Discount Factors'!BG$11)</f>
        <v>0</v>
      </c>
      <c r="BH42" s="161">
        <f>'Benefit Inputs'!BD28*('Discount Factors'!BH$11)</f>
        <v>0</v>
      </c>
      <c r="BI42" s="161">
        <f>'Benefit Inputs'!BE28*('Discount Factors'!BI$11)</f>
        <v>0</v>
      </c>
      <c r="BJ42" s="161">
        <f>'Benefit Inputs'!BF28*('Discount Factors'!BJ$11)</f>
        <v>0</v>
      </c>
      <c r="BK42" s="161">
        <f>'Benefit Inputs'!BG28*('Discount Factors'!BK$11)</f>
        <v>0</v>
      </c>
      <c r="BL42" s="161">
        <f>'Benefit Inputs'!BH28*('Discount Factors'!BL$11)</f>
        <v>0</v>
      </c>
      <c r="BM42" s="161">
        <f>'Benefit Inputs'!BI28*('Discount Factors'!BM$11)</f>
        <v>0</v>
      </c>
      <c r="BN42" s="161">
        <f>'Benefit Inputs'!BJ28*('Discount Factors'!BN$11)</f>
        <v>0</v>
      </c>
      <c r="BO42" s="161">
        <f>'Benefit Inputs'!BK28*('Discount Factors'!BO$11)</f>
        <v>0</v>
      </c>
      <c r="BP42" s="161">
        <f>'Benefit Inputs'!BL28*('Discount Factors'!BP$11)</f>
        <v>0</v>
      </c>
      <c r="BQ42" s="161">
        <f>'Benefit Inputs'!BM28*('Discount Factors'!BQ$11)</f>
        <v>0</v>
      </c>
      <c r="BR42" s="161">
        <f>'Benefit Inputs'!BN28*('Discount Factors'!BR$11)</f>
        <v>0</v>
      </c>
      <c r="BS42" s="161">
        <f>'Benefit Inputs'!BO28*('Discount Factors'!BS$11)</f>
        <v>0</v>
      </c>
      <c r="BT42" s="161">
        <f>'Benefit Inputs'!BP28*('Discount Factors'!BT$11)</f>
        <v>0</v>
      </c>
      <c r="BU42" s="161">
        <f>'Benefit Inputs'!BQ28*('Discount Factors'!BU$11)</f>
        <v>0</v>
      </c>
      <c r="BV42" s="161">
        <f>'Benefit Inputs'!BR28*('Discount Factors'!BV$11)</f>
        <v>0</v>
      </c>
      <c r="BW42" s="161">
        <f>'Benefit Inputs'!BS28*('Discount Factors'!BW$11)</f>
        <v>0</v>
      </c>
      <c r="BX42" s="161">
        <f>'Benefit Inputs'!BT28*('Discount Factors'!BX$11)</f>
        <v>0</v>
      </c>
      <c r="BY42" s="161">
        <f>'Benefit Inputs'!BU28*('Discount Factors'!BY$11)</f>
        <v>0</v>
      </c>
      <c r="BZ42" s="161">
        <f>'Benefit Inputs'!BV28*('Discount Factors'!BZ$11)</f>
        <v>0</v>
      </c>
      <c r="CA42" s="161">
        <f>'Benefit Inputs'!BW28*('Discount Factors'!CA$11)</f>
        <v>0</v>
      </c>
      <c r="CB42" s="161">
        <f>'Benefit Inputs'!BX28*('Discount Factors'!CB$11)</f>
        <v>0</v>
      </c>
      <c r="CC42" s="161">
        <f>'Benefit Inputs'!BY28*('Discount Factors'!CC$11)</f>
        <v>0</v>
      </c>
      <c r="CD42" s="161">
        <f>'Benefit Inputs'!BZ28*('Discount Factors'!CD$11)</f>
        <v>0</v>
      </c>
      <c r="CE42" s="161">
        <f>'Benefit Inputs'!CA28*('Discount Factors'!CE$11)</f>
        <v>0</v>
      </c>
      <c r="CF42" s="161">
        <f>'Benefit Inputs'!CB28*('Discount Factors'!CF$11)</f>
        <v>0</v>
      </c>
      <c r="CG42" s="161">
        <f>'Benefit Inputs'!CC28*('Discount Factors'!CG$11)</f>
        <v>0</v>
      </c>
      <c r="CH42" s="161">
        <f>'Benefit Inputs'!CD28*('Discount Factors'!CH$11)</f>
        <v>0</v>
      </c>
      <c r="CI42" s="161">
        <f>'Benefit Inputs'!CE28*('Discount Factors'!CI$11)</f>
        <v>0</v>
      </c>
      <c r="CJ42" s="161">
        <f>'Benefit Inputs'!CF28*('Discount Factors'!CJ$11)</f>
        <v>0</v>
      </c>
      <c r="CK42" s="161">
        <f>'Benefit Inputs'!CG28*('Discount Factors'!CK$11)</f>
        <v>0</v>
      </c>
      <c r="CL42" s="161">
        <f>'Benefit Inputs'!CH28*('Discount Factors'!CL$11)</f>
        <v>0</v>
      </c>
      <c r="CM42" s="161">
        <f>'Benefit Inputs'!CI28*('Discount Factors'!CM$11)</f>
        <v>0</v>
      </c>
      <c r="CN42" s="161">
        <f>'Benefit Inputs'!CJ28*('Discount Factors'!CN$11)</f>
        <v>0</v>
      </c>
      <c r="CO42" s="161">
        <f>'Benefit Inputs'!CK28*('Discount Factors'!CO$11)</f>
        <v>0</v>
      </c>
      <c r="CP42" s="161">
        <f>'Benefit Inputs'!CL28*('Discount Factors'!CP$11)</f>
        <v>0</v>
      </c>
    </row>
    <row r="43" spans="1:94" ht="14" x14ac:dyDescent="0.3">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row>
    <row r="44" spans="1:94" ht="14" x14ac:dyDescent="0.3">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row>
    <row r="45" spans="1:94" ht="14" x14ac:dyDescent="0.3">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row>
    <row r="46" spans="1:94" ht="14" x14ac:dyDescent="0.3">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row>
    <row r="47" spans="1:94" ht="14" x14ac:dyDescent="0.3">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row>
    <row r="48" spans="1:94" ht="14" x14ac:dyDescent="0.3">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row>
    <row r="49" spans="1:94" ht="14" x14ac:dyDescent="0.3">
      <c r="A49" s="2">
        <f>'Benefit Inputs'!A31</f>
        <v>6</v>
      </c>
      <c r="B49" s="2">
        <f>'Benefit Inputs'!$C31</f>
        <v>0</v>
      </c>
      <c r="E49" s="2">
        <f>'Benefit Inputs'!$E31</f>
        <v>0</v>
      </c>
      <c r="H49" s="2" t="str">
        <f>E49&amp;B49</f>
        <v>00</v>
      </c>
      <c r="O49" s="2" t="s">
        <v>104</v>
      </c>
      <c r="P49" s="161">
        <f>'Benefit Inputs'!L32*('Discount Factors'!P$11)</f>
        <v>0</v>
      </c>
      <c r="Q49" s="161">
        <f>'Benefit Inputs'!M32*('Discount Factors'!Q$11)</f>
        <v>0</v>
      </c>
      <c r="R49" s="161">
        <f>'Benefit Inputs'!N32*('Discount Factors'!R$11)</f>
        <v>0</v>
      </c>
      <c r="S49" s="161">
        <f>'Benefit Inputs'!O32*('Discount Factors'!S$11)</f>
        <v>0</v>
      </c>
      <c r="T49" s="161">
        <f>'Benefit Inputs'!P32*('Discount Factors'!T$11)</f>
        <v>0</v>
      </c>
      <c r="U49" s="161">
        <f>'Benefit Inputs'!Q32*('Discount Factors'!U$11)</f>
        <v>0</v>
      </c>
      <c r="V49" s="161">
        <f>'Benefit Inputs'!R32*('Discount Factors'!V$11)</f>
        <v>0</v>
      </c>
      <c r="W49" s="161">
        <f>'Benefit Inputs'!S32*('Discount Factors'!W$11)</f>
        <v>0</v>
      </c>
      <c r="X49" s="161">
        <f>'Benefit Inputs'!T32*('Discount Factors'!X$11)</f>
        <v>0</v>
      </c>
      <c r="Y49" s="161">
        <f>'Benefit Inputs'!U32*('Discount Factors'!Y$11)</f>
        <v>0</v>
      </c>
      <c r="Z49" s="161">
        <f>'Benefit Inputs'!V32*('Discount Factors'!Z$11)</f>
        <v>0</v>
      </c>
      <c r="AA49" s="161">
        <f>'Benefit Inputs'!W32*('Discount Factors'!AA$11)</f>
        <v>0</v>
      </c>
      <c r="AB49" s="161">
        <f>'Benefit Inputs'!X32*('Discount Factors'!AB$11)</f>
        <v>0</v>
      </c>
      <c r="AC49" s="161">
        <f>'Benefit Inputs'!Y32*('Discount Factors'!AC$11)</f>
        <v>0</v>
      </c>
      <c r="AD49" s="161">
        <f>'Benefit Inputs'!Z32*('Discount Factors'!AD$11)</f>
        <v>0</v>
      </c>
      <c r="AE49" s="161">
        <f>'Benefit Inputs'!AA32*('Discount Factors'!AE$11)</f>
        <v>0</v>
      </c>
      <c r="AF49" s="161">
        <f>'Benefit Inputs'!AB32*('Discount Factors'!AF$11)</f>
        <v>0</v>
      </c>
      <c r="AG49" s="161">
        <f>'Benefit Inputs'!AC32*('Discount Factors'!AG$11)</f>
        <v>0</v>
      </c>
      <c r="AH49" s="161">
        <f>'Benefit Inputs'!AD32*('Discount Factors'!AH$11)</f>
        <v>0</v>
      </c>
      <c r="AI49" s="161">
        <f>'Benefit Inputs'!AE32*('Discount Factors'!AI$11)</f>
        <v>0</v>
      </c>
      <c r="AJ49" s="161">
        <f>'Benefit Inputs'!AF32*('Discount Factors'!AJ$11)</f>
        <v>0</v>
      </c>
      <c r="AK49" s="161">
        <f>'Benefit Inputs'!AG32*('Discount Factors'!AK$11)</f>
        <v>0</v>
      </c>
      <c r="AL49" s="161">
        <f>'Benefit Inputs'!AH32*('Discount Factors'!AL$11)</f>
        <v>0</v>
      </c>
      <c r="AM49" s="161">
        <f>'Benefit Inputs'!AI32*('Discount Factors'!AM$11)</f>
        <v>0</v>
      </c>
      <c r="AN49" s="161">
        <f>'Benefit Inputs'!AJ32*('Discount Factors'!AN$11)</f>
        <v>0</v>
      </c>
      <c r="AO49" s="161">
        <f>'Benefit Inputs'!AK32*('Discount Factors'!AO$11)</f>
        <v>0</v>
      </c>
      <c r="AP49" s="161">
        <f>'Benefit Inputs'!AL32*('Discount Factors'!AP$11)</f>
        <v>0</v>
      </c>
      <c r="AQ49" s="161">
        <f>'Benefit Inputs'!AM32*('Discount Factors'!AQ$11)</f>
        <v>0</v>
      </c>
      <c r="AR49" s="161">
        <f>'Benefit Inputs'!AN32*('Discount Factors'!AR$11)</f>
        <v>0</v>
      </c>
      <c r="AS49" s="161">
        <f>'Benefit Inputs'!AO32*('Discount Factors'!AS$11)</f>
        <v>0</v>
      </c>
      <c r="AT49" s="161">
        <f>'Benefit Inputs'!AP32*('Discount Factors'!AT$11)</f>
        <v>0</v>
      </c>
      <c r="AU49" s="161">
        <f>'Benefit Inputs'!AQ32*('Discount Factors'!AU$11)</f>
        <v>0</v>
      </c>
      <c r="AV49" s="161">
        <f>'Benefit Inputs'!AR32*('Discount Factors'!AV$11)</f>
        <v>0</v>
      </c>
      <c r="AW49" s="161">
        <f>'Benefit Inputs'!AS32*('Discount Factors'!AW$11)</f>
        <v>0</v>
      </c>
      <c r="AX49" s="161">
        <f>'Benefit Inputs'!AT32*('Discount Factors'!AX$11)</f>
        <v>0</v>
      </c>
      <c r="AY49" s="161">
        <f>'Benefit Inputs'!AU32*('Discount Factors'!AY$11)</f>
        <v>0</v>
      </c>
      <c r="AZ49" s="161">
        <f>'Benefit Inputs'!AV32*('Discount Factors'!AZ$11)</f>
        <v>0</v>
      </c>
      <c r="BA49" s="161">
        <f>'Benefit Inputs'!AW32*('Discount Factors'!BA$11)</f>
        <v>0</v>
      </c>
      <c r="BB49" s="161">
        <f>'Benefit Inputs'!AX32*('Discount Factors'!BB$11)</f>
        <v>0</v>
      </c>
      <c r="BC49" s="161">
        <f>'Benefit Inputs'!AY32*('Discount Factors'!BC$11)</f>
        <v>0</v>
      </c>
      <c r="BD49" s="161">
        <f>'Benefit Inputs'!AZ32*('Discount Factors'!BD$11)</f>
        <v>0</v>
      </c>
      <c r="BE49" s="161">
        <f>'Benefit Inputs'!BA32*('Discount Factors'!BE$11)</f>
        <v>0</v>
      </c>
      <c r="BF49" s="161">
        <f>'Benefit Inputs'!BB32*('Discount Factors'!BF$11)</f>
        <v>0</v>
      </c>
      <c r="BG49" s="161">
        <f>'Benefit Inputs'!BC32*('Discount Factors'!BG$11)</f>
        <v>0</v>
      </c>
      <c r="BH49" s="161">
        <f>'Benefit Inputs'!BD32*('Discount Factors'!BH$11)</f>
        <v>0</v>
      </c>
      <c r="BI49" s="161">
        <f>'Benefit Inputs'!BE32*('Discount Factors'!BI$11)</f>
        <v>0</v>
      </c>
      <c r="BJ49" s="161">
        <f>'Benefit Inputs'!BF32*('Discount Factors'!BJ$11)</f>
        <v>0</v>
      </c>
      <c r="BK49" s="161">
        <f>'Benefit Inputs'!BG32*('Discount Factors'!BK$11)</f>
        <v>0</v>
      </c>
      <c r="BL49" s="161">
        <f>'Benefit Inputs'!BH32*('Discount Factors'!BL$11)</f>
        <v>0</v>
      </c>
      <c r="BM49" s="161">
        <f>'Benefit Inputs'!BI32*('Discount Factors'!BM$11)</f>
        <v>0</v>
      </c>
      <c r="BN49" s="161">
        <f>'Benefit Inputs'!BJ32*('Discount Factors'!BN$11)</f>
        <v>0</v>
      </c>
      <c r="BO49" s="161">
        <f>'Benefit Inputs'!BK32*('Discount Factors'!BO$11)</f>
        <v>0</v>
      </c>
      <c r="BP49" s="161">
        <f>'Benefit Inputs'!BL32*('Discount Factors'!BP$11)</f>
        <v>0</v>
      </c>
      <c r="BQ49" s="161">
        <f>'Benefit Inputs'!BM32*('Discount Factors'!BQ$11)</f>
        <v>0</v>
      </c>
      <c r="BR49" s="161">
        <f>'Benefit Inputs'!BN32*('Discount Factors'!BR$11)</f>
        <v>0</v>
      </c>
      <c r="BS49" s="161">
        <f>'Benefit Inputs'!BO32*('Discount Factors'!BS$11)</f>
        <v>0</v>
      </c>
      <c r="BT49" s="161">
        <f>'Benefit Inputs'!BP32*('Discount Factors'!BT$11)</f>
        <v>0</v>
      </c>
      <c r="BU49" s="161">
        <f>'Benefit Inputs'!BQ32*('Discount Factors'!BU$11)</f>
        <v>0</v>
      </c>
      <c r="BV49" s="161">
        <f>'Benefit Inputs'!BR32*('Discount Factors'!BV$11)</f>
        <v>0</v>
      </c>
      <c r="BW49" s="161">
        <f>'Benefit Inputs'!BS32*('Discount Factors'!BW$11)</f>
        <v>0</v>
      </c>
      <c r="BX49" s="161">
        <f>'Benefit Inputs'!BT32*('Discount Factors'!BX$11)</f>
        <v>0</v>
      </c>
      <c r="BY49" s="161">
        <f>'Benefit Inputs'!BU32*('Discount Factors'!BY$11)</f>
        <v>0</v>
      </c>
      <c r="BZ49" s="161">
        <f>'Benefit Inputs'!BV32*('Discount Factors'!BZ$11)</f>
        <v>0</v>
      </c>
      <c r="CA49" s="161">
        <f>'Benefit Inputs'!BW32*('Discount Factors'!CA$11)</f>
        <v>0</v>
      </c>
      <c r="CB49" s="161">
        <f>'Benefit Inputs'!BX32*('Discount Factors'!CB$11)</f>
        <v>0</v>
      </c>
      <c r="CC49" s="161">
        <f>'Benefit Inputs'!BY32*('Discount Factors'!CC$11)</f>
        <v>0</v>
      </c>
      <c r="CD49" s="161">
        <f>'Benefit Inputs'!BZ32*('Discount Factors'!CD$11)</f>
        <v>0</v>
      </c>
      <c r="CE49" s="161">
        <f>'Benefit Inputs'!CA32*('Discount Factors'!CE$11)</f>
        <v>0</v>
      </c>
      <c r="CF49" s="161">
        <f>'Benefit Inputs'!CB32*('Discount Factors'!CF$11)</f>
        <v>0</v>
      </c>
      <c r="CG49" s="161">
        <f>'Benefit Inputs'!CC32*('Discount Factors'!CG$11)</f>
        <v>0</v>
      </c>
      <c r="CH49" s="161">
        <f>'Benefit Inputs'!CD32*('Discount Factors'!CH$11)</f>
        <v>0</v>
      </c>
      <c r="CI49" s="161">
        <f>'Benefit Inputs'!CE32*('Discount Factors'!CI$11)</f>
        <v>0</v>
      </c>
      <c r="CJ49" s="161">
        <f>'Benefit Inputs'!CF32*('Discount Factors'!CJ$11)</f>
        <v>0</v>
      </c>
      <c r="CK49" s="161">
        <f>'Benefit Inputs'!CG32*('Discount Factors'!CK$11)</f>
        <v>0</v>
      </c>
      <c r="CL49" s="161">
        <f>'Benefit Inputs'!CH32*('Discount Factors'!CL$11)</f>
        <v>0</v>
      </c>
      <c r="CM49" s="161">
        <f>'Benefit Inputs'!CI32*('Discount Factors'!CM$11)</f>
        <v>0</v>
      </c>
      <c r="CN49" s="161">
        <f>'Benefit Inputs'!CJ32*('Discount Factors'!CN$11)</f>
        <v>0</v>
      </c>
      <c r="CO49" s="161">
        <f>'Benefit Inputs'!CK32*('Discount Factors'!CO$11)</f>
        <v>0</v>
      </c>
      <c r="CP49" s="161">
        <f>'Benefit Inputs'!CL32*('Discount Factors'!CP$11)</f>
        <v>0</v>
      </c>
    </row>
    <row r="50" spans="1:94" ht="14" x14ac:dyDescent="0.3">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row>
    <row r="51" spans="1:94" ht="14" x14ac:dyDescent="0.3">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row>
    <row r="52" spans="1:94" ht="14" x14ac:dyDescent="0.3">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row>
    <row r="53" spans="1:94" ht="14" x14ac:dyDescent="0.3">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row>
    <row r="54" spans="1:94" ht="14" x14ac:dyDescent="0.3">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row>
    <row r="55" spans="1:94" ht="14" x14ac:dyDescent="0.3">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row>
    <row r="56" spans="1:94" ht="14" x14ac:dyDescent="0.3">
      <c r="A56" s="2">
        <f>'Benefit Inputs'!A35</f>
        <v>7</v>
      </c>
      <c r="B56" s="2">
        <f>'Benefit Inputs'!$C35</f>
        <v>0</v>
      </c>
      <c r="E56" s="2">
        <f>'Benefit Inputs'!$E35</f>
        <v>0</v>
      </c>
      <c r="H56" s="2" t="str">
        <f>E56&amp;B56</f>
        <v>00</v>
      </c>
      <c r="O56" s="2" t="s">
        <v>104</v>
      </c>
      <c r="P56" s="161">
        <f>'Benefit Inputs'!L36*('Discount Factors'!P$11)</f>
        <v>0</v>
      </c>
      <c r="Q56" s="161">
        <f>'Benefit Inputs'!M36*('Discount Factors'!Q$11)</f>
        <v>0</v>
      </c>
      <c r="R56" s="161">
        <f>'Benefit Inputs'!N36*('Discount Factors'!R$11)</f>
        <v>0</v>
      </c>
      <c r="S56" s="161">
        <f>'Benefit Inputs'!O36*('Discount Factors'!S$11)</f>
        <v>0</v>
      </c>
      <c r="T56" s="161">
        <f>'Benefit Inputs'!P36*('Discount Factors'!T$11)</f>
        <v>0</v>
      </c>
      <c r="U56" s="161">
        <f>'Benefit Inputs'!Q36*('Discount Factors'!U$11)</f>
        <v>0</v>
      </c>
      <c r="V56" s="161">
        <f>'Benefit Inputs'!R36*('Discount Factors'!V$11)</f>
        <v>0</v>
      </c>
      <c r="W56" s="161">
        <f>'Benefit Inputs'!S36*('Discount Factors'!W$11)</f>
        <v>0</v>
      </c>
      <c r="X56" s="161">
        <f>'Benefit Inputs'!T36*('Discount Factors'!X$11)</f>
        <v>0</v>
      </c>
      <c r="Y56" s="161">
        <f>'Benefit Inputs'!U36*('Discount Factors'!Y$11)</f>
        <v>0</v>
      </c>
      <c r="Z56" s="161">
        <f>'Benefit Inputs'!V36*('Discount Factors'!Z$11)</f>
        <v>0</v>
      </c>
      <c r="AA56" s="161">
        <f>'Benefit Inputs'!W36*('Discount Factors'!AA$11)</f>
        <v>0</v>
      </c>
      <c r="AB56" s="161">
        <f>'Benefit Inputs'!X36*('Discount Factors'!AB$11)</f>
        <v>0</v>
      </c>
      <c r="AC56" s="161">
        <f>'Benefit Inputs'!Y36*('Discount Factors'!AC$11)</f>
        <v>0</v>
      </c>
      <c r="AD56" s="161">
        <f>'Benefit Inputs'!Z36*('Discount Factors'!AD$11)</f>
        <v>0</v>
      </c>
      <c r="AE56" s="161">
        <f>'Benefit Inputs'!AA36*('Discount Factors'!AE$11)</f>
        <v>0</v>
      </c>
      <c r="AF56" s="161">
        <f>'Benefit Inputs'!AB36*('Discount Factors'!AF$11)</f>
        <v>0</v>
      </c>
      <c r="AG56" s="161">
        <f>'Benefit Inputs'!AC36*('Discount Factors'!AG$11)</f>
        <v>0</v>
      </c>
      <c r="AH56" s="161">
        <f>'Benefit Inputs'!AD36*('Discount Factors'!AH$11)</f>
        <v>0</v>
      </c>
      <c r="AI56" s="161">
        <f>'Benefit Inputs'!AE36*('Discount Factors'!AI$11)</f>
        <v>0</v>
      </c>
      <c r="AJ56" s="161">
        <f>'Benefit Inputs'!AF36*('Discount Factors'!AJ$11)</f>
        <v>0</v>
      </c>
      <c r="AK56" s="161">
        <f>'Benefit Inputs'!AG36*('Discount Factors'!AK$11)</f>
        <v>0</v>
      </c>
      <c r="AL56" s="161">
        <f>'Benefit Inputs'!AH36*('Discount Factors'!AL$11)</f>
        <v>0</v>
      </c>
      <c r="AM56" s="161">
        <f>'Benefit Inputs'!AI36*('Discount Factors'!AM$11)</f>
        <v>0</v>
      </c>
      <c r="AN56" s="161">
        <f>'Benefit Inputs'!AJ36*('Discount Factors'!AN$11)</f>
        <v>0</v>
      </c>
      <c r="AO56" s="161">
        <f>'Benefit Inputs'!AK36*('Discount Factors'!AO$11)</f>
        <v>0</v>
      </c>
      <c r="AP56" s="161">
        <f>'Benefit Inputs'!AL36*('Discount Factors'!AP$11)</f>
        <v>0</v>
      </c>
      <c r="AQ56" s="161">
        <f>'Benefit Inputs'!AM36*('Discount Factors'!AQ$11)</f>
        <v>0</v>
      </c>
      <c r="AR56" s="161">
        <f>'Benefit Inputs'!AN36*('Discount Factors'!AR$11)</f>
        <v>0</v>
      </c>
      <c r="AS56" s="161">
        <f>'Benefit Inputs'!AO36*('Discount Factors'!AS$11)</f>
        <v>0</v>
      </c>
      <c r="AT56" s="161">
        <f>'Benefit Inputs'!AP36*('Discount Factors'!AT$11)</f>
        <v>0</v>
      </c>
      <c r="AU56" s="161">
        <f>'Benefit Inputs'!AQ36*('Discount Factors'!AU$11)</f>
        <v>0</v>
      </c>
      <c r="AV56" s="161">
        <f>'Benefit Inputs'!AR36*('Discount Factors'!AV$11)</f>
        <v>0</v>
      </c>
      <c r="AW56" s="161">
        <f>'Benefit Inputs'!AS36*('Discount Factors'!AW$11)</f>
        <v>0</v>
      </c>
      <c r="AX56" s="161">
        <f>'Benefit Inputs'!AT36*('Discount Factors'!AX$11)</f>
        <v>0</v>
      </c>
      <c r="AY56" s="161">
        <f>'Benefit Inputs'!AU36*('Discount Factors'!AY$11)</f>
        <v>0</v>
      </c>
      <c r="AZ56" s="161">
        <f>'Benefit Inputs'!AV36*('Discount Factors'!AZ$11)</f>
        <v>0</v>
      </c>
      <c r="BA56" s="161">
        <f>'Benefit Inputs'!AW36*('Discount Factors'!BA$11)</f>
        <v>0</v>
      </c>
      <c r="BB56" s="161">
        <f>'Benefit Inputs'!AX36*('Discount Factors'!BB$11)</f>
        <v>0</v>
      </c>
      <c r="BC56" s="161">
        <f>'Benefit Inputs'!AY36*('Discount Factors'!BC$11)</f>
        <v>0</v>
      </c>
      <c r="BD56" s="161">
        <f>'Benefit Inputs'!AZ36*('Discount Factors'!BD$11)</f>
        <v>0</v>
      </c>
      <c r="BE56" s="161">
        <f>'Benefit Inputs'!BA36*('Discount Factors'!BE$11)</f>
        <v>0</v>
      </c>
      <c r="BF56" s="161">
        <f>'Benefit Inputs'!BB36*('Discount Factors'!BF$11)</f>
        <v>0</v>
      </c>
      <c r="BG56" s="161">
        <f>'Benefit Inputs'!BC36*('Discount Factors'!BG$11)</f>
        <v>0</v>
      </c>
      <c r="BH56" s="161">
        <f>'Benefit Inputs'!BD36*('Discount Factors'!BH$11)</f>
        <v>0</v>
      </c>
      <c r="BI56" s="161">
        <f>'Benefit Inputs'!BE36*('Discount Factors'!BI$11)</f>
        <v>0</v>
      </c>
      <c r="BJ56" s="161">
        <f>'Benefit Inputs'!BF36*('Discount Factors'!BJ$11)</f>
        <v>0</v>
      </c>
      <c r="BK56" s="161">
        <f>'Benefit Inputs'!BG36*('Discount Factors'!BK$11)</f>
        <v>0</v>
      </c>
      <c r="BL56" s="161">
        <f>'Benefit Inputs'!BH36*('Discount Factors'!BL$11)</f>
        <v>0</v>
      </c>
      <c r="BM56" s="161">
        <f>'Benefit Inputs'!BI36*('Discount Factors'!BM$11)</f>
        <v>0</v>
      </c>
      <c r="BN56" s="161">
        <f>'Benefit Inputs'!BJ36*('Discount Factors'!BN$11)</f>
        <v>0</v>
      </c>
      <c r="BO56" s="161">
        <f>'Benefit Inputs'!BK36*('Discount Factors'!BO$11)</f>
        <v>0</v>
      </c>
      <c r="BP56" s="161">
        <f>'Benefit Inputs'!BL36*('Discount Factors'!BP$11)</f>
        <v>0</v>
      </c>
      <c r="BQ56" s="161">
        <f>'Benefit Inputs'!BM36*('Discount Factors'!BQ$11)</f>
        <v>0</v>
      </c>
      <c r="BR56" s="161">
        <f>'Benefit Inputs'!BN36*('Discount Factors'!BR$11)</f>
        <v>0</v>
      </c>
      <c r="BS56" s="161">
        <f>'Benefit Inputs'!BO36*('Discount Factors'!BS$11)</f>
        <v>0</v>
      </c>
      <c r="BT56" s="161">
        <f>'Benefit Inputs'!BP36*('Discount Factors'!BT$11)</f>
        <v>0</v>
      </c>
      <c r="BU56" s="161">
        <f>'Benefit Inputs'!BQ36*('Discount Factors'!BU$11)</f>
        <v>0</v>
      </c>
      <c r="BV56" s="161">
        <f>'Benefit Inputs'!BR36*('Discount Factors'!BV$11)</f>
        <v>0</v>
      </c>
      <c r="BW56" s="161">
        <f>'Benefit Inputs'!BS36*('Discount Factors'!BW$11)</f>
        <v>0</v>
      </c>
      <c r="BX56" s="161">
        <f>'Benefit Inputs'!BT36*('Discount Factors'!BX$11)</f>
        <v>0</v>
      </c>
      <c r="BY56" s="161">
        <f>'Benefit Inputs'!BU36*('Discount Factors'!BY$11)</f>
        <v>0</v>
      </c>
      <c r="BZ56" s="161">
        <f>'Benefit Inputs'!BV36*('Discount Factors'!BZ$11)</f>
        <v>0</v>
      </c>
      <c r="CA56" s="161">
        <f>'Benefit Inputs'!BW36*('Discount Factors'!CA$11)</f>
        <v>0</v>
      </c>
      <c r="CB56" s="161">
        <f>'Benefit Inputs'!BX36*('Discount Factors'!CB$11)</f>
        <v>0</v>
      </c>
      <c r="CC56" s="161">
        <f>'Benefit Inputs'!BY36*('Discount Factors'!CC$11)</f>
        <v>0</v>
      </c>
      <c r="CD56" s="161">
        <f>'Benefit Inputs'!BZ36*('Discount Factors'!CD$11)</f>
        <v>0</v>
      </c>
      <c r="CE56" s="161">
        <f>'Benefit Inputs'!CA36*('Discount Factors'!CE$11)</f>
        <v>0</v>
      </c>
      <c r="CF56" s="161">
        <f>'Benefit Inputs'!CB36*('Discount Factors'!CF$11)</f>
        <v>0</v>
      </c>
      <c r="CG56" s="161">
        <f>'Benefit Inputs'!CC36*('Discount Factors'!CG$11)</f>
        <v>0</v>
      </c>
      <c r="CH56" s="161">
        <f>'Benefit Inputs'!CD36*('Discount Factors'!CH$11)</f>
        <v>0</v>
      </c>
      <c r="CI56" s="161">
        <f>'Benefit Inputs'!CE36*('Discount Factors'!CI$11)</f>
        <v>0</v>
      </c>
      <c r="CJ56" s="161">
        <f>'Benefit Inputs'!CF36*('Discount Factors'!CJ$11)</f>
        <v>0</v>
      </c>
      <c r="CK56" s="161">
        <f>'Benefit Inputs'!CG36*('Discount Factors'!CK$11)</f>
        <v>0</v>
      </c>
      <c r="CL56" s="161">
        <f>'Benefit Inputs'!CH36*('Discount Factors'!CL$11)</f>
        <v>0</v>
      </c>
      <c r="CM56" s="161">
        <f>'Benefit Inputs'!CI36*('Discount Factors'!CM$11)</f>
        <v>0</v>
      </c>
      <c r="CN56" s="161">
        <f>'Benefit Inputs'!CJ36*('Discount Factors'!CN$11)</f>
        <v>0</v>
      </c>
      <c r="CO56" s="161">
        <f>'Benefit Inputs'!CK36*('Discount Factors'!CO$11)</f>
        <v>0</v>
      </c>
      <c r="CP56" s="161">
        <f>'Benefit Inputs'!CL36*('Discount Factors'!CP$11)</f>
        <v>0</v>
      </c>
    </row>
    <row r="57" spans="1:94" ht="14" x14ac:dyDescent="0.3">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row>
    <row r="58" spans="1:94" ht="14" x14ac:dyDescent="0.3">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row>
    <row r="59" spans="1:94" ht="14" x14ac:dyDescent="0.3">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row>
    <row r="60" spans="1:94" ht="14" x14ac:dyDescent="0.3">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row>
    <row r="61" spans="1:94" ht="14" x14ac:dyDescent="0.3">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row>
    <row r="62" spans="1:94" ht="14" x14ac:dyDescent="0.3">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row>
    <row r="63" spans="1:94" ht="14" x14ac:dyDescent="0.3">
      <c r="A63" s="2">
        <f>'Benefit Inputs'!A39</f>
        <v>8</v>
      </c>
      <c r="B63" s="2">
        <f>'Benefit Inputs'!$C39</f>
        <v>0</v>
      </c>
      <c r="E63" s="2">
        <f>'Benefit Inputs'!$E39</f>
        <v>0</v>
      </c>
      <c r="H63" s="2" t="str">
        <f>E63&amp;B63</f>
        <v>00</v>
      </c>
      <c r="O63" s="2" t="s">
        <v>104</v>
      </c>
      <c r="P63" s="161">
        <f>'Benefit Inputs'!L40*('Discount Factors'!P$11)</f>
        <v>0</v>
      </c>
      <c r="Q63" s="161">
        <f>'Benefit Inputs'!M40*('Discount Factors'!Q$11)</f>
        <v>0</v>
      </c>
      <c r="R63" s="161">
        <f>'Benefit Inputs'!N40*('Discount Factors'!R$11)</f>
        <v>0</v>
      </c>
      <c r="S63" s="161">
        <f>'Benefit Inputs'!O40*('Discount Factors'!S$11)</f>
        <v>0</v>
      </c>
      <c r="T63" s="161">
        <f>'Benefit Inputs'!P40*('Discount Factors'!T$11)</f>
        <v>0</v>
      </c>
      <c r="U63" s="161">
        <f>'Benefit Inputs'!Q40*('Discount Factors'!U$11)</f>
        <v>0</v>
      </c>
      <c r="V63" s="161">
        <f>'Benefit Inputs'!R40*('Discount Factors'!V$11)</f>
        <v>0</v>
      </c>
      <c r="W63" s="161">
        <f>'Benefit Inputs'!S40*('Discount Factors'!W$11)</f>
        <v>0</v>
      </c>
      <c r="X63" s="161">
        <f>'Benefit Inputs'!T40*('Discount Factors'!X$11)</f>
        <v>0</v>
      </c>
      <c r="Y63" s="161">
        <f>'Benefit Inputs'!U40*('Discount Factors'!Y$11)</f>
        <v>0</v>
      </c>
      <c r="Z63" s="161">
        <f>'Benefit Inputs'!V40*('Discount Factors'!Z$11)</f>
        <v>0</v>
      </c>
      <c r="AA63" s="161">
        <f>'Benefit Inputs'!W40*('Discount Factors'!AA$11)</f>
        <v>0</v>
      </c>
      <c r="AB63" s="161">
        <f>'Benefit Inputs'!X40*('Discount Factors'!AB$11)</f>
        <v>0</v>
      </c>
      <c r="AC63" s="161">
        <f>'Benefit Inputs'!Y40*('Discount Factors'!AC$11)</f>
        <v>0</v>
      </c>
      <c r="AD63" s="161">
        <f>'Benefit Inputs'!Z40*('Discount Factors'!AD$11)</f>
        <v>0</v>
      </c>
      <c r="AE63" s="161">
        <f>'Benefit Inputs'!AA40*('Discount Factors'!AE$11)</f>
        <v>0</v>
      </c>
      <c r="AF63" s="161">
        <f>'Benefit Inputs'!AB40*('Discount Factors'!AF$11)</f>
        <v>0</v>
      </c>
      <c r="AG63" s="161">
        <f>'Benefit Inputs'!AC40*('Discount Factors'!AG$11)</f>
        <v>0</v>
      </c>
      <c r="AH63" s="161">
        <f>'Benefit Inputs'!AD40*('Discount Factors'!AH$11)</f>
        <v>0</v>
      </c>
      <c r="AI63" s="161">
        <f>'Benefit Inputs'!AE40*('Discount Factors'!AI$11)</f>
        <v>0</v>
      </c>
      <c r="AJ63" s="161">
        <f>'Benefit Inputs'!AF40*('Discount Factors'!AJ$11)</f>
        <v>0</v>
      </c>
      <c r="AK63" s="161">
        <f>'Benefit Inputs'!AG40*('Discount Factors'!AK$11)</f>
        <v>0</v>
      </c>
      <c r="AL63" s="161">
        <f>'Benefit Inputs'!AH40*('Discount Factors'!AL$11)</f>
        <v>0</v>
      </c>
      <c r="AM63" s="161">
        <f>'Benefit Inputs'!AI40*('Discount Factors'!AM$11)</f>
        <v>0</v>
      </c>
      <c r="AN63" s="161">
        <f>'Benefit Inputs'!AJ40*('Discount Factors'!AN$11)</f>
        <v>0</v>
      </c>
      <c r="AO63" s="161">
        <f>'Benefit Inputs'!AK40*('Discount Factors'!AO$11)</f>
        <v>0</v>
      </c>
      <c r="AP63" s="161">
        <f>'Benefit Inputs'!AL40*('Discount Factors'!AP$11)</f>
        <v>0</v>
      </c>
      <c r="AQ63" s="161">
        <f>'Benefit Inputs'!AM40*('Discount Factors'!AQ$11)</f>
        <v>0</v>
      </c>
      <c r="AR63" s="161">
        <f>'Benefit Inputs'!AN40*('Discount Factors'!AR$11)</f>
        <v>0</v>
      </c>
      <c r="AS63" s="161">
        <f>'Benefit Inputs'!AO40*('Discount Factors'!AS$11)</f>
        <v>0</v>
      </c>
      <c r="AT63" s="161">
        <f>'Benefit Inputs'!AP40*('Discount Factors'!AT$11)</f>
        <v>0</v>
      </c>
      <c r="AU63" s="161">
        <f>'Benefit Inputs'!AQ40*('Discount Factors'!AU$11)</f>
        <v>0</v>
      </c>
      <c r="AV63" s="161">
        <f>'Benefit Inputs'!AR40*('Discount Factors'!AV$11)</f>
        <v>0</v>
      </c>
      <c r="AW63" s="161">
        <f>'Benefit Inputs'!AS40*('Discount Factors'!AW$11)</f>
        <v>0</v>
      </c>
      <c r="AX63" s="161">
        <f>'Benefit Inputs'!AT40*('Discount Factors'!AX$11)</f>
        <v>0</v>
      </c>
      <c r="AY63" s="161">
        <f>'Benefit Inputs'!AU40*('Discount Factors'!AY$11)</f>
        <v>0</v>
      </c>
      <c r="AZ63" s="161">
        <f>'Benefit Inputs'!AV40*('Discount Factors'!AZ$11)</f>
        <v>0</v>
      </c>
      <c r="BA63" s="161">
        <f>'Benefit Inputs'!AW40*('Discount Factors'!BA$11)</f>
        <v>0</v>
      </c>
      <c r="BB63" s="161">
        <f>'Benefit Inputs'!AX40*('Discount Factors'!BB$11)</f>
        <v>0</v>
      </c>
      <c r="BC63" s="161">
        <f>'Benefit Inputs'!AY40*('Discount Factors'!BC$11)</f>
        <v>0</v>
      </c>
      <c r="BD63" s="161">
        <f>'Benefit Inputs'!AZ40*('Discount Factors'!BD$11)</f>
        <v>0</v>
      </c>
      <c r="BE63" s="161">
        <f>'Benefit Inputs'!BA40*('Discount Factors'!BE$11)</f>
        <v>0</v>
      </c>
      <c r="BF63" s="161">
        <f>'Benefit Inputs'!BB40*('Discount Factors'!BF$11)</f>
        <v>0</v>
      </c>
      <c r="BG63" s="161">
        <f>'Benefit Inputs'!BC40*('Discount Factors'!BG$11)</f>
        <v>0</v>
      </c>
      <c r="BH63" s="161">
        <f>'Benefit Inputs'!BD40*('Discount Factors'!BH$11)</f>
        <v>0</v>
      </c>
      <c r="BI63" s="161">
        <f>'Benefit Inputs'!BE40*('Discount Factors'!BI$11)</f>
        <v>0</v>
      </c>
      <c r="BJ63" s="161">
        <f>'Benefit Inputs'!BF40*('Discount Factors'!BJ$11)</f>
        <v>0</v>
      </c>
      <c r="BK63" s="161">
        <f>'Benefit Inputs'!BG40*('Discount Factors'!BK$11)</f>
        <v>0</v>
      </c>
      <c r="BL63" s="161">
        <f>'Benefit Inputs'!BH40*('Discount Factors'!BL$11)</f>
        <v>0</v>
      </c>
      <c r="BM63" s="161">
        <f>'Benefit Inputs'!BI40*('Discount Factors'!BM$11)</f>
        <v>0</v>
      </c>
      <c r="BN63" s="161">
        <f>'Benefit Inputs'!BJ40*('Discount Factors'!BN$11)</f>
        <v>0</v>
      </c>
      <c r="BO63" s="161">
        <f>'Benefit Inputs'!BK40*('Discount Factors'!BO$11)</f>
        <v>0</v>
      </c>
      <c r="BP63" s="161">
        <f>'Benefit Inputs'!BL40*('Discount Factors'!BP$11)</f>
        <v>0</v>
      </c>
      <c r="BQ63" s="161">
        <f>'Benefit Inputs'!BM40*('Discount Factors'!BQ$11)</f>
        <v>0</v>
      </c>
      <c r="BR63" s="161">
        <f>'Benefit Inputs'!BN40*('Discount Factors'!BR$11)</f>
        <v>0</v>
      </c>
      <c r="BS63" s="161">
        <f>'Benefit Inputs'!BO40*('Discount Factors'!BS$11)</f>
        <v>0</v>
      </c>
      <c r="BT63" s="161">
        <f>'Benefit Inputs'!BP40*('Discount Factors'!BT$11)</f>
        <v>0</v>
      </c>
      <c r="BU63" s="161">
        <f>'Benefit Inputs'!BQ40*('Discount Factors'!BU$11)</f>
        <v>0</v>
      </c>
      <c r="BV63" s="161">
        <f>'Benefit Inputs'!BR40*('Discount Factors'!BV$11)</f>
        <v>0</v>
      </c>
      <c r="BW63" s="161">
        <f>'Benefit Inputs'!BS40*('Discount Factors'!BW$11)</f>
        <v>0</v>
      </c>
      <c r="BX63" s="161">
        <f>'Benefit Inputs'!BT40*('Discount Factors'!BX$11)</f>
        <v>0</v>
      </c>
      <c r="BY63" s="161">
        <f>'Benefit Inputs'!BU40*('Discount Factors'!BY$11)</f>
        <v>0</v>
      </c>
      <c r="BZ63" s="161">
        <f>'Benefit Inputs'!BV40*('Discount Factors'!BZ$11)</f>
        <v>0</v>
      </c>
      <c r="CA63" s="161">
        <f>'Benefit Inputs'!BW40*('Discount Factors'!CA$11)</f>
        <v>0</v>
      </c>
      <c r="CB63" s="161">
        <f>'Benefit Inputs'!BX40*('Discount Factors'!CB$11)</f>
        <v>0</v>
      </c>
      <c r="CC63" s="161">
        <f>'Benefit Inputs'!BY40*('Discount Factors'!CC$11)</f>
        <v>0</v>
      </c>
      <c r="CD63" s="161">
        <f>'Benefit Inputs'!BZ40*('Discount Factors'!CD$11)</f>
        <v>0</v>
      </c>
      <c r="CE63" s="161">
        <f>'Benefit Inputs'!CA40*('Discount Factors'!CE$11)</f>
        <v>0</v>
      </c>
      <c r="CF63" s="161">
        <f>'Benefit Inputs'!CB40*('Discount Factors'!CF$11)</f>
        <v>0</v>
      </c>
      <c r="CG63" s="161">
        <f>'Benefit Inputs'!CC40*('Discount Factors'!CG$11)</f>
        <v>0</v>
      </c>
      <c r="CH63" s="161">
        <f>'Benefit Inputs'!CD40*('Discount Factors'!CH$11)</f>
        <v>0</v>
      </c>
      <c r="CI63" s="161">
        <f>'Benefit Inputs'!CE40*('Discount Factors'!CI$11)</f>
        <v>0</v>
      </c>
      <c r="CJ63" s="161">
        <f>'Benefit Inputs'!CF40*('Discount Factors'!CJ$11)</f>
        <v>0</v>
      </c>
      <c r="CK63" s="161">
        <f>'Benefit Inputs'!CG40*('Discount Factors'!CK$11)</f>
        <v>0</v>
      </c>
      <c r="CL63" s="161">
        <f>'Benefit Inputs'!CH40*('Discount Factors'!CL$11)</f>
        <v>0</v>
      </c>
      <c r="CM63" s="161">
        <f>'Benefit Inputs'!CI40*('Discount Factors'!CM$11)</f>
        <v>0</v>
      </c>
      <c r="CN63" s="161">
        <f>'Benefit Inputs'!CJ40*('Discount Factors'!CN$11)</f>
        <v>0</v>
      </c>
      <c r="CO63" s="161">
        <f>'Benefit Inputs'!CK40*('Discount Factors'!CO$11)</f>
        <v>0</v>
      </c>
      <c r="CP63" s="161">
        <f>'Benefit Inputs'!CL40*('Discount Factors'!CP$11)</f>
        <v>0</v>
      </c>
    </row>
    <row r="64" spans="1:94" ht="14" x14ac:dyDescent="0.3">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row>
    <row r="65" spans="1:94" ht="14" x14ac:dyDescent="0.3">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row>
    <row r="66" spans="1:94" ht="14" x14ac:dyDescent="0.3">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row>
    <row r="67" spans="1:94" ht="14" x14ac:dyDescent="0.3">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row>
    <row r="68" spans="1:94" ht="14" x14ac:dyDescent="0.3">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row>
    <row r="69" spans="1:94" ht="14" x14ac:dyDescent="0.3">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row>
    <row r="70" spans="1:94" ht="14" x14ac:dyDescent="0.3">
      <c r="A70" s="2">
        <f>'Benefit Inputs'!A43</f>
        <v>9</v>
      </c>
      <c r="B70" s="2">
        <f>'Benefit Inputs'!$C43</f>
        <v>0</v>
      </c>
      <c r="E70" s="2">
        <f>'Benefit Inputs'!$E43</f>
        <v>0</v>
      </c>
      <c r="H70" s="2" t="str">
        <f>E70&amp;B70</f>
        <v>00</v>
      </c>
      <c r="O70" s="2" t="s">
        <v>104</v>
      </c>
      <c r="P70" s="161">
        <f>'Benefit Inputs'!L44*('Discount Factors'!P$11)</f>
        <v>0</v>
      </c>
      <c r="Q70" s="161">
        <f>'Benefit Inputs'!M44*('Discount Factors'!Q$11)</f>
        <v>0</v>
      </c>
      <c r="R70" s="161">
        <f>'Benefit Inputs'!N44*('Discount Factors'!R$11)</f>
        <v>0</v>
      </c>
      <c r="S70" s="161">
        <f>'Benefit Inputs'!O44*('Discount Factors'!S$11)</f>
        <v>0</v>
      </c>
      <c r="T70" s="161">
        <f>'Benefit Inputs'!P44*('Discount Factors'!T$11)</f>
        <v>0</v>
      </c>
      <c r="U70" s="161">
        <f>'Benefit Inputs'!Q44*('Discount Factors'!U$11)</f>
        <v>0</v>
      </c>
      <c r="V70" s="161">
        <f>'Benefit Inputs'!R44*('Discount Factors'!V$11)</f>
        <v>0</v>
      </c>
      <c r="W70" s="161">
        <f>'Benefit Inputs'!S44*('Discount Factors'!W$11)</f>
        <v>0</v>
      </c>
      <c r="X70" s="161">
        <f>'Benefit Inputs'!T44*('Discount Factors'!X$11)</f>
        <v>0</v>
      </c>
      <c r="Y70" s="161">
        <f>'Benefit Inputs'!U44*('Discount Factors'!Y$11)</f>
        <v>0</v>
      </c>
      <c r="Z70" s="161">
        <f>'Benefit Inputs'!V44*('Discount Factors'!Z$11)</f>
        <v>0</v>
      </c>
      <c r="AA70" s="161">
        <f>'Benefit Inputs'!W44*('Discount Factors'!AA$11)</f>
        <v>0</v>
      </c>
      <c r="AB70" s="161">
        <f>'Benefit Inputs'!X44*('Discount Factors'!AB$11)</f>
        <v>0</v>
      </c>
      <c r="AC70" s="161">
        <f>'Benefit Inputs'!Y44*('Discount Factors'!AC$11)</f>
        <v>0</v>
      </c>
      <c r="AD70" s="161">
        <f>'Benefit Inputs'!Z44*('Discount Factors'!AD$11)</f>
        <v>0</v>
      </c>
      <c r="AE70" s="161">
        <f>'Benefit Inputs'!AA44*('Discount Factors'!AE$11)</f>
        <v>0</v>
      </c>
      <c r="AF70" s="161">
        <f>'Benefit Inputs'!AB44*('Discount Factors'!AF$11)</f>
        <v>0</v>
      </c>
      <c r="AG70" s="161">
        <f>'Benefit Inputs'!AC44*('Discount Factors'!AG$11)</f>
        <v>0</v>
      </c>
      <c r="AH70" s="161">
        <f>'Benefit Inputs'!AD44*('Discount Factors'!AH$11)</f>
        <v>0</v>
      </c>
      <c r="AI70" s="161">
        <f>'Benefit Inputs'!AE44*('Discount Factors'!AI$11)</f>
        <v>0</v>
      </c>
      <c r="AJ70" s="161">
        <f>'Benefit Inputs'!AF44*('Discount Factors'!AJ$11)</f>
        <v>0</v>
      </c>
      <c r="AK70" s="161">
        <f>'Benefit Inputs'!AG44*('Discount Factors'!AK$11)</f>
        <v>0</v>
      </c>
      <c r="AL70" s="161">
        <f>'Benefit Inputs'!AH44*('Discount Factors'!AL$11)</f>
        <v>0</v>
      </c>
      <c r="AM70" s="161">
        <f>'Benefit Inputs'!AI44*('Discount Factors'!AM$11)</f>
        <v>0</v>
      </c>
      <c r="AN70" s="161">
        <f>'Benefit Inputs'!AJ44*('Discount Factors'!AN$11)</f>
        <v>0</v>
      </c>
      <c r="AO70" s="161">
        <f>'Benefit Inputs'!AK44*('Discount Factors'!AO$11)</f>
        <v>0</v>
      </c>
      <c r="AP70" s="161">
        <f>'Benefit Inputs'!AL44*('Discount Factors'!AP$11)</f>
        <v>0</v>
      </c>
      <c r="AQ70" s="161">
        <f>'Benefit Inputs'!AM44*('Discount Factors'!AQ$11)</f>
        <v>0</v>
      </c>
      <c r="AR70" s="161">
        <f>'Benefit Inputs'!AN44*('Discount Factors'!AR$11)</f>
        <v>0</v>
      </c>
      <c r="AS70" s="161">
        <f>'Benefit Inputs'!AO44*('Discount Factors'!AS$11)</f>
        <v>0</v>
      </c>
      <c r="AT70" s="161">
        <f>'Benefit Inputs'!AP44*('Discount Factors'!AT$11)</f>
        <v>0</v>
      </c>
      <c r="AU70" s="161">
        <f>'Benefit Inputs'!AQ44*('Discount Factors'!AU$11)</f>
        <v>0</v>
      </c>
      <c r="AV70" s="161">
        <f>'Benefit Inputs'!AR44*('Discount Factors'!AV$11)</f>
        <v>0</v>
      </c>
      <c r="AW70" s="161">
        <f>'Benefit Inputs'!AS44*('Discount Factors'!AW$11)</f>
        <v>0</v>
      </c>
      <c r="AX70" s="161">
        <f>'Benefit Inputs'!AT44*('Discount Factors'!AX$11)</f>
        <v>0</v>
      </c>
      <c r="AY70" s="161">
        <f>'Benefit Inputs'!AU44*('Discount Factors'!AY$11)</f>
        <v>0</v>
      </c>
      <c r="AZ70" s="161">
        <f>'Benefit Inputs'!AV44*('Discount Factors'!AZ$11)</f>
        <v>0</v>
      </c>
      <c r="BA70" s="161">
        <f>'Benefit Inputs'!AW44*('Discount Factors'!BA$11)</f>
        <v>0</v>
      </c>
      <c r="BB70" s="161">
        <f>'Benefit Inputs'!AX44*('Discount Factors'!BB$11)</f>
        <v>0</v>
      </c>
      <c r="BC70" s="161">
        <f>'Benefit Inputs'!AY44*('Discount Factors'!BC$11)</f>
        <v>0</v>
      </c>
      <c r="BD70" s="161">
        <f>'Benefit Inputs'!AZ44*('Discount Factors'!BD$11)</f>
        <v>0</v>
      </c>
      <c r="BE70" s="161">
        <f>'Benefit Inputs'!BA44*('Discount Factors'!BE$11)</f>
        <v>0</v>
      </c>
      <c r="BF70" s="161">
        <f>'Benefit Inputs'!BB44*('Discount Factors'!BF$11)</f>
        <v>0</v>
      </c>
      <c r="BG70" s="161">
        <f>'Benefit Inputs'!BC44*('Discount Factors'!BG$11)</f>
        <v>0</v>
      </c>
      <c r="BH70" s="161">
        <f>'Benefit Inputs'!BD44*('Discount Factors'!BH$11)</f>
        <v>0</v>
      </c>
      <c r="BI70" s="161">
        <f>'Benefit Inputs'!BE44*('Discount Factors'!BI$11)</f>
        <v>0</v>
      </c>
      <c r="BJ70" s="161">
        <f>'Benefit Inputs'!BF44*('Discount Factors'!BJ$11)</f>
        <v>0</v>
      </c>
      <c r="BK70" s="161">
        <f>'Benefit Inputs'!BG44*('Discount Factors'!BK$11)</f>
        <v>0</v>
      </c>
      <c r="BL70" s="161">
        <f>'Benefit Inputs'!BH44*('Discount Factors'!BL$11)</f>
        <v>0</v>
      </c>
      <c r="BM70" s="161">
        <f>'Benefit Inputs'!BI44*('Discount Factors'!BM$11)</f>
        <v>0</v>
      </c>
      <c r="BN70" s="161">
        <f>'Benefit Inputs'!BJ44*('Discount Factors'!BN$11)</f>
        <v>0</v>
      </c>
      <c r="BO70" s="161">
        <f>'Benefit Inputs'!BK44*('Discount Factors'!BO$11)</f>
        <v>0</v>
      </c>
      <c r="BP70" s="161">
        <f>'Benefit Inputs'!BL44*('Discount Factors'!BP$11)</f>
        <v>0</v>
      </c>
      <c r="BQ70" s="161">
        <f>'Benefit Inputs'!BM44*('Discount Factors'!BQ$11)</f>
        <v>0</v>
      </c>
      <c r="BR70" s="161">
        <f>'Benefit Inputs'!BN44*('Discount Factors'!BR$11)</f>
        <v>0</v>
      </c>
      <c r="BS70" s="161">
        <f>'Benefit Inputs'!BO44*('Discount Factors'!BS$11)</f>
        <v>0</v>
      </c>
      <c r="BT70" s="161">
        <f>'Benefit Inputs'!BP44*('Discount Factors'!BT$11)</f>
        <v>0</v>
      </c>
      <c r="BU70" s="161">
        <f>'Benefit Inputs'!BQ44*('Discount Factors'!BU$11)</f>
        <v>0</v>
      </c>
      <c r="BV70" s="161">
        <f>'Benefit Inputs'!BR44*('Discount Factors'!BV$11)</f>
        <v>0</v>
      </c>
      <c r="BW70" s="161">
        <f>'Benefit Inputs'!BS44*('Discount Factors'!BW$11)</f>
        <v>0</v>
      </c>
      <c r="BX70" s="161">
        <f>'Benefit Inputs'!BT44*('Discount Factors'!BX$11)</f>
        <v>0</v>
      </c>
      <c r="BY70" s="161">
        <f>'Benefit Inputs'!BU44*('Discount Factors'!BY$11)</f>
        <v>0</v>
      </c>
      <c r="BZ70" s="161">
        <f>'Benefit Inputs'!BV44*('Discount Factors'!BZ$11)</f>
        <v>0</v>
      </c>
      <c r="CA70" s="161">
        <f>'Benefit Inputs'!BW44*('Discount Factors'!CA$11)</f>
        <v>0</v>
      </c>
      <c r="CB70" s="161">
        <f>'Benefit Inputs'!BX44*('Discount Factors'!CB$11)</f>
        <v>0</v>
      </c>
      <c r="CC70" s="161">
        <f>'Benefit Inputs'!BY44*('Discount Factors'!CC$11)</f>
        <v>0</v>
      </c>
      <c r="CD70" s="161">
        <f>'Benefit Inputs'!BZ44*('Discount Factors'!CD$11)</f>
        <v>0</v>
      </c>
      <c r="CE70" s="161">
        <f>'Benefit Inputs'!CA44*('Discount Factors'!CE$11)</f>
        <v>0</v>
      </c>
      <c r="CF70" s="161">
        <f>'Benefit Inputs'!CB44*('Discount Factors'!CF$11)</f>
        <v>0</v>
      </c>
      <c r="CG70" s="161">
        <f>'Benefit Inputs'!CC44*('Discount Factors'!CG$11)</f>
        <v>0</v>
      </c>
      <c r="CH70" s="161">
        <f>'Benefit Inputs'!CD44*('Discount Factors'!CH$11)</f>
        <v>0</v>
      </c>
      <c r="CI70" s="161">
        <f>'Benefit Inputs'!CE44*('Discount Factors'!CI$11)</f>
        <v>0</v>
      </c>
      <c r="CJ70" s="161">
        <f>'Benefit Inputs'!CF44*('Discount Factors'!CJ$11)</f>
        <v>0</v>
      </c>
      <c r="CK70" s="161">
        <f>'Benefit Inputs'!CG44*('Discount Factors'!CK$11)</f>
        <v>0</v>
      </c>
      <c r="CL70" s="161">
        <f>'Benefit Inputs'!CH44*('Discount Factors'!CL$11)</f>
        <v>0</v>
      </c>
      <c r="CM70" s="161">
        <f>'Benefit Inputs'!CI44*('Discount Factors'!CM$11)</f>
        <v>0</v>
      </c>
      <c r="CN70" s="161">
        <f>'Benefit Inputs'!CJ44*('Discount Factors'!CN$11)</f>
        <v>0</v>
      </c>
      <c r="CO70" s="161">
        <f>'Benefit Inputs'!CK44*('Discount Factors'!CO$11)</f>
        <v>0</v>
      </c>
      <c r="CP70" s="161">
        <f>'Benefit Inputs'!CL44*('Discount Factors'!CP$11)</f>
        <v>0</v>
      </c>
    </row>
    <row r="71" spans="1:94" ht="14" x14ac:dyDescent="0.3">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row>
    <row r="72" spans="1:94" ht="14" x14ac:dyDescent="0.3">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row>
    <row r="73" spans="1:94" ht="14" x14ac:dyDescent="0.3">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row>
    <row r="74" spans="1:94" ht="14" x14ac:dyDescent="0.3">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row>
    <row r="75" spans="1:94" ht="14" x14ac:dyDescent="0.3">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row>
    <row r="76" spans="1:94" ht="14" x14ac:dyDescent="0.3">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row>
    <row r="77" spans="1:94" ht="14" x14ac:dyDescent="0.3">
      <c r="A77" s="2">
        <f>'Benefit Inputs'!A47</f>
        <v>10</v>
      </c>
      <c r="B77" s="2">
        <f>'Benefit Inputs'!$C47</f>
        <v>0</v>
      </c>
      <c r="E77" s="2">
        <f>'Benefit Inputs'!$E47</f>
        <v>0</v>
      </c>
      <c r="H77" s="2" t="str">
        <f>E77&amp;B77</f>
        <v>00</v>
      </c>
      <c r="O77" s="2" t="s">
        <v>104</v>
      </c>
      <c r="P77" s="161">
        <f>'Benefit Inputs'!L48*('Discount Factors'!P$11)</f>
        <v>0</v>
      </c>
      <c r="Q77" s="161">
        <f>'Benefit Inputs'!M48*('Discount Factors'!Q$11)</f>
        <v>0</v>
      </c>
      <c r="R77" s="161">
        <f>'Benefit Inputs'!N48*('Discount Factors'!R$11)</f>
        <v>0</v>
      </c>
      <c r="S77" s="161">
        <f>'Benefit Inputs'!O48*('Discount Factors'!S$11)</f>
        <v>0</v>
      </c>
      <c r="T77" s="161">
        <f>'Benefit Inputs'!P48*('Discount Factors'!T$11)</f>
        <v>0</v>
      </c>
      <c r="U77" s="161">
        <f>'Benefit Inputs'!Q48*('Discount Factors'!U$11)</f>
        <v>0</v>
      </c>
      <c r="V77" s="161">
        <f>'Benefit Inputs'!R48*('Discount Factors'!V$11)</f>
        <v>0</v>
      </c>
      <c r="W77" s="161">
        <f>'Benefit Inputs'!S48*('Discount Factors'!W$11)</f>
        <v>0</v>
      </c>
      <c r="X77" s="161">
        <f>'Benefit Inputs'!T48*('Discount Factors'!X$11)</f>
        <v>0</v>
      </c>
      <c r="Y77" s="161">
        <f>'Benefit Inputs'!U48*('Discount Factors'!Y$11)</f>
        <v>0</v>
      </c>
      <c r="Z77" s="161">
        <f>'Benefit Inputs'!V48*('Discount Factors'!Z$11)</f>
        <v>0</v>
      </c>
      <c r="AA77" s="161">
        <f>'Benefit Inputs'!W48*('Discount Factors'!AA$11)</f>
        <v>0</v>
      </c>
      <c r="AB77" s="161">
        <f>'Benefit Inputs'!X48*('Discount Factors'!AB$11)</f>
        <v>0</v>
      </c>
      <c r="AC77" s="161">
        <f>'Benefit Inputs'!Y48*('Discount Factors'!AC$11)</f>
        <v>0</v>
      </c>
      <c r="AD77" s="161">
        <f>'Benefit Inputs'!Z48*('Discount Factors'!AD$11)</f>
        <v>0</v>
      </c>
      <c r="AE77" s="161">
        <f>'Benefit Inputs'!AA48*('Discount Factors'!AE$11)</f>
        <v>0</v>
      </c>
      <c r="AF77" s="161">
        <f>'Benefit Inputs'!AB48*('Discount Factors'!AF$11)</f>
        <v>0</v>
      </c>
      <c r="AG77" s="161">
        <f>'Benefit Inputs'!AC48*('Discount Factors'!AG$11)</f>
        <v>0</v>
      </c>
      <c r="AH77" s="161">
        <f>'Benefit Inputs'!AD48*('Discount Factors'!AH$11)</f>
        <v>0</v>
      </c>
      <c r="AI77" s="161">
        <f>'Benefit Inputs'!AE48*('Discount Factors'!AI$11)</f>
        <v>0</v>
      </c>
      <c r="AJ77" s="161">
        <f>'Benefit Inputs'!AF48*('Discount Factors'!AJ$11)</f>
        <v>0</v>
      </c>
      <c r="AK77" s="161">
        <f>'Benefit Inputs'!AG48*('Discount Factors'!AK$11)</f>
        <v>0</v>
      </c>
      <c r="AL77" s="161">
        <f>'Benefit Inputs'!AH48*('Discount Factors'!AL$11)</f>
        <v>0</v>
      </c>
      <c r="AM77" s="161">
        <f>'Benefit Inputs'!AI48*('Discount Factors'!AM$11)</f>
        <v>0</v>
      </c>
      <c r="AN77" s="161">
        <f>'Benefit Inputs'!AJ48*('Discount Factors'!AN$11)</f>
        <v>0</v>
      </c>
      <c r="AO77" s="161">
        <f>'Benefit Inputs'!AK48*('Discount Factors'!AO$11)</f>
        <v>0</v>
      </c>
      <c r="AP77" s="161">
        <f>'Benefit Inputs'!AL48*('Discount Factors'!AP$11)</f>
        <v>0</v>
      </c>
      <c r="AQ77" s="161">
        <f>'Benefit Inputs'!AM48*('Discount Factors'!AQ$11)</f>
        <v>0</v>
      </c>
      <c r="AR77" s="161">
        <f>'Benefit Inputs'!AN48*('Discount Factors'!AR$11)</f>
        <v>0</v>
      </c>
      <c r="AS77" s="161">
        <f>'Benefit Inputs'!AO48*('Discount Factors'!AS$11)</f>
        <v>0</v>
      </c>
      <c r="AT77" s="161">
        <f>'Benefit Inputs'!AP48*('Discount Factors'!AT$11)</f>
        <v>0</v>
      </c>
      <c r="AU77" s="161">
        <f>'Benefit Inputs'!AQ48*('Discount Factors'!AU$11)</f>
        <v>0</v>
      </c>
      <c r="AV77" s="161">
        <f>'Benefit Inputs'!AR48*('Discount Factors'!AV$11)</f>
        <v>0</v>
      </c>
      <c r="AW77" s="161">
        <f>'Benefit Inputs'!AS48*('Discount Factors'!AW$11)</f>
        <v>0</v>
      </c>
      <c r="AX77" s="161">
        <f>'Benefit Inputs'!AT48*('Discount Factors'!AX$11)</f>
        <v>0</v>
      </c>
      <c r="AY77" s="161">
        <f>'Benefit Inputs'!AU48*('Discount Factors'!AY$11)</f>
        <v>0</v>
      </c>
      <c r="AZ77" s="161">
        <f>'Benefit Inputs'!AV48*('Discount Factors'!AZ$11)</f>
        <v>0</v>
      </c>
      <c r="BA77" s="161">
        <f>'Benefit Inputs'!AW48*('Discount Factors'!BA$11)</f>
        <v>0</v>
      </c>
      <c r="BB77" s="161">
        <f>'Benefit Inputs'!AX48*('Discount Factors'!BB$11)</f>
        <v>0</v>
      </c>
      <c r="BC77" s="161">
        <f>'Benefit Inputs'!AY48*('Discount Factors'!BC$11)</f>
        <v>0</v>
      </c>
      <c r="BD77" s="161">
        <f>'Benefit Inputs'!AZ48*('Discount Factors'!BD$11)</f>
        <v>0</v>
      </c>
      <c r="BE77" s="161">
        <f>'Benefit Inputs'!BA48*('Discount Factors'!BE$11)</f>
        <v>0</v>
      </c>
      <c r="BF77" s="161">
        <f>'Benefit Inputs'!BB48*('Discount Factors'!BF$11)</f>
        <v>0</v>
      </c>
      <c r="BG77" s="161">
        <f>'Benefit Inputs'!BC48*('Discount Factors'!BG$11)</f>
        <v>0</v>
      </c>
      <c r="BH77" s="161">
        <f>'Benefit Inputs'!BD48*('Discount Factors'!BH$11)</f>
        <v>0</v>
      </c>
      <c r="BI77" s="161">
        <f>'Benefit Inputs'!BE48*('Discount Factors'!BI$11)</f>
        <v>0</v>
      </c>
      <c r="BJ77" s="161">
        <f>'Benefit Inputs'!BF48*('Discount Factors'!BJ$11)</f>
        <v>0</v>
      </c>
      <c r="BK77" s="161">
        <f>'Benefit Inputs'!BG48*('Discount Factors'!BK$11)</f>
        <v>0</v>
      </c>
      <c r="BL77" s="161">
        <f>'Benefit Inputs'!BH48*('Discount Factors'!BL$11)</f>
        <v>0</v>
      </c>
      <c r="BM77" s="161">
        <f>'Benefit Inputs'!BI48*('Discount Factors'!BM$11)</f>
        <v>0</v>
      </c>
      <c r="BN77" s="161">
        <f>'Benefit Inputs'!BJ48*('Discount Factors'!BN$11)</f>
        <v>0</v>
      </c>
      <c r="BO77" s="161">
        <f>'Benefit Inputs'!BK48*('Discount Factors'!BO$11)</f>
        <v>0</v>
      </c>
      <c r="BP77" s="161">
        <f>'Benefit Inputs'!BL48*('Discount Factors'!BP$11)</f>
        <v>0</v>
      </c>
      <c r="BQ77" s="161">
        <f>'Benefit Inputs'!BM48*('Discount Factors'!BQ$11)</f>
        <v>0</v>
      </c>
      <c r="BR77" s="161">
        <f>'Benefit Inputs'!BN48*('Discount Factors'!BR$11)</f>
        <v>0</v>
      </c>
      <c r="BS77" s="161">
        <f>'Benefit Inputs'!BO48*('Discount Factors'!BS$11)</f>
        <v>0</v>
      </c>
      <c r="BT77" s="161">
        <f>'Benefit Inputs'!BP48*('Discount Factors'!BT$11)</f>
        <v>0</v>
      </c>
      <c r="BU77" s="161">
        <f>'Benefit Inputs'!BQ48*('Discount Factors'!BU$11)</f>
        <v>0</v>
      </c>
      <c r="BV77" s="161">
        <f>'Benefit Inputs'!BR48*('Discount Factors'!BV$11)</f>
        <v>0</v>
      </c>
      <c r="BW77" s="161">
        <f>'Benefit Inputs'!BS48*('Discount Factors'!BW$11)</f>
        <v>0</v>
      </c>
      <c r="BX77" s="161">
        <f>'Benefit Inputs'!BT48*('Discount Factors'!BX$11)</f>
        <v>0</v>
      </c>
      <c r="BY77" s="161">
        <f>'Benefit Inputs'!BU48*('Discount Factors'!BY$11)</f>
        <v>0</v>
      </c>
      <c r="BZ77" s="161">
        <f>'Benefit Inputs'!BV48*('Discount Factors'!BZ$11)</f>
        <v>0</v>
      </c>
      <c r="CA77" s="161">
        <f>'Benefit Inputs'!BW48*('Discount Factors'!CA$11)</f>
        <v>0</v>
      </c>
      <c r="CB77" s="161">
        <f>'Benefit Inputs'!BX48*('Discount Factors'!CB$11)</f>
        <v>0</v>
      </c>
      <c r="CC77" s="161">
        <f>'Benefit Inputs'!BY48*('Discount Factors'!CC$11)</f>
        <v>0</v>
      </c>
      <c r="CD77" s="161">
        <f>'Benefit Inputs'!BZ48*('Discount Factors'!CD$11)</f>
        <v>0</v>
      </c>
      <c r="CE77" s="161">
        <f>'Benefit Inputs'!CA48*('Discount Factors'!CE$11)</f>
        <v>0</v>
      </c>
      <c r="CF77" s="161">
        <f>'Benefit Inputs'!CB48*('Discount Factors'!CF$11)</f>
        <v>0</v>
      </c>
      <c r="CG77" s="161">
        <f>'Benefit Inputs'!CC48*('Discount Factors'!CG$11)</f>
        <v>0</v>
      </c>
      <c r="CH77" s="161">
        <f>'Benefit Inputs'!CD48*('Discount Factors'!CH$11)</f>
        <v>0</v>
      </c>
      <c r="CI77" s="161">
        <f>'Benefit Inputs'!CE48*('Discount Factors'!CI$11)</f>
        <v>0</v>
      </c>
      <c r="CJ77" s="161">
        <f>'Benefit Inputs'!CF48*('Discount Factors'!CJ$11)</f>
        <v>0</v>
      </c>
      <c r="CK77" s="161">
        <f>'Benefit Inputs'!CG48*('Discount Factors'!CK$11)</f>
        <v>0</v>
      </c>
      <c r="CL77" s="161">
        <f>'Benefit Inputs'!CH48*('Discount Factors'!CL$11)</f>
        <v>0</v>
      </c>
      <c r="CM77" s="161">
        <f>'Benefit Inputs'!CI48*('Discount Factors'!CM$11)</f>
        <v>0</v>
      </c>
      <c r="CN77" s="161">
        <f>'Benefit Inputs'!CJ48*('Discount Factors'!CN$11)</f>
        <v>0</v>
      </c>
      <c r="CO77" s="161">
        <f>'Benefit Inputs'!CK48*('Discount Factors'!CO$11)</f>
        <v>0</v>
      </c>
      <c r="CP77" s="161">
        <f>'Benefit Inputs'!CL48*('Discount Factors'!CP$11)</f>
        <v>0</v>
      </c>
    </row>
    <row r="78" spans="1:94" ht="14" x14ac:dyDescent="0.3">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row>
    <row r="79" spans="1:94" ht="14" x14ac:dyDescent="0.3">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row>
    <row r="80" spans="1:94" ht="14" x14ac:dyDescent="0.3">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row>
    <row r="81" spans="1:94" ht="14" x14ac:dyDescent="0.3">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row>
    <row r="82" spans="1:94" ht="14" x14ac:dyDescent="0.3">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row>
    <row r="83" spans="1:94" ht="14" x14ac:dyDescent="0.3">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row>
    <row r="84" spans="1:94" ht="14" x14ac:dyDescent="0.3">
      <c r="A84" s="2">
        <f>'Benefit Inputs'!A51</f>
        <v>11</v>
      </c>
      <c r="B84" s="2">
        <f>'Benefit Inputs'!$C51</f>
        <v>0</v>
      </c>
      <c r="E84" s="2">
        <f>'Benefit Inputs'!$E51</f>
        <v>0</v>
      </c>
      <c r="H84" s="2" t="str">
        <f>E84&amp;B84</f>
        <v>00</v>
      </c>
      <c r="O84" s="2" t="s">
        <v>104</v>
      </c>
      <c r="P84" s="161">
        <f>'Benefit Inputs'!L52*('Discount Factors'!P$11)</f>
        <v>0</v>
      </c>
      <c r="Q84" s="161">
        <f>'Benefit Inputs'!M52*('Discount Factors'!Q$11)</f>
        <v>0</v>
      </c>
      <c r="R84" s="161">
        <f>'Benefit Inputs'!N52*('Discount Factors'!R$11)</f>
        <v>0</v>
      </c>
      <c r="S84" s="161">
        <f>'Benefit Inputs'!O52*('Discount Factors'!S$11)</f>
        <v>0</v>
      </c>
      <c r="T84" s="161">
        <f>'Benefit Inputs'!P52*('Discount Factors'!T$11)</f>
        <v>0</v>
      </c>
      <c r="U84" s="161">
        <f>'Benefit Inputs'!Q52*('Discount Factors'!U$11)</f>
        <v>0</v>
      </c>
      <c r="V84" s="161">
        <f>'Benefit Inputs'!R52*('Discount Factors'!V$11)</f>
        <v>0</v>
      </c>
      <c r="W84" s="161">
        <f>'Benefit Inputs'!S52*('Discount Factors'!W$11)</f>
        <v>0</v>
      </c>
      <c r="X84" s="161">
        <f>'Benefit Inputs'!T52*('Discount Factors'!X$11)</f>
        <v>0</v>
      </c>
      <c r="Y84" s="161">
        <f>'Benefit Inputs'!U52*('Discount Factors'!Y$11)</f>
        <v>0</v>
      </c>
      <c r="Z84" s="161">
        <f>'Benefit Inputs'!V52*('Discount Factors'!Z$11)</f>
        <v>0</v>
      </c>
      <c r="AA84" s="161">
        <f>'Benefit Inputs'!W52*('Discount Factors'!AA$11)</f>
        <v>0</v>
      </c>
      <c r="AB84" s="161">
        <f>'Benefit Inputs'!X52*('Discount Factors'!AB$11)</f>
        <v>0</v>
      </c>
      <c r="AC84" s="161">
        <f>'Benefit Inputs'!Y52*('Discount Factors'!AC$11)</f>
        <v>0</v>
      </c>
      <c r="AD84" s="161">
        <f>'Benefit Inputs'!Z52*('Discount Factors'!AD$11)</f>
        <v>0</v>
      </c>
      <c r="AE84" s="161">
        <f>'Benefit Inputs'!AA52*('Discount Factors'!AE$11)</f>
        <v>0</v>
      </c>
      <c r="AF84" s="161">
        <f>'Benefit Inputs'!AB52*('Discount Factors'!AF$11)</f>
        <v>0</v>
      </c>
      <c r="AG84" s="161">
        <f>'Benefit Inputs'!AC52*('Discount Factors'!AG$11)</f>
        <v>0</v>
      </c>
      <c r="AH84" s="161">
        <f>'Benefit Inputs'!AD52*('Discount Factors'!AH$11)</f>
        <v>0</v>
      </c>
      <c r="AI84" s="161">
        <f>'Benefit Inputs'!AE52*('Discount Factors'!AI$11)</f>
        <v>0</v>
      </c>
      <c r="AJ84" s="161">
        <f>'Benefit Inputs'!AF52*('Discount Factors'!AJ$11)</f>
        <v>0</v>
      </c>
      <c r="AK84" s="161">
        <f>'Benefit Inputs'!AG52*('Discount Factors'!AK$11)</f>
        <v>0</v>
      </c>
      <c r="AL84" s="161">
        <f>'Benefit Inputs'!AH52*('Discount Factors'!AL$11)</f>
        <v>0</v>
      </c>
      <c r="AM84" s="161">
        <f>'Benefit Inputs'!AI52*('Discount Factors'!AM$11)</f>
        <v>0</v>
      </c>
      <c r="AN84" s="161">
        <f>'Benefit Inputs'!AJ52*('Discount Factors'!AN$11)</f>
        <v>0</v>
      </c>
      <c r="AO84" s="161">
        <f>'Benefit Inputs'!AK52*('Discount Factors'!AO$11)</f>
        <v>0</v>
      </c>
      <c r="AP84" s="161">
        <f>'Benefit Inputs'!AL52*('Discount Factors'!AP$11)</f>
        <v>0</v>
      </c>
      <c r="AQ84" s="161">
        <f>'Benefit Inputs'!AM52*('Discount Factors'!AQ$11)</f>
        <v>0</v>
      </c>
      <c r="AR84" s="161">
        <f>'Benefit Inputs'!AN52*('Discount Factors'!AR$11)</f>
        <v>0</v>
      </c>
      <c r="AS84" s="161">
        <f>'Benefit Inputs'!AO52*('Discount Factors'!AS$11)</f>
        <v>0</v>
      </c>
      <c r="AT84" s="161">
        <f>'Benefit Inputs'!AP52*('Discount Factors'!AT$11)</f>
        <v>0</v>
      </c>
      <c r="AU84" s="161">
        <f>'Benefit Inputs'!AQ52*('Discount Factors'!AU$11)</f>
        <v>0</v>
      </c>
      <c r="AV84" s="161">
        <f>'Benefit Inputs'!AR52*('Discount Factors'!AV$11)</f>
        <v>0</v>
      </c>
      <c r="AW84" s="161">
        <f>'Benefit Inputs'!AS52*('Discount Factors'!AW$11)</f>
        <v>0</v>
      </c>
      <c r="AX84" s="161">
        <f>'Benefit Inputs'!AT52*('Discount Factors'!AX$11)</f>
        <v>0</v>
      </c>
      <c r="AY84" s="161">
        <f>'Benefit Inputs'!AU52*('Discount Factors'!AY$11)</f>
        <v>0</v>
      </c>
      <c r="AZ84" s="161">
        <f>'Benefit Inputs'!AV52*('Discount Factors'!AZ$11)</f>
        <v>0</v>
      </c>
      <c r="BA84" s="161">
        <f>'Benefit Inputs'!AW52*('Discount Factors'!BA$11)</f>
        <v>0</v>
      </c>
      <c r="BB84" s="161">
        <f>'Benefit Inputs'!AX52*('Discount Factors'!BB$11)</f>
        <v>0</v>
      </c>
      <c r="BC84" s="161">
        <f>'Benefit Inputs'!AY52*('Discount Factors'!BC$11)</f>
        <v>0</v>
      </c>
      <c r="BD84" s="161">
        <f>'Benefit Inputs'!AZ52*('Discount Factors'!BD$11)</f>
        <v>0</v>
      </c>
      <c r="BE84" s="161">
        <f>'Benefit Inputs'!BA52*('Discount Factors'!BE$11)</f>
        <v>0</v>
      </c>
      <c r="BF84" s="161">
        <f>'Benefit Inputs'!BB52*('Discount Factors'!BF$11)</f>
        <v>0</v>
      </c>
      <c r="BG84" s="161">
        <f>'Benefit Inputs'!BC52*('Discount Factors'!BG$11)</f>
        <v>0</v>
      </c>
      <c r="BH84" s="161">
        <f>'Benefit Inputs'!BD52*('Discount Factors'!BH$11)</f>
        <v>0</v>
      </c>
      <c r="BI84" s="161">
        <f>'Benefit Inputs'!BE52*('Discount Factors'!BI$11)</f>
        <v>0</v>
      </c>
      <c r="BJ84" s="161">
        <f>'Benefit Inputs'!BF52*('Discount Factors'!BJ$11)</f>
        <v>0</v>
      </c>
      <c r="BK84" s="161">
        <f>'Benefit Inputs'!BG52*('Discount Factors'!BK$11)</f>
        <v>0</v>
      </c>
      <c r="BL84" s="161">
        <f>'Benefit Inputs'!BH52*('Discount Factors'!BL$11)</f>
        <v>0</v>
      </c>
      <c r="BM84" s="161">
        <f>'Benefit Inputs'!BI52*('Discount Factors'!BM$11)</f>
        <v>0</v>
      </c>
      <c r="BN84" s="161">
        <f>'Benefit Inputs'!BJ52*('Discount Factors'!BN$11)</f>
        <v>0</v>
      </c>
      <c r="BO84" s="161">
        <f>'Benefit Inputs'!BK52*('Discount Factors'!BO$11)</f>
        <v>0</v>
      </c>
      <c r="BP84" s="161">
        <f>'Benefit Inputs'!BL52*('Discount Factors'!BP$11)</f>
        <v>0</v>
      </c>
      <c r="BQ84" s="161">
        <f>'Benefit Inputs'!BM52*('Discount Factors'!BQ$11)</f>
        <v>0</v>
      </c>
      <c r="BR84" s="161">
        <f>'Benefit Inputs'!BN52*('Discount Factors'!BR$11)</f>
        <v>0</v>
      </c>
      <c r="BS84" s="161">
        <f>'Benefit Inputs'!BO52*('Discount Factors'!BS$11)</f>
        <v>0</v>
      </c>
      <c r="BT84" s="161">
        <f>'Benefit Inputs'!BP52*('Discount Factors'!BT$11)</f>
        <v>0</v>
      </c>
      <c r="BU84" s="161">
        <f>'Benefit Inputs'!BQ52*('Discount Factors'!BU$11)</f>
        <v>0</v>
      </c>
      <c r="BV84" s="161">
        <f>'Benefit Inputs'!BR52*('Discount Factors'!BV$11)</f>
        <v>0</v>
      </c>
      <c r="BW84" s="161">
        <f>'Benefit Inputs'!BS52*('Discount Factors'!BW$11)</f>
        <v>0</v>
      </c>
      <c r="BX84" s="161">
        <f>'Benefit Inputs'!BT52*('Discount Factors'!BX$11)</f>
        <v>0</v>
      </c>
      <c r="BY84" s="161">
        <f>'Benefit Inputs'!BU52*('Discount Factors'!BY$11)</f>
        <v>0</v>
      </c>
      <c r="BZ84" s="161">
        <f>'Benefit Inputs'!BV52*('Discount Factors'!BZ$11)</f>
        <v>0</v>
      </c>
      <c r="CA84" s="161">
        <f>'Benefit Inputs'!BW52*('Discount Factors'!CA$11)</f>
        <v>0</v>
      </c>
      <c r="CB84" s="161">
        <f>'Benefit Inputs'!BX52*('Discount Factors'!CB$11)</f>
        <v>0</v>
      </c>
      <c r="CC84" s="161">
        <f>'Benefit Inputs'!BY52*('Discount Factors'!CC$11)</f>
        <v>0</v>
      </c>
      <c r="CD84" s="161">
        <f>'Benefit Inputs'!BZ52*('Discount Factors'!CD$11)</f>
        <v>0</v>
      </c>
      <c r="CE84" s="161">
        <f>'Benefit Inputs'!CA52*('Discount Factors'!CE$11)</f>
        <v>0</v>
      </c>
      <c r="CF84" s="161">
        <f>'Benefit Inputs'!CB52*('Discount Factors'!CF$11)</f>
        <v>0</v>
      </c>
      <c r="CG84" s="161">
        <f>'Benefit Inputs'!CC52*('Discount Factors'!CG$11)</f>
        <v>0</v>
      </c>
      <c r="CH84" s="161">
        <f>'Benefit Inputs'!CD52*('Discount Factors'!CH$11)</f>
        <v>0</v>
      </c>
      <c r="CI84" s="161">
        <f>'Benefit Inputs'!CE52*('Discount Factors'!CI$11)</f>
        <v>0</v>
      </c>
      <c r="CJ84" s="161">
        <f>'Benefit Inputs'!CF52*('Discount Factors'!CJ$11)</f>
        <v>0</v>
      </c>
      <c r="CK84" s="161">
        <f>'Benefit Inputs'!CG52*('Discount Factors'!CK$11)</f>
        <v>0</v>
      </c>
      <c r="CL84" s="161">
        <f>'Benefit Inputs'!CH52*('Discount Factors'!CL$11)</f>
        <v>0</v>
      </c>
      <c r="CM84" s="161">
        <f>'Benefit Inputs'!CI52*('Discount Factors'!CM$11)</f>
        <v>0</v>
      </c>
      <c r="CN84" s="161">
        <f>'Benefit Inputs'!CJ52*('Discount Factors'!CN$11)</f>
        <v>0</v>
      </c>
      <c r="CO84" s="161">
        <f>'Benefit Inputs'!CK52*('Discount Factors'!CO$11)</f>
        <v>0</v>
      </c>
      <c r="CP84" s="161">
        <f>'Benefit Inputs'!CL52*('Discount Factors'!CP$11)</f>
        <v>0</v>
      </c>
    </row>
    <row r="85" spans="1:94" ht="14" x14ac:dyDescent="0.3">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row>
    <row r="86" spans="1:94" ht="14" x14ac:dyDescent="0.3">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row>
    <row r="87" spans="1:94" ht="14" x14ac:dyDescent="0.3">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row>
    <row r="88" spans="1:94" ht="14" x14ac:dyDescent="0.3">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row>
    <row r="89" spans="1:94" ht="14" x14ac:dyDescent="0.3">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row>
    <row r="90" spans="1:94" ht="14" x14ac:dyDescent="0.3">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row>
    <row r="91" spans="1:94" ht="14" x14ac:dyDescent="0.3">
      <c r="A91" s="2">
        <f>'Benefit Inputs'!A55</f>
        <v>12</v>
      </c>
      <c r="B91" s="2">
        <f>'Benefit Inputs'!$C55</f>
        <v>0</v>
      </c>
      <c r="E91" s="2">
        <f>'Benefit Inputs'!$E55</f>
        <v>0</v>
      </c>
      <c r="H91" s="2" t="str">
        <f>E91&amp;B91</f>
        <v>00</v>
      </c>
      <c r="O91" s="2" t="s">
        <v>104</v>
      </c>
      <c r="P91" s="161">
        <f>'Benefit Inputs'!L56*('Discount Factors'!P$11)</f>
        <v>0</v>
      </c>
      <c r="Q91" s="161">
        <f>'Benefit Inputs'!M56*('Discount Factors'!Q$11)</f>
        <v>0</v>
      </c>
      <c r="R91" s="161">
        <f>'Benefit Inputs'!N56*('Discount Factors'!R$11)</f>
        <v>0</v>
      </c>
      <c r="S91" s="161">
        <f>'Benefit Inputs'!O56*('Discount Factors'!S$11)</f>
        <v>0</v>
      </c>
      <c r="T91" s="161">
        <f>'Benefit Inputs'!P56*('Discount Factors'!T$11)</f>
        <v>0</v>
      </c>
      <c r="U91" s="161">
        <f>'Benefit Inputs'!Q56*('Discount Factors'!U$11)</f>
        <v>0</v>
      </c>
      <c r="V91" s="161">
        <f>'Benefit Inputs'!R56*('Discount Factors'!V$11)</f>
        <v>0</v>
      </c>
      <c r="W91" s="161">
        <f>'Benefit Inputs'!S56*('Discount Factors'!W$11)</f>
        <v>0</v>
      </c>
      <c r="X91" s="161">
        <f>'Benefit Inputs'!T56*('Discount Factors'!X$11)</f>
        <v>0</v>
      </c>
      <c r="Y91" s="161">
        <f>'Benefit Inputs'!U56*('Discount Factors'!Y$11)</f>
        <v>0</v>
      </c>
      <c r="Z91" s="161">
        <f>'Benefit Inputs'!V56*('Discount Factors'!Z$11)</f>
        <v>0</v>
      </c>
      <c r="AA91" s="161">
        <f>'Benefit Inputs'!W56*('Discount Factors'!AA$11)</f>
        <v>0</v>
      </c>
      <c r="AB91" s="161">
        <f>'Benefit Inputs'!X56*('Discount Factors'!AB$11)</f>
        <v>0</v>
      </c>
      <c r="AC91" s="161">
        <f>'Benefit Inputs'!Y56*('Discount Factors'!AC$11)</f>
        <v>0</v>
      </c>
      <c r="AD91" s="161">
        <f>'Benefit Inputs'!Z56*('Discount Factors'!AD$11)</f>
        <v>0</v>
      </c>
      <c r="AE91" s="161">
        <f>'Benefit Inputs'!AA56*('Discount Factors'!AE$11)</f>
        <v>0</v>
      </c>
      <c r="AF91" s="161">
        <f>'Benefit Inputs'!AB56*('Discount Factors'!AF$11)</f>
        <v>0</v>
      </c>
      <c r="AG91" s="161">
        <f>'Benefit Inputs'!AC56*('Discount Factors'!AG$11)</f>
        <v>0</v>
      </c>
      <c r="AH91" s="161">
        <f>'Benefit Inputs'!AD56*('Discount Factors'!AH$11)</f>
        <v>0</v>
      </c>
      <c r="AI91" s="161">
        <f>'Benefit Inputs'!AE56*('Discount Factors'!AI$11)</f>
        <v>0</v>
      </c>
      <c r="AJ91" s="161">
        <f>'Benefit Inputs'!AF56*('Discount Factors'!AJ$11)</f>
        <v>0</v>
      </c>
      <c r="AK91" s="161">
        <f>'Benefit Inputs'!AG56*('Discount Factors'!AK$11)</f>
        <v>0</v>
      </c>
      <c r="AL91" s="161">
        <f>'Benefit Inputs'!AH56*('Discount Factors'!AL$11)</f>
        <v>0</v>
      </c>
      <c r="AM91" s="161">
        <f>'Benefit Inputs'!AI56*('Discount Factors'!AM$11)</f>
        <v>0</v>
      </c>
      <c r="AN91" s="161">
        <f>'Benefit Inputs'!AJ56*('Discount Factors'!AN$11)</f>
        <v>0</v>
      </c>
      <c r="AO91" s="161">
        <f>'Benefit Inputs'!AK56*('Discount Factors'!AO$11)</f>
        <v>0</v>
      </c>
      <c r="AP91" s="161">
        <f>'Benefit Inputs'!AL56*('Discount Factors'!AP$11)</f>
        <v>0</v>
      </c>
      <c r="AQ91" s="161">
        <f>'Benefit Inputs'!AM56*('Discount Factors'!AQ$11)</f>
        <v>0</v>
      </c>
      <c r="AR91" s="161">
        <f>'Benefit Inputs'!AN56*('Discount Factors'!AR$11)</f>
        <v>0</v>
      </c>
      <c r="AS91" s="161">
        <f>'Benefit Inputs'!AO56*('Discount Factors'!AS$11)</f>
        <v>0</v>
      </c>
      <c r="AT91" s="161">
        <f>'Benefit Inputs'!AP56*('Discount Factors'!AT$11)</f>
        <v>0</v>
      </c>
      <c r="AU91" s="161">
        <f>'Benefit Inputs'!AQ56*('Discount Factors'!AU$11)</f>
        <v>0</v>
      </c>
      <c r="AV91" s="161">
        <f>'Benefit Inputs'!AR56*('Discount Factors'!AV$11)</f>
        <v>0</v>
      </c>
      <c r="AW91" s="161">
        <f>'Benefit Inputs'!AS56*('Discount Factors'!AW$11)</f>
        <v>0</v>
      </c>
      <c r="AX91" s="161">
        <f>'Benefit Inputs'!AT56*('Discount Factors'!AX$11)</f>
        <v>0</v>
      </c>
      <c r="AY91" s="161">
        <f>'Benefit Inputs'!AU56*('Discount Factors'!AY$11)</f>
        <v>0</v>
      </c>
      <c r="AZ91" s="161">
        <f>'Benefit Inputs'!AV56*('Discount Factors'!AZ$11)</f>
        <v>0</v>
      </c>
      <c r="BA91" s="161">
        <f>'Benefit Inputs'!AW56*('Discount Factors'!BA$11)</f>
        <v>0</v>
      </c>
      <c r="BB91" s="161">
        <f>'Benefit Inputs'!AX56*('Discount Factors'!BB$11)</f>
        <v>0</v>
      </c>
      <c r="BC91" s="161">
        <f>'Benefit Inputs'!AY56*('Discount Factors'!BC$11)</f>
        <v>0</v>
      </c>
      <c r="BD91" s="161">
        <f>'Benefit Inputs'!AZ56*('Discount Factors'!BD$11)</f>
        <v>0</v>
      </c>
      <c r="BE91" s="161">
        <f>'Benefit Inputs'!BA56*('Discount Factors'!BE$11)</f>
        <v>0</v>
      </c>
      <c r="BF91" s="161">
        <f>'Benefit Inputs'!BB56*('Discount Factors'!BF$11)</f>
        <v>0</v>
      </c>
      <c r="BG91" s="161">
        <f>'Benefit Inputs'!BC56*('Discount Factors'!BG$11)</f>
        <v>0</v>
      </c>
      <c r="BH91" s="161">
        <f>'Benefit Inputs'!BD56*('Discount Factors'!BH$11)</f>
        <v>0</v>
      </c>
      <c r="BI91" s="161">
        <f>'Benefit Inputs'!BE56*('Discount Factors'!BI$11)</f>
        <v>0</v>
      </c>
      <c r="BJ91" s="161">
        <f>'Benefit Inputs'!BF56*('Discount Factors'!BJ$11)</f>
        <v>0</v>
      </c>
      <c r="BK91" s="161">
        <f>'Benefit Inputs'!BG56*('Discount Factors'!BK$11)</f>
        <v>0</v>
      </c>
      <c r="BL91" s="161">
        <f>'Benefit Inputs'!BH56*('Discount Factors'!BL$11)</f>
        <v>0</v>
      </c>
      <c r="BM91" s="161">
        <f>'Benefit Inputs'!BI56*('Discount Factors'!BM$11)</f>
        <v>0</v>
      </c>
      <c r="BN91" s="161">
        <f>'Benefit Inputs'!BJ56*('Discount Factors'!BN$11)</f>
        <v>0</v>
      </c>
      <c r="BO91" s="161">
        <f>'Benefit Inputs'!BK56*('Discount Factors'!BO$11)</f>
        <v>0</v>
      </c>
      <c r="BP91" s="161">
        <f>'Benefit Inputs'!BL56*('Discount Factors'!BP$11)</f>
        <v>0</v>
      </c>
      <c r="BQ91" s="161">
        <f>'Benefit Inputs'!BM56*('Discount Factors'!BQ$11)</f>
        <v>0</v>
      </c>
      <c r="BR91" s="161">
        <f>'Benefit Inputs'!BN56*('Discount Factors'!BR$11)</f>
        <v>0</v>
      </c>
      <c r="BS91" s="161">
        <f>'Benefit Inputs'!BO56*('Discount Factors'!BS$11)</f>
        <v>0</v>
      </c>
      <c r="BT91" s="161">
        <f>'Benefit Inputs'!BP56*('Discount Factors'!BT$11)</f>
        <v>0</v>
      </c>
      <c r="BU91" s="161">
        <f>'Benefit Inputs'!BQ56*('Discount Factors'!BU$11)</f>
        <v>0</v>
      </c>
      <c r="BV91" s="161">
        <f>'Benefit Inputs'!BR56*('Discount Factors'!BV$11)</f>
        <v>0</v>
      </c>
      <c r="BW91" s="161">
        <f>'Benefit Inputs'!BS56*('Discount Factors'!BW$11)</f>
        <v>0</v>
      </c>
      <c r="BX91" s="161">
        <f>'Benefit Inputs'!BT56*('Discount Factors'!BX$11)</f>
        <v>0</v>
      </c>
      <c r="BY91" s="161">
        <f>'Benefit Inputs'!BU56*('Discount Factors'!BY$11)</f>
        <v>0</v>
      </c>
      <c r="BZ91" s="161">
        <f>'Benefit Inputs'!BV56*('Discount Factors'!BZ$11)</f>
        <v>0</v>
      </c>
      <c r="CA91" s="161">
        <f>'Benefit Inputs'!BW56*('Discount Factors'!CA$11)</f>
        <v>0</v>
      </c>
      <c r="CB91" s="161">
        <f>'Benefit Inputs'!BX56*('Discount Factors'!CB$11)</f>
        <v>0</v>
      </c>
      <c r="CC91" s="161">
        <f>'Benefit Inputs'!BY56*('Discount Factors'!CC$11)</f>
        <v>0</v>
      </c>
      <c r="CD91" s="161">
        <f>'Benefit Inputs'!BZ56*('Discount Factors'!CD$11)</f>
        <v>0</v>
      </c>
      <c r="CE91" s="161">
        <f>'Benefit Inputs'!CA56*('Discount Factors'!CE$11)</f>
        <v>0</v>
      </c>
      <c r="CF91" s="161">
        <f>'Benefit Inputs'!CB56*('Discount Factors'!CF$11)</f>
        <v>0</v>
      </c>
      <c r="CG91" s="161">
        <f>'Benefit Inputs'!CC56*('Discount Factors'!CG$11)</f>
        <v>0</v>
      </c>
      <c r="CH91" s="161">
        <f>'Benefit Inputs'!CD56*('Discount Factors'!CH$11)</f>
        <v>0</v>
      </c>
      <c r="CI91" s="161">
        <f>'Benefit Inputs'!CE56*('Discount Factors'!CI$11)</f>
        <v>0</v>
      </c>
      <c r="CJ91" s="161">
        <f>'Benefit Inputs'!CF56*('Discount Factors'!CJ$11)</f>
        <v>0</v>
      </c>
      <c r="CK91" s="161">
        <f>'Benefit Inputs'!CG56*('Discount Factors'!CK$11)</f>
        <v>0</v>
      </c>
      <c r="CL91" s="161">
        <f>'Benefit Inputs'!CH56*('Discount Factors'!CL$11)</f>
        <v>0</v>
      </c>
      <c r="CM91" s="161">
        <f>'Benefit Inputs'!CI56*('Discount Factors'!CM$11)</f>
        <v>0</v>
      </c>
      <c r="CN91" s="161">
        <f>'Benefit Inputs'!CJ56*('Discount Factors'!CN$11)</f>
        <v>0</v>
      </c>
      <c r="CO91" s="161">
        <f>'Benefit Inputs'!CK56*('Discount Factors'!CO$11)</f>
        <v>0</v>
      </c>
      <c r="CP91" s="161">
        <f>'Benefit Inputs'!CL56*('Discount Factors'!CP$11)</f>
        <v>0</v>
      </c>
    </row>
    <row r="92" spans="1:94" ht="14" x14ac:dyDescent="0.3">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row>
    <row r="93" spans="1:94" ht="14" x14ac:dyDescent="0.3">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row>
    <row r="94" spans="1:94" ht="14" x14ac:dyDescent="0.3">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row>
    <row r="95" spans="1:94" ht="14" x14ac:dyDescent="0.3">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row>
    <row r="96" spans="1:94" ht="14" x14ac:dyDescent="0.3">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row>
    <row r="97" spans="1:94" ht="14" x14ac:dyDescent="0.3">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row>
    <row r="98" spans="1:94" ht="14" x14ac:dyDescent="0.3">
      <c r="A98" s="2">
        <f>'Benefit Inputs'!A59</f>
        <v>13</v>
      </c>
      <c r="B98" s="2">
        <f>'Benefit Inputs'!$C59</f>
        <v>0</v>
      </c>
      <c r="E98" s="2">
        <f>'Benefit Inputs'!$E59</f>
        <v>0</v>
      </c>
      <c r="H98" s="2" t="str">
        <f>E98&amp;B98</f>
        <v>00</v>
      </c>
      <c r="O98" s="2" t="s">
        <v>104</v>
      </c>
      <c r="P98" s="161">
        <f>'Benefit Inputs'!L60*('Discount Factors'!P$11)</f>
        <v>0</v>
      </c>
      <c r="Q98" s="161">
        <f>'Benefit Inputs'!M60*('Discount Factors'!Q$11)</f>
        <v>0</v>
      </c>
      <c r="R98" s="161">
        <f>'Benefit Inputs'!N60*('Discount Factors'!R$11)</f>
        <v>0</v>
      </c>
      <c r="S98" s="161">
        <f>'Benefit Inputs'!O60*('Discount Factors'!S$11)</f>
        <v>0</v>
      </c>
      <c r="T98" s="161">
        <f>'Benefit Inputs'!P60*('Discount Factors'!T$11)</f>
        <v>0</v>
      </c>
      <c r="U98" s="161">
        <f>'Benefit Inputs'!Q60*('Discount Factors'!U$11)</f>
        <v>0</v>
      </c>
      <c r="V98" s="161">
        <f>'Benefit Inputs'!R60*('Discount Factors'!V$11)</f>
        <v>0</v>
      </c>
      <c r="W98" s="161">
        <f>'Benefit Inputs'!S60*('Discount Factors'!W$11)</f>
        <v>0</v>
      </c>
      <c r="X98" s="161">
        <f>'Benefit Inputs'!T60*('Discount Factors'!X$11)</f>
        <v>0</v>
      </c>
      <c r="Y98" s="161">
        <f>'Benefit Inputs'!U60*('Discount Factors'!Y$11)</f>
        <v>0</v>
      </c>
      <c r="Z98" s="161">
        <f>'Benefit Inputs'!V60*('Discount Factors'!Z$11)</f>
        <v>0</v>
      </c>
      <c r="AA98" s="161">
        <f>'Benefit Inputs'!W60*('Discount Factors'!AA$11)</f>
        <v>0</v>
      </c>
      <c r="AB98" s="161">
        <f>'Benefit Inputs'!X60*('Discount Factors'!AB$11)</f>
        <v>0</v>
      </c>
      <c r="AC98" s="161">
        <f>'Benefit Inputs'!Y60*('Discount Factors'!AC$11)</f>
        <v>0</v>
      </c>
      <c r="AD98" s="161">
        <f>'Benefit Inputs'!Z60*('Discount Factors'!AD$11)</f>
        <v>0</v>
      </c>
      <c r="AE98" s="161">
        <f>'Benefit Inputs'!AA60*('Discount Factors'!AE$11)</f>
        <v>0</v>
      </c>
      <c r="AF98" s="161">
        <f>'Benefit Inputs'!AB60*('Discount Factors'!AF$11)</f>
        <v>0</v>
      </c>
      <c r="AG98" s="161">
        <f>'Benefit Inputs'!AC60*('Discount Factors'!AG$11)</f>
        <v>0</v>
      </c>
      <c r="AH98" s="161">
        <f>'Benefit Inputs'!AD60*('Discount Factors'!AH$11)</f>
        <v>0</v>
      </c>
      <c r="AI98" s="161">
        <f>'Benefit Inputs'!AE60*('Discount Factors'!AI$11)</f>
        <v>0</v>
      </c>
      <c r="AJ98" s="161">
        <f>'Benefit Inputs'!AF60*('Discount Factors'!AJ$11)</f>
        <v>0</v>
      </c>
      <c r="AK98" s="161">
        <f>'Benefit Inputs'!AG60*('Discount Factors'!AK$11)</f>
        <v>0</v>
      </c>
      <c r="AL98" s="161">
        <f>'Benefit Inputs'!AH60*('Discount Factors'!AL$11)</f>
        <v>0</v>
      </c>
      <c r="AM98" s="161">
        <f>'Benefit Inputs'!AI60*('Discount Factors'!AM$11)</f>
        <v>0</v>
      </c>
      <c r="AN98" s="161">
        <f>'Benefit Inputs'!AJ60*('Discount Factors'!AN$11)</f>
        <v>0</v>
      </c>
      <c r="AO98" s="161">
        <f>'Benefit Inputs'!AK60*('Discount Factors'!AO$11)</f>
        <v>0</v>
      </c>
      <c r="AP98" s="161">
        <f>'Benefit Inputs'!AL60*('Discount Factors'!AP$11)</f>
        <v>0</v>
      </c>
      <c r="AQ98" s="161">
        <f>'Benefit Inputs'!AM60*('Discount Factors'!AQ$11)</f>
        <v>0</v>
      </c>
      <c r="AR98" s="161">
        <f>'Benefit Inputs'!AN60*('Discount Factors'!AR$11)</f>
        <v>0</v>
      </c>
      <c r="AS98" s="161">
        <f>'Benefit Inputs'!AO60*('Discount Factors'!AS$11)</f>
        <v>0</v>
      </c>
      <c r="AT98" s="161">
        <f>'Benefit Inputs'!AP60*('Discount Factors'!AT$11)</f>
        <v>0</v>
      </c>
      <c r="AU98" s="161">
        <f>'Benefit Inputs'!AQ60*('Discount Factors'!AU$11)</f>
        <v>0</v>
      </c>
      <c r="AV98" s="161">
        <f>'Benefit Inputs'!AR60*('Discount Factors'!AV$11)</f>
        <v>0</v>
      </c>
      <c r="AW98" s="161">
        <f>'Benefit Inputs'!AS60*('Discount Factors'!AW$11)</f>
        <v>0</v>
      </c>
      <c r="AX98" s="161">
        <f>'Benefit Inputs'!AT60*('Discount Factors'!AX$11)</f>
        <v>0</v>
      </c>
      <c r="AY98" s="161">
        <f>'Benefit Inputs'!AU60*('Discount Factors'!AY$11)</f>
        <v>0</v>
      </c>
      <c r="AZ98" s="161">
        <f>'Benefit Inputs'!AV60*('Discount Factors'!AZ$11)</f>
        <v>0</v>
      </c>
      <c r="BA98" s="161">
        <f>'Benefit Inputs'!AW60*('Discount Factors'!BA$11)</f>
        <v>0</v>
      </c>
      <c r="BB98" s="161">
        <f>'Benefit Inputs'!AX60*('Discount Factors'!BB$11)</f>
        <v>0</v>
      </c>
      <c r="BC98" s="161">
        <f>'Benefit Inputs'!AY60*('Discount Factors'!BC$11)</f>
        <v>0</v>
      </c>
      <c r="BD98" s="161">
        <f>'Benefit Inputs'!AZ60*('Discount Factors'!BD$11)</f>
        <v>0</v>
      </c>
      <c r="BE98" s="161">
        <f>'Benefit Inputs'!BA60*('Discount Factors'!BE$11)</f>
        <v>0</v>
      </c>
      <c r="BF98" s="161">
        <f>'Benefit Inputs'!BB60*('Discount Factors'!BF$11)</f>
        <v>0</v>
      </c>
      <c r="BG98" s="161">
        <f>'Benefit Inputs'!BC60*('Discount Factors'!BG$11)</f>
        <v>0</v>
      </c>
      <c r="BH98" s="161">
        <f>'Benefit Inputs'!BD60*('Discount Factors'!BH$11)</f>
        <v>0</v>
      </c>
      <c r="BI98" s="161">
        <f>'Benefit Inputs'!BE60*('Discount Factors'!BI$11)</f>
        <v>0</v>
      </c>
      <c r="BJ98" s="161">
        <f>'Benefit Inputs'!BF60*('Discount Factors'!BJ$11)</f>
        <v>0</v>
      </c>
      <c r="BK98" s="161">
        <f>'Benefit Inputs'!BG60*('Discount Factors'!BK$11)</f>
        <v>0</v>
      </c>
      <c r="BL98" s="161">
        <f>'Benefit Inputs'!BH60*('Discount Factors'!BL$11)</f>
        <v>0</v>
      </c>
      <c r="BM98" s="161">
        <f>'Benefit Inputs'!BI60*('Discount Factors'!BM$11)</f>
        <v>0</v>
      </c>
      <c r="BN98" s="161">
        <f>'Benefit Inputs'!BJ60*('Discount Factors'!BN$11)</f>
        <v>0</v>
      </c>
      <c r="BO98" s="161">
        <f>'Benefit Inputs'!BK60*('Discount Factors'!BO$11)</f>
        <v>0</v>
      </c>
      <c r="BP98" s="161">
        <f>'Benefit Inputs'!BL60*('Discount Factors'!BP$11)</f>
        <v>0</v>
      </c>
      <c r="BQ98" s="161">
        <f>'Benefit Inputs'!BM60*('Discount Factors'!BQ$11)</f>
        <v>0</v>
      </c>
      <c r="BR98" s="161">
        <f>'Benefit Inputs'!BN60*('Discount Factors'!BR$11)</f>
        <v>0</v>
      </c>
      <c r="BS98" s="161">
        <f>'Benefit Inputs'!BO60*('Discount Factors'!BS$11)</f>
        <v>0</v>
      </c>
      <c r="BT98" s="161">
        <f>'Benefit Inputs'!BP60*('Discount Factors'!BT$11)</f>
        <v>0</v>
      </c>
      <c r="BU98" s="161">
        <f>'Benefit Inputs'!BQ60*('Discount Factors'!BU$11)</f>
        <v>0</v>
      </c>
      <c r="BV98" s="161">
        <f>'Benefit Inputs'!BR60*('Discount Factors'!BV$11)</f>
        <v>0</v>
      </c>
      <c r="BW98" s="161">
        <f>'Benefit Inputs'!BS60*('Discount Factors'!BW$11)</f>
        <v>0</v>
      </c>
      <c r="BX98" s="161">
        <f>'Benefit Inputs'!BT60*('Discount Factors'!BX$11)</f>
        <v>0</v>
      </c>
      <c r="BY98" s="161">
        <f>'Benefit Inputs'!BU60*('Discount Factors'!BY$11)</f>
        <v>0</v>
      </c>
      <c r="BZ98" s="161">
        <f>'Benefit Inputs'!BV60*('Discount Factors'!BZ$11)</f>
        <v>0</v>
      </c>
      <c r="CA98" s="161">
        <f>'Benefit Inputs'!BW60*('Discount Factors'!CA$11)</f>
        <v>0</v>
      </c>
      <c r="CB98" s="161">
        <f>'Benefit Inputs'!BX60*('Discount Factors'!CB$11)</f>
        <v>0</v>
      </c>
      <c r="CC98" s="161">
        <f>'Benefit Inputs'!BY60*('Discount Factors'!CC$11)</f>
        <v>0</v>
      </c>
      <c r="CD98" s="161">
        <f>'Benefit Inputs'!BZ60*('Discount Factors'!CD$11)</f>
        <v>0</v>
      </c>
      <c r="CE98" s="161">
        <f>'Benefit Inputs'!CA60*('Discount Factors'!CE$11)</f>
        <v>0</v>
      </c>
      <c r="CF98" s="161">
        <f>'Benefit Inputs'!CB60*('Discount Factors'!CF$11)</f>
        <v>0</v>
      </c>
      <c r="CG98" s="161">
        <f>'Benefit Inputs'!CC60*('Discount Factors'!CG$11)</f>
        <v>0</v>
      </c>
      <c r="CH98" s="161">
        <f>'Benefit Inputs'!CD60*('Discount Factors'!CH$11)</f>
        <v>0</v>
      </c>
      <c r="CI98" s="161">
        <f>'Benefit Inputs'!CE60*('Discount Factors'!CI$11)</f>
        <v>0</v>
      </c>
      <c r="CJ98" s="161">
        <f>'Benefit Inputs'!CF60*('Discount Factors'!CJ$11)</f>
        <v>0</v>
      </c>
      <c r="CK98" s="161">
        <f>'Benefit Inputs'!CG60*('Discount Factors'!CK$11)</f>
        <v>0</v>
      </c>
      <c r="CL98" s="161">
        <f>'Benefit Inputs'!CH60*('Discount Factors'!CL$11)</f>
        <v>0</v>
      </c>
      <c r="CM98" s="161">
        <f>'Benefit Inputs'!CI60*('Discount Factors'!CM$11)</f>
        <v>0</v>
      </c>
      <c r="CN98" s="161">
        <f>'Benefit Inputs'!CJ60*('Discount Factors'!CN$11)</f>
        <v>0</v>
      </c>
      <c r="CO98" s="161">
        <f>'Benefit Inputs'!CK60*('Discount Factors'!CO$11)</f>
        <v>0</v>
      </c>
      <c r="CP98" s="161">
        <f>'Benefit Inputs'!CL60*('Discount Factors'!CP$11)</f>
        <v>0</v>
      </c>
    </row>
    <row r="99" spans="1:94" ht="14" x14ac:dyDescent="0.3">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row>
    <row r="100" spans="1:94" ht="14" x14ac:dyDescent="0.3">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row>
    <row r="101" spans="1:94" ht="14" x14ac:dyDescent="0.3">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row>
    <row r="102" spans="1:94" ht="14" x14ac:dyDescent="0.3">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row>
    <row r="103" spans="1:94" ht="14" x14ac:dyDescent="0.3">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row>
    <row r="104" spans="1:94" ht="14" x14ac:dyDescent="0.3">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row>
    <row r="105" spans="1:94" ht="14" x14ac:dyDescent="0.3">
      <c r="A105" s="2">
        <f>'Benefit Inputs'!A63</f>
        <v>14</v>
      </c>
      <c r="B105" s="2">
        <f>'Benefit Inputs'!$C63</f>
        <v>0</v>
      </c>
      <c r="E105" s="2">
        <f>'Benefit Inputs'!$E63</f>
        <v>0</v>
      </c>
      <c r="H105" s="2" t="str">
        <f>E105&amp;B105</f>
        <v>00</v>
      </c>
      <c r="O105" s="2" t="s">
        <v>104</v>
      </c>
      <c r="P105" s="161">
        <f>'Benefit Inputs'!L64*('Discount Factors'!P$11)</f>
        <v>0</v>
      </c>
      <c r="Q105" s="161">
        <f>'Benefit Inputs'!M64*('Discount Factors'!Q$11)</f>
        <v>0</v>
      </c>
      <c r="R105" s="161">
        <f>'Benefit Inputs'!N64*('Discount Factors'!R$11)</f>
        <v>0</v>
      </c>
      <c r="S105" s="161">
        <f>'Benefit Inputs'!O64*('Discount Factors'!S$11)</f>
        <v>0</v>
      </c>
      <c r="T105" s="161">
        <f>'Benefit Inputs'!P64*('Discount Factors'!T$11)</f>
        <v>0</v>
      </c>
      <c r="U105" s="161">
        <f>'Benefit Inputs'!Q64*('Discount Factors'!U$11)</f>
        <v>0</v>
      </c>
      <c r="V105" s="161">
        <f>'Benefit Inputs'!R64*('Discount Factors'!V$11)</f>
        <v>0</v>
      </c>
      <c r="W105" s="161">
        <f>'Benefit Inputs'!S64*('Discount Factors'!W$11)</f>
        <v>0</v>
      </c>
      <c r="X105" s="161">
        <f>'Benefit Inputs'!T64*('Discount Factors'!X$11)</f>
        <v>0</v>
      </c>
      <c r="Y105" s="161">
        <f>'Benefit Inputs'!U64*('Discount Factors'!Y$11)</f>
        <v>0</v>
      </c>
      <c r="Z105" s="161">
        <f>'Benefit Inputs'!V64*('Discount Factors'!Z$11)</f>
        <v>0</v>
      </c>
      <c r="AA105" s="161">
        <f>'Benefit Inputs'!W64*('Discount Factors'!AA$11)</f>
        <v>0</v>
      </c>
      <c r="AB105" s="161">
        <f>'Benefit Inputs'!X64*('Discount Factors'!AB$11)</f>
        <v>0</v>
      </c>
      <c r="AC105" s="161">
        <f>'Benefit Inputs'!Y64*('Discount Factors'!AC$11)</f>
        <v>0</v>
      </c>
      <c r="AD105" s="161">
        <f>'Benefit Inputs'!Z64*('Discount Factors'!AD$11)</f>
        <v>0</v>
      </c>
      <c r="AE105" s="161">
        <f>'Benefit Inputs'!AA64*('Discount Factors'!AE$11)</f>
        <v>0</v>
      </c>
      <c r="AF105" s="161">
        <f>'Benefit Inputs'!AB64*('Discount Factors'!AF$11)</f>
        <v>0</v>
      </c>
      <c r="AG105" s="161">
        <f>'Benefit Inputs'!AC64*('Discount Factors'!AG$11)</f>
        <v>0</v>
      </c>
      <c r="AH105" s="161">
        <f>'Benefit Inputs'!AD64*('Discount Factors'!AH$11)</f>
        <v>0</v>
      </c>
      <c r="AI105" s="161">
        <f>'Benefit Inputs'!AE64*('Discount Factors'!AI$11)</f>
        <v>0</v>
      </c>
      <c r="AJ105" s="161">
        <f>'Benefit Inputs'!AF64*('Discount Factors'!AJ$11)</f>
        <v>0</v>
      </c>
      <c r="AK105" s="161">
        <f>'Benefit Inputs'!AG64*('Discount Factors'!AK$11)</f>
        <v>0</v>
      </c>
      <c r="AL105" s="161">
        <f>'Benefit Inputs'!AH64*('Discount Factors'!AL$11)</f>
        <v>0</v>
      </c>
      <c r="AM105" s="161">
        <f>'Benefit Inputs'!AI64*('Discount Factors'!AM$11)</f>
        <v>0</v>
      </c>
      <c r="AN105" s="161">
        <f>'Benefit Inputs'!AJ64*('Discount Factors'!AN$11)</f>
        <v>0</v>
      </c>
      <c r="AO105" s="161">
        <f>'Benefit Inputs'!AK64*('Discount Factors'!AO$11)</f>
        <v>0</v>
      </c>
      <c r="AP105" s="161">
        <f>'Benefit Inputs'!AL64*('Discount Factors'!AP$11)</f>
        <v>0</v>
      </c>
      <c r="AQ105" s="161">
        <f>'Benefit Inputs'!AM64*('Discount Factors'!AQ$11)</f>
        <v>0</v>
      </c>
      <c r="AR105" s="161">
        <f>'Benefit Inputs'!AN64*('Discount Factors'!AR$11)</f>
        <v>0</v>
      </c>
      <c r="AS105" s="161">
        <f>'Benefit Inputs'!AO64*('Discount Factors'!AS$11)</f>
        <v>0</v>
      </c>
      <c r="AT105" s="161">
        <f>'Benefit Inputs'!AP64*('Discount Factors'!AT$11)</f>
        <v>0</v>
      </c>
      <c r="AU105" s="161">
        <f>'Benefit Inputs'!AQ64*('Discount Factors'!AU$11)</f>
        <v>0</v>
      </c>
      <c r="AV105" s="161">
        <f>'Benefit Inputs'!AR64*('Discount Factors'!AV$11)</f>
        <v>0</v>
      </c>
      <c r="AW105" s="161">
        <f>'Benefit Inputs'!AS64*('Discount Factors'!AW$11)</f>
        <v>0</v>
      </c>
      <c r="AX105" s="161">
        <f>'Benefit Inputs'!AT64*('Discount Factors'!AX$11)</f>
        <v>0</v>
      </c>
      <c r="AY105" s="161">
        <f>'Benefit Inputs'!AU64*('Discount Factors'!AY$11)</f>
        <v>0</v>
      </c>
      <c r="AZ105" s="161">
        <f>'Benefit Inputs'!AV64*('Discount Factors'!AZ$11)</f>
        <v>0</v>
      </c>
      <c r="BA105" s="161">
        <f>'Benefit Inputs'!AW64*('Discount Factors'!BA$11)</f>
        <v>0</v>
      </c>
      <c r="BB105" s="161">
        <f>'Benefit Inputs'!AX64*('Discount Factors'!BB$11)</f>
        <v>0</v>
      </c>
      <c r="BC105" s="161">
        <f>'Benefit Inputs'!AY64*('Discount Factors'!BC$11)</f>
        <v>0</v>
      </c>
      <c r="BD105" s="161">
        <f>'Benefit Inputs'!AZ64*('Discount Factors'!BD$11)</f>
        <v>0</v>
      </c>
      <c r="BE105" s="161">
        <f>'Benefit Inputs'!BA64*('Discount Factors'!BE$11)</f>
        <v>0</v>
      </c>
      <c r="BF105" s="161">
        <f>'Benefit Inputs'!BB64*('Discount Factors'!BF$11)</f>
        <v>0</v>
      </c>
      <c r="BG105" s="161">
        <f>'Benefit Inputs'!BC64*('Discount Factors'!BG$11)</f>
        <v>0</v>
      </c>
      <c r="BH105" s="161">
        <f>'Benefit Inputs'!BD64*('Discount Factors'!BH$11)</f>
        <v>0</v>
      </c>
      <c r="BI105" s="161">
        <f>'Benefit Inputs'!BE64*('Discount Factors'!BI$11)</f>
        <v>0</v>
      </c>
      <c r="BJ105" s="161">
        <f>'Benefit Inputs'!BF64*('Discount Factors'!BJ$11)</f>
        <v>0</v>
      </c>
      <c r="BK105" s="161">
        <f>'Benefit Inputs'!BG64*('Discount Factors'!BK$11)</f>
        <v>0</v>
      </c>
      <c r="BL105" s="161">
        <f>'Benefit Inputs'!BH64*('Discount Factors'!BL$11)</f>
        <v>0</v>
      </c>
      <c r="BM105" s="161">
        <f>'Benefit Inputs'!BI64*('Discount Factors'!BM$11)</f>
        <v>0</v>
      </c>
      <c r="BN105" s="161">
        <f>'Benefit Inputs'!BJ64*('Discount Factors'!BN$11)</f>
        <v>0</v>
      </c>
      <c r="BO105" s="161">
        <f>'Benefit Inputs'!BK64*('Discount Factors'!BO$11)</f>
        <v>0</v>
      </c>
      <c r="BP105" s="161">
        <f>'Benefit Inputs'!BL64*('Discount Factors'!BP$11)</f>
        <v>0</v>
      </c>
      <c r="BQ105" s="161">
        <f>'Benefit Inputs'!BM64*('Discount Factors'!BQ$11)</f>
        <v>0</v>
      </c>
      <c r="BR105" s="161">
        <f>'Benefit Inputs'!BN64*('Discount Factors'!BR$11)</f>
        <v>0</v>
      </c>
      <c r="BS105" s="161">
        <f>'Benefit Inputs'!BO64*('Discount Factors'!BS$11)</f>
        <v>0</v>
      </c>
      <c r="BT105" s="161">
        <f>'Benefit Inputs'!BP64*('Discount Factors'!BT$11)</f>
        <v>0</v>
      </c>
      <c r="BU105" s="161">
        <f>'Benefit Inputs'!BQ64*('Discount Factors'!BU$11)</f>
        <v>0</v>
      </c>
      <c r="BV105" s="161">
        <f>'Benefit Inputs'!BR64*('Discount Factors'!BV$11)</f>
        <v>0</v>
      </c>
      <c r="BW105" s="161">
        <f>'Benefit Inputs'!BS64*('Discount Factors'!BW$11)</f>
        <v>0</v>
      </c>
      <c r="BX105" s="161">
        <f>'Benefit Inputs'!BT64*('Discount Factors'!BX$11)</f>
        <v>0</v>
      </c>
      <c r="BY105" s="161">
        <f>'Benefit Inputs'!BU64*('Discount Factors'!BY$11)</f>
        <v>0</v>
      </c>
      <c r="BZ105" s="161">
        <f>'Benefit Inputs'!BV64*('Discount Factors'!BZ$11)</f>
        <v>0</v>
      </c>
      <c r="CA105" s="161">
        <f>'Benefit Inputs'!BW64*('Discount Factors'!CA$11)</f>
        <v>0</v>
      </c>
      <c r="CB105" s="161">
        <f>'Benefit Inputs'!BX64*('Discount Factors'!CB$11)</f>
        <v>0</v>
      </c>
      <c r="CC105" s="161">
        <f>'Benefit Inputs'!BY64*('Discount Factors'!CC$11)</f>
        <v>0</v>
      </c>
      <c r="CD105" s="161">
        <f>'Benefit Inputs'!BZ64*('Discount Factors'!CD$11)</f>
        <v>0</v>
      </c>
      <c r="CE105" s="161">
        <f>'Benefit Inputs'!CA64*('Discount Factors'!CE$11)</f>
        <v>0</v>
      </c>
      <c r="CF105" s="161">
        <f>'Benefit Inputs'!CB64*('Discount Factors'!CF$11)</f>
        <v>0</v>
      </c>
      <c r="CG105" s="161">
        <f>'Benefit Inputs'!CC64*('Discount Factors'!CG$11)</f>
        <v>0</v>
      </c>
      <c r="CH105" s="161">
        <f>'Benefit Inputs'!CD64*('Discount Factors'!CH$11)</f>
        <v>0</v>
      </c>
      <c r="CI105" s="161">
        <f>'Benefit Inputs'!CE64*('Discount Factors'!CI$11)</f>
        <v>0</v>
      </c>
      <c r="CJ105" s="161">
        <f>'Benefit Inputs'!CF64*('Discount Factors'!CJ$11)</f>
        <v>0</v>
      </c>
      <c r="CK105" s="161">
        <f>'Benefit Inputs'!CG64*('Discount Factors'!CK$11)</f>
        <v>0</v>
      </c>
      <c r="CL105" s="161">
        <f>'Benefit Inputs'!CH64*('Discount Factors'!CL$11)</f>
        <v>0</v>
      </c>
      <c r="CM105" s="161">
        <f>'Benefit Inputs'!CI64*('Discount Factors'!CM$11)</f>
        <v>0</v>
      </c>
      <c r="CN105" s="161">
        <f>'Benefit Inputs'!CJ64*('Discount Factors'!CN$11)</f>
        <v>0</v>
      </c>
      <c r="CO105" s="161">
        <f>'Benefit Inputs'!CK64*('Discount Factors'!CO$11)</f>
        <v>0</v>
      </c>
      <c r="CP105" s="161">
        <f>'Benefit Inputs'!CL64*('Discount Factors'!CP$11)</f>
        <v>0</v>
      </c>
    </row>
    <row r="106" spans="1:94" ht="14" x14ac:dyDescent="0.3">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row>
    <row r="107" spans="1:94" ht="14" x14ac:dyDescent="0.3">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row>
    <row r="108" spans="1:94" ht="14" x14ac:dyDescent="0.3">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row>
    <row r="109" spans="1:94" ht="14" x14ac:dyDescent="0.3">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row>
    <row r="110" spans="1:94" ht="14" x14ac:dyDescent="0.3">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row>
    <row r="111" spans="1:94" ht="14" x14ac:dyDescent="0.3">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row>
    <row r="112" spans="1:94" ht="14" x14ac:dyDescent="0.3">
      <c r="A112" s="2">
        <f>'Benefit Inputs'!A67</f>
        <v>15</v>
      </c>
      <c r="B112" s="2">
        <f>'Benefit Inputs'!$C67</f>
        <v>0</v>
      </c>
      <c r="E112" s="2">
        <f>'Benefit Inputs'!$E67</f>
        <v>0</v>
      </c>
      <c r="H112" s="2" t="str">
        <f>E112&amp;B112</f>
        <v>00</v>
      </c>
      <c r="O112" s="2" t="s">
        <v>104</v>
      </c>
      <c r="P112" s="161">
        <f>'Benefit Inputs'!L68*('Discount Factors'!P$11)</f>
        <v>0</v>
      </c>
      <c r="Q112" s="161">
        <f>'Benefit Inputs'!M68*('Discount Factors'!Q$11)</f>
        <v>0</v>
      </c>
      <c r="R112" s="161">
        <f>'Benefit Inputs'!N68*('Discount Factors'!R$11)</f>
        <v>0</v>
      </c>
      <c r="S112" s="161">
        <f>'Benefit Inputs'!O68*('Discount Factors'!S$11)</f>
        <v>0</v>
      </c>
      <c r="T112" s="161">
        <f>'Benefit Inputs'!P68*('Discount Factors'!T$11)</f>
        <v>0</v>
      </c>
      <c r="U112" s="161">
        <f>'Benefit Inputs'!Q68*('Discount Factors'!U$11)</f>
        <v>0</v>
      </c>
      <c r="V112" s="161">
        <f>'Benefit Inputs'!R68*('Discount Factors'!V$11)</f>
        <v>0</v>
      </c>
      <c r="W112" s="161">
        <f>'Benefit Inputs'!S68*('Discount Factors'!W$11)</f>
        <v>0</v>
      </c>
      <c r="X112" s="161">
        <f>'Benefit Inputs'!T68*('Discount Factors'!X$11)</f>
        <v>0</v>
      </c>
      <c r="Y112" s="161">
        <f>'Benefit Inputs'!U68*('Discount Factors'!Y$11)</f>
        <v>0</v>
      </c>
      <c r="Z112" s="161">
        <f>'Benefit Inputs'!V68*('Discount Factors'!Z$11)</f>
        <v>0</v>
      </c>
      <c r="AA112" s="161">
        <f>'Benefit Inputs'!W68*('Discount Factors'!AA$11)</f>
        <v>0</v>
      </c>
      <c r="AB112" s="161">
        <f>'Benefit Inputs'!X68*('Discount Factors'!AB$11)</f>
        <v>0</v>
      </c>
      <c r="AC112" s="161">
        <f>'Benefit Inputs'!Y68*('Discount Factors'!AC$11)</f>
        <v>0</v>
      </c>
      <c r="AD112" s="161">
        <f>'Benefit Inputs'!Z68*('Discount Factors'!AD$11)</f>
        <v>0</v>
      </c>
      <c r="AE112" s="161">
        <f>'Benefit Inputs'!AA68*('Discount Factors'!AE$11)</f>
        <v>0</v>
      </c>
      <c r="AF112" s="161">
        <f>'Benefit Inputs'!AB68*('Discount Factors'!AF$11)</f>
        <v>0</v>
      </c>
      <c r="AG112" s="161">
        <f>'Benefit Inputs'!AC68*('Discount Factors'!AG$11)</f>
        <v>0</v>
      </c>
      <c r="AH112" s="161">
        <f>'Benefit Inputs'!AD68*('Discount Factors'!AH$11)</f>
        <v>0</v>
      </c>
      <c r="AI112" s="161">
        <f>'Benefit Inputs'!AE68*('Discount Factors'!AI$11)</f>
        <v>0</v>
      </c>
      <c r="AJ112" s="161">
        <f>'Benefit Inputs'!AF68*('Discount Factors'!AJ$11)</f>
        <v>0</v>
      </c>
      <c r="AK112" s="161">
        <f>'Benefit Inputs'!AG68*('Discount Factors'!AK$11)</f>
        <v>0</v>
      </c>
      <c r="AL112" s="161">
        <f>'Benefit Inputs'!AH68*('Discount Factors'!AL$11)</f>
        <v>0</v>
      </c>
      <c r="AM112" s="161">
        <f>'Benefit Inputs'!AI68*('Discount Factors'!AM$11)</f>
        <v>0</v>
      </c>
      <c r="AN112" s="161">
        <f>'Benefit Inputs'!AJ68*('Discount Factors'!AN$11)</f>
        <v>0</v>
      </c>
      <c r="AO112" s="161">
        <f>'Benefit Inputs'!AK68*('Discount Factors'!AO$11)</f>
        <v>0</v>
      </c>
      <c r="AP112" s="161">
        <f>'Benefit Inputs'!AL68*('Discount Factors'!AP$11)</f>
        <v>0</v>
      </c>
      <c r="AQ112" s="161">
        <f>'Benefit Inputs'!AM68*('Discount Factors'!AQ$11)</f>
        <v>0</v>
      </c>
      <c r="AR112" s="161">
        <f>'Benefit Inputs'!AN68*('Discount Factors'!AR$11)</f>
        <v>0</v>
      </c>
      <c r="AS112" s="161">
        <f>'Benefit Inputs'!AO68*('Discount Factors'!AS$11)</f>
        <v>0</v>
      </c>
      <c r="AT112" s="161">
        <f>'Benefit Inputs'!AP68*('Discount Factors'!AT$11)</f>
        <v>0</v>
      </c>
      <c r="AU112" s="161">
        <f>'Benefit Inputs'!AQ68*('Discount Factors'!AU$11)</f>
        <v>0</v>
      </c>
      <c r="AV112" s="161">
        <f>'Benefit Inputs'!AR68*('Discount Factors'!AV$11)</f>
        <v>0</v>
      </c>
      <c r="AW112" s="161">
        <f>'Benefit Inputs'!AS68*('Discount Factors'!AW$11)</f>
        <v>0</v>
      </c>
      <c r="AX112" s="161">
        <f>'Benefit Inputs'!AT68*('Discount Factors'!AX$11)</f>
        <v>0</v>
      </c>
      <c r="AY112" s="161">
        <f>'Benefit Inputs'!AU68*('Discount Factors'!AY$11)</f>
        <v>0</v>
      </c>
      <c r="AZ112" s="161">
        <f>'Benefit Inputs'!AV68*('Discount Factors'!AZ$11)</f>
        <v>0</v>
      </c>
      <c r="BA112" s="161">
        <f>'Benefit Inputs'!AW68*('Discount Factors'!BA$11)</f>
        <v>0</v>
      </c>
      <c r="BB112" s="161">
        <f>'Benefit Inputs'!AX68*('Discount Factors'!BB$11)</f>
        <v>0</v>
      </c>
      <c r="BC112" s="161">
        <f>'Benefit Inputs'!AY68*('Discount Factors'!BC$11)</f>
        <v>0</v>
      </c>
      <c r="BD112" s="161">
        <f>'Benefit Inputs'!AZ68*('Discount Factors'!BD$11)</f>
        <v>0</v>
      </c>
      <c r="BE112" s="161">
        <f>'Benefit Inputs'!BA68*('Discount Factors'!BE$11)</f>
        <v>0</v>
      </c>
      <c r="BF112" s="161">
        <f>'Benefit Inputs'!BB68*('Discount Factors'!BF$11)</f>
        <v>0</v>
      </c>
      <c r="BG112" s="161">
        <f>'Benefit Inputs'!BC68*('Discount Factors'!BG$11)</f>
        <v>0</v>
      </c>
      <c r="BH112" s="161">
        <f>'Benefit Inputs'!BD68*('Discount Factors'!BH$11)</f>
        <v>0</v>
      </c>
      <c r="BI112" s="161">
        <f>'Benefit Inputs'!BE68*('Discount Factors'!BI$11)</f>
        <v>0</v>
      </c>
      <c r="BJ112" s="161">
        <f>'Benefit Inputs'!BF68*('Discount Factors'!BJ$11)</f>
        <v>0</v>
      </c>
      <c r="BK112" s="161">
        <f>'Benefit Inputs'!BG68*('Discount Factors'!BK$11)</f>
        <v>0</v>
      </c>
      <c r="BL112" s="161">
        <f>'Benefit Inputs'!BH68*('Discount Factors'!BL$11)</f>
        <v>0</v>
      </c>
      <c r="BM112" s="161">
        <f>'Benefit Inputs'!BI68*('Discount Factors'!BM$11)</f>
        <v>0</v>
      </c>
      <c r="BN112" s="161">
        <f>'Benefit Inputs'!BJ68*('Discount Factors'!BN$11)</f>
        <v>0</v>
      </c>
      <c r="BO112" s="161">
        <f>'Benefit Inputs'!BK68*('Discount Factors'!BO$11)</f>
        <v>0</v>
      </c>
      <c r="BP112" s="161">
        <f>'Benefit Inputs'!BL68*('Discount Factors'!BP$11)</f>
        <v>0</v>
      </c>
      <c r="BQ112" s="161">
        <f>'Benefit Inputs'!BM68*('Discount Factors'!BQ$11)</f>
        <v>0</v>
      </c>
      <c r="BR112" s="161">
        <f>'Benefit Inputs'!BN68*('Discount Factors'!BR$11)</f>
        <v>0</v>
      </c>
      <c r="BS112" s="161">
        <f>'Benefit Inputs'!BO68*('Discount Factors'!BS$11)</f>
        <v>0</v>
      </c>
      <c r="BT112" s="161">
        <f>'Benefit Inputs'!BP68*('Discount Factors'!BT$11)</f>
        <v>0</v>
      </c>
      <c r="BU112" s="161">
        <f>'Benefit Inputs'!BQ68*('Discount Factors'!BU$11)</f>
        <v>0</v>
      </c>
      <c r="BV112" s="161">
        <f>'Benefit Inputs'!BR68*('Discount Factors'!BV$11)</f>
        <v>0</v>
      </c>
      <c r="BW112" s="161">
        <f>'Benefit Inputs'!BS68*('Discount Factors'!BW$11)</f>
        <v>0</v>
      </c>
      <c r="BX112" s="161">
        <f>'Benefit Inputs'!BT68*('Discount Factors'!BX$11)</f>
        <v>0</v>
      </c>
      <c r="BY112" s="161">
        <f>'Benefit Inputs'!BU68*('Discount Factors'!BY$11)</f>
        <v>0</v>
      </c>
      <c r="BZ112" s="161">
        <f>'Benefit Inputs'!BV68*('Discount Factors'!BZ$11)</f>
        <v>0</v>
      </c>
      <c r="CA112" s="161">
        <f>'Benefit Inputs'!BW68*('Discount Factors'!CA$11)</f>
        <v>0</v>
      </c>
      <c r="CB112" s="161">
        <f>'Benefit Inputs'!BX68*('Discount Factors'!CB$11)</f>
        <v>0</v>
      </c>
      <c r="CC112" s="161">
        <f>'Benefit Inputs'!BY68*('Discount Factors'!CC$11)</f>
        <v>0</v>
      </c>
      <c r="CD112" s="161">
        <f>'Benefit Inputs'!BZ68*('Discount Factors'!CD$11)</f>
        <v>0</v>
      </c>
      <c r="CE112" s="161">
        <f>'Benefit Inputs'!CA68*('Discount Factors'!CE$11)</f>
        <v>0</v>
      </c>
      <c r="CF112" s="161">
        <f>'Benefit Inputs'!CB68*('Discount Factors'!CF$11)</f>
        <v>0</v>
      </c>
      <c r="CG112" s="161">
        <f>'Benefit Inputs'!CC68*('Discount Factors'!CG$11)</f>
        <v>0</v>
      </c>
      <c r="CH112" s="161">
        <f>'Benefit Inputs'!CD68*('Discount Factors'!CH$11)</f>
        <v>0</v>
      </c>
      <c r="CI112" s="161">
        <f>'Benefit Inputs'!CE68*('Discount Factors'!CI$11)</f>
        <v>0</v>
      </c>
      <c r="CJ112" s="161">
        <f>'Benefit Inputs'!CF68*('Discount Factors'!CJ$11)</f>
        <v>0</v>
      </c>
      <c r="CK112" s="161">
        <f>'Benefit Inputs'!CG68*('Discount Factors'!CK$11)</f>
        <v>0</v>
      </c>
      <c r="CL112" s="161">
        <f>'Benefit Inputs'!CH68*('Discount Factors'!CL$11)</f>
        <v>0</v>
      </c>
      <c r="CM112" s="161">
        <f>'Benefit Inputs'!CI68*('Discount Factors'!CM$11)</f>
        <v>0</v>
      </c>
      <c r="CN112" s="161">
        <f>'Benefit Inputs'!CJ68*('Discount Factors'!CN$11)</f>
        <v>0</v>
      </c>
      <c r="CO112" s="161">
        <f>'Benefit Inputs'!CK68*('Discount Factors'!CO$11)</f>
        <v>0</v>
      </c>
      <c r="CP112" s="161">
        <f>'Benefit Inputs'!CL68*('Discount Factors'!CP$11)</f>
        <v>0</v>
      </c>
    </row>
    <row r="113" spans="1:94" ht="14" x14ac:dyDescent="0.3">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row>
    <row r="114" spans="1:94" ht="14" x14ac:dyDescent="0.3">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row>
    <row r="115" spans="1:94" ht="14" x14ac:dyDescent="0.3">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row>
    <row r="116" spans="1:94" ht="14" x14ac:dyDescent="0.3">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row>
    <row r="117" spans="1:94" ht="14" x14ac:dyDescent="0.3">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row>
    <row r="118" spans="1:94" ht="14" x14ac:dyDescent="0.3">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row>
    <row r="119" spans="1:94" ht="14" x14ac:dyDescent="0.3">
      <c r="A119" s="2">
        <f>'Benefit Inputs'!A71</f>
        <v>16</v>
      </c>
      <c r="B119" s="2">
        <f>'Benefit Inputs'!$C71</f>
        <v>0</v>
      </c>
      <c r="E119" s="2">
        <f>'Benefit Inputs'!$E71</f>
        <v>0</v>
      </c>
      <c r="H119" s="2" t="str">
        <f>E119&amp;B119</f>
        <v>00</v>
      </c>
      <c r="O119" s="2" t="s">
        <v>104</v>
      </c>
      <c r="P119" s="161">
        <f>'Benefit Inputs'!L72*('Discount Factors'!P$11)</f>
        <v>0</v>
      </c>
      <c r="Q119" s="161">
        <f>'Benefit Inputs'!M72*('Discount Factors'!Q$11)</f>
        <v>0</v>
      </c>
      <c r="R119" s="161">
        <f>'Benefit Inputs'!N72*('Discount Factors'!R$11)</f>
        <v>0</v>
      </c>
      <c r="S119" s="161">
        <f>'Benefit Inputs'!O72*('Discount Factors'!S$11)</f>
        <v>0</v>
      </c>
      <c r="T119" s="161">
        <f>'Benefit Inputs'!P72*('Discount Factors'!T$11)</f>
        <v>0</v>
      </c>
      <c r="U119" s="161">
        <f>'Benefit Inputs'!Q72*('Discount Factors'!U$11)</f>
        <v>0</v>
      </c>
      <c r="V119" s="161">
        <f>'Benefit Inputs'!R72*('Discount Factors'!V$11)</f>
        <v>0</v>
      </c>
      <c r="W119" s="161">
        <f>'Benefit Inputs'!S72*('Discount Factors'!W$11)</f>
        <v>0</v>
      </c>
      <c r="X119" s="161">
        <f>'Benefit Inputs'!T72*('Discount Factors'!X$11)</f>
        <v>0</v>
      </c>
      <c r="Y119" s="161">
        <f>'Benefit Inputs'!U72*('Discount Factors'!Y$11)</f>
        <v>0</v>
      </c>
      <c r="Z119" s="161">
        <f>'Benefit Inputs'!V72*('Discount Factors'!Z$11)</f>
        <v>0</v>
      </c>
      <c r="AA119" s="161">
        <f>'Benefit Inputs'!W72*('Discount Factors'!AA$11)</f>
        <v>0</v>
      </c>
      <c r="AB119" s="161">
        <f>'Benefit Inputs'!X72*('Discount Factors'!AB$11)</f>
        <v>0</v>
      </c>
      <c r="AC119" s="161">
        <f>'Benefit Inputs'!Y72*('Discount Factors'!AC$11)</f>
        <v>0</v>
      </c>
      <c r="AD119" s="161">
        <f>'Benefit Inputs'!Z72*('Discount Factors'!AD$11)</f>
        <v>0</v>
      </c>
      <c r="AE119" s="161">
        <f>'Benefit Inputs'!AA72*('Discount Factors'!AE$11)</f>
        <v>0</v>
      </c>
      <c r="AF119" s="161">
        <f>'Benefit Inputs'!AB72*('Discount Factors'!AF$11)</f>
        <v>0</v>
      </c>
      <c r="AG119" s="161">
        <f>'Benefit Inputs'!AC72*('Discount Factors'!AG$11)</f>
        <v>0</v>
      </c>
      <c r="AH119" s="161">
        <f>'Benefit Inputs'!AD72*('Discount Factors'!AH$11)</f>
        <v>0</v>
      </c>
      <c r="AI119" s="161">
        <f>'Benefit Inputs'!AE72*('Discount Factors'!AI$11)</f>
        <v>0</v>
      </c>
      <c r="AJ119" s="161">
        <f>'Benefit Inputs'!AF72*('Discount Factors'!AJ$11)</f>
        <v>0</v>
      </c>
      <c r="AK119" s="161">
        <f>'Benefit Inputs'!AG72*('Discount Factors'!AK$11)</f>
        <v>0</v>
      </c>
      <c r="AL119" s="161">
        <f>'Benefit Inputs'!AH72*('Discount Factors'!AL$11)</f>
        <v>0</v>
      </c>
      <c r="AM119" s="161">
        <f>'Benefit Inputs'!AI72*('Discount Factors'!AM$11)</f>
        <v>0</v>
      </c>
      <c r="AN119" s="161">
        <f>'Benefit Inputs'!AJ72*('Discount Factors'!AN$11)</f>
        <v>0</v>
      </c>
      <c r="AO119" s="161">
        <f>'Benefit Inputs'!AK72*('Discount Factors'!AO$11)</f>
        <v>0</v>
      </c>
      <c r="AP119" s="161">
        <f>'Benefit Inputs'!AL72*('Discount Factors'!AP$11)</f>
        <v>0</v>
      </c>
      <c r="AQ119" s="161">
        <f>'Benefit Inputs'!AM72*('Discount Factors'!AQ$11)</f>
        <v>0</v>
      </c>
      <c r="AR119" s="161">
        <f>'Benefit Inputs'!AN72*('Discount Factors'!AR$11)</f>
        <v>0</v>
      </c>
      <c r="AS119" s="161">
        <f>'Benefit Inputs'!AO72*('Discount Factors'!AS$11)</f>
        <v>0</v>
      </c>
      <c r="AT119" s="161">
        <f>'Benefit Inputs'!AP72*('Discount Factors'!AT$11)</f>
        <v>0</v>
      </c>
      <c r="AU119" s="161">
        <f>'Benefit Inputs'!AQ72*('Discount Factors'!AU$11)</f>
        <v>0</v>
      </c>
      <c r="AV119" s="161">
        <f>'Benefit Inputs'!AR72*('Discount Factors'!AV$11)</f>
        <v>0</v>
      </c>
      <c r="AW119" s="161">
        <f>'Benefit Inputs'!AS72*('Discount Factors'!AW$11)</f>
        <v>0</v>
      </c>
      <c r="AX119" s="161">
        <f>'Benefit Inputs'!AT72*('Discount Factors'!AX$11)</f>
        <v>0</v>
      </c>
      <c r="AY119" s="161">
        <f>'Benefit Inputs'!AU72*('Discount Factors'!AY$11)</f>
        <v>0</v>
      </c>
      <c r="AZ119" s="161">
        <f>'Benefit Inputs'!AV72*('Discount Factors'!AZ$11)</f>
        <v>0</v>
      </c>
      <c r="BA119" s="161">
        <f>'Benefit Inputs'!AW72*('Discount Factors'!BA$11)</f>
        <v>0</v>
      </c>
      <c r="BB119" s="161">
        <f>'Benefit Inputs'!AX72*('Discount Factors'!BB$11)</f>
        <v>0</v>
      </c>
      <c r="BC119" s="161">
        <f>'Benefit Inputs'!AY72*('Discount Factors'!BC$11)</f>
        <v>0</v>
      </c>
      <c r="BD119" s="161">
        <f>'Benefit Inputs'!AZ72*('Discount Factors'!BD$11)</f>
        <v>0</v>
      </c>
      <c r="BE119" s="161">
        <f>'Benefit Inputs'!BA72*('Discount Factors'!BE$11)</f>
        <v>0</v>
      </c>
      <c r="BF119" s="161">
        <f>'Benefit Inputs'!BB72*('Discount Factors'!BF$11)</f>
        <v>0</v>
      </c>
      <c r="BG119" s="161">
        <f>'Benefit Inputs'!BC72*('Discount Factors'!BG$11)</f>
        <v>0</v>
      </c>
      <c r="BH119" s="161">
        <f>'Benefit Inputs'!BD72*('Discount Factors'!BH$11)</f>
        <v>0</v>
      </c>
      <c r="BI119" s="161">
        <f>'Benefit Inputs'!BE72*('Discount Factors'!BI$11)</f>
        <v>0</v>
      </c>
      <c r="BJ119" s="161">
        <f>'Benefit Inputs'!BF72*('Discount Factors'!BJ$11)</f>
        <v>0</v>
      </c>
      <c r="BK119" s="161">
        <f>'Benefit Inputs'!BG72*('Discount Factors'!BK$11)</f>
        <v>0</v>
      </c>
      <c r="BL119" s="161">
        <f>'Benefit Inputs'!BH72*('Discount Factors'!BL$11)</f>
        <v>0</v>
      </c>
      <c r="BM119" s="161">
        <f>'Benefit Inputs'!BI72*('Discount Factors'!BM$11)</f>
        <v>0</v>
      </c>
      <c r="BN119" s="161">
        <f>'Benefit Inputs'!BJ72*('Discount Factors'!BN$11)</f>
        <v>0</v>
      </c>
      <c r="BO119" s="161">
        <f>'Benefit Inputs'!BK72*('Discount Factors'!BO$11)</f>
        <v>0</v>
      </c>
      <c r="BP119" s="161">
        <f>'Benefit Inputs'!BL72*('Discount Factors'!BP$11)</f>
        <v>0</v>
      </c>
      <c r="BQ119" s="161">
        <f>'Benefit Inputs'!BM72*('Discount Factors'!BQ$11)</f>
        <v>0</v>
      </c>
      <c r="BR119" s="161">
        <f>'Benefit Inputs'!BN72*('Discount Factors'!BR$11)</f>
        <v>0</v>
      </c>
      <c r="BS119" s="161">
        <f>'Benefit Inputs'!BO72*('Discount Factors'!BS$11)</f>
        <v>0</v>
      </c>
      <c r="BT119" s="161">
        <f>'Benefit Inputs'!BP72*('Discount Factors'!BT$11)</f>
        <v>0</v>
      </c>
      <c r="BU119" s="161">
        <f>'Benefit Inputs'!BQ72*('Discount Factors'!BU$11)</f>
        <v>0</v>
      </c>
      <c r="BV119" s="161">
        <f>'Benefit Inputs'!BR72*('Discount Factors'!BV$11)</f>
        <v>0</v>
      </c>
      <c r="BW119" s="161">
        <f>'Benefit Inputs'!BS72*('Discount Factors'!BW$11)</f>
        <v>0</v>
      </c>
      <c r="BX119" s="161">
        <f>'Benefit Inputs'!BT72*('Discount Factors'!BX$11)</f>
        <v>0</v>
      </c>
      <c r="BY119" s="161">
        <f>'Benefit Inputs'!BU72*('Discount Factors'!BY$11)</f>
        <v>0</v>
      </c>
      <c r="BZ119" s="161">
        <f>'Benefit Inputs'!BV72*('Discount Factors'!BZ$11)</f>
        <v>0</v>
      </c>
      <c r="CA119" s="161">
        <f>'Benefit Inputs'!BW72*('Discount Factors'!CA$11)</f>
        <v>0</v>
      </c>
      <c r="CB119" s="161">
        <f>'Benefit Inputs'!BX72*('Discount Factors'!CB$11)</f>
        <v>0</v>
      </c>
      <c r="CC119" s="161">
        <f>'Benefit Inputs'!BY72*('Discount Factors'!CC$11)</f>
        <v>0</v>
      </c>
      <c r="CD119" s="161">
        <f>'Benefit Inputs'!BZ72*('Discount Factors'!CD$11)</f>
        <v>0</v>
      </c>
      <c r="CE119" s="161">
        <f>'Benefit Inputs'!CA72*('Discount Factors'!CE$11)</f>
        <v>0</v>
      </c>
      <c r="CF119" s="161">
        <f>'Benefit Inputs'!CB72*('Discount Factors'!CF$11)</f>
        <v>0</v>
      </c>
      <c r="CG119" s="161">
        <f>'Benefit Inputs'!CC72*('Discount Factors'!CG$11)</f>
        <v>0</v>
      </c>
      <c r="CH119" s="161">
        <f>'Benefit Inputs'!CD72*('Discount Factors'!CH$11)</f>
        <v>0</v>
      </c>
      <c r="CI119" s="161">
        <f>'Benefit Inputs'!CE72*('Discount Factors'!CI$11)</f>
        <v>0</v>
      </c>
      <c r="CJ119" s="161">
        <f>'Benefit Inputs'!CF72*('Discount Factors'!CJ$11)</f>
        <v>0</v>
      </c>
      <c r="CK119" s="161">
        <f>'Benefit Inputs'!CG72*('Discount Factors'!CK$11)</f>
        <v>0</v>
      </c>
      <c r="CL119" s="161">
        <f>'Benefit Inputs'!CH72*('Discount Factors'!CL$11)</f>
        <v>0</v>
      </c>
      <c r="CM119" s="161">
        <f>'Benefit Inputs'!CI72*('Discount Factors'!CM$11)</f>
        <v>0</v>
      </c>
      <c r="CN119" s="161">
        <f>'Benefit Inputs'!CJ72*('Discount Factors'!CN$11)</f>
        <v>0</v>
      </c>
      <c r="CO119" s="161">
        <f>'Benefit Inputs'!CK72*('Discount Factors'!CO$11)</f>
        <v>0</v>
      </c>
      <c r="CP119" s="161">
        <f>'Benefit Inputs'!CL72*('Discount Factors'!CP$11)</f>
        <v>0</v>
      </c>
    </row>
    <row r="120" spans="1:94" ht="14" x14ac:dyDescent="0.3">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row>
    <row r="121" spans="1:94" ht="14" x14ac:dyDescent="0.3">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row>
    <row r="122" spans="1:94" ht="14" x14ac:dyDescent="0.3">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row>
    <row r="123" spans="1:94" ht="14" x14ac:dyDescent="0.3">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row>
    <row r="124" spans="1:94" ht="14" x14ac:dyDescent="0.3">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row>
    <row r="125" spans="1:94" ht="14" x14ac:dyDescent="0.3">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row>
    <row r="126" spans="1:94" ht="14" x14ac:dyDescent="0.3">
      <c r="A126" s="2">
        <f>'Benefit Inputs'!A75</f>
        <v>17</v>
      </c>
      <c r="B126" s="2">
        <f>'Benefit Inputs'!$C75</f>
        <v>0</v>
      </c>
      <c r="E126" s="2">
        <f>'Benefit Inputs'!$E75</f>
        <v>0</v>
      </c>
      <c r="H126" s="2" t="str">
        <f>E126&amp;B126</f>
        <v>00</v>
      </c>
      <c r="O126" s="2" t="s">
        <v>104</v>
      </c>
      <c r="P126" s="161">
        <f>'Benefit Inputs'!L76*('Discount Factors'!P$11)</f>
        <v>0</v>
      </c>
      <c r="Q126" s="161">
        <f>'Benefit Inputs'!M76*('Discount Factors'!Q$11)</f>
        <v>0</v>
      </c>
      <c r="R126" s="161">
        <f>'Benefit Inputs'!N76*('Discount Factors'!R$11)</f>
        <v>0</v>
      </c>
      <c r="S126" s="161">
        <f>'Benefit Inputs'!O76*('Discount Factors'!S$11)</f>
        <v>0</v>
      </c>
      <c r="T126" s="161">
        <f>'Benefit Inputs'!P76*('Discount Factors'!T$11)</f>
        <v>0</v>
      </c>
      <c r="U126" s="161">
        <f>'Benefit Inputs'!Q76*('Discount Factors'!U$11)</f>
        <v>0</v>
      </c>
      <c r="V126" s="161">
        <f>'Benefit Inputs'!R76*('Discount Factors'!V$11)</f>
        <v>0</v>
      </c>
      <c r="W126" s="161">
        <f>'Benefit Inputs'!S76*('Discount Factors'!W$11)</f>
        <v>0</v>
      </c>
      <c r="X126" s="161">
        <f>'Benefit Inputs'!T76*('Discount Factors'!X$11)</f>
        <v>0</v>
      </c>
      <c r="Y126" s="161">
        <f>'Benefit Inputs'!U76*('Discount Factors'!Y$11)</f>
        <v>0</v>
      </c>
      <c r="Z126" s="161">
        <f>'Benefit Inputs'!V76*('Discount Factors'!Z$11)</f>
        <v>0</v>
      </c>
      <c r="AA126" s="161">
        <f>'Benefit Inputs'!W76*('Discount Factors'!AA$11)</f>
        <v>0</v>
      </c>
      <c r="AB126" s="161">
        <f>'Benefit Inputs'!X76*('Discount Factors'!AB$11)</f>
        <v>0</v>
      </c>
      <c r="AC126" s="161">
        <f>'Benefit Inputs'!Y76*('Discount Factors'!AC$11)</f>
        <v>0</v>
      </c>
      <c r="AD126" s="161">
        <f>'Benefit Inputs'!Z76*('Discount Factors'!AD$11)</f>
        <v>0</v>
      </c>
      <c r="AE126" s="161">
        <f>'Benefit Inputs'!AA76*('Discount Factors'!AE$11)</f>
        <v>0</v>
      </c>
      <c r="AF126" s="161">
        <f>'Benefit Inputs'!AB76*('Discount Factors'!AF$11)</f>
        <v>0</v>
      </c>
      <c r="AG126" s="161">
        <f>'Benefit Inputs'!AC76*('Discount Factors'!AG$11)</f>
        <v>0</v>
      </c>
      <c r="AH126" s="161">
        <f>'Benefit Inputs'!AD76*('Discount Factors'!AH$11)</f>
        <v>0</v>
      </c>
      <c r="AI126" s="161">
        <f>'Benefit Inputs'!AE76*('Discount Factors'!AI$11)</f>
        <v>0</v>
      </c>
      <c r="AJ126" s="161">
        <f>'Benefit Inputs'!AF76*('Discount Factors'!AJ$11)</f>
        <v>0</v>
      </c>
      <c r="AK126" s="161">
        <f>'Benefit Inputs'!AG76*('Discount Factors'!AK$11)</f>
        <v>0</v>
      </c>
      <c r="AL126" s="161">
        <f>'Benefit Inputs'!AH76*('Discount Factors'!AL$11)</f>
        <v>0</v>
      </c>
      <c r="AM126" s="161">
        <f>'Benefit Inputs'!AI76*('Discount Factors'!AM$11)</f>
        <v>0</v>
      </c>
      <c r="AN126" s="161">
        <f>'Benefit Inputs'!AJ76*('Discount Factors'!AN$11)</f>
        <v>0</v>
      </c>
      <c r="AO126" s="161">
        <f>'Benefit Inputs'!AK76*('Discount Factors'!AO$11)</f>
        <v>0</v>
      </c>
      <c r="AP126" s="161">
        <f>'Benefit Inputs'!AL76*('Discount Factors'!AP$11)</f>
        <v>0</v>
      </c>
      <c r="AQ126" s="161">
        <f>'Benefit Inputs'!AM76*('Discount Factors'!AQ$11)</f>
        <v>0</v>
      </c>
      <c r="AR126" s="161">
        <f>'Benefit Inputs'!AN76*('Discount Factors'!AR$11)</f>
        <v>0</v>
      </c>
      <c r="AS126" s="161">
        <f>'Benefit Inputs'!AO76*('Discount Factors'!AS$11)</f>
        <v>0</v>
      </c>
      <c r="AT126" s="161">
        <f>'Benefit Inputs'!AP76*('Discount Factors'!AT$11)</f>
        <v>0</v>
      </c>
      <c r="AU126" s="161">
        <f>'Benefit Inputs'!AQ76*('Discount Factors'!AU$11)</f>
        <v>0</v>
      </c>
      <c r="AV126" s="161">
        <f>'Benefit Inputs'!AR76*('Discount Factors'!AV$11)</f>
        <v>0</v>
      </c>
      <c r="AW126" s="161">
        <f>'Benefit Inputs'!AS76*('Discount Factors'!AW$11)</f>
        <v>0</v>
      </c>
      <c r="AX126" s="161">
        <f>'Benefit Inputs'!AT76*('Discount Factors'!AX$11)</f>
        <v>0</v>
      </c>
      <c r="AY126" s="161">
        <f>'Benefit Inputs'!AU76*('Discount Factors'!AY$11)</f>
        <v>0</v>
      </c>
      <c r="AZ126" s="161">
        <f>'Benefit Inputs'!AV76*('Discount Factors'!AZ$11)</f>
        <v>0</v>
      </c>
      <c r="BA126" s="161">
        <f>'Benefit Inputs'!AW76*('Discount Factors'!BA$11)</f>
        <v>0</v>
      </c>
      <c r="BB126" s="161">
        <f>'Benefit Inputs'!AX76*('Discount Factors'!BB$11)</f>
        <v>0</v>
      </c>
      <c r="BC126" s="161">
        <f>'Benefit Inputs'!AY76*('Discount Factors'!BC$11)</f>
        <v>0</v>
      </c>
      <c r="BD126" s="161">
        <f>'Benefit Inputs'!AZ76*('Discount Factors'!BD$11)</f>
        <v>0</v>
      </c>
      <c r="BE126" s="161">
        <f>'Benefit Inputs'!BA76*('Discount Factors'!BE$11)</f>
        <v>0</v>
      </c>
      <c r="BF126" s="161">
        <f>'Benefit Inputs'!BB76*('Discount Factors'!BF$11)</f>
        <v>0</v>
      </c>
      <c r="BG126" s="161">
        <f>'Benefit Inputs'!BC76*('Discount Factors'!BG$11)</f>
        <v>0</v>
      </c>
      <c r="BH126" s="161">
        <f>'Benefit Inputs'!BD76*('Discount Factors'!BH$11)</f>
        <v>0</v>
      </c>
      <c r="BI126" s="161">
        <f>'Benefit Inputs'!BE76*('Discount Factors'!BI$11)</f>
        <v>0</v>
      </c>
      <c r="BJ126" s="161">
        <f>'Benefit Inputs'!BF76*('Discount Factors'!BJ$11)</f>
        <v>0</v>
      </c>
      <c r="BK126" s="161">
        <f>'Benefit Inputs'!BG76*('Discount Factors'!BK$11)</f>
        <v>0</v>
      </c>
      <c r="BL126" s="161">
        <f>'Benefit Inputs'!BH76*('Discount Factors'!BL$11)</f>
        <v>0</v>
      </c>
      <c r="BM126" s="161">
        <f>'Benefit Inputs'!BI76*('Discount Factors'!BM$11)</f>
        <v>0</v>
      </c>
      <c r="BN126" s="161">
        <f>'Benefit Inputs'!BJ76*('Discount Factors'!BN$11)</f>
        <v>0</v>
      </c>
      <c r="BO126" s="161">
        <f>'Benefit Inputs'!BK76*('Discount Factors'!BO$11)</f>
        <v>0</v>
      </c>
      <c r="BP126" s="161">
        <f>'Benefit Inputs'!BL76*('Discount Factors'!BP$11)</f>
        <v>0</v>
      </c>
      <c r="BQ126" s="161">
        <f>'Benefit Inputs'!BM76*('Discount Factors'!BQ$11)</f>
        <v>0</v>
      </c>
      <c r="BR126" s="161">
        <f>'Benefit Inputs'!BN76*('Discount Factors'!BR$11)</f>
        <v>0</v>
      </c>
      <c r="BS126" s="161">
        <f>'Benefit Inputs'!BO76*('Discount Factors'!BS$11)</f>
        <v>0</v>
      </c>
      <c r="BT126" s="161">
        <f>'Benefit Inputs'!BP76*('Discount Factors'!BT$11)</f>
        <v>0</v>
      </c>
      <c r="BU126" s="161">
        <f>'Benefit Inputs'!BQ76*('Discount Factors'!BU$11)</f>
        <v>0</v>
      </c>
      <c r="BV126" s="161">
        <f>'Benefit Inputs'!BR76*('Discount Factors'!BV$11)</f>
        <v>0</v>
      </c>
      <c r="BW126" s="161">
        <f>'Benefit Inputs'!BS76*('Discount Factors'!BW$11)</f>
        <v>0</v>
      </c>
      <c r="BX126" s="161">
        <f>'Benefit Inputs'!BT76*('Discount Factors'!BX$11)</f>
        <v>0</v>
      </c>
      <c r="BY126" s="161">
        <f>'Benefit Inputs'!BU76*('Discount Factors'!BY$11)</f>
        <v>0</v>
      </c>
      <c r="BZ126" s="161">
        <f>'Benefit Inputs'!BV76*('Discount Factors'!BZ$11)</f>
        <v>0</v>
      </c>
      <c r="CA126" s="161">
        <f>'Benefit Inputs'!BW76*('Discount Factors'!CA$11)</f>
        <v>0</v>
      </c>
      <c r="CB126" s="161">
        <f>'Benefit Inputs'!BX76*('Discount Factors'!CB$11)</f>
        <v>0</v>
      </c>
      <c r="CC126" s="161">
        <f>'Benefit Inputs'!BY76*('Discount Factors'!CC$11)</f>
        <v>0</v>
      </c>
      <c r="CD126" s="161">
        <f>'Benefit Inputs'!BZ76*('Discount Factors'!CD$11)</f>
        <v>0</v>
      </c>
      <c r="CE126" s="161">
        <f>'Benefit Inputs'!CA76*('Discount Factors'!CE$11)</f>
        <v>0</v>
      </c>
      <c r="CF126" s="161">
        <f>'Benefit Inputs'!CB76*('Discount Factors'!CF$11)</f>
        <v>0</v>
      </c>
      <c r="CG126" s="161">
        <f>'Benefit Inputs'!CC76*('Discount Factors'!CG$11)</f>
        <v>0</v>
      </c>
      <c r="CH126" s="161">
        <f>'Benefit Inputs'!CD76*('Discount Factors'!CH$11)</f>
        <v>0</v>
      </c>
      <c r="CI126" s="161">
        <f>'Benefit Inputs'!CE76*('Discount Factors'!CI$11)</f>
        <v>0</v>
      </c>
      <c r="CJ126" s="161">
        <f>'Benefit Inputs'!CF76*('Discount Factors'!CJ$11)</f>
        <v>0</v>
      </c>
      <c r="CK126" s="161">
        <f>'Benefit Inputs'!CG76*('Discount Factors'!CK$11)</f>
        <v>0</v>
      </c>
      <c r="CL126" s="161">
        <f>'Benefit Inputs'!CH76*('Discount Factors'!CL$11)</f>
        <v>0</v>
      </c>
      <c r="CM126" s="161">
        <f>'Benefit Inputs'!CI76*('Discount Factors'!CM$11)</f>
        <v>0</v>
      </c>
      <c r="CN126" s="161">
        <f>'Benefit Inputs'!CJ76*('Discount Factors'!CN$11)</f>
        <v>0</v>
      </c>
      <c r="CO126" s="161">
        <f>'Benefit Inputs'!CK76*('Discount Factors'!CO$11)</f>
        <v>0</v>
      </c>
      <c r="CP126" s="161">
        <f>'Benefit Inputs'!CL76*('Discount Factors'!CP$11)</f>
        <v>0</v>
      </c>
    </row>
    <row r="127" spans="1:94" ht="14" x14ac:dyDescent="0.3">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row>
    <row r="128" spans="1:94" ht="14" x14ac:dyDescent="0.3">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row>
    <row r="129" spans="1:94" ht="14" x14ac:dyDescent="0.3">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row>
    <row r="130" spans="1:94" ht="14" x14ac:dyDescent="0.3">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row>
    <row r="131" spans="1:94" ht="14" x14ac:dyDescent="0.3">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row>
    <row r="132" spans="1:94" ht="14" x14ac:dyDescent="0.3">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row>
    <row r="133" spans="1:94" ht="14" x14ac:dyDescent="0.3">
      <c r="A133" s="2">
        <f>'Benefit Inputs'!A79</f>
        <v>18</v>
      </c>
      <c r="B133" s="2">
        <f>'Benefit Inputs'!$C79</f>
        <v>0</v>
      </c>
      <c r="E133" s="2">
        <f>'Benefit Inputs'!$E79</f>
        <v>0</v>
      </c>
      <c r="H133" s="2" t="str">
        <f>E133&amp;B133</f>
        <v>00</v>
      </c>
      <c r="O133" s="2" t="s">
        <v>104</v>
      </c>
      <c r="P133" s="161">
        <f>'Benefit Inputs'!L80*('Discount Factors'!P$11)</f>
        <v>0</v>
      </c>
      <c r="Q133" s="161">
        <f>'Benefit Inputs'!M80*('Discount Factors'!Q$11)</f>
        <v>0</v>
      </c>
      <c r="R133" s="161">
        <f>'Benefit Inputs'!N80*('Discount Factors'!R$11)</f>
        <v>0</v>
      </c>
      <c r="S133" s="161">
        <f>'Benefit Inputs'!O80*('Discount Factors'!S$11)</f>
        <v>0</v>
      </c>
      <c r="T133" s="161">
        <f>'Benefit Inputs'!P80*('Discount Factors'!T$11)</f>
        <v>0</v>
      </c>
      <c r="U133" s="161">
        <f>'Benefit Inputs'!Q80*('Discount Factors'!U$11)</f>
        <v>0</v>
      </c>
      <c r="V133" s="161">
        <f>'Benefit Inputs'!R80*('Discount Factors'!V$11)</f>
        <v>0</v>
      </c>
      <c r="W133" s="161">
        <f>'Benefit Inputs'!S80*('Discount Factors'!W$11)</f>
        <v>0</v>
      </c>
      <c r="X133" s="161">
        <f>'Benefit Inputs'!T80*('Discount Factors'!X$11)</f>
        <v>0</v>
      </c>
      <c r="Y133" s="161">
        <f>'Benefit Inputs'!U80*('Discount Factors'!Y$11)</f>
        <v>0</v>
      </c>
      <c r="Z133" s="161">
        <f>'Benefit Inputs'!V80*('Discount Factors'!Z$11)</f>
        <v>0</v>
      </c>
      <c r="AA133" s="161">
        <f>'Benefit Inputs'!W80*('Discount Factors'!AA$11)</f>
        <v>0</v>
      </c>
      <c r="AB133" s="161">
        <f>'Benefit Inputs'!X80*('Discount Factors'!AB$11)</f>
        <v>0</v>
      </c>
      <c r="AC133" s="161">
        <f>'Benefit Inputs'!Y80*('Discount Factors'!AC$11)</f>
        <v>0</v>
      </c>
      <c r="AD133" s="161">
        <f>'Benefit Inputs'!Z80*('Discount Factors'!AD$11)</f>
        <v>0</v>
      </c>
      <c r="AE133" s="161">
        <f>'Benefit Inputs'!AA80*('Discount Factors'!AE$11)</f>
        <v>0</v>
      </c>
      <c r="AF133" s="161">
        <f>'Benefit Inputs'!AB80*('Discount Factors'!AF$11)</f>
        <v>0</v>
      </c>
      <c r="AG133" s="161">
        <f>'Benefit Inputs'!AC80*('Discount Factors'!AG$11)</f>
        <v>0</v>
      </c>
      <c r="AH133" s="161">
        <f>'Benefit Inputs'!AD80*('Discount Factors'!AH$11)</f>
        <v>0</v>
      </c>
      <c r="AI133" s="161">
        <f>'Benefit Inputs'!AE80*('Discount Factors'!AI$11)</f>
        <v>0</v>
      </c>
      <c r="AJ133" s="161">
        <f>'Benefit Inputs'!AF80*('Discount Factors'!AJ$11)</f>
        <v>0</v>
      </c>
      <c r="AK133" s="161">
        <f>'Benefit Inputs'!AG80*('Discount Factors'!AK$11)</f>
        <v>0</v>
      </c>
      <c r="AL133" s="161">
        <f>'Benefit Inputs'!AH80*('Discount Factors'!AL$11)</f>
        <v>0</v>
      </c>
      <c r="AM133" s="161">
        <f>'Benefit Inputs'!AI80*('Discount Factors'!AM$11)</f>
        <v>0</v>
      </c>
      <c r="AN133" s="161">
        <f>'Benefit Inputs'!AJ80*('Discount Factors'!AN$11)</f>
        <v>0</v>
      </c>
      <c r="AO133" s="161">
        <f>'Benefit Inputs'!AK80*('Discount Factors'!AO$11)</f>
        <v>0</v>
      </c>
      <c r="AP133" s="161">
        <f>'Benefit Inputs'!AL80*('Discount Factors'!AP$11)</f>
        <v>0</v>
      </c>
      <c r="AQ133" s="161">
        <f>'Benefit Inputs'!AM80*('Discount Factors'!AQ$11)</f>
        <v>0</v>
      </c>
      <c r="AR133" s="161">
        <f>'Benefit Inputs'!AN80*('Discount Factors'!AR$11)</f>
        <v>0</v>
      </c>
      <c r="AS133" s="161">
        <f>'Benefit Inputs'!AO80*('Discount Factors'!AS$11)</f>
        <v>0</v>
      </c>
      <c r="AT133" s="161">
        <f>'Benefit Inputs'!AP80*('Discount Factors'!AT$11)</f>
        <v>0</v>
      </c>
      <c r="AU133" s="161">
        <f>'Benefit Inputs'!AQ80*('Discount Factors'!AU$11)</f>
        <v>0</v>
      </c>
      <c r="AV133" s="161">
        <f>'Benefit Inputs'!AR80*('Discount Factors'!AV$11)</f>
        <v>0</v>
      </c>
      <c r="AW133" s="161">
        <f>'Benefit Inputs'!AS80*('Discount Factors'!AW$11)</f>
        <v>0</v>
      </c>
      <c r="AX133" s="161">
        <f>'Benefit Inputs'!AT80*('Discount Factors'!AX$11)</f>
        <v>0</v>
      </c>
      <c r="AY133" s="161">
        <f>'Benefit Inputs'!AU80*('Discount Factors'!AY$11)</f>
        <v>0</v>
      </c>
      <c r="AZ133" s="161">
        <f>'Benefit Inputs'!AV80*('Discount Factors'!AZ$11)</f>
        <v>0</v>
      </c>
      <c r="BA133" s="161">
        <f>'Benefit Inputs'!AW80*('Discount Factors'!BA$11)</f>
        <v>0</v>
      </c>
      <c r="BB133" s="161">
        <f>'Benefit Inputs'!AX80*('Discount Factors'!BB$11)</f>
        <v>0</v>
      </c>
      <c r="BC133" s="161">
        <f>'Benefit Inputs'!AY80*('Discount Factors'!BC$11)</f>
        <v>0</v>
      </c>
      <c r="BD133" s="161">
        <f>'Benefit Inputs'!AZ80*('Discount Factors'!BD$11)</f>
        <v>0</v>
      </c>
      <c r="BE133" s="161">
        <f>'Benefit Inputs'!BA80*('Discount Factors'!BE$11)</f>
        <v>0</v>
      </c>
      <c r="BF133" s="161">
        <f>'Benefit Inputs'!BB80*('Discount Factors'!BF$11)</f>
        <v>0</v>
      </c>
      <c r="BG133" s="161">
        <f>'Benefit Inputs'!BC80*('Discount Factors'!BG$11)</f>
        <v>0</v>
      </c>
      <c r="BH133" s="161">
        <f>'Benefit Inputs'!BD80*('Discount Factors'!BH$11)</f>
        <v>0</v>
      </c>
      <c r="BI133" s="161">
        <f>'Benefit Inputs'!BE80*('Discount Factors'!BI$11)</f>
        <v>0</v>
      </c>
      <c r="BJ133" s="161">
        <f>'Benefit Inputs'!BF80*('Discount Factors'!BJ$11)</f>
        <v>0</v>
      </c>
      <c r="BK133" s="161">
        <f>'Benefit Inputs'!BG80*('Discount Factors'!BK$11)</f>
        <v>0</v>
      </c>
      <c r="BL133" s="161">
        <f>'Benefit Inputs'!BH80*('Discount Factors'!BL$11)</f>
        <v>0</v>
      </c>
      <c r="BM133" s="161">
        <f>'Benefit Inputs'!BI80*('Discount Factors'!BM$11)</f>
        <v>0</v>
      </c>
      <c r="BN133" s="161">
        <f>'Benefit Inputs'!BJ80*('Discount Factors'!BN$11)</f>
        <v>0</v>
      </c>
      <c r="BO133" s="161">
        <f>'Benefit Inputs'!BK80*('Discount Factors'!BO$11)</f>
        <v>0</v>
      </c>
      <c r="BP133" s="161">
        <f>'Benefit Inputs'!BL80*('Discount Factors'!BP$11)</f>
        <v>0</v>
      </c>
      <c r="BQ133" s="161">
        <f>'Benefit Inputs'!BM80*('Discount Factors'!BQ$11)</f>
        <v>0</v>
      </c>
      <c r="BR133" s="161">
        <f>'Benefit Inputs'!BN80*('Discount Factors'!BR$11)</f>
        <v>0</v>
      </c>
      <c r="BS133" s="161">
        <f>'Benefit Inputs'!BO80*('Discount Factors'!BS$11)</f>
        <v>0</v>
      </c>
      <c r="BT133" s="161">
        <f>'Benefit Inputs'!BP80*('Discount Factors'!BT$11)</f>
        <v>0</v>
      </c>
      <c r="BU133" s="161">
        <f>'Benefit Inputs'!BQ80*('Discount Factors'!BU$11)</f>
        <v>0</v>
      </c>
      <c r="BV133" s="161">
        <f>'Benefit Inputs'!BR80*('Discount Factors'!BV$11)</f>
        <v>0</v>
      </c>
      <c r="BW133" s="161">
        <f>'Benefit Inputs'!BS80*('Discount Factors'!BW$11)</f>
        <v>0</v>
      </c>
      <c r="BX133" s="161">
        <f>'Benefit Inputs'!BT80*('Discount Factors'!BX$11)</f>
        <v>0</v>
      </c>
      <c r="BY133" s="161">
        <f>'Benefit Inputs'!BU80*('Discount Factors'!BY$11)</f>
        <v>0</v>
      </c>
      <c r="BZ133" s="161">
        <f>'Benefit Inputs'!BV80*('Discount Factors'!BZ$11)</f>
        <v>0</v>
      </c>
      <c r="CA133" s="161">
        <f>'Benefit Inputs'!BW80*('Discount Factors'!CA$11)</f>
        <v>0</v>
      </c>
      <c r="CB133" s="161">
        <f>'Benefit Inputs'!BX80*('Discount Factors'!CB$11)</f>
        <v>0</v>
      </c>
      <c r="CC133" s="161">
        <f>'Benefit Inputs'!BY80*('Discount Factors'!CC$11)</f>
        <v>0</v>
      </c>
      <c r="CD133" s="161">
        <f>'Benefit Inputs'!BZ80*('Discount Factors'!CD$11)</f>
        <v>0</v>
      </c>
      <c r="CE133" s="161">
        <f>'Benefit Inputs'!CA80*('Discount Factors'!CE$11)</f>
        <v>0</v>
      </c>
      <c r="CF133" s="161">
        <f>'Benefit Inputs'!CB80*('Discount Factors'!CF$11)</f>
        <v>0</v>
      </c>
      <c r="CG133" s="161">
        <f>'Benefit Inputs'!CC80*('Discount Factors'!CG$11)</f>
        <v>0</v>
      </c>
      <c r="CH133" s="161">
        <f>'Benefit Inputs'!CD80*('Discount Factors'!CH$11)</f>
        <v>0</v>
      </c>
      <c r="CI133" s="161">
        <f>'Benefit Inputs'!CE80*('Discount Factors'!CI$11)</f>
        <v>0</v>
      </c>
      <c r="CJ133" s="161">
        <f>'Benefit Inputs'!CF80*('Discount Factors'!CJ$11)</f>
        <v>0</v>
      </c>
      <c r="CK133" s="161">
        <f>'Benefit Inputs'!CG80*('Discount Factors'!CK$11)</f>
        <v>0</v>
      </c>
      <c r="CL133" s="161">
        <f>'Benefit Inputs'!CH80*('Discount Factors'!CL$11)</f>
        <v>0</v>
      </c>
      <c r="CM133" s="161">
        <f>'Benefit Inputs'!CI80*('Discount Factors'!CM$11)</f>
        <v>0</v>
      </c>
      <c r="CN133" s="161">
        <f>'Benefit Inputs'!CJ80*('Discount Factors'!CN$11)</f>
        <v>0</v>
      </c>
      <c r="CO133" s="161">
        <f>'Benefit Inputs'!CK80*('Discount Factors'!CO$11)</f>
        <v>0</v>
      </c>
      <c r="CP133" s="161">
        <f>'Benefit Inputs'!CL80*('Discount Factors'!CP$11)</f>
        <v>0</v>
      </c>
    </row>
    <row r="134" spans="1:94" ht="14" x14ac:dyDescent="0.3">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row>
    <row r="135" spans="1:94" ht="14" x14ac:dyDescent="0.3">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row>
    <row r="136" spans="1:94" ht="14" x14ac:dyDescent="0.3">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row>
    <row r="137" spans="1:94" ht="14" x14ac:dyDescent="0.3">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row>
    <row r="138" spans="1:94" ht="14" x14ac:dyDescent="0.3">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row>
    <row r="139" spans="1:94" ht="14" x14ac:dyDescent="0.3">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c r="BP139" s="161"/>
      <c r="BQ139" s="161"/>
      <c r="BR139" s="161"/>
      <c r="BS139" s="161"/>
      <c r="BT139" s="161"/>
      <c r="BU139" s="161"/>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row>
    <row r="140" spans="1:94" ht="14" x14ac:dyDescent="0.3">
      <c r="A140" s="2">
        <f>'Benefit Inputs'!A83</f>
        <v>19</v>
      </c>
      <c r="B140" s="2">
        <f>'Benefit Inputs'!$C83</f>
        <v>0</v>
      </c>
      <c r="E140" s="2">
        <f>'Benefit Inputs'!$E83</f>
        <v>0</v>
      </c>
      <c r="H140" s="2" t="str">
        <f>E140&amp;B140</f>
        <v>00</v>
      </c>
      <c r="O140" s="2" t="s">
        <v>104</v>
      </c>
      <c r="P140" s="161">
        <f>'Benefit Inputs'!L84*('Discount Factors'!P$11)</f>
        <v>0</v>
      </c>
      <c r="Q140" s="161">
        <f>'Benefit Inputs'!M84*('Discount Factors'!Q$11)</f>
        <v>0</v>
      </c>
      <c r="R140" s="161">
        <f>'Benefit Inputs'!N84*('Discount Factors'!R$11)</f>
        <v>0</v>
      </c>
      <c r="S140" s="161">
        <f>'Benefit Inputs'!O84*('Discount Factors'!S$11)</f>
        <v>0</v>
      </c>
      <c r="T140" s="161">
        <f>'Benefit Inputs'!P84*('Discount Factors'!T$11)</f>
        <v>0</v>
      </c>
      <c r="U140" s="161">
        <f>'Benefit Inputs'!Q84*('Discount Factors'!U$11)</f>
        <v>0</v>
      </c>
      <c r="V140" s="161">
        <f>'Benefit Inputs'!R84*('Discount Factors'!V$11)</f>
        <v>0</v>
      </c>
      <c r="W140" s="161">
        <f>'Benefit Inputs'!S84*('Discount Factors'!W$11)</f>
        <v>0</v>
      </c>
      <c r="X140" s="161">
        <f>'Benefit Inputs'!T84*('Discount Factors'!X$11)</f>
        <v>0</v>
      </c>
      <c r="Y140" s="161">
        <f>'Benefit Inputs'!U84*('Discount Factors'!Y$11)</f>
        <v>0</v>
      </c>
      <c r="Z140" s="161">
        <f>'Benefit Inputs'!V84*('Discount Factors'!Z$11)</f>
        <v>0</v>
      </c>
      <c r="AA140" s="161">
        <f>'Benefit Inputs'!W84*('Discount Factors'!AA$11)</f>
        <v>0</v>
      </c>
      <c r="AB140" s="161">
        <f>'Benefit Inputs'!X84*('Discount Factors'!AB$11)</f>
        <v>0</v>
      </c>
      <c r="AC140" s="161">
        <f>'Benefit Inputs'!Y84*('Discount Factors'!AC$11)</f>
        <v>0</v>
      </c>
      <c r="AD140" s="161">
        <f>'Benefit Inputs'!Z84*('Discount Factors'!AD$11)</f>
        <v>0</v>
      </c>
      <c r="AE140" s="161">
        <f>'Benefit Inputs'!AA84*('Discount Factors'!AE$11)</f>
        <v>0</v>
      </c>
      <c r="AF140" s="161">
        <f>'Benefit Inputs'!AB84*('Discount Factors'!AF$11)</f>
        <v>0</v>
      </c>
      <c r="AG140" s="161">
        <f>'Benefit Inputs'!AC84*('Discount Factors'!AG$11)</f>
        <v>0</v>
      </c>
      <c r="AH140" s="161">
        <f>'Benefit Inputs'!AD84*('Discount Factors'!AH$11)</f>
        <v>0</v>
      </c>
      <c r="AI140" s="161">
        <f>'Benefit Inputs'!AE84*('Discount Factors'!AI$11)</f>
        <v>0</v>
      </c>
      <c r="AJ140" s="161">
        <f>'Benefit Inputs'!AF84*('Discount Factors'!AJ$11)</f>
        <v>0</v>
      </c>
      <c r="AK140" s="161">
        <f>'Benefit Inputs'!AG84*('Discount Factors'!AK$11)</f>
        <v>0</v>
      </c>
      <c r="AL140" s="161">
        <f>'Benefit Inputs'!AH84*('Discount Factors'!AL$11)</f>
        <v>0</v>
      </c>
      <c r="AM140" s="161">
        <f>'Benefit Inputs'!AI84*('Discount Factors'!AM$11)</f>
        <v>0</v>
      </c>
      <c r="AN140" s="161">
        <f>'Benefit Inputs'!AJ84*('Discount Factors'!AN$11)</f>
        <v>0</v>
      </c>
      <c r="AO140" s="161">
        <f>'Benefit Inputs'!AK84*('Discount Factors'!AO$11)</f>
        <v>0</v>
      </c>
      <c r="AP140" s="161">
        <f>'Benefit Inputs'!AL84*('Discount Factors'!AP$11)</f>
        <v>0</v>
      </c>
      <c r="AQ140" s="161">
        <f>'Benefit Inputs'!AM84*('Discount Factors'!AQ$11)</f>
        <v>0</v>
      </c>
      <c r="AR140" s="161">
        <f>'Benefit Inputs'!AN84*('Discount Factors'!AR$11)</f>
        <v>0</v>
      </c>
      <c r="AS140" s="161">
        <f>'Benefit Inputs'!AO84*('Discount Factors'!AS$11)</f>
        <v>0</v>
      </c>
      <c r="AT140" s="161">
        <f>'Benefit Inputs'!AP84*('Discount Factors'!AT$11)</f>
        <v>0</v>
      </c>
      <c r="AU140" s="161">
        <f>'Benefit Inputs'!AQ84*('Discount Factors'!AU$11)</f>
        <v>0</v>
      </c>
      <c r="AV140" s="161">
        <f>'Benefit Inputs'!AR84*('Discount Factors'!AV$11)</f>
        <v>0</v>
      </c>
      <c r="AW140" s="161">
        <f>'Benefit Inputs'!AS84*('Discount Factors'!AW$11)</f>
        <v>0</v>
      </c>
      <c r="AX140" s="161">
        <f>'Benefit Inputs'!AT84*('Discount Factors'!AX$11)</f>
        <v>0</v>
      </c>
      <c r="AY140" s="161">
        <f>'Benefit Inputs'!AU84*('Discount Factors'!AY$11)</f>
        <v>0</v>
      </c>
      <c r="AZ140" s="161">
        <f>'Benefit Inputs'!AV84*('Discount Factors'!AZ$11)</f>
        <v>0</v>
      </c>
      <c r="BA140" s="161">
        <f>'Benefit Inputs'!AW84*('Discount Factors'!BA$11)</f>
        <v>0</v>
      </c>
      <c r="BB140" s="161">
        <f>'Benefit Inputs'!AX84*('Discount Factors'!BB$11)</f>
        <v>0</v>
      </c>
      <c r="BC140" s="161">
        <f>'Benefit Inputs'!AY84*('Discount Factors'!BC$11)</f>
        <v>0</v>
      </c>
      <c r="BD140" s="161">
        <f>'Benefit Inputs'!AZ84*('Discount Factors'!BD$11)</f>
        <v>0</v>
      </c>
      <c r="BE140" s="161">
        <f>'Benefit Inputs'!BA84*('Discount Factors'!BE$11)</f>
        <v>0</v>
      </c>
      <c r="BF140" s="161">
        <f>'Benefit Inputs'!BB84*('Discount Factors'!BF$11)</f>
        <v>0</v>
      </c>
      <c r="BG140" s="161">
        <f>'Benefit Inputs'!BC84*('Discount Factors'!BG$11)</f>
        <v>0</v>
      </c>
      <c r="BH140" s="161">
        <f>'Benefit Inputs'!BD84*('Discount Factors'!BH$11)</f>
        <v>0</v>
      </c>
      <c r="BI140" s="161">
        <f>'Benefit Inputs'!BE84*('Discount Factors'!BI$11)</f>
        <v>0</v>
      </c>
      <c r="BJ140" s="161">
        <f>'Benefit Inputs'!BF84*('Discount Factors'!BJ$11)</f>
        <v>0</v>
      </c>
      <c r="BK140" s="161">
        <f>'Benefit Inputs'!BG84*('Discount Factors'!BK$11)</f>
        <v>0</v>
      </c>
      <c r="BL140" s="161">
        <f>'Benefit Inputs'!BH84*('Discount Factors'!BL$11)</f>
        <v>0</v>
      </c>
      <c r="BM140" s="161">
        <f>'Benefit Inputs'!BI84*('Discount Factors'!BM$11)</f>
        <v>0</v>
      </c>
      <c r="BN140" s="161">
        <f>'Benefit Inputs'!BJ84*('Discount Factors'!BN$11)</f>
        <v>0</v>
      </c>
      <c r="BO140" s="161">
        <f>'Benefit Inputs'!BK84*('Discount Factors'!BO$11)</f>
        <v>0</v>
      </c>
      <c r="BP140" s="161">
        <f>'Benefit Inputs'!BL84*('Discount Factors'!BP$11)</f>
        <v>0</v>
      </c>
      <c r="BQ140" s="161">
        <f>'Benefit Inputs'!BM84*('Discount Factors'!BQ$11)</f>
        <v>0</v>
      </c>
      <c r="BR140" s="161">
        <f>'Benefit Inputs'!BN84*('Discount Factors'!BR$11)</f>
        <v>0</v>
      </c>
      <c r="BS140" s="161">
        <f>'Benefit Inputs'!BO84*('Discount Factors'!BS$11)</f>
        <v>0</v>
      </c>
      <c r="BT140" s="161">
        <f>'Benefit Inputs'!BP84*('Discount Factors'!BT$11)</f>
        <v>0</v>
      </c>
      <c r="BU140" s="161">
        <f>'Benefit Inputs'!BQ84*('Discount Factors'!BU$11)</f>
        <v>0</v>
      </c>
      <c r="BV140" s="161">
        <f>'Benefit Inputs'!BR84*('Discount Factors'!BV$11)</f>
        <v>0</v>
      </c>
      <c r="BW140" s="161">
        <f>'Benefit Inputs'!BS84*('Discount Factors'!BW$11)</f>
        <v>0</v>
      </c>
      <c r="BX140" s="161">
        <f>'Benefit Inputs'!BT84*('Discount Factors'!BX$11)</f>
        <v>0</v>
      </c>
      <c r="BY140" s="161">
        <f>'Benefit Inputs'!BU84*('Discount Factors'!BY$11)</f>
        <v>0</v>
      </c>
      <c r="BZ140" s="161">
        <f>'Benefit Inputs'!BV84*('Discount Factors'!BZ$11)</f>
        <v>0</v>
      </c>
      <c r="CA140" s="161">
        <f>'Benefit Inputs'!BW84*('Discount Factors'!CA$11)</f>
        <v>0</v>
      </c>
      <c r="CB140" s="161">
        <f>'Benefit Inputs'!BX84*('Discount Factors'!CB$11)</f>
        <v>0</v>
      </c>
      <c r="CC140" s="161">
        <f>'Benefit Inputs'!BY84*('Discount Factors'!CC$11)</f>
        <v>0</v>
      </c>
      <c r="CD140" s="161">
        <f>'Benefit Inputs'!BZ84*('Discount Factors'!CD$11)</f>
        <v>0</v>
      </c>
      <c r="CE140" s="161">
        <f>'Benefit Inputs'!CA84*('Discount Factors'!CE$11)</f>
        <v>0</v>
      </c>
      <c r="CF140" s="161">
        <f>'Benefit Inputs'!CB84*('Discount Factors'!CF$11)</f>
        <v>0</v>
      </c>
      <c r="CG140" s="161">
        <f>'Benefit Inputs'!CC84*('Discount Factors'!CG$11)</f>
        <v>0</v>
      </c>
      <c r="CH140" s="161">
        <f>'Benefit Inputs'!CD84*('Discount Factors'!CH$11)</f>
        <v>0</v>
      </c>
      <c r="CI140" s="161">
        <f>'Benefit Inputs'!CE84*('Discount Factors'!CI$11)</f>
        <v>0</v>
      </c>
      <c r="CJ140" s="161">
        <f>'Benefit Inputs'!CF84*('Discount Factors'!CJ$11)</f>
        <v>0</v>
      </c>
      <c r="CK140" s="161">
        <f>'Benefit Inputs'!CG84*('Discount Factors'!CK$11)</f>
        <v>0</v>
      </c>
      <c r="CL140" s="161">
        <f>'Benefit Inputs'!CH84*('Discount Factors'!CL$11)</f>
        <v>0</v>
      </c>
      <c r="CM140" s="161">
        <f>'Benefit Inputs'!CI84*('Discount Factors'!CM$11)</f>
        <v>0</v>
      </c>
      <c r="CN140" s="161">
        <f>'Benefit Inputs'!CJ84*('Discount Factors'!CN$11)</f>
        <v>0</v>
      </c>
      <c r="CO140" s="161">
        <f>'Benefit Inputs'!CK84*('Discount Factors'!CO$11)</f>
        <v>0</v>
      </c>
      <c r="CP140" s="161">
        <f>'Benefit Inputs'!CL84*('Discount Factors'!CP$11)</f>
        <v>0</v>
      </c>
    </row>
    <row r="141" spans="1:94" ht="14" x14ac:dyDescent="0.3">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row>
    <row r="142" spans="1:94" ht="14" x14ac:dyDescent="0.3">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row>
    <row r="143" spans="1:94" ht="14" x14ac:dyDescent="0.3">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c r="BP143" s="161"/>
      <c r="BQ143" s="161"/>
      <c r="BR143" s="161"/>
      <c r="BS143" s="161"/>
      <c r="BT143" s="161"/>
      <c r="BU143" s="161"/>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row>
    <row r="144" spans="1:94" ht="14" x14ac:dyDescent="0.3">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row>
    <row r="145" spans="1:94" ht="14" x14ac:dyDescent="0.3">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c r="BP145" s="161"/>
      <c r="BQ145" s="161"/>
      <c r="BR145" s="161"/>
      <c r="BS145" s="161"/>
      <c r="BT145" s="161"/>
      <c r="BU145" s="161"/>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row>
    <row r="146" spans="1:94" ht="14" x14ac:dyDescent="0.3">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c r="BP146" s="161"/>
      <c r="BQ146" s="161"/>
      <c r="BR146" s="161"/>
      <c r="BS146" s="161"/>
      <c r="BT146" s="161"/>
      <c r="BU146" s="161"/>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row>
    <row r="147" spans="1:94" ht="14" x14ac:dyDescent="0.3">
      <c r="A147" s="2">
        <f>'Benefit Inputs'!A87</f>
        <v>20</v>
      </c>
      <c r="B147" s="2">
        <f>'Benefit Inputs'!$C87</f>
        <v>0</v>
      </c>
      <c r="E147" s="2">
        <f>'Benefit Inputs'!$E87</f>
        <v>0</v>
      </c>
      <c r="H147" s="2" t="str">
        <f>E147&amp;B147</f>
        <v>00</v>
      </c>
      <c r="O147" s="2" t="s">
        <v>104</v>
      </c>
      <c r="P147" s="161">
        <f>'Benefit Inputs'!L88*('Discount Factors'!P$11)</f>
        <v>0</v>
      </c>
      <c r="Q147" s="161">
        <f>'Benefit Inputs'!M88*('Discount Factors'!Q$11)</f>
        <v>0</v>
      </c>
      <c r="R147" s="161">
        <f>'Benefit Inputs'!N88*('Discount Factors'!R$11)</f>
        <v>0</v>
      </c>
      <c r="S147" s="161">
        <f>'Benefit Inputs'!O88*('Discount Factors'!S$11)</f>
        <v>0</v>
      </c>
      <c r="T147" s="161">
        <f>'Benefit Inputs'!P88*('Discount Factors'!T$11)</f>
        <v>0</v>
      </c>
      <c r="U147" s="161">
        <f>'Benefit Inputs'!Q88*('Discount Factors'!U$11)</f>
        <v>0</v>
      </c>
      <c r="V147" s="161">
        <f>'Benefit Inputs'!R88*('Discount Factors'!V$11)</f>
        <v>0</v>
      </c>
      <c r="W147" s="161">
        <f>'Benefit Inputs'!S88*('Discount Factors'!W$11)</f>
        <v>0</v>
      </c>
      <c r="X147" s="161">
        <f>'Benefit Inputs'!T88*('Discount Factors'!X$11)</f>
        <v>0</v>
      </c>
      <c r="Y147" s="161">
        <f>'Benefit Inputs'!U88*('Discount Factors'!Y$11)</f>
        <v>0</v>
      </c>
      <c r="Z147" s="161">
        <f>'Benefit Inputs'!V88*('Discount Factors'!Z$11)</f>
        <v>0</v>
      </c>
      <c r="AA147" s="161">
        <f>'Benefit Inputs'!W88*('Discount Factors'!AA$11)</f>
        <v>0</v>
      </c>
      <c r="AB147" s="161">
        <f>'Benefit Inputs'!X88*('Discount Factors'!AB$11)</f>
        <v>0</v>
      </c>
      <c r="AC147" s="161">
        <f>'Benefit Inputs'!Y88*('Discount Factors'!AC$11)</f>
        <v>0</v>
      </c>
      <c r="AD147" s="161">
        <f>'Benefit Inputs'!Z88*('Discount Factors'!AD$11)</f>
        <v>0</v>
      </c>
      <c r="AE147" s="161">
        <f>'Benefit Inputs'!AA88*('Discount Factors'!AE$11)</f>
        <v>0</v>
      </c>
      <c r="AF147" s="161">
        <f>'Benefit Inputs'!AB88*('Discount Factors'!AF$11)</f>
        <v>0</v>
      </c>
      <c r="AG147" s="161">
        <f>'Benefit Inputs'!AC88*('Discount Factors'!AG$11)</f>
        <v>0</v>
      </c>
      <c r="AH147" s="161">
        <f>'Benefit Inputs'!AD88*('Discount Factors'!AH$11)</f>
        <v>0</v>
      </c>
      <c r="AI147" s="161">
        <f>'Benefit Inputs'!AE88*('Discount Factors'!AI$11)</f>
        <v>0</v>
      </c>
      <c r="AJ147" s="161">
        <f>'Benefit Inputs'!AF88*('Discount Factors'!AJ$11)</f>
        <v>0</v>
      </c>
      <c r="AK147" s="161">
        <f>'Benefit Inputs'!AG88*('Discount Factors'!AK$11)</f>
        <v>0</v>
      </c>
      <c r="AL147" s="161">
        <f>'Benefit Inputs'!AH88*('Discount Factors'!AL$11)</f>
        <v>0</v>
      </c>
      <c r="AM147" s="161">
        <f>'Benefit Inputs'!AI88*('Discount Factors'!AM$11)</f>
        <v>0</v>
      </c>
      <c r="AN147" s="161">
        <f>'Benefit Inputs'!AJ88*('Discount Factors'!AN$11)</f>
        <v>0</v>
      </c>
      <c r="AO147" s="161">
        <f>'Benefit Inputs'!AK88*('Discount Factors'!AO$11)</f>
        <v>0</v>
      </c>
      <c r="AP147" s="161">
        <f>'Benefit Inputs'!AL88*('Discount Factors'!AP$11)</f>
        <v>0</v>
      </c>
      <c r="AQ147" s="161">
        <f>'Benefit Inputs'!AM88*('Discount Factors'!AQ$11)</f>
        <v>0</v>
      </c>
      <c r="AR147" s="161">
        <f>'Benefit Inputs'!AN88*('Discount Factors'!AR$11)</f>
        <v>0</v>
      </c>
      <c r="AS147" s="161">
        <f>'Benefit Inputs'!AO88*('Discount Factors'!AS$11)</f>
        <v>0</v>
      </c>
      <c r="AT147" s="161">
        <f>'Benefit Inputs'!AP88*('Discount Factors'!AT$11)</f>
        <v>0</v>
      </c>
      <c r="AU147" s="161">
        <f>'Benefit Inputs'!AQ88*('Discount Factors'!AU$11)</f>
        <v>0</v>
      </c>
      <c r="AV147" s="161">
        <f>'Benefit Inputs'!AR88*('Discount Factors'!AV$11)</f>
        <v>0</v>
      </c>
      <c r="AW147" s="161">
        <f>'Benefit Inputs'!AS88*('Discount Factors'!AW$11)</f>
        <v>0</v>
      </c>
      <c r="AX147" s="161">
        <f>'Benefit Inputs'!AT88*('Discount Factors'!AX$11)</f>
        <v>0</v>
      </c>
      <c r="AY147" s="161">
        <f>'Benefit Inputs'!AU88*('Discount Factors'!AY$11)</f>
        <v>0</v>
      </c>
      <c r="AZ147" s="161">
        <f>'Benefit Inputs'!AV88*('Discount Factors'!AZ$11)</f>
        <v>0</v>
      </c>
      <c r="BA147" s="161">
        <f>'Benefit Inputs'!AW88*('Discount Factors'!BA$11)</f>
        <v>0</v>
      </c>
      <c r="BB147" s="161">
        <f>'Benefit Inputs'!AX88*('Discount Factors'!BB$11)</f>
        <v>0</v>
      </c>
      <c r="BC147" s="161">
        <f>'Benefit Inputs'!AY88*('Discount Factors'!BC$11)</f>
        <v>0</v>
      </c>
      <c r="BD147" s="161">
        <f>'Benefit Inputs'!AZ88*('Discount Factors'!BD$11)</f>
        <v>0</v>
      </c>
      <c r="BE147" s="161">
        <f>'Benefit Inputs'!BA88*('Discount Factors'!BE$11)</f>
        <v>0</v>
      </c>
      <c r="BF147" s="161">
        <f>'Benefit Inputs'!BB88*('Discount Factors'!BF$11)</f>
        <v>0</v>
      </c>
      <c r="BG147" s="161">
        <f>'Benefit Inputs'!BC88*('Discount Factors'!BG$11)</f>
        <v>0</v>
      </c>
      <c r="BH147" s="161">
        <f>'Benefit Inputs'!BD88*('Discount Factors'!BH$11)</f>
        <v>0</v>
      </c>
      <c r="BI147" s="161">
        <f>'Benefit Inputs'!BE88*('Discount Factors'!BI$11)</f>
        <v>0</v>
      </c>
      <c r="BJ147" s="161">
        <f>'Benefit Inputs'!BF88*('Discount Factors'!BJ$11)</f>
        <v>0</v>
      </c>
      <c r="BK147" s="161">
        <f>'Benefit Inputs'!BG88*('Discount Factors'!BK$11)</f>
        <v>0</v>
      </c>
      <c r="BL147" s="161">
        <f>'Benefit Inputs'!BH88*('Discount Factors'!BL$11)</f>
        <v>0</v>
      </c>
      <c r="BM147" s="161">
        <f>'Benefit Inputs'!BI88*('Discount Factors'!BM$11)</f>
        <v>0</v>
      </c>
      <c r="BN147" s="161">
        <f>'Benefit Inputs'!BJ88*('Discount Factors'!BN$11)</f>
        <v>0</v>
      </c>
      <c r="BO147" s="161">
        <f>'Benefit Inputs'!BK88*('Discount Factors'!BO$11)</f>
        <v>0</v>
      </c>
      <c r="BP147" s="161">
        <f>'Benefit Inputs'!BL88*('Discount Factors'!BP$11)</f>
        <v>0</v>
      </c>
      <c r="BQ147" s="161">
        <f>'Benefit Inputs'!BM88*('Discount Factors'!BQ$11)</f>
        <v>0</v>
      </c>
      <c r="BR147" s="161">
        <f>'Benefit Inputs'!BN88*('Discount Factors'!BR$11)</f>
        <v>0</v>
      </c>
      <c r="BS147" s="161">
        <f>'Benefit Inputs'!BO88*('Discount Factors'!BS$11)</f>
        <v>0</v>
      </c>
      <c r="BT147" s="161">
        <f>'Benefit Inputs'!BP88*('Discount Factors'!BT$11)</f>
        <v>0</v>
      </c>
      <c r="BU147" s="161">
        <f>'Benefit Inputs'!BQ88*('Discount Factors'!BU$11)</f>
        <v>0</v>
      </c>
      <c r="BV147" s="161">
        <f>'Benefit Inputs'!BR88*('Discount Factors'!BV$11)</f>
        <v>0</v>
      </c>
      <c r="BW147" s="161">
        <f>'Benefit Inputs'!BS88*('Discount Factors'!BW$11)</f>
        <v>0</v>
      </c>
      <c r="BX147" s="161">
        <f>'Benefit Inputs'!BT88*('Discount Factors'!BX$11)</f>
        <v>0</v>
      </c>
      <c r="BY147" s="161">
        <f>'Benefit Inputs'!BU88*('Discount Factors'!BY$11)</f>
        <v>0</v>
      </c>
      <c r="BZ147" s="161">
        <f>'Benefit Inputs'!BV88*('Discount Factors'!BZ$11)</f>
        <v>0</v>
      </c>
      <c r="CA147" s="161">
        <f>'Benefit Inputs'!BW88*('Discount Factors'!CA$11)</f>
        <v>0</v>
      </c>
      <c r="CB147" s="161">
        <f>'Benefit Inputs'!BX88*('Discount Factors'!CB$11)</f>
        <v>0</v>
      </c>
      <c r="CC147" s="161">
        <f>'Benefit Inputs'!BY88*('Discount Factors'!CC$11)</f>
        <v>0</v>
      </c>
      <c r="CD147" s="161">
        <f>'Benefit Inputs'!BZ88*('Discount Factors'!CD$11)</f>
        <v>0</v>
      </c>
      <c r="CE147" s="161">
        <f>'Benefit Inputs'!CA88*('Discount Factors'!CE$11)</f>
        <v>0</v>
      </c>
      <c r="CF147" s="161">
        <f>'Benefit Inputs'!CB88*('Discount Factors'!CF$11)</f>
        <v>0</v>
      </c>
      <c r="CG147" s="161">
        <f>'Benefit Inputs'!CC88*('Discount Factors'!CG$11)</f>
        <v>0</v>
      </c>
      <c r="CH147" s="161">
        <f>'Benefit Inputs'!CD88*('Discount Factors'!CH$11)</f>
        <v>0</v>
      </c>
      <c r="CI147" s="161">
        <f>'Benefit Inputs'!CE88*('Discount Factors'!CI$11)</f>
        <v>0</v>
      </c>
      <c r="CJ147" s="161">
        <f>'Benefit Inputs'!CF88*('Discount Factors'!CJ$11)</f>
        <v>0</v>
      </c>
      <c r="CK147" s="161">
        <f>'Benefit Inputs'!CG88*('Discount Factors'!CK$11)</f>
        <v>0</v>
      </c>
      <c r="CL147" s="161">
        <f>'Benefit Inputs'!CH88*('Discount Factors'!CL$11)</f>
        <v>0</v>
      </c>
      <c r="CM147" s="161">
        <f>'Benefit Inputs'!CI88*('Discount Factors'!CM$11)</f>
        <v>0</v>
      </c>
      <c r="CN147" s="161">
        <f>'Benefit Inputs'!CJ88*('Discount Factors'!CN$11)</f>
        <v>0</v>
      </c>
      <c r="CO147" s="161">
        <f>'Benefit Inputs'!CK88*('Discount Factors'!CO$11)</f>
        <v>0</v>
      </c>
      <c r="CP147" s="161">
        <f>'Benefit Inputs'!CL88*('Discount Factors'!CP$11)</f>
        <v>0</v>
      </c>
    </row>
    <row r="148" spans="1:94" ht="14" x14ac:dyDescent="0.3">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row>
    <row r="149" spans="1:94" ht="14" x14ac:dyDescent="0.3">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161"/>
      <c r="BU149" s="161"/>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row>
    <row r="150" spans="1:94" ht="14" x14ac:dyDescent="0.3">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c r="BP150" s="161"/>
      <c r="BQ150" s="161"/>
      <c r="BR150" s="161"/>
      <c r="BS150" s="161"/>
      <c r="BT150" s="161"/>
      <c r="BU150" s="161"/>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row>
    <row r="151" spans="1:94" ht="14" x14ac:dyDescent="0.3">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row>
    <row r="152" spans="1:94" ht="14" x14ac:dyDescent="0.3">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c r="BL152" s="161"/>
      <c r="BM152" s="161"/>
      <c r="BN152" s="161"/>
      <c r="BO152" s="161"/>
      <c r="BP152" s="161"/>
      <c r="BQ152" s="161"/>
      <c r="BR152" s="161"/>
      <c r="BS152" s="161"/>
      <c r="BT152" s="161"/>
      <c r="BU152" s="161"/>
      <c r="BV152" s="161"/>
      <c r="BW152" s="161"/>
      <c r="BX152" s="161"/>
      <c r="BY152" s="161"/>
      <c r="BZ152" s="161"/>
      <c r="CA152" s="161"/>
      <c r="CB152" s="161"/>
      <c r="CC152" s="161"/>
      <c r="CD152" s="161"/>
      <c r="CE152" s="161"/>
      <c r="CF152" s="161"/>
      <c r="CG152" s="161"/>
      <c r="CH152" s="161"/>
      <c r="CI152" s="161"/>
      <c r="CJ152" s="161"/>
      <c r="CK152" s="161"/>
      <c r="CL152" s="161"/>
      <c r="CM152" s="161"/>
      <c r="CN152" s="161"/>
      <c r="CO152" s="161"/>
      <c r="CP152" s="161"/>
    </row>
    <row r="153" spans="1:94" ht="14" x14ac:dyDescent="0.3">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c r="BL153" s="161"/>
      <c r="BM153" s="161"/>
      <c r="BN153" s="161"/>
      <c r="BO153" s="161"/>
      <c r="BP153" s="161"/>
      <c r="BQ153" s="161"/>
      <c r="BR153" s="161"/>
      <c r="BS153" s="161"/>
      <c r="BT153" s="161"/>
      <c r="BU153" s="161"/>
      <c r="BV153" s="161"/>
      <c r="BW153" s="161"/>
      <c r="BX153" s="161"/>
      <c r="BY153" s="161"/>
      <c r="BZ153" s="161"/>
      <c r="CA153" s="161"/>
      <c r="CB153" s="161"/>
      <c r="CC153" s="161"/>
      <c r="CD153" s="161"/>
      <c r="CE153" s="161"/>
      <c r="CF153" s="161"/>
      <c r="CG153" s="161"/>
      <c r="CH153" s="161"/>
      <c r="CI153" s="161"/>
      <c r="CJ153" s="161"/>
      <c r="CK153" s="161"/>
      <c r="CL153" s="161"/>
      <c r="CM153" s="161"/>
      <c r="CN153" s="161"/>
      <c r="CO153" s="161"/>
      <c r="CP153" s="161"/>
    </row>
    <row r="154" spans="1:94" ht="14" x14ac:dyDescent="0.3">
      <c r="A154" s="2">
        <f>'Benefit Inputs'!A91</f>
        <v>21</v>
      </c>
      <c r="B154" s="2">
        <f>'Benefit Inputs'!$C91</f>
        <v>0</v>
      </c>
      <c r="E154" s="2">
        <f>'Benefit Inputs'!$E91</f>
        <v>0</v>
      </c>
      <c r="H154" s="2" t="str">
        <f>E154&amp;B154</f>
        <v>00</v>
      </c>
      <c r="O154" s="2" t="s">
        <v>104</v>
      </c>
      <c r="P154" s="161">
        <f>'Benefit Inputs'!L92*('Discount Factors'!P$11)</f>
        <v>0</v>
      </c>
      <c r="Q154" s="161">
        <f>'Benefit Inputs'!M92*('Discount Factors'!Q$11)</f>
        <v>0</v>
      </c>
      <c r="R154" s="161">
        <f>'Benefit Inputs'!N92*('Discount Factors'!R$11)</f>
        <v>0</v>
      </c>
      <c r="S154" s="161">
        <f>'Benefit Inputs'!O92*('Discount Factors'!S$11)</f>
        <v>0</v>
      </c>
      <c r="T154" s="161">
        <f>'Benefit Inputs'!P92*('Discount Factors'!T$11)</f>
        <v>0</v>
      </c>
      <c r="U154" s="161">
        <f>'Benefit Inputs'!Q92*('Discount Factors'!U$11)</f>
        <v>0</v>
      </c>
      <c r="V154" s="161">
        <f>'Benefit Inputs'!R92*('Discount Factors'!V$11)</f>
        <v>0</v>
      </c>
      <c r="W154" s="161">
        <f>'Benefit Inputs'!S92*('Discount Factors'!W$11)</f>
        <v>0</v>
      </c>
      <c r="X154" s="161">
        <f>'Benefit Inputs'!T92*('Discount Factors'!X$11)</f>
        <v>0</v>
      </c>
      <c r="Y154" s="161">
        <f>'Benefit Inputs'!U92*('Discount Factors'!Y$11)</f>
        <v>0</v>
      </c>
      <c r="Z154" s="161">
        <f>'Benefit Inputs'!V92*('Discount Factors'!Z$11)</f>
        <v>0</v>
      </c>
      <c r="AA154" s="161">
        <f>'Benefit Inputs'!W92*('Discount Factors'!AA$11)</f>
        <v>0</v>
      </c>
      <c r="AB154" s="161">
        <f>'Benefit Inputs'!X92*('Discount Factors'!AB$11)</f>
        <v>0</v>
      </c>
      <c r="AC154" s="161">
        <f>'Benefit Inputs'!Y92*('Discount Factors'!AC$11)</f>
        <v>0</v>
      </c>
      <c r="AD154" s="161">
        <f>'Benefit Inputs'!Z92*('Discount Factors'!AD$11)</f>
        <v>0</v>
      </c>
      <c r="AE154" s="161">
        <f>'Benefit Inputs'!AA92*('Discount Factors'!AE$11)</f>
        <v>0</v>
      </c>
      <c r="AF154" s="161">
        <f>'Benefit Inputs'!AB92*('Discount Factors'!AF$11)</f>
        <v>0</v>
      </c>
      <c r="AG154" s="161">
        <f>'Benefit Inputs'!AC92*('Discount Factors'!AG$11)</f>
        <v>0</v>
      </c>
      <c r="AH154" s="161">
        <f>'Benefit Inputs'!AD92*('Discount Factors'!AH$11)</f>
        <v>0</v>
      </c>
      <c r="AI154" s="161">
        <f>'Benefit Inputs'!AE92*('Discount Factors'!AI$11)</f>
        <v>0</v>
      </c>
      <c r="AJ154" s="161">
        <f>'Benefit Inputs'!AF92*('Discount Factors'!AJ$11)</f>
        <v>0</v>
      </c>
      <c r="AK154" s="161">
        <f>'Benefit Inputs'!AG92*('Discount Factors'!AK$11)</f>
        <v>0</v>
      </c>
      <c r="AL154" s="161">
        <f>'Benefit Inputs'!AH92*('Discount Factors'!AL$11)</f>
        <v>0</v>
      </c>
      <c r="AM154" s="161">
        <f>'Benefit Inputs'!AI92*('Discount Factors'!AM$11)</f>
        <v>0</v>
      </c>
      <c r="AN154" s="161">
        <f>'Benefit Inputs'!AJ92*('Discount Factors'!AN$11)</f>
        <v>0</v>
      </c>
      <c r="AO154" s="161">
        <f>'Benefit Inputs'!AK92*('Discount Factors'!AO$11)</f>
        <v>0</v>
      </c>
      <c r="AP154" s="161">
        <f>'Benefit Inputs'!AL92*('Discount Factors'!AP$11)</f>
        <v>0</v>
      </c>
      <c r="AQ154" s="161">
        <f>'Benefit Inputs'!AM92*('Discount Factors'!AQ$11)</f>
        <v>0</v>
      </c>
      <c r="AR154" s="161">
        <f>'Benefit Inputs'!AN92*('Discount Factors'!AR$11)</f>
        <v>0</v>
      </c>
      <c r="AS154" s="161">
        <f>'Benefit Inputs'!AO92*('Discount Factors'!AS$11)</f>
        <v>0</v>
      </c>
      <c r="AT154" s="161">
        <f>'Benefit Inputs'!AP92*('Discount Factors'!AT$11)</f>
        <v>0</v>
      </c>
      <c r="AU154" s="161">
        <f>'Benefit Inputs'!AQ92*('Discount Factors'!AU$11)</f>
        <v>0</v>
      </c>
      <c r="AV154" s="161">
        <f>'Benefit Inputs'!AR92*('Discount Factors'!AV$11)</f>
        <v>0</v>
      </c>
      <c r="AW154" s="161">
        <f>'Benefit Inputs'!AS92*('Discount Factors'!AW$11)</f>
        <v>0</v>
      </c>
      <c r="AX154" s="161">
        <f>'Benefit Inputs'!AT92*('Discount Factors'!AX$11)</f>
        <v>0</v>
      </c>
      <c r="AY154" s="161">
        <f>'Benefit Inputs'!AU92*('Discount Factors'!AY$11)</f>
        <v>0</v>
      </c>
      <c r="AZ154" s="161">
        <f>'Benefit Inputs'!AV92*('Discount Factors'!AZ$11)</f>
        <v>0</v>
      </c>
      <c r="BA154" s="161">
        <f>'Benefit Inputs'!AW92*('Discount Factors'!BA$11)</f>
        <v>0</v>
      </c>
      <c r="BB154" s="161">
        <f>'Benefit Inputs'!AX92*('Discount Factors'!BB$11)</f>
        <v>0</v>
      </c>
      <c r="BC154" s="161">
        <f>'Benefit Inputs'!AY92*('Discount Factors'!BC$11)</f>
        <v>0</v>
      </c>
      <c r="BD154" s="161">
        <f>'Benefit Inputs'!AZ92*('Discount Factors'!BD$11)</f>
        <v>0</v>
      </c>
      <c r="BE154" s="161">
        <f>'Benefit Inputs'!BA92*('Discount Factors'!BE$11)</f>
        <v>0</v>
      </c>
      <c r="BF154" s="161">
        <f>'Benefit Inputs'!BB92*('Discount Factors'!BF$11)</f>
        <v>0</v>
      </c>
      <c r="BG154" s="161">
        <f>'Benefit Inputs'!BC92*('Discount Factors'!BG$11)</f>
        <v>0</v>
      </c>
      <c r="BH154" s="161">
        <f>'Benefit Inputs'!BD92*('Discount Factors'!BH$11)</f>
        <v>0</v>
      </c>
      <c r="BI154" s="161">
        <f>'Benefit Inputs'!BE92*('Discount Factors'!BI$11)</f>
        <v>0</v>
      </c>
      <c r="BJ154" s="161">
        <f>'Benefit Inputs'!BF92*('Discount Factors'!BJ$11)</f>
        <v>0</v>
      </c>
      <c r="BK154" s="161">
        <f>'Benefit Inputs'!BG92*('Discount Factors'!BK$11)</f>
        <v>0</v>
      </c>
      <c r="BL154" s="161">
        <f>'Benefit Inputs'!BH92*('Discount Factors'!BL$11)</f>
        <v>0</v>
      </c>
      <c r="BM154" s="161">
        <f>'Benefit Inputs'!BI92*('Discount Factors'!BM$11)</f>
        <v>0</v>
      </c>
      <c r="BN154" s="161">
        <f>'Benefit Inputs'!BJ92*('Discount Factors'!BN$11)</f>
        <v>0</v>
      </c>
      <c r="BO154" s="161">
        <f>'Benefit Inputs'!BK92*('Discount Factors'!BO$11)</f>
        <v>0</v>
      </c>
      <c r="BP154" s="161">
        <f>'Benefit Inputs'!BL92*('Discount Factors'!BP$11)</f>
        <v>0</v>
      </c>
      <c r="BQ154" s="161">
        <f>'Benefit Inputs'!BM92*('Discount Factors'!BQ$11)</f>
        <v>0</v>
      </c>
      <c r="BR154" s="161">
        <f>'Benefit Inputs'!BN92*('Discount Factors'!BR$11)</f>
        <v>0</v>
      </c>
      <c r="BS154" s="161">
        <f>'Benefit Inputs'!BO92*('Discount Factors'!BS$11)</f>
        <v>0</v>
      </c>
      <c r="BT154" s="161">
        <f>'Benefit Inputs'!BP92*('Discount Factors'!BT$11)</f>
        <v>0</v>
      </c>
      <c r="BU154" s="161">
        <f>'Benefit Inputs'!BQ92*('Discount Factors'!BU$11)</f>
        <v>0</v>
      </c>
      <c r="BV154" s="161">
        <f>'Benefit Inputs'!BR92*('Discount Factors'!BV$11)</f>
        <v>0</v>
      </c>
      <c r="BW154" s="161">
        <f>'Benefit Inputs'!BS92*('Discount Factors'!BW$11)</f>
        <v>0</v>
      </c>
      <c r="BX154" s="161">
        <f>'Benefit Inputs'!BT92*('Discount Factors'!BX$11)</f>
        <v>0</v>
      </c>
      <c r="BY154" s="161">
        <f>'Benefit Inputs'!BU92*('Discount Factors'!BY$11)</f>
        <v>0</v>
      </c>
      <c r="BZ154" s="161">
        <f>'Benefit Inputs'!BV92*('Discount Factors'!BZ$11)</f>
        <v>0</v>
      </c>
      <c r="CA154" s="161">
        <f>'Benefit Inputs'!BW92*('Discount Factors'!CA$11)</f>
        <v>0</v>
      </c>
      <c r="CB154" s="161">
        <f>'Benefit Inputs'!BX92*('Discount Factors'!CB$11)</f>
        <v>0</v>
      </c>
      <c r="CC154" s="161">
        <f>'Benefit Inputs'!BY92*('Discount Factors'!CC$11)</f>
        <v>0</v>
      </c>
      <c r="CD154" s="161">
        <f>'Benefit Inputs'!BZ92*('Discount Factors'!CD$11)</f>
        <v>0</v>
      </c>
      <c r="CE154" s="161">
        <f>'Benefit Inputs'!CA92*('Discount Factors'!CE$11)</f>
        <v>0</v>
      </c>
      <c r="CF154" s="161">
        <f>'Benefit Inputs'!CB92*('Discount Factors'!CF$11)</f>
        <v>0</v>
      </c>
      <c r="CG154" s="161">
        <f>'Benefit Inputs'!CC92*('Discount Factors'!CG$11)</f>
        <v>0</v>
      </c>
      <c r="CH154" s="161">
        <f>'Benefit Inputs'!CD92*('Discount Factors'!CH$11)</f>
        <v>0</v>
      </c>
      <c r="CI154" s="161">
        <f>'Benefit Inputs'!CE92*('Discount Factors'!CI$11)</f>
        <v>0</v>
      </c>
      <c r="CJ154" s="161">
        <f>'Benefit Inputs'!CF92*('Discount Factors'!CJ$11)</f>
        <v>0</v>
      </c>
      <c r="CK154" s="161">
        <f>'Benefit Inputs'!CG92*('Discount Factors'!CK$11)</f>
        <v>0</v>
      </c>
      <c r="CL154" s="161">
        <f>'Benefit Inputs'!CH92*('Discount Factors'!CL$11)</f>
        <v>0</v>
      </c>
      <c r="CM154" s="161">
        <f>'Benefit Inputs'!CI92*('Discount Factors'!CM$11)</f>
        <v>0</v>
      </c>
      <c r="CN154" s="161">
        <f>'Benefit Inputs'!CJ92*('Discount Factors'!CN$11)</f>
        <v>0</v>
      </c>
      <c r="CO154" s="161">
        <f>'Benefit Inputs'!CK92*('Discount Factors'!CO$11)</f>
        <v>0</v>
      </c>
      <c r="CP154" s="161">
        <f>'Benefit Inputs'!CL92*('Discount Factors'!CP$11)</f>
        <v>0</v>
      </c>
    </row>
    <row r="155" spans="1:94" ht="14" x14ac:dyDescent="0.3">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row>
    <row r="156" spans="1:94" ht="14" x14ac:dyDescent="0.3">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row>
    <row r="157" spans="1:94" ht="14" x14ac:dyDescent="0.3">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row>
    <row r="158" spans="1:94" ht="14" x14ac:dyDescent="0.3">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c r="BL158" s="161"/>
      <c r="BM158" s="161"/>
      <c r="BN158" s="161"/>
      <c r="BO158" s="161"/>
      <c r="BP158" s="161"/>
      <c r="BQ158" s="161"/>
      <c r="BR158" s="161"/>
      <c r="BS158" s="161"/>
      <c r="BT158" s="161"/>
      <c r="BU158" s="161"/>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row>
    <row r="159" spans="1:94" ht="14" x14ac:dyDescent="0.3">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c r="BL159" s="161"/>
      <c r="BM159" s="161"/>
      <c r="BN159" s="161"/>
      <c r="BO159" s="161"/>
      <c r="BP159" s="161"/>
      <c r="BQ159" s="161"/>
      <c r="BR159" s="161"/>
      <c r="BS159" s="161"/>
      <c r="BT159" s="161"/>
      <c r="BU159" s="161"/>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row>
    <row r="160" spans="1:94" ht="14" x14ac:dyDescent="0.3">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c r="BL160" s="161"/>
      <c r="BM160" s="161"/>
      <c r="BN160" s="161"/>
      <c r="BO160" s="161"/>
      <c r="BP160" s="161"/>
      <c r="BQ160" s="161"/>
      <c r="BR160" s="161"/>
      <c r="BS160" s="161"/>
      <c r="BT160" s="161"/>
      <c r="BU160" s="161"/>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row>
    <row r="161" spans="1:94" ht="14" x14ac:dyDescent="0.3">
      <c r="A161" s="2">
        <f>'Benefit Inputs'!A95</f>
        <v>22</v>
      </c>
      <c r="B161" s="2">
        <f>'Benefit Inputs'!$C95</f>
        <v>0</v>
      </c>
      <c r="E161" s="2">
        <f>'Benefit Inputs'!$E95</f>
        <v>0</v>
      </c>
      <c r="H161" s="2" t="str">
        <f>E161&amp;B161</f>
        <v>00</v>
      </c>
      <c r="O161" s="2" t="s">
        <v>104</v>
      </c>
      <c r="P161" s="161">
        <f>'Benefit Inputs'!L96*('Discount Factors'!P$11)</f>
        <v>0</v>
      </c>
      <c r="Q161" s="161">
        <f>'Benefit Inputs'!M96*('Discount Factors'!Q$11)</f>
        <v>0</v>
      </c>
      <c r="R161" s="161">
        <f>'Benefit Inputs'!N96*('Discount Factors'!R$11)</f>
        <v>0</v>
      </c>
      <c r="S161" s="161">
        <f>'Benefit Inputs'!O96*('Discount Factors'!S$11)</f>
        <v>0</v>
      </c>
      <c r="T161" s="161">
        <f>'Benefit Inputs'!P96*('Discount Factors'!T$11)</f>
        <v>0</v>
      </c>
      <c r="U161" s="161">
        <f>'Benefit Inputs'!Q96*('Discount Factors'!U$11)</f>
        <v>0</v>
      </c>
      <c r="V161" s="161">
        <f>'Benefit Inputs'!R96*('Discount Factors'!V$11)</f>
        <v>0</v>
      </c>
      <c r="W161" s="161">
        <f>'Benefit Inputs'!S96*('Discount Factors'!W$11)</f>
        <v>0</v>
      </c>
      <c r="X161" s="161">
        <f>'Benefit Inputs'!T96*('Discount Factors'!X$11)</f>
        <v>0</v>
      </c>
      <c r="Y161" s="161">
        <f>'Benefit Inputs'!U96*('Discount Factors'!Y$11)</f>
        <v>0</v>
      </c>
      <c r="Z161" s="161">
        <f>'Benefit Inputs'!V96*('Discount Factors'!Z$11)</f>
        <v>0</v>
      </c>
      <c r="AA161" s="161">
        <f>'Benefit Inputs'!W96*('Discount Factors'!AA$11)</f>
        <v>0</v>
      </c>
      <c r="AB161" s="161">
        <f>'Benefit Inputs'!X96*('Discount Factors'!AB$11)</f>
        <v>0</v>
      </c>
      <c r="AC161" s="161">
        <f>'Benefit Inputs'!Y96*('Discount Factors'!AC$11)</f>
        <v>0</v>
      </c>
      <c r="AD161" s="161">
        <f>'Benefit Inputs'!Z96*('Discount Factors'!AD$11)</f>
        <v>0</v>
      </c>
      <c r="AE161" s="161">
        <f>'Benefit Inputs'!AA96*('Discount Factors'!AE$11)</f>
        <v>0</v>
      </c>
      <c r="AF161" s="161">
        <f>'Benefit Inputs'!AB96*('Discount Factors'!AF$11)</f>
        <v>0</v>
      </c>
      <c r="AG161" s="161">
        <f>'Benefit Inputs'!AC96*('Discount Factors'!AG$11)</f>
        <v>0</v>
      </c>
      <c r="AH161" s="161">
        <f>'Benefit Inputs'!AD96*('Discount Factors'!AH$11)</f>
        <v>0</v>
      </c>
      <c r="AI161" s="161">
        <f>'Benefit Inputs'!AE96*('Discount Factors'!AI$11)</f>
        <v>0</v>
      </c>
      <c r="AJ161" s="161">
        <f>'Benefit Inputs'!AF96*('Discount Factors'!AJ$11)</f>
        <v>0</v>
      </c>
      <c r="AK161" s="161">
        <f>'Benefit Inputs'!AG96*('Discount Factors'!AK$11)</f>
        <v>0</v>
      </c>
      <c r="AL161" s="161">
        <f>'Benefit Inputs'!AH96*('Discount Factors'!AL$11)</f>
        <v>0</v>
      </c>
      <c r="AM161" s="161">
        <f>'Benefit Inputs'!AI96*('Discount Factors'!AM$11)</f>
        <v>0</v>
      </c>
      <c r="AN161" s="161">
        <f>'Benefit Inputs'!AJ96*('Discount Factors'!AN$11)</f>
        <v>0</v>
      </c>
      <c r="AO161" s="161">
        <f>'Benefit Inputs'!AK96*('Discount Factors'!AO$11)</f>
        <v>0</v>
      </c>
      <c r="AP161" s="161">
        <f>'Benefit Inputs'!AL96*('Discount Factors'!AP$11)</f>
        <v>0</v>
      </c>
      <c r="AQ161" s="161">
        <f>'Benefit Inputs'!AM96*('Discount Factors'!AQ$11)</f>
        <v>0</v>
      </c>
      <c r="AR161" s="161">
        <f>'Benefit Inputs'!AN96*('Discount Factors'!AR$11)</f>
        <v>0</v>
      </c>
      <c r="AS161" s="161">
        <f>'Benefit Inputs'!AO96*('Discount Factors'!AS$11)</f>
        <v>0</v>
      </c>
      <c r="AT161" s="161">
        <f>'Benefit Inputs'!AP96*('Discount Factors'!AT$11)</f>
        <v>0</v>
      </c>
      <c r="AU161" s="161">
        <f>'Benefit Inputs'!AQ96*('Discount Factors'!AU$11)</f>
        <v>0</v>
      </c>
      <c r="AV161" s="161">
        <f>'Benefit Inputs'!AR96*('Discount Factors'!AV$11)</f>
        <v>0</v>
      </c>
      <c r="AW161" s="161">
        <f>'Benefit Inputs'!AS96*('Discount Factors'!AW$11)</f>
        <v>0</v>
      </c>
      <c r="AX161" s="161">
        <f>'Benefit Inputs'!AT96*('Discount Factors'!AX$11)</f>
        <v>0</v>
      </c>
      <c r="AY161" s="161">
        <f>'Benefit Inputs'!AU96*('Discount Factors'!AY$11)</f>
        <v>0</v>
      </c>
      <c r="AZ161" s="161">
        <f>'Benefit Inputs'!AV96*('Discount Factors'!AZ$11)</f>
        <v>0</v>
      </c>
      <c r="BA161" s="161">
        <f>'Benefit Inputs'!AW96*('Discount Factors'!BA$11)</f>
        <v>0</v>
      </c>
      <c r="BB161" s="161">
        <f>'Benefit Inputs'!AX96*('Discount Factors'!BB$11)</f>
        <v>0</v>
      </c>
      <c r="BC161" s="161">
        <f>'Benefit Inputs'!AY96*('Discount Factors'!BC$11)</f>
        <v>0</v>
      </c>
      <c r="BD161" s="161">
        <f>'Benefit Inputs'!AZ96*('Discount Factors'!BD$11)</f>
        <v>0</v>
      </c>
      <c r="BE161" s="161">
        <f>'Benefit Inputs'!BA96*('Discount Factors'!BE$11)</f>
        <v>0</v>
      </c>
      <c r="BF161" s="161">
        <f>'Benefit Inputs'!BB96*('Discount Factors'!BF$11)</f>
        <v>0</v>
      </c>
      <c r="BG161" s="161">
        <f>'Benefit Inputs'!BC96*('Discount Factors'!BG$11)</f>
        <v>0</v>
      </c>
      <c r="BH161" s="161">
        <f>'Benefit Inputs'!BD96*('Discount Factors'!BH$11)</f>
        <v>0</v>
      </c>
      <c r="BI161" s="161">
        <f>'Benefit Inputs'!BE96*('Discount Factors'!BI$11)</f>
        <v>0</v>
      </c>
      <c r="BJ161" s="161">
        <f>'Benefit Inputs'!BF96*('Discount Factors'!BJ$11)</f>
        <v>0</v>
      </c>
      <c r="BK161" s="161">
        <f>'Benefit Inputs'!BG96*('Discount Factors'!BK$11)</f>
        <v>0</v>
      </c>
      <c r="BL161" s="161">
        <f>'Benefit Inputs'!BH96*('Discount Factors'!BL$11)</f>
        <v>0</v>
      </c>
      <c r="BM161" s="161">
        <f>'Benefit Inputs'!BI96*('Discount Factors'!BM$11)</f>
        <v>0</v>
      </c>
      <c r="BN161" s="161">
        <f>'Benefit Inputs'!BJ96*('Discount Factors'!BN$11)</f>
        <v>0</v>
      </c>
      <c r="BO161" s="161">
        <f>'Benefit Inputs'!BK96*('Discount Factors'!BO$11)</f>
        <v>0</v>
      </c>
      <c r="BP161" s="161">
        <f>'Benefit Inputs'!BL96*('Discount Factors'!BP$11)</f>
        <v>0</v>
      </c>
      <c r="BQ161" s="161">
        <f>'Benefit Inputs'!BM96*('Discount Factors'!BQ$11)</f>
        <v>0</v>
      </c>
      <c r="BR161" s="161">
        <f>'Benefit Inputs'!BN96*('Discount Factors'!BR$11)</f>
        <v>0</v>
      </c>
      <c r="BS161" s="161">
        <f>'Benefit Inputs'!BO96*('Discount Factors'!BS$11)</f>
        <v>0</v>
      </c>
      <c r="BT161" s="161">
        <f>'Benefit Inputs'!BP96*('Discount Factors'!BT$11)</f>
        <v>0</v>
      </c>
      <c r="BU161" s="161">
        <f>'Benefit Inputs'!BQ96*('Discount Factors'!BU$11)</f>
        <v>0</v>
      </c>
      <c r="BV161" s="161">
        <f>'Benefit Inputs'!BR96*('Discount Factors'!BV$11)</f>
        <v>0</v>
      </c>
      <c r="BW161" s="161">
        <f>'Benefit Inputs'!BS96*('Discount Factors'!BW$11)</f>
        <v>0</v>
      </c>
      <c r="BX161" s="161">
        <f>'Benefit Inputs'!BT96*('Discount Factors'!BX$11)</f>
        <v>0</v>
      </c>
      <c r="BY161" s="161">
        <f>'Benefit Inputs'!BU96*('Discount Factors'!BY$11)</f>
        <v>0</v>
      </c>
      <c r="BZ161" s="161">
        <f>'Benefit Inputs'!BV96*('Discount Factors'!BZ$11)</f>
        <v>0</v>
      </c>
      <c r="CA161" s="161">
        <f>'Benefit Inputs'!BW96*('Discount Factors'!CA$11)</f>
        <v>0</v>
      </c>
      <c r="CB161" s="161">
        <f>'Benefit Inputs'!BX96*('Discount Factors'!CB$11)</f>
        <v>0</v>
      </c>
      <c r="CC161" s="161">
        <f>'Benefit Inputs'!BY96*('Discount Factors'!CC$11)</f>
        <v>0</v>
      </c>
      <c r="CD161" s="161">
        <f>'Benefit Inputs'!BZ96*('Discount Factors'!CD$11)</f>
        <v>0</v>
      </c>
      <c r="CE161" s="161">
        <f>'Benefit Inputs'!CA96*('Discount Factors'!CE$11)</f>
        <v>0</v>
      </c>
      <c r="CF161" s="161">
        <f>'Benefit Inputs'!CB96*('Discount Factors'!CF$11)</f>
        <v>0</v>
      </c>
      <c r="CG161" s="161">
        <f>'Benefit Inputs'!CC96*('Discount Factors'!CG$11)</f>
        <v>0</v>
      </c>
      <c r="CH161" s="161">
        <f>'Benefit Inputs'!CD96*('Discount Factors'!CH$11)</f>
        <v>0</v>
      </c>
      <c r="CI161" s="161">
        <f>'Benefit Inputs'!CE96*('Discount Factors'!CI$11)</f>
        <v>0</v>
      </c>
      <c r="CJ161" s="161">
        <f>'Benefit Inputs'!CF96*('Discount Factors'!CJ$11)</f>
        <v>0</v>
      </c>
      <c r="CK161" s="161">
        <f>'Benefit Inputs'!CG96*('Discount Factors'!CK$11)</f>
        <v>0</v>
      </c>
      <c r="CL161" s="161">
        <f>'Benefit Inputs'!CH96*('Discount Factors'!CL$11)</f>
        <v>0</v>
      </c>
      <c r="CM161" s="161">
        <f>'Benefit Inputs'!CI96*('Discount Factors'!CM$11)</f>
        <v>0</v>
      </c>
      <c r="CN161" s="161">
        <f>'Benefit Inputs'!CJ96*('Discount Factors'!CN$11)</f>
        <v>0</v>
      </c>
      <c r="CO161" s="161">
        <f>'Benefit Inputs'!CK96*('Discount Factors'!CO$11)</f>
        <v>0</v>
      </c>
      <c r="CP161" s="161">
        <f>'Benefit Inputs'!CL96*('Discount Factors'!CP$11)</f>
        <v>0</v>
      </c>
    </row>
    <row r="162" spans="1:94" ht="14" x14ac:dyDescent="0.3">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row>
    <row r="163" spans="1:94" ht="14" x14ac:dyDescent="0.3">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row>
    <row r="164" spans="1:94" ht="14" x14ac:dyDescent="0.3">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row>
    <row r="165" spans="1:94" ht="14" x14ac:dyDescent="0.3">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c r="BL165" s="161"/>
      <c r="BM165" s="161"/>
      <c r="BN165" s="161"/>
      <c r="BO165" s="161"/>
      <c r="BP165" s="161"/>
      <c r="BQ165" s="161"/>
      <c r="BR165" s="161"/>
      <c r="BS165" s="161"/>
      <c r="BT165" s="161"/>
      <c r="BU165" s="161"/>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row>
    <row r="166" spans="1:94" ht="14" x14ac:dyDescent="0.3">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c r="BL166" s="161"/>
      <c r="BM166" s="161"/>
      <c r="BN166" s="161"/>
      <c r="BO166" s="161"/>
      <c r="BP166" s="161"/>
      <c r="BQ166" s="161"/>
      <c r="BR166" s="161"/>
      <c r="BS166" s="161"/>
      <c r="BT166" s="161"/>
      <c r="BU166" s="161"/>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row>
    <row r="167" spans="1:94" ht="14" x14ac:dyDescent="0.3">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c r="BL167" s="161"/>
      <c r="BM167" s="161"/>
      <c r="BN167" s="161"/>
      <c r="BO167" s="161"/>
      <c r="BP167" s="161"/>
      <c r="BQ167" s="161"/>
      <c r="BR167" s="161"/>
      <c r="BS167" s="161"/>
      <c r="BT167" s="161"/>
      <c r="BU167" s="161"/>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row>
    <row r="168" spans="1:94" ht="14" x14ac:dyDescent="0.3">
      <c r="A168" s="2">
        <f>'Benefit Inputs'!A99</f>
        <v>23</v>
      </c>
      <c r="B168" s="2">
        <f>'Benefit Inputs'!$C99</f>
        <v>0</v>
      </c>
      <c r="E168" s="2">
        <f>'Benefit Inputs'!$E99</f>
        <v>0</v>
      </c>
      <c r="H168" s="2" t="str">
        <f>E168&amp;B168</f>
        <v>00</v>
      </c>
      <c r="O168" s="2" t="s">
        <v>104</v>
      </c>
      <c r="P168" s="161">
        <f>'Benefit Inputs'!L100*('Discount Factors'!P$11)</f>
        <v>0</v>
      </c>
      <c r="Q168" s="161">
        <f>'Benefit Inputs'!M100*('Discount Factors'!Q$11)</f>
        <v>0</v>
      </c>
      <c r="R168" s="161">
        <f>'Benefit Inputs'!N100*('Discount Factors'!R$11)</f>
        <v>0</v>
      </c>
      <c r="S168" s="161">
        <f>'Benefit Inputs'!O100*('Discount Factors'!S$11)</f>
        <v>0</v>
      </c>
      <c r="T168" s="161">
        <f>'Benefit Inputs'!P100*('Discount Factors'!T$11)</f>
        <v>0</v>
      </c>
      <c r="U168" s="161">
        <f>'Benefit Inputs'!Q100*('Discount Factors'!U$11)</f>
        <v>0</v>
      </c>
      <c r="V168" s="161">
        <f>'Benefit Inputs'!R100*('Discount Factors'!V$11)</f>
        <v>0</v>
      </c>
      <c r="W168" s="161">
        <f>'Benefit Inputs'!S100*('Discount Factors'!W$11)</f>
        <v>0</v>
      </c>
      <c r="X168" s="161">
        <f>'Benefit Inputs'!T100*('Discount Factors'!X$11)</f>
        <v>0</v>
      </c>
      <c r="Y168" s="161">
        <f>'Benefit Inputs'!U100*('Discount Factors'!Y$11)</f>
        <v>0</v>
      </c>
      <c r="Z168" s="161">
        <f>'Benefit Inputs'!V100*('Discount Factors'!Z$11)</f>
        <v>0</v>
      </c>
      <c r="AA168" s="161">
        <f>'Benefit Inputs'!W100*('Discount Factors'!AA$11)</f>
        <v>0</v>
      </c>
      <c r="AB168" s="161">
        <f>'Benefit Inputs'!X100*('Discount Factors'!AB$11)</f>
        <v>0</v>
      </c>
      <c r="AC168" s="161">
        <f>'Benefit Inputs'!Y100*('Discount Factors'!AC$11)</f>
        <v>0</v>
      </c>
      <c r="AD168" s="161">
        <f>'Benefit Inputs'!Z100*('Discount Factors'!AD$11)</f>
        <v>0</v>
      </c>
      <c r="AE168" s="161">
        <f>'Benefit Inputs'!AA100*('Discount Factors'!AE$11)</f>
        <v>0</v>
      </c>
      <c r="AF168" s="161">
        <f>'Benefit Inputs'!AB100*('Discount Factors'!AF$11)</f>
        <v>0</v>
      </c>
      <c r="AG168" s="161">
        <f>'Benefit Inputs'!AC100*('Discount Factors'!AG$11)</f>
        <v>0</v>
      </c>
      <c r="AH168" s="161">
        <f>'Benefit Inputs'!AD100*('Discount Factors'!AH$11)</f>
        <v>0</v>
      </c>
      <c r="AI168" s="161">
        <f>'Benefit Inputs'!AE100*('Discount Factors'!AI$11)</f>
        <v>0</v>
      </c>
      <c r="AJ168" s="161">
        <f>'Benefit Inputs'!AF100*('Discount Factors'!AJ$11)</f>
        <v>0</v>
      </c>
      <c r="AK168" s="161">
        <f>'Benefit Inputs'!AG100*('Discount Factors'!AK$11)</f>
        <v>0</v>
      </c>
      <c r="AL168" s="161">
        <f>'Benefit Inputs'!AH100*('Discount Factors'!AL$11)</f>
        <v>0</v>
      </c>
      <c r="AM168" s="161">
        <f>'Benefit Inputs'!AI100*('Discount Factors'!AM$11)</f>
        <v>0</v>
      </c>
      <c r="AN168" s="161">
        <f>'Benefit Inputs'!AJ100*('Discount Factors'!AN$11)</f>
        <v>0</v>
      </c>
      <c r="AO168" s="161">
        <f>'Benefit Inputs'!AK100*('Discount Factors'!AO$11)</f>
        <v>0</v>
      </c>
      <c r="AP168" s="161">
        <f>'Benefit Inputs'!AL100*('Discount Factors'!AP$11)</f>
        <v>0</v>
      </c>
      <c r="AQ168" s="161">
        <f>'Benefit Inputs'!AM100*('Discount Factors'!AQ$11)</f>
        <v>0</v>
      </c>
      <c r="AR168" s="161">
        <f>'Benefit Inputs'!AN100*('Discount Factors'!AR$11)</f>
        <v>0</v>
      </c>
      <c r="AS168" s="161">
        <f>'Benefit Inputs'!AO100*('Discount Factors'!AS$11)</f>
        <v>0</v>
      </c>
      <c r="AT168" s="161">
        <f>'Benefit Inputs'!AP100*('Discount Factors'!AT$11)</f>
        <v>0</v>
      </c>
      <c r="AU168" s="161">
        <f>'Benefit Inputs'!AQ100*('Discount Factors'!AU$11)</f>
        <v>0</v>
      </c>
      <c r="AV168" s="161">
        <f>'Benefit Inputs'!AR100*('Discount Factors'!AV$11)</f>
        <v>0</v>
      </c>
      <c r="AW168" s="161">
        <f>'Benefit Inputs'!AS100*('Discount Factors'!AW$11)</f>
        <v>0</v>
      </c>
      <c r="AX168" s="161">
        <f>'Benefit Inputs'!AT100*('Discount Factors'!AX$11)</f>
        <v>0</v>
      </c>
      <c r="AY168" s="161">
        <f>'Benefit Inputs'!AU100*('Discount Factors'!AY$11)</f>
        <v>0</v>
      </c>
      <c r="AZ168" s="161">
        <f>'Benefit Inputs'!AV100*('Discount Factors'!AZ$11)</f>
        <v>0</v>
      </c>
      <c r="BA168" s="161">
        <f>'Benefit Inputs'!AW100*('Discount Factors'!BA$11)</f>
        <v>0</v>
      </c>
      <c r="BB168" s="161">
        <f>'Benefit Inputs'!AX100*('Discount Factors'!BB$11)</f>
        <v>0</v>
      </c>
      <c r="BC168" s="161">
        <f>'Benefit Inputs'!AY100*('Discount Factors'!BC$11)</f>
        <v>0</v>
      </c>
      <c r="BD168" s="161">
        <f>'Benefit Inputs'!AZ100*('Discount Factors'!BD$11)</f>
        <v>0</v>
      </c>
      <c r="BE168" s="161">
        <f>'Benefit Inputs'!BA100*('Discount Factors'!BE$11)</f>
        <v>0</v>
      </c>
      <c r="BF168" s="161">
        <f>'Benefit Inputs'!BB100*('Discount Factors'!BF$11)</f>
        <v>0</v>
      </c>
      <c r="BG168" s="161">
        <f>'Benefit Inputs'!BC100*('Discount Factors'!BG$11)</f>
        <v>0</v>
      </c>
      <c r="BH168" s="161">
        <f>'Benefit Inputs'!BD100*('Discount Factors'!BH$11)</f>
        <v>0</v>
      </c>
      <c r="BI168" s="161">
        <f>'Benefit Inputs'!BE100*('Discount Factors'!BI$11)</f>
        <v>0</v>
      </c>
      <c r="BJ168" s="161">
        <f>'Benefit Inputs'!BF100*('Discount Factors'!BJ$11)</f>
        <v>0</v>
      </c>
      <c r="BK168" s="161">
        <f>'Benefit Inputs'!BG100*('Discount Factors'!BK$11)</f>
        <v>0</v>
      </c>
      <c r="BL168" s="161">
        <f>'Benefit Inputs'!BH100*('Discount Factors'!BL$11)</f>
        <v>0</v>
      </c>
      <c r="BM168" s="161">
        <f>'Benefit Inputs'!BI100*('Discount Factors'!BM$11)</f>
        <v>0</v>
      </c>
      <c r="BN168" s="161">
        <f>'Benefit Inputs'!BJ100*('Discount Factors'!BN$11)</f>
        <v>0</v>
      </c>
      <c r="BO168" s="161">
        <f>'Benefit Inputs'!BK100*('Discount Factors'!BO$11)</f>
        <v>0</v>
      </c>
      <c r="BP168" s="161">
        <f>'Benefit Inputs'!BL100*('Discount Factors'!BP$11)</f>
        <v>0</v>
      </c>
      <c r="BQ168" s="161">
        <f>'Benefit Inputs'!BM100*('Discount Factors'!BQ$11)</f>
        <v>0</v>
      </c>
      <c r="BR168" s="161">
        <f>'Benefit Inputs'!BN100*('Discount Factors'!BR$11)</f>
        <v>0</v>
      </c>
      <c r="BS168" s="161">
        <f>'Benefit Inputs'!BO100*('Discount Factors'!BS$11)</f>
        <v>0</v>
      </c>
      <c r="BT168" s="161">
        <f>'Benefit Inputs'!BP100*('Discount Factors'!BT$11)</f>
        <v>0</v>
      </c>
      <c r="BU168" s="161">
        <f>'Benefit Inputs'!BQ100*('Discount Factors'!BU$11)</f>
        <v>0</v>
      </c>
      <c r="BV168" s="161">
        <f>'Benefit Inputs'!BR100*('Discount Factors'!BV$11)</f>
        <v>0</v>
      </c>
      <c r="BW168" s="161">
        <f>'Benefit Inputs'!BS100*('Discount Factors'!BW$11)</f>
        <v>0</v>
      </c>
      <c r="BX168" s="161">
        <f>'Benefit Inputs'!BT100*('Discount Factors'!BX$11)</f>
        <v>0</v>
      </c>
      <c r="BY168" s="161">
        <f>'Benefit Inputs'!BU100*('Discount Factors'!BY$11)</f>
        <v>0</v>
      </c>
      <c r="BZ168" s="161">
        <f>'Benefit Inputs'!BV100*('Discount Factors'!BZ$11)</f>
        <v>0</v>
      </c>
      <c r="CA168" s="161">
        <f>'Benefit Inputs'!BW100*('Discount Factors'!CA$11)</f>
        <v>0</v>
      </c>
      <c r="CB168" s="161">
        <f>'Benefit Inputs'!BX100*('Discount Factors'!CB$11)</f>
        <v>0</v>
      </c>
      <c r="CC168" s="161">
        <f>'Benefit Inputs'!BY100*('Discount Factors'!CC$11)</f>
        <v>0</v>
      </c>
      <c r="CD168" s="161">
        <f>'Benefit Inputs'!BZ100*('Discount Factors'!CD$11)</f>
        <v>0</v>
      </c>
      <c r="CE168" s="161">
        <f>'Benefit Inputs'!CA100*('Discount Factors'!CE$11)</f>
        <v>0</v>
      </c>
      <c r="CF168" s="161">
        <f>'Benefit Inputs'!CB100*('Discount Factors'!CF$11)</f>
        <v>0</v>
      </c>
      <c r="CG168" s="161">
        <f>'Benefit Inputs'!CC100*('Discount Factors'!CG$11)</f>
        <v>0</v>
      </c>
      <c r="CH168" s="161">
        <f>'Benefit Inputs'!CD100*('Discount Factors'!CH$11)</f>
        <v>0</v>
      </c>
      <c r="CI168" s="161">
        <f>'Benefit Inputs'!CE100*('Discount Factors'!CI$11)</f>
        <v>0</v>
      </c>
      <c r="CJ168" s="161">
        <f>'Benefit Inputs'!CF100*('Discount Factors'!CJ$11)</f>
        <v>0</v>
      </c>
      <c r="CK168" s="161">
        <f>'Benefit Inputs'!CG100*('Discount Factors'!CK$11)</f>
        <v>0</v>
      </c>
      <c r="CL168" s="161">
        <f>'Benefit Inputs'!CH100*('Discount Factors'!CL$11)</f>
        <v>0</v>
      </c>
      <c r="CM168" s="161">
        <f>'Benefit Inputs'!CI100*('Discount Factors'!CM$11)</f>
        <v>0</v>
      </c>
      <c r="CN168" s="161">
        <f>'Benefit Inputs'!CJ100*('Discount Factors'!CN$11)</f>
        <v>0</v>
      </c>
      <c r="CO168" s="161">
        <f>'Benefit Inputs'!CK100*('Discount Factors'!CO$11)</f>
        <v>0</v>
      </c>
      <c r="CP168" s="161">
        <f>'Benefit Inputs'!CL100*('Discount Factors'!CP$11)</f>
        <v>0</v>
      </c>
    </row>
    <row r="169" spans="1:94" ht="14" x14ac:dyDescent="0.3">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row>
    <row r="170" spans="1:94" ht="14" x14ac:dyDescent="0.3">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row>
    <row r="171" spans="1:94" ht="14" x14ac:dyDescent="0.3">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row>
    <row r="172" spans="1:94" ht="14" x14ac:dyDescent="0.3">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c r="BL172" s="161"/>
      <c r="BM172" s="161"/>
      <c r="BN172" s="161"/>
      <c r="BO172" s="161"/>
      <c r="BP172" s="161"/>
      <c r="BQ172" s="161"/>
      <c r="BR172" s="161"/>
      <c r="BS172" s="161"/>
      <c r="BT172" s="161"/>
      <c r="BU172" s="161"/>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row>
    <row r="173" spans="1:94" ht="14" x14ac:dyDescent="0.3">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c r="BL173" s="161"/>
      <c r="BM173" s="161"/>
      <c r="BN173" s="161"/>
      <c r="BO173" s="161"/>
      <c r="BP173" s="161"/>
      <c r="BQ173" s="161"/>
      <c r="BR173" s="161"/>
      <c r="BS173" s="161"/>
      <c r="BT173" s="161"/>
      <c r="BU173" s="161"/>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row>
    <row r="174" spans="1:94" ht="14" x14ac:dyDescent="0.3">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c r="BL174" s="161"/>
      <c r="BM174" s="161"/>
      <c r="BN174" s="161"/>
      <c r="BO174" s="161"/>
      <c r="BP174" s="161"/>
      <c r="BQ174" s="161"/>
      <c r="BR174" s="161"/>
      <c r="BS174" s="161"/>
      <c r="BT174" s="161"/>
      <c r="BU174" s="161"/>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row>
    <row r="175" spans="1:94" ht="14" x14ac:dyDescent="0.3">
      <c r="A175" s="2">
        <f>'Benefit Inputs'!A103</f>
        <v>24</v>
      </c>
      <c r="B175" s="2">
        <f>'Benefit Inputs'!$C103</f>
        <v>0</v>
      </c>
      <c r="E175" s="2">
        <f>'Benefit Inputs'!$E103</f>
        <v>0</v>
      </c>
      <c r="H175" s="2" t="str">
        <f>E175&amp;B175</f>
        <v>00</v>
      </c>
      <c r="O175" s="2" t="s">
        <v>104</v>
      </c>
      <c r="P175" s="161">
        <f>'Benefit Inputs'!L104*('Discount Factors'!P$11)</f>
        <v>0</v>
      </c>
      <c r="Q175" s="161">
        <f>'Benefit Inputs'!M104*('Discount Factors'!Q$11)</f>
        <v>0</v>
      </c>
      <c r="R175" s="161">
        <f>'Benefit Inputs'!N104*('Discount Factors'!R$11)</f>
        <v>0</v>
      </c>
      <c r="S175" s="161">
        <f>'Benefit Inputs'!O104*('Discount Factors'!S$11)</f>
        <v>0</v>
      </c>
      <c r="T175" s="161">
        <f>'Benefit Inputs'!P104*('Discount Factors'!T$11)</f>
        <v>0</v>
      </c>
      <c r="U175" s="161">
        <f>'Benefit Inputs'!Q104*('Discount Factors'!U$11)</f>
        <v>0</v>
      </c>
      <c r="V175" s="161">
        <f>'Benefit Inputs'!R104*('Discount Factors'!V$11)</f>
        <v>0</v>
      </c>
      <c r="W175" s="161">
        <f>'Benefit Inputs'!S104*('Discount Factors'!W$11)</f>
        <v>0</v>
      </c>
      <c r="X175" s="161">
        <f>'Benefit Inputs'!T104*('Discount Factors'!X$11)</f>
        <v>0</v>
      </c>
      <c r="Y175" s="161">
        <f>'Benefit Inputs'!U104*('Discount Factors'!Y$11)</f>
        <v>0</v>
      </c>
      <c r="Z175" s="161">
        <f>'Benefit Inputs'!V104*('Discount Factors'!Z$11)</f>
        <v>0</v>
      </c>
      <c r="AA175" s="161">
        <f>'Benefit Inputs'!W104*('Discount Factors'!AA$11)</f>
        <v>0</v>
      </c>
      <c r="AB175" s="161">
        <f>'Benefit Inputs'!X104*('Discount Factors'!AB$11)</f>
        <v>0</v>
      </c>
      <c r="AC175" s="161">
        <f>'Benefit Inputs'!Y104*('Discount Factors'!AC$11)</f>
        <v>0</v>
      </c>
      <c r="AD175" s="161">
        <f>'Benefit Inputs'!Z104*('Discount Factors'!AD$11)</f>
        <v>0</v>
      </c>
      <c r="AE175" s="161">
        <f>'Benefit Inputs'!AA104*('Discount Factors'!AE$11)</f>
        <v>0</v>
      </c>
      <c r="AF175" s="161">
        <f>'Benefit Inputs'!AB104*('Discount Factors'!AF$11)</f>
        <v>0</v>
      </c>
      <c r="AG175" s="161">
        <f>'Benefit Inputs'!AC104*('Discount Factors'!AG$11)</f>
        <v>0</v>
      </c>
      <c r="AH175" s="161">
        <f>'Benefit Inputs'!AD104*('Discount Factors'!AH$11)</f>
        <v>0</v>
      </c>
      <c r="AI175" s="161">
        <f>'Benefit Inputs'!AE104*('Discount Factors'!AI$11)</f>
        <v>0</v>
      </c>
      <c r="AJ175" s="161">
        <f>'Benefit Inputs'!AF104*('Discount Factors'!AJ$11)</f>
        <v>0</v>
      </c>
      <c r="AK175" s="161">
        <f>'Benefit Inputs'!AG104*('Discount Factors'!AK$11)</f>
        <v>0</v>
      </c>
      <c r="AL175" s="161">
        <f>'Benefit Inputs'!AH104*('Discount Factors'!AL$11)</f>
        <v>0</v>
      </c>
      <c r="AM175" s="161">
        <f>'Benefit Inputs'!AI104*('Discount Factors'!AM$11)</f>
        <v>0</v>
      </c>
      <c r="AN175" s="161">
        <f>'Benefit Inputs'!AJ104*('Discount Factors'!AN$11)</f>
        <v>0</v>
      </c>
      <c r="AO175" s="161">
        <f>'Benefit Inputs'!AK104*('Discount Factors'!AO$11)</f>
        <v>0</v>
      </c>
      <c r="AP175" s="161">
        <f>'Benefit Inputs'!AL104*('Discount Factors'!AP$11)</f>
        <v>0</v>
      </c>
      <c r="AQ175" s="161">
        <f>'Benefit Inputs'!AM104*('Discount Factors'!AQ$11)</f>
        <v>0</v>
      </c>
      <c r="AR175" s="161">
        <f>'Benefit Inputs'!AN104*('Discount Factors'!AR$11)</f>
        <v>0</v>
      </c>
      <c r="AS175" s="161">
        <f>'Benefit Inputs'!AO104*('Discount Factors'!AS$11)</f>
        <v>0</v>
      </c>
      <c r="AT175" s="161">
        <f>'Benefit Inputs'!AP104*('Discount Factors'!AT$11)</f>
        <v>0</v>
      </c>
      <c r="AU175" s="161">
        <f>'Benefit Inputs'!AQ104*('Discount Factors'!AU$11)</f>
        <v>0</v>
      </c>
      <c r="AV175" s="161">
        <f>'Benefit Inputs'!AR104*('Discount Factors'!AV$11)</f>
        <v>0</v>
      </c>
      <c r="AW175" s="161">
        <f>'Benefit Inputs'!AS104*('Discount Factors'!AW$11)</f>
        <v>0</v>
      </c>
      <c r="AX175" s="161">
        <f>'Benefit Inputs'!AT104*('Discount Factors'!AX$11)</f>
        <v>0</v>
      </c>
      <c r="AY175" s="161">
        <f>'Benefit Inputs'!AU104*('Discount Factors'!AY$11)</f>
        <v>0</v>
      </c>
      <c r="AZ175" s="161">
        <f>'Benefit Inputs'!AV104*('Discount Factors'!AZ$11)</f>
        <v>0</v>
      </c>
      <c r="BA175" s="161">
        <f>'Benefit Inputs'!AW104*('Discount Factors'!BA$11)</f>
        <v>0</v>
      </c>
      <c r="BB175" s="161">
        <f>'Benefit Inputs'!AX104*('Discount Factors'!BB$11)</f>
        <v>0</v>
      </c>
      <c r="BC175" s="161">
        <f>'Benefit Inputs'!AY104*('Discount Factors'!BC$11)</f>
        <v>0</v>
      </c>
      <c r="BD175" s="161">
        <f>'Benefit Inputs'!AZ104*('Discount Factors'!BD$11)</f>
        <v>0</v>
      </c>
      <c r="BE175" s="161">
        <f>'Benefit Inputs'!BA104*('Discount Factors'!BE$11)</f>
        <v>0</v>
      </c>
      <c r="BF175" s="161">
        <f>'Benefit Inputs'!BB104*('Discount Factors'!BF$11)</f>
        <v>0</v>
      </c>
      <c r="BG175" s="161">
        <f>'Benefit Inputs'!BC104*('Discount Factors'!BG$11)</f>
        <v>0</v>
      </c>
      <c r="BH175" s="161">
        <f>'Benefit Inputs'!BD104*('Discount Factors'!BH$11)</f>
        <v>0</v>
      </c>
      <c r="BI175" s="161">
        <f>'Benefit Inputs'!BE104*('Discount Factors'!BI$11)</f>
        <v>0</v>
      </c>
      <c r="BJ175" s="161">
        <f>'Benefit Inputs'!BF104*('Discount Factors'!BJ$11)</f>
        <v>0</v>
      </c>
      <c r="BK175" s="161">
        <f>'Benefit Inputs'!BG104*('Discount Factors'!BK$11)</f>
        <v>0</v>
      </c>
      <c r="BL175" s="161">
        <f>'Benefit Inputs'!BH104*('Discount Factors'!BL$11)</f>
        <v>0</v>
      </c>
      <c r="BM175" s="161">
        <f>'Benefit Inputs'!BI104*('Discount Factors'!BM$11)</f>
        <v>0</v>
      </c>
      <c r="BN175" s="161">
        <f>'Benefit Inputs'!BJ104*('Discount Factors'!BN$11)</f>
        <v>0</v>
      </c>
      <c r="BO175" s="161">
        <f>'Benefit Inputs'!BK104*('Discount Factors'!BO$11)</f>
        <v>0</v>
      </c>
      <c r="BP175" s="161">
        <f>'Benefit Inputs'!BL104*('Discount Factors'!BP$11)</f>
        <v>0</v>
      </c>
      <c r="BQ175" s="161">
        <f>'Benefit Inputs'!BM104*('Discount Factors'!BQ$11)</f>
        <v>0</v>
      </c>
      <c r="BR175" s="161">
        <f>'Benefit Inputs'!BN104*('Discount Factors'!BR$11)</f>
        <v>0</v>
      </c>
      <c r="BS175" s="161">
        <f>'Benefit Inputs'!BO104*('Discount Factors'!BS$11)</f>
        <v>0</v>
      </c>
      <c r="BT175" s="161">
        <f>'Benefit Inputs'!BP104*('Discount Factors'!BT$11)</f>
        <v>0</v>
      </c>
      <c r="BU175" s="161">
        <f>'Benefit Inputs'!BQ104*('Discount Factors'!BU$11)</f>
        <v>0</v>
      </c>
      <c r="BV175" s="161">
        <f>'Benefit Inputs'!BR104*('Discount Factors'!BV$11)</f>
        <v>0</v>
      </c>
      <c r="BW175" s="161">
        <f>'Benefit Inputs'!BS104*('Discount Factors'!BW$11)</f>
        <v>0</v>
      </c>
      <c r="BX175" s="161">
        <f>'Benefit Inputs'!BT104*('Discount Factors'!BX$11)</f>
        <v>0</v>
      </c>
      <c r="BY175" s="161">
        <f>'Benefit Inputs'!BU104*('Discount Factors'!BY$11)</f>
        <v>0</v>
      </c>
      <c r="BZ175" s="161">
        <f>'Benefit Inputs'!BV104*('Discount Factors'!BZ$11)</f>
        <v>0</v>
      </c>
      <c r="CA175" s="161">
        <f>'Benefit Inputs'!BW104*('Discount Factors'!CA$11)</f>
        <v>0</v>
      </c>
      <c r="CB175" s="161">
        <f>'Benefit Inputs'!BX104*('Discount Factors'!CB$11)</f>
        <v>0</v>
      </c>
      <c r="CC175" s="161">
        <f>'Benefit Inputs'!BY104*('Discount Factors'!CC$11)</f>
        <v>0</v>
      </c>
      <c r="CD175" s="161">
        <f>'Benefit Inputs'!BZ104*('Discount Factors'!CD$11)</f>
        <v>0</v>
      </c>
      <c r="CE175" s="161">
        <f>'Benefit Inputs'!CA104*('Discount Factors'!CE$11)</f>
        <v>0</v>
      </c>
      <c r="CF175" s="161">
        <f>'Benefit Inputs'!CB104*('Discount Factors'!CF$11)</f>
        <v>0</v>
      </c>
      <c r="CG175" s="161">
        <f>'Benefit Inputs'!CC104*('Discount Factors'!CG$11)</f>
        <v>0</v>
      </c>
      <c r="CH175" s="161">
        <f>'Benefit Inputs'!CD104*('Discount Factors'!CH$11)</f>
        <v>0</v>
      </c>
      <c r="CI175" s="161">
        <f>'Benefit Inputs'!CE104*('Discount Factors'!CI$11)</f>
        <v>0</v>
      </c>
      <c r="CJ175" s="161">
        <f>'Benefit Inputs'!CF104*('Discount Factors'!CJ$11)</f>
        <v>0</v>
      </c>
      <c r="CK175" s="161">
        <f>'Benefit Inputs'!CG104*('Discount Factors'!CK$11)</f>
        <v>0</v>
      </c>
      <c r="CL175" s="161">
        <f>'Benefit Inputs'!CH104*('Discount Factors'!CL$11)</f>
        <v>0</v>
      </c>
      <c r="CM175" s="161">
        <f>'Benefit Inputs'!CI104*('Discount Factors'!CM$11)</f>
        <v>0</v>
      </c>
      <c r="CN175" s="161">
        <f>'Benefit Inputs'!CJ104*('Discount Factors'!CN$11)</f>
        <v>0</v>
      </c>
      <c r="CO175" s="161">
        <f>'Benefit Inputs'!CK104*('Discount Factors'!CO$11)</f>
        <v>0</v>
      </c>
      <c r="CP175" s="161">
        <f>'Benefit Inputs'!CL104*('Discount Factors'!CP$11)</f>
        <v>0</v>
      </c>
    </row>
    <row r="176" spans="1:94" ht="14" x14ac:dyDescent="0.3">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row>
    <row r="177" spans="1:94" ht="14" x14ac:dyDescent="0.3">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c r="BL177" s="161"/>
      <c r="BM177" s="161"/>
      <c r="BN177" s="161"/>
      <c r="BO177" s="161"/>
      <c r="BP177" s="161"/>
      <c r="BQ177" s="161"/>
      <c r="BR177" s="161"/>
      <c r="BS177" s="161"/>
      <c r="BT177" s="161"/>
      <c r="BU177" s="161"/>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row>
    <row r="178" spans="1:94" ht="14" x14ac:dyDescent="0.3">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c r="BL178" s="161"/>
      <c r="BM178" s="161"/>
      <c r="BN178" s="161"/>
      <c r="BO178" s="161"/>
      <c r="BP178" s="161"/>
      <c r="BQ178" s="161"/>
      <c r="BR178" s="161"/>
      <c r="BS178" s="161"/>
      <c r="BT178" s="161"/>
      <c r="BU178" s="161"/>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row>
    <row r="179" spans="1:94" ht="14" x14ac:dyDescent="0.3">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c r="BL179" s="161"/>
      <c r="BM179" s="161"/>
      <c r="BN179" s="161"/>
      <c r="BO179" s="161"/>
      <c r="BP179" s="161"/>
      <c r="BQ179" s="161"/>
      <c r="BR179" s="161"/>
      <c r="BS179" s="161"/>
      <c r="BT179" s="161"/>
      <c r="BU179" s="161"/>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row>
    <row r="180" spans="1:94" ht="14" x14ac:dyDescent="0.3">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c r="BL180" s="161"/>
      <c r="BM180" s="161"/>
      <c r="BN180" s="161"/>
      <c r="BO180" s="161"/>
      <c r="BP180" s="161"/>
      <c r="BQ180" s="161"/>
      <c r="BR180" s="161"/>
      <c r="BS180" s="161"/>
      <c r="BT180" s="161"/>
      <c r="BU180" s="161"/>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row>
    <row r="181" spans="1:94" ht="14" x14ac:dyDescent="0.3">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row>
    <row r="182" spans="1:94" ht="14" x14ac:dyDescent="0.3">
      <c r="A182" s="2">
        <f>'Benefit Inputs'!A107</f>
        <v>25</v>
      </c>
      <c r="B182" s="2">
        <f>'Benefit Inputs'!$C107</f>
        <v>0</v>
      </c>
      <c r="E182" s="2">
        <f>'Benefit Inputs'!$E107</f>
        <v>0</v>
      </c>
      <c r="H182" s="2" t="str">
        <f>E182&amp;B182</f>
        <v>00</v>
      </c>
      <c r="O182" s="2" t="s">
        <v>104</v>
      </c>
      <c r="P182" s="161">
        <f>'Benefit Inputs'!L108*('Discount Factors'!P$11)</f>
        <v>0</v>
      </c>
      <c r="Q182" s="161">
        <f>'Benefit Inputs'!M108*('Discount Factors'!Q$11)</f>
        <v>0</v>
      </c>
      <c r="R182" s="161">
        <f>'Benefit Inputs'!N108*('Discount Factors'!R$11)</f>
        <v>0</v>
      </c>
      <c r="S182" s="161">
        <f>'Benefit Inputs'!O108*('Discount Factors'!S$11)</f>
        <v>0</v>
      </c>
      <c r="T182" s="161">
        <f>'Benefit Inputs'!P108*('Discount Factors'!T$11)</f>
        <v>0</v>
      </c>
      <c r="U182" s="161">
        <f>'Benefit Inputs'!Q108*('Discount Factors'!U$11)</f>
        <v>0</v>
      </c>
      <c r="V182" s="161">
        <f>'Benefit Inputs'!R108*('Discount Factors'!V$11)</f>
        <v>0</v>
      </c>
      <c r="W182" s="161">
        <f>'Benefit Inputs'!S108*('Discount Factors'!W$11)</f>
        <v>0</v>
      </c>
      <c r="X182" s="161">
        <f>'Benefit Inputs'!T108*('Discount Factors'!X$11)</f>
        <v>0</v>
      </c>
      <c r="Y182" s="161">
        <f>'Benefit Inputs'!U108*('Discount Factors'!Y$11)</f>
        <v>0</v>
      </c>
      <c r="Z182" s="161">
        <f>'Benefit Inputs'!V108*('Discount Factors'!Z$11)</f>
        <v>0</v>
      </c>
      <c r="AA182" s="161">
        <f>'Benefit Inputs'!W108*('Discount Factors'!AA$11)</f>
        <v>0</v>
      </c>
      <c r="AB182" s="161">
        <f>'Benefit Inputs'!X108*('Discount Factors'!AB$11)</f>
        <v>0</v>
      </c>
      <c r="AC182" s="161">
        <f>'Benefit Inputs'!Y108*('Discount Factors'!AC$11)</f>
        <v>0</v>
      </c>
      <c r="AD182" s="161">
        <f>'Benefit Inputs'!Z108*('Discount Factors'!AD$11)</f>
        <v>0</v>
      </c>
      <c r="AE182" s="161">
        <f>'Benefit Inputs'!AA108*('Discount Factors'!AE$11)</f>
        <v>0</v>
      </c>
      <c r="AF182" s="161">
        <f>'Benefit Inputs'!AB108*('Discount Factors'!AF$11)</f>
        <v>0</v>
      </c>
      <c r="AG182" s="161">
        <f>'Benefit Inputs'!AC108*('Discount Factors'!AG$11)</f>
        <v>0</v>
      </c>
      <c r="AH182" s="161">
        <f>'Benefit Inputs'!AD108*('Discount Factors'!AH$11)</f>
        <v>0</v>
      </c>
      <c r="AI182" s="161">
        <f>'Benefit Inputs'!AE108*('Discount Factors'!AI$11)</f>
        <v>0</v>
      </c>
      <c r="AJ182" s="161">
        <f>'Benefit Inputs'!AF108*('Discount Factors'!AJ$11)</f>
        <v>0</v>
      </c>
      <c r="AK182" s="161">
        <f>'Benefit Inputs'!AG108*('Discount Factors'!AK$11)</f>
        <v>0</v>
      </c>
      <c r="AL182" s="161">
        <f>'Benefit Inputs'!AH108*('Discount Factors'!AL$11)</f>
        <v>0</v>
      </c>
      <c r="AM182" s="161">
        <f>'Benefit Inputs'!AI108*('Discount Factors'!AM$11)</f>
        <v>0</v>
      </c>
      <c r="AN182" s="161">
        <f>'Benefit Inputs'!AJ108*('Discount Factors'!AN$11)</f>
        <v>0</v>
      </c>
      <c r="AO182" s="161">
        <f>'Benefit Inputs'!AK108*('Discount Factors'!AO$11)</f>
        <v>0</v>
      </c>
      <c r="AP182" s="161">
        <f>'Benefit Inputs'!AL108*('Discount Factors'!AP$11)</f>
        <v>0</v>
      </c>
      <c r="AQ182" s="161">
        <f>'Benefit Inputs'!AM108*('Discount Factors'!AQ$11)</f>
        <v>0</v>
      </c>
      <c r="AR182" s="161">
        <f>'Benefit Inputs'!AN108*('Discount Factors'!AR$11)</f>
        <v>0</v>
      </c>
      <c r="AS182" s="161">
        <f>'Benefit Inputs'!AO108*('Discount Factors'!AS$11)</f>
        <v>0</v>
      </c>
      <c r="AT182" s="161">
        <f>'Benefit Inputs'!AP108*('Discount Factors'!AT$11)</f>
        <v>0</v>
      </c>
      <c r="AU182" s="161">
        <f>'Benefit Inputs'!AQ108*('Discount Factors'!AU$11)</f>
        <v>0</v>
      </c>
      <c r="AV182" s="161">
        <f>'Benefit Inputs'!AR108*('Discount Factors'!AV$11)</f>
        <v>0</v>
      </c>
      <c r="AW182" s="161">
        <f>'Benefit Inputs'!AS108*('Discount Factors'!AW$11)</f>
        <v>0</v>
      </c>
      <c r="AX182" s="161">
        <f>'Benefit Inputs'!AT108*('Discount Factors'!AX$11)</f>
        <v>0</v>
      </c>
      <c r="AY182" s="161">
        <f>'Benefit Inputs'!AU108*('Discount Factors'!AY$11)</f>
        <v>0</v>
      </c>
      <c r="AZ182" s="161">
        <f>'Benefit Inputs'!AV108*('Discount Factors'!AZ$11)</f>
        <v>0</v>
      </c>
      <c r="BA182" s="161">
        <f>'Benefit Inputs'!AW108*('Discount Factors'!BA$11)</f>
        <v>0</v>
      </c>
      <c r="BB182" s="161">
        <f>'Benefit Inputs'!AX108*('Discount Factors'!BB$11)</f>
        <v>0</v>
      </c>
      <c r="BC182" s="161">
        <f>'Benefit Inputs'!AY108*('Discount Factors'!BC$11)</f>
        <v>0</v>
      </c>
      <c r="BD182" s="161">
        <f>'Benefit Inputs'!AZ108*('Discount Factors'!BD$11)</f>
        <v>0</v>
      </c>
      <c r="BE182" s="161">
        <f>'Benefit Inputs'!BA108*('Discount Factors'!BE$11)</f>
        <v>0</v>
      </c>
      <c r="BF182" s="161">
        <f>'Benefit Inputs'!BB108*('Discount Factors'!BF$11)</f>
        <v>0</v>
      </c>
      <c r="BG182" s="161">
        <f>'Benefit Inputs'!BC108*('Discount Factors'!BG$11)</f>
        <v>0</v>
      </c>
      <c r="BH182" s="161">
        <f>'Benefit Inputs'!BD108*('Discount Factors'!BH$11)</f>
        <v>0</v>
      </c>
      <c r="BI182" s="161">
        <f>'Benefit Inputs'!BE108*('Discount Factors'!BI$11)</f>
        <v>0</v>
      </c>
      <c r="BJ182" s="161">
        <f>'Benefit Inputs'!BF108*('Discount Factors'!BJ$11)</f>
        <v>0</v>
      </c>
      <c r="BK182" s="161">
        <f>'Benefit Inputs'!BG108*('Discount Factors'!BK$11)</f>
        <v>0</v>
      </c>
      <c r="BL182" s="161">
        <f>'Benefit Inputs'!BH108*('Discount Factors'!BL$11)</f>
        <v>0</v>
      </c>
      <c r="BM182" s="161">
        <f>'Benefit Inputs'!BI108*('Discount Factors'!BM$11)</f>
        <v>0</v>
      </c>
      <c r="BN182" s="161">
        <f>'Benefit Inputs'!BJ108*('Discount Factors'!BN$11)</f>
        <v>0</v>
      </c>
      <c r="BO182" s="161">
        <f>'Benefit Inputs'!BK108*('Discount Factors'!BO$11)</f>
        <v>0</v>
      </c>
      <c r="BP182" s="161">
        <f>'Benefit Inputs'!BL108*('Discount Factors'!BP$11)</f>
        <v>0</v>
      </c>
      <c r="BQ182" s="161">
        <f>'Benefit Inputs'!BM108*('Discount Factors'!BQ$11)</f>
        <v>0</v>
      </c>
      <c r="BR182" s="161">
        <f>'Benefit Inputs'!BN108*('Discount Factors'!BR$11)</f>
        <v>0</v>
      </c>
      <c r="BS182" s="161">
        <f>'Benefit Inputs'!BO108*('Discount Factors'!BS$11)</f>
        <v>0</v>
      </c>
      <c r="BT182" s="161">
        <f>'Benefit Inputs'!BP108*('Discount Factors'!BT$11)</f>
        <v>0</v>
      </c>
      <c r="BU182" s="161">
        <f>'Benefit Inputs'!BQ108*('Discount Factors'!BU$11)</f>
        <v>0</v>
      </c>
      <c r="BV182" s="161">
        <f>'Benefit Inputs'!BR108*('Discount Factors'!BV$11)</f>
        <v>0</v>
      </c>
      <c r="BW182" s="161">
        <f>'Benefit Inputs'!BS108*('Discount Factors'!BW$11)</f>
        <v>0</v>
      </c>
      <c r="BX182" s="161">
        <f>'Benefit Inputs'!BT108*('Discount Factors'!BX$11)</f>
        <v>0</v>
      </c>
      <c r="BY182" s="161">
        <f>'Benefit Inputs'!BU108*('Discount Factors'!BY$11)</f>
        <v>0</v>
      </c>
      <c r="BZ182" s="161">
        <f>'Benefit Inputs'!BV108*('Discount Factors'!BZ$11)</f>
        <v>0</v>
      </c>
      <c r="CA182" s="161">
        <f>'Benefit Inputs'!BW108*('Discount Factors'!CA$11)</f>
        <v>0</v>
      </c>
      <c r="CB182" s="161">
        <f>'Benefit Inputs'!BX108*('Discount Factors'!CB$11)</f>
        <v>0</v>
      </c>
      <c r="CC182" s="161">
        <f>'Benefit Inputs'!BY108*('Discount Factors'!CC$11)</f>
        <v>0</v>
      </c>
      <c r="CD182" s="161">
        <f>'Benefit Inputs'!BZ108*('Discount Factors'!CD$11)</f>
        <v>0</v>
      </c>
      <c r="CE182" s="161">
        <f>'Benefit Inputs'!CA108*('Discount Factors'!CE$11)</f>
        <v>0</v>
      </c>
      <c r="CF182" s="161">
        <f>'Benefit Inputs'!CB108*('Discount Factors'!CF$11)</f>
        <v>0</v>
      </c>
      <c r="CG182" s="161">
        <f>'Benefit Inputs'!CC108*('Discount Factors'!CG$11)</f>
        <v>0</v>
      </c>
      <c r="CH182" s="161">
        <f>'Benefit Inputs'!CD108*('Discount Factors'!CH$11)</f>
        <v>0</v>
      </c>
      <c r="CI182" s="161">
        <f>'Benefit Inputs'!CE108*('Discount Factors'!CI$11)</f>
        <v>0</v>
      </c>
      <c r="CJ182" s="161">
        <f>'Benefit Inputs'!CF108*('Discount Factors'!CJ$11)</f>
        <v>0</v>
      </c>
      <c r="CK182" s="161">
        <f>'Benefit Inputs'!CG108*('Discount Factors'!CK$11)</f>
        <v>0</v>
      </c>
      <c r="CL182" s="161">
        <f>'Benefit Inputs'!CH108*('Discount Factors'!CL$11)</f>
        <v>0</v>
      </c>
      <c r="CM182" s="161">
        <f>'Benefit Inputs'!CI108*('Discount Factors'!CM$11)</f>
        <v>0</v>
      </c>
      <c r="CN182" s="161">
        <f>'Benefit Inputs'!CJ108*('Discount Factors'!CN$11)</f>
        <v>0</v>
      </c>
      <c r="CO182" s="161">
        <f>'Benefit Inputs'!CK108*('Discount Factors'!CO$11)</f>
        <v>0</v>
      </c>
      <c r="CP182" s="161">
        <f>'Benefit Inputs'!CL108*('Discount Factors'!CP$11)</f>
        <v>0</v>
      </c>
    </row>
    <row r="183" spans="1:94" ht="14" x14ac:dyDescent="0.3">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c r="BL183" s="161"/>
      <c r="BM183" s="161"/>
      <c r="BN183" s="161"/>
      <c r="BO183" s="161"/>
      <c r="BP183" s="161"/>
      <c r="BQ183" s="161"/>
      <c r="BR183" s="161"/>
      <c r="BS183" s="161"/>
      <c r="BT183" s="161"/>
      <c r="BU183" s="161"/>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row>
    <row r="184" spans="1:94" ht="14" x14ac:dyDescent="0.3">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c r="BL184" s="161"/>
      <c r="BM184" s="161"/>
      <c r="BN184" s="161"/>
      <c r="BO184" s="161"/>
      <c r="BP184" s="161"/>
      <c r="BQ184" s="161"/>
      <c r="BR184" s="161"/>
      <c r="BS184" s="161"/>
      <c r="BT184" s="161"/>
      <c r="BU184" s="161"/>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row>
    <row r="185" spans="1:94" ht="14" x14ac:dyDescent="0.3">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c r="BL185" s="161"/>
      <c r="BM185" s="161"/>
      <c r="BN185" s="161"/>
      <c r="BO185" s="161"/>
      <c r="BP185" s="161"/>
      <c r="BQ185" s="161"/>
      <c r="BR185" s="161"/>
      <c r="BS185" s="161"/>
      <c r="BT185" s="161"/>
      <c r="BU185" s="161"/>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row>
    <row r="186" spans="1:94" ht="14" x14ac:dyDescent="0.3">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c r="BL186" s="161"/>
      <c r="BM186" s="161"/>
      <c r="BN186" s="161"/>
      <c r="BO186" s="161"/>
      <c r="BP186" s="161"/>
      <c r="BQ186" s="161"/>
      <c r="BR186" s="161"/>
      <c r="BS186" s="161"/>
      <c r="BT186" s="161"/>
      <c r="BU186" s="161"/>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row>
    <row r="187" spans="1:94" ht="14" x14ac:dyDescent="0.3">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row>
    <row r="188" spans="1:94" ht="14" x14ac:dyDescent="0.3">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row>
    <row r="189" spans="1:94" ht="14" x14ac:dyDescent="0.3">
      <c r="A189" s="2">
        <f>'Benefit Inputs'!A111</f>
        <v>26</v>
      </c>
      <c r="B189" s="2">
        <f>'Benefit Inputs'!$C111</f>
        <v>0</v>
      </c>
      <c r="E189" s="2">
        <f>'Benefit Inputs'!$E111</f>
        <v>0</v>
      </c>
      <c r="H189" s="2" t="str">
        <f>E189&amp;B189</f>
        <v>00</v>
      </c>
      <c r="O189" s="2" t="s">
        <v>104</v>
      </c>
      <c r="P189" s="161">
        <f>'Benefit Inputs'!L112*('Discount Factors'!P$11)</f>
        <v>0</v>
      </c>
      <c r="Q189" s="161">
        <f>'Benefit Inputs'!M112*('Discount Factors'!Q$11)</f>
        <v>0</v>
      </c>
      <c r="R189" s="161">
        <f>'Benefit Inputs'!N112*('Discount Factors'!R$11)</f>
        <v>0</v>
      </c>
      <c r="S189" s="161">
        <f>'Benefit Inputs'!O112*('Discount Factors'!S$11)</f>
        <v>0</v>
      </c>
      <c r="T189" s="161">
        <f>'Benefit Inputs'!P112*('Discount Factors'!T$11)</f>
        <v>0</v>
      </c>
      <c r="U189" s="161">
        <f>'Benefit Inputs'!Q112*('Discount Factors'!U$11)</f>
        <v>0</v>
      </c>
      <c r="V189" s="161">
        <f>'Benefit Inputs'!R112*('Discount Factors'!V$11)</f>
        <v>0</v>
      </c>
      <c r="W189" s="161">
        <f>'Benefit Inputs'!S112*('Discount Factors'!W$11)</f>
        <v>0</v>
      </c>
      <c r="X189" s="161">
        <f>'Benefit Inputs'!T112*('Discount Factors'!X$11)</f>
        <v>0</v>
      </c>
      <c r="Y189" s="161">
        <f>'Benefit Inputs'!U112*('Discount Factors'!Y$11)</f>
        <v>0</v>
      </c>
      <c r="Z189" s="161">
        <f>'Benefit Inputs'!V112*('Discount Factors'!Z$11)</f>
        <v>0</v>
      </c>
      <c r="AA189" s="161">
        <f>'Benefit Inputs'!W112*('Discount Factors'!AA$11)</f>
        <v>0</v>
      </c>
      <c r="AB189" s="161">
        <f>'Benefit Inputs'!X112*('Discount Factors'!AB$11)</f>
        <v>0</v>
      </c>
      <c r="AC189" s="161">
        <f>'Benefit Inputs'!Y112*('Discount Factors'!AC$11)</f>
        <v>0</v>
      </c>
      <c r="AD189" s="161">
        <f>'Benefit Inputs'!Z112*('Discount Factors'!AD$11)</f>
        <v>0</v>
      </c>
      <c r="AE189" s="161">
        <f>'Benefit Inputs'!AA112*('Discount Factors'!AE$11)</f>
        <v>0</v>
      </c>
      <c r="AF189" s="161">
        <f>'Benefit Inputs'!AB112*('Discount Factors'!AF$11)</f>
        <v>0</v>
      </c>
      <c r="AG189" s="161">
        <f>'Benefit Inputs'!AC112*('Discount Factors'!AG$11)</f>
        <v>0</v>
      </c>
      <c r="AH189" s="161">
        <f>'Benefit Inputs'!AD112*('Discount Factors'!AH$11)</f>
        <v>0</v>
      </c>
      <c r="AI189" s="161">
        <f>'Benefit Inputs'!AE112*('Discount Factors'!AI$11)</f>
        <v>0</v>
      </c>
      <c r="AJ189" s="161">
        <f>'Benefit Inputs'!AF112*('Discount Factors'!AJ$11)</f>
        <v>0</v>
      </c>
      <c r="AK189" s="161">
        <f>'Benefit Inputs'!AG112*('Discount Factors'!AK$11)</f>
        <v>0</v>
      </c>
      <c r="AL189" s="161">
        <f>'Benefit Inputs'!AH112*('Discount Factors'!AL$11)</f>
        <v>0</v>
      </c>
      <c r="AM189" s="161">
        <f>'Benefit Inputs'!AI112*('Discount Factors'!AM$11)</f>
        <v>0</v>
      </c>
      <c r="AN189" s="161">
        <f>'Benefit Inputs'!AJ112*('Discount Factors'!AN$11)</f>
        <v>0</v>
      </c>
      <c r="AO189" s="161">
        <f>'Benefit Inputs'!AK112*('Discount Factors'!AO$11)</f>
        <v>0</v>
      </c>
      <c r="AP189" s="161">
        <f>'Benefit Inputs'!AL112*('Discount Factors'!AP$11)</f>
        <v>0</v>
      </c>
      <c r="AQ189" s="161">
        <f>'Benefit Inputs'!AM112*('Discount Factors'!AQ$11)</f>
        <v>0</v>
      </c>
      <c r="AR189" s="161">
        <f>'Benefit Inputs'!AN112*('Discount Factors'!AR$11)</f>
        <v>0</v>
      </c>
      <c r="AS189" s="161">
        <f>'Benefit Inputs'!AO112*('Discount Factors'!AS$11)</f>
        <v>0</v>
      </c>
      <c r="AT189" s="161">
        <f>'Benefit Inputs'!AP112*('Discount Factors'!AT$11)</f>
        <v>0</v>
      </c>
      <c r="AU189" s="161">
        <f>'Benefit Inputs'!AQ112*('Discount Factors'!AU$11)</f>
        <v>0</v>
      </c>
      <c r="AV189" s="161">
        <f>'Benefit Inputs'!AR112*('Discount Factors'!AV$11)</f>
        <v>0</v>
      </c>
      <c r="AW189" s="161">
        <f>'Benefit Inputs'!AS112*('Discount Factors'!AW$11)</f>
        <v>0</v>
      </c>
      <c r="AX189" s="161">
        <f>'Benefit Inputs'!AT112*('Discount Factors'!AX$11)</f>
        <v>0</v>
      </c>
      <c r="AY189" s="161">
        <f>'Benefit Inputs'!AU112*('Discount Factors'!AY$11)</f>
        <v>0</v>
      </c>
      <c r="AZ189" s="161">
        <f>'Benefit Inputs'!AV112*('Discount Factors'!AZ$11)</f>
        <v>0</v>
      </c>
      <c r="BA189" s="161">
        <f>'Benefit Inputs'!AW112*('Discount Factors'!BA$11)</f>
        <v>0</v>
      </c>
      <c r="BB189" s="161">
        <f>'Benefit Inputs'!AX112*('Discount Factors'!BB$11)</f>
        <v>0</v>
      </c>
      <c r="BC189" s="161">
        <f>'Benefit Inputs'!AY112*('Discount Factors'!BC$11)</f>
        <v>0</v>
      </c>
      <c r="BD189" s="161">
        <f>'Benefit Inputs'!AZ112*('Discount Factors'!BD$11)</f>
        <v>0</v>
      </c>
      <c r="BE189" s="161">
        <f>'Benefit Inputs'!BA112*('Discount Factors'!BE$11)</f>
        <v>0</v>
      </c>
      <c r="BF189" s="161">
        <f>'Benefit Inputs'!BB112*('Discount Factors'!BF$11)</f>
        <v>0</v>
      </c>
      <c r="BG189" s="161">
        <f>'Benefit Inputs'!BC112*('Discount Factors'!BG$11)</f>
        <v>0</v>
      </c>
      <c r="BH189" s="161">
        <f>'Benefit Inputs'!BD112*('Discount Factors'!BH$11)</f>
        <v>0</v>
      </c>
      <c r="BI189" s="161">
        <f>'Benefit Inputs'!BE112*('Discount Factors'!BI$11)</f>
        <v>0</v>
      </c>
      <c r="BJ189" s="161">
        <f>'Benefit Inputs'!BF112*('Discount Factors'!BJ$11)</f>
        <v>0</v>
      </c>
      <c r="BK189" s="161">
        <f>'Benefit Inputs'!BG112*('Discount Factors'!BK$11)</f>
        <v>0</v>
      </c>
      <c r="BL189" s="161">
        <f>'Benefit Inputs'!BH112*('Discount Factors'!BL$11)</f>
        <v>0</v>
      </c>
      <c r="BM189" s="161">
        <f>'Benefit Inputs'!BI112*('Discount Factors'!BM$11)</f>
        <v>0</v>
      </c>
      <c r="BN189" s="161">
        <f>'Benefit Inputs'!BJ112*('Discount Factors'!BN$11)</f>
        <v>0</v>
      </c>
      <c r="BO189" s="161">
        <f>'Benefit Inputs'!BK112*('Discount Factors'!BO$11)</f>
        <v>0</v>
      </c>
      <c r="BP189" s="161">
        <f>'Benefit Inputs'!BL112*('Discount Factors'!BP$11)</f>
        <v>0</v>
      </c>
      <c r="BQ189" s="161">
        <f>'Benefit Inputs'!BM112*('Discount Factors'!BQ$11)</f>
        <v>0</v>
      </c>
      <c r="BR189" s="161">
        <f>'Benefit Inputs'!BN112*('Discount Factors'!BR$11)</f>
        <v>0</v>
      </c>
      <c r="BS189" s="161">
        <f>'Benefit Inputs'!BO112*('Discount Factors'!BS$11)</f>
        <v>0</v>
      </c>
      <c r="BT189" s="161">
        <f>'Benefit Inputs'!BP112*('Discount Factors'!BT$11)</f>
        <v>0</v>
      </c>
      <c r="BU189" s="161">
        <f>'Benefit Inputs'!BQ112*('Discount Factors'!BU$11)</f>
        <v>0</v>
      </c>
      <c r="BV189" s="161">
        <f>'Benefit Inputs'!BR112*('Discount Factors'!BV$11)</f>
        <v>0</v>
      </c>
      <c r="BW189" s="161">
        <f>'Benefit Inputs'!BS112*('Discount Factors'!BW$11)</f>
        <v>0</v>
      </c>
      <c r="BX189" s="161">
        <f>'Benefit Inputs'!BT112*('Discount Factors'!BX$11)</f>
        <v>0</v>
      </c>
      <c r="BY189" s="161">
        <f>'Benefit Inputs'!BU112*('Discount Factors'!BY$11)</f>
        <v>0</v>
      </c>
      <c r="BZ189" s="161">
        <f>'Benefit Inputs'!BV112*('Discount Factors'!BZ$11)</f>
        <v>0</v>
      </c>
      <c r="CA189" s="161">
        <f>'Benefit Inputs'!BW112*('Discount Factors'!CA$11)</f>
        <v>0</v>
      </c>
      <c r="CB189" s="161">
        <f>'Benefit Inputs'!BX112*('Discount Factors'!CB$11)</f>
        <v>0</v>
      </c>
      <c r="CC189" s="161">
        <f>'Benefit Inputs'!BY112*('Discount Factors'!CC$11)</f>
        <v>0</v>
      </c>
      <c r="CD189" s="161">
        <f>'Benefit Inputs'!BZ112*('Discount Factors'!CD$11)</f>
        <v>0</v>
      </c>
      <c r="CE189" s="161">
        <f>'Benefit Inputs'!CA112*('Discount Factors'!CE$11)</f>
        <v>0</v>
      </c>
      <c r="CF189" s="161">
        <f>'Benefit Inputs'!CB112*('Discount Factors'!CF$11)</f>
        <v>0</v>
      </c>
      <c r="CG189" s="161">
        <f>'Benefit Inputs'!CC112*('Discount Factors'!CG$11)</f>
        <v>0</v>
      </c>
      <c r="CH189" s="161">
        <f>'Benefit Inputs'!CD112*('Discount Factors'!CH$11)</f>
        <v>0</v>
      </c>
      <c r="CI189" s="161">
        <f>'Benefit Inputs'!CE112*('Discount Factors'!CI$11)</f>
        <v>0</v>
      </c>
      <c r="CJ189" s="161">
        <f>'Benefit Inputs'!CF112*('Discount Factors'!CJ$11)</f>
        <v>0</v>
      </c>
      <c r="CK189" s="161">
        <f>'Benefit Inputs'!CG112*('Discount Factors'!CK$11)</f>
        <v>0</v>
      </c>
      <c r="CL189" s="161">
        <f>'Benefit Inputs'!CH112*('Discount Factors'!CL$11)</f>
        <v>0</v>
      </c>
      <c r="CM189" s="161">
        <f>'Benefit Inputs'!CI112*('Discount Factors'!CM$11)</f>
        <v>0</v>
      </c>
      <c r="CN189" s="161">
        <f>'Benefit Inputs'!CJ112*('Discount Factors'!CN$11)</f>
        <v>0</v>
      </c>
      <c r="CO189" s="161">
        <f>'Benefit Inputs'!CK112*('Discount Factors'!CO$11)</f>
        <v>0</v>
      </c>
      <c r="CP189" s="161">
        <f>'Benefit Inputs'!CL112*('Discount Factors'!CP$11)</f>
        <v>0</v>
      </c>
    </row>
    <row r="190" spans="1:94" ht="14" x14ac:dyDescent="0.3">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c r="BL190" s="161"/>
      <c r="BM190" s="161"/>
      <c r="BN190" s="161"/>
      <c r="BO190" s="161"/>
      <c r="BP190" s="161"/>
      <c r="BQ190" s="161"/>
      <c r="BR190" s="161"/>
      <c r="BS190" s="161"/>
      <c r="BT190" s="161"/>
      <c r="BU190" s="161"/>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row>
    <row r="191" spans="1:94" ht="14" x14ac:dyDescent="0.3">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c r="BL191" s="161"/>
      <c r="BM191" s="161"/>
      <c r="BN191" s="161"/>
      <c r="BO191" s="161"/>
      <c r="BP191" s="161"/>
      <c r="BQ191" s="161"/>
      <c r="BR191" s="161"/>
      <c r="BS191" s="161"/>
      <c r="BT191" s="161"/>
      <c r="BU191" s="161"/>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row>
    <row r="192" spans="1:94" ht="14" x14ac:dyDescent="0.3">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c r="BL192" s="161"/>
      <c r="BM192" s="161"/>
      <c r="BN192" s="161"/>
      <c r="BO192" s="161"/>
      <c r="BP192" s="161"/>
      <c r="BQ192" s="161"/>
      <c r="BR192" s="161"/>
      <c r="BS192" s="161"/>
      <c r="BT192" s="161"/>
      <c r="BU192" s="161"/>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row>
    <row r="193" spans="1:94" ht="14" x14ac:dyDescent="0.3">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c r="BL193" s="161"/>
      <c r="BM193" s="161"/>
      <c r="BN193" s="161"/>
      <c r="BO193" s="161"/>
      <c r="BP193" s="161"/>
      <c r="BQ193" s="161"/>
      <c r="BR193" s="161"/>
      <c r="BS193" s="161"/>
      <c r="BT193" s="161"/>
      <c r="BU193" s="161"/>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row>
    <row r="194" spans="1:94" ht="14" x14ac:dyDescent="0.3">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c r="BL194" s="161"/>
      <c r="BM194" s="161"/>
      <c r="BN194" s="161"/>
      <c r="BO194" s="161"/>
      <c r="BP194" s="161"/>
      <c r="BQ194" s="161"/>
      <c r="BR194" s="161"/>
      <c r="BS194" s="161"/>
      <c r="BT194" s="161"/>
      <c r="BU194" s="161"/>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row>
    <row r="195" spans="1:94" ht="14" x14ac:dyDescent="0.3">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c r="BL195" s="161"/>
      <c r="BM195" s="161"/>
      <c r="BN195" s="161"/>
      <c r="BO195" s="161"/>
      <c r="BP195" s="161"/>
      <c r="BQ195" s="161"/>
      <c r="BR195" s="161"/>
      <c r="BS195" s="161"/>
      <c r="BT195" s="161"/>
      <c r="BU195" s="161"/>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row>
    <row r="196" spans="1:94" ht="14" x14ac:dyDescent="0.3">
      <c r="A196" s="2">
        <f>'Benefit Inputs'!A115</f>
        <v>27</v>
      </c>
      <c r="B196" s="2">
        <f>'Benefit Inputs'!$C115</f>
        <v>0</v>
      </c>
      <c r="E196" s="2">
        <f>'Benefit Inputs'!$E115</f>
        <v>0</v>
      </c>
      <c r="H196" s="2" t="str">
        <f>E196&amp;B196</f>
        <v>00</v>
      </c>
      <c r="O196" s="2" t="s">
        <v>104</v>
      </c>
      <c r="P196" s="161">
        <f>'Benefit Inputs'!L116*('Discount Factors'!P$11)</f>
        <v>0</v>
      </c>
      <c r="Q196" s="161">
        <f>'Benefit Inputs'!M116*('Discount Factors'!Q$11)</f>
        <v>0</v>
      </c>
      <c r="R196" s="161">
        <f>'Benefit Inputs'!N116*('Discount Factors'!R$11)</f>
        <v>0</v>
      </c>
      <c r="S196" s="161">
        <f>'Benefit Inputs'!O116*('Discount Factors'!S$11)</f>
        <v>0</v>
      </c>
      <c r="T196" s="161">
        <f>'Benefit Inputs'!P116*('Discount Factors'!T$11)</f>
        <v>0</v>
      </c>
      <c r="U196" s="161">
        <f>'Benefit Inputs'!Q116*('Discount Factors'!U$11)</f>
        <v>0</v>
      </c>
      <c r="V196" s="161">
        <f>'Benefit Inputs'!R116*('Discount Factors'!V$11)</f>
        <v>0</v>
      </c>
      <c r="W196" s="161">
        <f>'Benefit Inputs'!S116*('Discount Factors'!W$11)</f>
        <v>0</v>
      </c>
      <c r="X196" s="161">
        <f>'Benefit Inputs'!T116*('Discount Factors'!X$11)</f>
        <v>0</v>
      </c>
      <c r="Y196" s="161">
        <f>'Benefit Inputs'!U116*('Discount Factors'!Y$11)</f>
        <v>0</v>
      </c>
      <c r="Z196" s="161">
        <f>'Benefit Inputs'!V116*('Discount Factors'!Z$11)</f>
        <v>0</v>
      </c>
      <c r="AA196" s="161">
        <f>'Benefit Inputs'!W116*('Discount Factors'!AA$11)</f>
        <v>0</v>
      </c>
      <c r="AB196" s="161">
        <f>'Benefit Inputs'!X116*('Discount Factors'!AB$11)</f>
        <v>0</v>
      </c>
      <c r="AC196" s="161">
        <f>'Benefit Inputs'!Y116*('Discount Factors'!AC$11)</f>
        <v>0</v>
      </c>
      <c r="AD196" s="161">
        <f>'Benefit Inputs'!Z116*('Discount Factors'!AD$11)</f>
        <v>0</v>
      </c>
      <c r="AE196" s="161">
        <f>'Benefit Inputs'!AA116*('Discount Factors'!AE$11)</f>
        <v>0</v>
      </c>
      <c r="AF196" s="161">
        <f>'Benefit Inputs'!AB116*('Discount Factors'!AF$11)</f>
        <v>0</v>
      </c>
      <c r="AG196" s="161">
        <f>'Benefit Inputs'!AC116*('Discount Factors'!AG$11)</f>
        <v>0</v>
      </c>
      <c r="AH196" s="161">
        <f>'Benefit Inputs'!AD116*('Discount Factors'!AH$11)</f>
        <v>0</v>
      </c>
      <c r="AI196" s="161">
        <f>'Benefit Inputs'!AE116*('Discount Factors'!AI$11)</f>
        <v>0</v>
      </c>
      <c r="AJ196" s="161">
        <f>'Benefit Inputs'!AF116*('Discount Factors'!AJ$11)</f>
        <v>0</v>
      </c>
      <c r="AK196" s="161">
        <f>'Benefit Inputs'!AG116*('Discount Factors'!AK$11)</f>
        <v>0</v>
      </c>
      <c r="AL196" s="161">
        <f>'Benefit Inputs'!AH116*('Discount Factors'!AL$11)</f>
        <v>0</v>
      </c>
      <c r="AM196" s="161">
        <f>'Benefit Inputs'!AI116*('Discount Factors'!AM$11)</f>
        <v>0</v>
      </c>
      <c r="AN196" s="161">
        <f>'Benefit Inputs'!AJ116*('Discount Factors'!AN$11)</f>
        <v>0</v>
      </c>
      <c r="AO196" s="161">
        <f>'Benefit Inputs'!AK116*('Discount Factors'!AO$11)</f>
        <v>0</v>
      </c>
      <c r="AP196" s="161">
        <f>'Benefit Inputs'!AL116*('Discount Factors'!AP$11)</f>
        <v>0</v>
      </c>
      <c r="AQ196" s="161">
        <f>'Benefit Inputs'!AM116*('Discount Factors'!AQ$11)</f>
        <v>0</v>
      </c>
      <c r="AR196" s="161">
        <f>'Benefit Inputs'!AN116*('Discount Factors'!AR$11)</f>
        <v>0</v>
      </c>
      <c r="AS196" s="161">
        <f>'Benefit Inputs'!AO116*('Discount Factors'!AS$11)</f>
        <v>0</v>
      </c>
      <c r="AT196" s="161">
        <f>'Benefit Inputs'!AP116*('Discount Factors'!AT$11)</f>
        <v>0</v>
      </c>
      <c r="AU196" s="161">
        <f>'Benefit Inputs'!AQ116*('Discount Factors'!AU$11)</f>
        <v>0</v>
      </c>
      <c r="AV196" s="161">
        <f>'Benefit Inputs'!AR116*('Discount Factors'!AV$11)</f>
        <v>0</v>
      </c>
      <c r="AW196" s="161">
        <f>'Benefit Inputs'!AS116*('Discount Factors'!AW$11)</f>
        <v>0</v>
      </c>
      <c r="AX196" s="161">
        <f>'Benefit Inputs'!AT116*('Discount Factors'!AX$11)</f>
        <v>0</v>
      </c>
      <c r="AY196" s="161">
        <f>'Benefit Inputs'!AU116*('Discount Factors'!AY$11)</f>
        <v>0</v>
      </c>
      <c r="AZ196" s="161">
        <f>'Benefit Inputs'!AV116*('Discount Factors'!AZ$11)</f>
        <v>0</v>
      </c>
      <c r="BA196" s="161">
        <f>'Benefit Inputs'!AW116*('Discount Factors'!BA$11)</f>
        <v>0</v>
      </c>
      <c r="BB196" s="161">
        <f>'Benefit Inputs'!AX116*('Discount Factors'!BB$11)</f>
        <v>0</v>
      </c>
      <c r="BC196" s="161">
        <f>'Benefit Inputs'!AY116*('Discount Factors'!BC$11)</f>
        <v>0</v>
      </c>
      <c r="BD196" s="161">
        <f>'Benefit Inputs'!AZ116*('Discount Factors'!BD$11)</f>
        <v>0</v>
      </c>
      <c r="BE196" s="161">
        <f>'Benefit Inputs'!BA116*('Discount Factors'!BE$11)</f>
        <v>0</v>
      </c>
      <c r="BF196" s="161">
        <f>'Benefit Inputs'!BB116*('Discount Factors'!BF$11)</f>
        <v>0</v>
      </c>
      <c r="BG196" s="161">
        <f>'Benefit Inputs'!BC116*('Discount Factors'!BG$11)</f>
        <v>0</v>
      </c>
      <c r="BH196" s="161">
        <f>'Benefit Inputs'!BD116*('Discount Factors'!BH$11)</f>
        <v>0</v>
      </c>
      <c r="BI196" s="161">
        <f>'Benefit Inputs'!BE116*('Discount Factors'!BI$11)</f>
        <v>0</v>
      </c>
      <c r="BJ196" s="161">
        <f>'Benefit Inputs'!BF116*('Discount Factors'!BJ$11)</f>
        <v>0</v>
      </c>
      <c r="BK196" s="161">
        <f>'Benefit Inputs'!BG116*('Discount Factors'!BK$11)</f>
        <v>0</v>
      </c>
      <c r="BL196" s="161">
        <f>'Benefit Inputs'!BH116*('Discount Factors'!BL$11)</f>
        <v>0</v>
      </c>
      <c r="BM196" s="161">
        <f>'Benefit Inputs'!BI116*('Discount Factors'!BM$11)</f>
        <v>0</v>
      </c>
      <c r="BN196" s="161">
        <f>'Benefit Inputs'!BJ116*('Discount Factors'!BN$11)</f>
        <v>0</v>
      </c>
      <c r="BO196" s="161">
        <f>'Benefit Inputs'!BK116*('Discount Factors'!BO$11)</f>
        <v>0</v>
      </c>
      <c r="BP196" s="161">
        <f>'Benefit Inputs'!BL116*('Discount Factors'!BP$11)</f>
        <v>0</v>
      </c>
      <c r="BQ196" s="161">
        <f>'Benefit Inputs'!BM116*('Discount Factors'!BQ$11)</f>
        <v>0</v>
      </c>
      <c r="BR196" s="161">
        <f>'Benefit Inputs'!BN116*('Discount Factors'!BR$11)</f>
        <v>0</v>
      </c>
      <c r="BS196" s="161">
        <f>'Benefit Inputs'!BO116*('Discount Factors'!BS$11)</f>
        <v>0</v>
      </c>
      <c r="BT196" s="161">
        <f>'Benefit Inputs'!BP116*('Discount Factors'!BT$11)</f>
        <v>0</v>
      </c>
      <c r="BU196" s="161">
        <f>'Benefit Inputs'!BQ116*('Discount Factors'!BU$11)</f>
        <v>0</v>
      </c>
      <c r="BV196" s="161">
        <f>'Benefit Inputs'!BR116*('Discount Factors'!BV$11)</f>
        <v>0</v>
      </c>
      <c r="BW196" s="161">
        <f>'Benefit Inputs'!BS116*('Discount Factors'!BW$11)</f>
        <v>0</v>
      </c>
      <c r="BX196" s="161">
        <f>'Benefit Inputs'!BT116*('Discount Factors'!BX$11)</f>
        <v>0</v>
      </c>
      <c r="BY196" s="161">
        <f>'Benefit Inputs'!BU116*('Discount Factors'!BY$11)</f>
        <v>0</v>
      </c>
      <c r="BZ196" s="161">
        <f>'Benefit Inputs'!BV116*('Discount Factors'!BZ$11)</f>
        <v>0</v>
      </c>
      <c r="CA196" s="161">
        <f>'Benefit Inputs'!BW116*('Discount Factors'!CA$11)</f>
        <v>0</v>
      </c>
      <c r="CB196" s="161">
        <f>'Benefit Inputs'!BX116*('Discount Factors'!CB$11)</f>
        <v>0</v>
      </c>
      <c r="CC196" s="161">
        <f>'Benefit Inputs'!BY116*('Discount Factors'!CC$11)</f>
        <v>0</v>
      </c>
      <c r="CD196" s="161">
        <f>'Benefit Inputs'!BZ116*('Discount Factors'!CD$11)</f>
        <v>0</v>
      </c>
      <c r="CE196" s="161">
        <f>'Benefit Inputs'!CA116*('Discount Factors'!CE$11)</f>
        <v>0</v>
      </c>
      <c r="CF196" s="161">
        <f>'Benefit Inputs'!CB116*('Discount Factors'!CF$11)</f>
        <v>0</v>
      </c>
      <c r="CG196" s="161">
        <f>'Benefit Inputs'!CC116*('Discount Factors'!CG$11)</f>
        <v>0</v>
      </c>
      <c r="CH196" s="161">
        <f>'Benefit Inputs'!CD116*('Discount Factors'!CH$11)</f>
        <v>0</v>
      </c>
      <c r="CI196" s="161">
        <f>'Benefit Inputs'!CE116*('Discount Factors'!CI$11)</f>
        <v>0</v>
      </c>
      <c r="CJ196" s="161">
        <f>'Benefit Inputs'!CF116*('Discount Factors'!CJ$11)</f>
        <v>0</v>
      </c>
      <c r="CK196" s="161">
        <f>'Benefit Inputs'!CG116*('Discount Factors'!CK$11)</f>
        <v>0</v>
      </c>
      <c r="CL196" s="161">
        <f>'Benefit Inputs'!CH116*('Discount Factors'!CL$11)</f>
        <v>0</v>
      </c>
      <c r="CM196" s="161">
        <f>'Benefit Inputs'!CI116*('Discount Factors'!CM$11)</f>
        <v>0</v>
      </c>
      <c r="CN196" s="161">
        <f>'Benefit Inputs'!CJ116*('Discount Factors'!CN$11)</f>
        <v>0</v>
      </c>
      <c r="CO196" s="161">
        <f>'Benefit Inputs'!CK116*('Discount Factors'!CO$11)</f>
        <v>0</v>
      </c>
      <c r="CP196" s="161">
        <f>'Benefit Inputs'!CL116*('Discount Factors'!CP$11)</f>
        <v>0</v>
      </c>
    </row>
    <row r="197" spans="1:94" ht="14" x14ac:dyDescent="0.3">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row>
    <row r="198" spans="1:94" ht="14" x14ac:dyDescent="0.3">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c r="BL198" s="161"/>
      <c r="BM198" s="161"/>
      <c r="BN198" s="161"/>
      <c r="BO198" s="161"/>
      <c r="BP198" s="161"/>
      <c r="BQ198" s="161"/>
      <c r="BR198" s="161"/>
      <c r="BS198" s="161"/>
      <c r="BT198" s="161"/>
      <c r="BU198" s="161"/>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row>
    <row r="199" spans="1:94" ht="14" x14ac:dyDescent="0.3">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row>
    <row r="200" spans="1:94" ht="14" x14ac:dyDescent="0.3">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row>
    <row r="201" spans="1:94" ht="14" x14ac:dyDescent="0.3">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c r="BP201" s="161"/>
      <c r="BQ201" s="161"/>
      <c r="BR201" s="161"/>
      <c r="BS201" s="161"/>
      <c r="BT201" s="161"/>
      <c r="BU201" s="161"/>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row>
    <row r="202" spans="1:94" ht="14" x14ac:dyDescent="0.3">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row>
    <row r="203" spans="1:94" ht="14" x14ac:dyDescent="0.3">
      <c r="A203" s="2">
        <f>'Benefit Inputs'!A119</f>
        <v>28</v>
      </c>
      <c r="B203" s="2">
        <f>'Benefit Inputs'!$C119</f>
        <v>0</v>
      </c>
      <c r="E203" s="2">
        <f>'Benefit Inputs'!$E119</f>
        <v>0</v>
      </c>
      <c r="H203" s="2" t="str">
        <f>E203&amp;B203</f>
        <v>00</v>
      </c>
      <c r="O203" s="2" t="s">
        <v>104</v>
      </c>
      <c r="P203" s="161">
        <f>'Benefit Inputs'!L120*('Discount Factors'!P$11)</f>
        <v>0</v>
      </c>
      <c r="Q203" s="161">
        <f>'Benefit Inputs'!M120*('Discount Factors'!Q$11)</f>
        <v>0</v>
      </c>
      <c r="R203" s="161">
        <f>'Benefit Inputs'!N120*('Discount Factors'!R$11)</f>
        <v>0</v>
      </c>
      <c r="S203" s="161">
        <f>'Benefit Inputs'!O120*('Discount Factors'!S$11)</f>
        <v>0</v>
      </c>
      <c r="T203" s="161">
        <f>'Benefit Inputs'!P120*('Discount Factors'!T$11)</f>
        <v>0</v>
      </c>
      <c r="U203" s="161">
        <f>'Benefit Inputs'!Q120*('Discount Factors'!U$11)</f>
        <v>0</v>
      </c>
      <c r="V203" s="161">
        <f>'Benefit Inputs'!R120*('Discount Factors'!V$11)</f>
        <v>0</v>
      </c>
      <c r="W203" s="161">
        <f>'Benefit Inputs'!S120*('Discount Factors'!W$11)</f>
        <v>0</v>
      </c>
      <c r="X203" s="161">
        <f>'Benefit Inputs'!T120*('Discount Factors'!X$11)</f>
        <v>0</v>
      </c>
      <c r="Y203" s="161">
        <f>'Benefit Inputs'!U120*('Discount Factors'!Y$11)</f>
        <v>0</v>
      </c>
      <c r="Z203" s="161">
        <f>'Benefit Inputs'!V120*('Discount Factors'!Z$11)</f>
        <v>0</v>
      </c>
      <c r="AA203" s="161">
        <f>'Benefit Inputs'!W120*('Discount Factors'!AA$11)</f>
        <v>0</v>
      </c>
      <c r="AB203" s="161">
        <f>'Benefit Inputs'!X120*('Discount Factors'!AB$11)</f>
        <v>0</v>
      </c>
      <c r="AC203" s="161">
        <f>'Benefit Inputs'!Y120*('Discount Factors'!AC$11)</f>
        <v>0</v>
      </c>
      <c r="AD203" s="161">
        <f>'Benefit Inputs'!Z120*('Discount Factors'!AD$11)</f>
        <v>0</v>
      </c>
      <c r="AE203" s="161">
        <f>'Benefit Inputs'!AA120*('Discount Factors'!AE$11)</f>
        <v>0</v>
      </c>
      <c r="AF203" s="161">
        <f>'Benefit Inputs'!AB120*('Discount Factors'!AF$11)</f>
        <v>0</v>
      </c>
      <c r="AG203" s="161">
        <f>'Benefit Inputs'!AC120*('Discount Factors'!AG$11)</f>
        <v>0</v>
      </c>
      <c r="AH203" s="161">
        <f>'Benefit Inputs'!AD120*('Discount Factors'!AH$11)</f>
        <v>0</v>
      </c>
      <c r="AI203" s="161">
        <f>'Benefit Inputs'!AE120*('Discount Factors'!AI$11)</f>
        <v>0</v>
      </c>
      <c r="AJ203" s="161">
        <f>'Benefit Inputs'!AF120*('Discount Factors'!AJ$11)</f>
        <v>0</v>
      </c>
      <c r="AK203" s="161">
        <f>'Benefit Inputs'!AG120*('Discount Factors'!AK$11)</f>
        <v>0</v>
      </c>
      <c r="AL203" s="161">
        <f>'Benefit Inputs'!AH120*('Discount Factors'!AL$11)</f>
        <v>0</v>
      </c>
      <c r="AM203" s="161">
        <f>'Benefit Inputs'!AI120*('Discount Factors'!AM$11)</f>
        <v>0</v>
      </c>
      <c r="AN203" s="161">
        <f>'Benefit Inputs'!AJ120*('Discount Factors'!AN$11)</f>
        <v>0</v>
      </c>
      <c r="AO203" s="161">
        <f>'Benefit Inputs'!AK120*('Discount Factors'!AO$11)</f>
        <v>0</v>
      </c>
      <c r="AP203" s="161">
        <f>'Benefit Inputs'!AL120*('Discount Factors'!AP$11)</f>
        <v>0</v>
      </c>
      <c r="AQ203" s="161">
        <f>'Benefit Inputs'!AM120*('Discount Factors'!AQ$11)</f>
        <v>0</v>
      </c>
      <c r="AR203" s="161">
        <f>'Benefit Inputs'!AN120*('Discount Factors'!AR$11)</f>
        <v>0</v>
      </c>
      <c r="AS203" s="161">
        <f>'Benefit Inputs'!AO120*('Discount Factors'!AS$11)</f>
        <v>0</v>
      </c>
      <c r="AT203" s="161">
        <f>'Benefit Inputs'!AP120*('Discount Factors'!AT$11)</f>
        <v>0</v>
      </c>
      <c r="AU203" s="161">
        <f>'Benefit Inputs'!AQ120*('Discount Factors'!AU$11)</f>
        <v>0</v>
      </c>
      <c r="AV203" s="161">
        <f>'Benefit Inputs'!AR120*('Discount Factors'!AV$11)</f>
        <v>0</v>
      </c>
      <c r="AW203" s="161">
        <f>'Benefit Inputs'!AS120*('Discount Factors'!AW$11)</f>
        <v>0</v>
      </c>
      <c r="AX203" s="161">
        <f>'Benefit Inputs'!AT120*('Discount Factors'!AX$11)</f>
        <v>0</v>
      </c>
      <c r="AY203" s="161">
        <f>'Benefit Inputs'!AU120*('Discount Factors'!AY$11)</f>
        <v>0</v>
      </c>
      <c r="AZ203" s="161">
        <f>'Benefit Inputs'!AV120*('Discount Factors'!AZ$11)</f>
        <v>0</v>
      </c>
      <c r="BA203" s="161">
        <f>'Benefit Inputs'!AW120*('Discount Factors'!BA$11)</f>
        <v>0</v>
      </c>
      <c r="BB203" s="161">
        <f>'Benefit Inputs'!AX120*('Discount Factors'!BB$11)</f>
        <v>0</v>
      </c>
      <c r="BC203" s="161">
        <f>'Benefit Inputs'!AY120*('Discount Factors'!BC$11)</f>
        <v>0</v>
      </c>
      <c r="BD203" s="161">
        <f>'Benefit Inputs'!AZ120*('Discount Factors'!BD$11)</f>
        <v>0</v>
      </c>
      <c r="BE203" s="161">
        <f>'Benefit Inputs'!BA120*('Discount Factors'!BE$11)</f>
        <v>0</v>
      </c>
      <c r="BF203" s="161">
        <f>'Benefit Inputs'!BB120*('Discount Factors'!BF$11)</f>
        <v>0</v>
      </c>
      <c r="BG203" s="161">
        <f>'Benefit Inputs'!BC120*('Discount Factors'!BG$11)</f>
        <v>0</v>
      </c>
      <c r="BH203" s="161">
        <f>'Benefit Inputs'!BD120*('Discount Factors'!BH$11)</f>
        <v>0</v>
      </c>
      <c r="BI203" s="161">
        <f>'Benefit Inputs'!BE120*('Discount Factors'!BI$11)</f>
        <v>0</v>
      </c>
      <c r="BJ203" s="161">
        <f>'Benefit Inputs'!BF120*('Discount Factors'!BJ$11)</f>
        <v>0</v>
      </c>
      <c r="BK203" s="161">
        <f>'Benefit Inputs'!BG120*('Discount Factors'!BK$11)</f>
        <v>0</v>
      </c>
      <c r="BL203" s="161">
        <f>'Benefit Inputs'!BH120*('Discount Factors'!BL$11)</f>
        <v>0</v>
      </c>
      <c r="BM203" s="161">
        <f>'Benefit Inputs'!BI120*('Discount Factors'!BM$11)</f>
        <v>0</v>
      </c>
      <c r="BN203" s="161">
        <f>'Benefit Inputs'!BJ120*('Discount Factors'!BN$11)</f>
        <v>0</v>
      </c>
      <c r="BO203" s="161">
        <f>'Benefit Inputs'!BK120*('Discount Factors'!BO$11)</f>
        <v>0</v>
      </c>
      <c r="BP203" s="161">
        <f>'Benefit Inputs'!BL120*('Discount Factors'!BP$11)</f>
        <v>0</v>
      </c>
      <c r="BQ203" s="161">
        <f>'Benefit Inputs'!BM120*('Discount Factors'!BQ$11)</f>
        <v>0</v>
      </c>
      <c r="BR203" s="161">
        <f>'Benefit Inputs'!BN120*('Discount Factors'!BR$11)</f>
        <v>0</v>
      </c>
      <c r="BS203" s="161">
        <f>'Benefit Inputs'!BO120*('Discount Factors'!BS$11)</f>
        <v>0</v>
      </c>
      <c r="BT203" s="161">
        <f>'Benefit Inputs'!BP120*('Discount Factors'!BT$11)</f>
        <v>0</v>
      </c>
      <c r="BU203" s="161">
        <f>'Benefit Inputs'!BQ120*('Discount Factors'!BU$11)</f>
        <v>0</v>
      </c>
      <c r="BV203" s="161">
        <f>'Benefit Inputs'!BR120*('Discount Factors'!BV$11)</f>
        <v>0</v>
      </c>
      <c r="BW203" s="161">
        <f>'Benefit Inputs'!BS120*('Discount Factors'!BW$11)</f>
        <v>0</v>
      </c>
      <c r="BX203" s="161">
        <f>'Benefit Inputs'!BT120*('Discount Factors'!BX$11)</f>
        <v>0</v>
      </c>
      <c r="BY203" s="161">
        <f>'Benefit Inputs'!BU120*('Discount Factors'!BY$11)</f>
        <v>0</v>
      </c>
      <c r="BZ203" s="161">
        <f>'Benefit Inputs'!BV120*('Discount Factors'!BZ$11)</f>
        <v>0</v>
      </c>
      <c r="CA203" s="161">
        <f>'Benefit Inputs'!BW120*('Discount Factors'!CA$11)</f>
        <v>0</v>
      </c>
      <c r="CB203" s="161">
        <f>'Benefit Inputs'!BX120*('Discount Factors'!CB$11)</f>
        <v>0</v>
      </c>
      <c r="CC203" s="161">
        <f>'Benefit Inputs'!BY120*('Discount Factors'!CC$11)</f>
        <v>0</v>
      </c>
      <c r="CD203" s="161">
        <f>'Benefit Inputs'!BZ120*('Discount Factors'!CD$11)</f>
        <v>0</v>
      </c>
      <c r="CE203" s="161">
        <f>'Benefit Inputs'!CA120*('Discount Factors'!CE$11)</f>
        <v>0</v>
      </c>
      <c r="CF203" s="161">
        <f>'Benefit Inputs'!CB120*('Discount Factors'!CF$11)</f>
        <v>0</v>
      </c>
      <c r="CG203" s="161">
        <f>'Benefit Inputs'!CC120*('Discount Factors'!CG$11)</f>
        <v>0</v>
      </c>
      <c r="CH203" s="161">
        <f>'Benefit Inputs'!CD120*('Discount Factors'!CH$11)</f>
        <v>0</v>
      </c>
      <c r="CI203" s="161">
        <f>'Benefit Inputs'!CE120*('Discount Factors'!CI$11)</f>
        <v>0</v>
      </c>
      <c r="CJ203" s="161">
        <f>'Benefit Inputs'!CF120*('Discount Factors'!CJ$11)</f>
        <v>0</v>
      </c>
      <c r="CK203" s="161">
        <f>'Benefit Inputs'!CG120*('Discount Factors'!CK$11)</f>
        <v>0</v>
      </c>
      <c r="CL203" s="161">
        <f>'Benefit Inputs'!CH120*('Discount Factors'!CL$11)</f>
        <v>0</v>
      </c>
      <c r="CM203" s="161">
        <f>'Benefit Inputs'!CI120*('Discount Factors'!CM$11)</f>
        <v>0</v>
      </c>
      <c r="CN203" s="161">
        <f>'Benefit Inputs'!CJ120*('Discount Factors'!CN$11)</f>
        <v>0</v>
      </c>
      <c r="CO203" s="161">
        <f>'Benefit Inputs'!CK120*('Discount Factors'!CO$11)</f>
        <v>0</v>
      </c>
      <c r="CP203" s="161">
        <f>'Benefit Inputs'!CL120*('Discount Factors'!CP$11)</f>
        <v>0</v>
      </c>
    </row>
    <row r="204" spans="1:94" ht="14" x14ac:dyDescent="0.3">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row>
    <row r="205" spans="1:94" ht="14" x14ac:dyDescent="0.3">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row>
    <row r="206" spans="1:94" ht="14" x14ac:dyDescent="0.3">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row>
    <row r="207" spans="1:94" ht="14" x14ac:dyDescent="0.3">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row>
    <row r="208" spans="1:94" ht="14" x14ac:dyDescent="0.3">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c r="BP208" s="161"/>
      <c r="BQ208" s="161"/>
      <c r="BR208" s="161"/>
      <c r="BS208" s="161"/>
      <c r="BT208" s="161"/>
      <c r="BU208" s="161"/>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row>
    <row r="209" spans="1:94" ht="14" x14ac:dyDescent="0.3">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c r="BP209" s="161"/>
      <c r="BQ209" s="161"/>
      <c r="BR209" s="161"/>
      <c r="BS209" s="161"/>
      <c r="BT209" s="161"/>
      <c r="BU209" s="161"/>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row>
    <row r="210" spans="1:94" ht="14" x14ac:dyDescent="0.3">
      <c r="A210" s="2">
        <f>'Benefit Inputs'!A123</f>
        <v>29</v>
      </c>
      <c r="B210" s="2">
        <f>'Benefit Inputs'!$C123</f>
        <v>0</v>
      </c>
      <c r="E210" s="2">
        <f>'Benefit Inputs'!$E123</f>
        <v>0</v>
      </c>
      <c r="H210" s="2" t="str">
        <f>E210&amp;B210</f>
        <v>00</v>
      </c>
      <c r="O210" s="2" t="s">
        <v>104</v>
      </c>
      <c r="P210" s="161">
        <f>'Benefit Inputs'!L124*('Discount Factors'!P$11)</f>
        <v>0</v>
      </c>
      <c r="Q210" s="161">
        <f>'Benefit Inputs'!M124*('Discount Factors'!Q$11)</f>
        <v>0</v>
      </c>
      <c r="R210" s="161">
        <f>'Benefit Inputs'!N124*('Discount Factors'!R$11)</f>
        <v>0</v>
      </c>
      <c r="S210" s="161">
        <f>'Benefit Inputs'!O124*('Discount Factors'!S$11)</f>
        <v>0</v>
      </c>
      <c r="T210" s="161">
        <f>'Benefit Inputs'!P124*('Discount Factors'!T$11)</f>
        <v>0</v>
      </c>
      <c r="U210" s="161">
        <f>'Benefit Inputs'!Q124*('Discount Factors'!U$11)</f>
        <v>0</v>
      </c>
      <c r="V210" s="161">
        <f>'Benefit Inputs'!R124*('Discount Factors'!V$11)</f>
        <v>0</v>
      </c>
      <c r="W210" s="161">
        <f>'Benefit Inputs'!S124*('Discount Factors'!W$11)</f>
        <v>0</v>
      </c>
      <c r="X210" s="161">
        <f>'Benefit Inputs'!T124*('Discount Factors'!X$11)</f>
        <v>0</v>
      </c>
      <c r="Y210" s="161">
        <f>'Benefit Inputs'!U124*('Discount Factors'!Y$11)</f>
        <v>0</v>
      </c>
      <c r="Z210" s="161">
        <f>'Benefit Inputs'!V124*('Discount Factors'!Z$11)</f>
        <v>0</v>
      </c>
      <c r="AA210" s="161">
        <f>'Benefit Inputs'!W124*('Discount Factors'!AA$11)</f>
        <v>0</v>
      </c>
      <c r="AB210" s="161">
        <f>'Benefit Inputs'!X124*('Discount Factors'!AB$11)</f>
        <v>0</v>
      </c>
      <c r="AC210" s="161">
        <f>'Benefit Inputs'!Y124*('Discount Factors'!AC$11)</f>
        <v>0</v>
      </c>
      <c r="AD210" s="161">
        <f>'Benefit Inputs'!Z124*('Discount Factors'!AD$11)</f>
        <v>0</v>
      </c>
      <c r="AE210" s="161">
        <f>'Benefit Inputs'!AA124*('Discount Factors'!AE$11)</f>
        <v>0</v>
      </c>
      <c r="AF210" s="161">
        <f>'Benefit Inputs'!AB124*('Discount Factors'!AF$11)</f>
        <v>0</v>
      </c>
      <c r="AG210" s="161">
        <f>'Benefit Inputs'!AC124*('Discount Factors'!AG$11)</f>
        <v>0</v>
      </c>
      <c r="AH210" s="161">
        <f>'Benefit Inputs'!AD124*('Discount Factors'!AH$11)</f>
        <v>0</v>
      </c>
      <c r="AI210" s="161">
        <f>'Benefit Inputs'!AE124*('Discount Factors'!AI$11)</f>
        <v>0</v>
      </c>
      <c r="AJ210" s="161">
        <f>'Benefit Inputs'!AF124*('Discount Factors'!AJ$11)</f>
        <v>0</v>
      </c>
      <c r="AK210" s="161">
        <f>'Benefit Inputs'!AG124*('Discount Factors'!AK$11)</f>
        <v>0</v>
      </c>
      <c r="AL210" s="161">
        <f>'Benefit Inputs'!AH124*('Discount Factors'!AL$11)</f>
        <v>0</v>
      </c>
      <c r="AM210" s="161">
        <f>'Benefit Inputs'!AI124*('Discount Factors'!AM$11)</f>
        <v>0</v>
      </c>
      <c r="AN210" s="161">
        <f>'Benefit Inputs'!AJ124*('Discount Factors'!AN$11)</f>
        <v>0</v>
      </c>
      <c r="AO210" s="161">
        <f>'Benefit Inputs'!AK124*('Discount Factors'!AO$11)</f>
        <v>0</v>
      </c>
      <c r="AP210" s="161">
        <f>'Benefit Inputs'!AL124*('Discount Factors'!AP$11)</f>
        <v>0</v>
      </c>
      <c r="AQ210" s="161">
        <f>'Benefit Inputs'!AM124*('Discount Factors'!AQ$11)</f>
        <v>0</v>
      </c>
      <c r="AR210" s="161">
        <f>'Benefit Inputs'!AN124*('Discount Factors'!AR$11)</f>
        <v>0</v>
      </c>
      <c r="AS210" s="161">
        <f>'Benefit Inputs'!AO124*('Discount Factors'!AS$11)</f>
        <v>0</v>
      </c>
      <c r="AT210" s="161">
        <f>'Benefit Inputs'!AP124*('Discount Factors'!AT$11)</f>
        <v>0</v>
      </c>
      <c r="AU210" s="161">
        <f>'Benefit Inputs'!AQ124*('Discount Factors'!AU$11)</f>
        <v>0</v>
      </c>
      <c r="AV210" s="161">
        <f>'Benefit Inputs'!AR124*('Discount Factors'!AV$11)</f>
        <v>0</v>
      </c>
      <c r="AW210" s="161">
        <f>'Benefit Inputs'!AS124*('Discount Factors'!AW$11)</f>
        <v>0</v>
      </c>
      <c r="AX210" s="161">
        <f>'Benefit Inputs'!AT124*('Discount Factors'!AX$11)</f>
        <v>0</v>
      </c>
      <c r="AY210" s="161">
        <f>'Benefit Inputs'!AU124*('Discount Factors'!AY$11)</f>
        <v>0</v>
      </c>
      <c r="AZ210" s="161">
        <f>'Benefit Inputs'!AV124*('Discount Factors'!AZ$11)</f>
        <v>0</v>
      </c>
      <c r="BA210" s="161">
        <f>'Benefit Inputs'!AW124*('Discount Factors'!BA$11)</f>
        <v>0</v>
      </c>
      <c r="BB210" s="161">
        <f>'Benefit Inputs'!AX124*('Discount Factors'!BB$11)</f>
        <v>0</v>
      </c>
      <c r="BC210" s="161">
        <f>'Benefit Inputs'!AY124*('Discount Factors'!BC$11)</f>
        <v>0</v>
      </c>
      <c r="BD210" s="161">
        <f>'Benefit Inputs'!AZ124*('Discount Factors'!BD$11)</f>
        <v>0</v>
      </c>
      <c r="BE210" s="161">
        <f>'Benefit Inputs'!BA124*('Discount Factors'!BE$11)</f>
        <v>0</v>
      </c>
      <c r="BF210" s="161">
        <f>'Benefit Inputs'!BB124*('Discount Factors'!BF$11)</f>
        <v>0</v>
      </c>
      <c r="BG210" s="161">
        <f>'Benefit Inputs'!BC124*('Discount Factors'!BG$11)</f>
        <v>0</v>
      </c>
      <c r="BH210" s="161">
        <f>'Benefit Inputs'!BD124*('Discount Factors'!BH$11)</f>
        <v>0</v>
      </c>
      <c r="BI210" s="161">
        <f>'Benefit Inputs'!BE124*('Discount Factors'!BI$11)</f>
        <v>0</v>
      </c>
      <c r="BJ210" s="161">
        <f>'Benefit Inputs'!BF124*('Discount Factors'!BJ$11)</f>
        <v>0</v>
      </c>
      <c r="BK210" s="161">
        <f>'Benefit Inputs'!BG124*('Discount Factors'!BK$11)</f>
        <v>0</v>
      </c>
      <c r="BL210" s="161">
        <f>'Benefit Inputs'!BH124*('Discount Factors'!BL$11)</f>
        <v>0</v>
      </c>
      <c r="BM210" s="161">
        <f>'Benefit Inputs'!BI124*('Discount Factors'!BM$11)</f>
        <v>0</v>
      </c>
      <c r="BN210" s="161">
        <f>'Benefit Inputs'!BJ124*('Discount Factors'!BN$11)</f>
        <v>0</v>
      </c>
      <c r="BO210" s="161">
        <f>'Benefit Inputs'!BK124*('Discount Factors'!BO$11)</f>
        <v>0</v>
      </c>
      <c r="BP210" s="161">
        <f>'Benefit Inputs'!BL124*('Discount Factors'!BP$11)</f>
        <v>0</v>
      </c>
      <c r="BQ210" s="161">
        <f>'Benefit Inputs'!BM124*('Discount Factors'!BQ$11)</f>
        <v>0</v>
      </c>
      <c r="BR210" s="161">
        <f>'Benefit Inputs'!BN124*('Discount Factors'!BR$11)</f>
        <v>0</v>
      </c>
      <c r="BS210" s="161">
        <f>'Benefit Inputs'!BO124*('Discount Factors'!BS$11)</f>
        <v>0</v>
      </c>
      <c r="BT210" s="161">
        <f>'Benefit Inputs'!BP124*('Discount Factors'!BT$11)</f>
        <v>0</v>
      </c>
      <c r="BU210" s="161">
        <f>'Benefit Inputs'!BQ124*('Discount Factors'!BU$11)</f>
        <v>0</v>
      </c>
      <c r="BV210" s="161">
        <f>'Benefit Inputs'!BR124*('Discount Factors'!BV$11)</f>
        <v>0</v>
      </c>
      <c r="BW210" s="161">
        <f>'Benefit Inputs'!BS124*('Discount Factors'!BW$11)</f>
        <v>0</v>
      </c>
      <c r="BX210" s="161">
        <f>'Benefit Inputs'!BT124*('Discount Factors'!BX$11)</f>
        <v>0</v>
      </c>
      <c r="BY210" s="161">
        <f>'Benefit Inputs'!BU124*('Discount Factors'!BY$11)</f>
        <v>0</v>
      </c>
      <c r="BZ210" s="161">
        <f>'Benefit Inputs'!BV124*('Discount Factors'!BZ$11)</f>
        <v>0</v>
      </c>
      <c r="CA210" s="161">
        <f>'Benefit Inputs'!BW124*('Discount Factors'!CA$11)</f>
        <v>0</v>
      </c>
      <c r="CB210" s="161">
        <f>'Benefit Inputs'!BX124*('Discount Factors'!CB$11)</f>
        <v>0</v>
      </c>
      <c r="CC210" s="161">
        <f>'Benefit Inputs'!BY124*('Discount Factors'!CC$11)</f>
        <v>0</v>
      </c>
      <c r="CD210" s="161">
        <f>'Benefit Inputs'!BZ124*('Discount Factors'!CD$11)</f>
        <v>0</v>
      </c>
      <c r="CE210" s="161">
        <f>'Benefit Inputs'!CA124*('Discount Factors'!CE$11)</f>
        <v>0</v>
      </c>
      <c r="CF210" s="161">
        <f>'Benefit Inputs'!CB124*('Discount Factors'!CF$11)</f>
        <v>0</v>
      </c>
      <c r="CG210" s="161">
        <f>'Benefit Inputs'!CC124*('Discount Factors'!CG$11)</f>
        <v>0</v>
      </c>
      <c r="CH210" s="161">
        <f>'Benefit Inputs'!CD124*('Discount Factors'!CH$11)</f>
        <v>0</v>
      </c>
      <c r="CI210" s="161">
        <f>'Benefit Inputs'!CE124*('Discount Factors'!CI$11)</f>
        <v>0</v>
      </c>
      <c r="CJ210" s="161">
        <f>'Benefit Inputs'!CF124*('Discount Factors'!CJ$11)</f>
        <v>0</v>
      </c>
      <c r="CK210" s="161">
        <f>'Benefit Inputs'!CG124*('Discount Factors'!CK$11)</f>
        <v>0</v>
      </c>
      <c r="CL210" s="161">
        <f>'Benefit Inputs'!CH124*('Discount Factors'!CL$11)</f>
        <v>0</v>
      </c>
      <c r="CM210" s="161">
        <f>'Benefit Inputs'!CI124*('Discount Factors'!CM$11)</f>
        <v>0</v>
      </c>
      <c r="CN210" s="161">
        <f>'Benefit Inputs'!CJ124*('Discount Factors'!CN$11)</f>
        <v>0</v>
      </c>
      <c r="CO210" s="161">
        <f>'Benefit Inputs'!CK124*('Discount Factors'!CO$11)</f>
        <v>0</v>
      </c>
      <c r="CP210" s="161">
        <f>'Benefit Inputs'!CL124*('Discount Factors'!CP$11)</f>
        <v>0</v>
      </c>
    </row>
    <row r="211" spans="1:94" ht="14" x14ac:dyDescent="0.3">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c r="BP211" s="161"/>
      <c r="BQ211" s="161"/>
      <c r="BR211" s="161"/>
      <c r="BS211" s="161"/>
      <c r="BT211" s="161"/>
      <c r="BU211" s="161"/>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row>
    <row r="212" spans="1:94" ht="14" x14ac:dyDescent="0.3">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c r="BP212" s="161"/>
      <c r="BQ212" s="161"/>
      <c r="BR212" s="161"/>
      <c r="BS212" s="161"/>
      <c r="BT212" s="161"/>
      <c r="BU212" s="161"/>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row>
    <row r="213" spans="1:94" ht="14" x14ac:dyDescent="0.3">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c r="BP213" s="161"/>
      <c r="BQ213" s="161"/>
      <c r="BR213" s="161"/>
      <c r="BS213" s="161"/>
      <c r="BT213" s="161"/>
      <c r="BU213" s="161"/>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row>
    <row r="214" spans="1:94" ht="14" x14ac:dyDescent="0.3">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c r="BP214" s="161"/>
      <c r="BQ214" s="161"/>
      <c r="BR214" s="161"/>
      <c r="BS214" s="161"/>
      <c r="BT214" s="161"/>
      <c r="BU214" s="161"/>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row>
    <row r="215" spans="1:94" ht="14" x14ac:dyDescent="0.3">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row>
    <row r="216" spans="1:94" ht="14" x14ac:dyDescent="0.3">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row>
    <row r="217" spans="1:94" ht="14" x14ac:dyDescent="0.3">
      <c r="A217" s="2">
        <f>'Benefit Inputs'!A127</f>
        <v>30</v>
      </c>
      <c r="B217" s="2">
        <f>'Benefit Inputs'!$C127</f>
        <v>0</v>
      </c>
      <c r="E217" s="2">
        <f>'Benefit Inputs'!$E127</f>
        <v>0</v>
      </c>
      <c r="H217" s="2" t="str">
        <f>E217&amp;B217</f>
        <v>00</v>
      </c>
      <c r="O217" s="2" t="s">
        <v>104</v>
      </c>
      <c r="P217" s="161">
        <f>'Benefit Inputs'!L128*('Discount Factors'!P$11)</f>
        <v>0</v>
      </c>
      <c r="Q217" s="161">
        <f>'Benefit Inputs'!M128*('Discount Factors'!Q$11)</f>
        <v>0</v>
      </c>
      <c r="R217" s="161">
        <f>'Benefit Inputs'!N128*('Discount Factors'!R$11)</f>
        <v>0</v>
      </c>
      <c r="S217" s="161">
        <f>'Benefit Inputs'!O128*('Discount Factors'!S$11)</f>
        <v>0</v>
      </c>
      <c r="T217" s="161">
        <f>'Benefit Inputs'!P128*('Discount Factors'!T$11)</f>
        <v>0</v>
      </c>
      <c r="U217" s="161">
        <f>'Benefit Inputs'!Q128*('Discount Factors'!U$11)</f>
        <v>0</v>
      </c>
      <c r="V217" s="161">
        <f>'Benefit Inputs'!R128*('Discount Factors'!V$11)</f>
        <v>0</v>
      </c>
      <c r="W217" s="161">
        <f>'Benefit Inputs'!S128*('Discount Factors'!W$11)</f>
        <v>0</v>
      </c>
      <c r="X217" s="161">
        <f>'Benefit Inputs'!T128*('Discount Factors'!X$11)</f>
        <v>0</v>
      </c>
      <c r="Y217" s="161">
        <f>'Benefit Inputs'!U128*('Discount Factors'!Y$11)</f>
        <v>0</v>
      </c>
      <c r="Z217" s="161">
        <f>'Benefit Inputs'!V128*('Discount Factors'!Z$11)</f>
        <v>0</v>
      </c>
      <c r="AA217" s="161">
        <f>'Benefit Inputs'!W128*('Discount Factors'!AA$11)</f>
        <v>0</v>
      </c>
      <c r="AB217" s="161">
        <f>'Benefit Inputs'!X128*('Discount Factors'!AB$11)</f>
        <v>0</v>
      </c>
      <c r="AC217" s="161">
        <f>'Benefit Inputs'!Y128*('Discount Factors'!AC$11)</f>
        <v>0</v>
      </c>
      <c r="AD217" s="161">
        <f>'Benefit Inputs'!Z128*('Discount Factors'!AD$11)</f>
        <v>0</v>
      </c>
      <c r="AE217" s="161">
        <f>'Benefit Inputs'!AA128*('Discount Factors'!AE$11)</f>
        <v>0</v>
      </c>
      <c r="AF217" s="161">
        <f>'Benefit Inputs'!AB128*('Discount Factors'!AF$11)</f>
        <v>0</v>
      </c>
      <c r="AG217" s="161">
        <f>'Benefit Inputs'!AC128*('Discount Factors'!AG$11)</f>
        <v>0</v>
      </c>
      <c r="AH217" s="161">
        <f>'Benefit Inputs'!AD128*('Discount Factors'!AH$11)</f>
        <v>0</v>
      </c>
      <c r="AI217" s="161">
        <f>'Benefit Inputs'!AE128*('Discount Factors'!AI$11)</f>
        <v>0</v>
      </c>
      <c r="AJ217" s="161">
        <f>'Benefit Inputs'!AF128*('Discount Factors'!AJ$11)</f>
        <v>0</v>
      </c>
      <c r="AK217" s="161">
        <f>'Benefit Inputs'!AG128*('Discount Factors'!AK$11)</f>
        <v>0</v>
      </c>
      <c r="AL217" s="161">
        <f>'Benefit Inputs'!AH128*('Discount Factors'!AL$11)</f>
        <v>0</v>
      </c>
      <c r="AM217" s="161">
        <f>'Benefit Inputs'!AI128*('Discount Factors'!AM$11)</f>
        <v>0</v>
      </c>
      <c r="AN217" s="161">
        <f>'Benefit Inputs'!AJ128*('Discount Factors'!AN$11)</f>
        <v>0</v>
      </c>
      <c r="AO217" s="161">
        <f>'Benefit Inputs'!AK128*('Discount Factors'!AO$11)</f>
        <v>0</v>
      </c>
      <c r="AP217" s="161">
        <f>'Benefit Inputs'!AL128*('Discount Factors'!AP$11)</f>
        <v>0</v>
      </c>
      <c r="AQ217" s="161">
        <f>'Benefit Inputs'!AM128*('Discount Factors'!AQ$11)</f>
        <v>0</v>
      </c>
      <c r="AR217" s="161">
        <f>'Benefit Inputs'!AN128*('Discount Factors'!AR$11)</f>
        <v>0</v>
      </c>
      <c r="AS217" s="161">
        <f>'Benefit Inputs'!AO128*('Discount Factors'!AS$11)</f>
        <v>0</v>
      </c>
      <c r="AT217" s="161">
        <f>'Benefit Inputs'!AP128*('Discount Factors'!AT$11)</f>
        <v>0</v>
      </c>
      <c r="AU217" s="161">
        <f>'Benefit Inputs'!AQ128*('Discount Factors'!AU$11)</f>
        <v>0</v>
      </c>
      <c r="AV217" s="161">
        <f>'Benefit Inputs'!AR128*('Discount Factors'!AV$11)</f>
        <v>0</v>
      </c>
      <c r="AW217" s="161">
        <f>'Benefit Inputs'!AS128*('Discount Factors'!AW$11)</f>
        <v>0</v>
      </c>
      <c r="AX217" s="161">
        <f>'Benefit Inputs'!AT128*('Discount Factors'!AX$11)</f>
        <v>0</v>
      </c>
      <c r="AY217" s="161">
        <f>'Benefit Inputs'!AU128*('Discount Factors'!AY$11)</f>
        <v>0</v>
      </c>
      <c r="AZ217" s="161">
        <f>'Benefit Inputs'!AV128*('Discount Factors'!AZ$11)</f>
        <v>0</v>
      </c>
      <c r="BA217" s="161">
        <f>'Benefit Inputs'!AW128*('Discount Factors'!BA$11)</f>
        <v>0</v>
      </c>
      <c r="BB217" s="161">
        <f>'Benefit Inputs'!AX128*('Discount Factors'!BB$11)</f>
        <v>0</v>
      </c>
      <c r="BC217" s="161">
        <f>'Benefit Inputs'!AY128*('Discount Factors'!BC$11)</f>
        <v>0</v>
      </c>
      <c r="BD217" s="161">
        <f>'Benefit Inputs'!AZ128*('Discount Factors'!BD$11)</f>
        <v>0</v>
      </c>
      <c r="BE217" s="161">
        <f>'Benefit Inputs'!BA128*('Discount Factors'!BE$11)</f>
        <v>0</v>
      </c>
      <c r="BF217" s="161">
        <f>'Benefit Inputs'!BB128*('Discount Factors'!BF$11)</f>
        <v>0</v>
      </c>
      <c r="BG217" s="161">
        <f>'Benefit Inputs'!BC128*('Discount Factors'!BG$11)</f>
        <v>0</v>
      </c>
      <c r="BH217" s="161">
        <f>'Benefit Inputs'!BD128*('Discount Factors'!BH$11)</f>
        <v>0</v>
      </c>
      <c r="BI217" s="161">
        <f>'Benefit Inputs'!BE128*('Discount Factors'!BI$11)</f>
        <v>0</v>
      </c>
      <c r="BJ217" s="161">
        <f>'Benefit Inputs'!BF128*('Discount Factors'!BJ$11)</f>
        <v>0</v>
      </c>
      <c r="BK217" s="161">
        <f>'Benefit Inputs'!BG128*('Discount Factors'!BK$11)</f>
        <v>0</v>
      </c>
      <c r="BL217" s="161">
        <f>'Benefit Inputs'!BH128*('Discount Factors'!BL$11)</f>
        <v>0</v>
      </c>
      <c r="BM217" s="161">
        <f>'Benefit Inputs'!BI128*('Discount Factors'!BM$11)</f>
        <v>0</v>
      </c>
      <c r="BN217" s="161">
        <f>'Benefit Inputs'!BJ128*('Discount Factors'!BN$11)</f>
        <v>0</v>
      </c>
      <c r="BO217" s="161">
        <f>'Benefit Inputs'!BK128*('Discount Factors'!BO$11)</f>
        <v>0</v>
      </c>
      <c r="BP217" s="161">
        <f>'Benefit Inputs'!BL128*('Discount Factors'!BP$11)</f>
        <v>0</v>
      </c>
      <c r="BQ217" s="161">
        <f>'Benefit Inputs'!BM128*('Discount Factors'!BQ$11)</f>
        <v>0</v>
      </c>
      <c r="BR217" s="161">
        <f>'Benefit Inputs'!BN128*('Discount Factors'!BR$11)</f>
        <v>0</v>
      </c>
      <c r="BS217" s="161">
        <f>'Benefit Inputs'!BO128*('Discount Factors'!BS$11)</f>
        <v>0</v>
      </c>
      <c r="BT217" s="161">
        <f>'Benefit Inputs'!BP128*('Discount Factors'!BT$11)</f>
        <v>0</v>
      </c>
      <c r="BU217" s="161">
        <f>'Benefit Inputs'!BQ128*('Discount Factors'!BU$11)</f>
        <v>0</v>
      </c>
      <c r="BV217" s="161">
        <f>'Benefit Inputs'!BR128*('Discount Factors'!BV$11)</f>
        <v>0</v>
      </c>
      <c r="BW217" s="161">
        <f>'Benefit Inputs'!BS128*('Discount Factors'!BW$11)</f>
        <v>0</v>
      </c>
      <c r="BX217" s="161">
        <f>'Benefit Inputs'!BT128*('Discount Factors'!BX$11)</f>
        <v>0</v>
      </c>
      <c r="BY217" s="161">
        <f>'Benefit Inputs'!BU128*('Discount Factors'!BY$11)</f>
        <v>0</v>
      </c>
      <c r="BZ217" s="161">
        <f>'Benefit Inputs'!BV128*('Discount Factors'!BZ$11)</f>
        <v>0</v>
      </c>
      <c r="CA217" s="161">
        <f>'Benefit Inputs'!BW128*('Discount Factors'!CA$11)</f>
        <v>0</v>
      </c>
      <c r="CB217" s="161">
        <f>'Benefit Inputs'!BX128*('Discount Factors'!CB$11)</f>
        <v>0</v>
      </c>
      <c r="CC217" s="161">
        <f>'Benefit Inputs'!BY128*('Discount Factors'!CC$11)</f>
        <v>0</v>
      </c>
      <c r="CD217" s="161">
        <f>'Benefit Inputs'!BZ128*('Discount Factors'!CD$11)</f>
        <v>0</v>
      </c>
      <c r="CE217" s="161">
        <f>'Benefit Inputs'!CA128*('Discount Factors'!CE$11)</f>
        <v>0</v>
      </c>
      <c r="CF217" s="161">
        <f>'Benefit Inputs'!CB128*('Discount Factors'!CF$11)</f>
        <v>0</v>
      </c>
      <c r="CG217" s="161">
        <f>'Benefit Inputs'!CC128*('Discount Factors'!CG$11)</f>
        <v>0</v>
      </c>
      <c r="CH217" s="161">
        <f>'Benefit Inputs'!CD128*('Discount Factors'!CH$11)</f>
        <v>0</v>
      </c>
      <c r="CI217" s="161">
        <f>'Benefit Inputs'!CE128*('Discount Factors'!CI$11)</f>
        <v>0</v>
      </c>
      <c r="CJ217" s="161">
        <f>'Benefit Inputs'!CF128*('Discount Factors'!CJ$11)</f>
        <v>0</v>
      </c>
      <c r="CK217" s="161">
        <f>'Benefit Inputs'!CG128*('Discount Factors'!CK$11)</f>
        <v>0</v>
      </c>
      <c r="CL217" s="161">
        <f>'Benefit Inputs'!CH128*('Discount Factors'!CL$11)</f>
        <v>0</v>
      </c>
      <c r="CM217" s="161">
        <f>'Benefit Inputs'!CI128*('Discount Factors'!CM$11)</f>
        <v>0</v>
      </c>
      <c r="CN217" s="161">
        <f>'Benefit Inputs'!CJ128*('Discount Factors'!CN$11)</f>
        <v>0</v>
      </c>
      <c r="CO217" s="161">
        <f>'Benefit Inputs'!CK128*('Discount Factors'!CO$11)</f>
        <v>0</v>
      </c>
      <c r="CP217" s="161">
        <f>'Benefit Inputs'!CL128*('Discount Factors'!CP$11)</f>
        <v>0</v>
      </c>
    </row>
    <row r="218" spans="1:94" ht="14" x14ac:dyDescent="0.3">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row>
    <row r="219" spans="1:94" ht="14" x14ac:dyDescent="0.3">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row>
    <row r="220" spans="1:94" ht="14" x14ac:dyDescent="0.3">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row>
    <row r="221" spans="1:94" ht="14" x14ac:dyDescent="0.3">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row>
    <row r="222" spans="1:94" ht="14" x14ac:dyDescent="0.3">
      <c r="A222" s="4" t="s">
        <v>155</v>
      </c>
      <c r="B222" s="4"/>
      <c r="C222" s="4"/>
      <c r="D222" s="4"/>
      <c r="E222" s="4"/>
      <c r="F222" s="4"/>
      <c r="G222" s="4"/>
      <c r="H222" s="4"/>
      <c r="I222" s="4"/>
      <c r="J222" s="4"/>
      <c r="K222" s="4"/>
      <c r="L222" s="4"/>
      <c r="M222" s="4"/>
      <c r="N222" s="4"/>
      <c r="O222" s="4"/>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c r="CM222" s="163"/>
      <c r="CN222" s="163"/>
      <c r="CO222" s="163"/>
      <c r="CP222" s="163"/>
    </row>
    <row r="223" spans="1:94" ht="14" x14ac:dyDescent="0.3">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c r="BP223" s="161"/>
      <c r="BQ223" s="161"/>
      <c r="BR223" s="161"/>
      <c r="BS223" s="161"/>
      <c r="BT223" s="161"/>
      <c r="BU223" s="161"/>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row>
    <row r="224" spans="1:94" ht="14" x14ac:dyDescent="0.3">
      <c r="O224" s="2" t="str">
        <f>Lists!$B$4</f>
        <v>Base Case</v>
      </c>
      <c r="P224" s="161">
        <f>SUMIF($E$14:$E$217,$O224,P$14:P$217)</f>
        <v>0</v>
      </c>
      <c r="Q224" s="161">
        <f t="shared" ref="Q224:CB224" si="0">SUMIF($E$14:$E$217,$O224,Q$14:Q$217)</f>
        <v>0</v>
      </c>
      <c r="R224" s="161">
        <f t="shared" si="0"/>
        <v>0</v>
      </c>
      <c r="S224" s="161">
        <f t="shared" si="0"/>
        <v>0</v>
      </c>
      <c r="T224" s="161">
        <f t="shared" si="0"/>
        <v>0</v>
      </c>
      <c r="U224" s="161">
        <f t="shared" si="0"/>
        <v>0</v>
      </c>
      <c r="V224" s="161">
        <f t="shared" si="0"/>
        <v>0</v>
      </c>
      <c r="W224" s="161">
        <f t="shared" si="0"/>
        <v>0</v>
      </c>
      <c r="X224" s="161">
        <f t="shared" si="0"/>
        <v>0</v>
      </c>
      <c r="Y224" s="161">
        <f t="shared" si="0"/>
        <v>0</v>
      </c>
      <c r="Z224" s="161">
        <f t="shared" si="0"/>
        <v>0</v>
      </c>
      <c r="AA224" s="161">
        <f t="shared" si="0"/>
        <v>0</v>
      </c>
      <c r="AB224" s="161">
        <f t="shared" si="0"/>
        <v>0</v>
      </c>
      <c r="AC224" s="161">
        <f t="shared" si="0"/>
        <v>0</v>
      </c>
      <c r="AD224" s="161">
        <f t="shared" si="0"/>
        <v>0</v>
      </c>
      <c r="AE224" s="161">
        <f t="shared" si="0"/>
        <v>0</v>
      </c>
      <c r="AF224" s="161">
        <f t="shared" si="0"/>
        <v>0</v>
      </c>
      <c r="AG224" s="161">
        <f t="shared" si="0"/>
        <v>0</v>
      </c>
      <c r="AH224" s="161">
        <f t="shared" si="0"/>
        <v>0</v>
      </c>
      <c r="AI224" s="161">
        <f t="shared" si="0"/>
        <v>0</v>
      </c>
      <c r="AJ224" s="161">
        <f t="shared" si="0"/>
        <v>0</v>
      </c>
      <c r="AK224" s="161">
        <f t="shared" si="0"/>
        <v>0</v>
      </c>
      <c r="AL224" s="161">
        <f t="shared" si="0"/>
        <v>0</v>
      </c>
      <c r="AM224" s="161">
        <f t="shared" si="0"/>
        <v>0</v>
      </c>
      <c r="AN224" s="161">
        <f t="shared" si="0"/>
        <v>0</v>
      </c>
      <c r="AO224" s="161">
        <f t="shared" si="0"/>
        <v>0</v>
      </c>
      <c r="AP224" s="161">
        <f t="shared" si="0"/>
        <v>0</v>
      </c>
      <c r="AQ224" s="161">
        <f t="shared" si="0"/>
        <v>0</v>
      </c>
      <c r="AR224" s="161">
        <f t="shared" si="0"/>
        <v>0</v>
      </c>
      <c r="AS224" s="161">
        <f t="shared" si="0"/>
        <v>0</v>
      </c>
      <c r="AT224" s="161">
        <f t="shared" si="0"/>
        <v>0</v>
      </c>
      <c r="AU224" s="161">
        <f t="shared" si="0"/>
        <v>0</v>
      </c>
      <c r="AV224" s="161">
        <f t="shared" si="0"/>
        <v>0</v>
      </c>
      <c r="AW224" s="161">
        <f t="shared" si="0"/>
        <v>0</v>
      </c>
      <c r="AX224" s="161">
        <f t="shared" si="0"/>
        <v>0</v>
      </c>
      <c r="AY224" s="161">
        <f t="shared" si="0"/>
        <v>0</v>
      </c>
      <c r="AZ224" s="161">
        <f t="shared" si="0"/>
        <v>0</v>
      </c>
      <c r="BA224" s="161">
        <f t="shared" si="0"/>
        <v>0</v>
      </c>
      <c r="BB224" s="161">
        <f t="shared" si="0"/>
        <v>0</v>
      </c>
      <c r="BC224" s="161">
        <f t="shared" si="0"/>
        <v>0</v>
      </c>
      <c r="BD224" s="161">
        <f t="shared" si="0"/>
        <v>0</v>
      </c>
      <c r="BE224" s="161">
        <f t="shared" si="0"/>
        <v>0</v>
      </c>
      <c r="BF224" s="161">
        <f t="shared" si="0"/>
        <v>0</v>
      </c>
      <c r="BG224" s="161">
        <f t="shared" si="0"/>
        <v>0</v>
      </c>
      <c r="BH224" s="161">
        <f t="shared" si="0"/>
        <v>0</v>
      </c>
      <c r="BI224" s="161">
        <f t="shared" si="0"/>
        <v>0</v>
      </c>
      <c r="BJ224" s="161">
        <f t="shared" si="0"/>
        <v>0</v>
      </c>
      <c r="BK224" s="161">
        <f t="shared" si="0"/>
        <v>0</v>
      </c>
      <c r="BL224" s="161">
        <f t="shared" si="0"/>
        <v>0</v>
      </c>
      <c r="BM224" s="161">
        <f t="shared" si="0"/>
        <v>0</v>
      </c>
      <c r="BN224" s="161">
        <f t="shared" si="0"/>
        <v>0</v>
      </c>
      <c r="BO224" s="161">
        <f t="shared" si="0"/>
        <v>0</v>
      </c>
      <c r="BP224" s="161">
        <f t="shared" si="0"/>
        <v>0</v>
      </c>
      <c r="BQ224" s="161">
        <f t="shared" si="0"/>
        <v>0</v>
      </c>
      <c r="BR224" s="161">
        <f t="shared" si="0"/>
        <v>0</v>
      </c>
      <c r="BS224" s="161">
        <f t="shared" si="0"/>
        <v>0</v>
      </c>
      <c r="BT224" s="161">
        <f t="shared" si="0"/>
        <v>0</v>
      </c>
      <c r="BU224" s="161">
        <f t="shared" si="0"/>
        <v>0</v>
      </c>
      <c r="BV224" s="161">
        <f t="shared" si="0"/>
        <v>0</v>
      </c>
      <c r="BW224" s="161">
        <f t="shared" si="0"/>
        <v>0</v>
      </c>
      <c r="BX224" s="161">
        <f t="shared" si="0"/>
        <v>0</v>
      </c>
      <c r="BY224" s="161">
        <f t="shared" si="0"/>
        <v>0</v>
      </c>
      <c r="BZ224" s="161">
        <f t="shared" si="0"/>
        <v>0</v>
      </c>
      <c r="CA224" s="161">
        <f t="shared" si="0"/>
        <v>0</v>
      </c>
      <c r="CB224" s="161">
        <f t="shared" si="0"/>
        <v>0</v>
      </c>
      <c r="CC224" s="161">
        <f t="shared" ref="CC224:CP224" si="1">SUMIF($E$14:$E$217,$O224,CC$14:CC$217)</f>
        <v>0</v>
      </c>
      <c r="CD224" s="161">
        <f t="shared" si="1"/>
        <v>0</v>
      </c>
      <c r="CE224" s="161">
        <f t="shared" si="1"/>
        <v>0</v>
      </c>
      <c r="CF224" s="161">
        <f t="shared" si="1"/>
        <v>0</v>
      </c>
      <c r="CG224" s="161">
        <f t="shared" si="1"/>
        <v>0</v>
      </c>
      <c r="CH224" s="161">
        <f t="shared" si="1"/>
        <v>0</v>
      </c>
      <c r="CI224" s="161">
        <f t="shared" si="1"/>
        <v>0</v>
      </c>
      <c r="CJ224" s="161">
        <f t="shared" si="1"/>
        <v>0</v>
      </c>
      <c r="CK224" s="161">
        <f t="shared" si="1"/>
        <v>0</v>
      </c>
      <c r="CL224" s="161">
        <f t="shared" si="1"/>
        <v>0</v>
      </c>
      <c r="CM224" s="161">
        <f t="shared" si="1"/>
        <v>0</v>
      </c>
      <c r="CN224" s="161">
        <f t="shared" si="1"/>
        <v>0</v>
      </c>
      <c r="CO224" s="161">
        <f t="shared" si="1"/>
        <v>0</v>
      </c>
      <c r="CP224" s="161">
        <f t="shared" si="1"/>
        <v>0</v>
      </c>
    </row>
    <row r="225" spans="15:94" ht="14" x14ac:dyDescent="0.3">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c r="BP225" s="161"/>
      <c r="BQ225" s="161"/>
      <c r="BR225" s="161"/>
      <c r="BS225" s="161"/>
      <c r="BT225" s="161"/>
      <c r="BU225" s="161"/>
      <c r="BV225" s="161"/>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row>
    <row r="226" spans="15:94" ht="14" x14ac:dyDescent="0.3">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c r="BP226" s="161"/>
      <c r="BQ226" s="161"/>
      <c r="BR226" s="161"/>
      <c r="BS226" s="161"/>
      <c r="BT226" s="161"/>
      <c r="BU226" s="161"/>
      <c r="BV226" s="161"/>
      <c r="BW226" s="161"/>
      <c r="BX226" s="161"/>
      <c r="BY226" s="161"/>
      <c r="BZ226" s="161"/>
      <c r="CA226" s="161"/>
      <c r="CB226" s="161"/>
      <c r="CC226" s="161"/>
      <c r="CD226" s="161"/>
      <c r="CE226" s="161"/>
      <c r="CF226" s="161"/>
      <c r="CG226" s="161"/>
      <c r="CH226" s="161"/>
      <c r="CI226" s="161"/>
      <c r="CJ226" s="161"/>
      <c r="CK226" s="161"/>
      <c r="CL226" s="161"/>
      <c r="CM226" s="161"/>
      <c r="CN226" s="161"/>
      <c r="CO226" s="161"/>
      <c r="CP226" s="161"/>
    </row>
    <row r="227" spans="15:94" ht="14" x14ac:dyDescent="0.3">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c r="BP227" s="161"/>
      <c r="BQ227" s="161"/>
      <c r="BR227" s="161"/>
      <c r="BS227" s="161"/>
      <c r="BT227" s="161"/>
      <c r="BU227" s="161"/>
      <c r="BV227" s="161"/>
      <c r="BW227" s="161"/>
      <c r="BX227" s="161"/>
      <c r="BY227" s="161"/>
      <c r="BZ227" s="161"/>
      <c r="CA227" s="161"/>
      <c r="CB227" s="161"/>
      <c r="CC227" s="161"/>
      <c r="CD227" s="161"/>
      <c r="CE227" s="161"/>
      <c r="CF227" s="161"/>
      <c r="CG227" s="161"/>
      <c r="CH227" s="161"/>
      <c r="CI227" s="161"/>
      <c r="CJ227" s="161"/>
      <c r="CK227" s="161"/>
      <c r="CL227" s="161"/>
      <c r="CM227" s="161"/>
      <c r="CN227" s="161"/>
      <c r="CO227" s="161"/>
      <c r="CP227" s="161"/>
    </row>
    <row r="228" spans="15:94" ht="14" x14ac:dyDescent="0.3">
      <c r="O228" s="2" t="str">
        <f>Lists!$B$5</f>
        <v>Option 1</v>
      </c>
      <c r="P228" s="161">
        <f>SUMIF($E$14:$E$217,$O228,P$14:P$217)</f>
        <v>0</v>
      </c>
      <c r="Q228" s="161">
        <f t="shared" ref="Q228:CB228" si="2">SUMIF($E$14:$E$217,$O228,Q$14:Q$217)</f>
        <v>0</v>
      </c>
      <c r="R228" s="161">
        <f t="shared" si="2"/>
        <v>0</v>
      </c>
      <c r="S228" s="161">
        <f t="shared" si="2"/>
        <v>0</v>
      </c>
      <c r="T228" s="161">
        <f t="shared" si="2"/>
        <v>0</v>
      </c>
      <c r="U228" s="161">
        <f t="shared" si="2"/>
        <v>0</v>
      </c>
      <c r="V228" s="161">
        <f t="shared" si="2"/>
        <v>0</v>
      </c>
      <c r="W228" s="161">
        <f t="shared" si="2"/>
        <v>0</v>
      </c>
      <c r="X228" s="161">
        <f t="shared" si="2"/>
        <v>0</v>
      </c>
      <c r="Y228" s="161">
        <f t="shared" si="2"/>
        <v>0</v>
      </c>
      <c r="Z228" s="161">
        <f t="shared" si="2"/>
        <v>0</v>
      </c>
      <c r="AA228" s="161">
        <f t="shared" si="2"/>
        <v>0</v>
      </c>
      <c r="AB228" s="161">
        <f t="shared" si="2"/>
        <v>0</v>
      </c>
      <c r="AC228" s="161">
        <f t="shared" si="2"/>
        <v>0</v>
      </c>
      <c r="AD228" s="161">
        <f t="shared" si="2"/>
        <v>0</v>
      </c>
      <c r="AE228" s="161">
        <f t="shared" si="2"/>
        <v>0</v>
      </c>
      <c r="AF228" s="161">
        <f t="shared" si="2"/>
        <v>0</v>
      </c>
      <c r="AG228" s="161">
        <f t="shared" si="2"/>
        <v>0</v>
      </c>
      <c r="AH228" s="161">
        <f t="shared" si="2"/>
        <v>0</v>
      </c>
      <c r="AI228" s="161">
        <f t="shared" si="2"/>
        <v>0</v>
      </c>
      <c r="AJ228" s="161">
        <f t="shared" si="2"/>
        <v>0</v>
      </c>
      <c r="AK228" s="161">
        <f t="shared" si="2"/>
        <v>0</v>
      </c>
      <c r="AL228" s="161">
        <f t="shared" si="2"/>
        <v>0</v>
      </c>
      <c r="AM228" s="161">
        <f t="shared" si="2"/>
        <v>0</v>
      </c>
      <c r="AN228" s="161">
        <f t="shared" si="2"/>
        <v>0</v>
      </c>
      <c r="AO228" s="161">
        <f t="shared" si="2"/>
        <v>0</v>
      </c>
      <c r="AP228" s="161">
        <f t="shared" si="2"/>
        <v>0</v>
      </c>
      <c r="AQ228" s="161">
        <f t="shared" si="2"/>
        <v>0</v>
      </c>
      <c r="AR228" s="161">
        <f t="shared" si="2"/>
        <v>0</v>
      </c>
      <c r="AS228" s="161">
        <f t="shared" si="2"/>
        <v>0</v>
      </c>
      <c r="AT228" s="161">
        <f t="shared" si="2"/>
        <v>0</v>
      </c>
      <c r="AU228" s="161">
        <f t="shared" si="2"/>
        <v>0</v>
      </c>
      <c r="AV228" s="161">
        <f t="shared" si="2"/>
        <v>0</v>
      </c>
      <c r="AW228" s="161">
        <f t="shared" si="2"/>
        <v>0</v>
      </c>
      <c r="AX228" s="161">
        <f t="shared" si="2"/>
        <v>0</v>
      </c>
      <c r="AY228" s="161">
        <f t="shared" si="2"/>
        <v>0</v>
      </c>
      <c r="AZ228" s="161">
        <f t="shared" si="2"/>
        <v>0</v>
      </c>
      <c r="BA228" s="161">
        <f t="shared" si="2"/>
        <v>0</v>
      </c>
      <c r="BB228" s="161">
        <f t="shared" si="2"/>
        <v>0</v>
      </c>
      <c r="BC228" s="161">
        <f t="shared" si="2"/>
        <v>0</v>
      </c>
      <c r="BD228" s="161">
        <f t="shared" si="2"/>
        <v>0</v>
      </c>
      <c r="BE228" s="161">
        <f t="shared" si="2"/>
        <v>0</v>
      </c>
      <c r="BF228" s="161">
        <f t="shared" si="2"/>
        <v>0</v>
      </c>
      <c r="BG228" s="161">
        <f t="shared" si="2"/>
        <v>0</v>
      </c>
      <c r="BH228" s="161">
        <f t="shared" si="2"/>
        <v>0</v>
      </c>
      <c r="BI228" s="161">
        <f t="shared" si="2"/>
        <v>0</v>
      </c>
      <c r="BJ228" s="161">
        <f t="shared" si="2"/>
        <v>0</v>
      </c>
      <c r="BK228" s="161">
        <f t="shared" si="2"/>
        <v>0</v>
      </c>
      <c r="BL228" s="161">
        <f t="shared" si="2"/>
        <v>0</v>
      </c>
      <c r="BM228" s="161">
        <f t="shared" si="2"/>
        <v>0</v>
      </c>
      <c r="BN228" s="161">
        <f t="shared" si="2"/>
        <v>0</v>
      </c>
      <c r="BO228" s="161">
        <f t="shared" si="2"/>
        <v>0</v>
      </c>
      <c r="BP228" s="161">
        <f t="shared" si="2"/>
        <v>0</v>
      </c>
      <c r="BQ228" s="161">
        <f t="shared" si="2"/>
        <v>0</v>
      </c>
      <c r="BR228" s="161">
        <f t="shared" si="2"/>
        <v>0</v>
      </c>
      <c r="BS228" s="161">
        <f t="shared" si="2"/>
        <v>0</v>
      </c>
      <c r="BT228" s="161">
        <f t="shared" si="2"/>
        <v>0</v>
      </c>
      <c r="BU228" s="161">
        <f t="shared" si="2"/>
        <v>0</v>
      </c>
      <c r="BV228" s="161">
        <f t="shared" si="2"/>
        <v>0</v>
      </c>
      <c r="BW228" s="161">
        <f t="shared" si="2"/>
        <v>0</v>
      </c>
      <c r="BX228" s="161">
        <f t="shared" si="2"/>
        <v>0</v>
      </c>
      <c r="BY228" s="161">
        <f t="shared" si="2"/>
        <v>0</v>
      </c>
      <c r="BZ228" s="161">
        <f t="shared" si="2"/>
        <v>0</v>
      </c>
      <c r="CA228" s="161">
        <f t="shared" si="2"/>
        <v>0</v>
      </c>
      <c r="CB228" s="161">
        <f t="shared" si="2"/>
        <v>0</v>
      </c>
      <c r="CC228" s="161">
        <f t="shared" ref="CC228:CP228" si="3">SUMIF($E$14:$E$217,$O228,CC$14:CC$217)</f>
        <v>0</v>
      </c>
      <c r="CD228" s="161">
        <f t="shared" si="3"/>
        <v>0</v>
      </c>
      <c r="CE228" s="161">
        <f t="shared" si="3"/>
        <v>0</v>
      </c>
      <c r="CF228" s="161">
        <f t="shared" si="3"/>
        <v>0</v>
      </c>
      <c r="CG228" s="161">
        <f t="shared" si="3"/>
        <v>0</v>
      </c>
      <c r="CH228" s="161">
        <f t="shared" si="3"/>
        <v>0</v>
      </c>
      <c r="CI228" s="161">
        <f t="shared" si="3"/>
        <v>0</v>
      </c>
      <c r="CJ228" s="161">
        <f t="shared" si="3"/>
        <v>0</v>
      </c>
      <c r="CK228" s="161">
        <f t="shared" si="3"/>
        <v>0</v>
      </c>
      <c r="CL228" s="161">
        <f t="shared" si="3"/>
        <v>0</v>
      </c>
      <c r="CM228" s="161">
        <f t="shared" si="3"/>
        <v>0</v>
      </c>
      <c r="CN228" s="161">
        <f t="shared" si="3"/>
        <v>0</v>
      </c>
      <c r="CO228" s="161">
        <f t="shared" si="3"/>
        <v>0</v>
      </c>
      <c r="CP228" s="161">
        <f t="shared" si="3"/>
        <v>0</v>
      </c>
    </row>
    <row r="229" spans="15:94" ht="14" x14ac:dyDescent="0.3">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c r="BP229" s="161"/>
      <c r="BQ229" s="161"/>
      <c r="BR229" s="161"/>
      <c r="BS229" s="161"/>
      <c r="BT229" s="161"/>
      <c r="BU229" s="161"/>
      <c r="BV229" s="161"/>
      <c r="BW229" s="161"/>
      <c r="BX229" s="161"/>
      <c r="BY229" s="161"/>
      <c r="BZ229" s="161"/>
      <c r="CA229" s="161"/>
      <c r="CB229" s="161"/>
      <c r="CC229" s="161"/>
      <c r="CD229" s="161"/>
      <c r="CE229" s="161"/>
      <c r="CF229" s="161"/>
      <c r="CG229" s="161"/>
      <c r="CH229" s="161"/>
      <c r="CI229" s="161"/>
      <c r="CJ229" s="161"/>
      <c r="CK229" s="161"/>
      <c r="CL229" s="161"/>
      <c r="CM229" s="161"/>
      <c r="CN229" s="161"/>
      <c r="CO229" s="161"/>
      <c r="CP229" s="161"/>
    </row>
    <row r="230" spans="15:94" ht="14" x14ac:dyDescent="0.3">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c r="BP230" s="161"/>
      <c r="BQ230" s="161"/>
      <c r="BR230" s="161"/>
      <c r="BS230" s="161"/>
      <c r="BT230" s="161"/>
      <c r="BU230" s="161"/>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row>
    <row r="231" spans="15:94" ht="14" x14ac:dyDescent="0.3">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c r="BP231" s="161"/>
      <c r="BQ231" s="161"/>
      <c r="BR231" s="161"/>
      <c r="BS231" s="161"/>
      <c r="BT231" s="161"/>
      <c r="BU231" s="161"/>
      <c r="BV231" s="161"/>
      <c r="BW231" s="161"/>
      <c r="BX231" s="161"/>
      <c r="BY231" s="161"/>
      <c r="BZ231" s="161"/>
      <c r="CA231" s="161"/>
      <c r="CB231" s="161"/>
      <c r="CC231" s="161"/>
      <c r="CD231" s="161"/>
      <c r="CE231" s="161"/>
      <c r="CF231" s="161"/>
      <c r="CG231" s="161"/>
      <c r="CH231" s="161"/>
      <c r="CI231" s="161"/>
      <c r="CJ231" s="161"/>
      <c r="CK231" s="161"/>
      <c r="CL231" s="161"/>
      <c r="CM231" s="161"/>
      <c r="CN231" s="161"/>
      <c r="CO231" s="161"/>
      <c r="CP231" s="161"/>
    </row>
    <row r="232" spans="15:94" ht="14" x14ac:dyDescent="0.3">
      <c r="O232" s="2" t="str">
        <f>Lists!$B$6</f>
        <v>Option 2</v>
      </c>
      <c r="P232" s="161">
        <f>SUMIF($E$14:$E$217,$O232,P$14:P$217)</f>
        <v>0</v>
      </c>
      <c r="Q232" s="161">
        <f t="shared" ref="Q232:CB232" si="4">SUMIF($E$14:$E$217,$O232,Q$14:Q$217)</f>
        <v>0</v>
      </c>
      <c r="R232" s="161">
        <f t="shared" si="4"/>
        <v>0</v>
      </c>
      <c r="S232" s="161">
        <f t="shared" si="4"/>
        <v>0</v>
      </c>
      <c r="T232" s="161">
        <f t="shared" si="4"/>
        <v>0</v>
      </c>
      <c r="U232" s="161">
        <f t="shared" si="4"/>
        <v>0</v>
      </c>
      <c r="V232" s="161">
        <f t="shared" si="4"/>
        <v>0</v>
      </c>
      <c r="W232" s="161">
        <f t="shared" si="4"/>
        <v>0</v>
      </c>
      <c r="X232" s="161">
        <f t="shared" si="4"/>
        <v>0</v>
      </c>
      <c r="Y232" s="161">
        <f t="shared" si="4"/>
        <v>0</v>
      </c>
      <c r="Z232" s="161">
        <f t="shared" si="4"/>
        <v>0</v>
      </c>
      <c r="AA232" s="161">
        <f t="shared" si="4"/>
        <v>0</v>
      </c>
      <c r="AB232" s="161">
        <f t="shared" si="4"/>
        <v>0</v>
      </c>
      <c r="AC232" s="161">
        <f t="shared" si="4"/>
        <v>0</v>
      </c>
      <c r="AD232" s="161">
        <f t="shared" si="4"/>
        <v>0</v>
      </c>
      <c r="AE232" s="161">
        <f t="shared" si="4"/>
        <v>0</v>
      </c>
      <c r="AF232" s="161">
        <f t="shared" si="4"/>
        <v>0</v>
      </c>
      <c r="AG232" s="161">
        <f t="shared" si="4"/>
        <v>0</v>
      </c>
      <c r="AH232" s="161">
        <f t="shared" si="4"/>
        <v>0</v>
      </c>
      <c r="AI232" s="161">
        <f t="shared" si="4"/>
        <v>0</v>
      </c>
      <c r="AJ232" s="161">
        <f t="shared" si="4"/>
        <v>0</v>
      </c>
      <c r="AK232" s="161">
        <f t="shared" si="4"/>
        <v>0</v>
      </c>
      <c r="AL232" s="161">
        <f t="shared" si="4"/>
        <v>0</v>
      </c>
      <c r="AM232" s="161">
        <f t="shared" si="4"/>
        <v>0</v>
      </c>
      <c r="AN232" s="161">
        <f t="shared" si="4"/>
        <v>0</v>
      </c>
      <c r="AO232" s="161">
        <f t="shared" si="4"/>
        <v>0</v>
      </c>
      <c r="AP232" s="161">
        <f t="shared" si="4"/>
        <v>0</v>
      </c>
      <c r="AQ232" s="161">
        <f t="shared" si="4"/>
        <v>0</v>
      </c>
      <c r="AR232" s="161">
        <f t="shared" si="4"/>
        <v>0</v>
      </c>
      <c r="AS232" s="161">
        <f t="shared" si="4"/>
        <v>0</v>
      </c>
      <c r="AT232" s="161">
        <f t="shared" si="4"/>
        <v>0</v>
      </c>
      <c r="AU232" s="161">
        <f t="shared" si="4"/>
        <v>0</v>
      </c>
      <c r="AV232" s="161">
        <f t="shared" si="4"/>
        <v>0</v>
      </c>
      <c r="AW232" s="161">
        <f t="shared" si="4"/>
        <v>0</v>
      </c>
      <c r="AX232" s="161">
        <f t="shared" si="4"/>
        <v>0</v>
      </c>
      <c r="AY232" s="161">
        <f t="shared" si="4"/>
        <v>0</v>
      </c>
      <c r="AZ232" s="161">
        <f t="shared" si="4"/>
        <v>0</v>
      </c>
      <c r="BA232" s="161">
        <f t="shared" si="4"/>
        <v>0</v>
      </c>
      <c r="BB232" s="161">
        <f t="shared" si="4"/>
        <v>0</v>
      </c>
      <c r="BC232" s="161">
        <f t="shared" si="4"/>
        <v>0</v>
      </c>
      <c r="BD232" s="161">
        <f t="shared" si="4"/>
        <v>0</v>
      </c>
      <c r="BE232" s="161">
        <f t="shared" si="4"/>
        <v>0</v>
      </c>
      <c r="BF232" s="161">
        <f t="shared" si="4"/>
        <v>0</v>
      </c>
      <c r="BG232" s="161">
        <f t="shared" si="4"/>
        <v>0</v>
      </c>
      <c r="BH232" s="161">
        <f t="shared" si="4"/>
        <v>0</v>
      </c>
      <c r="BI232" s="161">
        <f t="shared" si="4"/>
        <v>0</v>
      </c>
      <c r="BJ232" s="161">
        <f t="shared" si="4"/>
        <v>0</v>
      </c>
      <c r="BK232" s="161">
        <f t="shared" si="4"/>
        <v>0</v>
      </c>
      <c r="BL232" s="161">
        <f t="shared" si="4"/>
        <v>0</v>
      </c>
      <c r="BM232" s="161">
        <f t="shared" si="4"/>
        <v>0</v>
      </c>
      <c r="BN232" s="161">
        <f t="shared" si="4"/>
        <v>0</v>
      </c>
      <c r="BO232" s="161">
        <f t="shared" si="4"/>
        <v>0</v>
      </c>
      <c r="BP232" s="161">
        <f t="shared" si="4"/>
        <v>0</v>
      </c>
      <c r="BQ232" s="161">
        <f t="shared" si="4"/>
        <v>0</v>
      </c>
      <c r="BR232" s="161">
        <f t="shared" si="4"/>
        <v>0</v>
      </c>
      <c r="BS232" s="161">
        <f t="shared" si="4"/>
        <v>0</v>
      </c>
      <c r="BT232" s="161">
        <f t="shared" si="4"/>
        <v>0</v>
      </c>
      <c r="BU232" s="161">
        <f t="shared" si="4"/>
        <v>0</v>
      </c>
      <c r="BV232" s="161">
        <f t="shared" si="4"/>
        <v>0</v>
      </c>
      <c r="BW232" s="161">
        <f t="shared" si="4"/>
        <v>0</v>
      </c>
      <c r="BX232" s="161">
        <f t="shared" si="4"/>
        <v>0</v>
      </c>
      <c r="BY232" s="161">
        <f t="shared" si="4"/>
        <v>0</v>
      </c>
      <c r="BZ232" s="161">
        <f t="shared" si="4"/>
        <v>0</v>
      </c>
      <c r="CA232" s="161">
        <f t="shared" si="4"/>
        <v>0</v>
      </c>
      <c r="CB232" s="161">
        <f t="shared" si="4"/>
        <v>0</v>
      </c>
      <c r="CC232" s="161">
        <f t="shared" ref="CC232:CP232" si="5">SUMIF($E$14:$E$217,$O232,CC$14:CC$217)</f>
        <v>0</v>
      </c>
      <c r="CD232" s="161">
        <f t="shared" si="5"/>
        <v>0</v>
      </c>
      <c r="CE232" s="161">
        <f t="shared" si="5"/>
        <v>0</v>
      </c>
      <c r="CF232" s="161">
        <f t="shared" si="5"/>
        <v>0</v>
      </c>
      <c r="CG232" s="161">
        <f t="shared" si="5"/>
        <v>0</v>
      </c>
      <c r="CH232" s="161">
        <f t="shared" si="5"/>
        <v>0</v>
      </c>
      <c r="CI232" s="161">
        <f t="shared" si="5"/>
        <v>0</v>
      </c>
      <c r="CJ232" s="161">
        <f t="shared" si="5"/>
        <v>0</v>
      </c>
      <c r="CK232" s="161">
        <f t="shared" si="5"/>
        <v>0</v>
      </c>
      <c r="CL232" s="161">
        <f t="shared" si="5"/>
        <v>0</v>
      </c>
      <c r="CM232" s="161">
        <f t="shared" si="5"/>
        <v>0</v>
      </c>
      <c r="CN232" s="161">
        <f t="shared" si="5"/>
        <v>0</v>
      </c>
      <c r="CO232" s="161">
        <f t="shared" si="5"/>
        <v>0</v>
      </c>
      <c r="CP232" s="161">
        <f t="shared" si="5"/>
        <v>0</v>
      </c>
    </row>
    <row r="233" spans="15:94" ht="14" x14ac:dyDescent="0.3">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c r="BP233" s="161"/>
      <c r="BQ233" s="161"/>
      <c r="BR233" s="161"/>
      <c r="BS233" s="161"/>
      <c r="BT233" s="161"/>
      <c r="BU233" s="161"/>
      <c r="BV233" s="161"/>
      <c r="BW233" s="161"/>
      <c r="BX233" s="161"/>
      <c r="BY233" s="161"/>
      <c r="BZ233" s="161"/>
      <c r="CA233" s="161"/>
      <c r="CB233" s="161"/>
      <c r="CC233" s="161"/>
      <c r="CD233" s="161"/>
      <c r="CE233" s="161"/>
      <c r="CF233" s="161"/>
      <c r="CG233" s="161"/>
      <c r="CH233" s="161"/>
      <c r="CI233" s="161"/>
      <c r="CJ233" s="161"/>
      <c r="CK233" s="161"/>
      <c r="CL233" s="161"/>
      <c r="CM233" s="161"/>
      <c r="CN233" s="161"/>
      <c r="CO233" s="161"/>
      <c r="CP233" s="161"/>
    </row>
    <row r="234" spans="15:94" ht="14" x14ac:dyDescent="0.3">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c r="BP234" s="161"/>
      <c r="BQ234" s="161"/>
      <c r="BR234" s="161"/>
      <c r="BS234" s="161"/>
      <c r="BT234" s="161"/>
      <c r="BU234" s="161"/>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row>
    <row r="235" spans="15:94" ht="14" x14ac:dyDescent="0.3">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c r="BP235" s="161"/>
      <c r="BQ235" s="161"/>
      <c r="BR235" s="161"/>
      <c r="BS235" s="161"/>
      <c r="BT235" s="161"/>
      <c r="BU235" s="161"/>
      <c r="BV235" s="161"/>
      <c r="BW235" s="161"/>
      <c r="BX235" s="161"/>
      <c r="BY235" s="161"/>
      <c r="BZ235" s="161"/>
      <c r="CA235" s="161"/>
      <c r="CB235" s="161"/>
      <c r="CC235" s="161"/>
      <c r="CD235" s="161"/>
      <c r="CE235" s="161"/>
      <c r="CF235" s="161"/>
      <c r="CG235" s="161"/>
      <c r="CH235" s="161"/>
      <c r="CI235" s="161"/>
      <c r="CJ235" s="161"/>
      <c r="CK235" s="161"/>
      <c r="CL235" s="161"/>
      <c r="CM235" s="161"/>
      <c r="CN235" s="161"/>
      <c r="CO235" s="161"/>
      <c r="CP235" s="161"/>
    </row>
    <row r="236" spans="15:94" ht="14" x14ac:dyDescent="0.3">
      <c r="O236" s="2" t="str">
        <f>Lists!$B$7</f>
        <v>Option 3</v>
      </c>
      <c r="P236" s="161">
        <f>SUMIF($E$14:$E$217,$O236,P$14:P$217)</f>
        <v>0</v>
      </c>
      <c r="Q236" s="161">
        <f t="shared" ref="Q236:CB236" si="6">SUMIF($E$14:$E$217,$O236,Q$14:Q$217)</f>
        <v>0</v>
      </c>
      <c r="R236" s="161">
        <f t="shared" si="6"/>
        <v>0</v>
      </c>
      <c r="S236" s="161">
        <f t="shared" si="6"/>
        <v>0</v>
      </c>
      <c r="T236" s="161">
        <f t="shared" si="6"/>
        <v>0</v>
      </c>
      <c r="U236" s="161">
        <f t="shared" si="6"/>
        <v>0</v>
      </c>
      <c r="V236" s="161">
        <f t="shared" si="6"/>
        <v>0</v>
      </c>
      <c r="W236" s="161">
        <f t="shared" si="6"/>
        <v>0</v>
      </c>
      <c r="X236" s="161">
        <f t="shared" si="6"/>
        <v>0</v>
      </c>
      <c r="Y236" s="161">
        <f t="shared" si="6"/>
        <v>0</v>
      </c>
      <c r="Z236" s="161">
        <f t="shared" si="6"/>
        <v>0</v>
      </c>
      <c r="AA236" s="161">
        <f t="shared" si="6"/>
        <v>0</v>
      </c>
      <c r="AB236" s="161">
        <f t="shared" si="6"/>
        <v>0</v>
      </c>
      <c r="AC236" s="161">
        <f t="shared" si="6"/>
        <v>0</v>
      </c>
      <c r="AD236" s="161">
        <f t="shared" si="6"/>
        <v>0</v>
      </c>
      <c r="AE236" s="161">
        <f t="shared" si="6"/>
        <v>0</v>
      </c>
      <c r="AF236" s="161">
        <f t="shared" si="6"/>
        <v>0</v>
      </c>
      <c r="AG236" s="161">
        <f t="shared" si="6"/>
        <v>0</v>
      </c>
      <c r="AH236" s="161">
        <f t="shared" si="6"/>
        <v>0</v>
      </c>
      <c r="AI236" s="161">
        <f t="shared" si="6"/>
        <v>0</v>
      </c>
      <c r="AJ236" s="161">
        <f t="shared" si="6"/>
        <v>0</v>
      </c>
      <c r="AK236" s="161">
        <f t="shared" si="6"/>
        <v>0</v>
      </c>
      <c r="AL236" s="161">
        <f t="shared" si="6"/>
        <v>0</v>
      </c>
      <c r="AM236" s="161">
        <f t="shared" si="6"/>
        <v>0</v>
      </c>
      <c r="AN236" s="161">
        <f t="shared" si="6"/>
        <v>0</v>
      </c>
      <c r="AO236" s="161">
        <f t="shared" si="6"/>
        <v>0</v>
      </c>
      <c r="AP236" s="161">
        <f t="shared" si="6"/>
        <v>0</v>
      </c>
      <c r="AQ236" s="161">
        <f t="shared" si="6"/>
        <v>0</v>
      </c>
      <c r="AR236" s="161">
        <f t="shared" si="6"/>
        <v>0</v>
      </c>
      <c r="AS236" s="161">
        <f t="shared" si="6"/>
        <v>0</v>
      </c>
      <c r="AT236" s="161">
        <f t="shared" si="6"/>
        <v>0</v>
      </c>
      <c r="AU236" s="161">
        <f t="shared" si="6"/>
        <v>0</v>
      </c>
      <c r="AV236" s="161">
        <f t="shared" si="6"/>
        <v>0</v>
      </c>
      <c r="AW236" s="161">
        <f t="shared" si="6"/>
        <v>0</v>
      </c>
      <c r="AX236" s="161">
        <f t="shared" si="6"/>
        <v>0</v>
      </c>
      <c r="AY236" s="161">
        <f t="shared" si="6"/>
        <v>0</v>
      </c>
      <c r="AZ236" s="161">
        <f t="shared" si="6"/>
        <v>0</v>
      </c>
      <c r="BA236" s="161">
        <f t="shared" si="6"/>
        <v>0</v>
      </c>
      <c r="BB236" s="161">
        <f t="shared" si="6"/>
        <v>0</v>
      </c>
      <c r="BC236" s="161">
        <f t="shared" si="6"/>
        <v>0</v>
      </c>
      <c r="BD236" s="161">
        <f t="shared" si="6"/>
        <v>0</v>
      </c>
      <c r="BE236" s="161">
        <f t="shared" si="6"/>
        <v>0</v>
      </c>
      <c r="BF236" s="161">
        <f t="shared" si="6"/>
        <v>0</v>
      </c>
      <c r="BG236" s="161">
        <f t="shared" si="6"/>
        <v>0</v>
      </c>
      <c r="BH236" s="161">
        <f t="shared" si="6"/>
        <v>0</v>
      </c>
      <c r="BI236" s="161">
        <f t="shared" si="6"/>
        <v>0</v>
      </c>
      <c r="BJ236" s="161">
        <f t="shared" si="6"/>
        <v>0</v>
      </c>
      <c r="BK236" s="161">
        <f t="shared" si="6"/>
        <v>0</v>
      </c>
      <c r="BL236" s="161">
        <f t="shared" si="6"/>
        <v>0</v>
      </c>
      <c r="BM236" s="161">
        <f t="shared" si="6"/>
        <v>0</v>
      </c>
      <c r="BN236" s="161">
        <f t="shared" si="6"/>
        <v>0</v>
      </c>
      <c r="BO236" s="161">
        <f t="shared" si="6"/>
        <v>0</v>
      </c>
      <c r="BP236" s="161">
        <f t="shared" si="6"/>
        <v>0</v>
      </c>
      <c r="BQ236" s="161">
        <f t="shared" si="6"/>
        <v>0</v>
      </c>
      <c r="BR236" s="161">
        <f t="shared" si="6"/>
        <v>0</v>
      </c>
      <c r="BS236" s="161">
        <f t="shared" si="6"/>
        <v>0</v>
      </c>
      <c r="BT236" s="161">
        <f t="shared" si="6"/>
        <v>0</v>
      </c>
      <c r="BU236" s="161">
        <f t="shared" si="6"/>
        <v>0</v>
      </c>
      <c r="BV236" s="161">
        <f t="shared" si="6"/>
        <v>0</v>
      </c>
      <c r="BW236" s="161">
        <f t="shared" si="6"/>
        <v>0</v>
      </c>
      <c r="BX236" s="161">
        <f t="shared" si="6"/>
        <v>0</v>
      </c>
      <c r="BY236" s="161">
        <f t="shared" si="6"/>
        <v>0</v>
      </c>
      <c r="BZ236" s="161">
        <f t="shared" si="6"/>
        <v>0</v>
      </c>
      <c r="CA236" s="161">
        <f t="shared" si="6"/>
        <v>0</v>
      </c>
      <c r="CB236" s="161">
        <f t="shared" si="6"/>
        <v>0</v>
      </c>
      <c r="CC236" s="161">
        <f t="shared" ref="CC236:CP236" si="7">SUMIF($E$14:$E$217,$O236,CC$14:CC$217)</f>
        <v>0</v>
      </c>
      <c r="CD236" s="161">
        <f t="shared" si="7"/>
        <v>0</v>
      </c>
      <c r="CE236" s="161">
        <f t="shared" si="7"/>
        <v>0</v>
      </c>
      <c r="CF236" s="161">
        <f t="shared" si="7"/>
        <v>0</v>
      </c>
      <c r="CG236" s="161">
        <f t="shared" si="7"/>
        <v>0</v>
      </c>
      <c r="CH236" s="161">
        <f t="shared" si="7"/>
        <v>0</v>
      </c>
      <c r="CI236" s="161">
        <f t="shared" si="7"/>
        <v>0</v>
      </c>
      <c r="CJ236" s="161">
        <f t="shared" si="7"/>
        <v>0</v>
      </c>
      <c r="CK236" s="161">
        <f t="shared" si="7"/>
        <v>0</v>
      </c>
      <c r="CL236" s="161">
        <f t="shared" si="7"/>
        <v>0</v>
      </c>
      <c r="CM236" s="161">
        <f t="shared" si="7"/>
        <v>0</v>
      </c>
      <c r="CN236" s="161">
        <f t="shared" si="7"/>
        <v>0</v>
      </c>
      <c r="CO236" s="161">
        <f t="shared" si="7"/>
        <v>0</v>
      </c>
      <c r="CP236" s="161">
        <f t="shared" si="7"/>
        <v>0</v>
      </c>
    </row>
    <row r="237" spans="15:94" ht="14" x14ac:dyDescent="0.3">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T237" s="161"/>
      <c r="BU237" s="161"/>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row>
    <row r="238" spans="15:94" ht="14" x14ac:dyDescent="0.3">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c r="BP238" s="161"/>
      <c r="BQ238" s="161"/>
      <c r="BR238" s="161"/>
      <c r="BS238" s="161"/>
      <c r="BT238" s="161"/>
      <c r="BU238" s="161"/>
      <c r="BV238" s="161"/>
      <c r="BW238" s="161"/>
      <c r="BX238" s="161"/>
      <c r="BY238" s="161"/>
      <c r="BZ238" s="161"/>
      <c r="CA238" s="161"/>
      <c r="CB238" s="161"/>
      <c r="CC238" s="161"/>
      <c r="CD238" s="161"/>
      <c r="CE238" s="161"/>
      <c r="CF238" s="161"/>
      <c r="CG238" s="161"/>
      <c r="CH238" s="161"/>
      <c r="CI238" s="161"/>
      <c r="CJ238" s="161"/>
      <c r="CK238" s="161"/>
      <c r="CL238" s="161"/>
      <c r="CM238" s="161"/>
      <c r="CN238" s="161"/>
      <c r="CO238" s="161"/>
      <c r="CP238" s="161"/>
    </row>
    <row r="239" spans="15:94" ht="14" x14ac:dyDescent="0.3">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c r="BP239" s="161"/>
      <c r="BQ239" s="161"/>
      <c r="BR239" s="161"/>
      <c r="BS239" s="161"/>
      <c r="BT239" s="161"/>
      <c r="BU239" s="161"/>
      <c r="BV239" s="161"/>
      <c r="BW239" s="161"/>
      <c r="BX239" s="161"/>
      <c r="BY239" s="161"/>
      <c r="BZ239" s="161"/>
      <c r="CA239" s="161"/>
      <c r="CB239" s="161"/>
      <c r="CC239" s="161"/>
      <c r="CD239" s="161"/>
      <c r="CE239" s="161"/>
      <c r="CF239" s="161"/>
      <c r="CG239" s="161"/>
      <c r="CH239" s="161"/>
      <c r="CI239" s="161"/>
      <c r="CJ239" s="161"/>
      <c r="CK239" s="161"/>
      <c r="CL239" s="161"/>
      <c r="CM239" s="161"/>
      <c r="CN239" s="161"/>
      <c r="CO239" s="161"/>
      <c r="CP239" s="161"/>
    </row>
    <row r="240" spans="15:94" ht="14" x14ac:dyDescent="0.3">
      <c r="O240" s="2" t="str">
        <f>Lists!$B$8</f>
        <v>Option 4</v>
      </c>
      <c r="P240" s="161">
        <f>SUMIF($E$14:$E$217,$O240,P$14:P$217)</f>
        <v>0</v>
      </c>
      <c r="Q240" s="161">
        <f t="shared" ref="Q240:CB240" si="8">SUMIF($E$14:$E$217,$O240,Q$14:Q$217)</f>
        <v>0</v>
      </c>
      <c r="R240" s="161">
        <f t="shared" si="8"/>
        <v>0</v>
      </c>
      <c r="S240" s="161">
        <f t="shared" si="8"/>
        <v>0</v>
      </c>
      <c r="T240" s="161">
        <f t="shared" si="8"/>
        <v>0</v>
      </c>
      <c r="U240" s="161">
        <f t="shared" si="8"/>
        <v>0</v>
      </c>
      <c r="V240" s="161">
        <f t="shared" si="8"/>
        <v>0</v>
      </c>
      <c r="W240" s="161">
        <f t="shared" si="8"/>
        <v>0</v>
      </c>
      <c r="X240" s="161">
        <f t="shared" si="8"/>
        <v>0</v>
      </c>
      <c r="Y240" s="161">
        <f t="shared" si="8"/>
        <v>0</v>
      </c>
      <c r="Z240" s="161">
        <f t="shared" si="8"/>
        <v>0</v>
      </c>
      <c r="AA240" s="161">
        <f t="shared" si="8"/>
        <v>0</v>
      </c>
      <c r="AB240" s="161">
        <f t="shared" si="8"/>
        <v>0</v>
      </c>
      <c r="AC240" s="161">
        <f t="shared" si="8"/>
        <v>0</v>
      </c>
      <c r="AD240" s="161">
        <f t="shared" si="8"/>
        <v>0</v>
      </c>
      <c r="AE240" s="161">
        <f t="shared" si="8"/>
        <v>0</v>
      </c>
      <c r="AF240" s="161">
        <f t="shared" si="8"/>
        <v>0</v>
      </c>
      <c r="AG240" s="161">
        <f t="shared" si="8"/>
        <v>0</v>
      </c>
      <c r="AH240" s="161">
        <f t="shared" si="8"/>
        <v>0</v>
      </c>
      <c r="AI240" s="161">
        <f t="shared" si="8"/>
        <v>0</v>
      </c>
      <c r="AJ240" s="161">
        <f t="shared" si="8"/>
        <v>0</v>
      </c>
      <c r="AK240" s="161">
        <f t="shared" si="8"/>
        <v>0</v>
      </c>
      <c r="AL240" s="161">
        <f t="shared" si="8"/>
        <v>0</v>
      </c>
      <c r="AM240" s="161">
        <f t="shared" si="8"/>
        <v>0</v>
      </c>
      <c r="AN240" s="161">
        <f t="shared" si="8"/>
        <v>0</v>
      </c>
      <c r="AO240" s="161">
        <f t="shared" si="8"/>
        <v>0</v>
      </c>
      <c r="AP240" s="161">
        <f t="shared" si="8"/>
        <v>0</v>
      </c>
      <c r="AQ240" s="161">
        <f t="shared" si="8"/>
        <v>0</v>
      </c>
      <c r="AR240" s="161">
        <f t="shared" si="8"/>
        <v>0</v>
      </c>
      <c r="AS240" s="161">
        <f t="shared" si="8"/>
        <v>0</v>
      </c>
      <c r="AT240" s="161">
        <f t="shared" si="8"/>
        <v>0</v>
      </c>
      <c r="AU240" s="161">
        <f t="shared" si="8"/>
        <v>0</v>
      </c>
      <c r="AV240" s="161">
        <f t="shared" si="8"/>
        <v>0</v>
      </c>
      <c r="AW240" s="161">
        <f t="shared" si="8"/>
        <v>0</v>
      </c>
      <c r="AX240" s="161">
        <f t="shared" si="8"/>
        <v>0</v>
      </c>
      <c r="AY240" s="161">
        <f t="shared" si="8"/>
        <v>0</v>
      </c>
      <c r="AZ240" s="161">
        <f t="shared" si="8"/>
        <v>0</v>
      </c>
      <c r="BA240" s="161">
        <f t="shared" si="8"/>
        <v>0</v>
      </c>
      <c r="BB240" s="161">
        <f t="shared" si="8"/>
        <v>0</v>
      </c>
      <c r="BC240" s="161">
        <f t="shared" si="8"/>
        <v>0</v>
      </c>
      <c r="BD240" s="161">
        <f t="shared" si="8"/>
        <v>0</v>
      </c>
      <c r="BE240" s="161">
        <f t="shared" si="8"/>
        <v>0</v>
      </c>
      <c r="BF240" s="161">
        <f t="shared" si="8"/>
        <v>0</v>
      </c>
      <c r="BG240" s="161">
        <f t="shared" si="8"/>
        <v>0</v>
      </c>
      <c r="BH240" s="161">
        <f t="shared" si="8"/>
        <v>0</v>
      </c>
      <c r="BI240" s="161">
        <f t="shared" si="8"/>
        <v>0</v>
      </c>
      <c r="BJ240" s="161">
        <f t="shared" si="8"/>
        <v>0</v>
      </c>
      <c r="BK240" s="161">
        <f t="shared" si="8"/>
        <v>0</v>
      </c>
      <c r="BL240" s="161">
        <f t="shared" si="8"/>
        <v>0</v>
      </c>
      <c r="BM240" s="161">
        <f t="shared" si="8"/>
        <v>0</v>
      </c>
      <c r="BN240" s="161">
        <f t="shared" si="8"/>
        <v>0</v>
      </c>
      <c r="BO240" s="161">
        <f t="shared" si="8"/>
        <v>0</v>
      </c>
      <c r="BP240" s="161">
        <f t="shared" si="8"/>
        <v>0</v>
      </c>
      <c r="BQ240" s="161">
        <f t="shared" si="8"/>
        <v>0</v>
      </c>
      <c r="BR240" s="161">
        <f t="shared" si="8"/>
        <v>0</v>
      </c>
      <c r="BS240" s="161">
        <f t="shared" si="8"/>
        <v>0</v>
      </c>
      <c r="BT240" s="161">
        <f t="shared" si="8"/>
        <v>0</v>
      </c>
      <c r="BU240" s="161">
        <f t="shared" si="8"/>
        <v>0</v>
      </c>
      <c r="BV240" s="161">
        <f t="shared" si="8"/>
        <v>0</v>
      </c>
      <c r="BW240" s="161">
        <f t="shared" si="8"/>
        <v>0</v>
      </c>
      <c r="BX240" s="161">
        <f t="shared" si="8"/>
        <v>0</v>
      </c>
      <c r="BY240" s="161">
        <f t="shared" si="8"/>
        <v>0</v>
      </c>
      <c r="BZ240" s="161">
        <f t="shared" si="8"/>
        <v>0</v>
      </c>
      <c r="CA240" s="161">
        <f t="shared" si="8"/>
        <v>0</v>
      </c>
      <c r="CB240" s="161">
        <f t="shared" si="8"/>
        <v>0</v>
      </c>
      <c r="CC240" s="161">
        <f t="shared" ref="CC240:CP240" si="9">SUMIF($E$14:$E$217,$O240,CC$14:CC$217)</f>
        <v>0</v>
      </c>
      <c r="CD240" s="161">
        <f t="shared" si="9"/>
        <v>0</v>
      </c>
      <c r="CE240" s="161">
        <f t="shared" si="9"/>
        <v>0</v>
      </c>
      <c r="CF240" s="161">
        <f t="shared" si="9"/>
        <v>0</v>
      </c>
      <c r="CG240" s="161">
        <f t="shared" si="9"/>
        <v>0</v>
      </c>
      <c r="CH240" s="161">
        <f t="shared" si="9"/>
        <v>0</v>
      </c>
      <c r="CI240" s="161">
        <f t="shared" si="9"/>
        <v>0</v>
      </c>
      <c r="CJ240" s="161">
        <f t="shared" si="9"/>
        <v>0</v>
      </c>
      <c r="CK240" s="161">
        <f t="shared" si="9"/>
        <v>0</v>
      </c>
      <c r="CL240" s="161">
        <f t="shared" si="9"/>
        <v>0</v>
      </c>
      <c r="CM240" s="161">
        <f t="shared" si="9"/>
        <v>0</v>
      </c>
      <c r="CN240" s="161">
        <f t="shared" si="9"/>
        <v>0</v>
      </c>
      <c r="CO240" s="161">
        <f t="shared" si="9"/>
        <v>0</v>
      </c>
      <c r="CP240" s="161">
        <f t="shared" si="9"/>
        <v>0</v>
      </c>
    </row>
    <row r="241" spans="15:94" ht="14" x14ac:dyDescent="0.3">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c r="BP241" s="161"/>
      <c r="BQ241" s="161"/>
      <c r="BR241" s="161"/>
      <c r="BS241" s="161"/>
      <c r="BT241" s="161"/>
      <c r="BU241" s="161"/>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row>
    <row r="242" spans="15:94" ht="14" x14ac:dyDescent="0.3">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row>
    <row r="243" spans="15:94" ht="14" x14ac:dyDescent="0.3">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c r="BP243" s="161"/>
      <c r="BQ243" s="161"/>
      <c r="BR243" s="161"/>
      <c r="BS243" s="161"/>
      <c r="BT243" s="161"/>
      <c r="BU243" s="161"/>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161"/>
    </row>
    <row r="244" spans="15:94" ht="14" x14ac:dyDescent="0.3">
      <c r="O244" s="2" t="str">
        <f>Lists!$B$9</f>
        <v>Option 5</v>
      </c>
      <c r="P244" s="161">
        <f>SUMIF($E$14:$E$217,$O244,P$14:P$217)</f>
        <v>0</v>
      </c>
      <c r="Q244" s="161">
        <f t="shared" ref="Q244:CB244" si="10">SUMIF($E$14:$E$217,$O244,Q$14:Q$217)</f>
        <v>0</v>
      </c>
      <c r="R244" s="161">
        <f t="shared" si="10"/>
        <v>0</v>
      </c>
      <c r="S244" s="161">
        <f t="shared" si="10"/>
        <v>0</v>
      </c>
      <c r="T244" s="161">
        <f t="shared" si="10"/>
        <v>0</v>
      </c>
      <c r="U244" s="161">
        <f t="shared" si="10"/>
        <v>0</v>
      </c>
      <c r="V244" s="161">
        <f t="shared" si="10"/>
        <v>0</v>
      </c>
      <c r="W244" s="161">
        <f t="shared" si="10"/>
        <v>0</v>
      </c>
      <c r="X244" s="161">
        <f t="shared" si="10"/>
        <v>0</v>
      </c>
      <c r="Y244" s="161">
        <f t="shared" si="10"/>
        <v>0</v>
      </c>
      <c r="Z244" s="161">
        <f t="shared" si="10"/>
        <v>0</v>
      </c>
      <c r="AA244" s="161">
        <f t="shared" si="10"/>
        <v>0</v>
      </c>
      <c r="AB244" s="161">
        <f t="shared" si="10"/>
        <v>0</v>
      </c>
      <c r="AC244" s="161">
        <f t="shared" si="10"/>
        <v>0</v>
      </c>
      <c r="AD244" s="161">
        <f t="shared" si="10"/>
        <v>0</v>
      </c>
      <c r="AE244" s="161">
        <f t="shared" si="10"/>
        <v>0</v>
      </c>
      <c r="AF244" s="161">
        <f t="shared" si="10"/>
        <v>0</v>
      </c>
      <c r="AG244" s="161">
        <f t="shared" si="10"/>
        <v>0</v>
      </c>
      <c r="AH244" s="161">
        <f t="shared" si="10"/>
        <v>0</v>
      </c>
      <c r="AI244" s="161">
        <f t="shared" si="10"/>
        <v>0</v>
      </c>
      <c r="AJ244" s="161">
        <f t="shared" si="10"/>
        <v>0</v>
      </c>
      <c r="AK244" s="161">
        <f t="shared" si="10"/>
        <v>0</v>
      </c>
      <c r="AL244" s="161">
        <f t="shared" si="10"/>
        <v>0</v>
      </c>
      <c r="AM244" s="161">
        <f t="shared" si="10"/>
        <v>0</v>
      </c>
      <c r="AN244" s="161">
        <f t="shared" si="10"/>
        <v>0</v>
      </c>
      <c r="AO244" s="161">
        <f t="shared" si="10"/>
        <v>0</v>
      </c>
      <c r="AP244" s="161">
        <f t="shared" si="10"/>
        <v>0</v>
      </c>
      <c r="AQ244" s="161">
        <f t="shared" si="10"/>
        <v>0</v>
      </c>
      <c r="AR244" s="161">
        <f t="shared" si="10"/>
        <v>0</v>
      </c>
      <c r="AS244" s="161">
        <f t="shared" si="10"/>
        <v>0</v>
      </c>
      <c r="AT244" s="161">
        <f t="shared" si="10"/>
        <v>0</v>
      </c>
      <c r="AU244" s="161">
        <f t="shared" si="10"/>
        <v>0</v>
      </c>
      <c r="AV244" s="161">
        <f t="shared" si="10"/>
        <v>0</v>
      </c>
      <c r="AW244" s="161">
        <f t="shared" si="10"/>
        <v>0</v>
      </c>
      <c r="AX244" s="161">
        <f t="shared" si="10"/>
        <v>0</v>
      </c>
      <c r="AY244" s="161">
        <f t="shared" si="10"/>
        <v>0</v>
      </c>
      <c r="AZ244" s="161">
        <f t="shared" si="10"/>
        <v>0</v>
      </c>
      <c r="BA244" s="161">
        <f t="shared" si="10"/>
        <v>0</v>
      </c>
      <c r="BB244" s="161">
        <f t="shared" si="10"/>
        <v>0</v>
      </c>
      <c r="BC244" s="161">
        <f t="shared" si="10"/>
        <v>0</v>
      </c>
      <c r="BD244" s="161">
        <f t="shared" si="10"/>
        <v>0</v>
      </c>
      <c r="BE244" s="161">
        <f t="shared" si="10"/>
        <v>0</v>
      </c>
      <c r="BF244" s="161">
        <f t="shared" si="10"/>
        <v>0</v>
      </c>
      <c r="BG244" s="161">
        <f t="shared" si="10"/>
        <v>0</v>
      </c>
      <c r="BH244" s="161">
        <f t="shared" si="10"/>
        <v>0</v>
      </c>
      <c r="BI244" s="161">
        <f t="shared" si="10"/>
        <v>0</v>
      </c>
      <c r="BJ244" s="161">
        <f t="shared" si="10"/>
        <v>0</v>
      </c>
      <c r="BK244" s="161">
        <f t="shared" si="10"/>
        <v>0</v>
      </c>
      <c r="BL244" s="161">
        <f t="shared" si="10"/>
        <v>0</v>
      </c>
      <c r="BM244" s="161">
        <f t="shared" si="10"/>
        <v>0</v>
      </c>
      <c r="BN244" s="161">
        <f t="shared" si="10"/>
        <v>0</v>
      </c>
      <c r="BO244" s="161">
        <f t="shared" si="10"/>
        <v>0</v>
      </c>
      <c r="BP244" s="161">
        <f t="shared" si="10"/>
        <v>0</v>
      </c>
      <c r="BQ244" s="161">
        <f t="shared" si="10"/>
        <v>0</v>
      </c>
      <c r="BR244" s="161">
        <f t="shared" si="10"/>
        <v>0</v>
      </c>
      <c r="BS244" s="161">
        <f t="shared" si="10"/>
        <v>0</v>
      </c>
      <c r="BT244" s="161">
        <f t="shared" si="10"/>
        <v>0</v>
      </c>
      <c r="BU244" s="161">
        <f t="shared" si="10"/>
        <v>0</v>
      </c>
      <c r="BV244" s="161">
        <f t="shared" si="10"/>
        <v>0</v>
      </c>
      <c r="BW244" s="161">
        <f t="shared" si="10"/>
        <v>0</v>
      </c>
      <c r="BX244" s="161">
        <f t="shared" si="10"/>
        <v>0</v>
      </c>
      <c r="BY244" s="161">
        <f t="shared" si="10"/>
        <v>0</v>
      </c>
      <c r="BZ244" s="161">
        <f t="shared" si="10"/>
        <v>0</v>
      </c>
      <c r="CA244" s="161">
        <f t="shared" si="10"/>
        <v>0</v>
      </c>
      <c r="CB244" s="161">
        <f t="shared" si="10"/>
        <v>0</v>
      </c>
      <c r="CC244" s="161">
        <f t="shared" ref="CC244:CP244" si="11">SUMIF($E$14:$E$217,$O244,CC$14:CC$217)</f>
        <v>0</v>
      </c>
      <c r="CD244" s="161">
        <f t="shared" si="11"/>
        <v>0</v>
      </c>
      <c r="CE244" s="161">
        <f t="shared" si="11"/>
        <v>0</v>
      </c>
      <c r="CF244" s="161">
        <f t="shared" si="11"/>
        <v>0</v>
      </c>
      <c r="CG244" s="161">
        <f t="shared" si="11"/>
        <v>0</v>
      </c>
      <c r="CH244" s="161">
        <f t="shared" si="11"/>
        <v>0</v>
      </c>
      <c r="CI244" s="161">
        <f t="shared" si="11"/>
        <v>0</v>
      </c>
      <c r="CJ244" s="161">
        <f t="shared" si="11"/>
        <v>0</v>
      </c>
      <c r="CK244" s="161">
        <f t="shared" si="11"/>
        <v>0</v>
      </c>
      <c r="CL244" s="161">
        <f t="shared" si="11"/>
        <v>0</v>
      </c>
      <c r="CM244" s="161">
        <f t="shared" si="11"/>
        <v>0</v>
      </c>
      <c r="CN244" s="161">
        <f t="shared" si="11"/>
        <v>0</v>
      </c>
      <c r="CO244" s="161">
        <f t="shared" si="11"/>
        <v>0</v>
      </c>
      <c r="CP244" s="161">
        <f t="shared" si="11"/>
        <v>0</v>
      </c>
    </row>
    <row r="245" spans="15:94" ht="14" x14ac:dyDescent="0.3">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c r="BP245" s="161"/>
      <c r="BQ245" s="161"/>
      <c r="BR245" s="161"/>
      <c r="BS245" s="161"/>
      <c r="BT245" s="161"/>
      <c r="BU245" s="161"/>
      <c r="BV245" s="161"/>
      <c r="BW245" s="161"/>
      <c r="BX245" s="161"/>
      <c r="BY245" s="161"/>
      <c r="BZ245" s="161"/>
      <c r="CA245" s="161"/>
      <c r="CB245" s="161"/>
      <c r="CC245" s="161"/>
      <c r="CD245" s="161"/>
      <c r="CE245" s="161"/>
      <c r="CF245" s="161"/>
      <c r="CG245" s="161"/>
      <c r="CH245" s="161"/>
      <c r="CI245" s="161"/>
      <c r="CJ245" s="161"/>
      <c r="CK245" s="161"/>
      <c r="CL245" s="161"/>
      <c r="CM245" s="161"/>
      <c r="CN245" s="161"/>
      <c r="CO245" s="161"/>
      <c r="CP245" s="161"/>
    </row>
    <row r="246" spans="15:94" ht="14" x14ac:dyDescent="0.3">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row>
    <row r="247" spans="15:94" ht="14" x14ac:dyDescent="0.3">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c r="BP247" s="161"/>
      <c r="BQ247" s="161"/>
      <c r="BR247" s="161"/>
      <c r="BS247" s="161"/>
      <c r="BT247" s="161"/>
      <c r="BU247" s="161"/>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161"/>
    </row>
    <row r="248" spans="15:94" ht="14" x14ac:dyDescent="0.3">
      <c r="O248" s="2" t="str">
        <f>Lists!$B$10</f>
        <v>Option 6</v>
      </c>
      <c r="P248" s="161">
        <f t="shared" ref="P248:AU248" si="12">SUMIF($E$14:$E$217,$O248,P$14:P$217)</f>
        <v>0</v>
      </c>
      <c r="Q248" s="161">
        <f t="shared" si="12"/>
        <v>0</v>
      </c>
      <c r="R248" s="161">
        <f t="shared" si="12"/>
        <v>0</v>
      </c>
      <c r="S248" s="161">
        <f t="shared" si="12"/>
        <v>0</v>
      </c>
      <c r="T248" s="161">
        <f t="shared" si="12"/>
        <v>0</v>
      </c>
      <c r="U248" s="161">
        <f t="shared" si="12"/>
        <v>0</v>
      </c>
      <c r="V248" s="161">
        <f t="shared" si="12"/>
        <v>0</v>
      </c>
      <c r="W248" s="161">
        <f t="shared" si="12"/>
        <v>0</v>
      </c>
      <c r="X248" s="161">
        <f t="shared" si="12"/>
        <v>0</v>
      </c>
      <c r="Y248" s="161">
        <f t="shared" si="12"/>
        <v>0</v>
      </c>
      <c r="Z248" s="161">
        <f t="shared" si="12"/>
        <v>0</v>
      </c>
      <c r="AA248" s="161">
        <f t="shared" si="12"/>
        <v>0</v>
      </c>
      <c r="AB248" s="161">
        <f t="shared" si="12"/>
        <v>0</v>
      </c>
      <c r="AC248" s="161">
        <f t="shared" si="12"/>
        <v>0</v>
      </c>
      <c r="AD248" s="161">
        <f t="shared" si="12"/>
        <v>0</v>
      </c>
      <c r="AE248" s="161">
        <f t="shared" si="12"/>
        <v>0</v>
      </c>
      <c r="AF248" s="161">
        <f t="shared" si="12"/>
        <v>0</v>
      </c>
      <c r="AG248" s="161">
        <f t="shared" si="12"/>
        <v>0</v>
      </c>
      <c r="AH248" s="161">
        <f t="shared" si="12"/>
        <v>0</v>
      </c>
      <c r="AI248" s="161">
        <f t="shared" si="12"/>
        <v>0</v>
      </c>
      <c r="AJ248" s="161">
        <f t="shared" si="12"/>
        <v>0</v>
      </c>
      <c r="AK248" s="161">
        <f t="shared" si="12"/>
        <v>0</v>
      </c>
      <c r="AL248" s="161">
        <f t="shared" si="12"/>
        <v>0</v>
      </c>
      <c r="AM248" s="161">
        <f t="shared" si="12"/>
        <v>0</v>
      </c>
      <c r="AN248" s="161">
        <f t="shared" si="12"/>
        <v>0</v>
      </c>
      <c r="AO248" s="161">
        <f t="shared" si="12"/>
        <v>0</v>
      </c>
      <c r="AP248" s="161">
        <f t="shared" si="12"/>
        <v>0</v>
      </c>
      <c r="AQ248" s="161">
        <f t="shared" si="12"/>
        <v>0</v>
      </c>
      <c r="AR248" s="161">
        <f t="shared" si="12"/>
        <v>0</v>
      </c>
      <c r="AS248" s="161">
        <f t="shared" si="12"/>
        <v>0</v>
      </c>
      <c r="AT248" s="161">
        <f t="shared" si="12"/>
        <v>0</v>
      </c>
      <c r="AU248" s="161">
        <f t="shared" si="12"/>
        <v>0</v>
      </c>
      <c r="AV248" s="161">
        <f t="shared" ref="AV248:CP248" si="13">SUMIF($E$14:$E$217,$O248,AV$14:AV$217)</f>
        <v>0</v>
      </c>
      <c r="AW248" s="161">
        <f t="shared" si="13"/>
        <v>0</v>
      </c>
      <c r="AX248" s="161">
        <f t="shared" si="13"/>
        <v>0</v>
      </c>
      <c r="AY248" s="161">
        <f t="shared" si="13"/>
        <v>0</v>
      </c>
      <c r="AZ248" s="161">
        <f t="shared" si="13"/>
        <v>0</v>
      </c>
      <c r="BA248" s="161">
        <f t="shared" si="13"/>
        <v>0</v>
      </c>
      <c r="BB248" s="161">
        <f t="shared" si="13"/>
        <v>0</v>
      </c>
      <c r="BC248" s="161">
        <f t="shared" si="13"/>
        <v>0</v>
      </c>
      <c r="BD248" s="161">
        <f t="shared" si="13"/>
        <v>0</v>
      </c>
      <c r="BE248" s="161">
        <f t="shared" si="13"/>
        <v>0</v>
      </c>
      <c r="BF248" s="161">
        <f t="shared" si="13"/>
        <v>0</v>
      </c>
      <c r="BG248" s="161">
        <f t="shared" si="13"/>
        <v>0</v>
      </c>
      <c r="BH248" s="161">
        <f t="shared" si="13"/>
        <v>0</v>
      </c>
      <c r="BI248" s="161">
        <f t="shared" si="13"/>
        <v>0</v>
      </c>
      <c r="BJ248" s="161">
        <f t="shared" si="13"/>
        <v>0</v>
      </c>
      <c r="BK248" s="161">
        <f t="shared" si="13"/>
        <v>0</v>
      </c>
      <c r="BL248" s="161">
        <f t="shared" si="13"/>
        <v>0</v>
      </c>
      <c r="BM248" s="161">
        <f t="shared" si="13"/>
        <v>0</v>
      </c>
      <c r="BN248" s="161">
        <f t="shared" si="13"/>
        <v>0</v>
      </c>
      <c r="BO248" s="161">
        <f t="shared" si="13"/>
        <v>0</v>
      </c>
      <c r="BP248" s="161">
        <f t="shared" si="13"/>
        <v>0</v>
      </c>
      <c r="BQ248" s="161">
        <f t="shared" si="13"/>
        <v>0</v>
      </c>
      <c r="BR248" s="161">
        <f t="shared" si="13"/>
        <v>0</v>
      </c>
      <c r="BS248" s="161">
        <f t="shared" si="13"/>
        <v>0</v>
      </c>
      <c r="BT248" s="161">
        <f t="shared" si="13"/>
        <v>0</v>
      </c>
      <c r="BU248" s="161">
        <f t="shared" si="13"/>
        <v>0</v>
      </c>
      <c r="BV248" s="161">
        <f t="shared" si="13"/>
        <v>0</v>
      </c>
      <c r="BW248" s="161">
        <f t="shared" si="13"/>
        <v>0</v>
      </c>
      <c r="BX248" s="161">
        <f t="shared" si="13"/>
        <v>0</v>
      </c>
      <c r="BY248" s="161">
        <f t="shared" si="13"/>
        <v>0</v>
      </c>
      <c r="BZ248" s="161">
        <f t="shared" si="13"/>
        <v>0</v>
      </c>
      <c r="CA248" s="161">
        <f t="shared" si="13"/>
        <v>0</v>
      </c>
      <c r="CB248" s="161">
        <f t="shared" si="13"/>
        <v>0</v>
      </c>
      <c r="CC248" s="161">
        <f t="shared" si="13"/>
        <v>0</v>
      </c>
      <c r="CD248" s="161">
        <f t="shared" si="13"/>
        <v>0</v>
      </c>
      <c r="CE248" s="161">
        <f t="shared" si="13"/>
        <v>0</v>
      </c>
      <c r="CF248" s="161">
        <f t="shared" si="13"/>
        <v>0</v>
      </c>
      <c r="CG248" s="161">
        <f t="shared" si="13"/>
        <v>0</v>
      </c>
      <c r="CH248" s="161">
        <f t="shared" si="13"/>
        <v>0</v>
      </c>
      <c r="CI248" s="161">
        <f t="shared" si="13"/>
        <v>0</v>
      </c>
      <c r="CJ248" s="161">
        <f t="shared" si="13"/>
        <v>0</v>
      </c>
      <c r="CK248" s="161">
        <f t="shared" si="13"/>
        <v>0</v>
      </c>
      <c r="CL248" s="161">
        <f t="shared" si="13"/>
        <v>0</v>
      </c>
      <c r="CM248" s="161">
        <f t="shared" si="13"/>
        <v>0</v>
      </c>
      <c r="CN248" s="161">
        <f t="shared" si="13"/>
        <v>0</v>
      </c>
      <c r="CO248" s="161">
        <f t="shared" si="13"/>
        <v>0</v>
      </c>
      <c r="CP248" s="161">
        <f t="shared" si="13"/>
        <v>0</v>
      </c>
    </row>
    <row r="249" spans="15:94" ht="14" x14ac:dyDescent="0.3">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row>
    <row r="250" spans="15:94" ht="14" x14ac:dyDescent="0.3">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c r="BP250" s="161"/>
      <c r="BQ250" s="161"/>
      <c r="BR250" s="161"/>
      <c r="BS250" s="161"/>
      <c r="BT250" s="161"/>
      <c r="BU250" s="161"/>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161"/>
    </row>
    <row r="251" spans="15:94" ht="14" x14ac:dyDescent="0.3">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c r="BP251" s="161"/>
      <c r="BQ251" s="161"/>
      <c r="BR251" s="161"/>
      <c r="BS251" s="161"/>
      <c r="BT251" s="161"/>
      <c r="BU251" s="161"/>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161"/>
    </row>
    <row r="252" spans="15:94" ht="14" x14ac:dyDescent="0.3">
      <c r="O252" s="2" t="str">
        <f>Lists!$B$11</f>
        <v>Option 7</v>
      </c>
      <c r="P252" s="161">
        <f>SUMIF($E$14:$E$217,$O252,P$14:P$217)</f>
        <v>0</v>
      </c>
      <c r="Q252" s="161">
        <f t="shared" ref="Q252:CB252" si="14">SUMIF($E$14:$E$217,$O252,Q$14:Q$217)</f>
        <v>0</v>
      </c>
      <c r="R252" s="161">
        <f t="shared" si="14"/>
        <v>0</v>
      </c>
      <c r="S252" s="161">
        <f t="shared" si="14"/>
        <v>0</v>
      </c>
      <c r="T252" s="161">
        <f t="shared" si="14"/>
        <v>0</v>
      </c>
      <c r="U252" s="161">
        <f t="shared" si="14"/>
        <v>0</v>
      </c>
      <c r="V252" s="161">
        <f t="shared" si="14"/>
        <v>0</v>
      </c>
      <c r="W252" s="161">
        <f t="shared" si="14"/>
        <v>0</v>
      </c>
      <c r="X252" s="161">
        <f t="shared" si="14"/>
        <v>0</v>
      </c>
      <c r="Y252" s="161">
        <f t="shared" si="14"/>
        <v>0</v>
      </c>
      <c r="Z252" s="161">
        <f t="shared" si="14"/>
        <v>0</v>
      </c>
      <c r="AA252" s="161">
        <f t="shared" si="14"/>
        <v>0</v>
      </c>
      <c r="AB252" s="161">
        <f t="shared" si="14"/>
        <v>0</v>
      </c>
      <c r="AC252" s="161">
        <f t="shared" si="14"/>
        <v>0</v>
      </c>
      <c r="AD252" s="161">
        <f t="shared" si="14"/>
        <v>0</v>
      </c>
      <c r="AE252" s="161">
        <f t="shared" si="14"/>
        <v>0</v>
      </c>
      <c r="AF252" s="161">
        <f t="shared" si="14"/>
        <v>0</v>
      </c>
      <c r="AG252" s="161">
        <f t="shared" si="14"/>
        <v>0</v>
      </c>
      <c r="AH252" s="161">
        <f t="shared" si="14"/>
        <v>0</v>
      </c>
      <c r="AI252" s="161">
        <f t="shared" si="14"/>
        <v>0</v>
      </c>
      <c r="AJ252" s="161">
        <f t="shared" si="14"/>
        <v>0</v>
      </c>
      <c r="AK252" s="161">
        <f t="shared" si="14"/>
        <v>0</v>
      </c>
      <c r="AL252" s="161">
        <f t="shared" si="14"/>
        <v>0</v>
      </c>
      <c r="AM252" s="161">
        <f t="shared" si="14"/>
        <v>0</v>
      </c>
      <c r="AN252" s="161">
        <f t="shared" si="14"/>
        <v>0</v>
      </c>
      <c r="AO252" s="161">
        <f t="shared" si="14"/>
        <v>0</v>
      </c>
      <c r="AP252" s="161">
        <f t="shared" si="14"/>
        <v>0</v>
      </c>
      <c r="AQ252" s="161">
        <f t="shared" si="14"/>
        <v>0</v>
      </c>
      <c r="AR252" s="161">
        <f t="shared" si="14"/>
        <v>0</v>
      </c>
      <c r="AS252" s="161">
        <f t="shared" si="14"/>
        <v>0</v>
      </c>
      <c r="AT252" s="161">
        <f t="shared" si="14"/>
        <v>0</v>
      </c>
      <c r="AU252" s="161">
        <f t="shared" si="14"/>
        <v>0</v>
      </c>
      <c r="AV252" s="161">
        <f t="shared" si="14"/>
        <v>0</v>
      </c>
      <c r="AW252" s="161">
        <f t="shared" si="14"/>
        <v>0</v>
      </c>
      <c r="AX252" s="161">
        <f t="shared" si="14"/>
        <v>0</v>
      </c>
      <c r="AY252" s="161">
        <f t="shared" si="14"/>
        <v>0</v>
      </c>
      <c r="AZ252" s="161">
        <f t="shared" si="14"/>
        <v>0</v>
      </c>
      <c r="BA252" s="161">
        <f t="shared" si="14"/>
        <v>0</v>
      </c>
      <c r="BB252" s="161">
        <f t="shared" si="14"/>
        <v>0</v>
      </c>
      <c r="BC252" s="161">
        <f t="shared" si="14"/>
        <v>0</v>
      </c>
      <c r="BD252" s="161">
        <f t="shared" si="14"/>
        <v>0</v>
      </c>
      <c r="BE252" s="161">
        <f t="shared" si="14"/>
        <v>0</v>
      </c>
      <c r="BF252" s="161">
        <f t="shared" si="14"/>
        <v>0</v>
      </c>
      <c r="BG252" s="161">
        <f t="shared" si="14"/>
        <v>0</v>
      </c>
      <c r="BH252" s="161">
        <f t="shared" si="14"/>
        <v>0</v>
      </c>
      <c r="BI252" s="161">
        <f t="shared" si="14"/>
        <v>0</v>
      </c>
      <c r="BJ252" s="161">
        <f t="shared" si="14"/>
        <v>0</v>
      </c>
      <c r="BK252" s="161">
        <f t="shared" si="14"/>
        <v>0</v>
      </c>
      <c r="BL252" s="161">
        <f t="shared" si="14"/>
        <v>0</v>
      </c>
      <c r="BM252" s="161">
        <f t="shared" si="14"/>
        <v>0</v>
      </c>
      <c r="BN252" s="161">
        <f t="shared" si="14"/>
        <v>0</v>
      </c>
      <c r="BO252" s="161">
        <f t="shared" si="14"/>
        <v>0</v>
      </c>
      <c r="BP252" s="161">
        <f t="shared" si="14"/>
        <v>0</v>
      </c>
      <c r="BQ252" s="161">
        <f t="shared" si="14"/>
        <v>0</v>
      </c>
      <c r="BR252" s="161">
        <f t="shared" si="14"/>
        <v>0</v>
      </c>
      <c r="BS252" s="161">
        <f t="shared" si="14"/>
        <v>0</v>
      </c>
      <c r="BT252" s="161">
        <f t="shared" si="14"/>
        <v>0</v>
      </c>
      <c r="BU252" s="161">
        <f t="shared" si="14"/>
        <v>0</v>
      </c>
      <c r="BV252" s="161">
        <f t="shared" si="14"/>
        <v>0</v>
      </c>
      <c r="BW252" s="161">
        <f t="shared" si="14"/>
        <v>0</v>
      </c>
      <c r="BX252" s="161">
        <f t="shared" si="14"/>
        <v>0</v>
      </c>
      <c r="BY252" s="161">
        <f t="shared" si="14"/>
        <v>0</v>
      </c>
      <c r="BZ252" s="161">
        <f t="shared" si="14"/>
        <v>0</v>
      </c>
      <c r="CA252" s="161">
        <f t="shared" si="14"/>
        <v>0</v>
      </c>
      <c r="CB252" s="161">
        <f t="shared" si="14"/>
        <v>0</v>
      </c>
      <c r="CC252" s="161">
        <f t="shared" ref="CC252:CP252" si="15">SUMIF($E$14:$E$217,$O252,CC$14:CC$217)</f>
        <v>0</v>
      </c>
      <c r="CD252" s="161">
        <f t="shared" si="15"/>
        <v>0</v>
      </c>
      <c r="CE252" s="161">
        <f t="shared" si="15"/>
        <v>0</v>
      </c>
      <c r="CF252" s="161">
        <f t="shared" si="15"/>
        <v>0</v>
      </c>
      <c r="CG252" s="161">
        <f t="shared" si="15"/>
        <v>0</v>
      </c>
      <c r="CH252" s="161">
        <f t="shared" si="15"/>
        <v>0</v>
      </c>
      <c r="CI252" s="161">
        <f t="shared" si="15"/>
        <v>0</v>
      </c>
      <c r="CJ252" s="161">
        <f t="shared" si="15"/>
        <v>0</v>
      </c>
      <c r="CK252" s="161">
        <f t="shared" si="15"/>
        <v>0</v>
      </c>
      <c r="CL252" s="161">
        <f t="shared" si="15"/>
        <v>0</v>
      </c>
      <c r="CM252" s="161">
        <f t="shared" si="15"/>
        <v>0</v>
      </c>
      <c r="CN252" s="161">
        <f t="shared" si="15"/>
        <v>0</v>
      </c>
      <c r="CO252" s="161">
        <f t="shared" si="15"/>
        <v>0</v>
      </c>
      <c r="CP252" s="161">
        <f t="shared" si="15"/>
        <v>0</v>
      </c>
    </row>
    <row r="253" spans="15:94" ht="14" x14ac:dyDescent="0.3">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c r="BP253" s="161"/>
      <c r="BQ253" s="161"/>
      <c r="BR253" s="161"/>
      <c r="BS253" s="161"/>
      <c r="BT253" s="161"/>
      <c r="BU253" s="161"/>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161"/>
    </row>
    <row r="254" spans="15:94" ht="14" x14ac:dyDescent="0.3">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c r="BP254" s="161"/>
      <c r="BQ254" s="161"/>
      <c r="BR254" s="161"/>
      <c r="BS254" s="161"/>
      <c r="BT254" s="161"/>
      <c r="BU254" s="161"/>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161"/>
    </row>
    <row r="255" spans="15:94" ht="14" x14ac:dyDescent="0.3">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c r="BP255" s="161"/>
      <c r="BQ255" s="161"/>
      <c r="BR255" s="161"/>
      <c r="BS255" s="161"/>
      <c r="BT255" s="161"/>
      <c r="BU255" s="161"/>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row>
    <row r="256" spans="15:94" ht="14" x14ac:dyDescent="0.3">
      <c r="O256" s="2" t="str">
        <f>Lists!$B$12</f>
        <v>Option 8</v>
      </c>
      <c r="P256" s="161">
        <f>SUMIF($E$14:$E$217,$O256,P$14:P$217)</f>
        <v>0</v>
      </c>
      <c r="Q256" s="161">
        <f t="shared" ref="Q256:CB256" si="16">SUMIF($E$14:$E$217,$O256,Q$14:Q$217)</f>
        <v>0</v>
      </c>
      <c r="R256" s="161">
        <f t="shared" si="16"/>
        <v>0</v>
      </c>
      <c r="S256" s="161">
        <f t="shared" si="16"/>
        <v>0</v>
      </c>
      <c r="T256" s="161">
        <f t="shared" si="16"/>
        <v>0</v>
      </c>
      <c r="U256" s="161">
        <f t="shared" si="16"/>
        <v>0</v>
      </c>
      <c r="V256" s="161">
        <f t="shared" si="16"/>
        <v>0</v>
      </c>
      <c r="W256" s="161">
        <f t="shared" si="16"/>
        <v>0</v>
      </c>
      <c r="X256" s="161">
        <f t="shared" si="16"/>
        <v>0</v>
      </c>
      <c r="Y256" s="161">
        <f t="shared" si="16"/>
        <v>0</v>
      </c>
      <c r="Z256" s="161">
        <f t="shared" si="16"/>
        <v>0</v>
      </c>
      <c r="AA256" s="161">
        <f t="shared" si="16"/>
        <v>0</v>
      </c>
      <c r="AB256" s="161">
        <f t="shared" si="16"/>
        <v>0</v>
      </c>
      <c r="AC256" s="161">
        <f t="shared" si="16"/>
        <v>0</v>
      </c>
      <c r="AD256" s="161">
        <f t="shared" si="16"/>
        <v>0</v>
      </c>
      <c r="AE256" s="161">
        <f t="shared" si="16"/>
        <v>0</v>
      </c>
      <c r="AF256" s="161">
        <f t="shared" si="16"/>
        <v>0</v>
      </c>
      <c r="AG256" s="161">
        <f t="shared" si="16"/>
        <v>0</v>
      </c>
      <c r="AH256" s="161">
        <f t="shared" si="16"/>
        <v>0</v>
      </c>
      <c r="AI256" s="161">
        <f t="shared" si="16"/>
        <v>0</v>
      </c>
      <c r="AJ256" s="161">
        <f t="shared" si="16"/>
        <v>0</v>
      </c>
      <c r="AK256" s="161">
        <f t="shared" si="16"/>
        <v>0</v>
      </c>
      <c r="AL256" s="161">
        <f t="shared" si="16"/>
        <v>0</v>
      </c>
      <c r="AM256" s="161">
        <f t="shared" si="16"/>
        <v>0</v>
      </c>
      <c r="AN256" s="161">
        <f t="shared" si="16"/>
        <v>0</v>
      </c>
      <c r="AO256" s="161">
        <f t="shared" si="16"/>
        <v>0</v>
      </c>
      <c r="AP256" s="161">
        <f t="shared" si="16"/>
        <v>0</v>
      </c>
      <c r="AQ256" s="161">
        <f t="shared" si="16"/>
        <v>0</v>
      </c>
      <c r="AR256" s="161">
        <f t="shared" si="16"/>
        <v>0</v>
      </c>
      <c r="AS256" s="161">
        <f t="shared" si="16"/>
        <v>0</v>
      </c>
      <c r="AT256" s="161">
        <f t="shared" si="16"/>
        <v>0</v>
      </c>
      <c r="AU256" s="161">
        <f t="shared" si="16"/>
        <v>0</v>
      </c>
      <c r="AV256" s="161">
        <f t="shared" si="16"/>
        <v>0</v>
      </c>
      <c r="AW256" s="161">
        <f t="shared" si="16"/>
        <v>0</v>
      </c>
      <c r="AX256" s="161">
        <f t="shared" si="16"/>
        <v>0</v>
      </c>
      <c r="AY256" s="161">
        <f t="shared" si="16"/>
        <v>0</v>
      </c>
      <c r="AZ256" s="161">
        <f t="shared" si="16"/>
        <v>0</v>
      </c>
      <c r="BA256" s="161">
        <f t="shared" si="16"/>
        <v>0</v>
      </c>
      <c r="BB256" s="161">
        <f t="shared" si="16"/>
        <v>0</v>
      </c>
      <c r="BC256" s="161">
        <f t="shared" si="16"/>
        <v>0</v>
      </c>
      <c r="BD256" s="161">
        <f t="shared" si="16"/>
        <v>0</v>
      </c>
      <c r="BE256" s="161">
        <f t="shared" si="16"/>
        <v>0</v>
      </c>
      <c r="BF256" s="161">
        <f t="shared" si="16"/>
        <v>0</v>
      </c>
      <c r="BG256" s="161">
        <f t="shared" si="16"/>
        <v>0</v>
      </c>
      <c r="BH256" s="161">
        <f t="shared" si="16"/>
        <v>0</v>
      </c>
      <c r="BI256" s="161">
        <f t="shared" si="16"/>
        <v>0</v>
      </c>
      <c r="BJ256" s="161">
        <f t="shared" si="16"/>
        <v>0</v>
      </c>
      <c r="BK256" s="161">
        <f t="shared" si="16"/>
        <v>0</v>
      </c>
      <c r="BL256" s="161">
        <f t="shared" si="16"/>
        <v>0</v>
      </c>
      <c r="BM256" s="161">
        <f t="shared" si="16"/>
        <v>0</v>
      </c>
      <c r="BN256" s="161">
        <f t="shared" si="16"/>
        <v>0</v>
      </c>
      <c r="BO256" s="161">
        <f t="shared" si="16"/>
        <v>0</v>
      </c>
      <c r="BP256" s="161">
        <f t="shared" si="16"/>
        <v>0</v>
      </c>
      <c r="BQ256" s="161">
        <f t="shared" si="16"/>
        <v>0</v>
      </c>
      <c r="BR256" s="161">
        <f t="shared" si="16"/>
        <v>0</v>
      </c>
      <c r="BS256" s="161">
        <f t="shared" si="16"/>
        <v>0</v>
      </c>
      <c r="BT256" s="161">
        <f t="shared" si="16"/>
        <v>0</v>
      </c>
      <c r="BU256" s="161">
        <f t="shared" si="16"/>
        <v>0</v>
      </c>
      <c r="BV256" s="161">
        <f t="shared" si="16"/>
        <v>0</v>
      </c>
      <c r="BW256" s="161">
        <f t="shared" si="16"/>
        <v>0</v>
      </c>
      <c r="BX256" s="161">
        <f t="shared" si="16"/>
        <v>0</v>
      </c>
      <c r="BY256" s="161">
        <f t="shared" si="16"/>
        <v>0</v>
      </c>
      <c r="BZ256" s="161">
        <f t="shared" si="16"/>
        <v>0</v>
      </c>
      <c r="CA256" s="161">
        <f t="shared" si="16"/>
        <v>0</v>
      </c>
      <c r="CB256" s="161">
        <f t="shared" si="16"/>
        <v>0</v>
      </c>
      <c r="CC256" s="161">
        <f t="shared" ref="CC256:CP256" si="17">SUMIF($E$14:$E$217,$O256,CC$14:CC$217)</f>
        <v>0</v>
      </c>
      <c r="CD256" s="161">
        <f t="shared" si="17"/>
        <v>0</v>
      </c>
      <c r="CE256" s="161">
        <f t="shared" si="17"/>
        <v>0</v>
      </c>
      <c r="CF256" s="161">
        <f t="shared" si="17"/>
        <v>0</v>
      </c>
      <c r="CG256" s="161">
        <f t="shared" si="17"/>
        <v>0</v>
      </c>
      <c r="CH256" s="161">
        <f t="shared" si="17"/>
        <v>0</v>
      </c>
      <c r="CI256" s="161">
        <f t="shared" si="17"/>
        <v>0</v>
      </c>
      <c r="CJ256" s="161">
        <f t="shared" si="17"/>
        <v>0</v>
      </c>
      <c r="CK256" s="161">
        <f t="shared" si="17"/>
        <v>0</v>
      </c>
      <c r="CL256" s="161">
        <f t="shared" si="17"/>
        <v>0</v>
      </c>
      <c r="CM256" s="161">
        <f t="shared" si="17"/>
        <v>0</v>
      </c>
      <c r="CN256" s="161">
        <f t="shared" si="17"/>
        <v>0</v>
      </c>
      <c r="CO256" s="161">
        <f t="shared" si="17"/>
        <v>0</v>
      </c>
      <c r="CP256" s="161">
        <f t="shared" si="17"/>
        <v>0</v>
      </c>
    </row>
    <row r="257" spans="1:94" ht="14" x14ac:dyDescent="0.3">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row>
    <row r="258" spans="1:94" ht="14" x14ac:dyDescent="0.3">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row>
    <row r="259" spans="1:94" ht="14" x14ac:dyDescent="0.3">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row>
    <row r="260" spans="1:94" ht="14" x14ac:dyDescent="0.3">
      <c r="O260" s="2" t="str">
        <f>Lists!$B$13</f>
        <v>Option 9</v>
      </c>
      <c r="P260" s="161">
        <f>SUMIF($E$14:$E$217,$O260,P$14:P$217)</f>
        <v>0</v>
      </c>
      <c r="Q260" s="161">
        <f t="shared" ref="Q260:CB260" si="18">SUMIF($E$14:$E$217,$O260,Q$14:Q$217)</f>
        <v>0</v>
      </c>
      <c r="R260" s="161">
        <f t="shared" si="18"/>
        <v>0</v>
      </c>
      <c r="S260" s="161">
        <f t="shared" si="18"/>
        <v>0</v>
      </c>
      <c r="T260" s="161">
        <f t="shared" si="18"/>
        <v>0</v>
      </c>
      <c r="U260" s="161">
        <f t="shared" si="18"/>
        <v>0</v>
      </c>
      <c r="V260" s="161">
        <f t="shared" si="18"/>
        <v>0</v>
      </c>
      <c r="W260" s="161">
        <f t="shared" si="18"/>
        <v>0</v>
      </c>
      <c r="X260" s="161">
        <f t="shared" si="18"/>
        <v>0</v>
      </c>
      <c r="Y260" s="161">
        <f t="shared" si="18"/>
        <v>0</v>
      </c>
      <c r="Z260" s="161">
        <f t="shared" si="18"/>
        <v>0</v>
      </c>
      <c r="AA260" s="161">
        <f t="shared" si="18"/>
        <v>0</v>
      </c>
      <c r="AB260" s="161">
        <f t="shared" si="18"/>
        <v>0</v>
      </c>
      <c r="AC260" s="161">
        <f t="shared" si="18"/>
        <v>0</v>
      </c>
      <c r="AD260" s="161">
        <f t="shared" si="18"/>
        <v>0</v>
      </c>
      <c r="AE260" s="161">
        <f t="shared" si="18"/>
        <v>0</v>
      </c>
      <c r="AF260" s="161">
        <f t="shared" si="18"/>
        <v>0</v>
      </c>
      <c r="AG260" s="161">
        <f t="shared" si="18"/>
        <v>0</v>
      </c>
      <c r="AH260" s="161">
        <f t="shared" si="18"/>
        <v>0</v>
      </c>
      <c r="AI260" s="161">
        <f t="shared" si="18"/>
        <v>0</v>
      </c>
      <c r="AJ260" s="161">
        <f t="shared" si="18"/>
        <v>0</v>
      </c>
      <c r="AK260" s="161">
        <f t="shared" si="18"/>
        <v>0</v>
      </c>
      <c r="AL260" s="161">
        <f t="shared" si="18"/>
        <v>0</v>
      </c>
      <c r="AM260" s="161">
        <f t="shared" si="18"/>
        <v>0</v>
      </c>
      <c r="AN260" s="161">
        <f t="shared" si="18"/>
        <v>0</v>
      </c>
      <c r="AO260" s="161">
        <f t="shared" si="18"/>
        <v>0</v>
      </c>
      <c r="AP260" s="161">
        <f t="shared" si="18"/>
        <v>0</v>
      </c>
      <c r="AQ260" s="161">
        <f t="shared" si="18"/>
        <v>0</v>
      </c>
      <c r="AR260" s="161">
        <f t="shared" si="18"/>
        <v>0</v>
      </c>
      <c r="AS260" s="161">
        <f t="shared" si="18"/>
        <v>0</v>
      </c>
      <c r="AT260" s="161">
        <f t="shared" si="18"/>
        <v>0</v>
      </c>
      <c r="AU260" s="161">
        <f t="shared" si="18"/>
        <v>0</v>
      </c>
      <c r="AV260" s="161">
        <f t="shared" si="18"/>
        <v>0</v>
      </c>
      <c r="AW260" s="161">
        <f t="shared" si="18"/>
        <v>0</v>
      </c>
      <c r="AX260" s="161">
        <f t="shared" si="18"/>
        <v>0</v>
      </c>
      <c r="AY260" s="161">
        <f t="shared" si="18"/>
        <v>0</v>
      </c>
      <c r="AZ260" s="161">
        <f t="shared" si="18"/>
        <v>0</v>
      </c>
      <c r="BA260" s="161">
        <f t="shared" si="18"/>
        <v>0</v>
      </c>
      <c r="BB260" s="161">
        <f t="shared" si="18"/>
        <v>0</v>
      </c>
      <c r="BC260" s="161">
        <f t="shared" si="18"/>
        <v>0</v>
      </c>
      <c r="BD260" s="161">
        <f t="shared" si="18"/>
        <v>0</v>
      </c>
      <c r="BE260" s="161">
        <f t="shared" si="18"/>
        <v>0</v>
      </c>
      <c r="BF260" s="161">
        <f t="shared" si="18"/>
        <v>0</v>
      </c>
      <c r="BG260" s="161">
        <f t="shared" si="18"/>
        <v>0</v>
      </c>
      <c r="BH260" s="161">
        <f t="shared" si="18"/>
        <v>0</v>
      </c>
      <c r="BI260" s="161">
        <f t="shared" si="18"/>
        <v>0</v>
      </c>
      <c r="BJ260" s="161">
        <f t="shared" si="18"/>
        <v>0</v>
      </c>
      <c r="BK260" s="161">
        <f t="shared" si="18"/>
        <v>0</v>
      </c>
      <c r="BL260" s="161">
        <f t="shared" si="18"/>
        <v>0</v>
      </c>
      <c r="BM260" s="161">
        <f t="shared" si="18"/>
        <v>0</v>
      </c>
      <c r="BN260" s="161">
        <f t="shared" si="18"/>
        <v>0</v>
      </c>
      <c r="BO260" s="161">
        <f t="shared" si="18"/>
        <v>0</v>
      </c>
      <c r="BP260" s="161">
        <f t="shared" si="18"/>
        <v>0</v>
      </c>
      <c r="BQ260" s="161">
        <f t="shared" si="18"/>
        <v>0</v>
      </c>
      <c r="BR260" s="161">
        <f t="shared" si="18"/>
        <v>0</v>
      </c>
      <c r="BS260" s="161">
        <f t="shared" si="18"/>
        <v>0</v>
      </c>
      <c r="BT260" s="161">
        <f t="shared" si="18"/>
        <v>0</v>
      </c>
      <c r="BU260" s="161">
        <f t="shared" si="18"/>
        <v>0</v>
      </c>
      <c r="BV260" s="161">
        <f t="shared" si="18"/>
        <v>0</v>
      </c>
      <c r="BW260" s="161">
        <f t="shared" si="18"/>
        <v>0</v>
      </c>
      <c r="BX260" s="161">
        <f t="shared" si="18"/>
        <v>0</v>
      </c>
      <c r="BY260" s="161">
        <f t="shared" si="18"/>
        <v>0</v>
      </c>
      <c r="BZ260" s="161">
        <f t="shared" si="18"/>
        <v>0</v>
      </c>
      <c r="CA260" s="161">
        <f t="shared" si="18"/>
        <v>0</v>
      </c>
      <c r="CB260" s="161">
        <f t="shared" si="18"/>
        <v>0</v>
      </c>
      <c r="CC260" s="161">
        <f t="shared" ref="CC260:CP260" si="19">SUMIF($E$14:$E$217,$O260,CC$14:CC$217)</f>
        <v>0</v>
      </c>
      <c r="CD260" s="161">
        <f t="shared" si="19"/>
        <v>0</v>
      </c>
      <c r="CE260" s="161">
        <f t="shared" si="19"/>
        <v>0</v>
      </c>
      <c r="CF260" s="161">
        <f t="shared" si="19"/>
        <v>0</v>
      </c>
      <c r="CG260" s="161">
        <f t="shared" si="19"/>
        <v>0</v>
      </c>
      <c r="CH260" s="161">
        <f t="shared" si="19"/>
        <v>0</v>
      </c>
      <c r="CI260" s="161">
        <f t="shared" si="19"/>
        <v>0</v>
      </c>
      <c r="CJ260" s="161">
        <f t="shared" si="19"/>
        <v>0</v>
      </c>
      <c r="CK260" s="161">
        <f t="shared" si="19"/>
        <v>0</v>
      </c>
      <c r="CL260" s="161">
        <f t="shared" si="19"/>
        <v>0</v>
      </c>
      <c r="CM260" s="161">
        <f t="shared" si="19"/>
        <v>0</v>
      </c>
      <c r="CN260" s="161">
        <f t="shared" si="19"/>
        <v>0</v>
      </c>
      <c r="CO260" s="161">
        <f t="shared" si="19"/>
        <v>0</v>
      </c>
      <c r="CP260" s="161">
        <f t="shared" si="19"/>
        <v>0</v>
      </c>
    </row>
    <row r="261" spans="1:94" ht="14" x14ac:dyDescent="0.3">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row>
    <row r="262" spans="1:94" ht="14" x14ac:dyDescent="0.3">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c r="BP262" s="161"/>
      <c r="BQ262" s="161"/>
      <c r="BR262" s="161"/>
      <c r="BS262" s="161"/>
      <c r="BT262" s="161"/>
      <c r="BU262" s="161"/>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row>
    <row r="263" spans="1:94" ht="14" x14ac:dyDescent="0.3">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row>
    <row r="264" spans="1:94" ht="14" x14ac:dyDescent="0.3">
      <c r="O264" s="2" t="str">
        <f>Lists!$B$14</f>
        <v>Option 10</v>
      </c>
      <c r="P264" s="161">
        <f>SUMIF($E$14:$E$217,$O264,P$14:P$217)</f>
        <v>0</v>
      </c>
      <c r="Q264" s="161">
        <f t="shared" ref="Q264:CB264" si="20">SUMIF($E$14:$E$217,$O264,Q$14:Q$217)</f>
        <v>0</v>
      </c>
      <c r="R264" s="161">
        <f t="shared" si="20"/>
        <v>0</v>
      </c>
      <c r="S264" s="161">
        <f t="shared" si="20"/>
        <v>0</v>
      </c>
      <c r="T264" s="161">
        <f t="shared" si="20"/>
        <v>0</v>
      </c>
      <c r="U264" s="161">
        <f t="shared" si="20"/>
        <v>0</v>
      </c>
      <c r="V264" s="161">
        <f t="shared" si="20"/>
        <v>0</v>
      </c>
      <c r="W264" s="161">
        <f t="shared" si="20"/>
        <v>0</v>
      </c>
      <c r="X264" s="161">
        <f t="shared" si="20"/>
        <v>0</v>
      </c>
      <c r="Y264" s="161">
        <f t="shared" si="20"/>
        <v>0</v>
      </c>
      <c r="Z264" s="161">
        <f t="shared" si="20"/>
        <v>0</v>
      </c>
      <c r="AA264" s="161">
        <f t="shared" si="20"/>
        <v>0</v>
      </c>
      <c r="AB264" s="161">
        <f t="shared" si="20"/>
        <v>0</v>
      </c>
      <c r="AC264" s="161">
        <f t="shared" si="20"/>
        <v>0</v>
      </c>
      <c r="AD264" s="161">
        <f t="shared" si="20"/>
        <v>0</v>
      </c>
      <c r="AE264" s="161">
        <f t="shared" si="20"/>
        <v>0</v>
      </c>
      <c r="AF264" s="161">
        <f t="shared" si="20"/>
        <v>0</v>
      </c>
      <c r="AG264" s="161">
        <f t="shared" si="20"/>
        <v>0</v>
      </c>
      <c r="AH264" s="161">
        <f t="shared" si="20"/>
        <v>0</v>
      </c>
      <c r="AI264" s="161">
        <f t="shared" si="20"/>
        <v>0</v>
      </c>
      <c r="AJ264" s="161">
        <f t="shared" si="20"/>
        <v>0</v>
      </c>
      <c r="AK264" s="161">
        <f t="shared" si="20"/>
        <v>0</v>
      </c>
      <c r="AL264" s="161">
        <f t="shared" si="20"/>
        <v>0</v>
      </c>
      <c r="AM264" s="161">
        <f t="shared" si="20"/>
        <v>0</v>
      </c>
      <c r="AN264" s="161">
        <f t="shared" si="20"/>
        <v>0</v>
      </c>
      <c r="AO264" s="161">
        <f t="shared" si="20"/>
        <v>0</v>
      </c>
      <c r="AP264" s="161">
        <f t="shared" si="20"/>
        <v>0</v>
      </c>
      <c r="AQ264" s="161">
        <f t="shared" si="20"/>
        <v>0</v>
      </c>
      <c r="AR264" s="161">
        <f t="shared" si="20"/>
        <v>0</v>
      </c>
      <c r="AS264" s="161">
        <f t="shared" si="20"/>
        <v>0</v>
      </c>
      <c r="AT264" s="161">
        <f t="shared" si="20"/>
        <v>0</v>
      </c>
      <c r="AU264" s="161">
        <f t="shared" si="20"/>
        <v>0</v>
      </c>
      <c r="AV264" s="161">
        <f t="shared" si="20"/>
        <v>0</v>
      </c>
      <c r="AW264" s="161">
        <f t="shared" si="20"/>
        <v>0</v>
      </c>
      <c r="AX264" s="161">
        <f t="shared" si="20"/>
        <v>0</v>
      </c>
      <c r="AY264" s="161">
        <f t="shared" si="20"/>
        <v>0</v>
      </c>
      <c r="AZ264" s="161">
        <f t="shared" si="20"/>
        <v>0</v>
      </c>
      <c r="BA264" s="161">
        <f t="shared" si="20"/>
        <v>0</v>
      </c>
      <c r="BB264" s="161">
        <f t="shared" si="20"/>
        <v>0</v>
      </c>
      <c r="BC264" s="161">
        <f t="shared" si="20"/>
        <v>0</v>
      </c>
      <c r="BD264" s="161">
        <f t="shared" si="20"/>
        <v>0</v>
      </c>
      <c r="BE264" s="161">
        <f t="shared" si="20"/>
        <v>0</v>
      </c>
      <c r="BF264" s="161">
        <f t="shared" si="20"/>
        <v>0</v>
      </c>
      <c r="BG264" s="161">
        <f t="shared" si="20"/>
        <v>0</v>
      </c>
      <c r="BH264" s="161">
        <f t="shared" si="20"/>
        <v>0</v>
      </c>
      <c r="BI264" s="161">
        <f t="shared" si="20"/>
        <v>0</v>
      </c>
      <c r="BJ264" s="161">
        <f t="shared" si="20"/>
        <v>0</v>
      </c>
      <c r="BK264" s="161">
        <f t="shared" si="20"/>
        <v>0</v>
      </c>
      <c r="BL264" s="161">
        <f t="shared" si="20"/>
        <v>0</v>
      </c>
      <c r="BM264" s="161">
        <f t="shared" si="20"/>
        <v>0</v>
      </c>
      <c r="BN264" s="161">
        <f t="shared" si="20"/>
        <v>0</v>
      </c>
      <c r="BO264" s="161">
        <f t="shared" si="20"/>
        <v>0</v>
      </c>
      <c r="BP264" s="161">
        <f t="shared" si="20"/>
        <v>0</v>
      </c>
      <c r="BQ264" s="161">
        <f t="shared" si="20"/>
        <v>0</v>
      </c>
      <c r="BR264" s="161">
        <f t="shared" si="20"/>
        <v>0</v>
      </c>
      <c r="BS264" s="161">
        <f t="shared" si="20"/>
        <v>0</v>
      </c>
      <c r="BT264" s="161">
        <f t="shared" si="20"/>
        <v>0</v>
      </c>
      <c r="BU264" s="161">
        <f t="shared" si="20"/>
        <v>0</v>
      </c>
      <c r="BV264" s="161">
        <f t="shared" si="20"/>
        <v>0</v>
      </c>
      <c r="BW264" s="161">
        <f t="shared" si="20"/>
        <v>0</v>
      </c>
      <c r="BX264" s="161">
        <f t="shared" si="20"/>
        <v>0</v>
      </c>
      <c r="BY264" s="161">
        <f t="shared" si="20"/>
        <v>0</v>
      </c>
      <c r="BZ264" s="161">
        <f t="shared" si="20"/>
        <v>0</v>
      </c>
      <c r="CA264" s="161">
        <f t="shared" si="20"/>
        <v>0</v>
      </c>
      <c r="CB264" s="161">
        <f t="shared" si="20"/>
        <v>0</v>
      </c>
      <c r="CC264" s="161">
        <f t="shared" ref="CC264:CP264" si="21">SUMIF($E$14:$E$217,$O264,CC$14:CC$217)</f>
        <v>0</v>
      </c>
      <c r="CD264" s="161">
        <f t="shared" si="21"/>
        <v>0</v>
      </c>
      <c r="CE264" s="161">
        <f t="shared" si="21"/>
        <v>0</v>
      </c>
      <c r="CF264" s="161">
        <f t="shared" si="21"/>
        <v>0</v>
      </c>
      <c r="CG264" s="161">
        <f t="shared" si="21"/>
        <v>0</v>
      </c>
      <c r="CH264" s="161">
        <f t="shared" si="21"/>
        <v>0</v>
      </c>
      <c r="CI264" s="161">
        <f t="shared" si="21"/>
        <v>0</v>
      </c>
      <c r="CJ264" s="161">
        <f t="shared" si="21"/>
        <v>0</v>
      </c>
      <c r="CK264" s="161">
        <f t="shared" si="21"/>
        <v>0</v>
      </c>
      <c r="CL264" s="161">
        <f t="shared" si="21"/>
        <v>0</v>
      </c>
      <c r="CM264" s="161">
        <f t="shared" si="21"/>
        <v>0</v>
      </c>
      <c r="CN264" s="161">
        <f t="shared" si="21"/>
        <v>0</v>
      </c>
      <c r="CO264" s="161">
        <f t="shared" si="21"/>
        <v>0</v>
      </c>
      <c r="CP264" s="161">
        <f t="shared" si="21"/>
        <v>0</v>
      </c>
    </row>
    <row r="265" spans="1:94" ht="14" x14ac:dyDescent="0.3">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row>
    <row r="266" spans="1:94" s="17" customFormat="1" ht="14" x14ac:dyDescent="0.3">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c r="AV266" s="164"/>
      <c r="AW266" s="164"/>
      <c r="AX266" s="164"/>
      <c r="AY266" s="164"/>
      <c r="AZ266" s="164"/>
      <c r="BA266" s="164"/>
      <c r="BB266" s="164"/>
      <c r="BC266" s="164"/>
      <c r="BD266" s="164"/>
      <c r="BE266" s="164"/>
      <c r="BF266" s="164"/>
      <c r="BG266" s="164"/>
      <c r="BH266" s="164"/>
      <c r="BI266" s="164"/>
      <c r="BJ266" s="164"/>
      <c r="BK266" s="164"/>
      <c r="BL266" s="164"/>
      <c r="BM266" s="164"/>
      <c r="BN266" s="164"/>
      <c r="BO266" s="164"/>
      <c r="BP266" s="164"/>
      <c r="BQ266" s="164"/>
      <c r="BR266" s="164"/>
      <c r="BS266" s="164"/>
      <c r="BT266" s="164"/>
      <c r="BU266" s="164"/>
      <c r="BV266" s="164"/>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row>
    <row r="267" spans="1:94" ht="14" x14ac:dyDescent="0.3">
      <c r="A267" s="2" t="s">
        <v>245</v>
      </c>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row>
    <row r="268" spans="1:94" ht="14" x14ac:dyDescent="0.3">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row>
    <row r="269" spans="1:94" ht="14" x14ac:dyDescent="0.3">
      <c r="O269" s="2" t="str">
        <f>Lists!$B$4</f>
        <v>Base Case</v>
      </c>
      <c r="P269" s="161">
        <f>SUM(P224:CP224)</f>
        <v>0</v>
      </c>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c r="BP269" s="161"/>
      <c r="BQ269" s="161"/>
      <c r="BR269" s="161"/>
      <c r="BS269" s="161"/>
      <c r="BT269" s="161"/>
      <c r="BU269" s="161"/>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row>
    <row r="270" spans="1:94" ht="14" x14ac:dyDescent="0.3">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c r="BP270" s="161"/>
      <c r="BQ270" s="161"/>
      <c r="BR270" s="161"/>
      <c r="BS270" s="161"/>
      <c r="BT270" s="161"/>
      <c r="BU270" s="161"/>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row>
    <row r="271" spans="1:94" ht="14" x14ac:dyDescent="0.3">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c r="BP271" s="161"/>
      <c r="BQ271" s="161"/>
      <c r="BR271" s="161"/>
      <c r="BS271" s="161"/>
      <c r="BT271" s="161"/>
      <c r="BU271" s="161"/>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row>
    <row r="272" spans="1:94" ht="14" x14ac:dyDescent="0.3">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row>
    <row r="273" spans="15:94" ht="14" x14ac:dyDescent="0.3">
      <c r="O273" s="2" t="str">
        <f>Lists!$B$5</f>
        <v>Option 1</v>
      </c>
      <c r="P273" s="161">
        <f>SUM(P228:CP228)</f>
        <v>0</v>
      </c>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row>
    <row r="274" spans="15:94" ht="14" x14ac:dyDescent="0.3">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row>
    <row r="275" spans="15:94" ht="14" x14ac:dyDescent="0.3">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c r="BP275" s="161"/>
      <c r="BQ275" s="161"/>
      <c r="BR275" s="161"/>
      <c r="BS275" s="161"/>
      <c r="BT275" s="161"/>
      <c r="BU275" s="161"/>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row>
    <row r="276" spans="15:94" ht="14" x14ac:dyDescent="0.3">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c r="BP276" s="161"/>
      <c r="BQ276" s="161"/>
      <c r="BR276" s="161"/>
      <c r="BS276" s="161"/>
      <c r="BT276" s="161"/>
      <c r="BU276" s="161"/>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row>
    <row r="277" spans="15:94" ht="14" x14ac:dyDescent="0.3">
      <c r="O277" s="2" t="str">
        <f>Lists!$B$6</f>
        <v>Option 2</v>
      </c>
      <c r="P277" s="161">
        <f>SUM(P232:CP232)</f>
        <v>0</v>
      </c>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row>
    <row r="278" spans="15:94" ht="14" x14ac:dyDescent="0.3">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c r="BP278" s="161"/>
      <c r="BQ278" s="161"/>
      <c r="BR278" s="161"/>
      <c r="BS278" s="161"/>
      <c r="BT278" s="161"/>
      <c r="BU278" s="161"/>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row>
    <row r="279" spans="15:94" ht="14" x14ac:dyDescent="0.3">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c r="BP279" s="161"/>
      <c r="BQ279" s="161"/>
      <c r="BR279" s="161"/>
      <c r="BS279" s="161"/>
      <c r="BT279" s="161"/>
      <c r="BU279" s="161"/>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row>
    <row r="280" spans="15:94" ht="14" x14ac:dyDescent="0.3">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row>
    <row r="281" spans="15:94" ht="14" x14ac:dyDescent="0.3">
      <c r="O281" s="2" t="str">
        <f>Lists!$B$7</f>
        <v>Option 3</v>
      </c>
      <c r="P281" s="161">
        <f>SUM(P236:CP236)</f>
        <v>0</v>
      </c>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row>
    <row r="282" spans="15:94" ht="14" x14ac:dyDescent="0.3">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c r="BP282" s="161"/>
      <c r="BQ282" s="161"/>
      <c r="BR282" s="161"/>
      <c r="BS282" s="161"/>
      <c r="BT282" s="161"/>
      <c r="BU282" s="161"/>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row>
    <row r="283" spans="15:94" ht="14" x14ac:dyDescent="0.3">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c r="BP283" s="161"/>
      <c r="BQ283" s="161"/>
      <c r="BR283" s="161"/>
      <c r="BS283" s="161"/>
      <c r="BT283" s="161"/>
      <c r="BU283" s="161"/>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row>
    <row r="284" spans="15:94" ht="14" x14ac:dyDescent="0.3">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c r="BP284" s="161"/>
      <c r="BQ284" s="161"/>
      <c r="BR284" s="161"/>
      <c r="BS284" s="161"/>
      <c r="BT284" s="161"/>
      <c r="BU284" s="161"/>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row>
    <row r="285" spans="15:94" ht="14" x14ac:dyDescent="0.3">
      <c r="O285" s="2" t="str">
        <f>Lists!$B$8</f>
        <v>Option 4</v>
      </c>
      <c r="P285" s="161">
        <f>SUM(P240:CP240)</f>
        <v>0</v>
      </c>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c r="BP285" s="161"/>
      <c r="BQ285" s="161"/>
      <c r="BR285" s="161"/>
      <c r="BS285" s="161"/>
      <c r="BT285" s="161"/>
      <c r="BU285" s="161"/>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row>
    <row r="286" spans="15:94" ht="14" x14ac:dyDescent="0.3">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c r="BP286" s="161"/>
      <c r="BQ286" s="161"/>
      <c r="BR286" s="161"/>
      <c r="BS286" s="161"/>
      <c r="BT286" s="161"/>
      <c r="BU286" s="161"/>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row>
    <row r="287" spans="15:94" ht="14" x14ac:dyDescent="0.3">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row>
    <row r="288" spans="15:94" ht="14" x14ac:dyDescent="0.3">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row>
    <row r="289" spans="15:94" ht="14" x14ac:dyDescent="0.3">
      <c r="O289" s="2" t="str">
        <f>Lists!$B$9</f>
        <v>Option 5</v>
      </c>
      <c r="P289" s="161">
        <f>SUM(P244:CP244)</f>
        <v>0</v>
      </c>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c r="BP289" s="161"/>
      <c r="BQ289" s="161"/>
      <c r="BR289" s="161"/>
      <c r="BS289" s="161"/>
      <c r="BT289" s="161"/>
      <c r="BU289" s="161"/>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row>
    <row r="290" spans="15:94" ht="14" x14ac:dyDescent="0.3">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row>
    <row r="291" spans="15:94" ht="14" x14ac:dyDescent="0.3">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row>
    <row r="292" spans="15:94" ht="14" x14ac:dyDescent="0.3">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row>
    <row r="293" spans="15:94" ht="14" x14ac:dyDescent="0.3">
      <c r="O293" s="2" t="str">
        <f>Lists!$B$10</f>
        <v>Option 6</v>
      </c>
      <c r="P293" s="161">
        <f>SUM(P248:CP248)</f>
        <v>0</v>
      </c>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c r="BP293" s="161"/>
      <c r="BQ293" s="161"/>
      <c r="BR293" s="161"/>
      <c r="BS293" s="161"/>
      <c r="BT293" s="161"/>
      <c r="BU293" s="161"/>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row>
    <row r="294" spans="15:94" ht="14" x14ac:dyDescent="0.3">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c r="BP294" s="161"/>
      <c r="BQ294" s="161"/>
      <c r="BR294" s="161"/>
      <c r="BS294" s="161"/>
      <c r="BT294" s="161"/>
      <c r="BU294" s="161"/>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161"/>
    </row>
    <row r="295" spans="15:94" ht="14" x14ac:dyDescent="0.3">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c r="BP295" s="161"/>
      <c r="BQ295" s="161"/>
      <c r="BR295" s="161"/>
      <c r="BS295" s="161"/>
      <c r="BT295" s="161"/>
      <c r="BU295" s="161"/>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row>
    <row r="296" spans="15:94" ht="14" x14ac:dyDescent="0.3">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c r="BP296" s="161"/>
      <c r="BQ296" s="161"/>
      <c r="BR296" s="161"/>
      <c r="BS296" s="161"/>
      <c r="BT296" s="161"/>
      <c r="BU296" s="161"/>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row>
    <row r="297" spans="15:94" ht="14" x14ac:dyDescent="0.3">
      <c r="O297" s="2" t="str">
        <f>Lists!$B$11</f>
        <v>Option 7</v>
      </c>
      <c r="P297" s="161">
        <f>SUM(P252:CP252)</f>
        <v>0</v>
      </c>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c r="BP297" s="161"/>
      <c r="BQ297" s="161"/>
      <c r="BR297" s="161"/>
      <c r="BS297" s="161"/>
      <c r="BT297" s="161"/>
      <c r="BU297" s="161"/>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row>
    <row r="298" spans="15:94" ht="14" x14ac:dyDescent="0.3">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c r="BP298" s="161"/>
      <c r="BQ298" s="161"/>
      <c r="BR298" s="161"/>
      <c r="BS298" s="161"/>
      <c r="BT298" s="161"/>
      <c r="BU298" s="161"/>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row>
    <row r="299" spans="15:94" ht="14" x14ac:dyDescent="0.3">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c r="BP299" s="161"/>
      <c r="BQ299" s="161"/>
      <c r="BR299" s="161"/>
      <c r="BS299" s="161"/>
      <c r="BT299" s="161"/>
      <c r="BU299" s="161"/>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row>
    <row r="300" spans="15:94" ht="14" x14ac:dyDescent="0.3">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row>
    <row r="301" spans="15:94" ht="14" x14ac:dyDescent="0.3">
      <c r="O301" s="2" t="str">
        <f>Lists!$B$12</f>
        <v>Option 8</v>
      </c>
      <c r="P301" s="161">
        <f>SUM(P256:CP256)</f>
        <v>0</v>
      </c>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row>
    <row r="302" spans="15:94" ht="14" x14ac:dyDescent="0.3">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row>
    <row r="303" spans="15:94" ht="14" x14ac:dyDescent="0.3">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c r="BP303" s="161"/>
      <c r="BQ303" s="161"/>
      <c r="BR303" s="161"/>
      <c r="BS303" s="161"/>
      <c r="BT303" s="161"/>
      <c r="BU303" s="161"/>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row>
    <row r="304" spans="15:94" ht="14" x14ac:dyDescent="0.3">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c r="BP304" s="161"/>
      <c r="BQ304" s="161"/>
      <c r="BR304" s="161"/>
      <c r="BS304" s="161"/>
      <c r="BT304" s="161"/>
      <c r="BU304" s="161"/>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row>
    <row r="305" spans="1:94" ht="14" x14ac:dyDescent="0.3">
      <c r="O305" s="2" t="str">
        <f>Lists!$B$13</f>
        <v>Option 9</v>
      </c>
      <c r="P305" s="161">
        <f>SUM(P260:CP260)</f>
        <v>0</v>
      </c>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161"/>
      <c r="BU305" s="161"/>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row>
    <row r="306" spans="1:94" ht="14" x14ac:dyDescent="0.3">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row>
    <row r="307" spans="1:94" ht="14" x14ac:dyDescent="0.3">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161"/>
      <c r="BU307" s="161"/>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row>
    <row r="308" spans="1:94" ht="14" x14ac:dyDescent="0.3">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row>
    <row r="309" spans="1:94" ht="14" x14ac:dyDescent="0.3">
      <c r="O309" s="2" t="str">
        <f>Lists!$B$14</f>
        <v>Option 10</v>
      </c>
      <c r="P309" s="161">
        <f>SUM(P264:CP264)</f>
        <v>0</v>
      </c>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161"/>
      <c r="BU309" s="161"/>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row>
    <row r="310" spans="1:94" ht="14" x14ac:dyDescent="0.3">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row>
    <row r="311" spans="1:94" ht="14" x14ac:dyDescent="0.3">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row>
    <row r="312" spans="1:94" ht="14" x14ac:dyDescent="0.3">
      <c r="A312" s="4" t="s">
        <v>156</v>
      </c>
      <c r="B312" s="4"/>
      <c r="C312" s="4"/>
      <c r="D312" s="4"/>
      <c r="E312" s="4"/>
      <c r="F312" s="4"/>
      <c r="G312" s="4"/>
      <c r="H312" s="4"/>
      <c r="I312" s="4"/>
      <c r="J312" s="4"/>
      <c r="K312" s="4"/>
      <c r="L312" s="4"/>
      <c r="M312" s="4"/>
      <c r="N312" s="4"/>
      <c r="O312" s="4"/>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row>
    <row r="313" spans="1:94" ht="14" x14ac:dyDescent="0.3">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row>
    <row r="314" spans="1:94" ht="14" x14ac:dyDescent="0.3">
      <c r="O314" s="2" t="str">
        <f>Lists!$B$5</f>
        <v>Option 1</v>
      </c>
      <c r="P314" s="161">
        <f>P228-P$224</f>
        <v>0</v>
      </c>
      <c r="Q314" s="161">
        <f t="shared" ref="Q314:BL314" si="22">Q228-Q$224</f>
        <v>0</v>
      </c>
      <c r="R314" s="161">
        <f t="shared" si="22"/>
        <v>0</v>
      </c>
      <c r="S314" s="161">
        <f t="shared" si="22"/>
        <v>0</v>
      </c>
      <c r="T314" s="161">
        <f t="shared" si="22"/>
        <v>0</v>
      </c>
      <c r="U314" s="161">
        <f t="shared" si="22"/>
        <v>0</v>
      </c>
      <c r="V314" s="161">
        <f t="shared" si="22"/>
        <v>0</v>
      </c>
      <c r="W314" s="161">
        <f t="shared" si="22"/>
        <v>0</v>
      </c>
      <c r="X314" s="161">
        <f t="shared" si="22"/>
        <v>0</v>
      </c>
      <c r="Y314" s="161">
        <f t="shared" si="22"/>
        <v>0</v>
      </c>
      <c r="Z314" s="161">
        <f t="shared" si="22"/>
        <v>0</v>
      </c>
      <c r="AA314" s="161">
        <f t="shared" si="22"/>
        <v>0</v>
      </c>
      <c r="AB314" s="161">
        <f t="shared" si="22"/>
        <v>0</v>
      </c>
      <c r="AC314" s="161">
        <f t="shared" si="22"/>
        <v>0</v>
      </c>
      <c r="AD314" s="161">
        <f t="shared" si="22"/>
        <v>0</v>
      </c>
      <c r="AE314" s="161">
        <f t="shared" si="22"/>
        <v>0</v>
      </c>
      <c r="AF314" s="161">
        <f t="shared" si="22"/>
        <v>0</v>
      </c>
      <c r="AG314" s="161">
        <f t="shared" si="22"/>
        <v>0</v>
      </c>
      <c r="AH314" s="161">
        <f t="shared" si="22"/>
        <v>0</v>
      </c>
      <c r="AI314" s="161">
        <f t="shared" si="22"/>
        <v>0</v>
      </c>
      <c r="AJ314" s="161">
        <f t="shared" si="22"/>
        <v>0</v>
      </c>
      <c r="AK314" s="161">
        <f t="shared" si="22"/>
        <v>0</v>
      </c>
      <c r="AL314" s="161">
        <f t="shared" si="22"/>
        <v>0</v>
      </c>
      <c r="AM314" s="161">
        <f t="shared" si="22"/>
        <v>0</v>
      </c>
      <c r="AN314" s="161">
        <f t="shared" si="22"/>
        <v>0</v>
      </c>
      <c r="AO314" s="161">
        <f t="shared" si="22"/>
        <v>0</v>
      </c>
      <c r="AP314" s="161">
        <f t="shared" si="22"/>
        <v>0</v>
      </c>
      <c r="AQ314" s="161">
        <f t="shared" si="22"/>
        <v>0</v>
      </c>
      <c r="AR314" s="161">
        <f t="shared" si="22"/>
        <v>0</v>
      </c>
      <c r="AS314" s="161">
        <f t="shared" si="22"/>
        <v>0</v>
      </c>
      <c r="AT314" s="161">
        <f t="shared" si="22"/>
        <v>0</v>
      </c>
      <c r="AU314" s="161">
        <f t="shared" si="22"/>
        <v>0</v>
      </c>
      <c r="AV314" s="161">
        <f t="shared" si="22"/>
        <v>0</v>
      </c>
      <c r="AW314" s="161">
        <f t="shared" si="22"/>
        <v>0</v>
      </c>
      <c r="AX314" s="161">
        <f t="shared" si="22"/>
        <v>0</v>
      </c>
      <c r="AY314" s="161">
        <f t="shared" si="22"/>
        <v>0</v>
      </c>
      <c r="AZ314" s="161">
        <f t="shared" si="22"/>
        <v>0</v>
      </c>
      <c r="BA314" s="161">
        <f t="shared" si="22"/>
        <v>0</v>
      </c>
      <c r="BB314" s="161">
        <f t="shared" si="22"/>
        <v>0</v>
      </c>
      <c r="BC314" s="161">
        <f t="shared" si="22"/>
        <v>0</v>
      </c>
      <c r="BD314" s="161">
        <f t="shared" si="22"/>
        <v>0</v>
      </c>
      <c r="BE314" s="161">
        <f t="shared" si="22"/>
        <v>0</v>
      </c>
      <c r="BF314" s="161">
        <f t="shared" si="22"/>
        <v>0</v>
      </c>
      <c r="BG314" s="161">
        <f t="shared" si="22"/>
        <v>0</v>
      </c>
      <c r="BH314" s="161">
        <f t="shared" si="22"/>
        <v>0</v>
      </c>
      <c r="BI314" s="161">
        <f t="shared" si="22"/>
        <v>0</v>
      </c>
      <c r="BJ314" s="161">
        <f t="shared" si="22"/>
        <v>0</v>
      </c>
      <c r="BK314" s="161">
        <f t="shared" si="22"/>
        <v>0</v>
      </c>
      <c r="BL314" s="161">
        <f t="shared" si="22"/>
        <v>0</v>
      </c>
      <c r="BM314" s="161">
        <f t="shared" ref="BM314:CP314" si="23">BM228-BM$224</f>
        <v>0</v>
      </c>
      <c r="BN314" s="161">
        <f t="shared" si="23"/>
        <v>0</v>
      </c>
      <c r="BO314" s="161">
        <f t="shared" si="23"/>
        <v>0</v>
      </c>
      <c r="BP314" s="161">
        <f t="shared" si="23"/>
        <v>0</v>
      </c>
      <c r="BQ314" s="161">
        <f t="shared" si="23"/>
        <v>0</v>
      </c>
      <c r="BR314" s="161">
        <f t="shared" si="23"/>
        <v>0</v>
      </c>
      <c r="BS314" s="161">
        <f t="shared" si="23"/>
        <v>0</v>
      </c>
      <c r="BT314" s="161">
        <f t="shared" si="23"/>
        <v>0</v>
      </c>
      <c r="BU314" s="161">
        <f t="shared" si="23"/>
        <v>0</v>
      </c>
      <c r="BV314" s="161">
        <f t="shared" si="23"/>
        <v>0</v>
      </c>
      <c r="BW314" s="161">
        <f t="shared" si="23"/>
        <v>0</v>
      </c>
      <c r="BX314" s="161">
        <f t="shared" si="23"/>
        <v>0</v>
      </c>
      <c r="BY314" s="161">
        <f t="shared" si="23"/>
        <v>0</v>
      </c>
      <c r="BZ314" s="161">
        <f t="shared" si="23"/>
        <v>0</v>
      </c>
      <c r="CA314" s="161">
        <f t="shared" si="23"/>
        <v>0</v>
      </c>
      <c r="CB314" s="161">
        <f t="shared" si="23"/>
        <v>0</v>
      </c>
      <c r="CC314" s="161">
        <f t="shared" si="23"/>
        <v>0</v>
      </c>
      <c r="CD314" s="161">
        <f t="shared" si="23"/>
        <v>0</v>
      </c>
      <c r="CE314" s="161">
        <f t="shared" si="23"/>
        <v>0</v>
      </c>
      <c r="CF314" s="161">
        <f t="shared" si="23"/>
        <v>0</v>
      </c>
      <c r="CG314" s="161">
        <f t="shared" si="23"/>
        <v>0</v>
      </c>
      <c r="CH314" s="161">
        <f t="shared" si="23"/>
        <v>0</v>
      </c>
      <c r="CI314" s="161">
        <f t="shared" si="23"/>
        <v>0</v>
      </c>
      <c r="CJ314" s="161">
        <f t="shared" si="23"/>
        <v>0</v>
      </c>
      <c r="CK314" s="161">
        <f t="shared" si="23"/>
        <v>0</v>
      </c>
      <c r="CL314" s="161">
        <f t="shared" si="23"/>
        <v>0</v>
      </c>
      <c r="CM314" s="161">
        <f t="shared" si="23"/>
        <v>0</v>
      </c>
      <c r="CN314" s="161">
        <f t="shared" si="23"/>
        <v>0</v>
      </c>
      <c r="CO314" s="161">
        <f t="shared" si="23"/>
        <v>0</v>
      </c>
      <c r="CP314" s="161">
        <f t="shared" si="23"/>
        <v>0</v>
      </c>
    </row>
    <row r="315" spans="1:94" ht="14" x14ac:dyDescent="0.3">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c r="BP315" s="161"/>
      <c r="BQ315" s="161"/>
      <c r="BR315" s="161"/>
      <c r="BS315" s="161"/>
      <c r="BT315" s="161"/>
      <c r="BU315" s="161"/>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161"/>
    </row>
    <row r="316" spans="1:94" ht="14" x14ac:dyDescent="0.3">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c r="BP316" s="161"/>
      <c r="BQ316" s="161"/>
      <c r="BR316" s="161"/>
      <c r="BS316" s="161"/>
      <c r="BT316" s="161"/>
      <c r="BU316" s="161"/>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row>
    <row r="317" spans="1:94" ht="14" x14ac:dyDescent="0.3">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row>
    <row r="318" spans="1:94" ht="14" x14ac:dyDescent="0.3">
      <c r="O318" s="2" t="str">
        <f>Lists!$B$6</f>
        <v>Option 2</v>
      </c>
      <c r="P318" s="161">
        <f>P232-P$224</f>
        <v>0</v>
      </c>
      <c r="Q318" s="161">
        <f t="shared" ref="Q318:BL318" si="24">Q232-Q$224</f>
        <v>0</v>
      </c>
      <c r="R318" s="161">
        <f t="shared" si="24"/>
        <v>0</v>
      </c>
      <c r="S318" s="161">
        <f t="shared" si="24"/>
        <v>0</v>
      </c>
      <c r="T318" s="161">
        <f t="shared" si="24"/>
        <v>0</v>
      </c>
      <c r="U318" s="161">
        <f t="shared" si="24"/>
        <v>0</v>
      </c>
      <c r="V318" s="161">
        <f t="shared" si="24"/>
        <v>0</v>
      </c>
      <c r="W318" s="161">
        <f t="shared" si="24"/>
        <v>0</v>
      </c>
      <c r="X318" s="161">
        <f t="shared" si="24"/>
        <v>0</v>
      </c>
      <c r="Y318" s="161">
        <f t="shared" si="24"/>
        <v>0</v>
      </c>
      <c r="Z318" s="161">
        <f t="shared" si="24"/>
        <v>0</v>
      </c>
      <c r="AA318" s="161">
        <f t="shared" si="24"/>
        <v>0</v>
      </c>
      <c r="AB318" s="161">
        <f t="shared" si="24"/>
        <v>0</v>
      </c>
      <c r="AC318" s="161">
        <f t="shared" si="24"/>
        <v>0</v>
      </c>
      <c r="AD318" s="161">
        <f t="shared" si="24"/>
        <v>0</v>
      </c>
      <c r="AE318" s="161">
        <f t="shared" si="24"/>
        <v>0</v>
      </c>
      <c r="AF318" s="161">
        <f t="shared" si="24"/>
        <v>0</v>
      </c>
      <c r="AG318" s="161">
        <f t="shared" si="24"/>
        <v>0</v>
      </c>
      <c r="AH318" s="161">
        <f t="shared" si="24"/>
        <v>0</v>
      </c>
      <c r="AI318" s="161">
        <f t="shared" si="24"/>
        <v>0</v>
      </c>
      <c r="AJ318" s="161">
        <f t="shared" si="24"/>
        <v>0</v>
      </c>
      <c r="AK318" s="161">
        <f t="shared" si="24"/>
        <v>0</v>
      </c>
      <c r="AL318" s="161">
        <f t="shared" si="24"/>
        <v>0</v>
      </c>
      <c r="AM318" s="161">
        <f t="shared" si="24"/>
        <v>0</v>
      </c>
      <c r="AN318" s="161">
        <f t="shared" si="24"/>
        <v>0</v>
      </c>
      <c r="AO318" s="161">
        <f t="shared" si="24"/>
        <v>0</v>
      </c>
      <c r="AP318" s="161">
        <f t="shared" si="24"/>
        <v>0</v>
      </c>
      <c r="AQ318" s="161">
        <f t="shared" si="24"/>
        <v>0</v>
      </c>
      <c r="AR318" s="161">
        <f t="shared" si="24"/>
        <v>0</v>
      </c>
      <c r="AS318" s="161">
        <f t="shared" si="24"/>
        <v>0</v>
      </c>
      <c r="AT318" s="161">
        <f t="shared" si="24"/>
        <v>0</v>
      </c>
      <c r="AU318" s="161">
        <f t="shared" si="24"/>
        <v>0</v>
      </c>
      <c r="AV318" s="161">
        <f t="shared" si="24"/>
        <v>0</v>
      </c>
      <c r="AW318" s="161">
        <f t="shared" si="24"/>
        <v>0</v>
      </c>
      <c r="AX318" s="161">
        <f t="shared" si="24"/>
        <v>0</v>
      </c>
      <c r="AY318" s="161">
        <f t="shared" si="24"/>
        <v>0</v>
      </c>
      <c r="AZ318" s="161">
        <f t="shared" si="24"/>
        <v>0</v>
      </c>
      <c r="BA318" s="161">
        <f t="shared" si="24"/>
        <v>0</v>
      </c>
      <c r="BB318" s="161">
        <f t="shared" si="24"/>
        <v>0</v>
      </c>
      <c r="BC318" s="161">
        <f t="shared" si="24"/>
        <v>0</v>
      </c>
      <c r="BD318" s="161">
        <f t="shared" si="24"/>
        <v>0</v>
      </c>
      <c r="BE318" s="161">
        <f t="shared" si="24"/>
        <v>0</v>
      </c>
      <c r="BF318" s="161">
        <f t="shared" si="24"/>
        <v>0</v>
      </c>
      <c r="BG318" s="161">
        <f t="shared" si="24"/>
        <v>0</v>
      </c>
      <c r="BH318" s="161">
        <f t="shared" si="24"/>
        <v>0</v>
      </c>
      <c r="BI318" s="161">
        <f t="shared" si="24"/>
        <v>0</v>
      </c>
      <c r="BJ318" s="161">
        <f t="shared" si="24"/>
        <v>0</v>
      </c>
      <c r="BK318" s="161">
        <f t="shared" si="24"/>
        <v>0</v>
      </c>
      <c r="BL318" s="161">
        <f t="shared" si="24"/>
        <v>0</v>
      </c>
      <c r="BM318" s="161">
        <f t="shared" ref="BM318:CP318" si="25">BM232-BM$224</f>
        <v>0</v>
      </c>
      <c r="BN318" s="161">
        <f t="shared" si="25"/>
        <v>0</v>
      </c>
      <c r="BO318" s="161">
        <f t="shared" si="25"/>
        <v>0</v>
      </c>
      <c r="BP318" s="161">
        <f t="shared" si="25"/>
        <v>0</v>
      </c>
      <c r="BQ318" s="161">
        <f t="shared" si="25"/>
        <v>0</v>
      </c>
      <c r="BR318" s="161">
        <f t="shared" si="25"/>
        <v>0</v>
      </c>
      <c r="BS318" s="161">
        <f t="shared" si="25"/>
        <v>0</v>
      </c>
      <c r="BT318" s="161">
        <f t="shared" si="25"/>
        <v>0</v>
      </c>
      <c r="BU318" s="161">
        <f t="shared" si="25"/>
        <v>0</v>
      </c>
      <c r="BV318" s="161">
        <f t="shared" si="25"/>
        <v>0</v>
      </c>
      <c r="BW318" s="161">
        <f t="shared" si="25"/>
        <v>0</v>
      </c>
      <c r="BX318" s="161">
        <f t="shared" si="25"/>
        <v>0</v>
      </c>
      <c r="BY318" s="161">
        <f t="shared" si="25"/>
        <v>0</v>
      </c>
      <c r="BZ318" s="161">
        <f t="shared" si="25"/>
        <v>0</v>
      </c>
      <c r="CA318" s="161">
        <f t="shared" si="25"/>
        <v>0</v>
      </c>
      <c r="CB318" s="161">
        <f t="shared" si="25"/>
        <v>0</v>
      </c>
      <c r="CC318" s="161">
        <f t="shared" si="25"/>
        <v>0</v>
      </c>
      <c r="CD318" s="161">
        <f t="shared" si="25"/>
        <v>0</v>
      </c>
      <c r="CE318" s="161">
        <f t="shared" si="25"/>
        <v>0</v>
      </c>
      <c r="CF318" s="161">
        <f t="shared" si="25"/>
        <v>0</v>
      </c>
      <c r="CG318" s="161">
        <f t="shared" si="25"/>
        <v>0</v>
      </c>
      <c r="CH318" s="161">
        <f t="shared" si="25"/>
        <v>0</v>
      </c>
      <c r="CI318" s="161">
        <f t="shared" si="25"/>
        <v>0</v>
      </c>
      <c r="CJ318" s="161">
        <f t="shared" si="25"/>
        <v>0</v>
      </c>
      <c r="CK318" s="161">
        <f t="shared" si="25"/>
        <v>0</v>
      </c>
      <c r="CL318" s="161">
        <f t="shared" si="25"/>
        <v>0</v>
      </c>
      <c r="CM318" s="161">
        <f t="shared" si="25"/>
        <v>0</v>
      </c>
      <c r="CN318" s="161">
        <f t="shared" si="25"/>
        <v>0</v>
      </c>
      <c r="CO318" s="161">
        <f t="shared" si="25"/>
        <v>0</v>
      </c>
      <c r="CP318" s="161">
        <f t="shared" si="25"/>
        <v>0</v>
      </c>
    </row>
    <row r="319" spans="1:94" ht="14" x14ac:dyDescent="0.3">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row>
    <row r="320" spans="1:94" ht="14" x14ac:dyDescent="0.3">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row>
    <row r="321" spans="15:94" ht="14" x14ac:dyDescent="0.3">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row>
    <row r="322" spans="15:94" ht="14" x14ac:dyDescent="0.3">
      <c r="O322" s="2" t="str">
        <f>Lists!$B$7</f>
        <v>Option 3</v>
      </c>
      <c r="P322" s="161">
        <f>P236-P$224</f>
        <v>0</v>
      </c>
      <c r="Q322" s="161">
        <f t="shared" ref="Q322:BL322" si="26">Q236-Q$224</f>
        <v>0</v>
      </c>
      <c r="R322" s="161">
        <f t="shared" si="26"/>
        <v>0</v>
      </c>
      <c r="S322" s="161">
        <f t="shared" si="26"/>
        <v>0</v>
      </c>
      <c r="T322" s="161">
        <f t="shared" si="26"/>
        <v>0</v>
      </c>
      <c r="U322" s="161">
        <f t="shared" si="26"/>
        <v>0</v>
      </c>
      <c r="V322" s="161">
        <f t="shared" si="26"/>
        <v>0</v>
      </c>
      <c r="W322" s="161">
        <f t="shared" si="26"/>
        <v>0</v>
      </c>
      <c r="X322" s="161">
        <f t="shared" si="26"/>
        <v>0</v>
      </c>
      <c r="Y322" s="161">
        <f t="shared" si="26"/>
        <v>0</v>
      </c>
      <c r="Z322" s="161">
        <f t="shared" si="26"/>
        <v>0</v>
      </c>
      <c r="AA322" s="161">
        <f t="shared" si="26"/>
        <v>0</v>
      </c>
      <c r="AB322" s="161">
        <f t="shared" si="26"/>
        <v>0</v>
      </c>
      <c r="AC322" s="161">
        <f t="shared" si="26"/>
        <v>0</v>
      </c>
      <c r="AD322" s="161">
        <f t="shared" si="26"/>
        <v>0</v>
      </c>
      <c r="AE322" s="161">
        <f t="shared" si="26"/>
        <v>0</v>
      </c>
      <c r="AF322" s="161">
        <f t="shared" si="26"/>
        <v>0</v>
      </c>
      <c r="AG322" s="161">
        <f t="shared" si="26"/>
        <v>0</v>
      </c>
      <c r="AH322" s="161">
        <f t="shared" si="26"/>
        <v>0</v>
      </c>
      <c r="AI322" s="161">
        <f t="shared" si="26"/>
        <v>0</v>
      </c>
      <c r="AJ322" s="161">
        <f t="shared" si="26"/>
        <v>0</v>
      </c>
      <c r="AK322" s="161">
        <f t="shared" si="26"/>
        <v>0</v>
      </c>
      <c r="AL322" s="161">
        <f t="shared" si="26"/>
        <v>0</v>
      </c>
      <c r="AM322" s="161">
        <f t="shared" si="26"/>
        <v>0</v>
      </c>
      <c r="AN322" s="161">
        <f t="shared" si="26"/>
        <v>0</v>
      </c>
      <c r="AO322" s="161">
        <f t="shared" si="26"/>
        <v>0</v>
      </c>
      <c r="AP322" s="161">
        <f t="shared" si="26"/>
        <v>0</v>
      </c>
      <c r="AQ322" s="161">
        <f t="shared" si="26"/>
        <v>0</v>
      </c>
      <c r="AR322" s="161">
        <f t="shared" si="26"/>
        <v>0</v>
      </c>
      <c r="AS322" s="161">
        <f t="shared" si="26"/>
        <v>0</v>
      </c>
      <c r="AT322" s="161">
        <f t="shared" si="26"/>
        <v>0</v>
      </c>
      <c r="AU322" s="161">
        <f t="shared" si="26"/>
        <v>0</v>
      </c>
      <c r="AV322" s="161">
        <f t="shared" si="26"/>
        <v>0</v>
      </c>
      <c r="AW322" s="161">
        <f t="shared" si="26"/>
        <v>0</v>
      </c>
      <c r="AX322" s="161">
        <f t="shared" si="26"/>
        <v>0</v>
      </c>
      <c r="AY322" s="161">
        <f t="shared" si="26"/>
        <v>0</v>
      </c>
      <c r="AZ322" s="161">
        <f t="shared" si="26"/>
        <v>0</v>
      </c>
      <c r="BA322" s="161">
        <f t="shared" si="26"/>
        <v>0</v>
      </c>
      <c r="BB322" s="161">
        <f t="shared" si="26"/>
        <v>0</v>
      </c>
      <c r="BC322" s="161">
        <f t="shared" si="26"/>
        <v>0</v>
      </c>
      <c r="BD322" s="161">
        <f t="shared" si="26"/>
        <v>0</v>
      </c>
      <c r="BE322" s="161">
        <f t="shared" si="26"/>
        <v>0</v>
      </c>
      <c r="BF322" s="161">
        <f t="shared" si="26"/>
        <v>0</v>
      </c>
      <c r="BG322" s="161">
        <f t="shared" si="26"/>
        <v>0</v>
      </c>
      <c r="BH322" s="161">
        <f t="shared" si="26"/>
        <v>0</v>
      </c>
      <c r="BI322" s="161">
        <f t="shared" si="26"/>
        <v>0</v>
      </c>
      <c r="BJ322" s="161">
        <f t="shared" si="26"/>
        <v>0</v>
      </c>
      <c r="BK322" s="161">
        <f t="shared" si="26"/>
        <v>0</v>
      </c>
      <c r="BL322" s="161">
        <f t="shared" si="26"/>
        <v>0</v>
      </c>
      <c r="BM322" s="161">
        <f t="shared" ref="BM322:CP322" si="27">BM236-BM$224</f>
        <v>0</v>
      </c>
      <c r="BN322" s="161">
        <f t="shared" si="27"/>
        <v>0</v>
      </c>
      <c r="BO322" s="161">
        <f t="shared" si="27"/>
        <v>0</v>
      </c>
      <c r="BP322" s="161">
        <f t="shared" si="27"/>
        <v>0</v>
      </c>
      <c r="BQ322" s="161">
        <f t="shared" si="27"/>
        <v>0</v>
      </c>
      <c r="BR322" s="161">
        <f t="shared" si="27"/>
        <v>0</v>
      </c>
      <c r="BS322" s="161">
        <f t="shared" si="27"/>
        <v>0</v>
      </c>
      <c r="BT322" s="161">
        <f t="shared" si="27"/>
        <v>0</v>
      </c>
      <c r="BU322" s="161">
        <f t="shared" si="27"/>
        <v>0</v>
      </c>
      <c r="BV322" s="161">
        <f t="shared" si="27"/>
        <v>0</v>
      </c>
      <c r="BW322" s="161">
        <f t="shared" si="27"/>
        <v>0</v>
      </c>
      <c r="BX322" s="161">
        <f t="shared" si="27"/>
        <v>0</v>
      </c>
      <c r="BY322" s="161">
        <f t="shared" si="27"/>
        <v>0</v>
      </c>
      <c r="BZ322" s="161">
        <f t="shared" si="27"/>
        <v>0</v>
      </c>
      <c r="CA322" s="161">
        <f t="shared" si="27"/>
        <v>0</v>
      </c>
      <c r="CB322" s="161">
        <f t="shared" si="27"/>
        <v>0</v>
      </c>
      <c r="CC322" s="161">
        <f t="shared" si="27"/>
        <v>0</v>
      </c>
      <c r="CD322" s="161">
        <f t="shared" si="27"/>
        <v>0</v>
      </c>
      <c r="CE322" s="161">
        <f t="shared" si="27"/>
        <v>0</v>
      </c>
      <c r="CF322" s="161">
        <f t="shared" si="27"/>
        <v>0</v>
      </c>
      <c r="CG322" s="161">
        <f t="shared" si="27"/>
        <v>0</v>
      </c>
      <c r="CH322" s="161">
        <f t="shared" si="27"/>
        <v>0</v>
      </c>
      <c r="CI322" s="161">
        <f t="shared" si="27"/>
        <v>0</v>
      </c>
      <c r="CJ322" s="161">
        <f t="shared" si="27"/>
        <v>0</v>
      </c>
      <c r="CK322" s="161">
        <f t="shared" si="27"/>
        <v>0</v>
      </c>
      <c r="CL322" s="161">
        <f t="shared" si="27"/>
        <v>0</v>
      </c>
      <c r="CM322" s="161">
        <f t="shared" si="27"/>
        <v>0</v>
      </c>
      <c r="CN322" s="161">
        <f t="shared" si="27"/>
        <v>0</v>
      </c>
      <c r="CO322" s="161">
        <f t="shared" si="27"/>
        <v>0</v>
      </c>
      <c r="CP322" s="161">
        <f t="shared" si="27"/>
        <v>0</v>
      </c>
    </row>
    <row r="323" spans="15:94" ht="14" x14ac:dyDescent="0.3">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row>
    <row r="324" spans="15:94" ht="14" x14ac:dyDescent="0.3">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row>
    <row r="325" spans="15:94" ht="14" x14ac:dyDescent="0.3">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row>
    <row r="326" spans="15:94" ht="14" x14ac:dyDescent="0.3">
      <c r="O326" s="2" t="str">
        <f>Lists!$B$8</f>
        <v>Option 4</v>
      </c>
      <c r="P326" s="161">
        <f>P240-P$224</f>
        <v>0</v>
      </c>
      <c r="Q326" s="161">
        <f t="shared" ref="Q326:BL326" si="28">Q240-Q$224</f>
        <v>0</v>
      </c>
      <c r="R326" s="161">
        <f t="shared" si="28"/>
        <v>0</v>
      </c>
      <c r="S326" s="161">
        <f t="shared" si="28"/>
        <v>0</v>
      </c>
      <c r="T326" s="161">
        <f t="shared" si="28"/>
        <v>0</v>
      </c>
      <c r="U326" s="161">
        <f t="shared" si="28"/>
        <v>0</v>
      </c>
      <c r="V326" s="161">
        <f t="shared" si="28"/>
        <v>0</v>
      </c>
      <c r="W326" s="161">
        <f t="shared" si="28"/>
        <v>0</v>
      </c>
      <c r="X326" s="161">
        <f t="shared" si="28"/>
        <v>0</v>
      </c>
      <c r="Y326" s="161">
        <f t="shared" si="28"/>
        <v>0</v>
      </c>
      <c r="Z326" s="161">
        <f t="shared" si="28"/>
        <v>0</v>
      </c>
      <c r="AA326" s="161">
        <f t="shared" si="28"/>
        <v>0</v>
      </c>
      <c r="AB326" s="161">
        <f t="shared" si="28"/>
        <v>0</v>
      </c>
      <c r="AC326" s="161">
        <f t="shared" si="28"/>
        <v>0</v>
      </c>
      <c r="AD326" s="161">
        <f t="shared" si="28"/>
        <v>0</v>
      </c>
      <c r="AE326" s="161">
        <f t="shared" si="28"/>
        <v>0</v>
      </c>
      <c r="AF326" s="161">
        <f t="shared" si="28"/>
        <v>0</v>
      </c>
      <c r="AG326" s="161">
        <f t="shared" si="28"/>
        <v>0</v>
      </c>
      <c r="AH326" s="161">
        <f t="shared" si="28"/>
        <v>0</v>
      </c>
      <c r="AI326" s="161">
        <f t="shared" si="28"/>
        <v>0</v>
      </c>
      <c r="AJ326" s="161">
        <f t="shared" si="28"/>
        <v>0</v>
      </c>
      <c r="AK326" s="161">
        <f t="shared" si="28"/>
        <v>0</v>
      </c>
      <c r="AL326" s="161">
        <f t="shared" si="28"/>
        <v>0</v>
      </c>
      <c r="AM326" s="161">
        <f t="shared" si="28"/>
        <v>0</v>
      </c>
      <c r="AN326" s="161">
        <f t="shared" si="28"/>
        <v>0</v>
      </c>
      <c r="AO326" s="161">
        <f t="shared" si="28"/>
        <v>0</v>
      </c>
      <c r="AP326" s="161">
        <f t="shared" si="28"/>
        <v>0</v>
      </c>
      <c r="AQ326" s="161">
        <f t="shared" si="28"/>
        <v>0</v>
      </c>
      <c r="AR326" s="161">
        <f t="shared" si="28"/>
        <v>0</v>
      </c>
      <c r="AS326" s="161">
        <f t="shared" si="28"/>
        <v>0</v>
      </c>
      <c r="AT326" s="161">
        <f t="shared" si="28"/>
        <v>0</v>
      </c>
      <c r="AU326" s="161">
        <f t="shared" si="28"/>
        <v>0</v>
      </c>
      <c r="AV326" s="161">
        <f t="shared" si="28"/>
        <v>0</v>
      </c>
      <c r="AW326" s="161">
        <f t="shared" si="28"/>
        <v>0</v>
      </c>
      <c r="AX326" s="161">
        <f t="shared" si="28"/>
        <v>0</v>
      </c>
      <c r="AY326" s="161">
        <f t="shared" si="28"/>
        <v>0</v>
      </c>
      <c r="AZ326" s="161">
        <f t="shared" si="28"/>
        <v>0</v>
      </c>
      <c r="BA326" s="161">
        <f t="shared" si="28"/>
        <v>0</v>
      </c>
      <c r="BB326" s="161">
        <f t="shared" si="28"/>
        <v>0</v>
      </c>
      <c r="BC326" s="161">
        <f t="shared" si="28"/>
        <v>0</v>
      </c>
      <c r="BD326" s="161">
        <f t="shared" si="28"/>
        <v>0</v>
      </c>
      <c r="BE326" s="161">
        <f t="shared" si="28"/>
        <v>0</v>
      </c>
      <c r="BF326" s="161">
        <f t="shared" si="28"/>
        <v>0</v>
      </c>
      <c r="BG326" s="161">
        <f t="shared" si="28"/>
        <v>0</v>
      </c>
      <c r="BH326" s="161">
        <f t="shared" si="28"/>
        <v>0</v>
      </c>
      <c r="BI326" s="161">
        <f t="shared" si="28"/>
        <v>0</v>
      </c>
      <c r="BJ326" s="161">
        <f t="shared" si="28"/>
        <v>0</v>
      </c>
      <c r="BK326" s="161">
        <f t="shared" si="28"/>
        <v>0</v>
      </c>
      <c r="BL326" s="161">
        <f t="shared" si="28"/>
        <v>0</v>
      </c>
      <c r="BM326" s="161">
        <f t="shared" ref="BM326:CP326" si="29">BM240-BM$224</f>
        <v>0</v>
      </c>
      <c r="BN326" s="161">
        <f t="shared" si="29"/>
        <v>0</v>
      </c>
      <c r="BO326" s="161">
        <f t="shared" si="29"/>
        <v>0</v>
      </c>
      <c r="BP326" s="161">
        <f t="shared" si="29"/>
        <v>0</v>
      </c>
      <c r="BQ326" s="161">
        <f t="shared" si="29"/>
        <v>0</v>
      </c>
      <c r="BR326" s="161">
        <f t="shared" si="29"/>
        <v>0</v>
      </c>
      <c r="BS326" s="161">
        <f t="shared" si="29"/>
        <v>0</v>
      </c>
      <c r="BT326" s="161">
        <f t="shared" si="29"/>
        <v>0</v>
      </c>
      <c r="BU326" s="161">
        <f t="shared" si="29"/>
        <v>0</v>
      </c>
      <c r="BV326" s="161">
        <f t="shared" si="29"/>
        <v>0</v>
      </c>
      <c r="BW326" s="161">
        <f t="shared" si="29"/>
        <v>0</v>
      </c>
      <c r="BX326" s="161">
        <f t="shared" si="29"/>
        <v>0</v>
      </c>
      <c r="BY326" s="161">
        <f t="shared" si="29"/>
        <v>0</v>
      </c>
      <c r="BZ326" s="161">
        <f t="shared" si="29"/>
        <v>0</v>
      </c>
      <c r="CA326" s="161">
        <f t="shared" si="29"/>
        <v>0</v>
      </c>
      <c r="CB326" s="161">
        <f t="shared" si="29"/>
        <v>0</v>
      </c>
      <c r="CC326" s="161">
        <f t="shared" si="29"/>
        <v>0</v>
      </c>
      <c r="CD326" s="161">
        <f t="shared" si="29"/>
        <v>0</v>
      </c>
      <c r="CE326" s="161">
        <f t="shared" si="29"/>
        <v>0</v>
      </c>
      <c r="CF326" s="161">
        <f t="shared" si="29"/>
        <v>0</v>
      </c>
      <c r="CG326" s="161">
        <f t="shared" si="29"/>
        <v>0</v>
      </c>
      <c r="CH326" s="161">
        <f t="shared" si="29"/>
        <v>0</v>
      </c>
      <c r="CI326" s="161">
        <f t="shared" si="29"/>
        <v>0</v>
      </c>
      <c r="CJ326" s="161">
        <f t="shared" si="29"/>
        <v>0</v>
      </c>
      <c r="CK326" s="161">
        <f t="shared" si="29"/>
        <v>0</v>
      </c>
      <c r="CL326" s="161">
        <f t="shared" si="29"/>
        <v>0</v>
      </c>
      <c r="CM326" s="161">
        <f t="shared" si="29"/>
        <v>0</v>
      </c>
      <c r="CN326" s="161">
        <f t="shared" si="29"/>
        <v>0</v>
      </c>
      <c r="CO326" s="161">
        <f t="shared" si="29"/>
        <v>0</v>
      </c>
      <c r="CP326" s="161">
        <f t="shared" si="29"/>
        <v>0</v>
      </c>
    </row>
    <row r="327" spans="15:94" ht="14" x14ac:dyDescent="0.3">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row>
    <row r="328" spans="15:94" ht="14" x14ac:dyDescent="0.3">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row>
    <row r="329" spans="15:94" ht="14" x14ac:dyDescent="0.3">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c r="BP329" s="161"/>
      <c r="BQ329" s="161"/>
      <c r="BR329" s="161"/>
      <c r="BS329" s="161"/>
      <c r="BT329" s="161"/>
      <c r="BU329" s="161"/>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row>
    <row r="330" spans="15:94" ht="14" x14ac:dyDescent="0.3">
      <c r="O330" s="2" t="str">
        <f>Lists!$B$9</f>
        <v>Option 5</v>
      </c>
      <c r="P330" s="161">
        <f>P244-P$224</f>
        <v>0</v>
      </c>
      <c r="Q330" s="161">
        <f t="shared" ref="Q330:BL330" si="30">Q244-Q$224</f>
        <v>0</v>
      </c>
      <c r="R330" s="161">
        <f t="shared" si="30"/>
        <v>0</v>
      </c>
      <c r="S330" s="161">
        <f t="shared" si="30"/>
        <v>0</v>
      </c>
      <c r="T330" s="161">
        <f t="shared" si="30"/>
        <v>0</v>
      </c>
      <c r="U330" s="161">
        <f t="shared" si="30"/>
        <v>0</v>
      </c>
      <c r="V330" s="161">
        <f t="shared" si="30"/>
        <v>0</v>
      </c>
      <c r="W330" s="161">
        <f t="shared" si="30"/>
        <v>0</v>
      </c>
      <c r="X330" s="161">
        <f t="shared" si="30"/>
        <v>0</v>
      </c>
      <c r="Y330" s="161">
        <f t="shared" si="30"/>
        <v>0</v>
      </c>
      <c r="Z330" s="161">
        <f t="shared" si="30"/>
        <v>0</v>
      </c>
      <c r="AA330" s="161">
        <f t="shared" si="30"/>
        <v>0</v>
      </c>
      <c r="AB330" s="161">
        <f t="shared" si="30"/>
        <v>0</v>
      </c>
      <c r="AC330" s="161">
        <f t="shared" si="30"/>
        <v>0</v>
      </c>
      <c r="AD330" s="161">
        <f t="shared" si="30"/>
        <v>0</v>
      </c>
      <c r="AE330" s="161">
        <f t="shared" si="30"/>
        <v>0</v>
      </c>
      <c r="AF330" s="161">
        <f t="shared" si="30"/>
        <v>0</v>
      </c>
      <c r="AG330" s="161">
        <f t="shared" si="30"/>
        <v>0</v>
      </c>
      <c r="AH330" s="161">
        <f t="shared" si="30"/>
        <v>0</v>
      </c>
      <c r="AI330" s="161">
        <f t="shared" si="30"/>
        <v>0</v>
      </c>
      <c r="AJ330" s="161">
        <f t="shared" si="30"/>
        <v>0</v>
      </c>
      <c r="AK330" s="161">
        <f t="shared" si="30"/>
        <v>0</v>
      </c>
      <c r="AL330" s="161">
        <f t="shared" si="30"/>
        <v>0</v>
      </c>
      <c r="AM330" s="161">
        <f t="shared" si="30"/>
        <v>0</v>
      </c>
      <c r="AN330" s="161">
        <f t="shared" si="30"/>
        <v>0</v>
      </c>
      <c r="AO330" s="161">
        <f t="shared" si="30"/>
        <v>0</v>
      </c>
      <c r="AP330" s="161">
        <f t="shared" si="30"/>
        <v>0</v>
      </c>
      <c r="AQ330" s="161">
        <f t="shared" si="30"/>
        <v>0</v>
      </c>
      <c r="AR330" s="161">
        <f t="shared" si="30"/>
        <v>0</v>
      </c>
      <c r="AS330" s="161">
        <f t="shared" si="30"/>
        <v>0</v>
      </c>
      <c r="AT330" s="161">
        <f t="shared" si="30"/>
        <v>0</v>
      </c>
      <c r="AU330" s="161">
        <f t="shared" si="30"/>
        <v>0</v>
      </c>
      <c r="AV330" s="161">
        <f t="shared" si="30"/>
        <v>0</v>
      </c>
      <c r="AW330" s="161">
        <f t="shared" si="30"/>
        <v>0</v>
      </c>
      <c r="AX330" s="161">
        <f t="shared" si="30"/>
        <v>0</v>
      </c>
      <c r="AY330" s="161">
        <f t="shared" si="30"/>
        <v>0</v>
      </c>
      <c r="AZ330" s="161">
        <f t="shared" si="30"/>
        <v>0</v>
      </c>
      <c r="BA330" s="161">
        <f t="shared" si="30"/>
        <v>0</v>
      </c>
      <c r="BB330" s="161">
        <f t="shared" si="30"/>
        <v>0</v>
      </c>
      <c r="BC330" s="161">
        <f t="shared" si="30"/>
        <v>0</v>
      </c>
      <c r="BD330" s="161">
        <f t="shared" si="30"/>
        <v>0</v>
      </c>
      <c r="BE330" s="161">
        <f t="shared" si="30"/>
        <v>0</v>
      </c>
      <c r="BF330" s="161">
        <f t="shared" si="30"/>
        <v>0</v>
      </c>
      <c r="BG330" s="161">
        <f t="shared" si="30"/>
        <v>0</v>
      </c>
      <c r="BH330" s="161">
        <f t="shared" si="30"/>
        <v>0</v>
      </c>
      <c r="BI330" s="161">
        <f t="shared" si="30"/>
        <v>0</v>
      </c>
      <c r="BJ330" s="161">
        <f t="shared" si="30"/>
        <v>0</v>
      </c>
      <c r="BK330" s="161">
        <f t="shared" si="30"/>
        <v>0</v>
      </c>
      <c r="BL330" s="161">
        <f t="shared" si="30"/>
        <v>0</v>
      </c>
      <c r="BM330" s="161">
        <f t="shared" ref="BM330:CP330" si="31">BM244-BM$224</f>
        <v>0</v>
      </c>
      <c r="BN330" s="161">
        <f t="shared" si="31"/>
        <v>0</v>
      </c>
      <c r="BO330" s="161">
        <f t="shared" si="31"/>
        <v>0</v>
      </c>
      <c r="BP330" s="161">
        <f t="shared" si="31"/>
        <v>0</v>
      </c>
      <c r="BQ330" s="161">
        <f t="shared" si="31"/>
        <v>0</v>
      </c>
      <c r="BR330" s="161">
        <f t="shared" si="31"/>
        <v>0</v>
      </c>
      <c r="BS330" s="161">
        <f t="shared" si="31"/>
        <v>0</v>
      </c>
      <c r="BT330" s="161">
        <f t="shared" si="31"/>
        <v>0</v>
      </c>
      <c r="BU330" s="161">
        <f t="shared" si="31"/>
        <v>0</v>
      </c>
      <c r="BV330" s="161">
        <f t="shared" si="31"/>
        <v>0</v>
      </c>
      <c r="BW330" s="161">
        <f t="shared" si="31"/>
        <v>0</v>
      </c>
      <c r="BX330" s="161">
        <f t="shared" si="31"/>
        <v>0</v>
      </c>
      <c r="BY330" s="161">
        <f t="shared" si="31"/>
        <v>0</v>
      </c>
      <c r="BZ330" s="161">
        <f t="shared" si="31"/>
        <v>0</v>
      </c>
      <c r="CA330" s="161">
        <f t="shared" si="31"/>
        <v>0</v>
      </c>
      <c r="CB330" s="161">
        <f t="shared" si="31"/>
        <v>0</v>
      </c>
      <c r="CC330" s="161">
        <f t="shared" si="31"/>
        <v>0</v>
      </c>
      <c r="CD330" s="161">
        <f t="shared" si="31"/>
        <v>0</v>
      </c>
      <c r="CE330" s="161">
        <f t="shared" si="31"/>
        <v>0</v>
      </c>
      <c r="CF330" s="161">
        <f t="shared" si="31"/>
        <v>0</v>
      </c>
      <c r="CG330" s="161">
        <f t="shared" si="31"/>
        <v>0</v>
      </c>
      <c r="CH330" s="161">
        <f t="shared" si="31"/>
        <v>0</v>
      </c>
      <c r="CI330" s="161">
        <f t="shared" si="31"/>
        <v>0</v>
      </c>
      <c r="CJ330" s="161">
        <f t="shared" si="31"/>
        <v>0</v>
      </c>
      <c r="CK330" s="161">
        <f t="shared" si="31"/>
        <v>0</v>
      </c>
      <c r="CL330" s="161">
        <f t="shared" si="31"/>
        <v>0</v>
      </c>
      <c r="CM330" s="161">
        <f t="shared" si="31"/>
        <v>0</v>
      </c>
      <c r="CN330" s="161">
        <f t="shared" si="31"/>
        <v>0</v>
      </c>
      <c r="CO330" s="161">
        <f t="shared" si="31"/>
        <v>0</v>
      </c>
      <c r="CP330" s="161">
        <f t="shared" si="31"/>
        <v>0</v>
      </c>
    </row>
    <row r="331" spans="15:94" ht="14" x14ac:dyDescent="0.3">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row>
    <row r="332" spans="15:94" ht="14" x14ac:dyDescent="0.3">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row>
    <row r="333" spans="15:94" ht="14" x14ac:dyDescent="0.3">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row>
    <row r="334" spans="15:94" ht="14" x14ac:dyDescent="0.3">
      <c r="O334" s="2" t="str">
        <f>Lists!$B$10</f>
        <v>Option 6</v>
      </c>
      <c r="P334" s="161">
        <f>P248-P$224</f>
        <v>0</v>
      </c>
      <c r="Q334" s="161">
        <f t="shared" ref="Q334:BL334" si="32">Q248-Q$224</f>
        <v>0</v>
      </c>
      <c r="R334" s="161">
        <f t="shared" si="32"/>
        <v>0</v>
      </c>
      <c r="S334" s="161">
        <f t="shared" si="32"/>
        <v>0</v>
      </c>
      <c r="T334" s="161">
        <f t="shared" si="32"/>
        <v>0</v>
      </c>
      <c r="U334" s="161">
        <f t="shared" si="32"/>
        <v>0</v>
      </c>
      <c r="V334" s="161">
        <f t="shared" si="32"/>
        <v>0</v>
      </c>
      <c r="W334" s="161">
        <f t="shared" si="32"/>
        <v>0</v>
      </c>
      <c r="X334" s="161">
        <f t="shared" si="32"/>
        <v>0</v>
      </c>
      <c r="Y334" s="161">
        <f t="shared" si="32"/>
        <v>0</v>
      </c>
      <c r="Z334" s="161">
        <f t="shared" si="32"/>
        <v>0</v>
      </c>
      <c r="AA334" s="161">
        <f t="shared" si="32"/>
        <v>0</v>
      </c>
      <c r="AB334" s="161">
        <f t="shared" si="32"/>
        <v>0</v>
      </c>
      <c r="AC334" s="161">
        <f t="shared" si="32"/>
        <v>0</v>
      </c>
      <c r="AD334" s="161">
        <f t="shared" si="32"/>
        <v>0</v>
      </c>
      <c r="AE334" s="161">
        <f t="shared" si="32"/>
        <v>0</v>
      </c>
      <c r="AF334" s="161">
        <f t="shared" si="32"/>
        <v>0</v>
      </c>
      <c r="AG334" s="161">
        <f t="shared" si="32"/>
        <v>0</v>
      </c>
      <c r="AH334" s="161">
        <f t="shared" si="32"/>
        <v>0</v>
      </c>
      <c r="AI334" s="161">
        <f t="shared" si="32"/>
        <v>0</v>
      </c>
      <c r="AJ334" s="161">
        <f t="shared" si="32"/>
        <v>0</v>
      </c>
      <c r="AK334" s="161">
        <f t="shared" si="32"/>
        <v>0</v>
      </c>
      <c r="AL334" s="161">
        <f t="shared" si="32"/>
        <v>0</v>
      </c>
      <c r="AM334" s="161">
        <f t="shared" si="32"/>
        <v>0</v>
      </c>
      <c r="AN334" s="161">
        <f t="shared" si="32"/>
        <v>0</v>
      </c>
      <c r="AO334" s="161">
        <f t="shared" si="32"/>
        <v>0</v>
      </c>
      <c r="AP334" s="161">
        <f t="shared" si="32"/>
        <v>0</v>
      </c>
      <c r="AQ334" s="161">
        <f t="shared" si="32"/>
        <v>0</v>
      </c>
      <c r="AR334" s="161">
        <f t="shared" si="32"/>
        <v>0</v>
      </c>
      <c r="AS334" s="161">
        <f t="shared" si="32"/>
        <v>0</v>
      </c>
      <c r="AT334" s="161">
        <f t="shared" si="32"/>
        <v>0</v>
      </c>
      <c r="AU334" s="161">
        <f t="shared" si="32"/>
        <v>0</v>
      </c>
      <c r="AV334" s="161">
        <f t="shared" si="32"/>
        <v>0</v>
      </c>
      <c r="AW334" s="161">
        <f t="shared" si="32"/>
        <v>0</v>
      </c>
      <c r="AX334" s="161">
        <f t="shared" si="32"/>
        <v>0</v>
      </c>
      <c r="AY334" s="161">
        <f t="shared" si="32"/>
        <v>0</v>
      </c>
      <c r="AZ334" s="161">
        <f t="shared" si="32"/>
        <v>0</v>
      </c>
      <c r="BA334" s="161">
        <f t="shared" si="32"/>
        <v>0</v>
      </c>
      <c r="BB334" s="161">
        <f t="shared" si="32"/>
        <v>0</v>
      </c>
      <c r="BC334" s="161">
        <f t="shared" si="32"/>
        <v>0</v>
      </c>
      <c r="BD334" s="161">
        <f t="shared" si="32"/>
        <v>0</v>
      </c>
      <c r="BE334" s="161">
        <f t="shared" si="32"/>
        <v>0</v>
      </c>
      <c r="BF334" s="161">
        <f t="shared" si="32"/>
        <v>0</v>
      </c>
      <c r="BG334" s="161">
        <f t="shared" si="32"/>
        <v>0</v>
      </c>
      <c r="BH334" s="161">
        <f t="shared" si="32"/>
        <v>0</v>
      </c>
      <c r="BI334" s="161">
        <f t="shared" si="32"/>
        <v>0</v>
      </c>
      <c r="BJ334" s="161">
        <f t="shared" si="32"/>
        <v>0</v>
      </c>
      <c r="BK334" s="161">
        <f t="shared" si="32"/>
        <v>0</v>
      </c>
      <c r="BL334" s="161">
        <f t="shared" si="32"/>
        <v>0</v>
      </c>
      <c r="BM334" s="161">
        <f t="shared" ref="BM334:CP334" si="33">BM248-BM$224</f>
        <v>0</v>
      </c>
      <c r="BN334" s="161">
        <f t="shared" si="33"/>
        <v>0</v>
      </c>
      <c r="BO334" s="161">
        <f t="shared" si="33"/>
        <v>0</v>
      </c>
      <c r="BP334" s="161">
        <f t="shared" si="33"/>
        <v>0</v>
      </c>
      <c r="BQ334" s="161">
        <f t="shared" si="33"/>
        <v>0</v>
      </c>
      <c r="BR334" s="161">
        <f t="shared" si="33"/>
        <v>0</v>
      </c>
      <c r="BS334" s="161">
        <f t="shared" si="33"/>
        <v>0</v>
      </c>
      <c r="BT334" s="161">
        <f t="shared" si="33"/>
        <v>0</v>
      </c>
      <c r="BU334" s="161">
        <f t="shared" si="33"/>
        <v>0</v>
      </c>
      <c r="BV334" s="161">
        <f t="shared" si="33"/>
        <v>0</v>
      </c>
      <c r="BW334" s="161">
        <f t="shared" si="33"/>
        <v>0</v>
      </c>
      <c r="BX334" s="161">
        <f t="shared" si="33"/>
        <v>0</v>
      </c>
      <c r="BY334" s="161">
        <f t="shared" si="33"/>
        <v>0</v>
      </c>
      <c r="BZ334" s="161">
        <f t="shared" si="33"/>
        <v>0</v>
      </c>
      <c r="CA334" s="161">
        <f t="shared" si="33"/>
        <v>0</v>
      </c>
      <c r="CB334" s="161">
        <f t="shared" si="33"/>
        <v>0</v>
      </c>
      <c r="CC334" s="161">
        <f t="shared" si="33"/>
        <v>0</v>
      </c>
      <c r="CD334" s="161">
        <f t="shared" si="33"/>
        <v>0</v>
      </c>
      <c r="CE334" s="161">
        <f t="shared" si="33"/>
        <v>0</v>
      </c>
      <c r="CF334" s="161">
        <f t="shared" si="33"/>
        <v>0</v>
      </c>
      <c r="CG334" s="161">
        <f t="shared" si="33"/>
        <v>0</v>
      </c>
      <c r="CH334" s="161">
        <f t="shared" si="33"/>
        <v>0</v>
      </c>
      <c r="CI334" s="161">
        <f t="shared" si="33"/>
        <v>0</v>
      </c>
      <c r="CJ334" s="161">
        <f t="shared" si="33"/>
        <v>0</v>
      </c>
      <c r="CK334" s="161">
        <f t="shared" si="33"/>
        <v>0</v>
      </c>
      <c r="CL334" s="161">
        <f t="shared" si="33"/>
        <v>0</v>
      </c>
      <c r="CM334" s="161">
        <f t="shared" si="33"/>
        <v>0</v>
      </c>
      <c r="CN334" s="161">
        <f t="shared" si="33"/>
        <v>0</v>
      </c>
      <c r="CO334" s="161">
        <f t="shared" si="33"/>
        <v>0</v>
      </c>
      <c r="CP334" s="161">
        <f t="shared" si="33"/>
        <v>0</v>
      </c>
    </row>
    <row r="335" spans="15:94" ht="14" x14ac:dyDescent="0.3">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row>
    <row r="336" spans="15:94" ht="14" x14ac:dyDescent="0.3">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c r="BP336" s="161"/>
      <c r="BQ336" s="161"/>
      <c r="BR336" s="161"/>
      <c r="BS336" s="161"/>
      <c r="BT336" s="161"/>
      <c r="BU336" s="161"/>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row>
    <row r="337" spans="15:94" ht="14" x14ac:dyDescent="0.3">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c r="BP337" s="161"/>
      <c r="BQ337" s="161"/>
      <c r="BR337" s="161"/>
      <c r="BS337" s="161"/>
      <c r="BT337" s="161"/>
      <c r="BU337" s="161"/>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row>
    <row r="338" spans="15:94" ht="14" x14ac:dyDescent="0.3">
      <c r="O338" s="2" t="str">
        <f>Lists!$B$11</f>
        <v>Option 7</v>
      </c>
      <c r="P338" s="161">
        <f>P252-P$224</f>
        <v>0</v>
      </c>
      <c r="Q338" s="161">
        <f t="shared" ref="Q338:BL338" si="34">Q252-Q$224</f>
        <v>0</v>
      </c>
      <c r="R338" s="161">
        <f t="shared" si="34"/>
        <v>0</v>
      </c>
      <c r="S338" s="161">
        <f t="shared" si="34"/>
        <v>0</v>
      </c>
      <c r="T338" s="161">
        <f t="shared" si="34"/>
        <v>0</v>
      </c>
      <c r="U338" s="161">
        <f t="shared" si="34"/>
        <v>0</v>
      </c>
      <c r="V338" s="161">
        <f t="shared" si="34"/>
        <v>0</v>
      </c>
      <c r="W338" s="161">
        <f t="shared" si="34"/>
        <v>0</v>
      </c>
      <c r="X338" s="161">
        <f t="shared" si="34"/>
        <v>0</v>
      </c>
      <c r="Y338" s="161">
        <f t="shared" si="34"/>
        <v>0</v>
      </c>
      <c r="Z338" s="161">
        <f t="shared" si="34"/>
        <v>0</v>
      </c>
      <c r="AA338" s="161">
        <f t="shared" si="34"/>
        <v>0</v>
      </c>
      <c r="AB338" s="161">
        <f t="shared" si="34"/>
        <v>0</v>
      </c>
      <c r="AC338" s="161">
        <f t="shared" si="34"/>
        <v>0</v>
      </c>
      <c r="AD338" s="161">
        <f t="shared" si="34"/>
        <v>0</v>
      </c>
      <c r="AE338" s="161">
        <f t="shared" si="34"/>
        <v>0</v>
      </c>
      <c r="AF338" s="161">
        <f t="shared" si="34"/>
        <v>0</v>
      </c>
      <c r="AG338" s="161">
        <f t="shared" si="34"/>
        <v>0</v>
      </c>
      <c r="AH338" s="161">
        <f t="shared" si="34"/>
        <v>0</v>
      </c>
      <c r="AI338" s="161">
        <f t="shared" si="34"/>
        <v>0</v>
      </c>
      <c r="AJ338" s="161">
        <f t="shared" si="34"/>
        <v>0</v>
      </c>
      <c r="AK338" s="161">
        <f t="shared" si="34"/>
        <v>0</v>
      </c>
      <c r="AL338" s="161">
        <f t="shared" si="34"/>
        <v>0</v>
      </c>
      <c r="AM338" s="161">
        <f t="shared" si="34"/>
        <v>0</v>
      </c>
      <c r="AN338" s="161">
        <f t="shared" si="34"/>
        <v>0</v>
      </c>
      <c r="AO338" s="161">
        <f t="shared" si="34"/>
        <v>0</v>
      </c>
      <c r="AP338" s="161">
        <f t="shared" si="34"/>
        <v>0</v>
      </c>
      <c r="AQ338" s="161">
        <f t="shared" si="34"/>
        <v>0</v>
      </c>
      <c r="AR338" s="161">
        <f t="shared" si="34"/>
        <v>0</v>
      </c>
      <c r="AS338" s="161">
        <f t="shared" si="34"/>
        <v>0</v>
      </c>
      <c r="AT338" s="161">
        <f t="shared" si="34"/>
        <v>0</v>
      </c>
      <c r="AU338" s="161">
        <f t="shared" si="34"/>
        <v>0</v>
      </c>
      <c r="AV338" s="161">
        <f t="shared" si="34"/>
        <v>0</v>
      </c>
      <c r="AW338" s="161">
        <f t="shared" si="34"/>
        <v>0</v>
      </c>
      <c r="AX338" s="161">
        <f t="shared" si="34"/>
        <v>0</v>
      </c>
      <c r="AY338" s="161">
        <f t="shared" si="34"/>
        <v>0</v>
      </c>
      <c r="AZ338" s="161">
        <f t="shared" si="34"/>
        <v>0</v>
      </c>
      <c r="BA338" s="161">
        <f t="shared" si="34"/>
        <v>0</v>
      </c>
      <c r="BB338" s="161">
        <f t="shared" si="34"/>
        <v>0</v>
      </c>
      <c r="BC338" s="161">
        <f t="shared" si="34"/>
        <v>0</v>
      </c>
      <c r="BD338" s="161">
        <f t="shared" si="34"/>
        <v>0</v>
      </c>
      <c r="BE338" s="161">
        <f t="shared" si="34"/>
        <v>0</v>
      </c>
      <c r="BF338" s="161">
        <f t="shared" si="34"/>
        <v>0</v>
      </c>
      <c r="BG338" s="161">
        <f t="shared" si="34"/>
        <v>0</v>
      </c>
      <c r="BH338" s="161">
        <f t="shared" si="34"/>
        <v>0</v>
      </c>
      <c r="BI338" s="161">
        <f t="shared" si="34"/>
        <v>0</v>
      </c>
      <c r="BJ338" s="161">
        <f t="shared" si="34"/>
        <v>0</v>
      </c>
      <c r="BK338" s="161">
        <f t="shared" si="34"/>
        <v>0</v>
      </c>
      <c r="BL338" s="161">
        <f t="shared" si="34"/>
        <v>0</v>
      </c>
      <c r="BM338" s="161">
        <f t="shared" ref="BM338:CP338" si="35">BM252-BM$224</f>
        <v>0</v>
      </c>
      <c r="BN338" s="161">
        <f t="shared" si="35"/>
        <v>0</v>
      </c>
      <c r="BO338" s="161">
        <f t="shared" si="35"/>
        <v>0</v>
      </c>
      <c r="BP338" s="161">
        <f t="shared" si="35"/>
        <v>0</v>
      </c>
      <c r="BQ338" s="161">
        <f t="shared" si="35"/>
        <v>0</v>
      </c>
      <c r="BR338" s="161">
        <f t="shared" si="35"/>
        <v>0</v>
      </c>
      <c r="BS338" s="161">
        <f t="shared" si="35"/>
        <v>0</v>
      </c>
      <c r="BT338" s="161">
        <f t="shared" si="35"/>
        <v>0</v>
      </c>
      <c r="BU338" s="161">
        <f t="shared" si="35"/>
        <v>0</v>
      </c>
      <c r="BV338" s="161">
        <f t="shared" si="35"/>
        <v>0</v>
      </c>
      <c r="BW338" s="161">
        <f t="shared" si="35"/>
        <v>0</v>
      </c>
      <c r="BX338" s="161">
        <f t="shared" si="35"/>
        <v>0</v>
      </c>
      <c r="BY338" s="161">
        <f t="shared" si="35"/>
        <v>0</v>
      </c>
      <c r="BZ338" s="161">
        <f t="shared" si="35"/>
        <v>0</v>
      </c>
      <c r="CA338" s="161">
        <f t="shared" si="35"/>
        <v>0</v>
      </c>
      <c r="CB338" s="161">
        <f t="shared" si="35"/>
        <v>0</v>
      </c>
      <c r="CC338" s="161">
        <f t="shared" si="35"/>
        <v>0</v>
      </c>
      <c r="CD338" s="161">
        <f t="shared" si="35"/>
        <v>0</v>
      </c>
      <c r="CE338" s="161">
        <f t="shared" si="35"/>
        <v>0</v>
      </c>
      <c r="CF338" s="161">
        <f t="shared" si="35"/>
        <v>0</v>
      </c>
      <c r="CG338" s="161">
        <f t="shared" si="35"/>
        <v>0</v>
      </c>
      <c r="CH338" s="161">
        <f t="shared" si="35"/>
        <v>0</v>
      </c>
      <c r="CI338" s="161">
        <f t="shared" si="35"/>
        <v>0</v>
      </c>
      <c r="CJ338" s="161">
        <f t="shared" si="35"/>
        <v>0</v>
      </c>
      <c r="CK338" s="161">
        <f t="shared" si="35"/>
        <v>0</v>
      </c>
      <c r="CL338" s="161">
        <f t="shared" si="35"/>
        <v>0</v>
      </c>
      <c r="CM338" s="161">
        <f t="shared" si="35"/>
        <v>0</v>
      </c>
      <c r="CN338" s="161">
        <f t="shared" si="35"/>
        <v>0</v>
      </c>
      <c r="CO338" s="161">
        <f t="shared" si="35"/>
        <v>0</v>
      </c>
      <c r="CP338" s="161">
        <f t="shared" si="35"/>
        <v>0</v>
      </c>
    </row>
    <row r="339" spans="15:94" ht="14" x14ac:dyDescent="0.3">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row>
    <row r="340" spans="15:94" ht="14" x14ac:dyDescent="0.3">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row>
    <row r="341" spans="15:94" ht="14" x14ac:dyDescent="0.3">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c r="BP341" s="161"/>
      <c r="BQ341" s="161"/>
      <c r="BR341" s="161"/>
      <c r="BS341" s="161"/>
      <c r="BT341" s="161"/>
      <c r="BU341" s="161"/>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row>
    <row r="342" spans="15:94" ht="14" x14ac:dyDescent="0.3">
      <c r="O342" s="2" t="str">
        <f>Lists!$B$12</f>
        <v>Option 8</v>
      </c>
      <c r="P342" s="161">
        <f>P256-P$224</f>
        <v>0</v>
      </c>
      <c r="Q342" s="161">
        <f t="shared" ref="Q342:BL342" si="36">Q256-Q$224</f>
        <v>0</v>
      </c>
      <c r="R342" s="161">
        <f t="shared" si="36"/>
        <v>0</v>
      </c>
      <c r="S342" s="161">
        <f t="shared" si="36"/>
        <v>0</v>
      </c>
      <c r="T342" s="161">
        <f t="shared" si="36"/>
        <v>0</v>
      </c>
      <c r="U342" s="161">
        <f t="shared" si="36"/>
        <v>0</v>
      </c>
      <c r="V342" s="161">
        <f t="shared" si="36"/>
        <v>0</v>
      </c>
      <c r="W342" s="161">
        <f t="shared" si="36"/>
        <v>0</v>
      </c>
      <c r="X342" s="161">
        <f t="shared" si="36"/>
        <v>0</v>
      </c>
      <c r="Y342" s="161">
        <f t="shared" si="36"/>
        <v>0</v>
      </c>
      <c r="Z342" s="161">
        <f t="shared" si="36"/>
        <v>0</v>
      </c>
      <c r="AA342" s="161">
        <f t="shared" si="36"/>
        <v>0</v>
      </c>
      <c r="AB342" s="161">
        <f t="shared" si="36"/>
        <v>0</v>
      </c>
      <c r="AC342" s="161">
        <f t="shared" si="36"/>
        <v>0</v>
      </c>
      <c r="AD342" s="161">
        <f t="shared" si="36"/>
        <v>0</v>
      </c>
      <c r="AE342" s="161">
        <f t="shared" si="36"/>
        <v>0</v>
      </c>
      <c r="AF342" s="161">
        <f t="shared" si="36"/>
        <v>0</v>
      </c>
      <c r="AG342" s="161">
        <f t="shared" si="36"/>
        <v>0</v>
      </c>
      <c r="AH342" s="161">
        <f t="shared" si="36"/>
        <v>0</v>
      </c>
      <c r="AI342" s="161">
        <f t="shared" si="36"/>
        <v>0</v>
      </c>
      <c r="AJ342" s="161">
        <f t="shared" si="36"/>
        <v>0</v>
      </c>
      <c r="AK342" s="161">
        <f t="shared" si="36"/>
        <v>0</v>
      </c>
      <c r="AL342" s="161">
        <f t="shared" si="36"/>
        <v>0</v>
      </c>
      <c r="AM342" s="161">
        <f t="shared" si="36"/>
        <v>0</v>
      </c>
      <c r="AN342" s="161">
        <f t="shared" si="36"/>
        <v>0</v>
      </c>
      <c r="AO342" s="161">
        <f t="shared" si="36"/>
        <v>0</v>
      </c>
      <c r="AP342" s="161">
        <f t="shared" si="36"/>
        <v>0</v>
      </c>
      <c r="AQ342" s="161">
        <f t="shared" si="36"/>
        <v>0</v>
      </c>
      <c r="AR342" s="161">
        <f t="shared" si="36"/>
        <v>0</v>
      </c>
      <c r="AS342" s="161">
        <f t="shared" si="36"/>
        <v>0</v>
      </c>
      <c r="AT342" s="161">
        <f t="shared" si="36"/>
        <v>0</v>
      </c>
      <c r="AU342" s="161">
        <f t="shared" si="36"/>
        <v>0</v>
      </c>
      <c r="AV342" s="161">
        <f t="shared" si="36"/>
        <v>0</v>
      </c>
      <c r="AW342" s="161">
        <f t="shared" si="36"/>
        <v>0</v>
      </c>
      <c r="AX342" s="161">
        <f t="shared" si="36"/>
        <v>0</v>
      </c>
      <c r="AY342" s="161">
        <f t="shared" si="36"/>
        <v>0</v>
      </c>
      <c r="AZ342" s="161">
        <f t="shared" si="36"/>
        <v>0</v>
      </c>
      <c r="BA342" s="161">
        <f t="shared" si="36"/>
        <v>0</v>
      </c>
      <c r="BB342" s="161">
        <f t="shared" si="36"/>
        <v>0</v>
      </c>
      <c r="BC342" s="161">
        <f t="shared" si="36"/>
        <v>0</v>
      </c>
      <c r="BD342" s="161">
        <f t="shared" si="36"/>
        <v>0</v>
      </c>
      <c r="BE342" s="161">
        <f t="shared" si="36"/>
        <v>0</v>
      </c>
      <c r="BF342" s="161">
        <f t="shared" si="36"/>
        <v>0</v>
      </c>
      <c r="BG342" s="161">
        <f t="shared" si="36"/>
        <v>0</v>
      </c>
      <c r="BH342" s="161">
        <f t="shared" si="36"/>
        <v>0</v>
      </c>
      <c r="BI342" s="161">
        <f t="shared" si="36"/>
        <v>0</v>
      </c>
      <c r="BJ342" s="161">
        <f t="shared" si="36"/>
        <v>0</v>
      </c>
      <c r="BK342" s="161">
        <f t="shared" si="36"/>
        <v>0</v>
      </c>
      <c r="BL342" s="161">
        <f t="shared" si="36"/>
        <v>0</v>
      </c>
      <c r="BM342" s="161">
        <f t="shared" ref="BM342:CP342" si="37">BM256-BM$224</f>
        <v>0</v>
      </c>
      <c r="BN342" s="161">
        <f t="shared" si="37"/>
        <v>0</v>
      </c>
      <c r="BO342" s="161">
        <f t="shared" si="37"/>
        <v>0</v>
      </c>
      <c r="BP342" s="161">
        <f t="shared" si="37"/>
        <v>0</v>
      </c>
      <c r="BQ342" s="161">
        <f t="shared" si="37"/>
        <v>0</v>
      </c>
      <c r="BR342" s="161">
        <f t="shared" si="37"/>
        <v>0</v>
      </c>
      <c r="BS342" s="161">
        <f t="shared" si="37"/>
        <v>0</v>
      </c>
      <c r="BT342" s="161">
        <f t="shared" si="37"/>
        <v>0</v>
      </c>
      <c r="BU342" s="161">
        <f t="shared" si="37"/>
        <v>0</v>
      </c>
      <c r="BV342" s="161">
        <f t="shared" si="37"/>
        <v>0</v>
      </c>
      <c r="BW342" s="161">
        <f t="shared" si="37"/>
        <v>0</v>
      </c>
      <c r="BX342" s="161">
        <f t="shared" si="37"/>
        <v>0</v>
      </c>
      <c r="BY342" s="161">
        <f t="shared" si="37"/>
        <v>0</v>
      </c>
      <c r="BZ342" s="161">
        <f t="shared" si="37"/>
        <v>0</v>
      </c>
      <c r="CA342" s="161">
        <f t="shared" si="37"/>
        <v>0</v>
      </c>
      <c r="CB342" s="161">
        <f t="shared" si="37"/>
        <v>0</v>
      </c>
      <c r="CC342" s="161">
        <f t="shared" si="37"/>
        <v>0</v>
      </c>
      <c r="CD342" s="161">
        <f t="shared" si="37"/>
        <v>0</v>
      </c>
      <c r="CE342" s="161">
        <f t="shared" si="37"/>
        <v>0</v>
      </c>
      <c r="CF342" s="161">
        <f t="shared" si="37"/>
        <v>0</v>
      </c>
      <c r="CG342" s="161">
        <f t="shared" si="37"/>
        <v>0</v>
      </c>
      <c r="CH342" s="161">
        <f t="shared" si="37"/>
        <v>0</v>
      </c>
      <c r="CI342" s="161">
        <f t="shared" si="37"/>
        <v>0</v>
      </c>
      <c r="CJ342" s="161">
        <f t="shared" si="37"/>
        <v>0</v>
      </c>
      <c r="CK342" s="161">
        <f t="shared" si="37"/>
        <v>0</v>
      </c>
      <c r="CL342" s="161">
        <f t="shared" si="37"/>
        <v>0</v>
      </c>
      <c r="CM342" s="161">
        <f t="shared" si="37"/>
        <v>0</v>
      </c>
      <c r="CN342" s="161">
        <f t="shared" si="37"/>
        <v>0</v>
      </c>
      <c r="CO342" s="161">
        <f t="shared" si="37"/>
        <v>0</v>
      </c>
      <c r="CP342" s="161">
        <f t="shared" si="37"/>
        <v>0</v>
      </c>
    </row>
    <row r="343" spans="15:94" ht="14" x14ac:dyDescent="0.3">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c r="BP343" s="161"/>
      <c r="BQ343" s="161"/>
      <c r="BR343" s="161"/>
      <c r="BS343" s="161"/>
      <c r="BT343" s="161"/>
      <c r="BU343" s="161"/>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161"/>
    </row>
    <row r="344" spans="15:94" ht="14" x14ac:dyDescent="0.3">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c r="BP344" s="161"/>
      <c r="BQ344" s="161"/>
      <c r="BR344" s="161"/>
      <c r="BS344" s="161"/>
      <c r="BT344" s="161"/>
      <c r="BU344" s="161"/>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row>
    <row r="345" spans="15:94" ht="14" x14ac:dyDescent="0.3">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c r="BP345" s="161"/>
      <c r="BQ345" s="161"/>
      <c r="BR345" s="161"/>
      <c r="BS345" s="161"/>
      <c r="BT345" s="161"/>
      <c r="BU345" s="161"/>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row>
    <row r="346" spans="15:94" ht="14" x14ac:dyDescent="0.3">
      <c r="O346" s="2" t="str">
        <f>Lists!$B$13</f>
        <v>Option 9</v>
      </c>
      <c r="P346" s="161">
        <f>P260-P$224</f>
        <v>0</v>
      </c>
      <c r="Q346" s="161">
        <f t="shared" ref="Q346:BL346" si="38">Q260-Q$224</f>
        <v>0</v>
      </c>
      <c r="R346" s="161">
        <f t="shared" si="38"/>
        <v>0</v>
      </c>
      <c r="S346" s="161">
        <f t="shared" si="38"/>
        <v>0</v>
      </c>
      <c r="T346" s="161">
        <f t="shared" si="38"/>
        <v>0</v>
      </c>
      <c r="U346" s="161">
        <f t="shared" si="38"/>
        <v>0</v>
      </c>
      <c r="V346" s="161">
        <f t="shared" si="38"/>
        <v>0</v>
      </c>
      <c r="W346" s="161">
        <f t="shared" si="38"/>
        <v>0</v>
      </c>
      <c r="X346" s="161">
        <f t="shared" si="38"/>
        <v>0</v>
      </c>
      <c r="Y346" s="161">
        <f t="shared" si="38"/>
        <v>0</v>
      </c>
      <c r="Z346" s="161">
        <f t="shared" si="38"/>
        <v>0</v>
      </c>
      <c r="AA346" s="161">
        <f t="shared" si="38"/>
        <v>0</v>
      </c>
      <c r="AB346" s="161">
        <f t="shared" si="38"/>
        <v>0</v>
      </c>
      <c r="AC346" s="161">
        <f t="shared" si="38"/>
        <v>0</v>
      </c>
      <c r="AD346" s="161">
        <f t="shared" si="38"/>
        <v>0</v>
      </c>
      <c r="AE346" s="161">
        <f t="shared" si="38"/>
        <v>0</v>
      </c>
      <c r="AF346" s="161">
        <f t="shared" si="38"/>
        <v>0</v>
      </c>
      <c r="AG346" s="161">
        <f t="shared" si="38"/>
        <v>0</v>
      </c>
      <c r="AH346" s="161">
        <f t="shared" si="38"/>
        <v>0</v>
      </c>
      <c r="AI346" s="161">
        <f t="shared" si="38"/>
        <v>0</v>
      </c>
      <c r="AJ346" s="161">
        <f t="shared" si="38"/>
        <v>0</v>
      </c>
      <c r="AK346" s="161">
        <f t="shared" si="38"/>
        <v>0</v>
      </c>
      <c r="AL346" s="161">
        <f t="shared" si="38"/>
        <v>0</v>
      </c>
      <c r="AM346" s="161">
        <f t="shared" si="38"/>
        <v>0</v>
      </c>
      <c r="AN346" s="161">
        <f t="shared" si="38"/>
        <v>0</v>
      </c>
      <c r="AO346" s="161">
        <f t="shared" si="38"/>
        <v>0</v>
      </c>
      <c r="AP346" s="161">
        <f t="shared" si="38"/>
        <v>0</v>
      </c>
      <c r="AQ346" s="161">
        <f t="shared" si="38"/>
        <v>0</v>
      </c>
      <c r="AR346" s="161">
        <f t="shared" si="38"/>
        <v>0</v>
      </c>
      <c r="AS346" s="161">
        <f t="shared" si="38"/>
        <v>0</v>
      </c>
      <c r="AT346" s="161">
        <f t="shared" si="38"/>
        <v>0</v>
      </c>
      <c r="AU346" s="161">
        <f t="shared" si="38"/>
        <v>0</v>
      </c>
      <c r="AV346" s="161">
        <f t="shared" si="38"/>
        <v>0</v>
      </c>
      <c r="AW346" s="161">
        <f t="shared" si="38"/>
        <v>0</v>
      </c>
      <c r="AX346" s="161">
        <f t="shared" si="38"/>
        <v>0</v>
      </c>
      <c r="AY346" s="161">
        <f t="shared" si="38"/>
        <v>0</v>
      </c>
      <c r="AZ346" s="161">
        <f t="shared" si="38"/>
        <v>0</v>
      </c>
      <c r="BA346" s="161">
        <f t="shared" si="38"/>
        <v>0</v>
      </c>
      <c r="BB346" s="161">
        <f t="shared" si="38"/>
        <v>0</v>
      </c>
      <c r="BC346" s="161">
        <f t="shared" si="38"/>
        <v>0</v>
      </c>
      <c r="BD346" s="161">
        <f t="shared" si="38"/>
        <v>0</v>
      </c>
      <c r="BE346" s="161">
        <f t="shared" si="38"/>
        <v>0</v>
      </c>
      <c r="BF346" s="161">
        <f t="shared" si="38"/>
        <v>0</v>
      </c>
      <c r="BG346" s="161">
        <f t="shared" si="38"/>
        <v>0</v>
      </c>
      <c r="BH346" s="161">
        <f t="shared" si="38"/>
        <v>0</v>
      </c>
      <c r="BI346" s="161">
        <f t="shared" si="38"/>
        <v>0</v>
      </c>
      <c r="BJ346" s="161">
        <f t="shared" si="38"/>
        <v>0</v>
      </c>
      <c r="BK346" s="161">
        <f t="shared" si="38"/>
        <v>0</v>
      </c>
      <c r="BL346" s="161">
        <f t="shared" si="38"/>
        <v>0</v>
      </c>
      <c r="BM346" s="161">
        <f t="shared" ref="BM346:CP346" si="39">BM260-BM$224</f>
        <v>0</v>
      </c>
      <c r="BN346" s="161">
        <f t="shared" si="39"/>
        <v>0</v>
      </c>
      <c r="BO346" s="161">
        <f t="shared" si="39"/>
        <v>0</v>
      </c>
      <c r="BP346" s="161">
        <f t="shared" si="39"/>
        <v>0</v>
      </c>
      <c r="BQ346" s="161">
        <f t="shared" si="39"/>
        <v>0</v>
      </c>
      <c r="BR346" s="161">
        <f t="shared" si="39"/>
        <v>0</v>
      </c>
      <c r="BS346" s="161">
        <f t="shared" si="39"/>
        <v>0</v>
      </c>
      <c r="BT346" s="161">
        <f t="shared" si="39"/>
        <v>0</v>
      </c>
      <c r="BU346" s="161">
        <f t="shared" si="39"/>
        <v>0</v>
      </c>
      <c r="BV346" s="161">
        <f t="shared" si="39"/>
        <v>0</v>
      </c>
      <c r="BW346" s="161">
        <f t="shared" si="39"/>
        <v>0</v>
      </c>
      <c r="BX346" s="161">
        <f t="shared" si="39"/>
        <v>0</v>
      </c>
      <c r="BY346" s="161">
        <f t="shared" si="39"/>
        <v>0</v>
      </c>
      <c r="BZ346" s="161">
        <f t="shared" si="39"/>
        <v>0</v>
      </c>
      <c r="CA346" s="161">
        <f t="shared" si="39"/>
        <v>0</v>
      </c>
      <c r="CB346" s="161">
        <f t="shared" si="39"/>
        <v>0</v>
      </c>
      <c r="CC346" s="161">
        <f t="shared" si="39"/>
        <v>0</v>
      </c>
      <c r="CD346" s="161">
        <f t="shared" si="39"/>
        <v>0</v>
      </c>
      <c r="CE346" s="161">
        <f t="shared" si="39"/>
        <v>0</v>
      </c>
      <c r="CF346" s="161">
        <f t="shared" si="39"/>
        <v>0</v>
      </c>
      <c r="CG346" s="161">
        <f t="shared" si="39"/>
        <v>0</v>
      </c>
      <c r="CH346" s="161">
        <f t="shared" si="39"/>
        <v>0</v>
      </c>
      <c r="CI346" s="161">
        <f t="shared" si="39"/>
        <v>0</v>
      </c>
      <c r="CJ346" s="161">
        <f t="shared" si="39"/>
        <v>0</v>
      </c>
      <c r="CK346" s="161">
        <f t="shared" si="39"/>
        <v>0</v>
      </c>
      <c r="CL346" s="161">
        <f t="shared" si="39"/>
        <v>0</v>
      </c>
      <c r="CM346" s="161">
        <f t="shared" si="39"/>
        <v>0</v>
      </c>
      <c r="CN346" s="161">
        <f t="shared" si="39"/>
        <v>0</v>
      </c>
      <c r="CO346" s="161">
        <f t="shared" si="39"/>
        <v>0</v>
      </c>
      <c r="CP346" s="161">
        <f t="shared" si="39"/>
        <v>0</v>
      </c>
    </row>
    <row r="347" spans="15:94" ht="14" x14ac:dyDescent="0.3">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row>
    <row r="348" spans="15:94" ht="14" x14ac:dyDescent="0.3">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c r="BP348" s="161"/>
      <c r="BQ348" s="161"/>
      <c r="BR348" s="161"/>
      <c r="BS348" s="161"/>
      <c r="BT348" s="161"/>
      <c r="BU348" s="161"/>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row>
    <row r="349" spans="15:94" ht="14" x14ac:dyDescent="0.3">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c r="BP349" s="161"/>
      <c r="BQ349" s="161"/>
      <c r="BR349" s="161"/>
      <c r="BS349" s="161"/>
      <c r="BT349" s="161"/>
      <c r="BU349" s="161"/>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row>
    <row r="350" spans="15:94" ht="14" x14ac:dyDescent="0.3">
      <c r="O350" s="2" t="str">
        <f>Lists!$B$14</f>
        <v>Option 10</v>
      </c>
      <c r="P350" s="161">
        <f>P264-P$224</f>
        <v>0</v>
      </c>
      <c r="Q350" s="161">
        <f t="shared" ref="Q350:BL350" si="40">Q264-Q$224</f>
        <v>0</v>
      </c>
      <c r="R350" s="161">
        <f t="shared" si="40"/>
        <v>0</v>
      </c>
      <c r="S350" s="161">
        <f t="shared" si="40"/>
        <v>0</v>
      </c>
      <c r="T350" s="161">
        <f t="shared" si="40"/>
        <v>0</v>
      </c>
      <c r="U350" s="161">
        <f t="shared" si="40"/>
        <v>0</v>
      </c>
      <c r="V350" s="161">
        <f t="shared" si="40"/>
        <v>0</v>
      </c>
      <c r="W350" s="161">
        <f t="shared" si="40"/>
        <v>0</v>
      </c>
      <c r="X350" s="161">
        <f t="shared" si="40"/>
        <v>0</v>
      </c>
      <c r="Y350" s="161">
        <f t="shared" si="40"/>
        <v>0</v>
      </c>
      <c r="Z350" s="161">
        <f t="shared" si="40"/>
        <v>0</v>
      </c>
      <c r="AA350" s="161">
        <f t="shared" si="40"/>
        <v>0</v>
      </c>
      <c r="AB350" s="161">
        <f t="shared" si="40"/>
        <v>0</v>
      </c>
      <c r="AC350" s="161">
        <f t="shared" si="40"/>
        <v>0</v>
      </c>
      <c r="AD350" s="161">
        <f t="shared" si="40"/>
        <v>0</v>
      </c>
      <c r="AE350" s="161">
        <f t="shared" si="40"/>
        <v>0</v>
      </c>
      <c r="AF350" s="161">
        <f t="shared" si="40"/>
        <v>0</v>
      </c>
      <c r="AG350" s="161">
        <f t="shared" si="40"/>
        <v>0</v>
      </c>
      <c r="AH350" s="161">
        <f t="shared" si="40"/>
        <v>0</v>
      </c>
      <c r="AI350" s="161">
        <f t="shared" si="40"/>
        <v>0</v>
      </c>
      <c r="AJ350" s="161">
        <f t="shared" si="40"/>
        <v>0</v>
      </c>
      <c r="AK350" s="161">
        <f t="shared" si="40"/>
        <v>0</v>
      </c>
      <c r="AL350" s="161">
        <f t="shared" si="40"/>
        <v>0</v>
      </c>
      <c r="AM350" s="161">
        <f t="shared" si="40"/>
        <v>0</v>
      </c>
      <c r="AN350" s="161">
        <f t="shared" si="40"/>
        <v>0</v>
      </c>
      <c r="AO350" s="161">
        <f t="shared" si="40"/>
        <v>0</v>
      </c>
      <c r="AP350" s="161">
        <f t="shared" si="40"/>
        <v>0</v>
      </c>
      <c r="AQ350" s="161">
        <f t="shared" si="40"/>
        <v>0</v>
      </c>
      <c r="AR350" s="161">
        <f t="shared" si="40"/>
        <v>0</v>
      </c>
      <c r="AS350" s="161">
        <f t="shared" si="40"/>
        <v>0</v>
      </c>
      <c r="AT350" s="161">
        <f t="shared" si="40"/>
        <v>0</v>
      </c>
      <c r="AU350" s="161">
        <f t="shared" si="40"/>
        <v>0</v>
      </c>
      <c r="AV350" s="161">
        <f t="shared" si="40"/>
        <v>0</v>
      </c>
      <c r="AW350" s="161">
        <f t="shared" si="40"/>
        <v>0</v>
      </c>
      <c r="AX350" s="161">
        <f t="shared" si="40"/>
        <v>0</v>
      </c>
      <c r="AY350" s="161">
        <f t="shared" si="40"/>
        <v>0</v>
      </c>
      <c r="AZ350" s="161">
        <f t="shared" si="40"/>
        <v>0</v>
      </c>
      <c r="BA350" s="161">
        <f t="shared" si="40"/>
        <v>0</v>
      </c>
      <c r="BB350" s="161">
        <f t="shared" si="40"/>
        <v>0</v>
      </c>
      <c r="BC350" s="161">
        <f t="shared" si="40"/>
        <v>0</v>
      </c>
      <c r="BD350" s="161">
        <f t="shared" si="40"/>
        <v>0</v>
      </c>
      <c r="BE350" s="161">
        <f t="shared" si="40"/>
        <v>0</v>
      </c>
      <c r="BF350" s="161">
        <f t="shared" si="40"/>
        <v>0</v>
      </c>
      <c r="BG350" s="161">
        <f t="shared" si="40"/>
        <v>0</v>
      </c>
      <c r="BH350" s="161">
        <f t="shared" si="40"/>
        <v>0</v>
      </c>
      <c r="BI350" s="161">
        <f t="shared" si="40"/>
        <v>0</v>
      </c>
      <c r="BJ350" s="161">
        <f t="shared" si="40"/>
        <v>0</v>
      </c>
      <c r="BK350" s="161">
        <f t="shared" si="40"/>
        <v>0</v>
      </c>
      <c r="BL350" s="161">
        <f t="shared" si="40"/>
        <v>0</v>
      </c>
      <c r="BM350" s="161">
        <f t="shared" ref="BM350:CP350" si="41">BM264-BM$224</f>
        <v>0</v>
      </c>
      <c r="BN350" s="161">
        <f t="shared" si="41"/>
        <v>0</v>
      </c>
      <c r="BO350" s="161">
        <f t="shared" si="41"/>
        <v>0</v>
      </c>
      <c r="BP350" s="161">
        <f t="shared" si="41"/>
        <v>0</v>
      </c>
      <c r="BQ350" s="161">
        <f t="shared" si="41"/>
        <v>0</v>
      </c>
      <c r="BR350" s="161">
        <f t="shared" si="41"/>
        <v>0</v>
      </c>
      <c r="BS350" s="161">
        <f t="shared" si="41"/>
        <v>0</v>
      </c>
      <c r="BT350" s="161">
        <f t="shared" si="41"/>
        <v>0</v>
      </c>
      <c r="BU350" s="161">
        <f t="shared" si="41"/>
        <v>0</v>
      </c>
      <c r="BV350" s="161">
        <f t="shared" si="41"/>
        <v>0</v>
      </c>
      <c r="BW350" s="161">
        <f t="shared" si="41"/>
        <v>0</v>
      </c>
      <c r="BX350" s="161">
        <f t="shared" si="41"/>
        <v>0</v>
      </c>
      <c r="BY350" s="161">
        <f t="shared" si="41"/>
        <v>0</v>
      </c>
      <c r="BZ350" s="161">
        <f t="shared" si="41"/>
        <v>0</v>
      </c>
      <c r="CA350" s="161">
        <f t="shared" si="41"/>
        <v>0</v>
      </c>
      <c r="CB350" s="161">
        <f t="shared" si="41"/>
        <v>0</v>
      </c>
      <c r="CC350" s="161">
        <f t="shared" si="41"/>
        <v>0</v>
      </c>
      <c r="CD350" s="161">
        <f t="shared" si="41"/>
        <v>0</v>
      </c>
      <c r="CE350" s="161">
        <f t="shared" si="41"/>
        <v>0</v>
      </c>
      <c r="CF350" s="161">
        <f t="shared" si="41"/>
        <v>0</v>
      </c>
      <c r="CG350" s="161">
        <f t="shared" si="41"/>
        <v>0</v>
      </c>
      <c r="CH350" s="161">
        <f t="shared" si="41"/>
        <v>0</v>
      </c>
      <c r="CI350" s="161">
        <f t="shared" si="41"/>
        <v>0</v>
      </c>
      <c r="CJ350" s="161">
        <f t="shared" si="41"/>
        <v>0</v>
      </c>
      <c r="CK350" s="161">
        <f t="shared" si="41"/>
        <v>0</v>
      </c>
      <c r="CL350" s="161">
        <f t="shared" si="41"/>
        <v>0</v>
      </c>
      <c r="CM350" s="161">
        <f t="shared" si="41"/>
        <v>0</v>
      </c>
      <c r="CN350" s="161">
        <f t="shared" si="41"/>
        <v>0</v>
      </c>
      <c r="CO350" s="161">
        <f t="shared" si="41"/>
        <v>0</v>
      </c>
      <c r="CP350" s="161">
        <f t="shared" si="41"/>
        <v>0</v>
      </c>
    </row>
    <row r="351" spans="15:94" ht="15" customHeight="1" x14ac:dyDescent="0.3">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c r="BP351" s="161"/>
      <c r="BQ351" s="161"/>
      <c r="BR351" s="161"/>
      <c r="BS351" s="161"/>
      <c r="BT351" s="161"/>
      <c r="BU351" s="161"/>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row>
    <row r="352" spans="15:94" ht="15" customHeight="1" x14ac:dyDescent="0.3">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row>
    <row r="353" spans="1:94" ht="15" customHeight="1" x14ac:dyDescent="0.3">
      <c r="A353" s="4" t="s">
        <v>246</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row>
    <row r="354" spans="1:94" ht="15" customHeight="1" x14ac:dyDescent="0.3">
      <c r="P354" s="2" t="s">
        <v>109</v>
      </c>
    </row>
    <row r="355" spans="1:94" ht="15" customHeight="1" x14ac:dyDescent="0.3">
      <c r="O355" s="2" t="str">
        <f>Lists!$B$4</f>
        <v>Base Case</v>
      </c>
      <c r="P355" s="161">
        <f>SUM(P224:BM224)</f>
        <v>0</v>
      </c>
    </row>
    <row r="356" spans="1:94" ht="15" customHeight="1" x14ac:dyDescent="0.3">
      <c r="P356" s="161"/>
    </row>
    <row r="357" spans="1:94" ht="15" customHeight="1" x14ac:dyDescent="0.3">
      <c r="P357" s="161"/>
    </row>
    <row r="358" spans="1:94" ht="15" customHeight="1" x14ac:dyDescent="0.3">
      <c r="P358" s="161"/>
    </row>
    <row r="359" spans="1:94" ht="15" customHeight="1" x14ac:dyDescent="0.3">
      <c r="O359" s="2" t="str">
        <f>Lists!$B$5</f>
        <v>Option 1</v>
      </c>
      <c r="P359" s="161">
        <f>SUM(P314:BM314)</f>
        <v>0</v>
      </c>
    </row>
    <row r="360" spans="1:94" ht="15" customHeight="1" x14ac:dyDescent="0.3">
      <c r="P360" s="161"/>
    </row>
    <row r="361" spans="1:94" ht="15" customHeight="1" x14ac:dyDescent="0.3">
      <c r="P361" s="161"/>
    </row>
    <row r="362" spans="1:94" ht="15" customHeight="1" x14ac:dyDescent="0.3">
      <c r="P362" s="161"/>
    </row>
    <row r="363" spans="1:94" ht="15" customHeight="1" x14ac:dyDescent="0.3">
      <c r="O363" s="2" t="str">
        <f>Lists!$B$6</f>
        <v>Option 2</v>
      </c>
      <c r="P363" s="161">
        <f>SUM(P318:BM318)</f>
        <v>0</v>
      </c>
    </row>
    <row r="364" spans="1:94" ht="15" customHeight="1" x14ac:dyDescent="0.3">
      <c r="P364" s="161"/>
    </row>
    <row r="365" spans="1:94" ht="15" customHeight="1" x14ac:dyDescent="0.3">
      <c r="P365" s="161"/>
    </row>
    <row r="366" spans="1:94" ht="15" customHeight="1" x14ac:dyDescent="0.3">
      <c r="P366" s="161"/>
    </row>
    <row r="367" spans="1:94" ht="15" customHeight="1" x14ac:dyDescent="0.3">
      <c r="O367" s="2" t="str">
        <f>Lists!$B$7</f>
        <v>Option 3</v>
      </c>
      <c r="P367" s="161">
        <f>SUM(P322:BM322)</f>
        <v>0</v>
      </c>
    </row>
    <row r="368" spans="1:94" ht="15" customHeight="1" x14ac:dyDescent="0.3">
      <c r="P368" s="161"/>
    </row>
    <row r="369" spans="15:16" ht="15" customHeight="1" x14ac:dyDescent="0.3">
      <c r="P369" s="161"/>
    </row>
    <row r="370" spans="15:16" ht="15" customHeight="1" x14ac:dyDescent="0.3">
      <c r="P370" s="161"/>
    </row>
    <row r="371" spans="15:16" ht="15" customHeight="1" x14ac:dyDescent="0.3">
      <c r="O371" s="2" t="str">
        <f>Lists!$B$8</f>
        <v>Option 4</v>
      </c>
      <c r="P371" s="161">
        <f>SUM(P326:BM326)</f>
        <v>0</v>
      </c>
    </row>
    <row r="372" spans="15:16" ht="15" customHeight="1" x14ac:dyDescent="0.3">
      <c r="P372" s="161"/>
    </row>
    <row r="373" spans="15:16" ht="15" customHeight="1" x14ac:dyDescent="0.3">
      <c r="P373" s="161"/>
    </row>
    <row r="374" spans="15:16" ht="15" customHeight="1" x14ac:dyDescent="0.3">
      <c r="P374" s="161"/>
    </row>
    <row r="375" spans="15:16" ht="15" customHeight="1" x14ac:dyDescent="0.3">
      <c r="O375" s="2" t="str">
        <f>Lists!$B$9</f>
        <v>Option 5</v>
      </c>
      <c r="P375" s="161">
        <f>SUM(P330:BM330)</f>
        <v>0</v>
      </c>
    </row>
    <row r="376" spans="15:16" ht="15" customHeight="1" x14ac:dyDescent="0.3">
      <c r="P376" s="161"/>
    </row>
    <row r="377" spans="15:16" ht="15" customHeight="1" x14ac:dyDescent="0.3">
      <c r="P377" s="161"/>
    </row>
    <row r="378" spans="15:16" ht="15" customHeight="1" x14ac:dyDescent="0.3">
      <c r="P378" s="161"/>
    </row>
    <row r="379" spans="15:16" ht="15" customHeight="1" x14ac:dyDescent="0.3">
      <c r="O379" s="2" t="str">
        <f>Lists!$B$10</f>
        <v>Option 6</v>
      </c>
      <c r="P379" s="161">
        <f>SUM(P334:BM334)</f>
        <v>0</v>
      </c>
    </row>
    <row r="380" spans="15:16" ht="15" customHeight="1" x14ac:dyDescent="0.3">
      <c r="P380" s="161"/>
    </row>
    <row r="381" spans="15:16" ht="15" customHeight="1" x14ac:dyDescent="0.3">
      <c r="P381" s="161"/>
    </row>
    <row r="382" spans="15:16" ht="15" customHeight="1" x14ac:dyDescent="0.3">
      <c r="P382" s="161"/>
    </row>
    <row r="383" spans="15:16" ht="15" customHeight="1" x14ac:dyDescent="0.3">
      <c r="O383" s="2" t="str">
        <f>Lists!$B$11</f>
        <v>Option 7</v>
      </c>
      <c r="P383" s="161">
        <f>SUM(P338:BM338)</f>
        <v>0</v>
      </c>
    </row>
    <row r="384" spans="15:16" ht="15" customHeight="1" x14ac:dyDescent="0.3">
      <c r="P384" s="161"/>
    </row>
    <row r="385" spans="1:94" ht="15" customHeight="1" x14ac:dyDescent="0.3">
      <c r="P385" s="161"/>
    </row>
    <row r="386" spans="1:94" ht="15" customHeight="1" x14ac:dyDescent="0.3">
      <c r="P386" s="161"/>
    </row>
    <row r="387" spans="1:94" ht="15" customHeight="1" x14ac:dyDescent="0.3">
      <c r="O387" s="2" t="str">
        <f>Lists!$B$12</f>
        <v>Option 8</v>
      </c>
      <c r="P387" s="161">
        <f>SUM(P342:BM342)</f>
        <v>0</v>
      </c>
    </row>
    <row r="388" spans="1:94" ht="15" customHeight="1" x14ac:dyDescent="0.3">
      <c r="P388" s="161"/>
    </row>
    <row r="389" spans="1:94" ht="15" customHeight="1" x14ac:dyDescent="0.3">
      <c r="P389" s="161"/>
    </row>
    <row r="390" spans="1:94" ht="15" customHeight="1" x14ac:dyDescent="0.3">
      <c r="P390" s="161"/>
    </row>
    <row r="391" spans="1:94" ht="15" customHeight="1" x14ac:dyDescent="0.3">
      <c r="O391" s="2" t="str">
        <f>Lists!$B$13</f>
        <v>Option 9</v>
      </c>
      <c r="P391" s="161">
        <f>SUM(P346:BM346)</f>
        <v>0</v>
      </c>
    </row>
    <row r="392" spans="1:94" ht="15" customHeight="1" x14ac:dyDescent="0.3">
      <c r="P392" s="161"/>
    </row>
    <row r="393" spans="1:94" ht="15" customHeight="1" x14ac:dyDescent="0.3">
      <c r="P393" s="161"/>
    </row>
    <row r="394" spans="1:94" ht="15" customHeight="1" x14ac:dyDescent="0.3">
      <c r="P394" s="161"/>
    </row>
    <row r="395" spans="1:94" ht="15" customHeight="1" x14ac:dyDescent="0.3">
      <c r="O395" s="2" t="str">
        <f>Lists!$B$14</f>
        <v>Option 10</v>
      </c>
      <c r="P395" s="161">
        <f>SUM(P350:BM350)</f>
        <v>0</v>
      </c>
    </row>
    <row r="396" spans="1:94" ht="15" customHeight="1" x14ac:dyDescent="0.3">
      <c r="P396" s="162"/>
    </row>
    <row r="397" spans="1:94" ht="15" customHeight="1" x14ac:dyDescent="0.3">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row>
    <row r="398" spans="1:94" ht="15" customHeight="1" x14ac:dyDescent="0.3">
      <c r="A398" s="4" t="s">
        <v>149</v>
      </c>
      <c r="B398" s="4"/>
      <c r="C398" s="4"/>
      <c r="D398" s="4"/>
      <c r="E398" s="4"/>
      <c r="F398" s="4"/>
      <c r="G398" s="4"/>
      <c r="H398" s="4"/>
      <c r="I398" s="4"/>
      <c r="J398" s="4"/>
      <c r="K398" s="4"/>
      <c r="L398" s="4"/>
      <c r="O398" s="2" t="s">
        <v>100</v>
      </c>
    </row>
    <row r="399" spans="1:94" ht="15" customHeight="1" x14ac:dyDescent="0.3">
      <c r="A399" s="18" t="s">
        <v>150</v>
      </c>
      <c r="B399" s="27" t="s">
        <v>34</v>
      </c>
    </row>
    <row r="400" spans="1:94" ht="15" customHeight="1" x14ac:dyDescent="0.35">
      <c r="A400" s="5">
        <f>IF(ISTEXT(B14),B14,0)</f>
        <v>0</v>
      </c>
      <c r="B400" s="28">
        <f>IF(ISTEXT(E14),E14,0)</f>
        <v>0</v>
      </c>
      <c r="G400" s="26"/>
      <c r="H400" s="26"/>
      <c r="M400" s="2">
        <v>1</v>
      </c>
      <c r="N400" s="2" t="str">
        <f>IF(ISTEXT(O400),$O$398,"")</f>
        <v/>
      </c>
      <c r="O400" s="2" t="e" cm="1">
        <f t="array" ref="O400">INDEX($A$400:$A$429,SMALL(IF(ISNUMBER(MATCH($B$400:$B$429,$O$398,0)),MATCH(ROW($B$400:$B$429),ROW($B$400:$B$429)),""),ROWS($A$1:A1)))</f>
        <v>#NUM!</v>
      </c>
      <c r="P400" s="162" t="e">
        <f t="shared" ref="P400:P409" si="42">INDEX(P$14:P$217,(MATCH($N400&amp;$O400,$H$14:$H$217,0)))</f>
        <v>#NUM!</v>
      </c>
      <c r="Q400" s="162" t="e">
        <f t="shared" ref="Q400:BL405" si="43">INDEX(Q$14:Q$217,(MATCH($N400&amp;$O400,$H$14:$H$217,0)))</f>
        <v>#NUM!</v>
      </c>
      <c r="R400" s="162" t="e">
        <f t="shared" si="43"/>
        <v>#NUM!</v>
      </c>
      <c r="S400" s="162" t="e">
        <f t="shared" si="43"/>
        <v>#NUM!</v>
      </c>
      <c r="T400" s="162" t="e">
        <f t="shared" si="43"/>
        <v>#NUM!</v>
      </c>
      <c r="U400" s="162" t="e">
        <f t="shared" si="43"/>
        <v>#NUM!</v>
      </c>
      <c r="V400" s="162" t="e">
        <f t="shared" si="43"/>
        <v>#NUM!</v>
      </c>
      <c r="W400" s="162" t="e">
        <f t="shared" si="43"/>
        <v>#NUM!</v>
      </c>
      <c r="X400" s="162" t="e">
        <f t="shared" si="43"/>
        <v>#NUM!</v>
      </c>
      <c r="Y400" s="162" t="e">
        <f t="shared" si="43"/>
        <v>#NUM!</v>
      </c>
      <c r="Z400" s="162" t="e">
        <f t="shared" si="43"/>
        <v>#NUM!</v>
      </c>
      <c r="AA400" s="162" t="e">
        <f t="shared" si="43"/>
        <v>#NUM!</v>
      </c>
      <c r="AB400" s="162" t="e">
        <f t="shared" si="43"/>
        <v>#NUM!</v>
      </c>
      <c r="AC400" s="162" t="e">
        <f t="shared" si="43"/>
        <v>#NUM!</v>
      </c>
      <c r="AD400" s="162" t="e">
        <f t="shared" si="43"/>
        <v>#NUM!</v>
      </c>
      <c r="AE400" s="162" t="e">
        <f t="shared" si="43"/>
        <v>#NUM!</v>
      </c>
      <c r="AF400" s="162" t="e">
        <f t="shared" si="43"/>
        <v>#NUM!</v>
      </c>
      <c r="AG400" s="162" t="e">
        <f t="shared" si="43"/>
        <v>#NUM!</v>
      </c>
      <c r="AH400" s="162" t="e">
        <f t="shared" si="43"/>
        <v>#NUM!</v>
      </c>
      <c r="AI400" s="162" t="e">
        <f t="shared" si="43"/>
        <v>#NUM!</v>
      </c>
      <c r="AJ400" s="162" t="e">
        <f t="shared" si="43"/>
        <v>#NUM!</v>
      </c>
      <c r="AK400" s="162" t="e">
        <f t="shared" si="43"/>
        <v>#NUM!</v>
      </c>
      <c r="AL400" s="162" t="e">
        <f t="shared" si="43"/>
        <v>#NUM!</v>
      </c>
      <c r="AM400" s="162" t="e">
        <f t="shared" si="43"/>
        <v>#NUM!</v>
      </c>
      <c r="AN400" s="162" t="e">
        <f t="shared" si="43"/>
        <v>#NUM!</v>
      </c>
      <c r="AO400" s="162" t="e">
        <f t="shared" si="43"/>
        <v>#NUM!</v>
      </c>
      <c r="AP400" s="162" t="e">
        <f t="shared" si="43"/>
        <v>#NUM!</v>
      </c>
      <c r="AQ400" s="162" t="e">
        <f t="shared" si="43"/>
        <v>#NUM!</v>
      </c>
      <c r="AR400" s="162" t="e">
        <f t="shared" si="43"/>
        <v>#NUM!</v>
      </c>
      <c r="AS400" s="162" t="e">
        <f t="shared" si="43"/>
        <v>#NUM!</v>
      </c>
      <c r="AT400" s="162" t="e">
        <f t="shared" si="43"/>
        <v>#NUM!</v>
      </c>
      <c r="AU400" s="162" t="e">
        <f t="shared" si="43"/>
        <v>#NUM!</v>
      </c>
      <c r="AV400" s="162" t="e">
        <f t="shared" si="43"/>
        <v>#NUM!</v>
      </c>
      <c r="AW400" s="162" t="e">
        <f t="shared" si="43"/>
        <v>#NUM!</v>
      </c>
      <c r="AX400" s="162" t="e">
        <f t="shared" si="43"/>
        <v>#NUM!</v>
      </c>
      <c r="AY400" s="162" t="e">
        <f t="shared" si="43"/>
        <v>#NUM!</v>
      </c>
      <c r="AZ400" s="162" t="e">
        <f t="shared" si="43"/>
        <v>#NUM!</v>
      </c>
      <c r="BA400" s="162" t="e">
        <f t="shared" si="43"/>
        <v>#NUM!</v>
      </c>
      <c r="BB400" s="162" t="e">
        <f t="shared" si="43"/>
        <v>#NUM!</v>
      </c>
      <c r="BC400" s="162" t="e">
        <f t="shared" si="43"/>
        <v>#NUM!</v>
      </c>
      <c r="BD400" s="162" t="e">
        <f t="shared" si="43"/>
        <v>#NUM!</v>
      </c>
      <c r="BE400" s="162" t="e">
        <f t="shared" si="43"/>
        <v>#NUM!</v>
      </c>
      <c r="BF400" s="162" t="e">
        <f t="shared" si="43"/>
        <v>#NUM!</v>
      </c>
      <c r="BG400" s="162" t="e">
        <f t="shared" si="43"/>
        <v>#NUM!</v>
      </c>
      <c r="BH400" s="162" t="e">
        <f t="shared" si="43"/>
        <v>#NUM!</v>
      </c>
      <c r="BI400" s="162" t="e">
        <f t="shared" si="43"/>
        <v>#NUM!</v>
      </c>
      <c r="BJ400" s="162" t="e">
        <f t="shared" si="43"/>
        <v>#NUM!</v>
      </c>
      <c r="BK400" s="162" t="e">
        <f t="shared" si="43"/>
        <v>#NUM!</v>
      </c>
      <c r="BL400" s="162" t="e">
        <f t="shared" si="43"/>
        <v>#NUM!</v>
      </c>
      <c r="BM400" s="162" t="e">
        <f t="shared" ref="BM400:CP409" si="44">INDEX(BM$14:BM$217,(MATCH($N400&amp;$O400,$H$14:$H$217,0)))</f>
        <v>#NUM!</v>
      </c>
      <c r="BN400" s="162" t="e">
        <f t="shared" si="44"/>
        <v>#NUM!</v>
      </c>
      <c r="BO400" s="162" t="e">
        <f t="shared" si="44"/>
        <v>#NUM!</v>
      </c>
      <c r="BP400" s="162" t="e">
        <f t="shared" si="44"/>
        <v>#NUM!</v>
      </c>
      <c r="BQ400" s="162" t="e">
        <f t="shared" si="44"/>
        <v>#NUM!</v>
      </c>
      <c r="BR400" s="162" t="e">
        <f t="shared" si="44"/>
        <v>#NUM!</v>
      </c>
      <c r="BS400" s="162" t="e">
        <f t="shared" si="44"/>
        <v>#NUM!</v>
      </c>
      <c r="BT400" s="162" t="e">
        <f t="shared" si="44"/>
        <v>#NUM!</v>
      </c>
      <c r="BU400" s="162" t="e">
        <f t="shared" si="44"/>
        <v>#NUM!</v>
      </c>
      <c r="BV400" s="162" t="e">
        <f t="shared" si="44"/>
        <v>#NUM!</v>
      </c>
      <c r="BW400" s="162" t="e">
        <f t="shared" si="44"/>
        <v>#NUM!</v>
      </c>
      <c r="BX400" s="162" t="e">
        <f t="shared" si="44"/>
        <v>#NUM!</v>
      </c>
      <c r="BY400" s="162" t="e">
        <f t="shared" si="44"/>
        <v>#NUM!</v>
      </c>
      <c r="BZ400" s="162" t="e">
        <f t="shared" si="44"/>
        <v>#NUM!</v>
      </c>
      <c r="CA400" s="162" t="e">
        <f t="shared" si="44"/>
        <v>#NUM!</v>
      </c>
      <c r="CB400" s="162" t="e">
        <f t="shared" si="44"/>
        <v>#NUM!</v>
      </c>
      <c r="CC400" s="162" t="e">
        <f t="shared" si="44"/>
        <v>#NUM!</v>
      </c>
      <c r="CD400" s="162" t="e">
        <f t="shared" si="44"/>
        <v>#NUM!</v>
      </c>
      <c r="CE400" s="162" t="e">
        <f t="shared" si="44"/>
        <v>#NUM!</v>
      </c>
      <c r="CF400" s="162" t="e">
        <f t="shared" si="44"/>
        <v>#NUM!</v>
      </c>
      <c r="CG400" s="162" t="e">
        <f t="shared" si="44"/>
        <v>#NUM!</v>
      </c>
      <c r="CH400" s="162" t="e">
        <f t="shared" si="44"/>
        <v>#NUM!</v>
      </c>
      <c r="CI400" s="162" t="e">
        <f t="shared" si="44"/>
        <v>#NUM!</v>
      </c>
      <c r="CJ400" s="162" t="e">
        <f t="shared" si="44"/>
        <v>#NUM!</v>
      </c>
      <c r="CK400" s="162" t="e">
        <f t="shared" si="44"/>
        <v>#NUM!</v>
      </c>
      <c r="CL400" s="162" t="e">
        <f t="shared" si="44"/>
        <v>#NUM!</v>
      </c>
      <c r="CM400" s="162" t="e">
        <f t="shared" si="44"/>
        <v>#NUM!</v>
      </c>
      <c r="CN400" s="162" t="e">
        <f t="shared" si="44"/>
        <v>#NUM!</v>
      </c>
      <c r="CO400" s="162" t="e">
        <f t="shared" si="44"/>
        <v>#NUM!</v>
      </c>
      <c r="CP400" s="162" t="e">
        <f t="shared" si="44"/>
        <v>#NUM!</v>
      </c>
    </row>
    <row r="401" spans="1:94" ht="15" customHeight="1" x14ac:dyDescent="0.3">
      <c r="A401" s="5">
        <f>IF(ISTEXT(B21),B21,0)</f>
        <v>0</v>
      </c>
      <c r="B401" s="28">
        <f>IF(ISTEXT(E21),E21,0)</f>
        <v>0</v>
      </c>
      <c r="M401" s="2">
        <f>M400+1</f>
        <v>2</v>
      </c>
      <c r="N401" s="2" t="str">
        <f t="shared" ref="N401:N409" si="45">IF(ISTEXT(O401),$O$398,"")</f>
        <v/>
      </c>
      <c r="O401" s="2" t="e" cm="1">
        <f t="array" ref="O401">INDEX($A$400:$A$429,SMALL(IF(ISNUMBER(MATCH($B$400:$B$429,$O$398,0)),MATCH(ROW($B$400:$B$429),ROW($B$400:$B$429)),""),ROWS($A$1:A2)))</f>
        <v>#NUM!</v>
      </c>
      <c r="P401" s="162" t="e">
        <f t="shared" si="42"/>
        <v>#NUM!</v>
      </c>
      <c r="Q401" s="162" t="e">
        <f t="shared" si="43"/>
        <v>#NUM!</v>
      </c>
      <c r="R401" s="162" t="e">
        <f t="shared" si="43"/>
        <v>#NUM!</v>
      </c>
      <c r="S401" s="162" t="e">
        <f t="shared" si="43"/>
        <v>#NUM!</v>
      </c>
      <c r="T401" s="162" t="e">
        <f t="shared" si="43"/>
        <v>#NUM!</v>
      </c>
      <c r="U401" s="162" t="e">
        <f t="shared" si="43"/>
        <v>#NUM!</v>
      </c>
      <c r="V401" s="162" t="e">
        <f t="shared" si="43"/>
        <v>#NUM!</v>
      </c>
      <c r="W401" s="162" t="e">
        <f t="shared" si="43"/>
        <v>#NUM!</v>
      </c>
      <c r="X401" s="162" t="e">
        <f t="shared" si="43"/>
        <v>#NUM!</v>
      </c>
      <c r="Y401" s="162" t="e">
        <f t="shared" si="43"/>
        <v>#NUM!</v>
      </c>
      <c r="Z401" s="162" t="e">
        <f t="shared" si="43"/>
        <v>#NUM!</v>
      </c>
      <c r="AA401" s="162" t="e">
        <f t="shared" si="43"/>
        <v>#NUM!</v>
      </c>
      <c r="AB401" s="162" t="e">
        <f t="shared" si="43"/>
        <v>#NUM!</v>
      </c>
      <c r="AC401" s="162" t="e">
        <f t="shared" si="43"/>
        <v>#NUM!</v>
      </c>
      <c r="AD401" s="162" t="e">
        <f t="shared" si="43"/>
        <v>#NUM!</v>
      </c>
      <c r="AE401" s="162" t="e">
        <f t="shared" si="43"/>
        <v>#NUM!</v>
      </c>
      <c r="AF401" s="162" t="e">
        <f t="shared" si="43"/>
        <v>#NUM!</v>
      </c>
      <c r="AG401" s="162" t="e">
        <f t="shared" si="43"/>
        <v>#NUM!</v>
      </c>
      <c r="AH401" s="162" t="e">
        <f t="shared" si="43"/>
        <v>#NUM!</v>
      </c>
      <c r="AI401" s="162" t="e">
        <f t="shared" si="43"/>
        <v>#NUM!</v>
      </c>
      <c r="AJ401" s="162" t="e">
        <f t="shared" si="43"/>
        <v>#NUM!</v>
      </c>
      <c r="AK401" s="162" t="e">
        <f t="shared" si="43"/>
        <v>#NUM!</v>
      </c>
      <c r="AL401" s="162" t="e">
        <f t="shared" si="43"/>
        <v>#NUM!</v>
      </c>
      <c r="AM401" s="162" t="e">
        <f t="shared" si="43"/>
        <v>#NUM!</v>
      </c>
      <c r="AN401" s="162" t="e">
        <f t="shared" si="43"/>
        <v>#NUM!</v>
      </c>
      <c r="AO401" s="162" t="e">
        <f t="shared" si="43"/>
        <v>#NUM!</v>
      </c>
      <c r="AP401" s="162" t="e">
        <f t="shared" si="43"/>
        <v>#NUM!</v>
      </c>
      <c r="AQ401" s="162" t="e">
        <f t="shared" si="43"/>
        <v>#NUM!</v>
      </c>
      <c r="AR401" s="162" t="e">
        <f t="shared" si="43"/>
        <v>#NUM!</v>
      </c>
      <c r="AS401" s="162" t="e">
        <f t="shared" si="43"/>
        <v>#NUM!</v>
      </c>
      <c r="AT401" s="162" t="e">
        <f t="shared" si="43"/>
        <v>#NUM!</v>
      </c>
      <c r="AU401" s="162" t="e">
        <f t="shared" si="43"/>
        <v>#NUM!</v>
      </c>
      <c r="AV401" s="162" t="e">
        <f t="shared" si="43"/>
        <v>#NUM!</v>
      </c>
      <c r="AW401" s="162" t="e">
        <f t="shared" si="43"/>
        <v>#NUM!</v>
      </c>
      <c r="AX401" s="162" t="e">
        <f t="shared" si="43"/>
        <v>#NUM!</v>
      </c>
      <c r="AY401" s="162" t="e">
        <f t="shared" si="43"/>
        <v>#NUM!</v>
      </c>
      <c r="AZ401" s="162" t="e">
        <f t="shared" si="43"/>
        <v>#NUM!</v>
      </c>
      <c r="BA401" s="162" t="e">
        <f t="shared" si="43"/>
        <v>#NUM!</v>
      </c>
      <c r="BB401" s="162" t="e">
        <f t="shared" si="43"/>
        <v>#NUM!</v>
      </c>
      <c r="BC401" s="162" t="e">
        <f t="shared" si="43"/>
        <v>#NUM!</v>
      </c>
      <c r="BD401" s="162" t="e">
        <f t="shared" si="43"/>
        <v>#NUM!</v>
      </c>
      <c r="BE401" s="162" t="e">
        <f t="shared" si="43"/>
        <v>#NUM!</v>
      </c>
      <c r="BF401" s="162" t="e">
        <f t="shared" si="43"/>
        <v>#NUM!</v>
      </c>
      <c r="BG401" s="162" t="e">
        <f t="shared" si="43"/>
        <v>#NUM!</v>
      </c>
      <c r="BH401" s="162" t="e">
        <f t="shared" si="43"/>
        <v>#NUM!</v>
      </c>
      <c r="BI401" s="162" t="e">
        <f t="shared" si="43"/>
        <v>#NUM!</v>
      </c>
      <c r="BJ401" s="162" t="e">
        <f t="shared" si="43"/>
        <v>#NUM!</v>
      </c>
      <c r="BK401" s="162" t="e">
        <f t="shared" si="43"/>
        <v>#NUM!</v>
      </c>
      <c r="BL401" s="162" t="e">
        <f t="shared" si="43"/>
        <v>#NUM!</v>
      </c>
      <c r="BM401" s="162" t="e">
        <f t="shared" si="44"/>
        <v>#NUM!</v>
      </c>
      <c r="BN401" s="162" t="e">
        <f t="shared" si="44"/>
        <v>#NUM!</v>
      </c>
      <c r="BO401" s="162" t="e">
        <f t="shared" si="44"/>
        <v>#NUM!</v>
      </c>
      <c r="BP401" s="162" t="e">
        <f t="shared" si="44"/>
        <v>#NUM!</v>
      </c>
      <c r="BQ401" s="162" t="e">
        <f t="shared" si="44"/>
        <v>#NUM!</v>
      </c>
      <c r="BR401" s="162" t="e">
        <f t="shared" si="44"/>
        <v>#NUM!</v>
      </c>
      <c r="BS401" s="162" t="e">
        <f t="shared" si="44"/>
        <v>#NUM!</v>
      </c>
      <c r="BT401" s="162" t="e">
        <f t="shared" si="44"/>
        <v>#NUM!</v>
      </c>
      <c r="BU401" s="162" t="e">
        <f t="shared" si="44"/>
        <v>#NUM!</v>
      </c>
      <c r="BV401" s="162" t="e">
        <f t="shared" si="44"/>
        <v>#NUM!</v>
      </c>
      <c r="BW401" s="162" t="e">
        <f t="shared" si="44"/>
        <v>#NUM!</v>
      </c>
      <c r="BX401" s="162" t="e">
        <f t="shared" si="44"/>
        <v>#NUM!</v>
      </c>
      <c r="BY401" s="162" t="e">
        <f t="shared" si="44"/>
        <v>#NUM!</v>
      </c>
      <c r="BZ401" s="162" t="e">
        <f t="shared" si="44"/>
        <v>#NUM!</v>
      </c>
      <c r="CA401" s="162" t="e">
        <f t="shared" si="44"/>
        <v>#NUM!</v>
      </c>
      <c r="CB401" s="162" t="e">
        <f t="shared" si="44"/>
        <v>#NUM!</v>
      </c>
      <c r="CC401" s="162" t="e">
        <f t="shared" si="44"/>
        <v>#NUM!</v>
      </c>
      <c r="CD401" s="162" t="e">
        <f t="shared" si="44"/>
        <v>#NUM!</v>
      </c>
      <c r="CE401" s="162" t="e">
        <f t="shared" si="44"/>
        <v>#NUM!</v>
      </c>
      <c r="CF401" s="162" t="e">
        <f t="shared" si="44"/>
        <v>#NUM!</v>
      </c>
      <c r="CG401" s="162" t="e">
        <f t="shared" si="44"/>
        <v>#NUM!</v>
      </c>
      <c r="CH401" s="162" t="e">
        <f t="shared" si="44"/>
        <v>#NUM!</v>
      </c>
      <c r="CI401" s="162" t="e">
        <f t="shared" si="44"/>
        <v>#NUM!</v>
      </c>
      <c r="CJ401" s="162" t="e">
        <f t="shared" si="44"/>
        <v>#NUM!</v>
      </c>
      <c r="CK401" s="162" t="e">
        <f t="shared" si="44"/>
        <v>#NUM!</v>
      </c>
      <c r="CL401" s="162" t="e">
        <f t="shared" si="44"/>
        <v>#NUM!</v>
      </c>
      <c r="CM401" s="162" t="e">
        <f t="shared" si="44"/>
        <v>#NUM!</v>
      </c>
      <c r="CN401" s="162" t="e">
        <f t="shared" si="44"/>
        <v>#NUM!</v>
      </c>
      <c r="CO401" s="162" t="e">
        <f t="shared" si="44"/>
        <v>#NUM!</v>
      </c>
      <c r="CP401" s="162" t="e">
        <f t="shared" si="44"/>
        <v>#NUM!</v>
      </c>
    </row>
    <row r="402" spans="1:94" ht="15" customHeight="1" x14ac:dyDescent="0.3">
      <c r="A402" s="5">
        <f>IF(ISTEXT(B28),B28,0)</f>
        <v>0</v>
      </c>
      <c r="B402" s="28">
        <f>IF(ISTEXT(E28),E28,0)</f>
        <v>0</v>
      </c>
      <c r="M402" s="2">
        <f t="shared" ref="M402:M408" si="46">M401+1</f>
        <v>3</v>
      </c>
      <c r="N402" s="2" t="str">
        <f t="shared" si="45"/>
        <v/>
      </c>
      <c r="O402" s="2" t="e" cm="1">
        <f t="array" ref="O402">INDEX($A$400:$A$429,SMALL(IF(ISNUMBER(MATCH($B$400:$B$429,$O$398,0)),MATCH(ROW($B$400:$B$429),ROW($B$400:$B$429)),""),ROWS($A$1:A3)))</f>
        <v>#NUM!</v>
      </c>
      <c r="P402" s="162" t="e">
        <f t="shared" si="42"/>
        <v>#NUM!</v>
      </c>
      <c r="Q402" s="162" t="e">
        <f t="shared" si="43"/>
        <v>#NUM!</v>
      </c>
      <c r="R402" s="162" t="e">
        <f t="shared" si="43"/>
        <v>#NUM!</v>
      </c>
      <c r="S402" s="162" t="e">
        <f t="shared" si="43"/>
        <v>#NUM!</v>
      </c>
      <c r="T402" s="162" t="e">
        <f t="shared" si="43"/>
        <v>#NUM!</v>
      </c>
      <c r="U402" s="162" t="e">
        <f t="shared" si="43"/>
        <v>#NUM!</v>
      </c>
      <c r="V402" s="162" t="e">
        <f t="shared" si="43"/>
        <v>#NUM!</v>
      </c>
      <c r="W402" s="162" t="e">
        <f t="shared" si="43"/>
        <v>#NUM!</v>
      </c>
      <c r="X402" s="162" t="e">
        <f t="shared" si="43"/>
        <v>#NUM!</v>
      </c>
      <c r="Y402" s="162" t="e">
        <f t="shared" si="43"/>
        <v>#NUM!</v>
      </c>
      <c r="Z402" s="162" t="e">
        <f t="shared" si="43"/>
        <v>#NUM!</v>
      </c>
      <c r="AA402" s="162" t="e">
        <f t="shared" si="43"/>
        <v>#NUM!</v>
      </c>
      <c r="AB402" s="162" t="e">
        <f t="shared" si="43"/>
        <v>#NUM!</v>
      </c>
      <c r="AC402" s="162" t="e">
        <f t="shared" si="43"/>
        <v>#NUM!</v>
      </c>
      <c r="AD402" s="162" t="e">
        <f t="shared" si="43"/>
        <v>#NUM!</v>
      </c>
      <c r="AE402" s="162" t="e">
        <f t="shared" si="43"/>
        <v>#NUM!</v>
      </c>
      <c r="AF402" s="162" t="e">
        <f t="shared" si="43"/>
        <v>#NUM!</v>
      </c>
      <c r="AG402" s="162" t="e">
        <f t="shared" si="43"/>
        <v>#NUM!</v>
      </c>
      <c r="AH402" s="162" t="e">
        <f t="shared" si="43"/>
        <v>#NUM!</v>
      </c>
      <c r="AI402" s="162" t="e">
        <f t="shared" si="43"/>
        <v>#NUM!</v>
      </c>
      <c r="AJ402" s="162" t="e">
        <f t="shared" si="43"/>
        <v>#NUM!</v>
      </c>
      <c r="AK402" s="162" t="e">
        <f t="shared" si="43"/>
        <v>#NUM!</v>
      </c>
      <c r="AL402" s="162" t="e">
        <f t="shared" si="43"/>
        <v>#NUM!</v>
      </c>
      <c r="AM402" s="162" t="e">
        <f t="shared" si="43"/>
        <v>#NUM!</v>
      </c>
      <c r="AN402" s="162" t="e">
        <f t="shared" si="43"/>
        <v>#NUM!</v>
      </c>
      <c r="AO402" s="162" t="e">
        <f t="shared" si="43"/>
        <v>#NUM!</v>
      </c>
      <c r="AP402" s="162" t="e">
        <f t="shared" si="43"/>
        <v>#NUM!</v>
      </c>
      <c r="AQ402" s="162" t="e">
        <f t="shared" si="43"/>
        <v>#NUM!</v>
      </c>
      <c r="AR402" s="162" t="e">
        <f t="shared" si="43"/>
        <v>#NUM!</v>
      </c>
      <c r="AS402" s="162" t="e">
        <f t="shared" si="43"/>
        <v>#NUM!</v>
      </c>
      <c r="AT402" s="162" t="e">
        <f t="shared" si="43"/>
        <v>#NUM!</v>
      </c>
      <c r="AU402" s="162" t="e">
        <f t="shared" si="43"/>
        <v>#NUM!</v>
      </c>
      <c r="AV402" s="162" t="e">
        <f t="shared" si="43"/>
        <v>#NUM!</v>
      </c>
      <c r="AW402" s="162" t="e">
        <f t="shared" si="43"/>
        <v>#NUM!</v>
      </c>
      <c r="AX402" s="162" t="e">
        <f t="shared" si="43"/>
        <v>#NUM!</v>
      </c>
      <c r="AY402" s="162" t="e">
        <f t="shared" si="43"/>
        <v>#NUM!</v>
      </c>
      <c r="AZ402" s="162" t="e">
        <f t="shared" si="43"/>
        <v>#NUM!</v>
      </c>
      <c r="BA402" s="162" t="e">
        <f t="shared" si="43"/>
        <v>#NUM!</v>
      </c>
      <c r="BB402" s="162" t="e">
        <f t="shared" si="43"/>
        <v>#NUM!</v>
      </c>
      <c r="BC402" s="162" t="e">
        <f t="shared" si="43"/>
        <v>#NUM!</v>
      </c>
      <c r="BD402" s="162" t="e">
        <f t="shared" si="43"/>
        <v>#NUM!</v>
      </c>
      <c r="BE402" s="162" t="e">
        <f t="shared" si="43"/>
        <v>#NUM!</v>
      </c>
      <c r="BF402" s="162" t="e">
        <f t="shared" si="43"/>
        <v>#NUM!</v>
      </c>
      <c r="BG402" s="162" t="e">
        <f t="shared" si="43"/>
        <v>#NUM!</v>
      </c>
      <c r="BH402" s="162" t="e">
        <f t="shared" si="43"/>
        <v>#NUM!</v>
      </c>
      <c r="BI402" s="162" t="e">
        <f t="shared" si="43"/>
        <v>#NUM!</v>
      </c>
      <c r="BJ402" s="162" t="e">
        <f t="shared" si="43"/>
        <v>#NUM!</v>
      </c>
      <c r="BK402" s="162" t="e">
        <f t="shared" si="43"/>
        <v>#NUM!</v>
      </c>
      <c r="BL402" s="162" t="e">
        <f t="shared" si="43"/>
        <v>#NUM!</v>
      </c>
      <c r="BM402" s="162" t="e">
        <f t="shared" si="44"/>
        <v>#NUM!</v>
      </c>
      <c r="BN402" s="162" t="e">
        <f t="shared" si="44"/>
        <v>#NUM!</v>
      </c>
      <c r="BO402" s="162" t="e">
        <f t="shared" si="44"/>
        <v>#NUM!</v>
      </c>
      <c r="BP402" s="162" t="e">
        <f t="shared" si="44"/>
        <v>#NUM!</v>
      </c>
      <c r="BQ402" s="162" t="e">
        <f t="shared" si="44"/>
        <v>#NUM!</v>
      </c>
      <c r="BR402" s="162" t="e">
        <f t="shared" si="44"/>
        <v>#NUM!</v>
      </c>
      <c r="BS402" s="162" t="e">
        <f t="shared" si="44"/>
        <v>#NUM!</v>
      </c>
      <c r="BT402" s="162" t="e">
        <f t="shared" si="44"/>
        <v>#NUM!</v>
      </c>
      <c r="BU402" s="162" t="e">
        <f t="shared" si="44"/>
        <v>#NUM!</v>
      </c>
      <c r="BV402" s="162" t="e">
        <f t="shared" si="44"/>
        <v>#NUM!</v>
      </c>
      <c r="BW402" s="162" t="e">
        <f t="shared" si="44"/>
        <v>#NUM!</v>
      </c>
      <c r="BX402" s="162" t="e">
        <f t="shared" si="44"/>
        <v>#NUM!</v>
      </c>
      <c r="BY402" s="162" t="e">
        <f t="shared" si="44"/>
        <v>#NUM!</v>
      </c>
      <c r="BZ402" s="162" t="e">
        <f t="shared" si="44"/>
        <v>#NUM!</v>
      </c>
      <c r="CA402" s="162" t="e">
        <f t="shared" si="44"/>
        <v>#NUM!</v>
      </c>
      <c r="CB402" s="162" t="e">
        <f t="shared" si="44"/>
        <v>#NUM!</v>
      </c>
      <c r="CC402" s="162" t="e">
        <f t="shared" si="44"/>
        <v>#NUM!</v>
      </c>
      <c r="CD402" s="162" t="e">
        <f t="shared" si="44"/>
        <v>#NUM!</v>
      </c>
      <c r="CE402" s="162" t="e">
        <f t="shared" si="44"/>
        <v>#NUM!</v>
      </c>
      <c r="CF402" s="162" t="e">
        <f t="shared" si="44"/>
        <v>#NUM!</v>
      </c>
      <c r="CG402" s="162" t="e">
        <f t="shared" si="44"/>
        <v>#NUM!</v>
      </c>
      <c r="CH402" s="162" t="e">
        <f t="shared" si="44"/>
        <v>#NUM!</v>
      </c>
      <c r="CI402" s="162" t="e">
        <f t="shared" si="44"/>
        <v>#NUM!</v>
      </c>
      <c r="CJ402" s="162" t="e">
        <f t="shared" si="44"/>
        <v>#NUM!</v>
      </c>
      <c r="CK402" s="162" t="e">
        <f t="shared" si="44"/>
        <v>#NUM!</v>
      </c>
      <c r="CL402" s="162" t="e">
        <f t="shared" si="44"/>
        <v>#NUM!</v>
      </c>
      <c r="CM402" s="162" t="e">
        <f t="shared" si="44"/>
        <v>#NUM!</v>
      </c>
      <c r="CN402" s="162" t="e">
        <f t="shared" si="44"/>
        <v>#NUM!</v>
      </c>
      <c r="CO402" s="162" t="e">
        <f t="shared" si="44"/>
        <v>#NUM!</v>
      </c>
      <c r="CP402" s="162" t="e">
        <f t="shared" si="44"/>
        <v>#NUM!</v>
      </c>
    </row>
    <row r="403" spans="1:94" ht="15" customHeight="1" x14ac:dyDescent="0.3">
      <c r="A403" s="5">
        <f>IF(ISTEXT(B35),B35,0)</f>
        <v>0</v>
      </c>
      <c r="B403" s="28">
        <f>IF(ISTEXT(E35),E35,0)</f>
        <v>0</v>
      </c>
      <c r="M403" s="2">
        <f t="shared" si="46"/>
        <v>4</v>
      </c>
      <c r="N403" s="2" t="str">
        <f t="shared" si="45"/>
        <v/>
      </c>
      <c r="O403" s="2" t="e" cm="1">
        <f t="array" ref="O403">INDEX($A$400:$A$429,SMALL(IF(ISNUMBER(MATCH($B$400:$B$429,$O$398,0)),MATCH(ROW($B$400:$B$429),ROW($B$400:$B$429)),""),ROWS($A$1:A4)))</f>
        <v>#NUM!</v>
      </c>
      <c r="P403" s="162" t="e">
        <f t="shared" si="42"/>
        <v>#NUM!</v>
      </c>
      <c r="Q403" s="162" t="e">
        <f t="shared" si="43"/>
        <v>#NUM!</v>
      </c>
      <c r="R403" s="162" t="e">
        <f t="shared" si="43"/>
        <v>#NUM!</v>
      </c>
      <c r="S403" s="162" t="e">
        <f t="shared" si="43"/>
        <v>#NUM!</v>
      </c>
      <c r="T403" s="162" t="e">
        <f t="shared" si="43"/>
        <v>#NUM!</v>
      </c>
      <c r="U403" s="162" t="e">
        <f t="shared" si="43"/>
        <v>#NUM!</v>
      </c>
      <c r="V403" s="162" t="e">
        <f t="shared" si="43"/>
        <v>#NUM!</v>
      </c>
      <c r="W403" s="162" t="e">
        <f t="shared" si="43"/>
        <v>#NUM!</v>
      </c>
      <c r="X403" s="162" t="e">
        <f t="shared" si="43"/>
        <v>#NUM!</v>
      </c>
      <c r="Y403" s="162" t="e">
        <f t="shared" si="43"/>
        <v>#NUM!</v>
      </c>
      <c r="Z403" s="162" t="e">
        <f t="shared" si="43"/>
        <v>#NUM!</v>
      </c>
      <c r="AA403" s="162" t="e">
        <f t="shared" si="43"/>
        <v>#NUM!</v>
      </c>
      <c r="AB403" s="162" t="e">
        <f t="shared" si="43"/>
        <v>#NUM!</v>
      </c>
      <c r="AC403" s="162" t="e">
        <f t="shared" si="43"/>
        <v>#NUM!</v>
      </c>
      <c r="AD403" s="162" t="e">
        <f t="shared" si="43"/>
        <v>#NUM!</v>
      </c>
      <c r="AE403" s="162" t="e">
        <f t="shared" si="43"/>
        <v>#NUM!</v>
      </c>
      <c r="AF403" s="162" t="e">
        <f t="shared" si="43"/>
        <v>#NUM!</v>
      </c>
      <c r="AG403" s="162" t="e">
        <f t="shared" si="43"/>
        <v>#NUM!</v>
      </c>
      <c r="AH403" s="162" t="e">
        <f t="shared" si="43"/>
        <v>#NUM!</v>
      </c>
      <c r="AI403" s="162" t="e">
        <f t="shared" si="43"/>
        <v>#NUM!</v>
      </c>
      <c r="AJ403" s="162" t="e">
        <f t="shared" si="43"/>
        <v>#NUM!</v>
      </c>
      <c r="AK403" s="162" t="e">
        <f t="shared" si="43"/>
        <v>#NUM!</v>
      </c>
      <c r="AL403" s="162" t="e">
        <f t="shared" si="43"/>
        <v>#NUM!</v>
      </c>
      <c r="AM403" s="162" t="e">
        <f t="shared" si="43"/>
        <v>#NUM!</v>
      </c>
      <c r="AN403" s="162" t="e">
        <f t="shared" si="43"/>
        <v>#NUM!</v>
      </c>
      <c r="AO403" s="162" t="e">
        <f t="shared" si="43"/>
        <v>#NUM!</v>
      </c>
      <c r="AP403" s="162" t="e">
        <f t="shared" si="43"/>
        <v>#NUM!</v>
      </c>
      <c r="AQ403" s="162" t="e">
        <f t="shared" si="43"/>
        <v>#NUM!</v>
      </c>
      <c r="AR403" s="162" t="e">
        <f t="shared" si="43"/>
        <v>#NUM!</v>
      </c>
      <c r="AS403" s="162" t="e">
        <f t="shared" si="43"/>
        <v>#NUM!</v>
      </c>
      <c r="AT403" s="162" t="e">
        <f t="shared" si="43"/>
        <v>#NUM!</v>
      </c>
      <c r="AU403" s="162" t="e">
        <f t="shared" si="43"/>
        <v>#NUM!</v>
      </c>
      <c r="AV403" s="162" t="e">
        <f t="shared" si="43"/>
        <v>#NUM!</v>
      </c>
      <c r="AW403" s="162" t="e">
        <f t="shared" si="43"/>
        <v>#NUM!</v>
      </c>
      <c r="AX403" s="162" t="e">
        <f t="shared" si="43"/>
        <v>#NUM!</v>
      </c>
      <c r="AY403" s="162" t="e">
        <f t="shared" si="43"/>
        <v>#NUM!</v>
      </c>
      <c r="AZ403" s="162" t="e">
        <f t="shared" si="43"/>
        <v>#NUM!</v>
      </c>
      <c r="BA403" s="162" t="e">
        <f t="shared" si="43"/>
        <v>#NUM!</v>
      </c>
      <c r="BB403" s="162" t="e">
        <f t="shared" si="43"/>
        <v>#NUM!</v>
      </c>
      <c r="BC403" s="162" t="e">
        <f t="shared" si="43"/>
        <v>#NUM!</v>
      </c>
      <c r="BD403" s="162" t="e">
        <f t="shared" si="43"/>
        <v>#NUM!</v>
      </c>
      <c r="BE403" s="162" t="e">
        <f t="shared" si="43"/>
        <v>#NUM!</v>
      </c>
      <c r="BF403" s="162" t="e">
        <f t="shared" si="43"/>
        <v>#NUM!</v>
      </c>
      <c r="BG403" s="162" t="e">
        <f t="shared" si="43"/>
        <v>#NUM!</v>
      </c>
      <c r="BH403" s="162" t="e">
        <f t="shared" si="43"/>
        <v>#NUM!</v>
      </c>
      <c r="BI403" s="162" t="e">
        <f t="shared" si="43"/>
        <v>#NUM!</v>
      </c>
      <c r="BJ403" s="162" t="e">
        <f t="shared" si="43"/>
        <v>#NUM!</v>
      </c>
      <c r="BK403" s="162" t="e">
        <f t="shared" si="43"/>
        <v>#NUM!</v>
      </c>
      <c r="BL403" s="162" t="e">
        <f t="shared" si="43"/>
        <v>#NUM!</v>
      </c>
      <c r="BM403" s="162" t="e">
        <f t="shared" si="44"/>
        <v>#NUM!</v>
      </c>
      <c r="BN403" s="162" t="e">
        <f t="shared" si="44"/>
        <v>#NUM!</v>
      </c>
      <c r="BO403" s="162" t="e">
        <f t="shared" si="44"/>
        <v>#NUM!</v>
      </c>
      <c r="BP403" s="162" t="e">
        <f t="shared" si="44"/>
        <v>#NUM!</v>
      </c>
      <c r="BQ403" s="162" t="e">
        <f t="shared" si="44"/>
        <v>#NUM!</v>
      </c>
      <c r="BR403" s="162" t="e">
        <f t="shared" si="44"/>
        <v>#NUM!</v>
      </c>
      <c r="BS403" s="162" t="e">
        <f t="shared" si="44"/>
        <v>#NUM!</v>
      </c>
      <c r="BT403" s="162" t="e">
        <f t="shared" si="44"/>
        <v>#NUM!</v>
      </c>
      <c r="BU403" s="162" t="e">
        <f t="shared" si="44"/>
        <v>#NUM!</v>
      </c>
      <c r="BV403" s="162" t="e">
        <f t="shared" si="44"/>
        <v>#NUM!</v>
      </c>
      <c r="BW403" s="162" t="e">
        <f t="shared" si="44"/>
        <v>#NUM!</v>
      </c>
      <c r="BX403" s="162" t="e">
        <f t="shared" si="44"/>
        <v>#NUM!</v>
      </c>
      <c r="BY403" s="162" t="e">
        <f t="shared" si="44"/>
        <v>#NUM!</v>
      </c>
      <c r="BZ403" s="162" t="e">
        <f t="shared" si="44"/>
        <v>#NUM!</v>
      </c>
      <c r="CA403" s="162" t="e">
        <f t="shared" si="44"/>
        <v>#NUM!</v>
      </c>
      <c r="CB403" s="162" t="e">
        <f t="shared" si="44"/>
        <v>#NUM!</v>
      </c>
      <c r="CC403" s="162" t="e">
        <f t="shared" si="44"/>
        <v>#NUM!</v>
      </c>
      <c r="CD403" s="162" t="e">
        <f t="shared" si="44"/>
        <v>#NUM!</v>
      </c>
      <c r="CE403" s="162" t="e">
        <f t="shared" si="44"/>
        <v>#NUM!</v>
      </c>
      <c r="CF403" s="162" t="e">
        <f t="shared" si="44"/>
        <v>#NUM!</v>
      </c>
      <c r="CG403" s="162" t="e">
        <f t="shared" si="44"/>
        <v>#NUM!</v>
      </c>
      <c r="CH403" s="162" t="e">
        <f t="shared" si="44"/>
        <v>#NUM!</v>
      </c>
      <c r="CI403" s="162" t="e">
        <f t="shared" si="44"/>
        <v>#NUM!</v>
      </c>
      <c r="CJ403" s="162" t="e">
        <f t="shared" si="44"/>
        <v>#NUM!</v>
      </c>
      <c r="CK403" s="162" t="e">
        <f t="shared" si="44"/>
        <v>#NUM!</v>
      </c>
      <c r="CL403" s="162" t="e">
        <f t="shared" si="44"/>
        <v>#NUM!</v>
      </c>
      <c r="CM403" s="162" t="e">
        <f t="shared" si="44"/>
        <v>#NUM!</v>
      </c>
      <c r="CN403" s="162" t="e">
        <f t="shared" si="44"/>
        <v>#NUM!</v>
      </c>
      <c r="CO403" s="162" t="e">
        <f t="shared" si="44"/>
        <v>#NUM!</v>
      </c>
      <c r="CP403" s="162" t="e">
        <f t="shared" si="44"/>
        <v>#NUM!</v>
      </c>
    </row>
    <row r="404" spans="1:94" ht="15" customHeight="1" x14ac:dyDescent="0.3">
      <c r="A404" s="5">
        <f>IF(ISTEXT(B42),B42,0)</f>
        <v>0</v>
      </c>
      <c r="B404" s="28">
        <f>IF(ISTEXT(E42),E42,0)</f>
        <v>0</v>
      </c>
      <c r="M404" s="2">
        <f t="shared" si="46"/>
        <v>5</v>
      </c>
      <c r="N404" s="2" t="str">
        <f t="shared" si="45"/>
        <v/>
      </c>
      <c r="O404" s="2" t="e" cm="1">
        <f t="array" ref="O404">INDEX($A$400:$A$429,SMALL(IF(ISNUMBER(MATCH($B$400:$B$429,$O$398,0)),MATCH(ROW($B$400:$B$429),ROW($B$400:$B$429)),""),ROWS($A$1:A5)))</f>
        <v>#NUM!</v>
      </c>
      <c r="P404" s="162" t="e">
        <f t="shared" si="42"/>
        <v>#NUM!</v>
      </c>
      <c r="Q404" s="162" t="e">
        <f t="shared" si="43"/>
        <v>#NUM!</v>
      </c>
      <c r="R404" s="162" t="e">
        <f t="shared" si="43"/>
        <v>#NUM!</v>
      </c>
      <c r="S404" s="162" t="e">
        <f t="shared" si="43"/>
        <v>#NUM!</v>
      </c>
      <c r="T404" s="162" t="e">
        <f t="shared" si="43"/>
        <v>#NUM!</v>
      </c>
      <c r="U404" s="162" t="e">
        <f t="shared" si="43"/>
        <v>#NUM!</v>
      </c>
      <c r="V404" s="162" t="e">
        <f t="shared" si="43"/>
        <v>#NUM!</v>
      </c>
      <c r="W404" s="162" t="e">
        <f t="shared" si="43"/>
        <v>#NUM!</v>
      </c>
      <c r="X404" s="162" t="e">
        <f t="shared" si="43"/>
        <v>#NUM!</v>
      </c>
      <c r="Y404" s="162" t="e">
        <f t="shared" si="43"/>
        <v>#NUM!</v>
      </c>
      <c r="Z404" s="162" t="e">
        <f t="shared" si="43"/>
        <v>#NUM!</v>
      </c>
      <c r="AA404" s="162" t="e">
        <f t="shared" si="43"/>
        <v>#NUM!</v>
      </c>
      <c r="AB404" s="162" t="e">
        <f t="shared" si="43"/>
        <v>#NUM!</v>
      </c>
      <c r="AC404" s="162" t="e">
        <f t="shared" si="43"/>
        <v>#NUM!</v>
      </c>
      <c r="AD404" s="162" t="e">
        <f t="shared" si="43"/>
        <v>#NUM!</v>
      </c>
      <c r="AE404" s="162" t="e">
        <f t="shared" si="43"/>
        <v>#NUM!</v>
      </c>
      <c r="AF404" s="162" t="e">
        <f t="shared" si="43"/>
        <v>#NUM!</v>
      </c>
      <c r="AG404" s="162" t="e">
        <f t="shared" si="43"/>
        <v>#NUM!</v>
      </c>
      <c r="AH404" s="162" t="e">
        <f t="shared" si="43"/>
        <v>#NUM!</v>
      </c>
      <c r="AI404" s="162" t="e">
        <f t="shared" si="43"/>
        <v>#NUM!</v>
      </c>
      <c r="AJ404" s="162" t="e">
        <f t="shared" si="43"/>
        <v>#NUM!</v>
      </c>
      <c r="AK404" s="162" t="e">
        <f t="shared" si="43"/>
        <v>#NUM!</v>
      </c>
      <c r="AL404" s="162" t="e">
        <f t="shared" si="43"/>
        <v>#NUM!</v>
      </c>
      <c r="AM404" s="162" t="e">
        <f t="shared" si="43"/>
        <v>#NUM!</v>
      </c>
      <c r="AN404" s="162" t="e">
        <f t="shared" si="43"/>
        <v>#NUM!</v>
      </c>
      <c r="AO404" s="162" t="e">
        <f t="shared" si="43"/>
        <v>#NUM!</v>
      </c>
      <c r="AP404" s="162" t="e">
        <f t="shared" si="43"/>
        <v>#NUM!</v>
      </c>
      <c r="AQ404" s="162" t="e">
        <f t="shared" si="43"/>
        <v>#NUM!</v>
      </c>
      <c r="AR404" s="162" t="e">
        <f t="shared" si="43"/>
        <v>#NUM!</v>
      </c>
      <c r="AS404" s="162" t="e">
        <f t="shared" si="43"/>
        <v>#NUM!</v>
      </c>
      <c r="AT404" s="162" t="e">
        <f t="shared" si="43"/>
        <v>#NUM!</v>
      </c>
      <c r="AU404" s="162" t="e">
        <f t="shared" si="43"/>
        <v>#NUM!</v>
      </c>
      <c r="AV404" s="162" t="e">
        <f t="shared" si="43"/>
        <v>#NUM!</v>
      </c>
      <c r="AW404" s="162" t="e">
        <f t="shared" si="43"/>
        <v>#NUM!</v>
      </c>
      <c r="AX404" s="162" t="e">
        <f t="shared" si="43"/>
        <v>#NUM!</v>
      </c>
      <c r="AY404" s="162" t="e">
        <f t="shared" si="43"/>
        <v>#NUM!</v>
      </c>
      <c r="AZ404" s="162" t="e">
        <f t="shared" si="43"/>
        <v>#NUM!</v>
      </c>
      <c r="BA404" s="162" t="e">
        <f t="shared" si="43"/>
        <v>#NUM!</v>
      </c>
      <c r="BB404" s="162" t="e">
        <f t="shared" si="43"/>
        <v>#NUM!</v>
      </c>
      <c r="BC404" s="162" t="e">
        <f t="shared" si="43"/>
        <v>#NUM!</v>
      </c>
      <c r="BD404" s="162" t="e">
        <f t="shared" si="43"/>
        <v>#NUM!</v>
      </c>
      <c r="BE404" s="162" t="e">
        <f t="shared" si="43"/>
        <v>#NUM!</v>
      </c>
      <c r="BF404" s="162" t="e">
        <f t="shared" si="43"/>
        <v>#NUM!</v>
      </c>
      <c r="BG404" s="162" t="e">
        <f t="shared" si="43"/>
        <v>#NUM!</v>
      </c>
      <c r="BH404" s="162" t="e">
        <f t="shared" si="43"/>
        <v>#NUM!</v>
      </c>
      <c r="BI404" s="162" t="e">
        <f t="shared" si="43"/>
        <v>#NUM!</v>
      </c>
      <c r="BJ404" s="162" t="e">
        <f t="shared" si="43"/>
        <v>#NUM!</v>
      </c>
      <c r="BK404" s="162" t="e">
        <f t="shared" si="43"/>
        <v>#NUM!</v>
      </c>
      <c r="BL404" s="162" t="e">
        <f t="shared" si="43"/>
        <v>#NUM!</v>
      </c>
      <c r="BM404" s="162" t="e">
        <f t="shared" si="44"/>
        <v>#NUM!</v>
      </c>
      <c r="BN404" s="162" t="e">
        <f t="shared" si="44"/>
        <v>#NUM!</v>
      </c>
      <c r="BO404" s="162" t="e">
        <f t="shared" si="44"/>
        <v>#NUM!</v>
      </c>
      <c r="BP404" s="162" t="e">
        <f t="shared" si="44"/>
        <v>#NUM!</v>
      </c>
      <c r="BQ404" s="162" t="e">
        <f t="shared" si="44"/>
        <v>#NUM!</v>
      </c>
      <c r="BR404" s="162" t="e">
        <f t="shared" si="44"/>
        <v>#NUM!</v>
      </c>
      <c r="BS404" s="162" t="e">
        <f t="shared" si="44"/>
        <v>#NUM!</v>
      </c>
      <c r="BT404" s="162" t="e">
        <f t="shared" si="44"/>
        <v>#NUM!</v>
      </c>
      <c r="BU404" s="162" t="e">
        <f t="shared" si="44"/>
        <v>#NUM!</v>
      </c>
      <c r="BV404" s="162" t="e">
        <f t="shared" si="44"/>
        <v>#NUM!</v>
      </c>
      <c r="BW404" s="162" t="e">
        <f t="shared" si="44"/>
        <v>#NUM!</v>
      </c>
      <c r="BX404" s="162" t="e">
        <f t="shared" si="44"/>
        <v>#NUM!</v>
      </c>
      <c r="BY404" s="162" t="e">
        <f t="shared" si="44"/>
        <v>#NUM!</v>
      </c>
      <c r="BZ404" s="162" t="e">
        <f t="shared" si="44"/>
        <v>#NUM!</v>
      </c>
      <c r="CA404" s="162" t="e">
        <f t="shared" si="44"/>
        <v>#NUM!</v>
      </c>
      <c r="CB404" s="162" t="e">
        <f t="shared" si="44"/>
        <v>#NUM!</v>
      </c>
      <c r="CC404" s="162" t="e">
        <f t="shared" si="44"/>
        <v>#NUM!</v>
      </c>
      <c r="CD404" s="162" t="e">
        <f t="shared" si="44"/>
        <v>#NUM!</v>
      </c>
      <c r="CE404" s="162" t="e">
        <f t="shared" si="44"/>
        <v>#NUM!</v>
      </c>
      <c r="CF404" s="162" t="e">
        <f t="shared" si="44"/>
        <v>#NUM!</v>
      </c>
      <c r="CG404" s="162" t="e">
        <f t="shared" si="44"/>
        <v>#NUM!</v>
      </c>
      <c r="CH404" s="162" t="e">
        <f t="shared" si="44"/>
        <v>#NUM!</v>
      </c>
      <c r="CI404" s="162" t="e">
        <f t="shared" si="44"/>
        <v>#NUM!</v>
      </c>
      <c r="CJ404" s="162" t="e">
        <f t="shared" si="44"/>
        <v>#NUM!</v>
      </c>
      <c r="CK404" s="162" t="e">
        <f t="shared" si="44"/>
        <v>#NUM!</v>
      </c>
      <c r="CL404" s="162" t="e">
        <f t="shared" si="44"/>
        <v>#NUM!</v>
      </c>
      <c r="CM404" s="162" t="e">
        <f t="shared" si="44"/>
        <v>#NUM!</v>
      </c>
      <c r="CN404" s="162" t="e">
        <f t="shared" si="44"/>
        <v>#NUM!</v>
      </c>
      <c r="CO404" s="162" t="e">
        <f t="shared" si="44"/>
        <v>#NUM!</v>
      </c>
      <c r="CP404" s="162" t="e">
        <f t="shared" si="44"/>
        <v>#NUM!</v>
      </c>
    </row>
    <row r="405" spans="1:94" ht="15" customHeight="1" x14ac:dyDescent="0.3">
      <c r="A405" s="5">
        <f>IF(ISTEXT(B49),B49,0)</f>
        <v>0</v>
      </c>
      <c r="B405" s="28">
        <f>IF(ISTEXT(E49),E49,0)</f>
        <v>0</v>
      </c>
      <c r="M405" s="2">
        <f t="shared" si="46"/>
        <v>6</v>
      </c>
      <c r="N405" s="2" t="str">
        <f t="shared" si="45"/>
        <v/>
      </c>
      <c r="O405" s="2" t="e" cm="1">
        <f t="array" ref="O405">INDEX($A$400:$A$429,SMALL(IF(ISNUMBER(MATCH($B$400:$B$429,$O$398,0)),MATCH(ROW($B$400:$B$429),ROW($B$400:$B$429)),""),ROWS($A$1:A6)))</f>
        <v>#NUM!</v>
      </c>
      <c r="P405" s="162" t="e">
        <f t="shared" si="42"/>
        <v>#NUM!</v>
      </c>
      <c r="Q405" s="162" t="e">
        <f t="shared" si="43"/>
        <v>#NUM!</v>
      </c>
      <c r="R405" s="162" t="e">
        <f t="shared" si="43"/>
        <v>#NUM!</v>
      </c>
      <c r="S405" s="162" t="e">
        <f t="shared" si="43"/>
        <v>#NUM!</v>
      </c>
      <c r="T405" s="162" t="e">
        <f t="shared" si="43"/>
        <v>#NUM!</v>
      </c>
      <c r="U405" s="162" t="e">
        <f t="shared" si="43"/>
        <v>#NUM!</v>
      </c>
      <c r="V405" s="162" t="e">
        <f t="shared" si="43"/>
        <v>#NUM!</v>
      </c>
      <c r="W405" s="162" t="e">
        <f t="shared" si="43"/>
        <v>#NUM!</v>
      </c>
      <c r="X405" s="162" t="e">
        <f t="shared" si="43"/>
        <v>#NUM!</v>
      </c>
      <c r="Y405" s="162" t="e">
        <f t="shared" si="43"/>
        <v>#NUM!</v>
      </c>
      <c r="Z405" s="162" t="e">
        <f t="shared" si="43"/>
        <v>#NUM!</v>
      </c>
      <c r="AA405" s="162" t="e">
        <f t="shared" ref="AA405:CL406" si="47">INDEX(AA$14:AA$217,(MATCH($N405&amp;$O405,$H$14:$H$217,0)))</f>
        <v>#NUM!</v>
      </c>
      <c r="AB405" s="162" t="e">
        <f t="shared" si="47"/>
        <v>#NUM!</v>
      </c>
      <c r="AC405" s="162" t="e">
        <f t="shared" si="47"/>
        <v>#NUM!</v>
      </c>
      <c r="AD405" s="162" t="e">
        <f t="shared" si="47"/>
        <v>#NUM!</v>
      </c>
      <c r="AE405" s="162" t="e">
        <f t="shared" si="47"/>
        <v>#NUM!</v>
      </c>
      <c r="AF405" s="162" t="e">
        <f t="shared" si="47"/>
        <v>#NUM!</v>
      </c>
      <c r="AG405" s="162" t="e">
        <f t="shared" si="47"/>
        <v>#NUM!</v>
      </c>
      <c r="AH405" s="162" t="e">
        <f t="shared" si="47"/>
        <v>#NUM!</v>
      </c>
      <c r="AI405" s="162" t="e">
        <f t="shared" si="47"/>
        <v>#NUM!</v>
      </c>
      <c r="AJ405" s="162" t="e">
        <f t="shared" si="47"/>
        <v>#NUM!</v>
      </c>
      <c r="AK405" s="162" t="e">
        <f t="shared" si="47"/>
        <v>#NUM!</v>
      </c>
      <c r="AL405" s="162" t="e">
        <f t="shared" si="47"/>
        <v>#NUM!</v>
      </c>
      <c r="AM405" s="162" t="e">
        <f t="shared" si="47"/>
        <v>#NUM!</v>
      </c>
      <c r="AN405" s="162" t="e">
        <f t="shared" si="47"/>
        <v>#NUM!</v>
      </c>
      <c r="AO405" s="162" t="e">
        <f t="shared" si="47"/>
        <v>#NUM!</v>
      </c>
      <c r="AP405" s="162" t="e">
        <f t="shared" si="47"/>
        <v>#NUM!</v>
      </c>
      <c r="AQ405" s="162" t="e">
        <f t="shared" si="47"/>
        <v>#NUM!</v>
      </c>
      <c r="AR405" s="162" t="e">
        <f t="shared" si="47"/>
        <v>#NUM!</v>
      </c>
      <c r="AS405" s="162" t="e">
        <f t="shared" si="47"/>
        <v>#NUM!</v>
      </c>
      <c r="AT405" s="162" t="e">
        <f t="shared" si="47"/>
        <v>#NUM!</v>
      </c>
      <c r="AU405" s="162" t="e">
        <f t="shared" si="47"/>
        <v>#NUM!</v>
      </c>
      <c r="AV405" s="162" t="e">
        <f t="shared" si="47"/>
        <v>#NUM!</v>
      </c>
      <c r="AW405" s="162" t="e">
        <f t="shared" si="47"/>
        <v>#NUM!</v>
      </c>
      <c r="AX405" s="162" t="e">
        <f t="shared" si="47"/>
        <v>#NUM!</v>
      </c>
      <c r="AY405" s="162" t="e">
        <f t="shared" si="47"/>
        <v>#NUM!</v>
      </c>
      <c r="AZ405" s="162" t="e">
        <f t="shared" si="47"/>
        <v>#NUM!</v>
      </c>
      <c r="BA405" s="162" t="e">
        <f t="shared" si="47"/>
        <v>#NUM!</v>
      </c>
      <c r="BB405" s="162" t="e">
        <f t="shared" si="47"/>
        <v>#NUM!</v>
      </c>
      <c r="BC405" s="162" t="e">
        <f t="shared" si="47"/>
        <v>#NUM!</v>
      </c>
      <c r="BD405" s="162" t="e">
        <f t="shared" si="47"/>
        <v>#NUM!</v>
      </c>
      <c r="BE405" s="162" t="e">
        <f t="shared" si="47"/>
        <v>#NUM!</v>
      </c>
      <c r="BF405" s="162" t="e">
        <f t="shared" si="47"/>
        <v>#NUM!</v>
      </c>
      <c r="BG405" s="162" t="e">
        <f t="shared" si="47"/>
        <v>#NUM!</v>
      </c>
      <c r="BH405" s="162" t="e">
        <f t="shared" si="47"/>
        <v>#NUM!</v>
      </c>
      <c r="BI405" s="162" t="e">
        <f t="shared" si="47"/>
        <v>#NUM!</v>
      </c>
      <c r="BJ405" s="162" t="e">
        <f t="shared" si="47"/>
        <v>#NUM!</v>
      </c>
      <c r="BK405" s="162" t="e">
        <f t="shared" si="47"/>
        <v>#NUM!</v>
      </c>
      <c r="BL405" s="162" t="e">
        <f t="shared" si="47"/>
        <v>#NUM!</v>
      </c>
      <c r="BM405" s="162" t="e">
        <f t="shared" si="47"/>
        <v>#NUM!</v>
      </c>
      <c r="BN405" s="162" t="e">
        <f t="shared" si="47"/>
        <v>#NUM!</v>
      </c>
      <c r="BO405" s="162" t="e">
        <f t="shared" si="47"/>
        <v>#NUM!</v>
      </c>
      <c r="BP405" s="162" t="e">
        <f t="shared" si="47"/>
        <v>#NUM!</v>
      </c>
      <c r="BQ405" s="162" t="e">
        <f t="shared" si="47"/>
        <v>#NUM!</v>
      </c>
      <c r="BR405" s="162" t="e">
        <f t="shared" si="47"/>
        <v>#NUM!</v>
      </c>
      <c r="BS405" s="162" t="e">
        <f t="shared" si="47"/>
        <v>#NUM!</v>
      </c>
      <c r="BT405" s="162" t="e">
        <f t="shared" si="47"/>
        <v>#NUM!</v>
      </c>
      <c r="BU405" s="162" t="e">
        <f t="shared" si="47"/>
        <v>#NUM!</v>
      </c>
      <c r="BV405" s="162" t="e">
        <f t="shared" si="47"/>
        <v>#NUM!</v>
      </c>
      <c r="BW405" s="162" t="e">
        <f t="shared" si="47"/>
        <v>#NUM!</v>
      </c>
      <c r="BX405" s="162" t="e">
        <f t="shared" si="47"/>
        <v>#NUM!</v>
      </c>
      <c r="BY405" s="162" t="e">
        <f t="shared" si="47"/>
        <v>#NUM!</v>
      </c>
      <c r="BZ405" s="162" t="e">
        <f t="shared" si="47"/>
        <v>#NUM!</v>
      </c>
      <c r="CA405" s="162" t="e">
        <f t="shared" si="47"/>
        <v>#NUM!</v>
      </c>
      <c r="CB405" s="162" t="e">
        <f t="shared" si="47"/>
        <v>#NUM!</v>
      </c>
      <c r="CC405" s="162" t="e">
        <f t="shared" si="47"/>
        <v>#NUM!</v>
      </c>
      <c r="CD405" s="162" t="e">
        <f t="shared" si="47"/>
        <v>#NUM!</v>
      </c>
      <c r="CE405" s="162" t="e">
        <f t="shared" si="47"/>
        <v>#NUM!</v>
      </c>
      <c r="CF405" s="162" t="e">
        <f t="shared" si="47"/>
        <v>#NUM!</v>
      </c>
      <c r="CG405" s="162" t="e">
        <f t="shared" si="47"/>
        <v>#NUM!</v>
      </c>
      <c r="CH405" s="162" t="e">
        <f t="shared" si="47"/>
        <v>#NUM!</v>
      </c>
      <c r="CI405" s="162" t="e">
        <f t="shared" si="47"/>
        <v>#NUM!</v>
      </c>
      <c r="CJ405" s="162" t="e">
        <f t="shared" si="47"/>
        <v>#NUM!</v>
      </c>
      <c r="CK405" s="162" t="e">
        <f t="shared" si="47"/>
        <v>#NUM!</v>
      </c>
      <c r="CL405" s="162" t="e">
        <f t="shared" si="47"/>
        <v>#NUM!</v>
      </c>
      <c r="CM405" s="162" t="e">
        <f t="shared" si="44"/>
        <v>#NUM!</v>
      </c>
      <c r="CN405" s="162" t="e">
        <f t="shared" si="44"/>
        <v>#NUM!</v>
      </c>
      <c r="CO405" s="162" t="e">
        <f t="shared" si="44"/>
        <v>#NUM!</v>
      </c>
      <c r="CP405" s="162" t="e">
        <f t="shared" si="44"/>
        <v>#NUM!</v>
      </c>
    </row>
    <row r="406" spans="1:94" ht="15" customHeight="1" x14ac:dyDescent="0.3">
      <c r="A406" s="5">
        <f>IF(ISTEXT(B56),B56,0)</f>
        <v>0</v>
      </c>
      <c r="B406" s="28">
        <f>IF(ISTEXT(E56),E56,0)</f>
        <v>0</v>
      </c>
      <c r="M406" s="2">
        <f t="shared" si="46"/>
        <v>7</v>
      </c>
      <c r="N406" s="2" t="str">
        <f t="shared" si="45"/>
        <v/>
      </c>
      <c r="O406" s="2" t="e" cm="1">
        <f t="array" ref="O406">INDEX($A$400:$A$429,SMALL(IF(ISNUMBER(MATCH($B$400:$B$429,$O$398,0)),MATCH(ROW($B$400:$B$429),ROW($B$400:$B$429)),""),ROWS($A$1:A7)))</f>
        <v>#NUM!</v>
      </c>
      <c r="P406" s="162" t="e">
        <f t="shared" si="42"/>
        <v>#NUM!</v>
      </c>
      <c r="Q406" s="162" t="e">
        <f t="shared" ref="Q406:BM409" si="48">INDEX(Q$14:Q$217,(MATCH($N406&amp;$O406,$H$14:$H$217,0)))</f>
        <v>#NUM!</v>
      </c>
      <c r="R406" s="162" t="e">
        <f t="shared" si="48"/>
        <v>#NUM!</v>
      </c>
      <c r="S406" s="162" t="e">
        <f t="shared" si="48"/>
        <v>#NUM!</v>
      </c>
      <c r="T406" s="162" t="e">
        <f t="shared" si="48"/>
        <v>#NUM!</v>
      </c>
      <c r="U406" s="162" t="e">
        <f t="shared" si="48"/>
        <v>#NUM!</v>
      </c>
      <c r="V406" s="162" t="e">
        <f t="shared" si="48"/>
        <v>#NUM!</v>
      </c>
      <c r="W406" s="162" t="e">
        <f t="shared" si="48"/>
        <v>#NUM!</v>
      </c>
      <c r="X406" s="162" t="e">
        <f t="shared" si="48"/>
        <v>#NUM!</v>
      </c>
      <c r="Y406" s="162" t="e">
        <f t="shared" si="48"/>
        <v>#NUM!</v>
      </c>
      <c r="Z406" s="162" t="e">
        <f t="shared" si="48"/>
        <v>#NUM!</v>
      </c>
      <c r="AA406" s="162" t="e">
        <f t="shared" si="48"/>
        <v>#NUM!</v>
      </c>
      <c r="AB406" s="162" t="e">
        <f t="shared" si="48"/>
        <v>#NUM!</v>
      </c>
      <c r="AC406" s="162" t="e">
        <f t="shared" si="48"/>
        <v>#NUM!</v>
      </c>
      <c r="AD406" s="162" t="e">
        <f t="shared" si="48"/>
        <v>#NUM!</v>
      </c>
      <c r="AE406" s="162" t="e">
        <f t="shared" si="48"/>
        <v>#NUM!</v>
      </c>
      <c r="AF406" s="162" t="e">
        <f t="shared" si="48"/>
        <v>#NUM!</v>
      </c>
      <c r="AG406" s="162" t="e">
        <f t="shared" si="48"/>
        <v>#NUM!</v>
      </c>
      <c r="AH406" s="162" t="e">
        <f t="shared" si="48"/>
        <v>#NUM!</v>
      </c>
      <c r="AI406" s="162" t="e">
        <f t="shared" si="48"/>
        <v>#NUM!</v>
      </c>
      <c r="AJ406" s="162" t="e">
        <f t="shared" si="48"/>
        <v>#NUM!</v>
      </c>
      <c r="AK406" s="162" t="e">
        <f t="shared" si="48"/>
        <v>#NUM!</v>
      </c>
      <c r="AL406" s="162" t="e">
        <f t="shared" si="48"/>
        <v>#NUM!</v>
      </c>
      <c r="AM406" s="162" t="e">
        <f t="shared" si="48"/>
        <v>#NUM!</v>
      </c>
      <c r="AN406" s="162" t="e">
        <f t="shared" si="48"/>
        <v>#NUM!</v>
      </c>
      <c r="AO406" s="162" t="e">
        <f t="shared" si="48"/>
        <v>#NUM!</v>
      </c>
      <c r="AP406" s="162" t="e">
        <f t="shared" si="48"/>
        <v>#NUM!</v>
      </c>
      <c r="AQ406" s="162" t="e">
        <f t="shared" si="48"/>
        <v>#NUM!</v>
      </c>
      <c r="AR406" s="162" t="e">
        <f t="shared" si="48"/>
        <v>#NUM!</v>
      </c>
      <c r="AS406" s="162" t="e">
        <f t="shared" si="48"/>
        <v>#NUM!</v>
      </c>
      <c r="AT406" s="162" t="e">
        <f t="shared" si="48"/>
        <v>#NUM!</v>
      </c>
      <c r="AU406" s="162" t="e">
        <f t="shared" si="48"/>
        <v>#NUM!</v>
      </c>
      <c r="AV406" s="162" t="e">
        <f t="shared" si="48"/>
        <v>#NUM!</v>
      </c>
      <c r="AW406" s="162" t="e">
        <f t="shared" si="48"/>
        <v>#NUM!</v>
      </c>
      <c r="AX406" s="162" t="e">
        <f t="shared" si="48"/>
        <v>#NUM!</v>
      </c>
      <c r="AY406" s="162" t="e">
        <f t="shared" si="48"/>
        <v>#NUM!</v>
      </c>
      <c r="AZ406" s="162" t="e">
        <f t="shared" si="48"/>
        <v>#NUM!</v>
      </c>
      <c r="BA406" s="162" t="e">
        <f t="shared" si="48"/>
        <v>#NUM!</v>
      </c>
      <c r="BB406" s="162" t="e">
        <f t="shared" si="48"/>
        <v>#NUM!</v>
      </c>
      <c r="BC406" s="162" t="e">
        <f t="shared" si="48"/>
        <v>#NUM!</v>
      </c>
      <c r="BD406" s="162" t="e">
        <f t="shared" si="48"/>
        <v>#NUM!</v>
      </c>
      <c r="BE406" s="162" t="e">
        <f t="shared" si="48"/>
        <v>#NUM!</v>
      </c>
      <c r="BF406" s="162" t="e">
        <f t="shared" si="48"/>
        <v>#NUM!</v>
      </c>
      <c r="BG406" s="162" t="e">
        <f t="shared" si="48"/>
        <v>#NUM!</v>
      </c>
      <c r="BH406" s="162" t="e">
        <f t="shared" si="48"/>
        <v>#NUM!</v>
      </c>
      <c r="BI406" s="162" t="e">
        <f t="shared" si="48"/>
        <v>#NUM!</v>
      </c>
      <c r="BJ406" s="162" t="e">
        <f t="shared" si="48"/>
        <v>#NUM!</v>
      </c>
      <c r="BK406" s="162" t="e">
        <f t="shared" si="48"/>
        <v>#NUM!</v>
      </c>
      <c r="BL406" s="162" t="e">
        <f t="shared" si="48"/>
        <v>#NUM!</v>
      </c>
      <c r="BM406" s="162" t="e">
        <f t="shared" si="48"/>
        <v>#NUM!</v>
      </c>
      <c r="BN406" s="162" t="e">
        <f t="shared" si="47"/>
        <v>#NUM!</v>
      </c>
      <c r="BO406" s="162" t="e">
        <f t="shared" si="47"/>
        <v>#NUM!</v>
      </c>
      <c r="BP406" s="162" t="e">
        <f t="shared" si="47"/>
        <v>#NUM!</v>
      </c>
      <c r="BQ406" s="162" t="e">
        <f t="shared" si="47"/>
        <v>#NUM!</v>
      </c>
      <c r="BR406" s="162" t="e">
        <f t="shared" si="47"/>
        <v>#NUM!</v>
      </c>
      <c r="BS406" s="162" t="e">
        <f t="shared" si="47"/>
        <v>#NUM!</v>
      </c>
      <c r="BT406" s="162" t="e">
        <f t="shared" si="47"/>
        <v>#NUM!</v>
      </c>
      <c r="BU406" s="162" t="e">
        <f t="shared" si="47"/>
        <v>#NUM!</v>
      </c>
      <c r="BV406" s="162" t="e">
        <f t="shared" si="47"/>
        <v>#NUM!</v>
      </c>
      <c r="BW406" s="162" t="e">
        <f t="shared" si="47"/>
        <v>#NUM!</v>
      </c>
      <c r="BX406" s="162" t="e">
        <f t="shared" si="47"/>
        <v>#NUM!</v>
      </c>
      <c r="BY406" s="162" t="e">
        <f t="shared" si="47"/>
        <v>#NUM!</v>
      </c>
      <c r="BZ406" s="162" t="e">
        <f t="shared" si="47"/>
        <v>#NUM!</v>
      </c>
      <c r="CA406" s="162" t="e">
        <f t="shared" si="47"/>
        <v>#NUM!</v>
      </c>
      <c r="CB406" s="162" t="e">
        <f t="shared" si="47"/>
        <v>#NUM!</v>
      </c>
      <c r="CC406" s="162" t="e">
        <f t="shared" si="47"/>
        <v>#NUM!</v>
      </c>
      <c r="CD406" s="162" t="e">
        <f t="shared" si="47"/>
        <v>#NUM!</v>
      </c>
      <c r="CE406" s="162" t="e">
        <f t="shared" si="47"/>
        <v>#NUM!</v>
      </c>
      <c r="CF406" s="162" t="e">
        <f t="shared" si="47"/>
        <v>#NUM!</v>
      </c>
      <c r="CG406" s="162" t="e">
        <f t="shared" si="47"/>
        <v>#NUM!</v>
      </c>
      <c r="CH406" s="162" t="e">
        <f t="shared" si="47"/>
        <v>#NUM!</v>
      </c>
      <c r="CI406" s="162" t="e">
        <f t="shared" si="47"/>
        <v>#NUM!</v>
      </c>
      <c r="CJ406" s="162" t="e">
        <f t="shared" si="47"/>
        <v>#NUM!</v>
      </c>
      <c r="CK406" s="162" t="e">
        <f t="shared" si="47"/>
        <v>#NUM!</v>
      </c>
      <c r="CL406" s="162" t="e">
        <f t="shared" si="47"/>
        <v>#NUM!</v>
      </c>
      <c r="CM406" s="162" t="e">
        <f t="shared" si="44"/>
        <v>#NUM!</v>
      </c>
      <c r="CN406" s="162" t="e">
        <f t="shared" si="44"/>
        <v>#NUM!</v>
      </c>
      <c r="CO406" s="162" t="e">
        <f t="shared" si="44"/>
        <v>#NUM!</v>
      </c>
      <c r="CP406" s="162" t="e">
        <f t="shared" si="44"/>
        <v>#NUM!</v>
      </c>
    </row>
    <row r="407" spans="1:94" ht="15" customHeight="1" x14ac:dyDescent="0.3">
      <c r="A407" s="5">
        <f>IF(ISTEXT(B63),B63,0)</f>
        <v>0</v>
      </c>
      <c r="B407" s="28">
        <f>IF(ISTEXT(E63),E63,0)</f>
        <v>0</v>
      </c>
      <c r="M407" s="2">
        <f t="shared" si="46"/>
        <v>8</v>
      </c>
      <c r="N407" s="2" t="str">
        <f t="shared" si="45"/>
        <v/>
      </c>
      <c r="O407" s="2" t="e" cm="1">
        <f t="array" ref="O407">INDEX($A$400:$A$429,SMALL(IF(ISNUMBER(MATCH($B$400:$B$429,$O$398,0)),MATCH(ROW($B$400:$B$429),ROW($B$400:$B$429)),""),ROWS($A$1:A8)))</f>
        <v>#NUM!</v>
      </c>
      <c r="P407" s="162" t="e">
        <f t="shared" si="42"/>
        <v>#NUM!</v>
      </c>
      <c r="Q407" s="162" t="e">
        <f t="shared" si="48"/>
        <v>#NUM!</v>
      </c>
      <c r="R407" s="162" t="e">
        <f t="shared" si="48"/>
        <v>#NUM!</v>
      </c>
      <c r="S407" s="162" t="e">
        <f t="shared" si="48"/>
        <v>#NUM!</v>
      </c>
      <c r="T407" s="162" t="e">
        <f t="shared" si="48"/>
        <v>#NUM!</v>
      </c>
      <c r="U407" s="162" t="e">
        <f t="shared" si="48"/>
        <v>#NUM!</v>
      </c>
      <c r="V407" s="162" t="e">
        <f t="shared" si="48"/>
        <v>#NUM!</v>
      </c>
      <c r="W407" s="162" t="e">
        <f t="shared" si="48"/>
        <v>#NUM!</v>
      </c>
      <c r="X407" s="162" t="e">
        <f t="shared" si="48"/>
        <v>#NUM!</v>
      </c>
      <c r="Y407" s="162" t="e">
        <f t="shared" si="48"/>
        <v>#NUM!</v>
      </c>
      <c r="Z407" s="162" t="e">
        <f t="shared" si="48"/>
        <v>#NUM!</v>
      </c>
      <c r="AA407" s="162" t="e">
        <f t="shared" si="48"/>
        <v>#NUM!</v>
      </c>
      <c r="AB407" s="162" t="e">
        <f t="shared" si="48"/>
        <v>#NUM!</v>
      </c>
      <c r="AC407" s="162" t="e">
        <f t="shared" si="48"/>
        <v>#NUM!</v>
      </c>
      <c r="AD407" s="162" t="e">
        <f t="shared" si="48"/>
        <v>#NUM!</v>
      </c>
      <c r="AE407" s="162" t="e">
        <f t="shared" si="48"/>
        <v>#NUM!</v>
      </c>
      <c r="AF407" s="162" t="e">
        <f t="shared" si="48"/>
        <v>#NUM!</v>
      </c>
      <c r="AG407" s="162" t="e">
        <f t="shared" si="48"/>
        <v>#NUM!</v>
      </c>
      <c r="AH407" s="162" t="e">
        <f t="shared" si="48"/>
        <v>#NUM!</v>
      </c>
      <c r="AI407" s="162" t="e">
        <f t="shared" si="48"/>
        <v>#NUM!</v>
      </c>
      <c r="AJ407" s="162" t="e">
        <f t="shared" si="48"/>
        <v>#NUM!</v>
      </c>
      <c r="AK407" s="162" t="e">
        <f t="shared" si="48"/>
        <v>#NUM!</v>
      </c>
      <c r="AL407" s="162" t="e">
        <f t="shared" si="48"/>
        <v>#NUM!</v>
      </c>
      <c r="AM407" s="162" t="e">
        <f t="shared" si="48"/>
        <v>#NUM!</v>
      </c>
      <c r="AN407" s="162" t="e">
        <f t="shared" si="48"/>
        <v>#NUM!</v>
      </c>
      <c r="AO407" s="162" t="e">
        <f t="shared" si="48"/>
        <v>#NUM!</v>
      </c>
      <c r="AP407" s="162" t="e">
        <f t="shared" si="48"/>
        <v>#NUM!</v>
      </c>
      <c r="AQ407" s="162" t="e">
        <f t="shared" si="48"/>
        <v>#NUM!</v>
      </c>
      <c r="AR407" s="162" t="e">
        <f t="shared" si="48"/>
        <v>#NUM!</v>
      </c>
      <c r="AS407" s="162" t="e">
        <f t="shared" si="48"/>
        <v>#NUM!</v>
      </c>
      <c r="AT407" s="162" t="e">
        <f t="shared" si="48"/>
        <v>#NUM!</v>
      </c>
      <c r="AU407" s="162" t="e">
        <f t="shared" si="48"/>
        <v>#NUM!</v>
      </c>
      <c r="AV407" s="162" t="e">
        <f t="shared" si="48"/>
        <v>#NUM!</v>
      </c>
      <c r="AW407" s="162" t="e">
        <f t="shared" si="48"/>
        <v>#NUM!</v>
      </c>
      <c r="AX407" s="162" t="e">
        <f t="shared" si="48"/>
        <v>#NUM!</v>
      </c>
      <c r="AY407" s="162" t="e">
        <f t="shared" si="48"/>
        <v>#NUM!</v>
      </c>
      <c r="AZ407" s="162" t="e">
        <f t="shared" si="48"/>
        <v>#NUM!</v>
      </c>
      <c r="BA407" s="162" t="e">
        <f t="shared" si="48"/>
        <v>#NUM!</v>
      </c>
      <c r="BB407" s="162" t="e">
        <f t="shared" si="48"/>
        <v>#NUM!</v>
      </c>
      <c r="BC407" s="162" t="e">
        <f t="shared" si="48"/>
        <v>#NUM!</v>
      </c>
      <c r="BD407" s="162" t="e">
        <f t="shared" si="48"/>
        <v>#NUM!</v>
      </c>
      <c r="BE407" s="162" t="e">
        <f t="shared" si="48"/>
        <v>#NUM!</v>
      </c>
      <c r="BF407" s="162" t="e">
        <f t="shared" si="48"/>
        <v>#NUM!</v>
      </c>
      <c r="BG407" s="162" t="e">
        <f t="shared" si="48"/>
        <v>#NUM!</v>
      </c>
      <c r="BH407" s="162" t="e">
        <f t="shared" si="48"/>
        <v>#NUM!</v>
      </c>
      <c r="BI407" s="162" t="e">
        <f t="shared" si="48"/>
        <v>#NUM!</v>
      </c>
      <c r="BJ407" s="162" t="e">
        <f t="shared" si="48"/>
        <v>#NUM!</v>
      </c>
      <c r="BK407" s="162" t="e">
        <f t="shared" si="48"/>
        <v>#NUM!</v>
      </c>
      <c r="BL407" s="162" t="e">
        <f t="shared" si="48"/>
        <v>#NUM!</v>
      </c>
      <c r="BM407" s="162" t="e">
        <f t="shared" si="44"/>
        <v>#NUM!</v>
      </c>
      <c r="BN407" s="162" t="e">
        <f t="shared" si="44"/>
        <v>#NUM!</v>
      </c>
      <c r="BO407" s="162" t="e">
        <f t="shared" si="44"/>
        <v>#NUM!</v>
      </c>
      <c r="BP407" s="162" t="e">
        <f t="shared" si="44"/>
        <v>#NUM!</v>
      </c>
      <c r="BQ407" s="162" t="e">
        <f t="shared" si="44"/>
        <v>#NUM!</v>
      </c>
      <c r="BR407" s="162" t="e">
        <f t="shared" si="44"/>
        <v>#NUM!</v>
      </c>
      <c r="BS407" s="162" t="e">
        <f t="shared" si="44"/>
        <v>#NUM!</v>
      </c>
      <c r="BT407" s="162" t="e">
        <f t="shared" si="44"/>
        <v>#NUM!</v>
      </c>
      <c r="BU407" s="162" t="e">
        <f t="shared" si="44"/>
        <v>#NUM!</v>
      </c>
      <c r="BV407" s="162" t="e">
        <f t="shared" si="44"/>
        <v>#NUM!</v>
      </c>
      <c r="BW407" s="162" t="e">
        <f t="shared" si="44"/>
        <v>#NUM!</v>
      </c>
      <c r="BX407" s="162" t="e">
        <f t="shared" si="44"/>
        <v>#NUM!</v>
      </c>
      <c r="BY407" s="162" t="e">
        <f t="shared" si="44"/>
        <v>#NUM!</v>
      </c>
      <c r="BZ407" s="162" t="e">
        <f t="shared" si="44"/>
        <v>#NUM!</v>
      </c>
      <c r="CA407" s="162" t="e">
        <f t="shared" si="44"/>
        <v>#NUM!</v>
      </c>
      <c r="CB407" s="162" t="e">
        <f t="shared" si="44"/>
        <v>#NUM!</v>
      </c>
      <c r="CC407" s="162" t="e">
        <f t="shared" si="44"/>
        <v>#NUM!</v>
      </c>
      <c r="CD407" s="162" t="e">
        <f t="shared" si="44"/>
        <v>#NUM!</v>
      </c>
      <c r="CE407" s="162" t="e">
        <f t="shared" si="44"/>
        <v>#NUM!</v>
      </c>
      <c r="CF407" s="162" t="e">
        <f t="shared" si="44"/>
        <v>#NUM!</v>
      </c>
      <c r="CG407" s="162" t="e">
        <f t="shared" si="44"/>
        <v>#NUM!</v>
      </c>
      <c r="CH407" s="162" t="e">
        <f t="shared" si="44"/>
        <v>#NUM!</v>
      </c>
      <c r="CI407" s="162" t="e">
        <f t="shared" si="44"/>
        <v>#NUM!</v>
      </c>
      <c r="CJ407" s="162" t="e">
        <f t="shared" si="44"/>
        <v>#NUM!</v>
      </c>
      <c r="CK407" s="162" t="e">
        <f t="shared" si="44"/>
        <v>#NUM!</v>
      </c>
      <c r="CL407" s="162" t="e">
        <f t="shared" si="44"/>
        <v>#NUM!</v>
      </c>
      <c r="CM407" s="162" t="e">
        <f t="shared" si="44"/>
        <v>#NUM!</v>
      </c>
      <c r="CN407" s="162" t="e">
        <f t="shared" si="44"/>
        <v>#NUM!</v>
      </c>
      <c r="CO407" s="162" t="e">
        <f t="shared" si="44"/>
        <v>#NUM!</v>
      </c>
      <c r="CP407" s="162" t="e">
        <f t="shared" si="44"/>
        <v>#NUM!</v>
      </c>
    </row>
    <row r="408" spans="1:94" ht="15" customHeight="1" x14ac:dyDescent="0.3">
      <c r="A408" s="5">
        <f>IF(ISTEXT(B70),B70,0)</f>
        <v>0</v>
      </c>
      <c r="B408" s="28">
        <f>IF(ISTEXT(E70),E70,0)</f>
        <v>0</v>
      </c>
      <c r="M408" s="2">
        <f t="shared" si="46"/>
        <v>9</v>
      </c>
      <c r="N408" s="2" t="str">
        <f t="shared" si="45"/>
        <v/>
      </c>
      <c r="O408" s="2" t="e" cm="1">
        <f t="array" ref="O408">INDEX($A$400:$A$429,SMALL(IF(ISNUMBER(MATCH($B$400:$B$429,$O$398,0)),MATCH(ROW($B$400:$B$429),ROW($B$400:$B$429)),""),ROWS($A$1:A9)))</f>
        <v>#NUM!</v>
      </c>
      <c r="P408" s="162" t="e">
        <f t="shared" si="42"/>
        <v>#NUM!</v>
      </c>
      <c r="Q408" s="162" t="e">
        <f t="shared" si="48"/>
        <v>#NUM!</v>
      </c>
      <c r="R408" s="162" t="e">
        <f t="shared" si="48"/>
        <v>#NUM!</v>
      </c>
      <c r="S408" s="162" t="e">
        <f t="shared" si="48"/>
        <v>#NUM!</v>
      </c>
      <c r="T408" s="162" t="e">
        <f t="shared" si="48"/>
        <v>#NUM!</v>
      </c>
      <c r="U408" s="162" t="e">
        <f t="shared" si="48"/>
        <v>#NUM!</v>
      </c>
      <c r="V408" s="162" t="e">
        <f t="shared" si="48"/>
        <v>#NUM!</v>
      </c>
      <c r="W408" s="162" t="e">
        <f t="shared" si="48"/>
        <v>#NUM!</v>
      </c>
      <c r="X408" s="162" t="e">
        <f t="shared" si="48"/>
        <v>#NUM!</v>
      </c>
      <c r="Y408" s="162" t="e">
        <f t="shared" si="48"/>
        <v>#NUM!</v>
      </c>
      <c r="Z408" s="162" t="e">
        <f t="shared" si="48"/>
        <v>#NUM!</v>
      </c>
      <c r="AA408" s="162" t="e">
        <f t="shared" si="48"/>
        <v>#NUM!</v>
      </c>
      <c r="AB408" s="162" t="e">
        <f t="shared" si="48"/>
        <v>#NUM!</v>
      </c>
      <c r="AC408" s="162" t="e">
        <f t="shared" si="48"/>
        <v>#NUM!</v>
      </c>
      <c r="AD408" s="162" t="e">
        <f t="shared" si="48"/>
        <v>#NUM!</v>
      </c>
      <c r="AE408" s="162" t="e">
        <f t="shared" si="48"/>
        <v>#NUM!</v>
      </c>
      <c r="AF408" s="162" t="e">
        <f t="shared" si="48"/>
        <v>#NUM!</v>
      </c>
      <c r="AG408" s="162" t="e">
        <f t="shared" si="48"/>
        <v>#NUM!</v>
      </c>
      <c r="AH408" s="162" t="e">
        <f t="shared" si="48"/>
        <v>#NUM!</v>
      </c>
      <c r="AI408" s="162" t="e">
        <f t="shared" si="48"/>
        <v>#NUM!</v>
      </c>
      <c r="AJ408" s="162" t="e">
        <f t="shared" si="48"/>
        <v>#NUM!</v>
      </c>
      <c r="AK408" s="162" t="e">
        <f t="shared" si="48"/>
        <v>#NUM!</v>
      </c>
      <c r="AL408" s="162" t="e">
        <f t="shared" si="48"/>
        <v>#NUM!</v>
      </c>
      <c r="AM408" s="162" t="e">
        <f t="shared" si="48"/>
        <v>#NUM!</v>
      </c>
      <c r="AN408" s="162" t="e">
        <f t="shared" si="48"/>
        <v>#NUM!</v>
      </c>
      <c r="AO408" s="162" t="e">
        <f t="shared" si="48"/>
        <v>#NUM!</v>
      </c>
      <c r="AP408" s="162" t="e">
        <f t="shared" si="48"/>
        <v>#NUM!</v>
      </c>
      <c r="AQ408" s="162" t="e">
        <f t="shared" si="48"/>
        <v>#NUM!</v>
      </c>
      <c r="AR408" s="162" t="e">
        <f t="shared" si="48"/>
        <v>#NUM!</v>
      </c>
      <c r="AS408" s="162" t="e">
        <f t="shared" si="48"/>
        <v>#NUM!</v>
      </c>
      <c r="AT408" s="162" t="e">
        <f t="shared" si="48"/>
        <v>#NUM!</v>
      </c>
      <c r="AU408" s="162" t="e">
        <f t="shared" si="48"/>
        <v>#NUM!</v>
      </c>
      <c r="AV408" s="162" t="e">
        <f t="shared" si="48"/>
        <v>#NUM!</v>
      </c>
      <c r="AW408" s="162" t="e">
        <f t="shared" si="48"/>
        <v>#NUM!</v>
      </c>
      <c r="AX408" s="162" t="e">
        <f t="shared" si="48"/>
        <v>#NUM!</v>
      </c>
      <c r="AY408" s="162" t="e">
        <f t="shared" si="48"/>
        <v>#NUM!</v>
      </c>
      <c r="AZ408" s="162" t="e">
        <f t="shared" si="48"/>
        <v>#NUM!</v>
      </c>
      <c r="BA408" s="162" t="e">
        <f t="shared" si="48"/>
        <v>#NUM!</v>
      </c>
      <c r="BB408" s="162" t="e">
        <f t="shared" si="48"/>
        <v>#NUM!</v>
      </c>
      <c r="BC408" s="162" t="e">
        <f t="shared" si="48"/>
        <v>#NUM!</v>
      </c>
      <c r="BD408" s="162" t="e">
        <f t="shared" si="48"/>
        <v>#NUM!</v>
      </c>
      <c r="BE408" s="162" t="e">
        <f t="shared" si="48"/>
        <v>#NUM!</v>
      </c>
      <c r="BF408" s="162" t="e">
        <f t="shared" si="48"/>
        <v>#NUM!</v>
      </c>
      <c r="BG408" s="162" t="e">
        <f t="shared" si="48"/>
        <v>#NUM!</v>
      </c>
      <c r="BH408" s="162" t="e">
        <f t="shared" si="48"/>
        <v>#NUM!</v>
      </c>
      <c r="BI408" s="162" t="e">
        <f t="shared" si="48"/>
        <v>#NUM!</v>
      </c>
      <c r="BJ408" s="162" t="e">
        <f t="shared" si="48"/>
        <v>#NUM!</v>
      </c>
      <c r="BK408" s="162" t="e">
        <f t="shared" si="48"/>
        <v>#NUM!</v>
      </c>
      <c r="BL408" s="162" t="e">
        <f t="shared" si="48"/>
        <v>#NUM!</v>
      </c>
      <c r="BM408" s="162" t="e">
        <f t="shared" si="44"/>
        <v>#NUM!</v>
      </c>
      <c r="BN408" s="162" t="e">
        <f t="shared" si="44"/>
        <v>#NUM!</v>
      </c>
      <c r="BO408" s="162" t="e">
        <f t="shared" si="44"/>
        <v>#NUM!</v>
      </c>
      <c r="BP408" s="162" t="e">
        <f t="shared" si="44"/>
        <v>#NUM!</v>
      </c>
      <c r="BQ408" s="162" t="e">
        <f t="shared" si="44"/>
        <v>#NUM!</v>
      </c>
      <c r="BR408" s="162" t="e">
        <f t="shared" si="44"/>
        <v>#NUM!</v>
      </c>
      <c r="BS408" s="162" t="e">
        <f t="shared" si="44"/>
        <v>#NUM!</v>
      </c>
      <c r="BT408" s="162" t="e">
        <f t="shared" si="44"/>
        <v>#NUM!</v>
      </c>
      <c r="BU408" s="162" t="e">
        <f t="shared" si="44"/>
        <v>#NUM!</v>
      </c>
      <c r="BV408" s="162" t="e">
        <f t="shared" si="44"/>
        <v>#NUM!</v>
      </c>
      <c r="BW408" s="162" t="e">
        <f t="shared" si="44"/>
        <v>#NUM!</v>
      </c>
      <c r="BX408" s="162" t="e">
        <f t="shared" si="44"/>
        <v>#NUM!</v>
      </c>
      <c r="BY408" s="162" t="e">
        <f t="shared" si="44"/>
        <v>#NUM!</v>
      </c>
      <c r="BZ408" s="162" t="e">
        <f t="shared" si="44"/>
        <v>#NUM!</v>
      </c>
      <c r="CA408" s="162" t="e">
        <f t="shared" si="44"/>
        <v>#NUM!</v>
      </c>
      <c r="CB408" s="162" t="e">
        <f t="shared" si="44"/>
        <v>#NUM!</v>
      </c>
      <c r="CC408" s="162" t="e">
        <f t="shared" si="44"/>
        <v>#NUM!</v>
      </c>
      <c r="CD408" s="162" t="e">
        <f t="shared" si="44"/>
        <v>#NUM!</v>
      </c>
      <c r="CE408" s="162" t="e">
        <f t="shared" si="44"/>
        <v>#NUM!</v>
      </c>
      <c r="CF408" s="162" t="e">
        <f t="shared" si="44"/>
        <v>#NUM!</v>
      </c>
      <c r="CG408" s="162" t="e">
        <f t="shared" si="44"/>
        <v>#NUM!</v>
      </c>
      <c r="CH408" s="162" t="e">
        <f t="shared" si="44"/>
        <v>#NUM!</v>
      </c>
      <c r="CI408" s="162" t="e">
        <f t="shared" si="44"/>
        <v>#NUM!</v>
      </c>
      <c r="CJ408" s="162" t="e">
        <f t="shared" si="44"/>
        <v>#NUM!</v>
      </c>
      <c r="CK408" s="162" t="e">
        <f t="shared" si="44"/>
        <v>#NUM!</v>
      </c>
      <c r="CL408" s="162" t="e">
        <f t="shared" si="44"/>
        <v>#NUM!</v>
      </c>
      <c r="CM408" s="162" t="e">
        <f t="shared" si="44"/>
        <v>#NUM!</v>
      </c>
      <c r="CN408" s="162" t="e">
        <f t="shared" si="44"/>
        <v>#NUM!</v>
      </c>
      <c r="CO408" s="162" t="e">
        <f t="shared" si="44"/>
        <v>#NUM!</v>
      </c>
      <c r="CP408" s="162" t="e">
        <f t="shared" si="44"/>
        <v>#NUM!</v>
      </c>
    </row>
    <row r="409" spans="1:94" ht="15" customHeight="1" x14ac:dyDescent="0.3">
      <c r="A409" s="5">
        <f>IF(ISTEXT(B77),B77,0)</f>
        <v>0</v>
      </c>
      <c r="B409" s="28">
        <f>IF(ISTEXT(E77),E77,0)</f>
        <v>0</v>
      </c>
      <c r="M409" s="2">
        <f>M408+1</f>
        <v>10</v>
      </c>
      <c r="N409" s="2" t="str">
        <f t="shared" si="45"/>
        <v/>
      </c>
      <c r="O409" s="2" t="e" cm="1">
        <f t="array" ref="O409">INDEX($A$400:$A$429,SMALL(IF(ISNUMBER(MATCH($B$400:$B$429,$O$398,0)),MATCH(ROW($B$400:$B$429),ROW($B$400:$B$429)),""),ROWS($A$1:A10)))</f>
        <v>#NUM!</v>
      </c>
      <c r="P409" s="162" t="e">
        <f t="shared" si="42"/>
        <v>#NUM!</v>
      </c>
      <c r="Q409" s="162" t="e">
        <f t="shared" si="48"/>
        <v>#NUM!</v>
      </c>
      <c r="R409" s="162" t="e">
        <f t="shared" si="48"/>
        <v>#NUM!</v>
      </c>
      <c r="S409" s="162" t="e">
        <f t="shared" si="48"/>
        <v>#NUM!</v>
      </c>
      <c r="T409" s="162" t="e">
        <f t="shared" si="48"/>
        <v>#NUM!</v>
      </c>
      <c r="U409" s="162" t="e">
        <f t="shared" si="48"/>
        <v>#NUM!</v>
      </c>
      <c r="V409" s="162" t="e">
        <f t="shared" si="48"/>
        <v>#NUM!</v>
      </c>
      <c r="W409" s="162" t="e">
        <f t="shared" si="48"/>
        <v>#NUM!</v>
      </c>
      <c r="X409" s="162" t="e">
        <f t="shared" si="48"/>
        <v>#NUM!</v>
      </c>
      <c r="Y409" s="162" t="e">
        <f t="shared" si="48"/>
        <v>#NUM!</v>
      </c>
      <c r="Z409" s="162" t="e">
        <f t="shared" si="48"/>
        <v>#NUM!</v>
      </c>
      <c r="AA409" s="162" t="e">
        <f t="shared" si="48"/>
        <v>#NUM!</v>
      </c>
      <c r="AB409" s="162" t="e">
        <f t="shared" si="48"/>
        <v>#NUM!</v>
      </c>
      <c r="AC409" s="162" t="e">
        <f t="shared" si="48"/>
        <v>#NUM!</v>
      </c>
      <c r="AD409" s="162" t="e">
        <f t="shared" si="48"/>
        <v>#NUM!</v>
      </c>
      <c r="AE409" s="162" t="e">
        <f t="shared" si="48"/>
        <v>#NUM!</v>
      </c>
      <c r="AF409" s="162" t="e">
        <f t="shared" si="48"/>
        <v>#NUM!</v>
      </c>
      <c r="AG409" s="162" t="e">
        <f t="shared" si="48"/>
        <v>#NUM!</v>
      </c>
      <c r="AH409" s="162" t="e">
        <f t="shared" si="48"/>
        <v>#NUM!</v>
      </c>
      <c r="AI409" s="162" t="e">
        <f t="shared" si="48"/>
        <v>#NUM!</v>
      </c>
      <c r="AJ409" s="162" t="e">
        <f t="shared" si="48"/>
        <v>#NUM!</v>
      </c>
      <c r="AK409" s="162" t="e">
        <f t="shared" si="48"/>
        <v>#NUM!</v>
      </c>
      <c r="AL409" s="162" t="e">
        <f t="shared" si="48"/>
        <v>#NUM!</v>
      </c>
      <c r="AM409" s="162" t="e">
        <f t="shared" si="48"/>
        <v>#NUM!</v>
      </c>
      <c r="AN409" s="162" t="e">
        <f t="shared" si="48"/>
        <v>#NUM!</v>
      </c>
      <c r="AO409" s="162" t="e">
        <f t="shared" si="48"/>
        <v>#NUM!</v>
      </c>
      <c r="AP409" s="162" t="e">
        <f t="shared" si="48"/>
        <v>#NUM!</v>
      </c>
      <c r="AQ409" s="162" t="e">
        <f t="shared" si="48"/>
        <v>#NUM!</v>
      </c>
      <c r="AR409" s="162" t="e">
        <f t="shared" si="48"/>
        <v>#NUM!</v>
      </c>
      <c r="AS409" s="162" t="e">
        <f t="shared" si="48"/>
        <v>#NUM!</v>
      </c>
      <c r="AT409" s="162" t="e">
        <f t="shared" si="48"/>
        <v>#NUM!</v>
      </c>
      <c r="AU409" s="162" t="e">
        <f t="shared" si="48"/>
        <v>#NUM!</v>
      </c>
      <c r="AV409" s="162" t="e">
        <f t="shared" si="48"/>
        <v>#NUM!</v>
      </c>
      <c r="AW409" s="162" t="e">
        <f t="shared" si="48"/>
        <v>#NUM!</v>
      </c>
      <c r="AX409" s="162" t="e">
        <f t="shared" si="48"/>
        <v>#NUM!</v>
      </c>
      <c r="AY409" s="162" t="e">
        <f t="shared" si="48"/>
        <v>#NUM!</v>
      </c>
      <c r="AZ409" s="162" t="e">
        <f t="shared" si="48"/>
        <v>#NUM!</v>
      </c>
      <c r="BA409" s="162" t="e">
        <f t="shared" si="48"/>
        <v>#NUM!</v>
      </c>
      <c r="BB409" s="162" t="e">
        <f t="shared" si="48"/>
        <v>#NUM!</v>
      </c>
      <c r="BC409" s="162" t="e">
        <f t="shared" si="48"/>
        <v>#NUM!</v>
      </c>
      <c r="BD409" s="162" t="e">
        <f t="shared" si="48"/>
        <v>#NUM!</v>
      </c>
      <c r="BE409" s="162" t="e">
        <f t="shared" si="48"/>
        <v>#NUM!</v>
      </c>
      <c r="BF409" s="162" t="e">
        <f t="shared" si="48"/>
        <v>#NUM!</v>
      </c>
      <c r="BG409" s="162" t="e">
        <f t="shared" si="48"/>
        <v>#NUM!</v>
      </c>
      <c r="BH409" s="162" t="e">
        <f t="shared" si="48"/>
        <v>#NUM!</v>
      </c>
      <c r="BI409" s="162" t="e">
        <f t="shared" si="48"/>
        <v>#NUM!</v>
      </c>
      <c r="BJ409" s="162" t="e">
        <f t="shared" si="48"/>
        <v>#NUM!</v>
      </c>
      <c r="BK409" s="162" t="e">
        <f t="shared" si="48"/>
        <v>#NUM!</v>
      </c>
      <c r="BL409" s="162" t="e">
        <f t="shared" si="48"/>
        <v>#NUM!</v>
      </c>
      <c r="BM409" s="162" t="e">
        <f t="shared" si="44"/>
        <v>#NUM!</v>
      </c>
      <c r="BN409" s="162" t="e">
        <f t="shared" si="44"/>
        <v>#NUM!</v>
      </c>
      <c r="BO409" s="162" t="e">
        <f t="shared" si="44"/>
        <v>#NUM!</v>
      </c>
      <c r="BP409" s="162" t="e">
        <f t="shared" si="44"/>
        <v>#NUM!</v>
      </c>
      <c r="BQ409" s="162" t="e">
        <f t="shared" si="44"/>
        <v>#NUM!</v>
      </c>
      <c r="BR409" s="162" t="e">
        <f t="shared" si="44"/>
        <v>#NUM!</v>
      </c>
      <c r="BS409" s="162" t="e">
        <f t="shared" si="44"/>
        <v>#NUM!</v>
      </c>
      <c r="BT409" s="162" t="e">
        <f t="shared" si="44"/>
        <v>#NUM!</v>
      </c>
      <c r="BU409" s="162" t="e">
        <f t="shared" si="44"/>
        <v>#NUM!</v>
      </c>
      <c r="BV409" s="162" t="e">
        <f t="shared" si="44"/>
        <v>#NUM!</v>
      </c>
      <c r="BW409" s="162" t="e">
        <f t="shared" si="44"/>
        <v>#NUM!</v>
      </c>
      <c r="BX409" s="162" t="e">
        <f t="shared" si="44"/>
        <v>#NUM!</v>
      </c>
      <c r="BY409" s="162" t="e">
        <f t="shared" si="44"/>
        <v>#NUM!</v>
      </c>
      <c r="BZ409" s="162" t="e">
        <f t="shared" si="44"/>
        <v>#NUM!</v>
      </c>
      <c r="CA409" s="162" t="e">
        <f t="shared" si="44"/>
        <v>#NUM!</v>
      </c>
      <c r="CB409" s="162" t="e">
        <f t="shared" si="44"/>
        <v>#NUM!</v>
      </c>
      <c r="CC409" s="162" t="e">
        <f t="shared" si="44"/>
        <v>#NUM!</v>
      </c>
      <c r="CD409" s="162" t="e">
        <f t="shared" si="44"/>
        <v>#NUM!</v>
      </c>
      <c r="CE409" s="162" t="e">
        <f t="shared" si="44"/>
        <v>#NUM!</v>
      </c>
      <c r="CF409" s="162" t="e">
        <f t="shared" si="44"/>
        <v>#NUM!</v>
      </c>
      <c r="CG409" s="162" t="e">
        <f t="shared" si="44"/>
        <v>#NUM!</v>
      </c>
      <c r="CH409" s="162" t="e">
        <f t="shared" si="44"/>
        <v>#NUM!</v>
      </c>
      <c r="CI409" s="162" t="e">
        <f t="shared" si="44"/>
        <v>#NUM!</v>
      </c>
      <c r="CJ409" s="162" t="e">
        <f t="shared" si="44"/>
        <v>#NUM!</v>
      </c>
      <c r="CK409" s="162" t="e">
        <f t="shared" si="44"/>
        <v>#NUM!</v>
      </c>
      <c r="CL409" s="162" t="e">
        <f t="shared" si="44"/>
        <v>#NUM!</v>
      </c>
      <c r="CM409" s="162" t="e">
        <f t="shared" si="44"/>
        <v>#NUM!</v>
      </c>
      <c r="CN409" s="162" t="e">
        <f t="shared" si="44"/>
        <v>#NUM!</v>
      </c>
      <c r="CO409" s="162" t="e">
        <f t="shared" si="44"/>
        <v>#NUM!</v>
      </c>
      <c r="CP409" s="162" t="e">
        <f t="shared" si="44"/>
        <v>#NUM!</v>
      </c>
    </row>
    <row r="410" spans="1:94" ht="15" customHeight="1" x14ac:dyDescent="0.3">
      <c r="A410" s="5">
        <f>IF(ISTEXT(B84),B84,0)</f>
        <v>0</v>
      </c>
      <c r="B410" s="28">
        <f>IF(ISTEXT(E84),E84,0)</f>
        <v>0</v>
      </c>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row>
    <row r="411" spans="1:94" ht="15" customHeight="1" x14ac:dyDescent="0.3">
      <c r="A411" s="5">
        <f>IF(ISTEXT(B91),B91,0)</f>
        <v>0</v>
      </c>
      <c r="B411" s="28">
        <f>IF(ISTEXT(E91),E91,0)</f>
        <v>0</v>
      </c>
      <c r="O411" s="2" t="s">
        <v>68</v>
      </c>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row>
    <row r="412" spans="1:94" ht="15" customHeight="1" x14ac:dyDescent="0.3">
      <c r="A412" s="5">
        <f>IF(ISTEXT(B98),B98,0)</f>
        <v>0</v>
      </c>
      <c r="B412" s="28">
        <f>IF(ISTEXT(E98),E98,0)</f>
        <v>0</v>
      </c>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row>
    <row r="413" spans="1:94" ht="15" customHeight="1" x14ac:dyDescent="0.3">
      <c r="A413" s="5">
        <f>IF(ISTEXT(B105),B105,0)</f>
        <v>0</v>
      </c>
      <c r="B413" s="28">
        <f>IF(ISTEXT(E105),E105,0)</f>
        <v>0</v>
      </c>
      <c r="M413" s="2">
        <v>1</v>
      </c>
      <c r="N413" s="2" t="str">
        <f>IF(ISTEXT(O413),$O$411,"")</f>
        <v/>
      </c>
      <c r="O413" s="2" t="e" cm="1">
        <f t="array" ref="O413">INDEX($A$400:$A$429,SMALL(IF(ISNUMBER(MATCH($B$400:$B$429,$O$411,0)),MATCH(ROW($B$400:$B$429),ROW($B$400:$B$429)),""),ROWS($A$1:A1)))</f>
        <v>#NUM!</v>
      </c>
      <c r="P413" s="162" t="e">
        <f>INDEX(P$14:P$217,(MATCH($N413&amp;$O413,$H$14:$H$217,0)))</f>
        <v>#NUM!</v>
      </c>
      <c r="Q413" s="162" t="e">
        <f t="shared" ref="Q413:BL418" si="49">INDEX(Q$14:Q$217,(MATCH($N413&amp;$O413,$H$14:$H$217,0)))</f>
        <v>#NUM!</v>
      </c>
      <c r="R413" s="162" t="e">
        <f t="shared" si="49"/>
        <v>#NUM!</v>
      </c>
      <c r="S413" s="162" t="e">
        <f t="shared" si="49"/>
        <v>#NUM!</v>
      </c>
      <c r="T413" s="162" t="e">
        <f t="shared" si="49"/>
        <v>#NUM!</v>
      </c>
      <c r="U413" s="162" t="e">
        <f t="shared" si="49"/>
        <v>#NUM!</v>
      </c>
      <c r="V413" s="162" t="e">
        <f t="shared" si="49"/>
        <v>#NUM!</v>
      </c>
      <c r="W413" s="162" t="e">
        <f t="shared" si="49"/>
        <v>#NUM!</v>
      </c>
      <c r="X413" s="162" t="e">
        <f t="shared" si="49"/>
        <v>#NUM!</v>
      </c>
      <c r="Y413" s="162" t="e">
        <f t="shared" si="49"/>
        <v>#NUM!</v>
      </c>
      <c r="Z413" s="162" t="e">
        <f t="shared" si="49"/>
        <v>#NUM!</v>
      </c>
      <c r="AA413" s="162" t="e">
        <f t="shared" si="49"/>
        <v>#NUM!</v>
      </c>
      <c r="AB413" s="162" t="e">
        <f t="shared" si="49"/>
        <v>#NUM!</v>
      </c>
      <c r="AC413" s="162" t="e">
        <f t="shared" si="49"/>
        <v>#NUM!</v>
      </c>
      <c r="AD413" s="162" t="e">
        <f t="shared" si="49"/>
        <v>#NUM!</v>
      </c>
      <c r="AE413" s="162" t="e">
        <f t="shared" si="49"/>
        <v>#NUM!</v>
      </c>
      <c r="AF413" s="162" t="e">
        <f t="shared" si="49"/>
        <v>#NUM!</v>
      </c>
      <c r="AG413" s="162" t="e">
        <f t="shared" si="49"/>
        <v>#NUM!</v>
      </c>
      <c r="AH413" s="162" t="e">
        <f t="shared" si="49"/>
        <v>#NUM!</v>
      </c>
      <c r="AI413" s="162" t="e">
        <f t="shared" si="49"/>
        <v>#NUM!</v>
      </c>
      <c r="AJ413" s="162" t="e">
        <f t="shared" si="49"/>
        <v>#NUM!</v>
      </c>
      <c r="AK413" s="162" t="e">
        <f t="shared" si="49"/>
        <v>#NUM!</v>
      </c>
      <c r="AL413" s="162" t="e">
        <f t="shared" si="49"/>
        <v>#NUM!</v>
      </c>
      <c r="AM413" s="162" t="e">
        <f t="shared" si="49"/>
        <v>#NUM!</v>
      </c>
      <c r="AN413" s="162" t="e">
        <f t="shared" si="49"/>
        <v>#NUM!</v>
      </c>
      <c r="AO413" s="162" t="e">
        <f t="shared" si="49"/>
        <v>#NUM!</v>
      </c>
      <c r="AP413" s="162" t="e">
        <f t="shared" si="49"/>
        <v>#NUM!</v>
      </c>
      <c r="AQ413" s="162" t="e">
        <f t="shared" si="49"/>
        <v>#NUM!</v>
      </c>
      <c r="AR413" s="162" t="e">
        <f t="shared" si="49"/>
        <v>#NUM!</v>
      </c>
      <c r="AS413" s="162" t="e">
        <f t="shared" si="49"/>
        <v>#NUM!</v>
      </c>
      <c r="AT413" s="162" t="e">
        <f t="shared" si="49"/>
        <v>#NUM!</v>
      </c>
      <c r="AU413" s="162" t="e">
        <f t="shared" si="49"/>
        <v>#NUM!</v>
      </c>
      <c r="AV413" s="162" t="e">
        <f t="shared" si="49"/>
        <v>#NUM!</v>
      </c>
      <c r="AW413" s="162" t="e">
        <f t="shared" si="49"/>
        <v>#NUM!</v>
      </c>
      <c r="AX413" s="162" t="e">
        <f t="shared" si="49"/>
        <v>#NUM!</v>
      </c>
      <c r="AY413" s="162" t="e">
        <f t="shared" si="49"/>
        <v>#NUM!</v>
      </c>
      <c r="AZ413" s="162" t="e">
        <f t="shared" si="49"/>
        <v>#NUM!</v>
      </c>
      <c r="BA413" s="162" t="e">
        <f t="shared" si="49"/>
        <v>#NUM!</v>
      </c>
      <c r="BB413" s="162" t="e">
        <f t="shared" si="49"/>
        <v>#NUM!</v>
      </c>
      <c r="BC413" s="162" t="e">
        <f t="shared" si="49"/>
        <v>#NUM!</v>
      </c>
      <c r="BD413" s="162" t="e">
        <f t="shared" si="49"/>
        <v>#NUM!</v>
      </c>
      <c r="BE413" s="162" t="e">
        <f t="shared" si="49"/>
        <v>#NUM!</v>
      </c>
      <c r="BF413" s="162" t="e">
        <f t="shared" si="49"/>
        <v>#NUM!</v>
      </c>
      <c r="BG413" s="162" t="e">
        <f t="shared" si="49"/>
        <v>#NUM!</v>
      </c>
      <c r="BH413" s="162" t="e">
        <f t="shared" si="49"/>
        <v>#NUM!</v>
      </c>
      <c r="BI413" s="162" t="e">
        <f t="shared" si="49"/>
        <v>#NUM!</v>
      </c>
      <c r="BJ413" s="162" t="e">
        <f t="shared" si="49"/>
        <v>#NUM!</v>
      </c>
      <c r="BK413" s="162" t="e">
        <f t="shared" si="49"/>
        <v>#NUM!</v>
      </c>
      <c r="BL413" s="162" t="e">
        <f t="shared" si="49"/>
        <v>#NUM!</v>
      </c>
      <c r="BM413" s="162" t="e">
        <f t="shared" ref="BM413:CP421" si="50">INDEX(BM$14:BM$217,(MATCH($N413&amp;$O413,$H$14:$H$217,0)))</f>
        <v>#NUM!</v>
      </c>
      <c r="BN413" s="162" t="e">
        <f t="shared" si="50"/>
        <v>#NUM!</v>
      </c>
      <c r="BO413" s="162" t="e">
        <f t="shared" si="50"/>
        <v>#NUM!</v>
      </c>
      <c r="BP413" s="162" t="e">
        <f t="shared" si="50"/>
        <v>#NUM!</v>
      </c>
      <c r="BQ413" s="162" t="e">
        <f t="shared" si="50"/>
        <v>#NUM!</v>
      </c>
      <c r="BR413" s="162" t="e">
        <f t="shared" si="50"/>
        <v>#NUM!</v>
      </c>
      <c r="BS413" s="162" t="e">
        <f t="shared" si="50"/>
        <v>#NUM!</v>
      </c>
      <c r="BT413" s="162" t="e">
        <f t="shared" si="50"/>
        <v>#NUM!</v>
      </c>
      <c r="BU413" s="162" t="e">
        <f t="shared" si="50"/>
        <v>#NUM!</v>
      </c>
      <c r="BV413" s="162" t="e">
        <f t="shared" si="50"/>
        <v>#NUM!</v>
      </c>
      <c r="BW413" s="162" t="e">
        <f t="shared" si="50"/>
        <v>#NUM!</v>
      </c>
      <c r="BX413" s="162" t="e">
        <f t="shared" si="50"/>
        <v>#NUM!</v>
      </c>
      <c r="BY413" s="162" t="e">
        <f t="shared" si="50"/>
        <v>#NUM!</v>
      </c>
      <c r="BZ413" s="162" t="e">
        <f t="shared" si="50"/>
        <v>#NUM!</v>
      </c>
      <c r="CA413" s="162" t="e">
        <f t="shared" si="50"/>
        <v>#NUM!</v>
      </c>
      <c r="CB413" s="162" t="e">
        <f t="shared" si="50"/>
        <v>#NUM!</v>
      </c>
      <c r="CC413" s="162" t="e">
        <f t="shared" si="50"/>
        <v>#NUM!</v>
      </c>
      <c r="CD413" s="162" t="e">
        <f t="shared" si="50"/>
        <v>#NUM!</v>
      </c>
      <c r="CE413" s="162" t="e">
        <f t="shared" si="50"/>
        <v>#NUM!</v>
      </c>
      <c r="CF413" s="162" t="e">
        <f t="shared" si="50"/>
        <v>#NUM!</v>
      </c>
      <c r="CG413" s="162" t="e">
        <f t="shared" si="50"/>
        <v>#NUM!</v>
      </c>
      <c r="CH413" s="162" t="e">
        <f t="shared" si="50"/>
        <v>#NUM!</v>
      </c>
      <c r="CI413" s="162" t="e">
        <f t="shared" si="50"/>
        <v>#NUM!</v>
      </c>
      <c r="CJ413" s="162" t="e">
        <f t="shared" si="50"/>
        <v>#NUM!</v>
      </c>
      <c r="CK413" s="162" t="e">
        <f t="shared" si="50"/>
        <v>#NUM!</v>
      </c>
      <c r="CL413" s="162" t="e">
        <f t="shared" si="50"/>
        <v>#NUM!</v>
      </c>
      <c r="CM413" s="162" t="e">
        <f t="shared" si="50"/>
        <v>#NUM!</v>
      </c>
      <c r="CN413" s="162" t="e">
        <f t="shared" si="50"/>
        <v>#NUM!</v>
      </c>
      <c r="CO413" s="162" t="e">
        <f t="shared" si="50"/>
        <v>#NUM!</v>
      </c>
      <c r="CP413" s="162" t="e">
        <f t="shared" si="50"/>
        <v>#NUM!</v>
      </c>
    </row>
    <row r="414" spans="1:94" ht="15" customHeight="1" x14ac:dyDescent="0.3">
      <c r="A414" s="5">
        <f>IF(ISTEXT(B112),B112,0)</f>
        <v>0</v>
      </c>
      <c r="B414" s="28">
        <f>IF(ISTEXT(E112),E112,0)</f>
        <v>0</v>
      </c>
      <c r="M414" s="2">
        <f>M413+1</f>
        <v>2</v>
      </c>
      <c r="N414" s="2" t="str">
        <f t="shared" ref="N414:N422" si="51">IF(ISTEXT(O414),$O$411,"")</f>
        <v/>
      </c>
      <c r="O414" s="2" t="e" cm="1">
        <f t="array" ref="O414">INDEX($A$400:$A$429,SMALL(IF(ISNUMBER(MATCH($B$400:$B$429,$O$411,0)),MATCH(ROW($B$400:$B$429),ROW($B$400:$B$429)),""),ROWS($A$1:A2)))</f>
        <v>#NUM!</v>
      </c>
      <c r="P414" s="162" t="e">
        <f>INDEX(P$14:P$217,(MATCH($N414&amp;$O414,$H$14:$H$217,0)))</f>
        <v>#NUM!</v>
      </c>
      <c r="Q414" s="162" t="e">
        <f t="shared" si="49"/>
        <v>#NUM!</v>
      </c>
      <c r="R414" s="162" t="e">
        <f t="shared" si="49"/>
        <v>#NUM!</v>
      </c>
      <c r="S414" s="162" t="e">
        <f t="shared" si="49"/>
        <v>#NUM!</v>
      </c>
      <c r="T414" s="162" t="e">
        <f t="shared" si="49"/>
        <v>#NUM!</v>
      </c>
      <c r="U414" s="162" t="e">
        <f t="shared" si="49"/>
        <v>#NUM!</v>
      </c>
      <c r="V414" s="162" t="e">
        <f t="shared" si="49"/>
        <v>#NUM!</v>
      </c>
      <c r="W414" s="162" t="e">
        <f t="shared" si="49"/>
        <v>#NUM!</v>
      </c>
      <c r="X414" s="162" t="e">
        <f t="shared" si="49"/>
        <v>#NUM!</v>
      </c>
      <c r="Y414" s="162" t="e">
        <f t="shared" si="49"/>
        <v>#NUM!</v>
      </c>
      <c r="Z414" s="162" t="e">
        <f t="shared" si="49"/>
        <v>#NUM!</v>
      </c>
      <c r="AA414" s="162" t="e">
        <f t="shared" si="49"/>
        <v>#NUM!</v>
      </c>
      <c r="AB414" s="162" t="e">
        <f t="shared" si="49"/>
        <v>#NUM!</v>
      </c>
      <c r="AC414" s="162" t="e">
        <f t="shared" si="49"/>
        <v>#NUM!</v>
      </c>
      <c r="AD414" s="162" t="e">
        <f t="shared" si="49"/>
        <v>#NUM!</v>
      </c>
      <c r="AE414" s="162" t="e">
        <f t="shared" si="49"/>
        <v>#NUM!</v>
      </c>
      <c r="AF414" s="162" t="e">
        <f t="shared" si="49"/>
        <v>#NUM!</v>
      </c>
      <c r="AG414" s="162" t="e">
        <f t="shared" si="49"/>
        <v>#NUM!</v>
      </c>
      <c r="AH414" s="162" t="e">
        <f t="shared" si="49"/>
        <v>#NUM!</v>
      </c>
      <c r="AI414" s="162" t="e">
        <f t="shared" si="49"/>
        <v>#NUM!</v>
      </c>
      <c r="AJ414" s="162" t="e">
        <f t="shared" si="49"/>
        <v>#NUM!</v>
      </c>
      <c r="AK414" s="162" t="e">
        <f t="shared" si="49"/>
        <v>#NUM!</v>
      </c>
      <c r="AL414" s="162" t="e">
        <f t="shared" si="49"/>
        <v>#NUM!</v>
      </c>
      <c r="AM414" s="162" t="e">
        <f t="shared" si="49"/>
        <v>#NUM!</v>
      </c>
      <c r="AN414" s="162" t="e">
        <f t="shared" si="49"/>
        <v>#NUM!</v>
      </c>
      <c r="AO414" s="162" t="e">
        <f t="shared" si="49"/>
        <v>#NUM!</v>
      </c>
      <c r="AP414" s="162" t="e">
        <f t="shared" si="49"/>
        <v>#NUM!</v>
      </c>
      <c r="AQ414" s="162" t="e">
        <f t="shared" si="49"/>
        <v>#NUM!</v>
      </c>
      <c r="AR414" s="162" t="e">
        <f t="shared" si="49"/>
        <v>#NUM!</v>
      </c>
      <c r="AS414" s="162" t="e">
        <f t="shared" si="49"/>
        <v>#NUM!</v>
      </c>
      <c r="AT414" s="162" t="e">
        <f t="shared" si="49"/>
        <v>#NUM!</v>
      </c>
      <c r="AU414" s="162" t="e">
        <f t="shared" si="49"/>
        <v>#NUM!</v>
      </c>
      <c r="AV414" s="162" t="e">
        <f t="shared" si="49"/>
        <v>#NUM!</v>
      </c>
      <c r="AW414" s="162" t="e">
        <f t="shared" si="49"/>
        <v>#NUM!</v>
      </c>
      <c r="AX414" s="162" t="e">
        <f t="shared" si="49"/>
        <v>#NUM!</v>
      </c>
      <c r="AY414" s="162" t="e">
        <f t="shared" si="49"/>
        <v>#NUM!</v>
      </c>
      <c r="AZ414" s="162" t="e">
        <f t="shared" si="49"/>
        <v>#NUM!</v>
      </c>
      <c r="BA414" s="162" t="e">
        <f t="shared" si="49"/>
        <v>#NUM!</v>
      </c>
      <c r="BB414" s="162" t="e">
        <f t="shared" si="49"/>
        <v>#NUM!</v>
      </c>
      <c r="BC414" s="162" t="e">
        <f t="shared" si="49"/>
        <v>#NUM!</v>
      </c>
      <c r="BD414" s="162" t="e">
        <f t="shared" si="49"/>
        <v>#NUM!</v>
      </c>
      <c r="BE414" s="162" t="e">
        <f t="shared" si="49"/>
        <v>#NUM!</v>
      </c>
      <c r="BF414" s="162" t="e">
        <f t="shared" si="49"/>
        <v>#NUM!</v>
      </c>
      <c r="BG414" s="162" t="e">
        <f t="shared" si="49"/>
        <v>#NUM!</v>
      </c>
      <c r="BH414" s="162" t="e">
        <f t="shared" si="49"/>
        <v>#NUM!</v>
      </c>
      <c r="BI414" s="162" t="e">
        <f t="shared" si="49"/>
        <v>#NUM!</v>
      </c>
      <c r="BJ414" s="162" t="e">
        <f t="shared" si="49"/>
        <v>#NUM!</v>
      </c>
      <c r="BK414" s="162" t="e">
        <f t="shared" si="49"/>
        <v>#NUM!</v>
      </c>
      <c r="BL414" s="162" t="e">
        <f t="shared" si="49"/>
        <v>#NUM!</v>
      </c>
      <c r="BM414" s="162" t="e">
        <f t="shared" si="50"/>
        <v>#NUM!</v>
      </c>
      <c r="BN414" s="162" t="e">
        <f t="shared" si="50"/>
        <v>#NUM!</v>
      </c>
      <c r="BO414" s="162" t="e">
        <f t="shared" si="50"/>
        <v>#NUM!</v>
      </c>
      <c r="BP414" s="162" t="e">
        <f t="shared" si="50"/>
        <v>#NUM!</v>
      </c>
      <c r="BQ414" s="162" t="e">
        <f t="shared" si="50"/>
        <v>#NUM!</v>
      </c>
      <c r="BR414" s="162" t="e">
        <f t="shared" si="50"/>
        <v>#NUM!</v>
      </c>
      <c r="BS414" s="162" t="e">
        <f t="shared" si="50"/>
        <v>#NUM!</v>
      </c>
      <c r="BT414" s="162" t="e">
        <f t="shared" si="50"/>
        <v>#NUM!</v>
      </c>
      <c r="BU414" s="162" t="e">
        <f t="shared" si="50"/>
        <v>#NUM!</v>
      </c>
      <c r="BV414" s="162" t="e">
        <f t="shared" si="50"/>
        <v>#NUM!</v>
      </c>
      <c r="BW414" s="162" t="e">
        <f t="shared" si="50"/>
        <v>#NUM!</v>
      </c>
      <c r="BX414" s="162" t="e">
        <f t="shared" si="50"/>
        <v>#NUM!</v>
      </c>
      <c r="BY414" s="162" t="e">
        <f t="shared" si="50"/>
        <v>#NUM!</v>
      </c>
      <c r="BZ414" s="162" t="e">
        <f t="shared" si="50"/>
        <v>#NUM!</v>
      </c>
      <c r="CA414" s="162" t="e">
        <f t="shared" si="50"/>
        <v>#NUM!</v>
      </c>
      <c r="CB414" s="162" t="e">
        <f t="shared" si="50"/>
        <v>#NUM!</v>
      </c>
      <c r="CC414" s="162" t="e">
        <f t="shared" si="50"/>
        <v>#NUM!</v>
      </c>
      <c r="CD414" s="162" t="e">
        <f t="shared" si="50"/>
        <v>#NUM!</v>
      </c>
      <c r="CE414" s="162" t="e">
        <f t="shared" si="50"/>
        <v>#NUM!</v>
      </c>
      <c r="CF414" s="162" t="e">
        <f t="shared" si="50"/>
        <v>#NUM!</v>
      </c>
      <c r="CG414" s="162" t="e">
        <f t="shared" si="50"/>
        <v>#NUM!</v>
      </c>
      <c r="CH414" s="162" t="e">
        <f t="shared" si="50"/>
        <v>#NUM!</v>
      </c>
      <c r="CI414" s="162" t="e">
        <f t="shared" si="50"/>
        <v>#NUM!</v>
      </c>
      <c r="CJ414" s="162" t="e">
        <f t="shared" si="50"/>
        <v>#NUM!</v>
      </c>
      <c r="CK414" s="162" t="e">
        <f t="shared" si="50"/>
        <v>#NUM!</v>
      </c>
      <c r="CL414" s="162" t="e">
        <f t="shared" si="50"/>
        <v>#NUM!</v>
      </c>
      <c r="CM414" s="162" t="e">
        <f t="shared" si="50"/>
        <v>#NUM!</v>
      </c>
      <c r="CN414" s="162" t="e">
        <f t="shared" si="50"/>
        <v>#NUM!</v>
      </c>
      <c r="CO414" s="162" t="e">
        <f t="shared" si="50"/>
        <v>#NUM!</v>
      </c>
      <c r="CP414" s="162" t="e">
        <f t="shared" si="50"/>
        <v>#NUM!</v>
      </c>
    </row>
    <row r="415" spans="1:94" ht="15" customHeight="1" x14ac:dyDescent="0.3">
      <c r="A415" s="5">
        <f>IF(ISTEXT(B119),B119,0)</f>
        <v>0</v>
      </c>
      <c r="B415" s="28">
        <f>IF(ISTEXT(E119),E119,0)</f>
        <v>0</v>
      </c>
      <c r="M415" s="2">
        <f t="shared" ref="M415:M421" si="52">M414+1</f>
        <v>3</v>
      </c>
      <c r="N415" s="2" t="str">
        <f t="shared" si="51"/>
        <v/>
      </c>
      <c r="O415" s="2" t="e" cm="1">
        <f t="array" ref="O415">INDEX($A$400:$A$429,SMALL(IF(ISNUMBER(MATCH($B$400:$B$429,$O$411,0)),MATCH(ROW($B$400:$B$429),ROW($B$400:$B$429)),""),ROWS($A$1:A3)))</f>
        <v>#NUM!</v>
      </c>
      <c r="P415" s="162" t="e">
        <f t="shared" ref="P415:AE422" si="53">INDEX(P$14:P$217,(MATCH($N415&amp;$O415,$H$14:$H$217,0)))</f>
        <v>#NUM!</v>
      </c>
      <c r="Q415" s="162" t="e">
        <f t="shared" si="49"/>
        <v>#NUM!</v>
      </c>
      <c r="R415" s="162" t="e">
        <f t="shared" si="49"/>
        <v>#NUM!</v>
      </c>
      <c r="S415" s="162" t="e">
        <f t="shared" si="49"/>
        <v>#NUM!</v>
      </c>
      <c r="T415" s="162" t="e">
        <f t="shared" si="49"/>
        <v>#NUM!</v>
      </c>
      <c r="U415" s="162" t="e">
        <f t="shared" si="49"/>
        <v>#NUM!</v>
      </c>
      <c r="V415" s="162" t="e">
        <f t="shared" si="49"/>
        <v>#NUM!</v>
      </c>
      <c r="W415" s="162" t="e">
        <f t="shared" si="49"/>
        <v>#NUM!</v>
      </c>
      <c r="X415" s="162" t="e">
        <f t="shared" si="49"/>
        <v>#NUM!</v>
      </c>
      <c r="Y415" s="162" t="e">
        <f t="shared" si="49"/>
        <v>#NUM!</v>
      </c>
      <c r="Z415" s="162" t="e">
        <f t="shared" si="49"/>
        <v>#NUM!</v>
      </c>
      <c r="AA415" s="162" t="e">
        <f t="shared" si="49"/>
        <v>#NUM!</v>
      </c>
      <c r="AB415" s="162" t="e">
        <f t="shared" si="49"/>
        <v>#NUM!</v>
      </c>
      <c r="AC415" s="162" t="e">
        <f t="shared" si="49"/>
        <v>#NUM!</v>
      </c>
      <c r="AD415" s="162" t="e">
        <f t="shared" si="49"/>
        <v>#NUM!</v>
      </c>
      <c r="AE415" s="162" t="e">
        <f t="shared" si="49"/>
        <v>#NUM!</v>
      </c>
      <c r="AF415" s="162" t="e">
        <f t="shared" si="49"/>
        <v>#NUM!</v>
      </c>
      <c r="AG415" s="162" t="e">
        <f t="shared" si="49"/>
        <v>#NUM!</v>
      </c>
      <c r="AH415" s="162" t="e">
        <f t="shared" si="49"/>
        <v>#NUM!</v>
      </c>
      <c r="AI415" s="162" t="e">
        <f t="shared" si="49"/>
        <v>#NUM!</v>
      </c>
      <c r="AJ415" s="162" t="e">
        <f t="shared" si="49"/>
        <v>#NUM!</v>
      </c>
      <c r="AK415" s="162" t="e">
        <f t="shared" si="49"/>
        <v>#NUM!</v>
      </c>
      <c r="AL415" s="162" t="e">
        <f t="shared" si="49"/>
        <v>#NUM!</v>
      </c>
      <c r="AM415" s="162" t="e">
        <f t="shared" si="49"/>
        <v>#NUM!</v>
      </c>
      <c r="AN415" s="162" t="e">
        <f t="shared" si="49"/>
        <v>#NUM!</v>
      </c>
      <c r="AO415" s="162" t="e">
        <f t="shared" si="49"/>
        <v>#NUM!</v>
      </c>
      <c r="AP415" s="162" t="e">
        <f t="shared" si="49"/>
        <v>#NUM!</v>
      </c>
      <c r="AQ415" s="162" t="e">
        <f t="shared" si="49"/>
        <v>#NUM!</v>
      </c>
      <c r="AR415" s="162" t="e">
        <f t="shared" si="49"/>
        <v>#NUM!</v>
      </c>
      <c r="AS415" s="162" t="e">
        <f t="shared" si="49"/>
        <v>#NUM!</v>
      </c>
      <c r="AT415" s="162" t="e">
        <f t="shared" si="49"/>
        <v>#NUM!</v>
      </c>
      <c r="AU415" s="162" t="e">
        <f t="shared" si="49"/>
        <v>#NUM!</v>
      </c>
      <c r="AV415" s="162" t="e">
        <f t="shared" si="49"/>
        <v>#NUM!</v>
      </c>
      <c r="AW415" s="162" t="e">
        <f t="shared" si="49"/>
        <v>#NUM!</v>
      </c>
      <c r="AX415" s="162" t="e">
        <f t="shared" si="49"/>
        <v>#NUM!</v>
      </c>
      <c r="AY415" s="162" t="e">
        <f t="shared" si="49"/>
        <v>#NUM!</v>
      </c>
      <c r="AZ415" s="162" t="e">
        <f t="shared" si="49"/>
        <v>#NUM!</v>
      </c>
      <c r="BA415" s="162" t="e">
        <f t="shared" si="49"/>
        <v>#NUM!</v>
      </c>
      <c r="BB415" s="162" t="e">
        <f t="shared" si="49"/>
        <v>#NUM!</v>
      </c>
      <c r="BC415" s="162" t="e">
        <f t="shared" si="49"/>
        <v>#NUM!</v>
      </c>
      <c r="BD415" s="162" t="e">
        <f t="shared" si="49"/>
        <v>#NUM!</v>
      </c>
      <c r="BE415" s="162" t="e">
        <f t="shared" si="49"/>
        <v>#NUM!</v>
      </c>
      <c r="BF415" s="162" t="e">
        <f t="shared" si="49"/>
        <v>#NUM!</v>
      </c>
      <c r="BG415" s="162" t="e">
        <f t="shared" si="49"/>
        <v>#NUM!</v>
      </c>
      <c r="BH415" s="162" t="e">
        <f t="shared" si="49"/>
        <v>#NUM!</v>
      </c>
      <c r="BI415" s="162" t="e">
        <f t="shared" si="49"/>
        <v>#NUM!</v>
      </c>
      <c r="BJ415" s="162" t="e">
        <f t="shared" si="49"/>
        <v>#NUM!</v>
      </c>
      <c r="BK415" s="162" t="e">
        <f t="shared" si="49"/>
        <v>#NUM!</v>
      </c>
      <c r="BL415" s="162" t="e">
        <f t="shared" si="49"/>
        <v>#NUM!</v>
      </c>
      <c r="BM415" s="162" t="e">
        <f t="shared" si="50"/>
        <v>#NUM!</v>
      </c>
      <c r="BN415" s="162" t="e">
        <f t="shared" si="50"/>
        <v>#NUM!</v>
      </c>
      <c r="BO415" s="162" t="e">
        <f t="shared" si="50"/>
        <v>#NUM!</v>
      </c>
      <c r="BP415" s="162" t="e">
        <f t="shared" si="50"/>
        <v>#NUM!</v>
      </c>
      <c r="BQ415" s="162" t="e">
        <f t="shared" si="50"/>
        <v>#NUM!</v>
      </c>
      <c r="BR415" s="162" t="e">
        <f t="shared" si="50"/>
        <v>#NUM!</v>
      </c>
      <c r="BS415" s="162" t="e">
        <f t="shared" si="50"/>
        <v>#NUM!</v>
      </c>
      <c r="BT415" s="162" t="e">
        <f t="shared" si="50"/>
        <v>#NUM!</v>
      </c>
      <c r="BU415" s="162" t="e">
        <f t="shared" si="50"/>
        <v>#NUM!</v>
      </c>
      <c r="BV415" s="162" t="e">
        <f t="shared" si="50"/>
        <v>#NUM!</v>
      </c>
      <c r="BW415" s="162" t="e">
        <f t="shared" si="50"/>
        <v>#NUM!</v>
      </c>
      <c r="BX415" s="162" t="e">
        <f t="shared" si="50"/>
        <v>#NUM!</v>
      </c>
      <c r="BY415" s="162" t="e">
        <f t="shared" si="50"/>
        <v>#NUM!</v>
      </c>
      <c r="BZ415" s="162" t="e">
        <f t="shared" si="50"/>
        <v>#NUM!</v>
      </c>
      <c r="CA415" s="162" t="e">
        <f t="shared" si="50"/>
        <v>#NUM!</v>
      </c>
      <c r="CB415" s="162" t="e">
        <f t="shared" si="50"/>
        <v>#NUM!</v>
      </c>
      <c r="CC415" s="162" t="e">
        <f t="shared" si="50"/>
        <v>#NUM!</v>
      </c>
      <c r="CD415" s="162" t="e">
        <f t="shared" si="50"/>
        <v>#NUM!</v>
      </c>
      <c r="CE415" s="162" t="e">
        <f t="shared" si="50"/>
        <v>#NUM!</v>
      </c>
      <c r="CF415" s="162" t="e">
        <f t="shared" si="50"/>
        <v>#NUM!</v>
      </c>
      <c r="CG415" s="162" t="e">
        <f t="shared" si="50"/>
        <v>#NUM!</v>
      </c>
      <c r="CH415" s="162" t="e">
        <f t="shared" si="50"/>
        <v>#NUM!</v>
      </c>
      <c r="CI415" s="162" t="e">
        <f t="shared" si="50"/>
        <v>#NUM!</v>
      </c>
      <c r="CJ415" s="162" t="e">
        <f t="shared" si="50"/>
        <v>#NUM!</v>
      </c>
      <c r="CK415" s="162" t="e">
        <f t="shared" si="50"/>
        <v>#NUM!</v>
      </c>
      <c r="CL415" s="162" t="e">
        <f t="shared" si="50"/>
        <v>#NUM!</v>
      </c>
      <c r="CM415" s="162" t="e">
        <f t="shared" si="50"/>
        <v>#NUM!</v>
      </c>
      <c r="CN415" s="162" t="e">
        <f t="shared" si="50"/>
        <v>#NUM!</v>
      </c>
      <c r="CO415" s="162" t="e">
        <f t="shared" si="50"/>
        <v>#NUM!</v>
      </c>
      <c r="CP415" s="162" t="e">
        <f t="shared" si="50"/>
        <v>#NUM!</v>
      </c>
    </row>
    <row r="416" spans="1:94" ht="15" customHeight="1" x14ac:dyDescent="0.3">
      <c r="A416" s="5">
        <f>IF(ISTEXT(B126),B126,0)</f>
        <v>0</v>
      </c>
      <c r="B416" s="28">
        <f>IF(ISTEXT(E126),E126,0)</f>
        <v>0</v>
      </c>
      <c r="M416" s="2">
        <f t="shared" si="52"/>
        <v>4</v>
      </c>
      <c r="N416" s="2" t="str">
        <f t="shared" si="51"/>
        <v/>
      </c>
      <c r="O416" s="2" t="e" cm="1">
        <f t="array" ref="O416">INDEX($A$400:$A$429,SMALL(IF(ISNUMBER(MATCH($B$400:$B$429,$O$411,0)),MATCH(ROW($B$400:$B$429),ROW($B$400:$B$429)),""),ROWS($A$1:A4)))</f>
        <v>#NUM!</v>
      </c>
      <c r="P416" s="162" t="e">
        <f t="shared" si="53"/>
        <v>#NUM!</v>
      </c>
      <c r="Q416" s="162" t="e">
        <f t="shared" si="49"/>
        <v>#NUM!</v>
      </c>
      <c r="R416" s="162" t="e">
        <f t="shared" si="49"/>
        <v>#NUM!</v>
      </c>
      <c r="S416" s="162" t="e">
        <f t="shared" si="49"/>
        <v>#NUM!</v>
      </c>
      <c r="T416" s="162" t="e">
        <f t="shared" si="49"/>
        <v>#NUM!</v>
      </c>
      <c r="U416" s="162" t="e">
        <f t="shared" si="49"/>
        <v>#NUM!</v>
      </c>
      <c r="V416" s="162" t="e">
        <f t="shared" si="49"/>
        <v>#NUM!</v>
      </c>
      <c r="W416" s="162" t="e">
        <f t="shared" si="49"/>
        <v>#NUM!</v>
      </c>
      <c r="X416" s="162" t="e">
        <f t="shared" si="49"/>
        <v>#NUM!</v>
      </c>
      <c r="Y416" s="162" t="e">
        <f t="shared" si="49"/>
        <v>#NUM!</v>
      </c>
      <c r="Z416" s="162" t="e">
        <f t="shared" si="49"/>
        <v>#NUM!</v>
      </c>
      <c r="AA416" s="162" t="e">
        <f t="shared" si="49"/>
        <v>#NUM!</v>
      </c>
      <c r="AB416" s="162" t="e">
        <f t="shared" si="49"/>
        <v>#NUM!</v>
      </c>
      <c r="AC416" s="162" t="e">
        <f t="shared" si="49"/>
        <v>#NUM!</v>
      </c>
      <c r="AD416" s="162" t="e">
        <f t="shared" si="49"/>
        <v>#NUM!</v>
      </c>
      <c r="AE416" s="162" t="e">
        <f t="shared" si="49"/>
        <v>#NUM!</v>
      </c>
      <c r="AF416" s="162" t="e">
        <f t="shared" si="49"/>
        <v>#NUM!</v>
      </c>
      <c r="AG416" s="162" t="e">
        <f t="shared" si="49"/>
        <v>#NUM!</v>
      </c>
      <c r="AH416" s="162" t="e">
        <f t="shared" si="49"/>
        <v>#NUM!</v>
      </c>
      <c r="AI416" s="162" t="e">
        <f t="shared" si="49"/>
        <v>#NUM!</v>
      </c>
      <c r="AJ416" s="162" t="e">
        <f t="shared" si="49"/>
        <v>#NUM!</v>
      </c>
      <c r="AK416" s="162" t="e">
        <f t="shared" si="49"/>
        <v>#NUM!</v>
      </c>
      <c r="AL416" s="162" t="e">
        <f t="shared" si="49"/>
        <v>#NUM!</v>
      </c>
      <c r="AM416" s="162" t="e">
        <f t="shared" si="49"/>
        <v>#NUM!</v>
      </c>
      <c r="AN416" s="162" t="e">
        <f t="shared" si="49"/>
        <v>#NUM!</v>
      </c>
      <c r="AO416" s="162" t="e">
        <f t="shared" si="49"/>
        <v>#NUM!</v>
      </c>
      <c r="AP416" s="162" t="e">
        <f t="shared" si="49"/>
        <v>#NUM!</v>
      </c>
      <c r="AQ416" s="162" t="e">
        <f t="shared" si="49"/>
        <v>#NUM!</v>
      </c>
      <c r="AR416" s="162" t="e">
        <f t="shared" si="49"/>
        <v>#NUM!</v>
      </c>
      <c r="AS416" s="162" t="e">
        <f t="shared" si="49"/>
        <v>#NUM!</v>
      </c>
      <c r="AT416" s="162" t="e">
        <f t="shared" si="49"/>
        <v>#NUM!</v>
      </c>
      <c r="AU416" s="162" t="e">
        <f t="shared" si="49"/>
        <v>#NUM!</v>
      </c>
      <c r="AV416" s="162" t="e">
        <f t="shared" si="49"/>
        <v>#NUM!</v>
      </c>
      <c r="AW416" s="162" t="e">
        <f t="shared" si="49"/>
        <v>#NUM!</v>
      </c>
      <c r="AX416" s="162" t="e">
        <f t="shared" si="49"/>
        <v>#NUM!</v>
      </c>
      <c r="AY416" s="162" t="e">
        <f t="shared" si="49"/>
        <v>#NUM!</v>
      </c>
      <c r="AZ416" s="162" t="e">
        <f t="shared" si="49"/>
        <v>#NUM!</v>
      </c>
      <c r="BA416" s="162" t="e">
        <f t="shared" si="49"/>
        <v>#NUM!</v>
      </c>
      <c r="BB416" s="162" t="e">
        <f t="shared" si="49"/>
        <v>#NUM!</v>
      </c>
      <c r="BC416" s="162" t="e">
        <f t="shared" si="49"/>
        <v>#NUM!</v>
      </c>
      <c r="BD416" s="162" t="e">
        <f t="shared" si="49"/>
        <v>#NUM!</v>
      </c>
      <c r="BE416" s="162" t="e">
        <f t="shared" si="49"/>
        <v>#NUM!</v>
      </c>
      <c r="BF416" s="162" t="e">
        <f t="shared" si="49"/>
        <v>#NUM!</v>
      </c>
      <c r="BG416" s="162" t="e">
        <f t="shared" si="49"/>
        <v>#NUM!</v>
      </c>
      <c r="BH416" s="162" t="e">
        <f t="shared" si="49"/>
        <v>#NUM!</v>
      </c>
      <c r="BI416" s="162" t="e">
        <f t="shared" si="49"/>
        <v>#NUM!</v>
      </c>
      <c r="BJ416" s="162" t="e">
        <f t="shared" si="49"/>
        <v>#NUM!</v>
      </c>
      <c r="BK416" s="162" t="e">
        <f t="shared" si="49"/>
        <v>#NUM!</v>
      </c>
      <c r="BL416" s="162" t="e">
        <f t="shared" si="49"/>
        <v>#NUM!</v>
      </c>
      <c r="BM416" s="162" t="e">
        <f t="shared" si="50"/>
        <v>#NUM!</v>
      </c>
      <c r="BN416" s="162" t="e">
        <f t="shared" si="50"/>
        <v>#NUM!</v>
      </c>
      <c r="BO416" s="162" t="e">
        <f t="shared" si="50"/>
        <v>#NUM!</v>
      </c>
      <c r="BP416" s="162" t="e">
        <f t="shared" si="50"/>
        <v>#NUM!</v>
      </c>
      <c r="BQ416" s="162" t="e">
        <f t="shared" si="50"/>
        <v>#NUM!</v>
      </c>
      <c r="BR416" s="162" t="e">
        <f t="shared" si="50"/>
        <v>#NUM!</v>
      </c>
      <c r="BS416" s="162" t="e">
        <f t="shared" si="50"/>
        <v>#NUM!</v>
      </c>
      <c r="BT416" s="162" t="e">
        <f t="shared" si="50"/>
        <v>#NUM!</v>
      </c>
      <c r="BU416" s="162" t="e">
        <f t="shared" si="50"/>
        <v>#NUM!</v>
      </c>
      <c r="BV416" s="162" t="e">
        <f t="shared" si="50"/>
        <v>#NUM!</v>
      </c>
      <c r="BW416" s="162" t="e">
        <f t="shared" si="50"/>
        <v>#NUM!</v>
      </c>
      <c r="BX416" s="162" t="e">
        <f t="shared" si="50"/>
        <v>#NUM!</v>
      </c>
      <c r="BY416" s="162" t="e">
        <f t="shared" si="50"/>
        <v>#NUM!</v>
      </c>
      <c r="BZ416" s="162" t="e">
        <f t="shared" si="50"/>
        <v>#NUM!</v>
      </c>
      <c r="CA416" s="162" t="e">
        <f t="shared" si="50"/>
        <v>#NUM!</v>
      </c>
      <c r="CB416" s="162" t="e">
        <f t="shared" si="50"/>
        <v>#NUM!</v>
      </c>
      <c r="CC416" s="162" t="e">
        <f t="shared" si="50"/>
        <v>#NUM!</v>
      </c>
      <c r="CD416" s="162" t="e">
        <f t="shared" si="50"/>
        <v>#NUM!</v>
      </c>
      <c r="CE416" s="162" t="e">
        <f t="shared" si="50"/>
        <v>#NUM!</v>
      </c>
      <c r="CF416" s="162" t="e">
        <f t="shared" si="50"/>
        <v>#NUM!</v>
      </c>
      <c r="CG416" s="162" t="e">
        <f t="shared" si="50"/>
        <v>#NUM!</v>
      </c>
      <c r="CH416" s="162" t="e">
        <f t="shared" si="50"/>
        <v>#NUM!</v>
      </c>
      <c r="CI416" s="162" t="e">
        <f t="shared" si="50"/>
        <v>#NUM!</v>
      </c>
      <c r="CJ416" s="162" t="e">
        <f t="shared" si="50"/>
        <v>#NUM!</v>
      </c>
      <c r="CK416" s="162" t="e">
        <f t="shared" si="50"/>
        <v>#NUM!</v>
      </c>
      <c r="CL416" s="162" t="e">
        <f t="shared" si="50"/>
        <v>#NUM!</v>
      </c>
      <c r="CM416" s="162" t="e">
        <f t="shared" si="50"/>
        <v>#NUM!</v>
      </c>
      <c r="CN416" s="162" t="e">
        <f t="shared" si="50"/>
        <v>#NUM!</v>
      </c>
      <c r="CO416" s="162" t="e">
        <f t="shared" si="50"/>
        <v>#NUM!</v>
      </c>
      <c r="CP416" s="162" t="e">
        <f t="shared" si="50"/>
        <v>#NUM!</v>
      </c>
    </row>
    <row r="417" spans="1:94" ht="15" customHeight="1" x14ac:dyDescent="0.3">
      <c r="A417" s="5">
        <f>IF(ISTEXT(B133),B133,0)</f>
        <v>0</v>
      </c>
      <c r="B417" s="28">
        <f>IF(ISTEXT(E133),E133,0)</f>
        <v>0</v>
      </c>
      <c r="M417" s="2">
        <f t="shared" si="52"/>
        <v>5</v>
      </c>
      <c r="N417" s="2" t="str">
        <f t="shared" si="51"/>
        <v/>
      </c>
      <c r="O417" s="2" t="e" cm="1">
        <f t="array" ref="O417">INDEX($A$400:$A$429,SMALL(IF(ISNUMBER(MATCH($B$400:$B$429,$O$411,0)),MATCH(ROW($B$400:$B$429),ROW($B$400:$B$429)),""),ROWS($A$1:A5)))</f>
        <v>#NUM!</v>
      </c>
      <c r="P417" s="162" t="e">
        <f t="shared" si="53"/>
        <v>#NUM!</v>
      </c>
      <c r="Q417" s="162" t="e">
        <f t="shared" si="49"/>
        <v>#NUM!</v>
      </c>
      <c r="R417" s="162" t="e">
        <f t="shared" si="49"/>
        <v>#NUM!</v>
      </c>
      <c r="S417" s="162" t="e">
        <f t="shared" si="49"/>
        <v>#NUM!</v>
      </c>
      <c r="T417" s="162" t="e">
        <f t="shared" si="49"/>
        <v>#NUM!</v>
      </c>
      <c r="U417" s="162" t="e">
        <f t="shared" si="49"/>
        <v>#NUM!</v>
      </c>
      <c r="V417" s="162" t="e">
        <f t="shared" si="49"/>
        <v>#NUM!</v>
      </c>
      <c r="W417" s="162" t="e">
        <f t="shared" si="49"/>
        <v>#NUM!</v>
      </c>
      <c r="X417" s="162" t="e">
        <f t="shared" si="49"/>
        <v>#NUM!</v>
      </c>
      <c r="Y417" s="162" t="e">
        <f t="shared" si="49"/>
        <v>#NUM!</v>
      </c>
      <c r="Z417" s="162" t="e">
        <f t="shared" si="49"/>
        <v>#NUM!</v>
      </c>
      <c r="AA417" s="162" t="e">
        <f t="shared" si="49"/>
        <v>#NUM!</v>
      </c>
      <c r="AB417" s="162" t="e">
        <f t="shared" si="49"/>
        <v>#NUM!</v>
      </c>
      <c r="AC417" s="162" t="e">
        <f t="shared" si="49"/>
        <v>#NUM!</v>
      </c>
      <c r="AD417" s="162" t="e">
        <f t="shared" si="49"/>
        <v>#NUM!</v>
      </c>
      <c r="AE417" s="162" t="e">
        <f t="shared" si="49"/>
        <v>#NUM!</v>
      </c>
      <c r="AF417" s="162" t="e">
        <f t="shared" si="49"/>
        <v>#NUM!</v>
      </c>
      <c r="AG417" s="162" t="e">
        <f t="shared" si="49"/>
        <v>#NUM!</v>
      </c>
      <c r="AH417" s="162" t="e">
        <f t="shared" si="49"/>
        <v>#NUM!</v>
      </c>
      <c r="AI417" s="162" t="e">
        <f t="shared" si="49"/>
        <v>#NUM!</v>
      </c>
      <c r="AJ417" s="162" t="e">
        <f t="shared" si="49"/>
        <v>#NUM!</v>
      </c>
      <c r="AK417" s="162" t="e">
        <f t="shared" si="49"/>
        <v>#NUM!</v>
      </c>
      <c r="AL417" s="162" t="e">
        <f t="shared" si="49"/>
        <v>#NUM!</v>
      </c>
      <c r="AM417" s="162" t="e">
        <f t="shared" si="49"/>
        <v>#NUM!</v>
      </c>
      <c r="AN417" s="162" t="e">
        <f t="shared" si="49"/>
        <v>#NUM!</v>
      </c>
      <c r="AO417" s="162" t="e">
        <f t="shared" si="49"/>
        <v>#NUM!</v>
      </c>
      <c r="AP417" s="162" t="e">
        <f t="shared" si="49"/>
        <v>#NUM!</v>
      </c>
      <c r="AQ417" s="162" t="e">
        <f t="shared" si="49"/>
        <v>#NUM!</v>
      </c>
      <c r="AR417" s="162" t="e">
        <f t="shared" si="49"/>
        <v>#NUM!</v>
      </c>
      <c r="AS417" s="162" t="e">
        <f t="shared" si="49"/>
        <v>#NUM!</v>
      </c>
      <c r="AT417" s="162" t="e">
        <f t="shared" si="49"/>
        <v>#NUM!</v>
      </c>
      <c r="AU417" s="162" t="e">
        <f t="shared" si="49"/>
        <v>#NUM!</v>
      </c>
      <c r="AV417" s="162" t="e">
        <f t="shared" si="49"/>
        <v>#NUM!</v>
      </c>
      <c r="AW417" s="162" t="e">
        <f t="shared" si="49"/>
        <v>#NUM!</v>
      </c>
      <c r="AX417" s="162" t="e">
        <f t="shared" si="49"/>
        <v>#NUM!</v>
      </c>
      <c r="AY417" s="162" t="e">
        <f t="shared" si="49"/>
        <v>#NUM!</v>
      </c>
      <c r="AZ417" s="162" t="e">
        <f t="shared" si="49"/>
        <v>#NUM!</v>
      </c>
      <c r="BA417" s="162" t="e">
        <f t="shared" si="49"/>
        <v>#NUM!</v>
      </c>
      <c r="BB417" s="162" t="e">
        <f t="shared" si="49"/>
        <v>#NUM!</v>
      </c>
      <c r="BC417" s="162" t="e">
        <f t="shared" si="49"/>
        <v>#NUM!</v>
      </c>
      <c r="BD417" s="162" t="e">
        <f t="shared" si="49"/>
        <v>#NUM!</v>
      </c>
      <c r="BE417" s="162" t="e">
        <f t="shared" si="49"/>
        <v>#NUM!</v>
      </c>
      <c r="BF417" s="162" t="e">
        <f t="shared" si="49"/>
        <v>#NUM!</v>
      </c>
      <c r="BG417" s="162" t="e">
        <f t="shared" si="49"/>
        <v>#NUM!</v>
      </c>
      <c r="BH417" s="162" t="e">
        <f t="shared" si="49"/>
        <v>#NUM!</v>
      </c>
      <c r="BI417" s="162" t="e">
        <f t="shared" si="49"/>
        <v>#NUM!</v>
      </c>
      <c r="BJ417" s="162" t="e">
        <f t="shared" si="49"/>
        <v>#NUM!</v>
      </c>
      <c r="BK417" s="162" t="e">
        <f t="shared" si="49"/>
        <v>#NUM!</v>
      </c>
      <c r="BL417" s="162" t="e">
        <f t="shared" si="49"/>
        <v>#NUM!</v>
      </c>
      <c r="BM417" s="162" t="e">
        <f t="shared" si="50"/>
        <v>#NUM!</v>
      </c>
      <c r="BN417" s="162" t="e">
        <f t="shared" si="50"/>
        <v>#NUM!</v>
      </c>
      <c r="BO417" s="162" t="e">
        <f t="shared" si="50"/>
        <v>#NUM!</v>
      </c>
      <c r="BP417" s="162" t="e">
        <f t="shared" si="50"/>
        <v>#NUM!</v>
      </c>
      <c r="BQ417" s="162" t="e">
        <f t="shared" si="50"/>
        <v>#NUM!</v>
      </c>
      <c r="BR417" s="162" t="e">
        <f t="shared" si="50"/>
        <v>#NUM!</v>
      </c>
      <c r="BS417" s="162" t="e">
        <f t="shared" si="50"/>
        <v>#NUM!</v>
      </c>
      <c r="BT417" s="162" t="e">
        <f t="shared" si="50"/>
        <v>#NUM!</v>
      </c>
      <c r="BU417" s="162" t="e">
        <f t="shared" si="50"/>
        <v>#NUM!</v>
      </c>
      <c r="BV417" s="162" t="e">
        <f t="shared" si="50"/>
        <v>#NUM!</v>
      </c>
      <c r="BW417" s="162" t="e">
        <f t="shared" si="50"/>
        <v>#NUM!</v>
      </c>
      <c r="BX417" s="162" t="e">
        <f t="shared" si="50"/>
        <v>#NUM!</v>
      </c>
      <c r="BY417" s="162" t="e">
        <f t="shared" si="50"/>
        <v>#NUM!</v>
      </c>
      <c r="BZ417" s="162" t="e">
        <f t="shared" si="50"/>
        <v>#NUM!</v>
      </c>
      <c r="CA417" s="162" t="e">
        <f t="shared" si="50"/>
        <v>#NUM!</v>
      </c>
      <c r="CB417" s="162" t="e">
        <f t="shared" si="50"/>
        <v>#NUM!</v>
      </c>
      <c r="CC417" s="162" t="e">
        <f t="shared" si="50"/>
        <v>#NUM!</v>
      </c>
      <c r="CD417" s="162" t="e">
        <f t="shared" si="50"/>
        <v>#NUM!</v>
      </c>
      <c r="CE417" s="162" t="e">
        <f t="shared" si="50"/>
        <v>#NUM!</v>
      </c>
      <c r="CF417" s="162" t="e">
        <f t="shared" si="50"/>
        <v>#NUM!</v>
      </c>
      <c r="CG417" s="162" t="e">
        <f t="shared" si="50"/>
        <v>#NUM!</v>
      </c>
      <c r="CH417" s="162" t="e">
        <f t="shared" si="50"/>
        <v>#NUM!</v>
      </c>
      <c r="CI417" s="162" t="e">
        <f t="shared" si="50"/>
        <v>#NUM!</v>
      </c>
      <c r="CJ417" s="162" t="e">
        <f t="shared" si="50"/>
        <v>#NUM!</v>
      </c>
      <c r="CK417" s="162" t="e">
        <f t="shared" si="50"/>
        <v>#NUM!</v>
      </c>
      <c r="CL417" s="162" t="e">
        <f t="shared" si="50"/>
        <v>#NUM!</v>
      </c>
      <c r="CM417" s="162" t="e">
        <f t="shared" si="50"/>
        <v>#NUM!</v>
      </c>
      <c r="CN417" s="162" t="e">
        <f t="shared" si="50"/>
        <v>#NUM!</v>
      </c>
      <c r="CO417" s="162" t="e">
        <f t="shared" si="50"/>
        <v>#NUM!</v>
      </c>
      <c r="CP417" s="162" t="e">
        <f t="shared" si="50"/>
        <v>#NUM!</v>
      </c>
    </row>
    <row r="418" spans="1:94" ht="15" customHeight="1" x14ac:dyDescent="0.3">
      <c r="A418" s="5">
        <f>IF(ISTEXT(B140),B140,0)</f>
        <v>0</v>
      </c>
      <c r="B418" s="28">
        <f>IF(ISTEXT(E140),E140,0)</f>
        <v>0</v>
      </c>
      <c r="M418" s="2">
        <f t="shared" si="52"/>
        <v>6</v>
      </c>
      <c r="N418" s="2" t="str">
        <f t="shared" si="51"/>
        <v/>
      </c>
      <c r="O418" s="2" t="e" cm="1">
        <f t="array" ref="O418">INDEX($A$400:$A$429,SMALL(IF(ISNUMBER(MATCH($B$400:$B$429,$O$411,0)),MATCH(ROW($B$400:$B$429),ROW($B$400:$B$429)),""),ROWS($A$1:A6)))</f>
        <v>#NUM!</v>
      </c>
      <c r="P418" s="162" t="e">
        <f t="shared" si="53"/>
        <v>#NUM!</v>
      </c>
      <c r="Q418" s="162" t="e">
        <f t="shared" si="49"/>
        <v>#NUM!</v>
      </c>
      <c r="R418" s="162" t="e">
        <f t="shared" si="49"/>
        <v>#NUM!</v>
      </c>
      <c r="S418" s="162" t="e">
        <f t="shared" si="49"/>
        <v>#NUM!</v>
      </c>
      <c r="T418" s="162" t="e">
        <f t="shared" si="49"/>
        <v>#NUM!</v>
      </c>
      <c r="U418" s="162" t="e">
        <f t="shared" si="49"/>
        <v>#NUM!</v>
      </c>
      <c r="V418" s="162" t="e">
        <f t="shared" si="49"/>
        <v>#NUM!</v>
      </c>
      <c r="W418" s="162" t="e">
        <f t="shared" si="49"/>
        <v>#NUM!</v>
      </c>
      <c r="X418" s="162" t="e">
        <f t="shared" si="49"/>
        <v>#NUM!</v>
      </c>
      <c r="Y418" s="162" t="e">
        <f t="shared" si="49"/>
        <v>#NUM!</v>
      </c>
      <c r="Z418" s="162" t="e">
        <f t="shared" si="49"/>
        <v>#NUM!</v>
      </c>
      <c r="AA418" s="162" t="e">
        <f t="shared" ref="AA418:BM422" si="54">INDEX(AA$14:AA$217,(MATCH($N418&amp;$O418,$H$14:$H$217,0)))</f>
        <v>#NUM!</v>
      </c>
      <c r="AB418" s="162" t="e">
        <f t="shared" si="54"/>
        <v>#NUM!</v>
      </c>
      <c r="AC418" s="162" t="e">
        <f t="shared" si="54"/>
        <v>#NUM!</v>
      </c>
      <c r="AD418" s="162" t="e">
        <f t="shared" si="54"/>
        <v>#NUM!</v>
      </c>
      <c r="AE418" s="162" t="e">
        <f t="shared" si="54"/>
        <v>#NUM!</v>
      </c>
      <c r="AF418" s="162" t="e">
        <f t="shared" si="54"/>
        <v>#NUM!</v>
      </c>
      <c r="AG418" s="162" t="e">
        <f t="shared" si="54"/>
        <v>#NUM!</v>
      </c>
      <c r="AH418" s="162" t="e">
        <f t="shared" si="54"/>
        <v>#NUM!</v>
      </c>
      <c r="AI418" s="162" t="e">
        <f t="shared" si="54"/>
        <v>#NUM!</v>
      </c>
      <c r="AJ418" s="162" t="e">
        <f t="shared" si="54"/>
        <v>#NUM!</v>
      </c>
      <c r="AK418" s="162" t="e">
        <f t="shared" si="54"/>
        <v>#NUM!</v>
      </c>
      <c r="AL418" s="162" t="e">
        <f t="shared" si="54"/>
        <v>#NUM!</v>
      </c>
      <c r="AM418" s="162" t="e">
        <f t="shared" si="54"/>
        <v>#NUM!</v>
      </c>
      <c r="AN418" s="162" t="e">
        <f t="shared" si="54"/>
        <v>#NUM!</v>
      </c>
      <c r="AO418" s="162" t="e">
        <f t="shared" si="54"/>
        <v>#NUM!</v>
      </c>
      <c r="AP418" s="162" t="e">
        <f t="shared" si="54"/>
        <v>#NUM!</v>
      </c>
      <c r="AQ418" s="162" t="e">
        <f t="shared" si="54"/>
        <v>#NUM!</v>
      </c>
      <c r="AR418" s="162" t="e">
        <f t="shared" si="54"/>
        <v>#NUM!</v>
      </c>
      <c r="AS418" s="162" t="e">
        <f t="shared" si="54"/>
        <v>#NUM!</v>
      </c>
      <c r="AT418" s="162" t="e">
        <f t="shared" si="54"/>
        <v>#NUM!</v>
      </c>
      <c r="AU418" s="162" t="e">
        <f t="shared" si="54"/>
        <v>#NUM!</v>
      </c>
      <c r="AV418" s="162" t="e">
        <f t="shared" si="54"/>
        <v>#NUM!</v>
      </c>
      <c r="AW418" s="162" t="e">
        <f t="shared" si="54"/>
        <v>#NUM!</v>
      </c>
      <c r="AX418" s="162" t="e">
        <f t="shared" si="54"/>
        <v>#NUM!</v>
      </c>
      <c r="AY418" s="162" t="e">
        <f t="shared" si="54"/>
        <v>#NUM!</v>
      </c>
      <c r="AZ418" s="162" t="e">
        <f t="shared" si="54"/>
        <v>#NUM!</v>
      </c>
      <c r="BA418" s="162" t="e">
        <f t="shared" si="54"/>
        <v>#NUM!</v>
      </c>
      <c r="BB418" s="162" t="e">
        <f t="shared" si="54"/>
        <v>#NUM!</v>
      </c>
      <c r="BC418" s="162" t="e">
        <f t="shared" si="54"/>
        <v>#NUM!</v>
      </c>
      <c r="BD418" s="162" t="e">
        <f t="shared" si="54"/>
        <v>#NUM!</v>
      </c>
      <c r="BE418" s="162" t="e">
        <f t="shared" si="54"/>
        <v>#NUM!</v>
      </c>
      <c r="BF418" s="162" t="e">
        <f t="shared" si="54"/>
        <v>#NUM!</v>
      </c>
      <c r="BG418" s="162" t="e">
        <f t="shared" si="54"/>
        <v>#NUM!</v>
      </c>
      <c r="BH418" s="162" t="e">
        <f t="shared" si="54"/>
        <v>#NUM!</v>
      </c>
      <c r="BI418" s="162" t="e">
        <f t="shared" si="54"/>
        <v>#NUM!</v>
      </c>
      <c r="BJ418" s="162" t="e">
        <f t="shared" si="54"/>
        <v>#NUM!</v>
      </c>
      <c r="BK418" s="162" t="e">
        <f t="shared" si="54"/>
        <v>#NUM!</v>
      </c>
      <c r="BL418" s="162" t="e">
        <f t="shared" si="54"/>
        <v>#NUM!</v>
      </c>
      <c r="BM418" s="162" t="e">
        <f t="shared" si="54"/>
        <v>#NUM!</v>
      </c>
      <c r="BN418" s="162" t="e">
        <f t="shared" si="50"/>
        <v>#NUM!</v>
      </c>
      <c r="BO418" s="162" t="e">
        <f t="shared" si="50"/>
        <v>#NUM!</v>
      </c>
      <c r="BP418" s="162" t="e">
        <f t="shared" si="50"/>
        <v>#NUM!</v>
      </c>
      <c r="BQ418" s="162" t="e">
        <f t="shared" si="50"/>
        <v>#NUM!</v>
      </c>
      <c r="BR418" s="162" t="e">
        <f t="shared" si="50"/>
        <v>#NUM!</v>
      </c>
      <c r="BS418" s="162" t="e">
        <f t="shared" si="50"/>
        <v>#NUM!</v>
      </c>
      <c r="BT418" s="162" t="e">
        <f t="shared" si="50"/>
        <v>#NUM!</v>
      </c>
      <c r="BU418" s="162" t="e">
        <f t="shared" si="50"/>
        <v>#NUM!</v>
      </c>
      <c r="BV418" s="162" t="e">
        <f t="shared" si="50"/>
        <v>#NUM!</v>
      </c>
      <c r="BW418" s="162" t="e">
        <f t="shared" si="50"/>
        <v>#NUM!</v>
      </c>
      <c r="BX418" s="162" t="e">
        <f t="shared" si="50"/>
        <v>#NUM!</v>
      </c>
      <c r="BY418" s="162" t="e">
        <f t="shared" si="50"/>
        <v>#NUM!</v>
      </c>
      <c r="BZ418" s="162" t="e">
        <f t="shared" si="50"/>
        <v>#NUM!</v>
      </c>
      <c r="CA418" s="162" t="e">
        <f t="shared" si="50"/>
        <v>#NUM!</v>
      </c>
      <c r="CB418" s="162" t="e">
        <f t="shared" si="50"/>
        <v>#NUM!</v>
      </c>
      <c r="CC418" s="162" t="e">
        <f t="shared" si="50"/>
        <v>#NUM!</v>
      </c>
      <c r="CD418" s="162" t="e">
        <f t="shared" si="50"/>
        <v>#NUM!</v>
      </c>
      <c r="CE418" s="162" t="e">
        <f t="shared" si="50"/>
        <v>#NUM!</v>
      </c>
      <c r="CF418" s="162" t="e">
        <f t="shared" si="50"/>
        <v>#NUM!</v>
      </c>
      <c r="CG418" s="162" t="e">
        <f t="shared" si="50"/>
        <v>#NUM!</v>
      </c>
      <c r="CH418" s="162" t="e">
        <f t="shared" si="50"/>
        <v>#NUM!</v>
      </c>
      <c r="CI418" s="162" t="e">
        <f t="shared" si="50"/>
        <v>#NUM!</v>
      </c>
      <c r="CJ418" s="162" t="e">
        <f t="shared" si="50"/>
        <v>#NUM!</v>
      </c>
      <c r="CK418" s="162" t="e">
        <f t="shared" si="50"/>
        <v>#NUM!</v>
      </c>
      <c r="CL418" s="162" t="e">
        <f t="shared" si="50"/>
        <v>#NUM!</v>
      </c>
      <c r="CM418" s="162" t="e">
        <f t="shared" si="50"/>
        <v>#NUM!</v>
      </c>
      <c r="CN418" s="162" t="e">
        <f t="shared" si="50"/>
        <v>#NUM!</v>
      </c>
      <c r="CO418" s="162" t="e">
        <f t="shared" si="50"/>
        <v>#NUM!</v>
      </c>
      <c r="CP418" s="162" t="e">
        <f t="shared" si="50"/>
        <v>#NUM!</v>
      </c>
    </row>
    <row r="419" spans="1:94" ht="15" customHeight="1" x14ac:dyDescent="0.3">
      <c r="A419" s="5">
        <f>IF(ISTEXT(B147),B147,0)</f>
        <v>0</v>
      </c>
      <c r="B419" s="28">
        <f>IF(ISTEXT(E147),E147,0)</f>
        <v>0</v>
      </c>
      <c r="M419" s="2">
        <f t="shared" si="52"/>
        <v>7</v>
      </c>
      <c r="N419" s="2" t="str">
        <f t="shared" si="51"/>
        <v/>
      </c>
      <c r="O419" s="2" t="e" cm="1">
        <f t="array" ref="O419">INDEX($A$400:$A$429,SMALL(IF(ISNUMBER(MATCH($B$400:$B$429,$O$411,0)),MATCH(ROW($B$400:$B$429),ROW($B$400:$B$429)),""),ROWS($A$1:A7)))</f>
        <v>#NUM!</v>
      </c>
      <c r="P419" s="162" t="e">
        <f t="shared" si="53"/>
        <v>#NUM!</v>
      </c>
      <c r="Q419" s="162" t="e">
        <f t="shared" si="53"/>
        <v>#NUM!</v>
      </c>
      <c r="R419" s="162" t="e">
        <f t="shared" si="53"/>
        <v>#NUM!</v>
      </c>
      <c r="S419" s="162" t="e">
        <f t="shared" si="53"/>
        <v>#NUM!</v>
      </c>
      <c r="T419" s="162" t="e">
        <f t="shared" si="53"/>
        <v>#NUM!</v>
      </c>
      <c r="U419" s="162" t="e">
        <f t="shared" si="53"/>
        <v>#NUM!</v>
      </c>
      <c r="V419" s="162" t="e">
        <f t="shared" si="53"/>
        <v>#NUM!</v>
      </c>
      <c r="W419" s="162" t="e">
        <f t="shared" si="53"/>
        <v>#NUM!</v>
      </c>
      <c r="X419" s="162" t="e">
        <f t="shared" si="53"/>
        <v>#NUM!</v>
      </c>
      <c r="Y419" s="162" t="e">
        <f t="shared" si="53"/>
        <v>#NUM!</v>
      </c>
      <c r="Z419" s="162" t="e">
        <f t="shared" si="53"/>
        <v>#NUM!</v>
      </c>
      <c r="AA419" s="162" t="e">
        <f t="shared" si="53"/>
        <v>#NUM!</v>
      </c>
      <c r="AB419" s="162" t="e">
        <f t="shared" si="53"/>
        <v>#NUM!</v>
      </c>
      <c r="AC419" s="162" t="e">
        <f t="shared" si="53"/>
        <v>#NUM!</v>
      </c>
      <c r="AD419" s="162" t="e">
        <f t="shared" si="53"/>
        <v>#NUM!</v>
      </c>
      <c r="AE419" s="162" t="e">
        <f t="shared" si="53"/>
        <v>#NUM!</v>
      </c>
      <c r="AF419" s="162" t="e">
        <f t="shared" si="54"/>
        <v>#NUM!</v>
      </c>
      <c r="AG419" s="162" t="e">
        <f t="shared" si="54"/>
        <v>#NUM!</v>
      </c>
      <c r="AH419" s="162" t="e">
        <f t="shared" si="54"/>
        <v>#NUM!</v>
      </c>
      <c r="AI419" s="162" t="e">
        <f t="shared" si="54"/>
        <v>#NUM!</v>
      </c>
      <c r="AJ419" s="162" t="e">
        <f t="shared" si="54"/>
        <v>#NUM!</v>
      </c>
      <c r="AK419" s="162" t="e">
        <f t="shared" si="54"/>
        <v>#NUM!</v>
      </c>
      <c r="AL419" s="162" t="e">
        <f t="shared" si="54"/>
        <v>#NUM!</v>
      </c>
      <c r="AM419" s="162" t="e">
        <f t="shared" si="54"/>
        <v>#NUM!</v>
      </c>
      <c r="AN419" s="162" t="e">
        <f t="shared" si="54"/>
        <v>#NUM!</v>
      </c>
      <c r="AO419" s="162" t="e">
        <f t="shared" si="54"/>
        <v>#NUM!</v>
      </c>
      <c r="AP419" s="162" t="e">
        <f t="shared" si="54"/>
        <v>#NUM!</v>
      </c>
      <c r="AQ419" s="162" t="e">
        <f t="shared" si="54"/>
        <v>#NUM!</v>
      </c>
      <c r="AR419" s="162" t="e">
        <f t="shared" si="54"/>
        <v>#NUM!</v>
      </c>
      <c r="AS419" s="162" t="e">
        <f t="shared" si="54"/>
        <v>#NUM!</v>
      </c>
      <c r="AT419" s="162" t="e">
        <f t="shared" si="54"/>
        <v>#NUM!</v>
      </c>
      <c r="AU419" s="162" t="e">
        <f t="shared" si="54"/>
        <v>#NUM!</v>
      </c>
      <c r="AV419" s="162" t="e">
        <f t="shared" si="54"/>
        <v>#NUM!</v>
      </c>
      <c r="AW419" s="162" t="e">
        <f t="shared" si="54"/>
        <v>#NUM!</v>
      </c>
      <c r="AX419" s="162" t="e">
        <f t="shared" si="54"/>
        <v>#NUM!</v>
      </c>
      <c r="AY419" s="162" t="e">
        <f t="shared" si="54"/>
        <v>#NUM!</v>
      </c>
      <c r="AZ419" s="162" t="e">
        <f t="shared" si="54"/>
        <v>#NUM!</v>
      </c>
      <c r="BA419" s="162" t="e">
        <f t="shared" si="54"/>
        <v>#NUM!</v>
      </c>
      <c r="BB419" s="162" t="e">
        <f t="shared" si="54"/>
        <v>#NUM!</v>
      </c>
      <c r="BC419" s="162" t="e">
        <f t="shared" si="54"/>
        <v>#NUM!</v>
      </c>
      <c r="BD419" s="162" t="e">
        <f t="shared" si="54"/>
        <v>#NUM!</v>
      </c>
      <c r="BE419" s="162" t="e">
        <f t="shared" si="54"/>
        <v>#NUM!</v>
      </c>
      <c r="BF419" s="162" t="e">
        <f t="shared" si="54"/>
        <v>#NUM!</v>
      </c>
      <c r="BG419" s="162" t="e">
        <f t="shared" si="54"/>
        <v>#NUM!</v>
      </c>
      <c r="BH419" s="162" t="e">
        <f t="shared" si="54"/>
        <v>#NUM!</v>
      </c>
      <c r="BI419" s="162" t="e">
        <f t="shared" si="54"/>
        <v>#NUM!</v>
      </c>
      <c r="BJ419" s="162" t="e">
        <f t="shared" si="54"/>
        <v>#NUM!</v>
      </c>
      <c r="BK419" s="162" t="e">
        <f t="shared" si="54"/>
        <v>#NUM!</v>
      </c>
      <c r="BL419" s="162" t="e">
        <f t="shared" si="54"/>
        <v>#NUM!</v>
      </c>
      <c r="BM419" s="162" t="e">
        <f t="shared" si="50"/>
        <v>#NUM!</v>
      </c>
      <c r="BN419" s="162" t="e">
        <f t="shared" si="50"/>
        <v>#NUM!</v>
      </c>
      <c r="BO419" s="162" t="e">
        <f t="shared" si="50"/>
        <v>#NUM!</v>
      </c>
      <c r="BP419" s="162" t="e">
        <f t="shared" si="50"/>
        <v>#NUM!</v>
      </c>
      <c r="BQ419" s="162" t="e">
        <f t="shared" si="50"/>
        <v>#NUM!</v>
      </c>
      <c r="BR419" s="162" t="e">
        <f t="shared" si="50"/>
        <v>#NUM!</v>
      </c>
      <c r="BS419" s="162" t="e">
        <f t="shared" si="50"/>
        <v>#NUM!</v>
      </c>
      <c r="BT419" s="162" t="e">
        <f t="shared" si="50"/>
        <v>#NUM!</v>
      </c>
      <c r="BU419" s="162" t="e">
        <f t="shared" si="50"/>
        <v>#NUM!</v>
      </c>
      <c r="BV419" s="162" t="e">
        <f t="shared" si="50"/>
        <v>#NUM!</v>
      </c>
      <c r="BW419" s="162" t="e">
        <f t="shared" si="50"/>
        <v>#NUM!</v>
      </c>
      <c r="BX419" s="162" t="e">
        <f t="shared" si="50"/>
        <v>#NUM!</v>
      </c>
      <c r="BY419" s="162" t="e">
        <f t="shared" si="50"/>
        <v>#NUM!</v>
      </c>
      <c r="BZ419" s="162" t="e">
        <f t="shared" si="50"/>
        <v>#NUM!</v>
      </c>
      <c r="CA419" s="162" t="e">
        <f t="shared" si="50"/>
        <v>#NUM!</v>
      </c>
      <c r="CB419" s="162" t="e">
        <f t="shared" si="50"/>
        <v>#NUM!</v>
      </c>
      <c r="CC419" s="162" t="e">
        <f t="shared" si="50"/>
        <v>#NUM!</v>
      </c>
      <c r="CD419" s="162" t="e">
        <f t="shared" si="50"/>
        <v>#NUM!</v>
      </c>
      <c r="CE419" s="162" t="e">
        <f t="shared" si="50"/>
        <v>#NUM!</v>
      </c>
      <c r="CF419" s="162" t="e">
        <f t="shared" si="50"/>
        <v>#NUM!</v>
      </c>
      <c r="CG419" s="162" t="e">
        <f t="shared" si="50"/>
        <v>#NUM!</v>
      </c>
      <c r="CH419" s="162" t="e">
        <f t="shared" si="50"/>
        <v>#NUM!</v>
      </c>
      <c r="CI419" s="162" t="e">
        <f t="shared" si="50"/>
        <v>#NUM!</v>
      </c>
      <c r="CJ419" s="162" t="e">
        <f t="shared" si="50"/>
        <v>#NUM!</v>
      </c>
      <c r="CK419" s="162" t="e">
        <f t="shared" si="50"/>
        <v>#NUM!</v>
      </c>
      <c r="CL419" s="162" t="e">
        <f t="shared" si="50"/>
        <v>#NUM!</v>
      </c>
      <c r="CM419" s="162" t="e">
        <f t="shared" si="50"/>
        <v>#NUM!</v>
      </c>
      <c r="CN419" s="162" t="e">
        <f t="shared" si="50"/>
        <v>#NUM!</v>
      </c>
      <c r="CO419" s="162" t="e">
        <f t="shared" si="50"/>
        <v>#NUM!</v>
      </c>
      <c r="CP419" s="162" t="e">
        <f t="shared" si="50"/>
        <v>#NUM!</v>
      </c>
    </row>
    <row r="420" spans="1:94" ht="15" customHeight="1" x14ac:dyDescent="0.3">
      <c r="A420" s="5">
        <f>IF(ISTEXT(B154),B154,0)</f>
        <v>0</v>
      </c>
      <c r="B420" s="28">
        <f>IF(ISTEXT(E154),E154,0)</f>
        <v>0</v>
      </c>
      <c r="M420" s="2">
        <f t="shared" si="52"/>
        <v>8</v>
      </c>
      <c r="N420" s="2" t="str">
        <f t="shared" si="51"/>
        <v/>
      </c>
      <c r="O420" s="2" t="e" cm="1">
        <f t="array" ref="O420">INDEX($A$400:$A$429,SMALL(IF(ISNUMBER(MATCH($B$400:$B$429,$O$411,0)),MATCH(ROW($B$400:$B$429),ROW($B$400:$B$429)),""),ROWS($A$1:A8)))</f>
        <v>#NUM!</v>
      </c>
      <c r="P420" s="162" t="e">
        <f t="shared" si="53"/>
        <v>#NUM!</v>
      </c>
      <c r="Q420" s="162" t="e">
        <f t="shared" si="53"/>
        <v>#NUM!</v>
      </c>
      <c r="R420" s="162" t="e">
        <f t="shared" si="53"/>
        <v>#NUM!</v>
      </c>
      <c r="S420" s="162" t="e">
        <f t="shared" si="53"/>
        <v>#NUM!</v>
      </c>
      <c r="T420" s="162" t="e">
        <f t="shared" si="53"/>
        <v>#NUM!</v>
      </c>
      <c r="U420" s="162" t="e">
        <f t="shared" si="53"/>
        <v>#NUM!</v>
      </c>
      <c r="V420" s="162" t="e">
        <f t="shared" si="53"/>
        <v>#NUM!</v>
      </c>
      <c r="W420" s="162" t="e">
        <f t="shared" si="53"/>
        <v>#NUM!</v>
      </c>
      <c r="X420" s="162" t="e">
        <f t="shared" si="53"/>
        <v>#NUM!</v>
      </c>
      <c r="Y420" s="162" t="e">
        <f t="shared" si="53"/>
        <v>#NUM!</v>
      </c>
      <c r="Z420" s="162" t="e">
        <f t="shared" si="53"/>
        <v>#NUM!</v>
      </c>
      <c r="AA420" s="162" t="e">
        <f t="shared" si="53"/>
        <v>#NUM!</v>
      </c>
      <c r="AB420" s="162" t="e">
        <f t="shared" si="53"/>
        <v>#NUM!</v>
      </c>
      <c r="AC420" s="162" t="e">
        <f t="shared" si="53"/>
        <v>#NUM!</v>
      </c>
      <c r="AD420" s="162" t="e">
        <f t="shared" si="53"/>
        <v>#NUM!</v>
      </c>
      <c r="AE420" s="162" t="e">
        <f t="shared" si="53"/>
        <v>#NUM!</v>
      </c>
      <c r="AF420" s="162" t="e">
        <f t="shared" si="54"/>
        <v>#NUM!</v>
      </c>
      <c r="AG420" s="162" t="e">
        <f t="shared" si="54"/>
        <v>#NUM!</v>
      </c>
      <c r="AH420" s="162" t="e">
        <f t="shared" si="54"/>
        <v>#NUM!</v>
      </c>
      <c r="AI420" s="162" t="e">
        <f t="shared" si="54"/>
        <v>#NUM!</v>
      </c>
      <c r="AJ420" s="162" t="e">
        <f t="shared" si="54"/>
        <v>#NUM!</v>
      </c>
      <c r="AK420" s="162" t="e">
        <f t="shared" si="54"/>
        <v>#NUM!</v>
      </c>
      <c r="AL420" s="162" t="e">
        <f t="shared" si="54"/>
        <v>#NUM!</v>
      </c>
      <c r="AM420" s="162" t="e">
        <f t="shared" si="54"/>
        <v>#NUM!</v>
      </c>
      <c r="AN420" s="162" t="e">
        <f t="shared" si="54"/>
        <v>#NUM!</v>
      </c>
      <c r="AO420" s="162" t="e">
        <f t="shared" si="54"/>
        <v>#NUM!</v>
      </c>
      <c r="AP420" s="162" t="e">
        <f t="shared" si="54"/>
        <v>#NUM!</v>
      </c>
      <c r="AQ420" s="162" t="e">
        <f t="shared" si="54"/>
        <v>#NUM!</v>
      </c>
      <c r="AR420" s="162" t="e">
        <f t="shared" si="54"/>
        <v>#NUM!</v>
      </c>
      <c r="AS420" s="162" t="e">
        <f t="shared" si="54"/>
        <v>#NUM!</v>
      </c>
      <c r="AT420" s="162" t="e">
        <f t="shared" si="54"/>
        <v>#NUM!</v>
      </c>
      <c r="AU420" s="162" t="e">
        <f t="shared" si="54"/>
        <v>#NUM!</v>
      </c>
      <c r="AV420" s="162" t="e">
        <f t="shared" si="54"/>
        <v>#NUM!</v>
      </c>
      <c r="AW420" s="162" t="e">
        <f t="shared" si="54"/>
        <v>#NUM!</v>
      </c>
      <c r="AX420" s="162" t="e">
        <f t="shared" si="54"/>
        <v>#NUM!</v>
      </c>
      <c r="AY420" s="162" t="e">
        <f t="shared" si="54"/>
        <v>#NUM!</v>
      </c>
      <c r="AZ420" s="162" t="e">
        <f t="shared" si="54"/>
        <v>#NUM!</v>
      </c>
      <c r="BA420" s="162" t="e">
        <f t="shared" si="54"/>
        <v>#NUM!</v>
      </c>
      <c r="BB420" s="162" t="e">
        <f t="shared" si="54"/>
        <v>#NUM!</v>
      </c>
      <c r="BC420" s="162" t="e">
        <f t="shared" si="54"/>
        <v>#NUM!</v>
      </c>
      <c r="BD420" s="162" t="e">
        <f t="shared" si="54"/>
        <v>#NUM!</v>
      </c>
      <c r="BE420" s="162" t="e">
        <f t="shared" si="54"/>
        <v>#NUM!</v>
      </c>
      <c r="BF420" s="162" t="e">
        <f t="shared" si="54"/>
        <v>#NUM!</v>
      </c>
      <c r="BG420" s="162" t="e">
        <f t="shared" si="54"/>
        <v>#NUM!</v>
      </c>
      <c r="BH420" s="162" t="e">
        <f t="shared" si="54"/>
        <v>#NUM!</v>
      </c>
      <c r="BI420" s="162" t="e">
        <f t="shared" si="54"/>
        <v>#NUM!</v>
      </c>
      <c r="BJ420" s="162" t="e">
        <f t="shared" si="54"/>
        <v>#NUM!</v>
      </c>
      <c r="BK420" s="162" t="e">
        <f t="shared" si="54"/>
        <v>#NUM!</v>
      </c>
      <c r="BL420" s="162" t="e">
        <f t="shared" si="54"/>
        <v>#NUM!</v>
      </c>
      <c r="BM420" s="162" t="e">
        <f t="shared" si="50"/>
        <v>#NUM!</v>
      </c>
      <c r="BN420" s="162" t="e">
        <f t="shared" si="50"/>
        <v>#NUM!</v>
      </c>
      <c r="BO420" s="162" t="e">
        <f t="shared" si="50"/>
        <v>#NUM!</v>
      </c>
      <c r="BP420" s="162" t="e">
        <f t="shared" si="50"/>
        <v>#NUM!</v>
      </c>
      <c r="BQ420" s="162" t="e">
        <f t="shared" si="50"/>
        <v>#NUM!</v>
      </c>
      <c r="BR420" s="162" t="e">
        <f t="shared" si="50"/>
        <v>#NUM!</v>
      </c>
      <c r="BS420" s="162" t="e">
        <f t="shared" si="50"/>
        <v>#NUM!</v>
      </c>
      <c r="BT420" s="162" t="e">
        <f t="shared" si="50"/>
        <v>#NUM!</v>
      </c>
      <c r="BU420" s="162" t="e">
        <f t="shared" si="50"/>
        <v>#NUM!</v>
      </c>
      <c r="BV420" s="162" t="e">
        <f t="shared" si="50"/>
        <v>#NUM!</v>
      </c>
      <c r="BW420" s="162" t="e">
        <f t="shared" si="50"/>
        <v>#NUM!</v>
      </c>
      <c r="BX420" s="162" t="e">
        <f t="shared" si="50"/>
        <v>#NUM!</v>
      </c>
      <c r="BY420" s="162" t="e">
        <f t="shared" si="50"/>
        <v>#NUM!</v>
      </c>
      <c r="BZ420" s="162" t="e">
        <f t="shared" si="50"/>
        <v>#NUM!</v>
      </c>
      <c r="CA420" s="162" t="e">
        <f t="shared" si="50"/>
        <v>#NUM!</v>
      </c>
      <c r="CB420" s="162" t="e">
        <f t="shared" si="50"/>
        <v>#NUM!</v>
      </c>
      <c r="CC420" s="162" t="e">
        <f t="shared" si="50"/>
        <v>#NUM!</v>
      </c>
      <c r="CD420" s="162" t="e">
        <f t="shared" si="50"/>
        <v>#NUM!</v>
      </c>
      <c r="CE420" s="162" t="e">
        <f t="shared" si="50"/>
        <v>#NUM!</v>
      </c>
      <c r="CF420" s="162" t="e">
        <f t="shared" si="50"/>
        <v>#NUM!</v>
      </c>
      <c r="CG420" s="162" t="e">
        <f t="shared" si="50"/>
        <v>#NUM!</v>
      </c>
      <c r="CH420" s="162" t="e">
        <f t="shared" si="50"/>
        <v>#NUM!</v>
      </c>
      <c r="CI420" s="162" t="e">
        <f t="shared" si="50"/>
        <v>#NUM!</v>
      </c>
      <c r="CJ420" s="162" t="e">
        <f t="shared" si="50"/>
        <v>#NUM!</v>
      </c>
      <c r="CK420" s="162" t="e">
        <f t="shared" si="50"/>
        <v>#NUM!</v>
      </c>
      <c r="CL420" s="162" t="e">
        <f t="shared" si="50"/>
        <v>#NUM!</v>
      </c>
      <c r="CM420" s="162" t="e">
        <f t="shared" si="50"/>
        <v>#NUM!</v>
      </c>
      <c r="CN420" s="162" t="e">
        <f t="shared" si="50"/>
        <v>#NUM!</v>
      </c>
      <c r="CO420" s="162" t="e">
        <f t="shared" si="50"/>
        <v>#NUM!</v>
      </c>
      <c r="CP420" s="162" t="e">
        <f t="shared" si="50"/>
        <v>#NUM!</v>
      </c>
    </row>
    <row r="421" spans="1:94" ht="15" customHeight="1" x14ac:dyDescent="0.3">
      <c r="A421" s="5">
        <f>IF(ISTEXT(B161),B161,0)</f>
        <v>0</v>
      </c>
      <c r="B421" s="28">
        <f>IF(ISTEXT(E161),E161,0)</f>
        <v>0</v>
      </c>
      <c r="M421" s="2">
        <f t="shared" si="52"/>
        <v>9</v>
      </c>
      <c r="N421" s="2" t="str">
        <f t="shared" si="51"/>
        <v/>
      </c>
      <c r="O421" s="2" t="e" cm="1">
        <f t="array" ref="O421">INDEX($A$400:$A$429,SMALL(IF(ISNUMBER(MATCH($B$400:$B$429,$O$411,0)),MATCH(ROW($B$400:$B$429),ROW($B$400:$B$429)),""),ROWS($A$1:A9)))</f>
        <v>#NUM!</v>
      </c>
      <c r="P421" s="162" t="e">
        <f t="shared" si="53"/>
        <v>#NUM!</v>
      </c>
      <c r="Q421" s="162" t="e">
        <f t="shared" si="53"/>
        <v>#NUM!</v>
      </c>
      <c r="R421" s="162" t="e">
        <f t="shared" si="53"/>
        <v>#NUM!</v>
      </c>
      <c r="S421" s="162" t="e">
        <f t="shared" si="53"/>
        <v>#NUM!</v>
      </c>
      <c r="T421" s="162" t="e">
        <f t="shared" si="53"/>
        <v>#NUM!</v>
      </c>
      <c r="U421" s="162" t="e">
        <f t="shared" si="53"/>
        <v>#NUM!</v>
      </c>
      <c r="V421" s="162" t="e">
        <f t="shared" si="53"/>
        <v>#NUM!</v>
      </c>
      <c r="W421" s="162" t="e">
        <f t="shared" si="53"/>
        <v>#NUM!</v>
      </c>
      <c r="X421" s="162" t="e">
        <f t="shared" si="53"/>
        <v>#NUM!</v>
      </c>
      <c r="Y421" s="162" t="e">
        <f t="shared" si="53"/>
        <v>#NUM!</v>
      </c>
      <c r="Z421" s="162" t="e">
        <f t="shared" si="53"/>
        <v>#NUM!</v>
      </c>
      <c r="AA421" s="162" t="e">
        <f t="shared" si="53"/>
        <v>#NUM!</v>
      </c>
      <c r="AB421" s="162" t="e">
        <f t="shared" si="53"/>
        <v>#NUM!</v>
      </c>
      <c r="AC421" s="162" t="e">
        <f t="shared" si="53"/>
        <v>#NUM!</v>
      </c>
      <c r="AD421" s="162" t="e">
        <f t="shared" si="53"/>
        <v>#NUM!</v>
      </c>
      <c r="AE421" s="162" t="e">
        <f t="shared" si="53"/>
        <v>#NUM!</v>
      </c>
      <c r="AF421" s="162" t="e">
        <f t="shared" si="54"/>
        <v>#NUM!</v>
      </c>
      <c r="AG421" s="162" t="e">
        <f t="shared" si="54"/>
        <v>#NUM!</v>
      </c>
      <c r="AH421" s="162" t="e">
        <f t="shared" si="54"/>
        <v>#NUM!</v>
      </c>
      <c r="AI421" s="162" t="e">
        <f t="shared" si="54"/>
        <v>#NUM!</v>
      </c>
      <c r="AJ421" s="162" t="e">
        <f t="shared" si="54"/>
        <v>#NUM!</v>
      </c>
      <c r="AK421" s="162" t="e">
        <f t="shared" si="54"/>
        <v>#NUM!</v>
      </c>
      <c r="AL421" s="162" t="e">
        <f t="shared" si="54"/>
        <v>#NUM!</v>
      </c>
      <c r="AM421" s="162" t="e">
        <f t="shared" si="54"/>
        <v>#NUM!</v>
      </c>
      <c r="AN421" s="162" t="e">
        <f t="shared" si="54"/>
        <v>#NUM!</v>
      </c>
      <c r="AO421" s="162" t="e">
        <f t="shared" si="54"/>
        <v>#NUM!</v>
      </c>
      <c r="AP421" s="162" t="e">
        <f t="shared" si="54"/>
        <v>#NUM!</v>
      </c>
      <c r="AQ421" s="162" t="e">
        <f t="shared" si="54"/>
        <v>#NUM!</v>
      </c>
      <c r="AR421" s="162" t="e">
        <f t="shared" si="54"/>
        <v>#NUM!</v>
      </c>
      <c r="AS421" s="162" t="e">
        <f t="shared" si="54"/>
        <v>#NUM!</v>
      </c>
      <c r="AT421" s="162" t="e">
        <f t="shared" si="54"/>
        <v>#NUM!</v>
      </c>
      <c r="AU421" s="162" t="e">
        <f t="shared" si="54"/>
        <v>#NUM!</v>
      </c>
      <c r="AV421" s="162" t="e">
        <f t="shared" si="54"/>
        <v>#NUM!</v>
      </c>
      <c r="AW421" s="162" t="e">
        <f t="shared" si="54"/>
        <v>#NUM!</v>
      </c>
      <c r="AX421" s="162" t="e">
        <f t="shared" si="54"/>
        <v>#NUM!</v>
      </c>
      <c r="AY421" s="162" t="e">
        <f t="shared" si="54"/>
        <v>#NUM!</v>
      </c>
      <c r="AZ421" s="162" t="e">
        <f t="shared" si="54"/>
        <v>#NUM!</v>
      </c>
      <c r="BA421" s="162" t="e">
        <f t="shared" si="54"/>
        <v>#NUM!</v>
      </c>
      <c r="BB421" s="162" t="e">
        <f t="shared" si="54"/>
        <v>#NUM!</v>
      </c>
      <c r="BC421" s="162" t="e">
        <f t="shared" si="54"/>
        <v>#NUM!</v>
      </c>
      <c r="BD421" s="162" t="e">
        <f t="shared" si="54"/>
        <v>#NUM!</v>
      </c>
      <c r="BE421" s="162" t="e">
        <f t="shared" si="54"/>
        <v>#NUM!</v>
      </c>
      <c r="BF421" s="162" t="e">
        <f t="shared" si="54"/>
        <v>#NUM!</v>
      </c>
      <c r="BG421" s="162" t="e">
        <f t="shared" si="54"/>
        <v>#NUM!</v>
      </c>
      <c r="BH421" s="162" t="e">
        <f t="shared" si="54"/>
        <v>#NUM!</v>
      </c>
      <c r="BI421" s="162" t="e">
        <f t="shared" si="54"/>
        <v>#NUM!</v>
      </c>
      <c r="BJ421" s="162" t="e">
        <f t="shared" si="54"/>
        <v>#NUM!</v>
      </c>
      <c r="BK421" s="162" t="e">
        <f t="shared" si="54"/>
        <v>#NUM!</v>
      </c>
      <c r="BL421" s="162" t="e">
        <f t="shared" si="54"/>
        <v>#NUM!</v>
      </c>
      <c r="BM421" s="162" t="e">
        <f t="shared" si="50"/>
        <v>#NUM!</v>
      </c>
      <c r="BN421" s="162" t="e">
        <f t="shared" si="50"/>
        <v>#NUM!</v>
      </c>
      <c r="BO421" s="162" t="e">
        <f t="shared" si="50"/>
        <v>#NUM!</v>
      </c>
      <c r="BP421" s="162" t="e">
        <f t="shared" si="50"/>
        <v>#NUM!</v>
      </c>
      <c r="BQ421" s="162" t="e">
        <f t="shared" si="50"/>
        <v>#NUM!</v>
      </c>
      <c r="BR421" s="162" t="e">
        <f t="shared" si="50"/>
        <v>#NUM!</v>
      </c>
      <c r="BS421" s="162" t="e">
        <f t="shared" si="50"/>
        <v>#NUM!</v>
      </c>
      <c r="BT421" s="162" t="e">
        <f t="shared" si="50"/>
        <v>#NUM!</v>
      </c>
      <c r="BU421" s="162" t="e">
        <f t="shared" si="50"/>
        <v>#NUM!</v>
      </c>
      <c r="BV421" s="162" t="e">
        <f t="shared" si="50"/>
        <v>#NUM!</v>
      </c>
      <c r="BW421" s="162" t="e">
        <f t="shared" si="50"/>
        <v>#NUM!</v>
      </c>
      <c r="BX421" s="162" t="e">
        <f t="shared" si="50"/>
        <v>#NUM!</v>
      </c>
      <c r="BY421" s="162" t="e">
        <f t="shared" si="50"/>
        <v>#NUM!</v>
      </c>
      <c r="BZ421" s="162" t="e">
        <f t="shared" si="50"/>
        <v>#NUM!</v>
      </c>
      <c r="CA421" s="162" t="e">
        <f t="shared" si="50"/>
        <v>#NUM!</v>
      </c>
      <c r="CB421" s="162" t="e">
        <f t="shared" si="50"/>
        <v>#NUM!</v>
      </c>
      <c r="CC421" s="162" t="e">
        <f t="shared" ref="BM421:CP422" si="55">INDEX(CC$14:CC$217,(MATCH($N421&amp;$O421,$H$14:$H$217,0)))</f>
        <v>#NUM!</v>
      </c>
      <c r="CD421" s="162" t="e">
        <f t="shared" si="55"/>
        <v>#NUM!</v>
      </c>
      <c r="CE421" s="162" t="e">
        <f t="shared" si="55"/>
        <v>#NUM!</v>
      </c>
      <c r="CF421" s="162" t="e">
        <f t="shared" si="55"/>
        <v>#NUM!</v>
      </c>
      <c r="CG421" s="162" t="e">
        <f t="shared" si="55"/>
        <v>#NUM!</v>
      </c>
      <c r="CH421" s="162" t="e">
        <f t="shared" si="55"/>
        <v>#NUM!</v>
      </c>
      <c r="CI421" s="162" t="e">
        <f t="shared" si="55"/>
        <v>#NUM!</v>
      </c>
      <c r="CJ421" s="162" t="e">
        <f t="shared" si="55"/>
        <v>#NUM!</v>
      </c>
      <c r="CK421" s="162" t="e">
        <f t="shared" si="55"/>
        <v>#NUM!</v>
      </c>
      <c r="CL421" s="162" t="e">
        <f t="shared" si="55"/>
        <v>#NUM!</v>
      </c>
      <c r="CM421" s="162" t="e">
        <f t="shared" si="55"/>
        <v>#NUM!</v>
      </c>
      <c r="CN421" s="162" t="e">
        <f t="shared" si="55"/>
        <v>#NUM!</v>
      </c>
      <c r="CO421" s="162" t="e">
        <f t="shared" si="55"/>
        <v>#NUM!</v>
      </c>
      <c r="CP421" s="162" t="e">
        <f t="shared" si="55"/>
        <v>#NUM!</v>
      </c>
    </row>
    <row r="422" spans="1:94" ht="15" customHeight="1" x14ac:dyDescent="0.3">
      <c r="A422" s="5">
        <f>IF(ISTEXT(B168),B168,0)</f>
        <v>0</v>
      </c>
      <c r="B422" s="28">
        <f>IF(ISTEXT(E168),E168,0)</f>
        <v>0</v>
      </c>
      <c r="M422" s="2">
        <f>M421+1</f>
        <v>10</v>
      </c>
      <c r="N422" s="2" t="str">
        <f t="shared" si="51"/>
        <v/>
      </c>
      <c r="O422" s="2" t="e" cm="1">
        <f t="array" ref="O422">INDEX($A$400:$A$429,SMALL(IF(ISNUMBER(MATCH($B$400:$B$429,$O$411,0)),MATCH(ROW($B$400:$B$429),ROW($B$400:$B$429)),""),ROWS($A$1:A10)))</f>
        <v>#NUM!</v>
      </c>
      <c r="P422" s="162" t="e">
        <f t="shared" si="53"/>
        <v>#NUM!</v>
      </c>
      <c r="Q422" s="162" t="e">
        <f t="shared" si="53"/>
        <v>#NUM!</v>
      </c>
      <c r="R422" s="162" t="e">
        <f t="shared" si="53"/>
        <v>#NUM!</v>
      </c>
      <c r="S422" s="162" t="e">
        <f t="shared" si="53"/>
        <v>#NUM!</v>
      </c>
      <c r="T422" s="162" t="e">
        <f t="shared" si="53"/>
        <v>#NUM!</v>
      </c>
      <c r="U422" s="162" t="e">
        <f t="shared" si="53"/>
        <v>#NUM!</v>
      </c>
      <c r="V422" s="162" t="e">
        <f t="shared" si="53"/>
        <v>#NUM!</v>
      </c>
      <c r="W422" s="162" t="e">
        <f t="shared" si="53"/>
        <v>#NUM!</v>
      </c>
      <c r="X422" s="162" t="e">
        <f t="shared" si="53"/>
        <v>#NUM!</v>
      </c>
      <c r="Y422" s="162" t="e">
        <f t="shared" si="53"/>
        <v>#NUM!</v>
      </c>
      <c r="Z422" s="162" t="e">
        <f t="shared" si="53"/>
        <v>#NUM!</v>
      </c>
      <c r="AA422" s="162" t="e">
        <f t="shared" si="53"/>
        <v>#NUM!</v>
      </c>
      <c r="AB422" s="162" t="e">
        <f t="shared" si="53"/>
        <v>#NUM!</v>
      </c>
      <c r="AC422" s="162" t="e">
        <f t="shared" si="53"/>
        <v>#NUM!</v>
      </c>
      <c r="AD422" s="162" t="e">
        <f t="shared" si="53"/>
        <v>#NUM!</v>
      </c>
      <c r="AE422" s="162" t="e">
        <f t="shared" si="53"/>
        <v>#NUM!</v>
      </c>
      <c r="AF422" s="162" t="e">
        <f t="shared" si="54"/>
        <v>#NUM!</v>
      </c>
      <c r="AG422" s="162" t="e">
        <f t="shared" si="54"/>
        <v>#NUM!</v>
      </c>
      <c r="AH422" s="162" t="e">
        <f t="shared" si="54"/>
        <v>#NUM!</v>
      </c>
      <c r="AI422" s="162" t="e">
        <f t="shared" si="54"/>
        <v>#NUM!</v>
      </c>
      <c r="AJ422" s="162" t="e">
        <f t="shared" si="54"/>
        <v>#NUM!</v>
      </c>
      <c r="AK422" s="162" t="e">
        <f t="shared" si="54"/>
        <v>#NUM!</v>
      </c>
      <c r="AL422" s="162" t="e">
        <f t="shared" si="54"/>
        <v>#NUM!</v>
      </c>
      <c r="AM422" s="162" t="e">
        <f t="shared" si="54"/>
        <v>#NUM!</v>
      </c>
      <c r="AN422" s="162" t="e">
        <f t="shared" si="54"/>
        <v>#NUM!</v>
      </c>
      <c r="AO422" s="162" t="e">
        <f t="shared" si="54"/>
        <v>#NUM!</v>
      </c>
      <c r="AP422" s="162" t="e">
        <f t="shared" si="54"/>
        <v>#NUM!</v>
      </c>
      <c r="AQ422" s="162" t="e">
        <f t="shared" si="54"/>
        <v>#NUM!</v>
      </c>
      <c r="AR422" s="162" t="e">
        <f t="shared" si="54"/>
        <v>#NUM!</v>
      </c>
      <c r="AS422" s="162" t="e">
        <f t="shared" si="54"/>
        <v>#NUM!</v>
      </c>
      <c r="AT422" s="162" t="e">
        <f t="shared" si="54"/>
        <v>#NUM!</v>
      </c>
      <c r="AU422" s="162" t="e">
        <f t="shared" si="54"/>
        <v>#NUM!</v>
      </c>
      <c r="AV422" s="162" t="e">
        <f t="shared" si="54"/>
        <v>#NUM!</v>
      </c>
      <c r="AW422" s="162" t="e">
        <f t="shared" si="54"/>
        <v>#NUM!</v>
      </c>
      <c r="AX422" s="162" t="e">
        <f t="shared" si="54"/>
        <v>#NUM!</v>
      </c>
      <c r="AY422" s="162" t="e">
        <f t="shared" si="54"/>
        <v>#NUM!</v>
      </c>
      <c r="AZ422" s="162" t="e">
        <f t="shared" si="54"/>
        <v>#NUM!</v>
      </c>
      <c r="BA422" s="162" t="e">
        <f t="shared" si="54"/>
        <v>#NUM!</v>
      </c>
      <c r="BB422" s="162" t="e">
        <f t="shared" si="54"/>
        <v>#NUM!</v>
      </c>
      <c r="BC422" s="162" t="e">
        <f t="shared" si="54"/>
        <v>#NUM!</v>
      </c>
      <c r="BD422" s="162" t="e">
        <f t="shared" si="54"/>
        <v>#NUM!</v>
      </c>
      <c r="BE422" s="162" t="e">
        <f t="shared" si="54"/>
        <v>#NUM!</v>
      </c>
      <c r="BF422" s="162" t="e">
        <f t="shared" si="54"/>
        <v>#NUM!</v>
      </c>
      <c r="BG422" s="162" t="e">
        <f t="shared" si="54"/>
        <v>#NUM!</v>
      </c>
      <c r="BH422" s="162" t="e">
        <f t="shared" si="54"/>
        <v>#NUM!</v>
      </c>
      <c r="BI422" s="162" t="e">
        <f t="shared" si="54"/>
        <v>#NUM!</v>
      </c>
      <c r="BJ422" s="162" t="e">
        <f t="shared" si="54"/>
        <v>#NUM!</v>
      </c>
      <c r="BK422" s="162" t="e">
        <f t="shared" si="54"/>
        <v>#NUM!</v>
      </c>
      <c r="BL422" s="162" t="e">
        <f t="shared" si="54"/>
        <v>#NUM!</v>
      </c>
      <c r="BM422" s="162" t="e">
        <f t="shared" si="55"/>
        <v>#NUM!</v>
      </c>
      <c r="BN422" s="162" t="e">
        <f t="shared" si="55"/>
        <v>#NUM!</v>
      </c>
      <c r="BO422" s="162" t="e">
        <f t="shared" si="55"/>
        <v>#NUM!</v>
      </c>
      <c r="BP422" s="162" t="e">
        <f t="shared" si="55"/>
        <v>#NUM!</v>
      </c>
      <c r="BQ422" s="162" t="e">
        <f t="shared" si="55"/>
        <v>#NUM!</v>
      </c>
      <c r="BR422" s="162" t="e">
        <f t="shared" si="55"/>
        <v>#NUM!</v>
      </c>
      <c r="BS422" s="162" t="e">
        <f t="shared" si="55"/>
        <v>#NUM!</v>
      </c>
      <c r="BT422" s="162" t="e">
        <f t="shared" si="55"/>
        <v>#NUM!</v>
      </c>
      <c r="BU422" s="162" t="e">
        <f t="shared" si="55"/>
        <v>#NUM!</v>
      </c>
      <c r="BV422" s="162" t="e">
        <f t="shared" si="55"/>
        <v>#NUM!</v>
      </c>
      <c r="BW422" s="162" t="e">
        <f t="shared" si="55"/>
        <v>#NUM!</v>
      </c>
      <c r="BX422" s="162" t="e">
        <f t="shared" si="55"/>
        <v>#NUM!</v>
      </c>
      <c r="BY422" s="162" t="e">
        <f t="shared" si="55"/>
        <v>#NUM!</v>
      </c>
      <c r="BZ422" s="162" t="e">
        <f t="shared" si="55"/>
        <v>#NUM!</v>
      </c>
      <c r="CA422" s="162" t="e">
        <f t="shared" si="55"/>
        <v>#NUM!</v>
      </c>
      <c r="CB422" s="162" t="e">
        <f t="shared" si="55"/>
        <v>#NUM!</v>
      </c>
      <c r="CC422" s="162" t="e">
        <f t="shared" si="55"/>
        <v>#NUM!</v>
      </c>
      <c r="CD422" s="162" t="e">
        <f t="shared" si="55"/>
        <v>#NUM!</v>
      </c>
      <c r="CE422" s="162" t="e">
        <f t="shared" si="55"/>
        <v>#NUM!</v>
      </c>
      <c r="CF422" s="162" t="e">
        <f t="shared" si="55"/>
        <v>#NUM!</v>
      </c>
      <c r="CG422" s="162" t="e">
        <f t="shared" si="55"/>
        <v>#NUM!</v>
      </c>
      <c r="CH422" s="162" t="e">
        <f t="shared" si="55"/>
        <v>#NUM!</v>
      </c>
      <c r="CI422" s="162" t="e">
        <f t="shared" si="55"/>
        <v>#NUM!</v>
      </c>
      <c r="CJ422" s="162" t="e">
        <f t="shared" si="55"/>
        <v>#NUM!</v>
      </c>
      <c r="CK422" s="162" t="e">
        <f t="shared" si="55"/>
        <v>#NUM!</v>
      </c>
      <c r="CL422" s="162" t="e">
        <f t="shared" si="55"/>
        <v>#NUM!</v>
      </c>
      <c r="CM422" s="162" t="e">
        <f t="shared" si="55"/>
        <v>#NUM!</v>
      </c>
      <c r="CN422" s="162" t="e">
        <f t="shared" si="55"/>
        <v>#NUM!</v>
      </c>
      <c r="CO422" s="162" t="e">
        <f t="shared" si="55"/>
        <v>#NUM!</v>
      </c>
      <c r="CP422" s="162" t="e">
        <f t="shared" si="55"/>
        <v>#NUM!</v>
      </c>
    </row>
    <row r="423" spans="1:94" ht="15" customHeight="1" x14ac:dyDescent="0.3">
      <c r="A423" s="5">
        <f>IF(ISTEXT(B175),B175,0)</f>
        <v>0</v>
      </c>
      <c r="B423" s="28">
        <f>IF(ISTEXT(E175),E175,0)</f>
        <v>0</v>
      </c>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row>
    <row r="424" spans="1:94" ht="15" customHeight="1" x14ac:dyDescent="0.3">
      <c r="A424" s="5">
        <f>IF(ISTEXT(B182),B182,0)</f>
        <v>0</v>
      </c>
      <c r="B424" s="28">
        <f>IF(ISTEXT(E182),E182,0)</f>
        <v>0</v>
      </c>
      <c r="O424" s="2" t="s">
        <v>102</v>
      </c>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row>
    <row r="425" spans="1:94" ht="15" customHeight="1" x14ac:dyDescent="0.3">
      <c r="A425" s="5">
        <f>IF(ISTEXT(B189),B189,0)</f>
        <v>0</v>
      </c>
      <c r="B425" s="28">
        <f>IF(ISTEXT(E189),E189,0)</f>
        <v>0</v>
      </c>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row>
    <row r="426" spans="1:94" ht="15" customHeight="1" x14ac:dyDescent="0.3">
      <c r="A426" s="5">
        <f>IF(ISTEXT(B196),B196,0)</f>
        <v>0</v>
      </c>
      <c r="B426" s="28">
        <f>IF(ISTEXT(E196),E196,0)</f>
        <v>0</v>
      </c>
      <c r="M426" s="2">
        <v>1</v>
      </c>
      <c r="N426" s="2" t="str">
        <f>IF(ISTEXT(O426),$O$424,"")</f>
        <v/>
      </c>
      <c r="O426" s="2" t="e" cm="1">
        <f t="array" ref="O426">INDEX($A$400:$A$429,SMALL(IF(ISNUMBER(MATCH($B$400:$B$429,$O$424,0)),MATCH(ROW($B$400:$B$429),ROW($B$400:$B$429)),""),ROWS($A$1:A1)))</f>
        <v>#NUM!</v>
      </c>
      <c r="P426" s="162" t="e">
        <f>INDEX(P$14:P$217,(MATCH($N426&amp;$O426,$H$14:$H$217,0)))</f>
        <v>#NUM!</v>
      </c>
      <c r="Q426" s="162" t="e">
        <f t="shared" ref="Q426:BL431" si="56">INDEX(Q$14:Q$217,(MATCH($N426&amp;$O426,$H$14:$H$217,0)))</f>
        <v>#NUM!</v>
      </c>
      <c r="R426" s="162" t="e">
        <f t="shared" si="56"/>
        <v>#NUM!</v>
      </c>
      <c r="S426" s="162" t="e">
        <f t="shared" si="56"/>
        <v>#NUM!</v>
      </c>
      <c r="T426" s="162" t="e">
        <f t="shared" si="56"/>
        <v>#NUM!</v>
      </c>
      <c r="U426" s="162" t="e">
        <f t="shared" si="56"/>
        <v>#NUM!</v>
      </c>
      <c r="V426" s="162" t="e">
        <f t="shared" si="56"/>
        <v>#NUM!</v>
      </c>
      <c r="W426" s="162" t="e">
        <f t="shared" si="56"/>
        <v>#NUM!</v>
      </c>
      <c r="X426" s="162" t="e">
        <f t="shared" si="56"/>
        <v>#NUM!</v>
      </c>
      <c r="Y426" s="162" t="e">
        <f t="shared" si="56"/>
        <v>#NUM!</v>
      </c>
      <c r="Z426" s="162" t="e">
        <f t="shared" si="56"/>
        <v>#NUM!</v>
      </c>
      <c r="AA426" s="162" t="e">
        <f t="shared" si="56"/>
        <v>#NUM!</v>
      </c>
      <c r="AB426" s="162" t="e">
        <f t="shared" si="56"/>
        <v>#NUM!</v>
      </c>
      <c r="AC426" s="162" t="e">
        <f t="shared" si="56"/>
        <v>#NUM!</v>
      </c>
      <c r="AD426" s="162" t="e">
        <f t="shared" si="56"/>
        <v>#NUM!</v>
      </c>
      <c r="AE426" s="162" t="e">
        <f t="shared" si="56"/>
        <v>#NUM!</v>
      </c>
      <c r="AF426" s="162" t="e">
        <f t="shared" si="56"/>
        <v>#NUM!</v>
      </c>
      <c r="AG426" s="162" t="e">
        <f t="shared" si="56"/>
        <v>#NUM!</v>
      </c>
      <c r="AH426" s="162" t="e">
        <f t="shared" si="56"/>
        <v>#NUM!</v>
      </c>
      <c r="AI426" s="162" t="e">
        <f t="shared" si="56"/>
        <v>#NUM!</v>
      </c>
      <c r="AJ426" s="162" t="e">
        <f t="shared" si="56"/>
        <v>#NUM!</v>
      </c>
      <c r="AK426" s="162" t="e">
        <f t="shared" si="56"/>
        <v>#NUM!</v>
      </c>
      <c r="AL426" s="162" t="e">
        <f t="shared" si="56"/>
        <v>#NUM!</v>
      </c>
      <c r="AM426" s="162" t="e">
        <f t="shared" si="56"/>
        <v>#NUM!</v>
      </c>
      <c r="AN426" s="162" t="e">
        <f t="shared" si="56"/>
        <v>#NUM!</v>
      </c>
      <c r="AO426" s="162" t="e">
        <f t="shared" si="56"/>
        <v>#NUM!</v>
      </c>
      <c r="AP426" s="162" t="e">
        <f t="shared" si="56"/>
        <v>#NUM!</v>
      </c>
      <c r="AQ426" s="162" t="e">
        <f t="shared" si="56"/>
        <v>#NUM!</v>
      </c>
      <c r="AR426" s="162" t="e">
        <f t="shared" si="56"/>
        <v>#NUM!</v>
      </c>
      <c r="AS426" s="162" t="e">
        <f t="shared" si="56"/>
        <v>#NUM!</v>
      </c>
      <c r="AT426" s="162" t="e">
        <f t="shared" si="56"/>
        <v>#NUM!</v>
      </c>
      <c r="AU426" s="162" t="e">
        <f t="shared" si="56"/>
        <v>#NUM!</v>
      </c>
      <c r="AV426" s="162" t="e">
        <f t="shared" si="56"/>
        <v>#NUM!</v>
      </c>
      <c r="AW426" s="162" t="e">
        <f t="shared" si="56"/>
        <v>#NUM!</v>
      </c>
      <c r="AX426" s="162" t="e">
        <f t="shared" si="56"/>
        <v>#NUM!</v>
      </c>
      <c r="AY426" s="162" t="e">
        <f t="shared" si="56"/>
        <v>#NUM!</v>
      </c>
      <c r="AZ426" s="162" t="e">
        <f t="shared" si="56"/>
        <v>#NUM!</v>
      </c>
      <c r="BA426" s="162" t="e">
        <f t="shared" si="56"/>
        <v>#NUM!</v>
      </c>
      <c r="BB426" s="162" t="e">
        <f t="shared" si="56"/>
        <v>#NUM!</v>
      </c>
      <c r="BC426" s="162" t="e">
        <f t="shared" si="56"/>
        <v>#NUM!</v>
      </c>
      <c r="BD426" s="162" t="e">
        <f t="shared" si="56"/>
        <v>#NUM!</v>
      </c>
      <c r="BE426" s="162" t="e">
        <f t="shared" si="56"/>
        <v>#NUM!</v>
      </c>
      <c r="BF426" s="162" t="e">
        <f t="shared" si="56"/>
        <v>#NUM!</v>
      </c>
      <c r="BG426" s="162" t="e">
        <f t="shared" si="56"/>
        <v>#NUM!</v>
      </c>
      <c r="BH426" s="162" t="e">
        <f t="shared" si="56"/>
        <v>#NUM!</v>
      </c>
      <c r="BI426" s="162" t="e">
        <f t="shared" si="56"/>
        <v>#NUM!</v>
      </c>
      <c r="BJ426" s="162" t="e">
        <f t="shared" si="56"/>
        <v>#NUM!</v>
      </c>
      <c r="BK426" s="162" t="e">
        <f t="shared" si="56"/>
        <v>#NUM!</v>
      </c>
      <c r="BL426" s="162" t="e">
        <f t="shared" si="56"/>
        <v>#NUM!</v>
      </c>
      <c r="BM426" s="162" t="e">
        <f t="shared" ref="BM426:CP434" si="57">INDEX(BM$14:BM$217,(MATCH($N426&amp;$O426,$H$14:$H$217,0)))</f>
        <v>#NUM!</v>
      </c>
      <c r="BN426" s="162" t="e">
        <f t="shared" si="57"/>
        <v>#NUM!</v>
      </c>
      <c r="BO426" s="162" t="e">
        <f t="shared" si="57"/>
        <v>#NUM!</v>
      </c>
      <c r="BP426" s="162" t="e">
        <f t="shared" si="57"/>
        <v>#NUM!</v>
      </c>
      <c r="BQ426" s="162" t="e">
        <f t="shared" si="57"/>
        <v>#NUM!</v>
      </c>
      <c r="BR426" s="162" t="e">
        <f t="shared" si="57"/>
        <v>#NUM!</v>
      </c>
      <c r="BS426" s="162" t="e">
        <f t="shared" si="57"/>
        <v>#NUM!</v>
      </c>
      <c r="BT426" s="162" t="e">
        <f t="shared" si="57"/>
        <v>#NUM!</v>
      </c>
      <c r="BU426" s="162" t="e">
        <f t="shared" si="57"/>
        <v>#NUM!</v>
      </c>
      <c r="BV426" s="162" t="e">
        <f t="shared" si="57"/>
        <v>#NUM!</v>
      </c>
      <c r="BW426" s="162" t="e">
        <f t="shared" si="57"/>
        <v>#NUM!</v>
      </c>
      <c r="BX426" s="162" t="e">
        <f t="shared" si="57"/>
        <v>#NUM!</v>
      </c>
      <c r="BY426" s="162" t="e">
        <f t="shared" si="57"/>
        <v>#NUM!</v>
      </c>
      <c r="BZ426" s="162" t="e">
        <f t="shared" si="57"/>
        <v>#NUM!</v>
      </c>
      <c r="CA426" s="162" t="e">
        <f t="shared" si="57"/>
        <v>#NUM!</v>
      </c>
      <c r="CB426" s="162" t="e">
        <f t="shared" si="57"/>
        <v>#NUM!</v>
      </c>
      <c r="CC426" s="162" t="e">
        <f t="shared" si="57"/>
        <v>#NUM!</v>
      </c>
      <c r="CD426" s="162" t="e">
        <f t="shared" si="57"/>
        <v>#NUM!</v>
      </c>
      <c r="CE426" s="162" t="e">
        <f t="shared" si="57"/>
        <v>#NUM!</v>
      </c>
      <c r="CF426" s="162" t="e">
        <f t="shared" si="57"/>
        <v>#NUM!</v>
      </c>
      <c r="CG426" s="162" t="e">
        <f t="shared" si="57"/>
        <v>#NUM!</v>
      </c>
      <c r="CH426" s="162" t="e">
        <f t="shared" si="57"/>
        <v>#NUM!</v>
      </c>
      <c r="CI426" s="162" t="e">
        <f t="shared" si="57"/>
        <v>#NUM!</v>
      </c>
      <c r="CJ426" s="162" t="e">
        <f t="shared" si="57"/>
        <v>#NUM!</v>
      </c>
      <c r="CK426" s="162" t="e">
        <f t="shared" si="57"/>
        <v>#NUM!</v>
      </c>
      <c r="CL426" s="162" t="e">
        <f t="shared" si="57"/>
        <v>#NUM!</v>
      </c>
      <c r="CM426" s="162" t="e">
        <f t="shared" si="57"/>
        <v>#NUM!</v>
      </c>
      <c r="CN426" s="162" t="e">
        <f t="shared" si="57"/>
        <v>#NUM!</v>
      </c>
      <c r="CO426" s="162" t="e">
        <f t="shared" si="57"/>
        <v>#NUM!</v>
      </c>
      <c r="CP426" s="162" t="e">
        <f t="shared" si="57"/>
        <v>#NUM!</v>
      </c>
    </row>
    <row r="427" spans="1:94" ht="15" customHeight="1" x14ac:dyDescent="0.3">
      <c r="A427" s="5">
        <f>IF(ISTEXT(B203),B203,0)</f>
        <v>0</v>
      </c>
      <c r="B427" s="28">
        <f>IF(ISTEXT(E203),E203,0)</f>
        <v>0</v>
      </c>
      <c r="M427" s="2">
        <f>M426+1</f>
        <v>2</v>
      </c>
      <c r="N427" s="2" t="str">
        <f t="shared" ref="N427:N435" si="58">IF(ISTEXT(O427),$O$424,"")</f>
        <v/>
      </c>
      <c r="O427" s="2" t="e" cm="1">
        <f t="array" ref="O427">INDEX($A$400:$A$429,SMALL(IF(ISNUMBER(MATCH($B$400:$B$429,$O$424,0)),MATCH(ROW($B$400:$B$429),ROW($B$400:$B$429)),""),ROWS($A$1:A2)))</f>
        <v>#NUM!</v>
      </c>
      <c r="P427" s="162" t="e">
        <f>INDEX(P$14:P$217,(MATCH($N427&amp;$O427,$H$14:$H$217,0)))</f>
        <v>#NUM!</v>
      </c>
      <c r="Q427" s="162" t="e">
        <f t="shared" si="56"/>
        <v>#NUM!</v>
      </c>
      <c r="R427" s="162" t="e">
        <f t="shared" si="56"/>
        <v>#NUM!</v>
      </c>
      <c r="S427" s="162" t="e">
        <f t="shared" si="56"/>
        <v>#NUM!</v>
      </c>
      <c r="T427" s="162" t="e">
        <f t="shared" si="56"/>
        <v>#NUM!</v>
      </c>
      <c r="U427" s="162" t="e">
        <f t="shared" si="56"/>
        <v>#NUM!</v>
      </c>
      <c r="V427" s="162" t="e">
        <f t="shared" si="56"/>
        <v>#NUM!</v>
      </c>
      <c r="W427" s="162" t="e">
        <f t="shared" si="56"/>
        <v>#NUM!</v>
      </c>
      <c r="X427" s="162" t="e">
        <f t="shared" si="56"/>
        <v>#NUM!</v>
      </c>
      <c r="Y427" s="162" t="e">
        <f t="shared" si="56"/>
        <v>#NUM!</v>
      </c>
      <c r="Z427" s="162" t="e">
        <f t="shared" si="56"/>
        <v>#NUM!</v>
      </c>
      <c r="AA427" s="162" t="e">
        <f t="shared" si="56"/>
        <v>#NUM!</v>
      </c>
      <c r="AB427" s="162" t="e">
        <f t="shared" si="56"/>
        <v>#NUM!</v>
      </c>
      <c r="AC427" s="162" t="e">
        <f t="shared" si="56"/>
        <v>#NUM!</v>
      </c>
      <c r="AD427" s="162" t="e">
        <f t="shared" si="56"/>
        <v>#NUM!</v>
      </c>
      <c r="AE427" s="162" t="e">
        <f t="shared" si="56"/>
        <v>#NUM!</v>
      </c>
      <c r="AF427" s="162" t="e">
        <f t="shared" si="56"/>
        <v>#NUM!</v>
      </c>
      <c r="AG427" s="162" t="e">
        <f t="shared" si="56"/>
        <v>#NUM!</v>
      </c>
      <c r="AH427" s="162" t="e">
        <f t="shared" si="56"/>
        <v>#NUM!</v>
      </c>
      <c r="AI427" s="162" t="e">
        <f t="shared" si="56"/>
        <v>#NUM!</v>
      </c>
      <c r="AJ427" s="162" t="e">
        <f t="shared" si="56"/>
        <v>#NUM!</v>
      </c>
      <c r="AK427" s="162" t="e">
        <f t="shared" si="56"/>
        <v>#NUM!</v>
      </c>
      <c r="AL427" s="162" t="e">
        <f t="shared" si="56"/>
        <v>#NUM!</v>
      </c>
      <c r="AM427" s="162" t="e">
        <f t="shared" si="56"/>
        <v>#NUM!</v>
      </c>
      <c r="AN427" s="162" t="e">
        <f t="shared" si="56"/>
        <v>#NUM!</v>
      </c>
      <c r="AO427" s="162" t="e">
        <f t="shared" si="56"/>
        <v>#NUM!</v>
      </c>
      <c r="AP427" s="162" t="e">
        <f t="shared" si="56"/>
        <v>#NUM!</v>
      </c>
      <c r="AQ427" s="162" t="e">
        <f t="shared" si="56"/>
        <v>#NUM!</v>
      </c>
      <c r="AR427" s="162" t="e">
        <f t="shared" si="56"/>
        <v>#NUM!</v>
      </c>
      <c r="AS427" s="162" t="e">
        <f t="shared" si="56"/>
        <v>#NUM!</v>
      </c>
      <c r="AT427" s="162" t="e">
        <f t="shared" si="56"/>
        <v>#NUM!</v>
      </c>
      <c r="AU427" s="162" t="e">
        <f t="shared" si="56"/>
        <v>#NUM!</v>
      </c>
      <c r="AV427" s="162" t="e">
        <f t="shared" si="56"/>
        <v>#NUM!</v>
      </c>
      <c r="AW427" s="162" t="e">
        <f t="shared" si="56"/>
        <v>#NUM!</v>
      </c>
      <c r="AX427" s="162" t="e">
        <f t="shared" si="56"/>
        <v>#NUM!</v>
      </c>
      <c r="AY427" s="162" t="e">
        <f t="shared" si="56"/>
        <v>#NUM!</v>
      </c>
      <c r="AZ427" s="162" t="e">
        <f t="shared" si="56"/>
        <v>#NUM!</v>
      </c>
      <c r="BA427" s="162" t="e">
        <f t="shared" si="56"/>
        <v>#NUM!</v>
      </c>
      <c r="BB427" s="162" t="e">
        <f t="shared" si="56"/>
        <v>#NUM!</v>
      </c>
      <c r="BC427" s="162" t="e">
        <f t="shared" si="56"/>
        <v>#NUM!</v>
      </c>
      <c r="BD427" s="162" t="e">
        <f t="shared" si="56"/>
        <v>#NUM!</v>
      </c>
      <c r="BE427" s="162" t="e">
        <f t="shared" si="56"/>
        <v>#NUM!</v>
      </c>
      <c r="BF427" s="162" t="e">
        <f t="shared" si="56"/>
        <v>#NUM!</v>
      </c>
      <c r="BG427" s="162" t="e">
        <f t="shared" si="56"/>
        <v>#NUM!</v>
      </c>
      <c r="BH427" s="162" t="e">
        <f t="shared" si="56"/>
        <v>#NUM!</v>
      </c>
      <c r="BI427" s="162" t="e">
        <f t="shared" si="56"/>
        <v>#NUM!</v>
      </c>
      <c r="BJ427" s="162" t="e">
        <f t="shared" si="56"/>
        <v>#NUM!</v>
      </c>
      <c r="BK427" s="162" t="e">
        <f t="shared" si="56"/>
        <v>#NUM!</v>
      </c>
      <c r="BL427" s="162" t="e">
        <f t="shared" si="56"/>
        <v>#NUM!</v>
      </c>
      <c r="BM427" s="162" t="e">
        <f t="shared" si="57"/>
        <v>#NUM!</v>
      </c>
      <c r="BN427" s="162" t="e">
        <f t="shared" si="57"/>
        <v>#NUM!</v>
      </c>
      <c r="BO427" s="162" t="e">
        <f t="shared" si="57"/>
        <v>#NUM!</v>
      </c>
      <c r="BP427" s="162" t="e">
        <f t="shared" si="57"/>
        <v>#NUM!</v>
      </c>
      <c r="BQ427" s="162" t="e">
        <f t="shared" si="57"/>
        <v>#NUM!</v>
      </c>
      <c r="BR427" s="162" t="e">
        <f t="shared" si="57"/>
        <v>#NUM!</v>
      </c>
      <c r="BS427" s="162" t="e">
        <f t="shared" si="57"/>
        <v>#NUM!</v>
      </c>
      <c r="BT427" s="162" t="e">
        <f t="shared" si="57"/>
        <v>#NUM!</v>
      </c>
      <c r="BU427" s="162" t="e">
        <f t="shared" si="57"/>
        <v>#NUM!</v>
      </c>
      <c r="BV427" s="162" t="e">
        <f t="shared" si="57"/>
        <v>#NUM!</v>
      </c>
      <c r="BW427" s="162" t="e">
        <f t="shared" si="57"/>
        <v>#NUM!</v>
      </c>
      <c r="BX427" s="162" t="e">
        <f t="shared" si="57"/>
        <v>#NUM!</v>
      </c>
      <c r="BY427" s="162" t="e">
        <f t="shared" si="57"/>
        <v>#NUM!</v>
      </c>
      <c r="BZ427" s="162" t="e">
        <f t="shared" si="57"/>
        <v>#NUM!</v>
      </c>
      <c r="CA427" s="162" t="e">
        <f t="shared" si="57"/>
        <v>#NUM!</v>
      </c>
      <c r="CB427" s="162" t="e">
        <f t="shared" si="57"/>
        <v>#NUM!</v>
      </c>
      <c r="CC427" s="162" t="e">
        <f t="shared" si="57"/>
        <v>#NUM!</v>
      </c>
      <c r="CD427" s="162" t="e">
        <f t="shared" si="57"/>
        <v>#NUM!</v>
      </c>
      <c r="CE427" s="162" t="e">
        <f t="shared" si="57"/>
        <v>#NUM!</v>
      </c>
      <c r="CF427" s="162" t="e">
        <f t="shared" si="57"/>
        <v>#NUM!</v>
      </c>
      <c r="CG427" s="162" t="e">
        <f t="shared" si="57"/>
        <v>#NUM!</v>
      </c>
      <c r="CH427" s="162" t="e">
        <f t="shared" si="57"/>
        <v>#NUM!</v>
      </c>
      <c r="CI427" s="162" t="e">
        <f t="shared" si="57"/>
        <v>#NUM!</v>
      </c>
      <c r="CJ427" s="162" t="e">
        <f t="shared" si="57"/>
        <v>#NUM!</v>
      </c>
      <c r="CK427" s="162" t="e">
        <f t="shared" si="57"/>
        <v>#NUM!</v>
      </c>
      <c r="CL427" s="162" t="e">
        <f t="shared" si="57"/>
        <v>#NUM!</v>
      </c>
      <c r="CM427" s="162" t="e">
        <f t="shared" si="57"/>
        <v>#NUM!</v>
      </c>
      <c r="CN427" s="162" t="e">
        <f t="shared" si="57"/>
        <v>#NUM!</v>
      </c>
      <c r="CO427" s="162" t="e">
        <f t="shared" si="57"/>
        <v>#NUM!</v>
      </c>
      <c r="CP427" s="162" t="e">
        <f t="shared" si="57"/>
        <v>#NUM!</v>
      </c>
    </row>
    <row r="428" spans="1:94" ht="15" customHeight="1" x14ac:dyDescent="0.3">
      <c r="A428" s="5">
        <f>IF(ISTEXT(B210),B210,0)</f>
        <v>0</v>
      </c>
      <c r="B428" s="28">
        <f>IF(ISTEXT(E210),E210,0)</f>
        <v>0</v>
      </c>
      <c r="M428" s="2">
        <f t="shared" ref="M428:M434" si="59">M427+1</f>
        <v>3</v>
      </c>
      <c r="N428" s="2" t="str">
        <f t="shared" si="58"/>
        <v/>
      </c>
      <c r="O428" s="2" t="e" cm="1">
        <f t="array" ref="O428">INDEX($A$400:$A$429,SMALL(IF(ISNUMBER(MATCH($B$400:$B$429,$O$424,0)),MATCH(ROW($B$400:$B$429),ROW($B$400:$B$429)),""),ROWS($A$1:A3)))</f>
        <v>#NUM!</v>
      </c>
      <c r="P428" s="162" t="e">
        <f t="shared" ref="P428:AE435" si="60">INDEX(P$14:P$217,(MATCH($N428&amp;$O428,$H$14:$H$217,0)))</f>
        <v>#NUM!</v>
      </c>
      <c r="Q428" s="162" t="e">
        <f t="shared" si="56"/>
        <v>#NUM!</v>
      </c>
      <c r="R428" s="162" t="e">
        <f t="shared" si="56"/>
        <v>#NUM!</v>
      </c>
      <c r="S428" s="162" t="e">
        <f t="shared" si="56"/>
        <v>#NUM!</v>
      </c>
      <c r="T428" s="162" t="e">
        <f t="shared" si="56"/>
        <v>#NUM!</v>
      </c>
      <c r="U428" s="162" t="e">
        <f t="shared" si="56"/>
        <v>#NUM!</v>
      </c>
      <c r="V428" s="162" t="e">
        <f t="shared" si="56"/>
        <v>#NUM!</v>
      </c>
      <c r="W428" s="162" t="e">
        <f t="shared" si="56"/>
        <v>#NUM!</v>
      </c>
      <c r="X428" s="162" t="e">
        <f t="shared" si="56"/>
        <v>#NUM!</v>
      </c>
      <c r="Y428" s="162" t="e">
        <f t="shared" si="56"/>
        <v>#NUM!</v>
      </c>
      <c r="Z428" s="162" t="e">
        <f t="shared" si="56"/>
        <v>#NUM!</v>
      </c>
      <c r="AA428" s="162" t="e">
        <f t="shared" si="56"/>
        <v>#NUM!</v>
      </c>
      <c r="AB428" s="162" t="e">
        <f t="shared" si="56"/>
        <v>#NUM!</v>
      </c>
      <c r="AC428" s="162" t="e">
        <f t="shared" si="56"/>
        <v>#NUM!</v>
      </c>
      <c r="AD428" s="162" t="e">
        <f t="shared" si="56"/>
        <v>#NUM!</v>
      </c>
      <c r="AE428" s="162" t="e">
        <f t="shared" si="56"/>
        <v>#NUM!</v>
      </c>
      <c r="AF428" s="162" t="e">
        <f t="shared" si="56"/>
        <v>#NUM!</v>
      </c>
      <c r="AG428" s="162" t="e">
        <f t="shared" si="56"/>
        <v>#NUM!</v>
      </c>
      <c r="AH428" s="162" t="e">
        <f t="shared" si="56"/>
        <v>#NUM!</v>
      </c>
      <c r="AI428" s="162" t="e">
        <f t="shared" si="56"/>
        <v>#NUM!</v>
      </c>
      <c r="AJ428" s="162" t="e">
        <f t="shared" si="56"/>
        <v>#NUM!</v>
      </c>
      <c r="AK428" s="162" t="e">
        <f t="shared" si="56"/>
        <v>#NUM!</v>
      </c>
      <c r="AL428" s="162" t="e">
        <f t="shared" si="56"/>
        <v>#NUM!</v>
      </c>
      <c r="AM428" s="162" t="e">
        <f t="shared" si="56"/>
        <v>#NUM!</v>
      </c>
      <c r="AN428" s="162" t="e">
        <f t="shared" si="56"/>
        <v>#NUM!</v>
      </c>
      <c r="AO428" s="162" t="e">
        <f t="shared" si="56"/>
        <v>#NUM!</v>
      </c>
      <c r="AP428" s="162" t="e">
        <f t="shared" si="56"/>
        <v>#NUM!</v>
      </c>
      <c r="AQ428" s="162" t="e">
        <f t="shared" si="56"/>
        <v>#NUM!</v>
      </c>
      <c r="AR428" s="162" t="e">
        <f t="shared" si="56"/>
        <v>#NUM!</v>
      </c>
      <c r="AS428" s="162" t="e">
        <f t="shared" si="56"/>
        <v>#NUM!</v>
      </c>
      <c r="AT428" s="162" t="e">
        <f t="shared" si="56"/>
        <v>#NUM!</v>
      </c>
      <c r="AU428" s="162" t="e">
        <f t="shared" si="56"/>
        <v>#NUM!</v>
      </c>
      <c r="AV428" s="162" t="e">
        <f t="shared" si="56"/>
        <v>#NUM!</v>
      </c>
      <c r="AW428" s="162" t="e">
        <f t="shared" si="56"/>
        <v>#NUM!</v>
      </c>
      <c r="AX428" s="162" t="e">
        <f t="shared" si="56"/>
        <v>#NUM!</v>
      </c>
      <c r="AY428" s="162" t="e">
        <f t="shared" si="56"/>
        <v>#NUM!</v>
      </c>
      <c r="AZ428" s="162" t="e">
        <f t="shared" si="56"/>
        <v>#NUM!</v>
      </c>
      <c r="BA428" s="162" t="e">
        <f t="shared" si="56"/>
        <v>#NUM!</v>
      </c>
      <c r="BB428" s="162" t="e">
        <f t="shared" si="56"/>
        <v>#NUM!</v>
      </c>
      <c r="BC428" s="162" t="e">
        <f t="shared" si="56"/>
        <v>#NUM!</v>
      </c>
      <c r="BD428" s="162" t="e">
        <f t="shared" si="56"/>
        <v>#NUM!</v>
      </c>
      <c r="BE428" s="162" t="e">
        <f t="shared" si="56"/>
        <v>#NUM!</v>
      </c>
      <c r="BF428" s="162" t="e">
        <f t="shared" si="56"/>
        <v>#NUM!</v>
      </c>
      <c r="BG428" s="162" t="e">
        <f t="shared" si="56"/>
        <v>#NUM!</v>
      </c>
      <c r="BH428" s="162" t="e">
        <f t="shared" si="56"/>
        <v>#NUM!</v>
      </c>
      <c r="BI428" s="162" t="e">
        <f t="shared" si="56"/>
        <v>#NUM!</v>
      </c>
      <c r="BJ428" s="162" t="e">
        <f t="shared" si="56"/>
        <v>#NUM!</v>
      </c>
      <c r="BK428" s="162" t="e">
        <f t="shared" si="56"/>
        <v>#NUM!</v>
      </c>
      <c r="BL428" s="162" t="e">
        <f t="shared" si="56"/>
        <v>#NUM!</v>
      </c>
      <c r="BM428" s="162" t="e">
        <f t="shared" si="57"/>
        <v>#NUM!</v>
      </c>
      <c r="BN428" s="162" t="e">
        <f t="shared" si="57"/>
        <v>#NUM!</v>
      </c>
      <c r="BO428" s="162" t="e">
        <f t="shared" si="57"/>
        <v>#NUM!</v>
      </c>
      <c r="BP428" s="162" t="e">
        <f t="shared" si="57"/>
        <v>#NUM!</v>
      </c>
      <c r="BQ428" s="162" t="e">
        <f t="shared" si="57"/>
        <v>#NUM!</v>
      </c>
      <c r="BR428" s="162" t="e">
        <f t="shared" si="57"/>
        <v>#NUM!</v>
      </c>
      <c r="BS428" s="162" t="e">
        <f t="shared" si="57"/>
        <v>#NUM!</v>
      </c>
      <c r="BT428" s="162" t="e">
        <f t="shared" si="57"/>
        <v>#NUM!</v>
      </c>
      <c r="BU428" s="162" t="e">
        <f t="shared" si="57"/>
        <v>#NUM!</v>
      </c>
      <c r="BV428" s="162" t="e">
        <f t="shared" si="57"/>
        <v>#NUM!</v>
      </c>
      <c r="BW428" s="162" t="e">
        <f t="shared" si="57"/>
        <v>#NUM!</v>
      </c>
      <c r="BX428" s="162" t="e">
        <f t="shared" si="57"/>
        <v>#NUM!</v>
      </c>
      <c r="BY428" s="162" t="e">
        <f t="shared" si="57"/>
        <v>#NUM!</v>
      </c>
      <c r="BZ428" s="162" t="e">
        <f t="shared" si="57"/>
        <v>#NUM!</v>
      </c>
      <c r="CA428" s="162" t="e">
        <f t="shared" si="57"/>
        <v>#NUM!</v>
      </c>
      <c r="CB428" s="162" t="e">
        <f t="shared" si="57"/>
        <v>#NUM!</v>
      </c>
      <c r="CC428" s="162" t="e">
        <f t="shared" si="57"/>
        <v>#NUM!</v>
      </c>
      <c r="CD428" s="162" t="e">
        <f t="shared" si="57"/>
        <v>#NUM!</v>
      </c>
      <c r="CE428" s="162" t="e">
        <f t="shared" si="57"/>
        <v>#NUM!</v>
      </c>
      <c r="CF428" s="162" t="e">
        <f t="shared" si="57"/>
        <v>#NUM!</v>
      </c>
      <c r="CG428" s="162" t="e">
        <f t="shared" si="57"/>
        <v>#NUM!</v>
      </c>
      <c r="CH428" s="162" t="e">
        <f t="shared" si="57"/>
        <v>#NUM!</v>
      </c>
      <c r="CI428" s="162" t="e">
        <f t="shared" si="57"/>
        <v>#NUM!</v>
      </c>
      <c r="CJ428" s="162" t="e">
        <f t="shared" si="57"/>
        <v>#NUM!</v>
      </c>
      <c r="CK428" s="162" t="e">
        <f t="shared" si="57"/>
        <v>#NUM!</v>
      </c>
      <c r="CL428" s="162" t="e">
        <f t="shared" si="57"/>
        <v>#NUM!</v>
      </c>
      <c r="CM428" s="162" t="e">
        <f t="shared" si="57"/>
        <v>#NUM!</v>
      </c>
      <c r="CN428" s="162" t="e">
        <f t="shared" si="57"/>
        <v>#NUM!</v>
      </c>
      <c r="CO428" s="162" t="e">
        <f t="shared" si="57"/>
        <v>#NUM!</v>
      </c>
      <c r="CP428" s="162" t="e">
        <f t="shared" si="57"/>
        <v>#NUM!</v>
      </c>
    </row>
    <row r="429" spans="1:94" ht="15" customHeight="1" x14ac:dyDescent="0.3">
      <c r="A429" s="29">
        <f>IF(ISTEXT(B217),B217,0)</f>
        <v>0</v>
      </c>
      <c r="B429" s="30">
        <f>IF(ISTEXT(E217),E217,0)</f>
        <v>0</v>
      </c>
      <c r="M429" s="2">
        <f t="shared" si="59"/>
        <v>4</v>
      </c>
      <c r="N429" s="2" t="str">
        <f t="shared" si="58"/>
        <v/>
      </c>
      <c r="O429" s="2" t="e" cm="1">
        <f t="array" ref="O429">INDEX($A$400:$A$429,SMALL(IF(ISNUMBER(MATCH($B$400:$B$429,$O$424,0)),MATCH(ROW($B$400:$B$429),ROW($B$400:$B$429)),""),ROWS($A$1:A4)))</f>
        <v>#NUM!</v>
      </c>
      <c r="P429" s="162" t="e">
        <f t="shared" si="60"/>
        <v>#NUM!</v>
      </c>
      <c r="Q429" s="162" t="e">
        <f t="shared" si="56"/>
        <v>#NUM!</v>
      </c>
      <c r="R429" s="162" t="e">
        <f t="shared" si="56"/>
        <v>#NUM!</v>
      </c>
      <c r="S429" s="162" t="e">
        <f t="shared" si="56"/>
        <v>#NUM!</v>
      </c>
      <c r="T429" s="162" t="e">
        <f t="shared" si="56"/>
        <v>#NUM!</v>
      </c>
      <c r="U429" s="162" t="e">
        <f t="shared" si="56"/>
        <v>#NUM!</v>
      </c>
      <c r="V429" s="162" t="e">
        <f t="shared" si="56"/>
        <v>#NUM!</v>
      </c>
      <c r="W429" s="162" t="e">
        <f t="shared" si="56"/>
        <v>#NUM!</v>
      </c>
      <c r="X429" s="162" t="e">
        <f t="shared" si="56"/>
        <v>#NUM!</v>
      </c>
      <c r="Y429" s="162" t="e">
        <f t="shared" si="56"/>
        <v>#NUM!</v>
      </c>
      <c r="Z429" s="162" t="e">
        <f t="shared" si="56"/>
        <v>#NUM!</v>
      </c>
      <c r="AA429" s="162" t="e">
        <f t="shared" si="56"/>
        <v>#NUM!</v>
      </c>
      <c r="AB429" s="162" t="e">
        <f t="shared" si="56"/>
        <v>#NUM!</v>
      </c>
      <c r="AC429" s="162" t="e">
        <f t="shared" si="56"/>
        <v>#NUM!</v>
      </c>
      <c r="AD429" s="162" t="e">
        <f t="shared" si="56"/>
        <v>#NUM!</v>
      </c>
      <c r="AE429" s="162" t="e">
        <f t="shared" si="56"/>
        <v>#NUM!</v>
      </c>
      <c r="AF429" s="162" t="e">
        <f t="shared" si="56"/>
        <v>#NUM!</v>
      </c>
      <c r="AG429" s="162" t="e">
        <f t="shared" si="56"/>
        <v>#NUM!</v>
      </c>
      <c r="AH429" s="162" t="e">
        <f t="shared" si="56"/>
        <v>#NUM!</v>
      </c>
      <c r="AI429" s="162" t="e">
        <f t="shared" si="56"/>
        <v>#NUM!</v>
      </c>
      <c r="AJ429" s="162" t="e">
        <f t="shared" si="56"/>
        <v>#NUM!</v>
      </c>
      <c r="AK429" s="162" t="e">
        <f t="shared" si="56"/>
        <v>#NUM!</v>
      </c>
      <c r="AL429" s="162" t="e">
        <f t="shared" si="56"/>
        <v>#NUM!</v>
      </c>
      <c r="AM429" s="162" t="e">
        <f t="shared" si="56"/>
        <v>#NUM!</v>
      </c>
      <c r="AN429" s="162" t="e">
        <f t="shared" si="56"/>
        <v>#NUM!</v>
      </c>
      <c r="AO429" s="162" t="e">
        <f t="shared" si="56"/>
        <v>#NUM!</v>
      </c>
      <c r="AP429" s="162" t="e">
        <f t="shared" si="56"/>
        <v>#NUM!</v>
      </c>
      <c r="AQ429" s="162" t="e">
        <f t="shared" si="56"/>
        <v>#NUM!</v>
      </c>
      <c r="AR429" s="162" t="e">
        <f t="shared" si="56"/>
        <v>#NUM!</v>
      </c>
      <c r="AS429" s="162" t="e">
        <f t="shared" si="56"/>
        <v>#NUM!</v>
      </c>
      <c r="AT429" s="162" t="e">
        <f t="shared" si="56"/>
        <v>#NUM!</v>
      </c>
      <c r="AU429" s="162" t="e">
        <f t="shared" si="56"/>
        <v>#NUM!</v>
      </c>
      <c r="AV429" s="162" t="e">
        <f t="shared" si="56"/>
        <v>#NUM!</v>
      </c>
      <c r="AW429" s="162" t="e">
        <f t="shared" si="56"/>
        <v>#NUM!</v>
      </c>
      <c r="AX429" s="162" t="e">
        <f t="shared" si="56"/>
        <v>#NUM!</v>
      </c>
      <c r="AY429" s="162" t="e">
        <f t="shared" si="56"/>
        <v>#NUM!</v>
      </c>
      <c r="AZ429" s="162" t="e">
        <f t="shared" si="56"/>
        <v>#NUM!</v>
      </c>
      <c r="BA429" s="162" t="e">
        <f t="shared" si="56"/>
        <v>#NUM!</v>
      </c>
      <c r="BB429" s="162" t="e">
        <f t="shared" si="56"/>
        <v>#NUM!</v>
      </c>
      <c r="BC429" s="162" t="e">
        <f t="shared" si="56"/>
        <v>#NUM!</v>
      </c>
      <c r="BD429" s="162" t="e">
        <f t="shared" si="56"/>
        <v>#NUM!</v>
      </c>
      <c r="BE429" s="162" t="e">
        <f t="shared" si="56"/>
        <v>#NUM!</v>
      </c>
      <c r="BF429" s="162" t="e">
        <f t="shared" si="56"/>
        <v>#NUM!</v>
      </c>
      <c r="BG429" s="162" t="e">
        <f t="shared" si="56"/>
        <v>#NUM!</v>
      </c>
      <c r="BH429" s="162" t="e">
        <f t="shared" si="56"/>
        <v>#NUM!</v>
      </c>
      <c r="BI429" s="162" t="e">
        <f t="shared" si="56"/>
        <v>#NUM!</v>
      </c>
      <c r="BJ429" s="162" t="e">
        <f t="shared" si="56"/>
        <v>#NUM!</v>
      </c>
      <c r="BK429" s="162" t="e">
        <f t="shared" si="56"/>
        <v>#NUM!</v>
      </c>
      <c r="BL429" s="162" t="e">
        <f t="shared" si="56"/>
        <v>#NUM!</v>
      </c>
      <c r="BM429" s="162" t="e">
        <f t="shared" si="57"/>
        <v>#NUM!</v>
      </c>
      <c r="BN429" s="162" t="e">
        <f t="shared" si="57"/>
        <v>#NUM!</v>
      </c>
      <c r="BO429" s="162" t="e">
        <f t="shared" si="57"/>
        <v>#NUM!</v>
      </c>
      <c r="BP429" s="162" t="e">
        <f t="shared" si="57"/>
        <v>#NUM!</v>
      </c>
      <c r="BQ429" s="162" t="e">
        <f t="shared" si="57"/>
        <v>#NUM!</v>
      </c>
      <c r="BR429" s="162" t="e">
        <f t="shared" si="57"/>
        <v>#NUM!</v>
      </c>
      <c r="BS429" s="162" t="e">
        <f t="shared" si="57"/>
        <v>#NUM!</v>
      </c>
      <c r="BT429" s="162" t="e">
        <f t="shared" si="57"/>
        <v>#NUM!</v>
      </c>
      <c r="BU429" s="162" t="e">
        <f t="shared" si="57"/>
        <v>#NUM!</v>
      </c>
      <c r="BV429" s="162" t="e">
        <f t="shared" si="57"/>
        <v>#NUM!</v>
      </c>
      <c r="BW429" s="162" t="e">
        <f t="shared" si="57"/>
        <v>#NUM!</v>
      </c>
      <c r="BX429" s="162" t="e">
        <f t="shared" si="57"/>
        <v>#NUM!</v>
      </c>
      <c r="BY429" s="162" t="e">
        <f t="shared" si="57"/>
        <v>#NUM!</v>
      </c>
      <c r="BZ429" s="162" t="e">
        <f t="shared" si="57"/>
        <v>#NUM!</v>
      </c>
      <c r="CA429" s="162" t="e">
        <f t="shared" si="57"/>
        <v>#NUM!</v>
      </c>
      <c r="CB429" s="162" t="e">
        <f t="shared" si="57"/>
        <v>#NUM!</v>
      </c>
      <c r="CC429" s="162" t="e">
        <f t="shared" si="57"/>
        <v>#NUM!</v>
      </c>
      <c r="CD429" s="162" t="e">
        <f t="shared" si="57"/>
        <v>#NUM!</v>
      </c>
      <c r="CE429" s="162" t="e">
        <f t="shared" si="57"/>
        <v>#NUM!</v>
      </c>
      <c r="CF429" s="162" t="e">
        <f t="shared" si="57"/>
        <v>#NUM!</v>
      </c>
      <c r="CG429" s="162" t="e">
        <f t="shared" si="57"/>
        <v>#NUM!</v>
      </c>
      <c r="CH429" s="162" t="e">
        <f t="shared" si="57"/>
        <v>#NUM!</v>
      </c>
      <c r="CI429" s="162" t="e">
        <f t="shared" si="57"/>
        <v>#NUM!</v>
      </c>
      <c r="CJ429" s="162" t="e">
        <f t="shared" si="57"/>
        <v>#NUM!</v>
      </c>
      <c r="CK429" s="162" t="e">
        <f t="shared" si="57"/>
        <v>#NUM!</v>
      </c>
      <c r="CL429" s="162" t="e">
        <f t="shared" si="57"/>
        <v>#NUM!</v>
      </c>
      <c r="CM429" s="162" t="e">
        <f t="shared" si="57"/>
        <v>#NUM!</v>
      </c>
      <c r="CN429" s="162" t="e">
        <f t="shared" si="57"/>
        <v>#NUM!</v>
      </c>
      <c r="CO429" s="162" t="e">
        <f t="shared" si="57"/>
        <v>#NUM!</v>
      </c>
      <c r="CP429" s="162" t="e">
        <f t="shared" si="57"/>
        <v>#NUM!</v>
      </c>
    </row>
    <row r="430" spans="1:94" ht="15" customHeight="1" x14ac:dyDescent="0.3">
      <c r="M430" s="2">
        <f t="shared" si="59"/>
        <v>5</v>
      </c>
      <c r="N430" s="2" t="str">
        <f t="shared" si="58"/>
        <v/>
      </c>
      <c r="O430" s="2" t="e" cm="1">
        <f t="array" ref="O430">INDEX($A$400:$A$429,SMALL(IF(ISNUMBER(MATCH($B$400:$B$429,$O$424,0)),MATCH(ROW($B$400:$B$429),ROW($B$400:$B$429)),""),ROWS($A$1:A5)))</f>
        <v>#NUM!</v>
      </c>
      <c r="P430" s="162" t="e">
        <f t="shared" si="60"/>
        <v>#NUM!</v>
      </c>
      <c r="Q430" s="162" t="e">
        <f t="shared" si="56"/>
        <v>#NUM!</v>
      </c>
      <c r="R430" s="162" t="e">
        <f t="shared" si="56"/>
        <v>#NUM!</v>
      </c>
      <c r="S430" s="162" t="e">
        <f t="shared" si="56"/>
        <v>#NUM!</v>
      </c>
      <c r="T430" s="162" t="e">
        <f t="shared" si="56"/>
        <v>#NUM!</v>
      </c>
      <c r="U430" s="162" t="e">
        <f t="shared" si="56"/>
        <v>#NUM!</v>
      </c>
      <c r="V430" s="162" t="e">
        <f t="shared" si="56"/>
        <v>#NUM!</v>
      </c>
      <c r="W430" s="162" t="e">
        <f t="shared" si="56"/>
        <v>#NUM!</v>
      </c>
      <c r="X430" s="162" t="e">
        <f t="shared" si="56"/>
        <v>#NUM!</v>
      </c>
      <c r="Y430" s="162" t="e">
        <f t="shared" si="56"/>
        <v>#NUM!</v>
      </c>
      <c r="Z430" s="162" t="e">
        <f t="shared" si="56"/>
        <v>#NUM!</v>
      </c>
      <c r="AA430" s="162" t="e">
        <f t="shared" si="56"/>
        <v>#NUM!</v>
      </c>
      <c r="AB430" s="162" t="e">
        <f t="shared" si="56"/>
        <v>#NUM!</v>
      </c>
      <c r="AC430" s="162" t="e">
        <f t="shared" si="56"/>
        <v>#NUM!</v>
      </c>
      <c r="AD430" s="162" t="e">
        <f t="shared" si="56"/>
        <v>#NUM!</v>
      </c>
      <c r="AE430" s="162" t="e">
        <f t="shared" si="56"/>
        <v>#NUM!</v>
      </c>
      <c r="AF430" s="162" t="e">
        <f t="shared" si="56"/>
        <v>#NUM!</v>
      </c>
      <c r="AG430" s="162" t="e">
        <f t="shared" si="56"/>
        <v>#NUM!</v>
      </c>
      <c r="AH430" s="162" t="e">
        <f t="shared" si="56"/>
        <v>#NUM!</v>
      </c>
      <c r="AI430" s="162" t="e">
        <f t="shared" si="56"/>
        <v>#NUM!</v>
      </c>
      <c r="AJ430" s="162" t="e">
        <f t="shared" si="56"/>
        <v>#NUM!</v>
      </c>
      <c r="AK430" s="162" t="e">
        <f t="shared" si="56"/>
        <v>#NUM!</v>
      </c>
      <c r="AL430" s="162" t="e">
        <f t="shared" si="56"/>
        <v>#NUM!</v>
      </c>
      <c r="AM430" s="162" t="e">
        <f t="shared" si="56"/>
        <v>#NUM!</v>
      </c>
      <c r="AN430" s="162" t="e">
        <f t="shared" si="56"/>
        <v>#NUM!</v>
      </c>
      <c r="AO430" s="162" t="e">
        <f t="shared" si="56"/>
        <v>#NUM!</v>
      </c>
      <c r="AP430" s="162" t="e">
        <f t="shared" si="56"/>
        <v>#NUM!</v>
      </c>
      <c r="AQ430" s="162" t="e">
        <f t="shared" si="56"/>
        <v>#NUM!</v>
      </c>
      <c r="AR430" s="162" t="e">
        <f t="shared" si="56"/>
        <v>#NUM!</v>
      </c>
      <c r="AS430" s="162" t="e">
        <f t="shared" si="56"/>
        <v>#NUM!</v>
      </c>
      <c r="AT430" s="162" t="e">
        <f t="shared" si="56"/>
        <v>#NUM!</v>
      </c>
      <c r="AU430" s="162" t="e">
        <f t="shared" si="56"/>
        <v>#NUM!</v>
      </c>
      <c r="AV430" s="162" t="e">
        <f t="shared" si="56"/>
        <v>#NUM!</v>
      </c>
      <c r="AW430" s="162" t="e">
        <f t="shared" si="56"/>
        <v>#NUM!</v>
      </c>
      <c r="AX430" s="162" t="e">
        <f t="shared" si="56"/>
        <v>#NUM!</v>
      </c>
      <c r="AY430" s="162" t="e">
        <f t="shared" si="56"/>
        <v>#NUM!</v>
      </c>
      <c r="AZ430" s="162" t="e">
        <f t="shared" si="56"/>
        <v>#NUM!</v>
      </c>
      <c r="BA430" s="162" t="e">
        <f t="shared" si="56"/>
        <v>#NUM!</v>
      </c>
      <c r="BB430" s="162" t="e">
        <f t="shared" si="56"/>
        <v>#NUM!</v>
      </c>
      <c r="BC430" s="162" t="e">
        <f t="shared" si="56"/>
        <v>#NUM!</v>
      </c>
      <c r="BD430" s="162" t="e">
        <f t="shared" si="56"/>
        <v>#NUM!</v>
      </c>
      <c r="BE430" s="162" t="e">
        <f t="shared" si="56"/>
        <v>#NUM!</v>
      </c>
      <c r="BF430" s="162" t="e">
        <f t="shared" si="56"/>
        <v>#NUM!</v>
      </c>
      <c r="BG430" s="162" t="e">
        <f t="shared" si="56"/>
        <v>#NUM!</v>
      </c>
      <c r="BH430" s="162" t="e">
        <f t="shared" si="56"/>
        <v>#NUM!</v>
      </c>
      <c r="BI430" s="162" t="e">
        <f t="shared" si="56"/>
        <v>#NUM!</v>
      </c>
      <c r="BJ430" s="162" t="e">
        <f t="shared" si="56"/>
        <v>#NUM!</v>
      </c>
      <c r="BK430" s="162" t="e">
        <f t="shared" si="56"/>
        <v>#NUM!</v>
      </c>
      <c r="BL430" s="162" t="e">
        <f t="shared" si="56"/>
        <v>#NUM!</v>
      </c>
      <c r="BM430" s="162" t="e">
        <f t="shared" si="57"/>
        <v>#NUM!</v>
      </c>
      <c r="BN430" s="162" t="e">
        <f t="shared" si="57"/>
        <v>#NUM!</v>
      </c>
      <c r="BO430" s="162" t="e">
        <f t="shared" si="57"/>
        <v>#NUM!</v>
      </c>
      <c r="BP430" s="162" t="e">
        <f t="shared" si="57"/>
        <v>#NUM!</v>
      </c>
      <c r="BQ430" s="162" t="e">
        <f t="shared" si="57"/>
        <v>#NUM!</v>
      </c>
      <c r="BR430" s="162" t="e">
        <f t="shared" si="57"/>
        <v>#NUM!</v>
      </c>
      <c r="BS430" s="162" t="e">
        <f t="shared" si="57"/>
        <v>#NUM!</v>
      </c>
      <c r="BT430" s="162" t="e">
        <f t="shared" si="57"/>
        <v>#NUM!</v>
      </c>
      <c r="BU430" s="162" t="e">
        <f t="shared" si="57"/>
        <v>#NUM!</v>
      </c>
      <c r="BV430" s="162" t="e">
        <f t="shared" si="57"/>
        <v>#NUM!</v>
      </c>
      <c r="BW430" s="162" t="e">
        <f t="shared" si="57"/>
        <v>#NUM!</v>
      </c>
      <c r="BX430" s="162" t="e">
        <f t="shared" si="57"/>
        <v>#NUM!</v>
      </c>
      <c r="BY430" s="162" t="e">
        <f t="shared" si="57"/>
        <v>#NUM!</v>
      </c>
      <c r="BZ430" s="162" t="e">
        <f t="shared" si="57"/>
        <v>#NUM!</v>
      </c>
      <c r="CA430" s="162" t="e">
        <f t="shared" si="57"/>
        <v>#NUM!</v>
      </c>
      <c r="CB430" s="162" t="e">
        <f t="shared" si="57"/>
        <v>#NUM!</v>
      </c>
      <c r="CC430" s="162" t="e">
        <f t="shared" si="57"/>
        <v>#NUM!</v>
      </c>
      <c r="CD430" s="162" t="e">
        <f t="shared" si="57"/>
        <v>#NUM!</v>
      </c>
      <c r="CE430" s="162" t="e">
        <f t="shared" si="57"/>
        <v>#NUM!</v>
      </c>
      <c r="CF430" s="162" t="e">
        <f t="shared" si="57"/>
        <v>#NUM!</v>
      </c>
      <c r="CG430" s="162" t="e">
        <f t="shared" si="57"/>
        <v>#NUM!</v>
      </c>
      <c r="CH430" s="162" t="e">
        <f t="shared" si="57"/>
        <v>#NUM!</v>
      </c>
      <c r="CI430" s="162" t="e">
        <f t="shared" si="57"/>
        <v>#NUM!</v>
      </c>
      <c r="CJ430" s="162" t="e">
        <f t="shared" si="57"/>
        <v>#NUM!</v>
      </c>
      <c r="CK430" s="162" t="e">
        <f t="shared" si="57"/>
        <v>#NUM!</v>
      </c>
      <c r="CL430" s="162" t="e">
        <f t="shared" si="57"/>
        <v>#NUM!</v>
      </c>
      <c r="CM430" s="162" t="e">
        <f t="shared" si="57"/>
        <v>#NUM!</v>
      </c>
      <c r="CN430" s="162" t="e">
        <f t="shared" si="57"/>
        <v>#NUM!</v>
      </c>
      <c r="CO430" s="162" t="e">
        <f t="shared" si="57"/>
        <v>#NUM!</v>
      </c>
      <c r="CP430" s="162" t="e">
        <f t="shared" si="57"/>
        <v>#NUM!</v>
      </c>
    </row>
    <row r="431" spans="1:94" ht="15" customHeight="1" x14ac:dyDescent="0.3">
      <c r="M431" s="2">
        <f t="shared" si="59"/>
        <v>6</v>
      </c>
      <c r="N431" s="2" t="str">
        <f t="shared" si="58"/>
        <v/>
      </c>
      <c r="O431" s="2" t="e" cm="1">
        <f t="array" ref="O431">INDEX($A$400:$A$429,SMALL(IF(ISNUMBER(MATCH($B$400:$B$429,$O$424,0)),MATCH(ROW($B$400:$B$429),ROW($B$400:$B$429)),""),ROWS($A$1:A6)))</f>
        <v>#NUM!</v>
      </c>
      <c r="P431" s="162" t="e">
        <f t="shared" si="60"/>
        <v>#NUM!</v>
      </c>
      <c r="Q431" s="162" t="e">
        <f t="shared" si="56"/>
        <v>#NUM!</v>
      </c>
      <c r="R431" s="162" t="e">
        <f t="shared" si="56"/>
        <v>#NUM!</v>
      </c>
      <c r="S431" s="162" t="e">
        <f t="shared" si="56"/>
        <v>#NUM!</v>
      </c>
      <c r="T431" s="162" t="e">
        <f t="shared" si="56"/>
        <v>#NUM!</v>
      </c>
      <c r="U431" s="162" t="e">
        <f t="shared" si="56"/>
        <v>#NUM!</v>
      </c>
      <c r="V431" s="162" t="e">
        <f t="shared" si="56"/>
        <v>#NUM!</v>
      </c>
      <c r="W431" s="162" t="e">
        <f t="shared" si="56"/>
        <v>#NUM!</v>
      </c>
      <c r="X431" s="162" t="e">
        <f t="shared" si="56"/>
        <v>#NUM!</v>
      </c>
      <c r="Y431" s="162" t="e">
        <f t="shared" si="56"/>
        <v>#NUM!</v>
      </c>
      <c r="Z431" s="162" t="e">
        <f t="shared" si="56"/>
        <v>#NUM!</v>
      </c>
      <c r="AA431" s="162" t="e">
        <f t="shared" ref="AA431:BM435" si="61">INDEX(AA$14:AA$217,(MATCH($N431&amp;$O431,$H$14:$H$217,0)))</f>
        <v>#NUM!</v>
      </c>
      <c r="AB431" s="162" t="e">
        <f t="shared" si="61"/>
        <v>#NUM!</v>
      </c>
      <c r="AC431" s="162" t="e">
        <f t="shared" si="61"/>
        <v>#NUM!</v>
      </c>
      <c r="AD431" s="162" t="e">
        <f t="shared" si="61"/>
        <v>#NUM!</v>
      </c>
      <c r="AE431" s="162" t="e">
        <f t="shared" si="61"/>
        <v>#NUM!</v>
      </c>
      <c r="AF431" s="162" t="e">
        <f t="shared" si="61"/>
        <v>#NUM!</v>
      </c>
      <c r="AG431" s="162" t="e">
        <f t="shared" si="61"/>
        <v>#NUM!</v>
      </c>
      <c r="AH431" s="162" t="e">
        <f t="shared" si="61"/>
        <v>#NUM!</v>
      </c>
      <c r="AI431" s="162" t="e">
        <f t="shared" si="61"/>
        <v>#NUM!</v>
      </c>
      <c r="AJ431" s="162" t="e">
        <f t="shared" si="61"/>
        <v>#NUM!</v>
      </c>
      <c r="AK431" s="162" t="e">
        <f t="shared" si="61"/>
        <v>#NUM!</v>
      </c>
      <c r="AL431" s="162" t="e">
        <f t="shared" si="61"/>
        <v>#NUM!</v>
      </c>
      <c r="AM431" s="162" t="e">
        <f t="shared" si="61"/>
        <v>#NUM!</v>
      </c>
      <c r="AN431" s="162" t="e">
        <f t="shared" si="61"/>
        <v>#NUM!</v>
      </c>
      <c r="AO431" s="162" t="e">
        <f t="shared" si="61"/>
        <v>#NUM!</v>
      </c>
      <c r="AP431" s="162" t="e">
        <f t="shared" si="61"/>
        <v>#NUM!</v>
      </c>
      <c r="AQ431" s="162" t="e">
        <f t="shared" si="61"/>
        <v>#NUM!</v>
      </c>
      <c r="AR431" s="162" t="e">
        <f t="shared" si="61"/>
        <v>#NUM!</v>
      </c>
      <c r="AS431" s="162" t="e">
        <f t="shared" si="61"/>
        <v>#NUM!</v>
      </c>
      <c r="AT431" s="162" t="e">
        <f t="shared" si="61"/>
        <v>#NUM!</v>
      </c>
      <c r="AU431" s="162" t="e">
        <f t="shared" si="61"/>
        <v>#NUM!</v>
      </c>
      <c r="AV431" s="162" t="e">
        <f t="shared" si="61"/>
        <v>#NUM!</v>
      </c>
      <c r="AW431" s="162" t="e">
        <f t="shared" si="61"/>
        <v>#NUM!</v>
      </c>
      <c r="AX431" s="162" t="e">
        <f t="shared" si="61"/>
        <v>#NUM!</v>
      </c>
      <c r="AY431" s="162" t="e">
        <f t="shared" si="61"/>
        <v>#NUM!</v>
      </c>
      <c r="AZ431" s="162" t="e">
        <f t="shared" si="61"/>
        <v>#NUM!</v>
      </c>
      <c r="BA431" s="162" t="e">
        <f t="shared" si="61"/>
        <v>#NUM!</v>
      </c>
      <c r="BB431" s="162" t="e">
        <f t="shared" si="61"/>
        <v>#NUM!</v>
      </c>
      <c r="BC431" s="162" t="e">
        <f t="shared" si="61"/>
        <v>#NUM!</v>
      </c>
      <c r="BD431" s="162" t="e">
        <f t="shared" si="61"/>
        <v>#NUM!</v>
      </c>
      <c r="BE431" s="162" t="e">
        <f t="shared" si="61"/>
        <v>#NUM!</v>
      </c>
      <c r="BF431" s="162" t="e">
        <f t="shared" si="61"/>
        <v>#NUM!</v>
      </c>
      <c r="BG431" s="162" t="e">
        <f t="shared" si="61"/>
        <v>#NUM!</v>
      </c>
      <c r="BH431" s="162" t="e">
        <f t="shared" si="61"/>
        <v>#NUM!</v>
      </c>
      <c r="BI431" s="162" t="e">
        <f t="shared" si="61"/>
        <v>#NUM!</v>
      </c>
      <c r="BJ431" s="162" t="e">
        <f t="shared" si="61"/>
        <v>#NUM!</v>
      </c>
      <c r="BK431" s="162" t="e">
        <f t="shared" si="61"/>
        <v>#NUM!</v>
      </c>
      <c r="BL431" s="162" t="e">
        <f t="shared" si="61"/>
        <v>#NUM!</v>
      </c>
      <c r="BM431" s="162" t="e">
        <f t="shared" si="61"/>
        <v>#NUM!</v>
      </c>
      <c r="BN431" s="162" t="e">
        <f t="shared" si="57"/>
        <v>#NUM!</v>
      </c>
      <c r="BO431" s="162" t="e">
        <f t="shared" si="57"/>
        <v>#NUM!</v>
      </c>
      <c r="BP431" s="162" t="e">
        <f t="shared" si="57"/>
        <v>#NUM!</v>
      </c>
      <c r="BQ431" s="162" t="e">
        <f t="shared" si="57"/>
        <v>#NUM!</v>
      </c>
      <c r="BR431" s="162" t="e">
        <f t="shared" si="57"/>
        <v>#NUM!</v>
      </c>
      <c r="BS431" s="162" t="e">
        <f t="shared" si="57"/>
        <v>#NUM!</v>
      </c>
      <c r="BT431" s="162" t="e">
        <f t="shared" si="57"/>
        <v>#NUM!</v>
      </c>
      <c r="BU431" s="162" t="e">
        <f t="shared" si="57"/>
        <v>#NUM!</v>
      </c>
      <c r="BV431" s="162" t="e">
        <f t="shared" si="57"/>
        <v>#NUM!</v>
      </c>
      <c r="BW431" s="162" t="e">
        <f t="shared" si="57"/>
        <v>#NUM!</v>
      </c>
      <c r="BX431" s="162" t="e">
        <f t="shared" si="57"/>
        <v>#NUM!</v>
      </c>
      <c r="BY431" s="162" t="e">
        <f t="shared" si="57"/>
        <v>#NUM!</v>
      </c>
      <c r="BZ431" s="162" t="e">
        <f t="shared" si="57"/>
        <v>#NUM!</v>
      </c>
      <c r="CA431" s="162" t="e">
        <f t="shared" si="57"/>
        <v>#NUM!</v>
      </c>
      <c r="CB431" s="162" t="e">
        <f t="shared" si="57"/>
        <v>#NUM!</v>
      </c>
      <c r="CC431" s="162" t="e">
        <f t="shared" si="57"/>
        <v>#NUM!</v>
      </c>
      <c r="CD431" s="162" t="e">
        <f t="shared" si="57"/>
        <v>#NUM!</v>
      </c>
      <c r="CE431" s="162" t="e">
        <f t="shared" si="57"/>
        <v>#NUM!</v>
      </c>
      <c r="CF431" s="162" t="e">
        <f t="shared" si="57"/>
        <v>#NUM!</v>
      </c>
      <c r="CG431" s="162" t="e">
        <f t="shared" si="57"/>
        <v>#NUM!</v>
      </c>
      <c r="CH431" s="162" t="e">
        <f t="shared" si="57"/>
        <v>#NUM!</v>
      </c>
      <c r="CI431" s="162" t="e">
        <f t="shared" si="57"/>
        <v>#NUM!</v>
      </c>
      <c r="CJ431" s="162" t="e">
        <f t="shared" si="57"/>
        <v>#NUM!</v>
      </c>
      <c r="CK431" s="162" t="e">
        <f t="shared" si="57"/>
        <v>#NUM!</v>
      </c>
      <c r="CL431" s="162" t="e">
        <f t="shared" si="57"/>
        <v>#NUM!</v>
      </c>
      <c r="CM431" s="162" t="e">
        <f t="shared" si="57"/>
        <v>#NUM!</v>
      </c>
      <c r="CN431" s="162" t="e">
        <f t="shared" si="57"/>
        <v>#NUM!</v>
      </c>
      <c r="CO431" s="162" t="e">
        <f t="shared" si="57"/>
        <v>#NUM!</v>
      </c>
      <c r="CP431" s="162" t="e">
        <f t="shared" si="57"/>
        <v>#NUM!</v>
      </c>
    </row>
    <row r="432" spans="1:94" ht="15" customHeight="1" x14ac:dyDescent="0.3">
      <c r="M432" s="2">
        <f t="shared" si="59"/>
        <v>7</v>
      </c>
      <c r="N432" s="2" t="str">
        <f t="shared" si="58"/>
        <v/>
      </c>
      <c r="O432" s="2" t="e" cm="1">
        <f t="array" ref="O432">INDEX($A$400:$A$429,SMALL(IF(ISNUMBER(MATCH($B$400:$B$429,$O$424,0)),MATCH(ROW($B$400:$B$429),ROW($B$400:$B$429)),""),ROWS($A$1:A7)))</f>
        <v>#NUM!</v>
      </c>
      <c r="P432" s="162" t="e">
        <f t="shared" si="60"/>
        <v>#NUM!</v>
      </c>
      <c r="Q432" s="162" t="e">
        <f t="shared" si="60"/>
        <v>#NUM!</v>
      </c>
      <c r="R432" s="162" t="e">
        <f t="shared" si="60"/>
        <v>#NUM!</v>
      </c>
      <c r="S432" s="162" t="e">
        <f t="shared" si="60"/>
        <v>#NUM!</v>
      </c>
      <c r="T432" s="162" t="e">
        <f t="shared" si="60"/>
        <v>#NUM!</v>
      </c>
      <c r="U432" s="162" t="e">
        <f t="shared" si="60"/>
        <v>#NUM!</v>
      </c>
      <c r="V432" s="162" t="e">
        <f t="shared" si="60"/>
        <v>#NUM!</v>
      </c>
      <c r="W432" s="162" t="e">
        <f t="shared" si="60"/>
        <v>#NUM!</v>
      </c>
      <c r="X432" s="162" t="e">
        <f t="shared" si="60"/>
        <v>#NUM!</v>
      </c>
      <c r="Y432" s="162" t="e">
        <f t="shared" si="60"/>
        <v>#NUM!</v>
      </c>
      <c r="Z432" s="162" t="e">
        <f t="shared" si="60"/>
        <v>#NUM!</v>
      </c>
      <c r="AA432" s="162" t="e">
        <f t="shared" si="60"/>
        <v>#NUM!</v>
      </c>
      <c r="AB432" s="162" t="e">
        <f t="shared" si="60"/>
        <v>#NUM!</v>
      </c>
      <c r="AC432" s="162" t="e">
        <f t="shared" si="60"/>
        <v>#NUM!</v>
      </c>
      <c r="AD432" s="162" t="e">
        <f t="shared" si="60"/>
        <v>#NUM!</v>
      </c>
      <c r="AE432" s="162" t="e">
        <f t="shared" si="60"/>
        <v>#NUM!</v>
      </c>
      <c r="AF432" s="162" t="e">
        <f t="shared" si="61"/>
        <v>#NUM!</v>
      </c>
      <c r="AG432" s="162" t="e">
        <f t="shared" si="61"/>
        <v>#NUM!</v>
      </c>
      <c r="AH432" s="162" t="e">
        <f t="shared" si="61"/>
        <v>#NUM!</v>
      </c>
      <c r="AI432" s="162" t="e">
        <f t="shared" si="61"/>
        <v>#NUM!</v>
      </c>
      <c r="AJ432" s="162" t="e">
        <f t="shared" si="61"/>
        <v>#NUM!</v>
      </c>
      <c r="AK432" s="162" t="e">
        <f t="shared" si="61"/>
        <v>#NUM!</v>
      </c>
      <c r="AL432" s="162" t="e">
        <f t="shared" si="61"/>
        <v>#NUM!</v>
      </c>
      <c r="AM432" s="162" t="e">
        <f t="shared" si="61"/>
        <v>#NUM!</v>
      </c>
      <c r="AN432" s="162" t="e">
        <f t="shared" si="61"/>
        <v>#NUM!</v>
      </c>
      <c r="AO432" s="162" t="e">
        <f t="shared" si="61"/>
        <v>#NUM!</v>
      </c>
      <c r="AP432" s="162" t="e">
        <f t="shared" si="61"/>
        <v>#NUM!</v>
      </c>
      <c r="AQ432" s="162" t="e">
        <f t="shared" si="61"/>
        <v>#NUM!</v>
      </c>
      <c r="AR432" s="162" t="e">
        <f t="shared" si="61"/>
        <v>#NUM!</v>
      </c>
      <c r="AS432" s="162" t="e">
        <f t="shared" si="61"/>
        <v>#NUM!</v>
      </c>
      <c r="AT432" s="162" t="e">
        <f t="shared" si="61"/>
        <v>#NUM!</v>
      </c>
      <c r="AU432" s="162" t="e">
        <f t="shared" si="61"/>
        <v>#NUM!</v>
      </c>
      <c r="AV432" s="162" t="e">
        <f t="shared" si="61"/>
        <v>#NUM!</v>
      </c>
      <c r="AW432" s="162" t="e">
        <f t="shared" si="61"/>
        <v>#NUM!</v>
      </c>
      <c r="AX432" s="162" t="e">
        <f t="shared" si="61"/>
        <v>#NUM!</v>
      </c>
      <c r="AY432" s="162" t="e">
        <f t="shared" si="61"/>
        <v>#NUM!</v>
      </c>
      <c r="AZ432" s="162" t="e">
        <f t="shared" si="61"/>
        <v>#NUM!</v>
      </c>
      <c r="BA432" s="162" t="e">
        <f t="shared" si="61"/>
        <v>#NUM!</v>
      </c>
      <c r="BB432" s="162" t="e">
        <f t="shared" si="61"/>
        <v>#NUM!</v>
      </c>
      <c r="BC432" s="162" t="e">
        <f t="shared" si="61"/>
        <v>#NUM!</v>
      </c>
      <c r="BD432" s="162" t="e">
        <f t="shared" si="61"/>
        <v>#NUM!</v>
      </c>
      <c r="BE432" s="162" t="e">
        <f t="shared" si="61"/>
        <v>#NUM!</v>
      </c>
      <c r="BF432" s="162" t="e">
        <f t="shared" si="61"/>
        <v>#NUM!</v>
      </c>
      <c r="BG432" s="162" t="e">
        <f t="shared" si="61"/>
        <v>#NUM!</v>
      </c>
      <c r="BH432" s="162" t="e">
        <f t="shared" si="61"/>
        <v>#NUM!</v>
      </c>
      <c r="BI432" s="162" t="e">
        <f t="shared" si="61"/>
        <v>#NUM!</v>
      </c>
      <c r="BJ432" s="162" t="e">
        <f t="shared" si="61"/>
        <v>#NUM!</v>
      </c>
      <c r="BK432" s="162" t="e">
        <f t="shared" si="61"/>
        <v>#NUM!</v>
      </c>
      <c r="BL432" s="162" t="e">
        <f t="shared" si="61"/>
        <v>#NUM!</v>
      </c>
      <c r="BM432" s="162" t="e">
        <f t="shared" si="57"/>
        <v>#NUM!</v>
      </c>
      <c r="BN432" s="162" t="e">
        <f t="shared" si="57"/>
        <v>#NUM!</v>
      </c>
      <c r="BO432" s="162" t="e">
        <f t="shared" si="57"/>
        <v>#NUM!</v>
      </c>
      <c r="BP432" s="162" t="e">
        <f t="shared" si="57"/>
        <v>#NUM!</v>
      </c>
      <c r="BQ432" s="162" t="e">
        <f t="shared" si="57"/>
        <v>#NUM!</v>
      </c>
      <c r="BR432" s="162" t="e">
        <f t="shared" si="57"/>
        <v>#NUM!</v>
      </c>
      <c r="BS432" s="162" t="e">
        <f t="shared" si="57"/>
        <v>#NUM!</v>
      </c>
      <c r="BT432" s="162" t="e">
        <f t="shared" si="57"/>
        <v>#NUM!</v>
      </c>
      <c r="BU432" s="162" t="e">
        <f t="shared" si="57"/>
        <v>#NUM!</v>
      </c>
      <c r="BV432" s="162" t="e">
        <f t="shared" si="57"/>
        <v>#NUM!</v>
      </c>
      <c r="BW432" s="162" t="e">
        <f t="shared" si="57"/>
        <v>#NUM!</v>
      </c>
      <c r="BX432" s="162" t="e">
        <f t="shared" si="57"/>
        <v>#NUM!</v>
      </c>
      <c r="BY432" s="162" t="e">
        <f t="shared" si="57"/>
        <v>#NUM!</v>
      </c>
      <c r="BZ432" s="162" t="e">
        <f t="shared" si="57"/>
        <v>#NUM!</v>
      </c>
      <c r="CA432" s="162" t="e">
        <f t="shared" si="57"/>
        <v>#NUM!</v>
      </c>
      <c r="CB432" s="162" t="e">
        <f t="shared" si="57"/>
        <v>#NUM!</v>
      </c>
      <c r="CC432" s="162" t="e">
        <f t="shared" si="57"/>
        <v>#NUM!</v>
      </c>
      <c r="CD432" s="162" t="e">
        <f t="shared" si="57"/>
        <v>#NUM!</v>
      </c>
      <c r="CE432" s="162" t="e">
        <f t="shared" si="57"/>
        <v>#NUM!</v>
      </c>
      <c r="CF432" s="162" t="e">
        <f t="shared" si="57"/>
        <v>#NUM!</v>
      </c>
      <c r="CG432" s="162" t="e">
        <f t="shared" si="57"/>
        <v>#NUM!</v>
      </c>
      <c r="CH432" s="162" t="e">
        <f t="shared" si="57"/>
        <v>#NUM!</v>
      </c>
      <c r="CI432" s="162" t="e">
        <f t="shared" si="57"/>
        <v>#NUM!</v>
      </c>
      <c r="CJ432" s="162" t="e">
        <f t="shared" si="57"/>
        <v>#NUM!</v>
      </c>
      <c r="CK432" s="162" t="e">
        <f t="shared" si="57"/>
        <v>#NUM!</v>
      </c>
      <c r="CL432" s="162" t="e">
        <f t="shared" si="57"/>
        <v>#NUM!</v>
      </c>
      <c r="CM432" s="162" t="e">
        <f t="shared" si="57"/>
        <v>#NUM!</v>
      </c>
      <c r="CN432" s="162" t="e">
        <f t="shared" si="57"/>
        <v>#NUM!</v>
      </c>
      <c r="CO432" s="162" t="e">
        <f t="shared" si="57"/>
        <v>#NUM!</v>
      </c>
      <c r="CP432" s="162" t="e">
        <f t="shared" si="57"/>
        <v>#NUM!</v>
      </c>
    </row>
    <row r="433" spans="13:94" ht="15" customHeight="1" x14ac:dyDescent="0.3">
      <c r="M433" s="2">
        <f t="shared" si="59"/>
        <v>8</v>
      </c>
      <c r="N433" s="2" t="str">
        <f t="shared" si="58"/>
        <v/>
      </c>
      <c r="O433" s="2" t="e" cm="1">
        <f t="array" ref="O433">INDEX($A$400:$A$429,SMALL(IF(ISNUMBER(MATCH($B$400:$B$429,$O$424,0)),MATCH(ROW($B$400:$B$429),ROW($B$400:$B$429)),""),ROWS($A$1:A8)))</f>
        <v>#NUM!</v>
      </c>
      <c r="P433" s="162" t="e">
        <f t="shared" si="60"/>
        <v>#NUM!</v>
      </c>
      <c r="Q433" s="162" t="e">
        <f t="shared" si="60"/>
        <v>#NUM!</v>
      </c>
      <c r="R433" s="162" t="e">
        <f t="shared" si="60"/>
        <v>#NUM!</v>
      </c>
      <c r="S433" s="162" t="e">
        <f t="shared" si="60"/>
        <v>#NUM!</v>
      </c>
      <c r="T433" s="162" t="e">
        <f t="shared" si="60"/>
        <v>#NUM!</v>
      </c>
      <c r="U433" s="162" t="e">
        <f t="shared" si="60"/>
        <v>#NUM!</v>
      </c>
      <c r="V433" s="162" t="e">
        <f t="shared" si="60"/>
        <v>#NUM!</v>
      </c>
      <c r="W433" s="162" t="e">
        <f t="shared" si="60"/>
        <v>#NUM!</v>
      </c>
      <c r="X433" s="162" t="e">
        <f t="shared" si="60"/>
        <v>#NUM!</v>
      </c>
      <c r="Y433" s="162" t="e">
        <f t="shared" si="60"/>
        <v>#NUM!</v>
      </c>
      <c r="Z433" s="162" t="e">
        <f t="shared" si="60"/>
        <v>#NUM!</v>
      </c>
      <c r="AA433" s="162" t="e">
        <f t="shared" si="60"/>
        <v>#NUM!</v>
      </c>
      <c r="AB433" s="162" t="e">
        <f t="shared" si="60"/>
        <v>#NUM!</v>
      </c>
      <c r="AC433" s="162" t="e">
        <f t="shared" si="60"/>
        <v>#NUM!</v>
      </c>
      <c r="AD433" s="162" t="e">
        <f t="shared" si="60"/>
        <v>#NUM!</v>
      </c>
      <c r="AE433" s="162" t="e">
        <f t="shared" si="60"/>
        <v>#NUM!</v>
      </c>
      <c r="AF433" s="162" t="e">
        <f t="shared" si="61"/>
        <v>#NUM!</v>
      </c>
      <c r="AG433" s="162" t="e">
        <f t="shared" si="61"/>
        <v>#NUM!</v>
      </c>
      <c r="AH433" s="162" t="e">
        <f t="shared" si="61"/>
        <v>#NUM!</v>
      </c>
      <c r="AI433" s="162" t="e">
        <f t="shared" si="61"/>
        <v>#NUM!</v>
      </c>
      <c r="AJ433" s="162" t="e">
        <f t="shared" si="61"/>
        <v>#NUM!</v>
      </c>
      <c r="AK433" s="162" t="e">
        <f t="shared" si="61"/>
        <v>#NUM!</v>
      </c>
      <c r="AL433" s="162" t="e">
        <f t="shared" si="61"/>
        <v>#NUM!</v>
      </c>
      <c r="AM433" s="162" t="e">
        <f t="shared" si="61"/>
        <v>#NUM!</v>
      </c>
      <c r="AN433" s="162" t="e">
        <f t="shared" si="61"/>
        <v>#NUM!</v>
      </c>
      <c r="AO433" s="162" t="e">
        <f t="shared" si="61"/>
        <v>#NUM!</v>
      </c>
      <c r="AP433" s="162" t="e">
        <f t="shared" si="61"/>
        <v>#NUM!</v>
      </c>
      <c r="AQ433" s="162" t="e">
        <f t="shared" si="61"/>
        <v>#NUM!</v>
      </c>
      <c r="AR433" s="162" t="e">
        <f t="shared" si="61"/>
        <v>#NUM!</v>
      </c>
      <c r="AS433" s="162" t="e">
        <f t="shared" si="61"/>
        <v>#NUM!</v>
      </c>
      <c r="AT433" s="162" t="e">
        <f t="shared" si="61"/>
        <v>#NUM!</v>
      </c>
      <c r="AU433" s="162" t="e">
        <f t="shared" si="61"/>
        <v>#NUM!</v>
      </c>
      <c r="AV433" s="162" t="e">
        <f t="shared" si="61"/>
        <v>#NUM!</v>
      </c>
      <c r="AW433" s="162" t="e">
        <f t="shared" si="61"/>
        <v>#NUM!</v>
      </c>
      <c r="AX433" s="162" t="e">
        <f t="shared" si="61"/>
        <v>#NUM!</v>
      </c>
      <c r="AY433" s="162" t="e">
        <f t="shared" si="61"/>
        <v>#NUM!</v>
      </c>
      <c r="AZ433" s="162" t="e">
        <f t="shared" si="61"/>
        <v>#NUM!</v>
      </c>
      <c r="BA433" s="162" t="e">
        <f t="shared" si="61"/>
        <v>#NUM!</v>
      </c>
      <c r="BB433" s="162" t="e">
        <f t="shared" si="61"/>
        <v>#NUM!</v>
      </c>
      <c r="BC433" s="162" t="e">
        <f t="shared" si="61"/>
        <v>#NUM!</v>
      </c>
      <c r="BD433" s="162" t="e">
        <f t="shared" si="61"/>
        <v>#NUM!</v>
      </c>
      <c r="BE433" s="162" t="e">
        <f t="shared" si="61"/>
        <v>#NUM!</v>
      </c>
      <c r="BF433" s="162" t="e">
        <f t="shared" si="61"/>
        <v>#NUM!</v>
      </c>
      <c r="BG433" s="162" t="e">
        <f t="shared" si="61"/>
        <v>#NUM!</v>
      </c>
      <c r="BH433" s="162" t="e">
        <f t="shared" si="61"/>
        <v>#NUM!</v>
      </c>
      <c r="BI433" s="162" t="e">
        <f t="shared" si="61"/>
        <v>#NUM!</v>
      </c>
      <c r="BJ433" s="162" t="e">
        <f t="shared" si="61"/>
        <v>#NUM!</v>
      </c>
      <c r="BK433" s="162" t="e">
        <f t="shared" si="61"/>
        <v>#NUM!</v>
      </c>
      <c r="BL433" s="162" t="e">
        <f t="shared" si="61"/>
        <v>#NUM!</v>
      </c>
      <c r="BM433" s="162" t="e">
        <f t="shared" si="57"/>
        <v>#NUM!</v>
      </c>
      <c r="BN433" s="162" t="e">
        <f t="shared" si="57"/>
        <v>#NUM!</v>
      </c>
      <c r="BO433" s="162" t="e">
        <f t="shared" si="57"/>
        <v>#NUM!</v>
      </c>
      <c r="BP433" s="162" t="e">
        <f t="shared" si="57"/>
        <v>#NUM!</v>
      </c>
      <c r="BQ433" s="162" t="e">
        <f t="shared" si="57"/>
        <v>#NUM!</v>
      </c>
      <c r="BR433" s="162" t="e">
        <f t="shared" si="57"/>
        <v>#NUM!</v>
      </c>
      <c r="BS433" s="162" t="e">
        <f t="shared" si="57"/>
        <v>#NUM!</v>
      </c>
      <c r="BT433" s="162" t="e">
        <f t="shared" si="57"/>
        <v>#NUM!</v>
      </c>
      <c r="BU433" s="162" t="e">
        <f t="shared" si="57"/>
        <v>#NUM!</v>
      </c>
      <c r="BV433" s="162" t="e">
        <f t="shared" si="57"/>
        <v>#NUM!</v>
      </c>
      <c r="BW433" s="162" t="e">
        <f t="shared" si="57"/>
        <v>#NUM!</v>
      </c>
      <c r="BX433" s="162" t="e">
        <f t="shared" si="57"/>
        <v>#NUM!</v>
      </c>
      <c r="BY433" s="162" t="e">
        <f t="shared" si="57"/>
        <v>#NUM!</v>
      </c>
      <c r="BZ433" s="162" t="e">
        <f t="shared" si="57"/>
        <v>#NUM!</v>
      </c>
      <c r="CA433" s="162" t="e">
        <f t="shared" si="57"/>
        <v>#NUM!</v>
      </c>
      <c r="CB433" s="162" t="e">
        <f t="shared" si="57"/>
        <v>#NUM!</v>
      </c>
      <c r="CC433" s="162" t="e">
        <f t="shared" si="57"/>
        <v>#NUM!</v>
      </c>
      <c r="CD433" s="162" t="e">
        <f t="shared" si="57"/>
        <v>#NUM!</v>
      </c>
      <c r="CE433" s="162" t="e">
        <f t="shared" si="57"/>
        <v>#NUM!</v>
      </c>
      <c r="CF433" s="162" t="e">
        <f t="shared" si="57"/>
        <v>#NUM!</v>
      </c>
      <c r="CG433" s="162" t="e">
        <f t="shared" si="57"/>
        <v>#NUM!</v>
      </c>
      <c r="CH433" s="162" t="e">
        <f t="shared" si="57"/>
        <v>#NUM!</v>
      </c>
      <c r="CI433" s="162" t="e">
        <f t="shared" si="57"/>
        <v>#NUM!</v>
      </c>
      <c r="CJ433" s="162" t="e">
        <f t="shared" si="57"/>
        <v>#NUM!</v>
      </c>
      <c r="CK433" s="162" t="e">
        <f t="shared" si="57"/>
        <v>#NUM!</v>
      </c>
      <c r="CL433" s="162" t="e">
        <f t="shared" si="57"/>
        <v>#NUM!</v>
      </c>
      <c r="CM433" s="162" t="e">
        <f t="shared" si="57"/>
        <v>#NUM!</v>
      </c>
      <c r="CN433" s="162" t="e">
        <f t="shared" si="57"/>
        <v>#NUM!</v>
      </c>
      <c r="CO433" s="162" t="e">
        <f t="shared" si="57"/>
        <v>#NUM!</v>
      </c>
      <c r="CP433" s="162" t="e">
        <f t="shared" si="57"/>
        <v>#NUM!</v>
      </c>
    </row>
    <row r="434" spans="13:94" ht="15" customHeight="1" x14ac:dyDescent="0.3">
      <c r="M434" s="2">
        <f t="shared" si="59"/>
        <v>9</v>
      </c>
      <c r="N434" s="2" t="str">
        <f t="shared" si="58"/>
        <v/>
      </c>
      <c r="O434" s="2" t="e" cm="1">
        <f t="array" ref="O434">INDEX($A$400:$A$429,SMALL(IF(ISNUMBER(MATCH($B$400:$B$429,$O$424,0)),MATCH(ROW($B$400:$B$429),ROW($B$400:$B$429)),""),ROWS($A$1:A9)))</f>
        <v>#NUM!</v>
      </c>
      <c r="P434" s="162" t="e">
        <f t="shared" si="60"/>
        <v>#NUM!</v>
      </c>
      <c r="Q434" s="162" t="e">
        <f t="shared" si="60"/>
        <v>#NUM!</v>
      </c>
      <c r="R434" s="162" t="e">
        <f t="shared" si="60"/>
        <v>#NUM!</v>
      </c>
      <c r="S434" s="162" t="e">
        <f t="shared" si="60"/>
        <v>#NUM!</v>
      </c>
      <c r="T434" s="162" t="e">
        <f t="shared" si="60"/>
        <v>#NUM!</v>
      </c>
      <c r="U434" s="162" t="e">
        <f t="shared" si="60"/>
        <v>#NUM!</v>
      </c>
      <c r="V434" s="162" t="e">
        <f t="shared" si="60"/>
        <v>#NUM!</v>
      </c>
      <c r="W434" s="162" t="e">
        <f t="shared" si="60"/>
        <v>#NUM!</v>
      </c>
      <c r="X434" s="162" t="e">
        <f t="shared" si="60"/>
        <v>#NUM!</v>
      </c>
      <c r="Y434" s="162" t="e">
        <f t="shared" si="60"/>
        <v>#NUM!</v>
      </c>
      <c r="Z434" s="162" t="e">
        <f t="shared" si="60"/>
        <v>#NUM!</v>
      </c>
      <c r="AA434" s="162" t="e">
        <f t="shared" si="60"/>
        <v>#NUM!</v>
      </c>
      <c r="AB434" s="162" t="e">
        <f t="shared" si="60"/>
        <v>#NUM!</v>
      </c>
      <c r="AC434" s="162" t="e">
        <f t="shared" si="60"/>
        <v>#NUM!</v>
      </c>
      <c r="AD434" s="162" t="e">
        <f t="shared" si="60"/>
        <v>#NUM!</v>
      </c>
      <c r="AE434" s="162" t="e">
        <f t="shared" si="60"/>
        <v>#NUM!</v>
      </c>
      <c r="AF434" s="162" t="e">
        <f t="shared" si="61"/>
        <v>#NUM!</v>
      </c>
      <c r="AG434" s="162" t="e">
        <f t="shared" si="61"/>
        <v>#NUM!</v>
      </c>
      <c r="AH434" s="162" t="e">
        <f t="shared" si="61"/>
        <v>#NUM!</v>
      </c>
      <c r="AI434" s="162" t="e">
        <f t="shared" si="61"/>
        <v>#NUM!</v>
      </c>
      <c r="AJ434" s="162" t="e">
        <f t="shared" si="61"/>
        <v>#NUM!</v>
      </c>
      <c r="AK434" s="162" t="e">
        <f t="shared" si="61"/>
        <v>#NUM!</v>
      </c>
      <c r="AL434" s="162" t="e">
        <f t="shared" si="61"/>
        <v>#NUM!</v>
      </c>
      <c r="AM434" s="162" t="e">
        <f t="shared" si="61"/>
        <v>#NUM!</v>
      </c>
      <c r="AN434" s="162" t="e">
        <f t="shared" si="61"/>
        <v>#NUM!</v>
      </c>
      <c r="AO434" s="162" t="e">
        <f t="shared" si="61"/>
        <v>#NUM!</v>
      </c>
      <c r="AP434" s="162" t="e">
        <f t="shared" si="61"/>
        <v>#NUM!</v>
      </c>
      <c r="AQ434" s="162" t="e">
        <f t="shared" si="61"/>
        <v>#NUM!</v>
      </c>
      <c r="AR434" s="162" t="e">
        <f t="shared" si="61"/>
        <v>#NUM!</v>
      </c>
      <c r="AS434" s="162" t="e">
        <f t="shared" si="61"/>
        <v>#NUM!</v>
      </c>
      <c r="AT434" s="162" t="e">
        <f t="shared" si="61"/>
        <v>#NUM!</v>
      </c>
      <c r="AU434" s="162" t="e">
        <f t="shared" si="61"/>
        <v>#NUM!</v>
      </c>
      <c r="AV434" s="162" t="e">
        <f t="shared" si="61"/>
        <v>#NUM!</v>
      </c>
      <c r="AW434" s="162" t="e">
        <f t="shared" si="61"/>
        <v>#NUM!</v>
      </c>
      <c r="AX434" s="162" t="e">
        <f t="shared" si="61"/>
        <v>#NUM!</v>
      </c>
      <c r="AY434" s="162" t="e">
        <f t="shared" si="61"/>
        <v>#NUM!</v>
      </c>
      <c r="AZ434" s="162" t="e">
        <f t="shared" si="61"/>
        <v>#NUM!</v>
      </c>
      <c r="BA434" s="162" t="e">
        <f t="shared" si="61"/>
        <v>#NUM!</v>
      </c>
      <c r="BB434" s="162" t="e">
        <f t="shared" si="61"/>
        <v>#NUM!</v>
      </c>
      <c r="BC434" s="162" t="e">
        <f t="shared" si="61"/>
        <v>#NUM!</v>
      </c>
      <c r="BD434" s="162" t="e">
        <f t="shared" si="61"/>
        <v>#NUM!</v>
      </c>
      <c r="BE434" s="162" t="e">
        <f t="shared" si="61"/>
        <v>#NUM!</v>
      </c>
      <c r="BF434" s="162" t="e">
        <f t="shared" si="61"/>
        <v>#NUM!</v>
      </c>
      <c r="BG434" s="162" t="e">
        <f t="shared" si="61"/>
        <v>#NUM!</v>
      </c>
      <c r="BH434" s="162" t="e">
        <f t="shared" si="61"/>
        <v>#NUM!</v>
      </c>
      <c r="BI434" s="162" t="e">
        <f t="shared" si="61"/>
        <v>#NUM!</v>
      </c>
      <c r="BJ434" s="162" t="e">
        <f t="shared" si="61"/>
        <v>#NUM!</v>
      </c>
      <c r="BK434" s="162" t="e">
        <f t="shared" si="61"/>
        <v>#NUM!</v>
      </c>
      <c r="BL434" s="162" t="e">
        <f t="shared" si="61"/>
        <v>#NUM!</v>
      </c>
      <c r="BM434" s="162" t="e">
        <f t="shared" si="57"/>
        <v>#NUM!</v>
      </c>
      <c r="BN434" s="162" t="e">
        <f t="shared" si="57"/>
        <v>#NUM!</v>
      </c>
      <c r="BO434" s="162" t="e">
        <f t="shared" si="57"/>
        <v>#NUM!</v>
      </c>
      <c r="BP434" s="162" t="e">
        <f t="shared" si="57"/>
        <v>#NUM!</v>
      </c>
      <c r="BQ434" s="162" t="e">
        <f t="shared" si="57"/>
        <v>#NUM!</v>
      </c>
      <c r="BR434" s="162" t="e">
        <f t="shared" si="57"/>
        <v>#NUM!</v>
      </c>
      <c r="BS434" s="162" t="e">
        <f t="shared" si="57"/>
        <v>#NUM!</v>
      </c>
      <c r="BT434" s="162" t="e">
        <f t="shared" si="57"/>
        <v>#NUM!</v>
      </c>
      <c r="BU434" s="162" t="e">
        <f t="shared" si="57"/>
        <v>#NUM!</v>
      </c>
      <c r="BV434" s="162" t="e">
        <f t="shared" si="57"/>
        <v>#NUM!</v>
      </c>
      <c r="BW434" s="162" t="e">
        <f t="shared" si="57"/>
        <v>#NUM!</v>
      </c>
      <c r="BX434" s="162" t="e">
        <f t="shared" si="57"/>
        <v>#NUM!</v>
      </c>
      <c r="BY434" s="162" t="e">
        <f t="shared" si="57"/>
        <v>#NUM!</v>
      </c>
      <c r="BZ434" s="162" t="e">
        <f t="shared" si="57"/>
        <v>#NUM!</v>
      </c>
      <c r="CA434" s="162" t="e">
        <f t="shared" si="57"/>
        <v>#NUM!</v>
      </c>
      <c r="CB434" s="162" t="e">
        <f t="shared" si="57"/>
        <v>#NUM!</v>
      </c>
      <c r="CC434" s="162" t="e">
        <f t="shared" ref="BM434:CP435" si="62">INDEX(CC$14:CC$217,(MATCH($N434&amp;$O434,$H$14:$H$217,0)))</f>
        <v>#NUM!</v>
      </c>
      <c r="CD434" s="162" t="e">
        <f t="shared" si="62"/>
        <v>#NUM!</v>
      </c>
      <c r="CE434" s="162" t="e">
        <f t="shared" si="62"/>
        <v>#NUM!</v>
      </c>
      <c r="CF434" s="162" t="e">
        <f t="shared" si="62"/>
        <v>#NUM!</v>
      </c>
      <c r="CG434" s="162" t="e">
        <f t="shared" si="62"/>
        <v>#NUM!</v>
      </c>
      <c r="CH434" s="162" t="e">
        <f t="shared" si="62"/>
        <v>#NUM!</v>
      </c>
      <c r="CI434" s="162" t="e">
        <f t="shared" si="62"/>
        <v>#NUM!</v>
      </c>
      <c r="CJ434" s="162" t="e">
        <f t="shared" si="62"/>
        <v>#NUM!</v>
      </c>
      <c r="CK434" s="162" t="e">
        <f t="shared" si="62"/>
        <v>#NUM!</v>
      </c>
      <c r="CL434" s="162" t="e">
        <f t="shared" si="62"/>
        <v>#NUM!</v>
      </c>
      <c r="CM434" s="162" t="e">
        <f t="shared" si="62"/>
        <v>#NUM!</v>
      </c>
      <c r="CN434" s="162" t="e">
        <f t="shared" si="62"/>
        <v>#NUM!</v>
      </c>
      <c r="CO434" s="162" t="e">
        <f t="shared" si="62"/>
        <v>#NUM!</v>
      </c>
      <c r="CP434" s="162" t="e">
        <f t="shared" si="62"/>
        <v>#NUM!</v>
      </c>
    </row>
    <row r="435" spans="13:94" ht="15" customHeight="1" x14ac:dyDescent="0.3">
      <c r="M435" s="2">
        <f>M434+1</f>
        <v>10</v>
      </c>
      <c r="N435" s="2" t="str">
        <f t="shared" si="58"/>
        <v/>
      </c>
      <c r="O435" s="2" t="e" cm="1">
        <f t="array" ref="O435">INDEX($A$400:$A$429,SMALL(IF(ISNUMBER(MATCH($B$400:$B$429,$O$424,0)),MATCH(ROW($B$400:$B$429),ROW($B$400:$B$429)),""),ROWS($A$1:A10)))</f>
        <v>#NUM!</v>
      </c>
      <c r="P435" s="162" t="e">
        <f t="shared" si="60"/>
        <v>#NUM!</v>
      </c>
      <c r="Q435" s="162" t="e">
        <f t="shared" si="60"/>
        <v>#NUM!</v>
      </c>
      <c r="R435" s="162" t="e">
        <f t="shared" si="60"/>
        <v>#NUM!</v>
      </c>
      <c r="S435" s="162" t="e">
        <f t="shared" si="60"/>
        <v>#NUM!</v>
      </c>
      <c r="T435" s="162" t="e">
        <f t="shared" si="60"/>
        <v>#NUM!</v>
      </c>
      <c r="U435" s="162" t="e">
        <f t="shared" si="60"/>
        <v>#NUM!</v>
      </c>
      <c r="V435" s="162" t="e">
        <f t="shared" si="60"/>
        <v>#NUM!</v>
      </c>
      <c r="W435" s="162" t="e">
        <f t="shared" si="60"/>
        <v>#NUM!</v>
      </c>
      <c r="X435" s="162" t="e">
        <f t="shared" si="60"/>
        <v>#NUM!</v>
      </c>
      <c r="Y435" s="162" t="e">
        <f t="shared" si="60"/>
        <v>#NUM!</v>
      </c>
      <c r="Z435" s="162" t="e">
        <f t="shared" si="60"/>
        <v>#NUM!</v>
      </c>
      <c r="AA435" s="162" t="e">
        <f t="shared" si="60"/>
        <v>#NUM!</v>
      </c>
      <c r="AB435" s="162" t="e">
        <f t="shared" si="60"/>
        <v>#NUM!</v>
      </c>
      <c r="AC435" s="162" t="e">
        <f t="shared" si="60"/>
        <v>#NUM!</v>
      </c>
      <c r="AD435" s="162" t="e">
        <f t="shared" si="60"/>
        <v>#NUM!</v>
      </c>
      <c r="AE435" s="162" t="e">
        <f t="shared" si="60"/>
        <v>#NUM!</v>
      </c>
      <c r="AF435" s="162" t="e">
        <f t="shared" si="61"/>
        <v>#NUM!</v>
      </c>
      <c r="AG435" s="162" t="e">
        <f t="shared" si="61"/>
        <v>#NUM!</v>
      </c>
      <c r="AH435" s="162" t="e">
        <f t="shared" si="61"/>
        <v>#NUM!</v>
      </c>
      <c r="AI435" s="162" t="e">
        <f t="shared" si="61"/>
        <v>#NUM!</v>
      </c>
      <c r="AJ435" s="162" t="e">
        <f t="shared" si="61"/>
        <v>#NUM!</v>
      </c>
      <c r="AK435" s="162" t="e">
        <f t="shared" si="61"/>
        <v>#NUM!</v>
      </c>
      <c r="AL435" s="162" t="e">
        <f t="shared" si="61"/>
        <v>#NUM!</v>
      </c>
      <c r="AM435" s="162" t="e">
        <f t="shared" si="61"/>
        <v>#NUM!</v>
      </c>
      <c r="AN435" s="162" t="e">
        <f t="shared" si="61"/>
        <v>#NUM!</v>
      </c>
      <c r="AO435" s="162" t="e">
        <f t="shared" si="61"/>
        <v>#NUM!</v>
      </c>
      <c r="AP435" s="162" t="e">
        <f t="shared" si="61"/>
        <v>#NUM!</v>
      </c>
      <c r="AQ435" s="162" t="e">
        <f t="shared" si="61"/>
        <v>#NUM!</v>
      </c>
      <c r="AR435" s="162" t="e">
        <f t="shared" si="61"/>
        <v>#NUM!</v>
      </c>
      <c r="AS435" s="162" t="e">
        <f t="shared" si="61"/>
        <v>#NUM!</v>
      </c>
      <c r="AT435" s="162" t="e">
        <f t="shared" si="61"/>
        <v>#NUM!</v>
      </c>
      <c r="AU435" s="162" t="e">
        <f t="shared" si="61"/>
        <v>#NUM!</v>
      </c>
      <c r="AV435" s="162" t="e">
        <f t="shared" si="61"/>
        <v>#NUM!</v>
      </c>
      <c r="AW435" s="162" t="e">
        <f t="shared" si="61"/>
        <v>#NUM!</v>
      </c>
      <c r="AX435" s="162" t="e">
        <f t="shared" si="61"/>
        <v>#NUM!</v>
      </c>
      <c r="AY435" s="162" t="e">
        <f t="shared" si="61"/>
        <v>#NUM!</v>
      </c>
      <c r="AZ435" s="162" t="e">
        <f t="shared" si="61"/>
        <v>#NUM!</v>
      </c>
      <c r="BA435" s="162" t="e">
        <f t="shared" si="61"/>
        <v>#NUM!</v>
      </c>
      <c r="BB435" s="162" t="e">
        <f t="shared" si="61"/>
        <v>#NUM!</v>
      </c>
      <c r="BC435" s="162" t="e">
        <f t="shared" si="61"/>
        <v>#NUM!</v>
      </c>
      <c r="BD435" s="162" t="e">
        <f t="shared" si="61"/>
        <v>#NUM!</v>
      </c>
      <c r="BE435" s="162" t="e">
        <f t="shared" si="61"/>
        <v>#NUM!</v>
      </c>
      <c r="BF435" s="162" t="e">
        <f t="shared" si="61"/>
        <v>#NUM!</v>
      </c>
      <c r="BG435" s="162" t="e">
        <f t="shared" si="61"/>
        <v>#NUM!</v>
      </c>
      <c r="BH435" s="162" t="e">
        <f t="shared" si="61"/>
        <v>#NUM!</v>
      </c>
      <c r="BI435" s="162" t="e">
        <f t="shared" si="61"/>
        <v>#NUM!</v>
      </c>
      <c r="BJ435" s="162" t="e">
        <f t="shared" si="61"/>
        <v>#NUM!</v>
      </c>
      <c r="BK435" s="162" t="e">
        <f t="shared" si="61"/>
        <v>#NUM!</v>
      </c>
      <c r="BL435" s="162" t="e">
        <f t="shared" si="61"/>
        <v>#NUM!</v>
      </c>
      <c r="BM435" s="162" t="e">
        <f t="shared" si="62"/>
        <v>#NUM!</v>
      </c>
      <c r="BN435" s="162" t="e">
        <f t="shared" si="62"/>
        <v>#NUM!</v>
      </c>
      <c r="BO435" s="162" t="e">
        <f t="shared" si="62"/>
        <v>#NUM!</v>
      </c>
      <c r="BP435" s="162" t="e">
        <f t="shared" si="62"/>
        <v>#NUM!</v>
      </c>
      <c r="BQ435" s="162" t="e">
        <f t="shared" si="62"/>
        <v>#NUM!</v>
      </c>
      <c r="BR435" s="162" t="e">
        <f t="shared" si="62"/>
        <v>#NUM!</v>
      </c>
      <c r="BS435" s="162" t="e">
        <f t="shared" si="62"/>
        <v>#NUM!</v>
      </c>
      <c r="BT435" s="162" t="e">
        <f t="shared" si="62"/>
        <v>#NUM!</v>
      </c>
      <c r="BU435" s="162" t="e">
        <f t="shared" si="62"/>
        <v>#NUM!</v>
      </c>
      <c r="BV435" s="162" t="e">
        <f t="shared" si="62"/>
        <v>#NUM!</v>
      </c>
      <c r="BW435" s="162" t="e">
        <f t="shared" si="62"/>
        <v>#NUM!</v>
      </c>
      <c r="BX435" s="162" t="e">
        <f t="shared" si="62"/>
        <v>#NUM!</v>
      </c>
      <c r="BY435" s="162" t="e">
        <f t="shared" si="62"/>
        <v>#NUM!</v>
      </c>
      <c r="BZ435" s="162" t="e">
        <f t="shared" si="62"/>
        <v>#NUM!</v>
      </c>
      <c r="CA435" s="162" t="e">
        <f t="shared" si="62"/>
        <v>#NUM!</v>
      </c>
      <c r="CB435" s="162" t="e">
        <f t="shared" si="62"/>
        <v>#NUM!</v>
      </c>
      <c r="CC435" s="162" t="e">
        <f t="shared" si="62"/>
        <v>#NUM!</v>
      </c>
      <c r="CD435" s="162" t="e">
        <f t="shared" si="62"/>
        <v>#NUM!</v>
      </c>
      <c r="CE435" s="162" t="e">
        <f t="shared" si="62"/>
        <v>#NUM!</v>
      </c>
      <c r="CF435" s="162" t="e">
        <f t="shared" si="62"/>
        <v>#NUM!</v>
      </c>
      <c r="CG435" s="162" t="e">
        <f t="shared" si="62"/>
        <v>#NUM!</v>
      </c>
      <c r="CH435" s="162" t="e">
        <f t="shared" si="62"/>
        <v>#NUM!</v>
      </c>
      <c r="CI435" s="162" t="e">
        <f t="shared" si="62"/>
        <v>#NUM!</v>
      </c>
      <c r="CJ435" s="162" t="e">
        <f t="shared" si="62"/>
        <v>#NUM!</v>
      </c>
      <c r="CK435" s="162" t="e">
        <f t="shared" si="62"/>
        <v>#NUM!</v>
      </c>
      <c r="CL435" s="162" t="e">
        <f t="shared" si="62"/>
        <v>#NUM!</v>
      </c>
      <c r="CM435" s="162" t="e">
        <f t="shared" si="62"/>
        <v>#NUM!</v>
      </c>
      <c r="CN435" s="162" t="e">
        <f t="shared" si="62"/>
        <v>#NUM!</v>
      </c>
      <c r="CO435" s="162" t="e">
        <f t="shared" si="62"/>
        <v>#NUM!</v>
      </c>
      <c r="CP435" s="162" t="e">
        <f t="shared" si="62"/>
        <v>#NUM!</v>
      </c>
    </row>
    <row r="436" spans="13:94" ht="15" customHeight="1" x14ac:dyDescent="0.3">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row>
    <row r="437" spans="13:94" ht="15" customHeight="1" x14ac:dyDescent="0.3">
      <c r="O437" s="2" t="s">
        <v>128</v>
      </c>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row>
    <row r="438" spans="13:94" ht="15" customHeight="1" x14ac:dyDescent="0.3">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row>
    <row r="439" spans="13:94" ht="15" customHeight="1" x14ac:dyDescent="0.3">
      <c r="M439" s="2">
        <v>1</v>
      </c>
      <c r="N439" s="2" t="str">
        <f>IF(ISTEXT(O439),$O$437,"")</f>
        <v/>
      </c>
      <c r="O439" s="2" t="e" cm="1">
        <f t="array" ref="O439">INDEX($A$400:$A$429,SMALL(IF(ISNUMBER(MATCH($B$400:$B$429,$O$437,0)),MATCH(ROW($B$400:$B$429),ROW($B$400:$B$429)),""),ROWS($A$1:A1)))</f>
        <v>#NUM!</v>
      </c>
      <c r="P439" s="162" t="e">
        <f>INDEX(P$14:P$217,(MATCH($N439&amp;$O439,$H$14:$H$217,0)))</f>
        <v>#NUM!</v>
      </c>
      <c r="Q439" s="162" t="e">
        <f t="shared" ref="Q439:BL444" si="63">INDEX(Q$14:Q$217,(MATCH($N439&amp;$O439,$H$14:$H$217,0)))</f>
        <v>#NUM!</v>
      </c>
      <c r="R439" s="162" t="e">
        <f t="shared" si="63"/>
        <v>#NUM!</v>
      </c>
      <c r="S439" s="162" t="e">
        <f t="shared" si="63"/>
        <v>#NUM!</v>
      </c>
      <c r="T439" s="162" t="e">
        <f t="shared" si="63"/>
        <v>#NUM!</v>
      </c>
      <c r="U439" s="162" t="e">
        <f t="shared" si="63"/>
        <v>#NUM!</v>
      </c>
      <c r="V439" s="162" t="e">
        <f t="shared" si="63"/>
        <v>#NUM!</v>
      </c>
      <c r="W439" s="162" t="e">
        <f t="shared" si="63"/>
        <v>#NUM!</v>
      </c>
      <c r="X439" s="162" t="e">
        <f t="shared" si="63"/>
        <v>#NUM!</v>
      </c>
      <c r="Y439" s="162" t="e">
        <f t="shared" si="63"/>
        <v>#NUM!</v>
      </c>
      <c r="Z439" s="162" t="e">
        <f t="shared" si="63"/>
        <v>#NUM!</v>
      </c>
      <c r="AA439" s="162" t="e">
        <f t="shared" si="63"/>
        <v>#NUM!</v>
      </c>
      <c r="AB439" s="162" t="e">
        <f t="shared" si="63"/>
        <v>#NUM!</v>
      </c>
      <c r="AC439" s="162" t="e">
        <f t="shared" si="63"/>
        <v>#NUM!</v>
      </c>
      <c r="AD439" s="162" t="e">
        <f t="shared" si="63"/>
        <v>#NUM!</v>
      </c>
      <c r="AE439" s="162" t="e">
        <f t="shared" si="63"/>
        <v>#NUM!</v>
      </c>
      <c r="AF439" s="162" t="e">
        <f t="shared" si="63"/>
        <v>#NUM!</v>
      </c>
      <c r="AG439" s="162" t="e">
        <f t="shared" si="63"/>
        <v>#NUM!</v>
      </c>
      <c r="AH439" s="162" t="e">
        <f t="shared" si="63"/>
        <v>#NUM!</v>
      </c>
      <c r="AI439" s="162" t="e">
        <f t="shared" si="63"/>
        <v>#NUM!</v>
      </c>
      <c r="AJ439" s="162" t="e">
        <f t="shared" si="63"/>
        <v>#NUM!</v>
      </c>
      <c r="AK439" s="162" t="e">
        <f t="shared" si="63"/>
        <v>#NUM!</v>
      </c>
      <c r="AL439" s="162" t="e">
        <f t="shared" si="63"/>
        <v>#NUM!</v>
      </c>
      <c r="AM439" s="162" t="e">
        <f t="shared" si="63"/>
        <v>#NUM!</v>
      </c>
      <c r="AN439" s="162" t="e">
        <f t="shared" si="63"/>
        <v>#NUM!</v>
      </c>
      <c r="AO439" s="162" t="e">
        <f t="shared" si="63"/>
        <v>#NUM!</v>
      </c>
      <c r="AP439" s="162" t="e">
        <f t="shared" si="63"/>
        <v>#NUM!</v>
      </c>
      <c r="AQ439" s="162" t="e">
        <f t="shared" si="63"/>
        <v>#NUM!</v>
      </c>
      <c r="AR439" s="162" t="e">
        <f t="shared" si="63"/>
        <v>#NUM!</v>
      </c>
      <c r="AS439" s="162" t="e">
        <f t="shared" si="63"/>
        <v>#NUM!</v>
      </c>
      <c r="AT439" s="162" t="e">
        <f t="shared" si="63"/>
        <v>#NUM!</v>
      </c>
      <c r="AU439" s="162" t="e">
        <f t="shared" si="63"/>
        <v>#NUM!</v>
      </c>
      <c r="AV439" s="162" t="e">
        <f t="shared" si="63"/>
        <v>#NUM!</v>
      </c>
      <c r="AW439" s="162" t="e">
        <f t="shared" si="63"/>
        <v>#NUM!</v>
      </c>
      <c r="AX439" s="162" t="e">
        <f t="shared" si="63"/>
        <v>#NUM!</v>
      </c>
      <c r="AY439" s="162" t="e">
        <f t="shared" si="63"/>
        <v>#NUM!</v>
      </c>
      <c r="AZ439" s="162" t="e">
        <f t="shared" si="63"/>
        <v>#NUM!</v>
      </c>
      <c r="BA439" s="162" t="e">
        <f t="shared" si="63"/>
        <v>#NUM!</v>
      </c>
      <c r="BB439" s="162" t="e">
        <f t="shared" si="63"/>
        <v>#NUM!</v>
      </c>
      <c r="BC439" s="162" t="e">
        <f t="shared" si="63"/>
        <v>#NUM!</v>
      </c>
      <c r="BD439" s="162" t="e">
        <f t="shared" si="63"/>
        <v>#NUM!</v>
      </c>
      <c r="BE439" s="162" t="e">
        <f t="shared" si="63"/>
        <v>#NUM!</v>
      </c>
      <c r="BF439" s="162" t="e">
        <f t="shared" si="63"/>
        <v>#NUM!</v>
      </c>
      <c r="BG439" s="162" t="e">
        <f t="shared" si="63"/>
        <v>#NUM!</v>
      </c>
      <c r="BH439" s="162" t="e">
        <f t="shared" si="63"/>
        <v>#NUM!</v>
      </c>
      <c r="BI439" s="162" t="e">
        <f t="shared" si="63"/>
        <v>#NUM!</v>
      </c>
      <c r="BJ439" s="162" t="e">
        <f t="shared" si="63"/>
        <v>#NUM!</v>
      </c>
      <c r="BK439" s="162" t="e">
        <f t="shared" si="63"/>
        <v>#NUM!</v>
      </c>
      <c r="BL439" s="162" t="e">
        <f t="shared" si="63"/>
        <v>#NUM!</v>
      </c>
      <c r="BM439" s="162" t="e">
        <f t="shared" ref="BM439:CP447" si="64">INDEX(BM$14:BM$217,(MATCH($N439&amp;$O439,$H$14:$H$217,0)))</f>
        <v>#NUM!</v>
      </c>
      <c r="BN439" s="162" t="e">
        <f t="shared" si="64"/>
        <v>#NUM!</v>
      </c>
      <c r="BO439" s="162" t="e">
        <f t="shared" si="64"/>
        <v>#NUM!</v>
      </c>
      <c r="BP439" s="162" t="e">
        <f t="shared" si="64"/>
        <v>#NUM!</v>
      </c>
      <c r="BQ439" s="162" t="e">
        <f t="shared" si="64"/>
        <v>#NUM!</v>
      </c>
      <c r="BR439" s="162" t="e">
        <f t="shared" si="64"/>
        <v>#NUM!</v>
      </c>
      <c r="BS439" s="162" t="e">
        <f t="shared" si="64"/>
        <v>#NUM!</v>
      </c>
      <c r="BT439" s="162" t="e">
        <f t="shared" si="64"/>
        <v>#NUM!</v>
      </c>
      <c r="BU439" s="162" t="e">
        <f t="shared" si="64"/>
        <v>#NUM!</v>
      </c>
      <c r="BV439" s="162" t="e">
        <f t="shared" si="64"/>
        <v>#NUM!</v>
      </c>
      <c r="BW439" s="162" t="e">
        <f t="shared" si="64"/>
        <v>#NUM!</v>
      </c>
      <c r="BX439" s="162" t="e">
        <f t="shared" si="64"/>
        <v>#NUM!</v>
      </c>
      <c r="BY439" s="162" t="e">
        <f t="shared" si="64"/>
        <v>#NUM!</v>
      </c>
      <c r="BZ439" s="162" t="e">
        <f t="shared" si="64"/>
        <v>#NUM!</v>
      </c>
      <c r="CA439" s="162" t="e">
        <f t="shared" si="64"/>
        <v>#NUM!</v>
      </c>
      <c r="CB439" s="162" t="e">
        <f t="shared" si="64"/>
        <v>#NUM!</v>
      </c>
      <c r="CC439" s="162" t="e">
        <f t="shared" si="64"/>
        <v>#NUM!</v>
      </c>
      <c r="CD439" s="162" t="e">
        <f t="shared" si="64"/>
        <v>#NUM!</v>
      </c>
      <c r="CE439" s="162" t="e">
        <f t="shared" si="64"/>
        <v>#NUM!</v>
      </c>
      <c r="CF439" s="162" t="e">
        <f t="shared" si="64"/>
        <v>#NUM!</v>
      </c>
      <c r="CG439" s="162" t="e">
        <f t="shared" si="64"/>
        <v>#NUM!</v>
      </c>
      <c r="CH439" s="162" t="e">
        <f t="shared" si="64"/>
        <v>#NUM!</v>
      </c>
      <c r="CI439" s="162" t="e">
        <f t="shared" si="64"/>
        <v>#NUM!</v>
      </c>
      <c r="CJ439" s="162" t="e">
        <f t="shared" si="64"/>
        <v>#NUM!</v>
      </c>
      <c r="CK439" s="162" t="e">
        <f t="shared" si="64"/>
        <v>#NUM!</v>
      </c>
      <c r="CL439" s="162" t="e">
        <f t="shared" si="64"/>
        <v>#NUM!</v>
      </c>
      <c r="CM439" s="162" t="e">
        <f t="shared" si="64"/>
        <v>#NUM!</v>
      </c>
      <c r="CN439" s="162" t="e">
        <f t="shared" si="64"/>
        <v>#NUM!</v>
      </c>
      <c r="CO439" s="162" t="e">
        <f t="shared" si="64"/>
        <v>#NUM!</v>
      </c>
      <c r="CP439" s="162" t="e">
        <f t="shared" si="64"/>
        <v>#NUM!</v>
      </c>
    </row>
    <row r="440" spans="13:94" ht="15" customHeight="1" x14ac:dyDescent="0.3">
      <c r="M440" s="2">
        <f>M439+1</f>
        <v>2</v>
      </c>
      <c r="N440" s="2" t="str">
        <f t="shared" ref="N440:N448" si="65">IF(ISTEXT(O440),$O$437,"")</f>
        <v/>
      </c>
      <c r="O440" s="2" t="e" cm="1">
        <f t="array" ref="O440">INDEX($A$400:$A$429,SMALL(IF(ISNUMBER(MATCH($B$400:$B$429,$O$437,0)),MATCH(ROW($B$400:$B$429),ROW($B$400:$B$429)),""),ROWS($A$1:A2)))</f>
        <v>#NUM!</v>
      </c>
      <c r="P440" s="162" t="e">
        <f>INDEX(P$14:P$217,(MATCH($N440&amp;$O440,$H$14:$H$217,0)))</f>
        <v>#NUM!</v>
      </c>
      <c r="Q440" s="162" t="e">
        <f t="shared" si="63"/>
        <v>#NUM!</v>
      </c>
      <c r="R440" s="162" t="e">
        <f t="shared" si="63"/>
        <v>#NUM!</v>
      </c>
      <c r="S440" s="162" t="e">
        <f t="shared" si="63"/>
        <v>#NUM!</v>
      </c>
      <c r="T440" s="162" t="e">
        <f t="shared" si="63"/>
        <v>#NUM!</v>
      </c>
      <c r="U440" s="162" t="e">
        <f t="shared" si="63"/>
        <v>#NUM!</v>
      </c>
      <c r="V440" s="162" t="e">
        <f t="shared" si="63"/>
        <v>#NUM!</v>
      </c>
      <c r="W440" s="162" t="e">
        <f t="shared" si="63"/>
        <v>#NUM!</v>
      </c>
      <c r="X440" s="162" t="e">
        <f t="shared" si="63"/>
        <v>#NUM!</v>
      </c>
      <c r="Y440" s="162" t="e">
        <f t="shared" si="63"/>
        <v>#NUM!</v>
      </c>
      <c r="Z440" s="162" t="e">
        <f t="shared" si="63"/>
        <v>#NUM!</v>
      </c>
      <c r="AA440" s="162" t="e">
        <f t="shared" si="63"/>
        <v>#NUM!</v>
      </c>
      <c r="AB440" s="162" t="e">
        <f t="shared" si="63"/>
        <v>#NUM!</v>
      </c>
      <c r="AC440" s="162" t="e">
        <f t="shared" si="63"/>
        <v>#NUM!</v>
      </c>
      <c r="AD440" s="162" t="e">
        <f t="shared" si="63"/>
        <v>#NUM!</v>
      </c>
      <c r="AE440" s="162" t="e">
        <f t="shared" si="63"/>
        <v>#NUM!</v>
      </c>
      <c r="AF440" s="162" t="e">
        <f t="shared" si="63"/>
        <v>#NUM!</v>
      </c>
      <c r="AG440" s="162" t="e">
        <f t="shared" si="63"/>
        <v>#NUM!</v>
      </c>
      <c r="AH440" s="162" t="e">
        <f t="shared" si="63"/>
        <v>#NUM!</v>
      </c>
      <c r="AI440" s="162" t="e">
        <f t="shared" si="63"/>
        <v>#NUM!</v>
      </c>
      <c r="AJ440" s="162" t="e">
        <f t="shared" si="63"/>
        <v>#NUM!</v>
      </c>
      <c r="AK440" s="162" t="e">
        <f t="shared" si="63"/>
        <v>#NUM!</v>
      </c>
      <c r="AL440" s="162" t="e">
        <f t="shared" si="63"/>
        <v>#NUM!</v>
      </c>
      <c r="AM440" s="162" t="e">
        <f t="shared" si="63"/>
        <v>#NUM!</v>
      </c>
      <c r="AN440" s="162" t="e">
        <f t="shared" si="63"/>
        <v>#NUM!</v>
      </c>
      <c r="AO440" s="162" t="e">
        <f t="shared" si="63"/>
        <v>#NUM!</v>
      </c>
      <c r="AP440" s="162" t="e">
        <f t="shared" si="63"/>
        <v>#NUM!</v>
      </c>
      <c r="AQ440" s="162" t="e">
        <f t="shared" si="63"/>
        <v>#NUM!</v>
      </c>
      <c r="AR440" s="162" t="e">
        <f t="shared" si="63"/>
        <v>#NUM!</v>
      </c>
      <c r="AS440" s="162" t="e">
        <f t="shared" si="63"/>
        <v>#NUM!</v>
      </c>
      <c r="AT440" s="162" t="e">
        <f t="shared" si="63"/>
        <v>#NUM!</v>
      </c>
      <c r="AU440" s="162" t="e">
        <f t="shared" si="63"/>
        <v>#NUM!</v>
      </c>
      <c r="AV440" s="162" t="e">
        <f t="shared" si="63"/>
        <v>#NUM!</v>
      </c>
      <c r="AW440" s="162" t="e">
        <f t="shared" si="63"/>
        <v>#NUM!</v>
      </c>
      <c r="AX440" s="162" t="e">
        <f t="shared" si="63"/>
        <v>#NUM!</v>
      </c>
      <c r="AY440" s="162" t="e">
        <f t="shared" si="63"/>
        <v>#NUM!</v>
      </c>
      <c r="AZ440" s="162" t="e">
        <f t="shared" si="63"/>
        <v>#NUM!</v>
      </c>
      <c r="BA440" s="162" t="e">
        <f t="shared" si="63"/>
        <v>#NUM!</v>
      </c>
      <c r="BB440" s="162" t="e">
        <f t="shared" si="63"/>
        <v>#NUM!</v>
      </c>
      <c r="BC440" s="162" t="e">
        <f t="shared" si="63"/>
        <v>#NUM!</v>
      </c>
      <c r="BD440" s="162" t="e">
        <f t="shared" si="63"/>
        <v>#NUM!</v>
      </c>
      <c r="BE440" s="162" t="e">
        <f t="shared" si="63"/>
        <v>#NUM!</v>
      </c>
      <c r="BF440" s="162" t="e">
        <f t="shared" si="63"/>
        <v>#NUM!</v>
      </c>
      <c r="BG440" s="162" t="e">
        <f t="shared" si="63"/>
        <v>#NUM!</v>
      </c>
      <c r="BH440" s="162" t="e">
        <f t="shared" si="63"/>
        <v>#NUM!</v>
      </c>
      <c r="BI440" s="162" t="e">
        <f t="shared" si="63"/>
        <v>#NUM!</v>
      </c>
      <c r="BJ440" s="162" t="e">
        <f t="shared" si="63"/>
        <v>#NUM!</v>
      </c>
      <c r="BK440" s="162" t="e">
        <f t="shared" si="63"/>
        <v>#NUM!</v>
      </c>
      <c r="BL440" s="162" t="e">
        <f t="shared" si="63"/>
        <v>#NUM!</v>
      </c>
      <c r="BM440" s="162" t="e">
        <f t="shared" si="64"/>
        <v>#NUM!</v>
      </c>
      <c r="BN440" s="162" t="e">
        <f t="shared" si="64"/>
        <v>#NUM!</v>
      </c>
      <c r="BO440" s="162" t="e">
        <f t="shared" si="64"/>
        <v>#NUM!</v>
      </c>
      <c r="BP440" s="162" t="e">
        <f t="shared" si="64"/>
        <v>#NUM!</v>
      </c>
      <c r="BQ440" s="162" t="e">
        <f t="shared" si="64"/>
        <v>#NUM!</v>
      </c>
      <c r="BR440" s="162" t="e">
        <f t="shared" si="64"/>
        <v>#NUM!</v>
      </c>
      <c r="BS440" s="162" t="e">
        <f t="shared" si="64"/>
        <v>#NUM!</v>
      </c>
      <c r="BT440" s="162" t="e">
        <f t="shared" si="64"/>
        <v>#NUM!</v>
      </c>
      <c r="BU440" s="162" t="e">
        <f t="shared" si="64"/>
        <v>#NUM!</v>
      </c>
      <c r="BV440" s="162" t="e">
        <f t="shared" si="64"/>
        <v>#NUM!</v>
      </c>
      <c r="BW440" s="162" t="e">
        <f t="shared" si="64"/>
        <v>#NUM!</v>
      </c>
      <c r="BX440" s="162" t="e">
        <f t="shared" si="64"/>
        <v>#NUM!</v>
      </c>
      <c r="BY440" s="162" t="e">
        <f t="shared" si="64"/>
        <v>#NUM!</v>
      </c>
      <c r="BZ440" s="162" t="e">
        <f t="shared" si="64"/>
        <v>#NUM!</v>
      </c>
      <c r="CA440" s="162" t="e">
        <f t="shared" si="64"/>
        <v>#NUM!</v>
      </c>
      <c r="CB440" s="162" t="e">
        <f t="shared" si="64"/>
        <v>#NUM!</v>
      </c>
      <c r="CC440" s="162" t="e">
        <f t="shared" si="64"/>
        <v>#NUM!</v>
      </c>
      <c r="CD440" s="162" t="e">
        <f t="shared" si="64"/>
        <v>#NUM!</v>
      </c>
      <c r="CE440" s="162" t="e">
        <f t="shared" si="64"/>
        <v>#NUM!</v>
      </c>
      <c r="CF440" s="162" t="e">
        <f t="shared" si="64"/>
        <v>#NUM!</v>
      </c>
      <c r="CG440" s="162" t="e">
        <f t="shared" si="64"/>
        <v>#NUM!</v>
      </c>
      <c r="CH440" s="162" t="e">
        <f t="shared" si="64"/>
        <v>#NUM!</v>
      </c>
      <c r="CI440" s="162" t="e">
        <f t="shared" si="64"/>
        <v>#NUM!</v>
      </c>
      <c r="CJ440" s="162" t="e">
        <f t="shared" si="64"/>
        <v>#NUM!</v>
      </c>
      <c r="CK440" s="162" t="e">
        <f t="shared" si="64"/>
        <v>#NUM!</v>
      </c>
      <c r="CL440" s="162" t="e">
        <f t="shared" si="64"/>
        <v>#NUM!</v>
      </c>
      <c r="CM440" s="162" t="e">
        <f t="shared" si="64"/>
        <v>#NUM!</v>
      </c>
      <c r="CN440" s="162" t="e">
        <f t="shared" si="64"/>
        <v>#NUM!</v>
      </c>
      <c r="CO440" s="162" t="e">
        <f t="shared" si="64"/>
        <v>#NUM!</v>
      </c>
      <c r="CP440" s="162" t="e">
        <f t="shared" si="64"/>
        <v>#NUM!</v>
      </c>
    </row>
    <row r="441" spans="13:94" ht="15" customHeight="1" x14ac:dyDescent="0.3">
      <c r="M441" s="2">
        <f t="shared" ref="M441:M447" si="66">M440+1</f>
        <v>3</v>
      </c>
      <c r="N441" s="2" t="str">
        <f t="shared" si="65"/>
        <v/>
      </c>
      <c r="O441" s="2" t="e" cm="1">
        <f t="array" ref="O441">INDEX($A$400:$A$429,SMALL(IF(ISNUMBER(MATCH($B$400:$B$429,$O$437,0)),MATCH(ROW($B$400:$B$429),ROW($B$400:$B$429)),""),ROWS($A$1:A3)))</f>
        <v>#NUM!</v>
      </c>
      <c r="P441" s="162" t="e">
        <f t="shared" ref="P441:P442" si="67">INDEX(P$14:P$217,(MATCH($N441&amp;$O441,$H$14:$H$217,0)))</f>
        <v>#NUM!</v>
      </c>
      <c r="Q441" s="162" t="e">
        <f t="shared" si="63"/>
        <v>#NUM!</v>
      </c>
      <c r="R441" s="162" t="e">
        <f t="shared" si="63"/>
        <v>#NUM!</v>
      </c>
      <c r="S441" s="162" t="e">
        <f t="shared" si="63"/>
        <v>#NUM!</v>
      </c>
      <c r="T441" s="162" t="e">
        <f t="shared" si="63"/>
        <v>#NUM!</v>
      </c>
      <c r="U441" s="162" t="e">
        <f t="shared" si="63"/>
        <v>#NUM!</v>
      </c>
      <c r="V441" s="162" t="e">
        <f t="shared" si="63"/>
        <v>#NUM!</v>
      </c>
      <c r="W441" s="162" t="e">
        <f t="shared" si="63"/>
        <v>#NUM!</v>
      </c>
      <c r="X441" s="162" t="e">
        <f t="shared" si="63"/>
        <v>#NUM!</v>
      </c>
      <c r="Y441" s="162" t="e">
        <f t="shared" si="63"/>
        <v>#NUM!</v>
      </c>
      <c r="Z441" s="162" t="e">
        <f t="shared" si="63"/>
        <v>#NUM!</v>
      </c>
      <c r="AA441" s="162" t="e">
        <f t="shared" si="63"/>
        <v>#NUM!</v>
      </c>
      <c r="AB441" s="162" t="e">
        <f t="shared" si="63"/>
        <v>#NUM!</v>
      </c>
      <c r="AC441" s="162" t="e">
        <f t="shared" si="63"/>
        <v>#NUM!</v>
      </c>
      <c r="AD441" s="162" t="e">
        <f t="shared" si="63"/>
        <v>#NUM!</v>
      </c>
      <c r="AE441" s="162" t="e">
        <f t="shared" si="63"/>
        <v>#NUM!</v>
      </c>
      <c r="AF441" s="162" t="e">
        <f t="shared" si="63"/>
        <v>#NUM!</v>
      </c>
      <c r="AG441" s="162" t="e">
        <f t="shared" si="63"/>
        <v>#NUM!</v>
      </c>
      <c r="AH441" s="162" t="e">
        <f t="shared" si="63"/>
        <v>#NUM!</v>
      </c>
      <c r="AI441" s="162" t="e">
        <f t="shared" si="63"/>
        <v>#NUM!</v>
      </c>
      <c r="AJ441" s="162" t="e">
        <f t="shared" si="63"/>
        <v>#NUM!</v>
      </c>
      <c r="AK441" s="162" t="e">
        <f t="shared" si="63"/>
        <v>#NUM!</v>
      </c>
      <c r="AL441" s="162" t="e">
        <f t="shared" si="63"/>
        <v>#NUM!</v>
      </c>
      <c r="AM441" s="162" t="e">
        <f t="shared" si="63"/>
        <v>#NUM!</v>
      </c>
      <c r="AN441" s="162" t="e">
        <f t="shared" si="63"/>
        <v>#NUM!</v>
      </c>
      <c r="AO441" s="162" t="e">
        <f t="shared" si="63"/>
        <v>#NUM!</v>
      </c>
      <c r="AP441" s="162" t="e">
        <f t="shared" si="63"/>
        <v>#NUM!</v>
      </c>
      <c r="AQ441" s="162" t="e">
        <f t="shared" si="63"/>
        <v>#NUM!</v>
      </c>
      <c r="AR441" s="162" t="e">
        <f t="shared" si="63"/>
        <v>#NUM!</v>
      </c>
      <c r="AS441" s="162" t="e">
        <f t="shared" si="63"/>
        <v>#NUM!</v>
      </c>
      <c r="AT441" s="162" t="e">
        <f t="shared" si="63"/>
        <v>#NUM!</v>
      </c>
      <c r="AU441" s="162" t="e">
        <f t="shared" si="63"/>
        <v>#NUM!</v>
      </c>
      <c r="AV441" s="162" t="e">
        <f t="shared" si="63"/>
        <v>#NUM!</v>
      </c>
      <c r="AW441" s="162" t="e">
        <f t="shared" si="63"/>
        <v>#NUM!</v>
      </c>
      <c r="AX441" s="162" t="e">
        <f t="shared" si="63"/>
        <v>#NUM!</v>
      </c>
      <c r="AY441" s="162" t="e">
        <f t="shared" si="63"/>
        <v>#NUM!</v>
      </c>
      <c r="AZ441" s="162" t="e">
        <f t="shared" si="63"/>
        <v>#NUM!</v>
      </c>
      <c r="BA441" s="162" t="e">
        <f t="shared" si="63"/>
        <v>#NUM!</v>
      </c>
      <c r="BB441" s="162" t="e">
        <f t="shared" si="63"/>
        <v>#NUM!</v>
      </c>
      <c r="BC441" s="162" t="e">
        <f t="shared" si="63"/>
        <v>#NUM!</v>
      </c>
      <c r="BD441" s="162" t="e">
        <f t="shared" si="63"/>
        <v>#NUM!</v>
      </c>
      <c r="BE441" s="162" t="e">
        <f t="shared" si="63"/>
        <v>#NUM!</v>
      </c>
      <c r="BF441" s="162" t="e">
        <f t="shared" si="63"/>
        <v>#NUM!</v>
      </c>
      <c r="BG441" s="162" t="e">
        <f t="shared" si="63"/>
        <v>#NUM!</v>
      </c>
      <c r="BH441" s="162" t="e">
        <f t="shared" si="63"/>
        <v>#NUM!</v>
      </c>
      <c r="BI441" s="162" t="e">
        <f t="shared" si="63"/>
        <v>#NUM!</v>
      </c>
      <c r="BJ441" s="162" t="e">
        <f t="shared" si="63"/>
        <v>#NUM!</v>
      </c>
      <c r="BK441" s="162" t="e">
        <f t="shared" si="63"/>
        <v>#NUM!</v>
      </c>
      <c r="BL441" s="162" t="e">
        <f t="shared" si="63"/>
        <v>#NUM!</v>
      </c>
      <c r="BM441" s="162" t="e">
        <f t="shared" si="64"/>
        <v>#NUM!</v>
      </c>
      <c r="BN441" s="162" t="e">
        <f t="shared" si="64"/>
        <v>#NUM!</v>
      </c>
      <c r="BO441" s="162" t="e">
        <f t="shared" si="64"/>
        <v>#NUM!</v>
      </c>
      <c r="BP441" s="162" t="e">
        <f t="shared" si="64"/>
        <v>#NUM!</v>
      </c>
      <c r="BQ441" s="162" t="e">
        <f t="shared" si="64"/>
        <v>#NUM!</v>
      </c>
      <c r="BR441" s="162" t="e">
        <f t="shared" si="64"/>
        <v>#NUM!</v>
      </c>
      <c r="BS441" s="162" t="e">
        <f t="shared" si="64"/>
        <v>#NUM!</v>
      </c>
      <c r="BT441" s="162" t="e">
        <f t="shared" si="64"/>
        <v>#NUM!</v>
      </c>
      <c r="BU441" s="162" t="e">
        <f t="shared" si="64"/>
        <v>#NUM!</v>
      </c>
      <c r="BV441" s="162" t="e">
        <f t="shared" si="64"/>
        <v>#NUM!</v>
      </c>
      <c r="BW441" s="162" t="e">
        <f t="shared" si="64"/>
        <v>#NUM!</v>
      </c>
      <c r="BX441" s="162" t="e">
        <f t="shared" si="64"/>
        <v>#NUM!</v>
      </c>
      <c r="BY441" s="162" t="e">
        <f t="shared" si="64"/>
        <v>#NUM!</v>
      </c>
      <c r="BZ441" s="162" t="e">
        <f t="shared" si="64"/>
        <v>#NUM!</v>
      </c>
      <c r="CA441" s="162" t="e">
        <f t="shared" si="64"/>
        <v>#NUM!</v>
      </c>
      <c r="CB441" s="162" t="e">
        <f t="shared" si="64"/>
        <v>#NUM!</v>
      </c>
      <c r="CC441" s="162" t="e">
        <f t="shared" si="64"/>
        <v>#NUM!</v>
      </c>
      <c r="CD441" s="162" t="e">
        <f t="shared" si="64"/>
        <v>#NUM!</v>
      </c>
      <c r="CE441" s="162" t="e">
        <f t="shared" si="64"/>
        <v>#NUM!</v>
      </c>
      <c r="CF441" s="162" t="e">
        <f t="shared" si="64"/>
        <v>#NUM!</v>
      </c>
      <c r="CG441" s="162" t="e">
        <f t="shared" si="64"/>
        <v>#NUM!</v>
      </c>
      <c r="CH441" s="162" t="e">
        <f t="shared" si="64"/>
        <v>#NUM!</v>
      </c>
      <c r="CI441" s="162" t="e">
        <f t="shared" si="64"/>
        <v>#NUM!</v>
      </c>
      <c r="CJ441" s="162" t="e">
        <f t="shared" si="64"/>
        <v>#NUM!</v>
      </c>
      <c r="CK441" s="162" t="e">
        <f t="shared" si="64"/>
        <v>#NUM!</v>
      </c>
      <c r="CL441" s="162" t="e">
        <f t="shared" si="64"/>
        <v>#NUM!</v>
      </c>
      <c r="CM441" s="162" t="e">
        <f t="shared" si="64"/>
        <v>#NUM!</v>
      </c>
      <c r="CN441" s="162" t="e">
        <f t="shared" si="64"/>
        <v>#NUM!</v>
      </c>
      <c r="CO441" s="162" t="e">
        <f t="shared" si="64"/>
        <v>#NUM!</v>
      </c>
      <c r="CP441" s="162" t="e">
        <f t="shared" si="64"/>
        <v>#NUM!</v>
      </c>
    </row>
    <row r="442" spans="13:94" ht="15" customHeight="1" x14ac:dyDescent="0.3">
      <c r="M442" s="2">
        <f t="shared" si="66"/>
        <v>4</v>
      </c>
      <c r="N442" s="2" t="str">
        <f t="shared" si="65"/>
        <v/>
      </c>
      <c r="O442" s="2" t="e" cm="1">
        <f t="array" ref="O442">INDEX($A$400:$A$429,SMALL(IF(ISNUMBER(MATCH($B$400:$B$429,$O$437,0)),MATCH(ROW($B$400:$B$429),ROW($B$400:$B$429)),""),ROWS($A$1:A4)))</f>
        <v>#NUM!</v>
      </c>
      <c r="P442" s="162" t="e">
        <f t="shared" si="67"/>
        <v>#NUM!</v>
      </c>
      <c r="Q442" s="162" t="e">
        <f t="shared" si="63"/>
        <v>#NUM!</v>
      </c>
      <c r="R442" s="162" t="e">
        <f t="shared" si="63"/>
        <v>#NUM!</v>
      </c>
      <c r="S442" s="162" t="e">
        <f t="shared" si="63"/>
        <v>#NUM!</v>
      </c>
      <c r="T442" s="162" t="e">
        <f t="shared" si="63"/>
        <v>#NUM!</v>
      </c>
      <c r="U442" s="162" t="e">
        <f t="shared" si="63"/>
        <v>#NUM!</v>
      </c>
      <c r="V442" s="162" t="e">
        <f t="shared" si="63"/>
        <v>#NUM!</v>
      </c>
      <c r="W442" s="162" t="e">
        <f t="shared" si="63"/>
        <v>#NUM!</v>
      </c>
      <c r="X442" s="162" t="e">
        <f t="shared" si="63"/>
        <v>#NUM!</v>
      </c>
      <c r="Y442" s="162" t="e">
        <f t="shared" si="63"/>
        <v>#NUM!</v>
      </c>
      <c r="Z442" s="162" t="e">
        <f t="shared" si="63"/>
        <v>#NUM!</v>
      </c>
      <c r="AA442" s="162" t="e">
        <f t="shared" si="63"/>
        <v>#NUM!</v>
      </c>
      <c r="AB442" s="162" t="e">
        <f t="shared" si="63"/>
        <v>#NUM!</v>
      </c>
      <c r="AC442" s="162" t="e">
        <f t="shared" si="63"/>
        <v>#NUM!</v>
      </c>
      <c r="AD442" s="162" t="e">
        <f t="shared" si="63"/>
        <v>#NUM!</v>
      </c>
      <c r="AE442" s="162" t="e">
        <f t="shared" si="63"/>
        <v>#NUM!</v>
      </c>
      <c r="AF442" s="162" t="e">
        <f t="shared" si="63"/>
        <v>#NUM!</v>
      </c>
      <c r="AG442" s="162" t="e">
        <f t="shared" si="63"/>
        <v>#NUM!</v>
      </c>
      <c r="AH442" s="162" t="e">
        <f t="shared" si="63"/>
        <v>#NUM!</v>
      </c>
      <c r="AI442" s="162" t="e">
        <f t="shared" si="63"/>
        <v>#NUM!</v>
      </c>
      <c r="AJ442" s="162" t="e">
        <f t="shared" si="63"/>
        <v>#NUM!</v>
      </c>
      <c r="AK442" s="162" t="e">
        <f t="shared" si="63"/>
        <v>#NUM!</v>
      </c>
      <c r="AL442" s="162" t="e">
        <f t="shared" si="63"/>
        <v>#NUM!</v>
      </c>
      <c r="AM442" s="162" t="e">
        <f t="shared" si="63"/>
        <v>#NUM!</v>
      </c>
      <c r="AN442" s="162" t="e">
        <f t="shared" si="63"/>
        <v>#NUM!</v>
      </c>
      <c r="AO442" s="162" t="e">
        <f t="shared" si="63"/>
        <v>#NUM!</v>
      </c>
      <c r="AP442" s="162" t="e">
        <f t="shared" si="63"/>
        <v>#NUM!</v>
      </c>
      <c r="AQ442" s="162" t="e">
        <f t="shared" si="63"/>
        <v>#NUM!</v>
      </c>
      <c r="AR442" s="162" t="e">
        <f t="shared" si="63"/>
        <v>#NUM!</v>
      </c>
      <c r="AS442" s="162" t="e">
        <f t="shared" si="63"/>
        <v>#NUM!</v>
      </c>
      <c r="AT442" s="162" t="e">
        <f t="shared" si="63"/>
        <v>#NUM!</v>
      </c>
      <c r="AU442" s="162" t="e">
        <f t="shared" si="63"/>
        <v>#NUM!</v>
      </c>
      <c r="AV442" s="162" t="e">
        <f t="shared" si="63"/>
        <v>#NUM!</v>
      </c>
      <c r="AW442" s="162" t="e">
        <f t="shared" si="63"/>
        <v>#NUM!</v>
      </c>
      <c r="AX442" s="162" t="e">
        <f t="shared" si="63"/>
        <v>#NUM!</v>
      </c>
      <c r="AY442" s="162" t="e">
        <f t="shared" si="63"/>
        <v>#NUM!</v>
      </c>
      <c r="AZ442" s="162" t="e">
        <f t="shared" si="63"/>
        <v>#NUM!</v>
      </c>
      <c r="BA442" s="162" t="e">
        <f t="shared" si="63"/>
        <v>#NUM!</v>
      </c>
      <c r="BB442" s="162" t="e">
        <f t="shared" si="63"/>
        <v>#NUM!</v>
      </c>
      <c r="BC442" s="162" t="e">
        <f t="shared" si="63"/>
        <v>#NUM!</v>
      </c>
      <c r="BD442" s="162" t="e">
        <f t="shared" si="63"/>
        <v>#NUM!</v>
      </c>
      <c r="BE442" s="162" t="e">
        <f t="shared" si="63"/>
        <v>#NUM!</v>
      </c>
      <c r="BF442" s="162" t="e">
        <f t="shared" si="63"/>
        <v>#NUM!</v>
      </c>
      <c r="BG442" s="162" t="e">
        <f t="shared" si="63"/>
        <v>#NUM!</v>
      </c>
      <c r="BH442" s="162" t="e">
        <f t="shared" si="63"/>
        <v>#NUM!</v>
      </c>
      <c r="BI442" s="162" t="e">
        <f t="shared" si="63"/>
        <v>#NUM!</v>
      </c>
      <c r="BJ442" s="162" t="e">
        <f t="shared" si="63"/>
        <v>#NUM!</v>
      </c>
      <c r="BK442" s="162" t="e">
        <f t="shared" si="63"/>
        <v>#NUM!</v>
      </c>
      <c r="BL442" s="162" t="e">
        <f t="shared" si="63"/>
        <v>#NUM!</v>
      </c>
      <c r="BM442" s="162" t="e">
        <f t="shared" si="64"/>
        <v>#NUM!</v>
      </c>
      <c r="BN442" s="162" t="e">
        <f t="shared" si="64"/>
        <v>#NUM!</v>
      </c>
      <c r="BO442" s="162" t="e">
        <f t="shared" si="64"/>
        <v>#NUM!</v>
      </c>
      <c r="BP442" s="162" t="e">
        <f t="shared" si="64"/>
        <v>#NUM!</v>
      </c>
      <c r="BQ442" s="162" t="e">
        <f t="shared" si="64"/>
        <v>#NUM!</v>
      </c>
      <c r="BR442" s="162" t="e">
        <f t="shared" si="64"/>
        <v>#NUM!</v>
      </c>
      <c r="BS442" s="162" t="e">
        <f t="shared" si="64"/>
        <v>#NUM!</v>
      </c>
      <c r="BT442" s="162" t="e">
        <f t="shared" si="64"/>
        <v>#NUM!</v>
      </c>
      <c r="BU442" s="162" t="e">
        <f t="shared" si="64"/>
        <v>#NUM!</v>
      </c>
      <c r="BV442" s="162" t="e">
        <f t="shared" si="64"/>
        <v>#NUM!</v>
      </c>
      <c r="BW442" s="162" t="e">
        <f t="shared" si="64"/>
        <v>#NUM!</v>
      </c>
      <c r="BX442" s="162" t="e">
        <f t="shared" si="64"/>
        <v>#NUM!</v>
      </c>
      <c r="BY442" s="162" t="e">
        <f t="shared" si="64"/>
        <v>#NUM!</v>
      </c>
      <c r="BZ442" s="162" t="e">
        <f t="shared" si="64"/>
        <v>#NUM!</v>
      </c>
      <c r="CA442" s="162" t="e">
        <f t="shared" si="64"/>
        <v>#NUM!</v>
      </c>
      <c r="CB442" s="162" t="e">
        <f t="shared" si="64"/>
        <v>#NUM!</v>
      </c>
      <c r="CC442" s="162" t="e">
        <f t="shared" si="64"/>
        <v>#NUM!</v>
      </c>
      <c r="CD442" s="162" t="e">
        <f t="shared" si="64"/>
        <v>#NUM!</v>
      </c>
      <c r="CE442" s="162" t="e">
        <f t="shared" si="64"/>
        <v>#NUM!</v>
      </c>
      <c r="CF442" s="162" t="e">
        <f t="shared" si="64"/>
        <v>#NUM!</v>
      </c>
      <c r="CG442" s="162" t="e">
        <f t="shared" si="64"/>
        <v>#NUM!</v>
      </c>
      <c r="CH442" s="162" t="e">
        <f t="shared" si="64"/>
        <v>#NUM!</v>
      </c>
      <c r="CI442" s="162" t="e">
        <f t="shared" si="64"/>
        <v>#NUM!</v>
      </c>
      <c r="CJ442" s="162" t="e">
        <f t="shared" si="64"/>
        <v>#NUM!</v>
      </c>
      <c r="CK442" s="162" t="e">
        <f t="shared" si="64"/>
        <v>#NUM!</v>
      </c>
      <c r="CL442" s="162" t="e">
        <f t="shared" si="64"/>
        <v>#NUM!</v>
      </c>
      <c r="CM442" s="162" t="e">
        <f t="shared" si="64"/>
        <v>#NUM!</v>
      </c>
      <c r="CN442" s="162" t="e">
        <f t="shared" si="64"/>
        <v>#NUM!</v>
      </c>
      <c r="CO442" s="162" t="e">
        <f t="shared" si="64"/>
        <v>#NUM!</v>
      </c>
      <c r="CP442" s="162" t="e">
        <f t="shared" si="64"/>
        <v>#NUM!</v>
      </c>
    </row>
    <row r="443" spans="13:94" ht="15" customHeight="1" x14ac:dyDescent="0.3">
      <c r="M443" s="2">
        <f t="shared" si="66"/>
        <v>5</v>
      </c>
      <c r="N443" s="2" t="str">
        <f t="shared" si="65"/>
        <v/>
      </c>
      <c r="O443" s="2" t="e" cm="1">
        <f t="array" ref="O443">INDEX($A$400:$A$429,SMALL(IF(ISNUMBER(MATCH($B$400:$B$429,$O$437,0)),MATCH(ROW($B$400:$B$429),ROW($B$400:$B$429)),""),ROWS($A$1:A5)))</f>
        <v>#NUM!</v>
      </c>
      <c r="P443" s="162" t="e">
        <f>INDEX(P$14:P$217,(MATCH($N443&amp;$O443,$H$14:$H$217,0)))</f>
        <v>#NUM!</v>
      </c>
      <c r="Q443" s="162" t="e">
        <f t="shared" si="63"/>
        <v>#NUM!</v>
      </c>
      <c r="R443" s="162" t="e">
        <f t="shared" si="63"/>
        <v>#NUM!</v>
      </c>
      <c r="S443" s="162" t="e">
        <f t="shared" si="63"/>
        <v>#NUM!</v>
      </c>
      <c r="T443" s="162" t="e">
        <f t="shared" si="63"/>
        <v>#NUM!</v>
      </c>
      <c r="U443" s="162" t="e">
        <f t="shared" si="63"/>
        <v>#NUM!</v>
      </c>
      <c r="V443" s="162" t="e">
        <f t="shared" si="63"/>
        <v>#NUM!</v>
      </c>
      <c r="W443" s="162" t="e">
        <f t="shared" si="63"/>
        <v>#NUM!</v>
      </c>
      <c r="X443" s="162" t="e">
        <f t="shared" si="63"/>
        <v>#NUM!</v>
      </c>
      <c r="Y443" s="162" t="e">
        <f t="shared" si="63"/>
        <v>#NUM!</v>
      </c>
      <c r="Z443" s="162" t="e">
        <f t="shared" si="63"/>
        <v>#NUM!</v>
      </c>
      <c r="AA443" s="162" t="e">
        <f t="shared" si="63"/>
        <v>#NUM!</v>
      </c>
      <c r="AB443" s="162" t="e">
        <f t="shared" si="63"/>
        <v>#NUM!</v>
      </c>
      <c r="AC443" s="162" t="e">
        <f t="shared" si="63"/>
        <v>#NUM!</v>
      </c>
      <c r="AD443" s="162" t="e">
        <f t="shared" si="63"/>
        <v>#NUM!</v>
      </c>
      <c r="AE443" s="162" t="e">
        <f t="shared" si="63"/>
        <v>#NUM!</v>
      </c>
      <c r="AF443" s="162" t="e">
        <f t="shared" si="63"/>
        <v>#NUM!</v>
      </c>
      <c r="AG443" s="162" t="e">
        <f t="shared" si="63"/>
        <v>#NUM!</v>
      </c>
      <c r="AH443" s="162" t="e">
        <f t="shared" si="63"/>
        <v>#NUM!</v>
      </c>
      <c r="AI443" s="162" t="e">
        <f t="shared" si="63"/>
        <v>#NUM!</v>
      </c>
      <c r="AJ443" s="162" t="e">
        <f t="shared" si="63"/>
        <v>#NUM!</v>
      </c>
      <c r="AK443" s="162" t="e">
        <f t="shared" si="63"/>
        <v>#NUM!</v>
      </c>
      <c r="AL443" s="162" t="e">
        <f t="shared" si="63"/>
        <v>#NUM!</v>
      </c>
      <c r="AM443" s="162" t="e">
        <f t="shared" si="63"/>
        <v>#NUM!</v>
      </c>
      <c r="AN443" s="162" t="e">
        <f t="shared" si="63"/>
        <v>#NUM!</v>
      </c>
      <c r="AO443" s="162" t="e">
        <f t="shared" si="63"/>
        <v>#NUM!</v>
      </c>
      <c r="AP443" s="162" t="e">
        <f t="shared" si="63"/>
        <v>#NUM!</v>
      </c>
      <c r="AQ443" s="162" t="e">
        <f t="shared" si="63"/>
        <v>#NUM!</v>
      </c>
      <c r="AR443" s="162" t="e">
        <f t="shared" si="63"/>
        <v>#NUM!</v>
      </c>
      <c r="AS443" s="162" t="e">
        <f t="shared" si="63"/>
        <v>#NUM!</v>
      </c>
      <c r="AT443" s="162" t="e">
        <f t="shared" si="63"/>
        <v>#NUM!</v>
      </c>
      <c r="AU443" s="162" t="e">
        <f t="shared" si="63"/>
        <v>#NUM!</v>
      </c>
      <c r="AV443" s="162" t="e">
        <f t="shared" si="63"/>
        <v>#NUM!</v>
      </c>
      <c r="AW443" s="162" t="e">
        <f t="shared" si="63"/>
        <v>#NUM!</v>
      </c>
      <c r="AX443" s="162" t="e">
        <f t="shared" si="63"/>
        <v>#NUM!</v>
      </c>
      <c r="AY443" s="162" t="e">
        <f t="shared" si="63"/>
        <v>#NUM!</v>
      </c>
      <c r="AZ443" s="162" t="e">
        <f t="shared" si="63"/>
        <v>#NUM!</v>
      </c>
      <c r="BA443" s="162" t="e">
        <f t="shared" si="63"/>
        <v>#NUM!</v>
      </c>
      <c r="BB443" s="162" t="e">
        <f t="shared" si="63"/>
        <v>#NUM!</v>
      </c>
      <c r="BC443" s="162" t="e">
        <f t="shared" si="63"/>
        <v>#NUM!</v>
      </c>
      <c r="BD443" s="162" t="e">
        <f t="shared" si="63"/>
        <v>#NUM!</v>
      </c>
      <c r="BE443" s="162" t="e">
        <f t="shared" si="63"/>
        <v>#NUM!</v>
      </c>
      <c r="BF443" s="162" t="e">
        <f t="shared" si="63"/>
        <v>#NUM!</v>
      </c>
      <c r="BG443" s="162" t="e">
        <f t="shared" si="63"/>
        <v>#NUM!</v>
      </c>
      <c r="BH443" s="162" t="e">
        <f t="shared" si="63"/>
        <v>#NUM!</v>
      </c>
      <c r="BI443" s="162" t="e">
        <f t="shared" si="63"/>
        <v>#NUM!</v>
      </c>
      <c r="BJ443" s="162" t="e">
        <f t="shared" si="63"/>
        <v>#NUM!</v>
      </c>
      <c r="BK443" s="162" t="e">
        <f t="shared" si="63"/>
        <v>#NUM!</v>
      </c>
      <c r="BL443" s="162" t="e">
        <f t="shared" si="63"/>
        <v>#NUM!</v>
      </c>
      <c r="BM443" s="162" t="e">
        <f t="shared" si="64"/>
        <v>#NUM!</v>
      </c>
      <c r="BN443" s="162" t="e">
        <f t="shared" si="64"/>
        <v>#NUM!</v>
      </c>
      <c r="BO443" s="162" t="e">
        <f t="shared" si="64"/>
        <v>#NUM!</v>
      </c>
      <c r="BP443" s="162" t="e">
        <f t="shared" si="64"/>
        <v>#NUM!</v>
      </c>
      <c r="BQ443" s="162" t="e">
        <f t="shared" si="64"/>
        <v>#NUM!</v>
      </c>
      <c r="BR443" s="162" t="e">
        <f t="shared" si="64"/>
        <v>#NUM!</v>
      </c>
      <c r="BS443" s="162" t="e">
        <f t="shared" si="64"/>
        <v>#NUM!</v>
      </c>
      <c r="BT443" s="162" t="e">
        <f t="shared" si="64"/>
        <v>#NUM!</v>
      </c>
      <c r="BU443" s="162" t="e">
        <f t="shared" si="64"/>
        <v>#NUM!</v>
      </c>
      <c r="BV443" s="162" t="e">
        <f t="shared" si="64"/>
        <v>#NUM!</v>
      </c>
      <c r="BW443" s="162" t="e">
        <f t="shared" si="64"/>
        <v>#NUM!</v>
      </c>
      <c r="BX443" s="162" t="e">
        <f t="shared" si="64"/>
        <v>#NUM!</v>
      </c>
      <c r="BY443" s="162" t="e">
        <f t="shared" si="64"/>
        <v>#NUM!</v>
      </c>
      <c r="BZ443" s="162" t="e">
        <f t="shared" si="64"/>
        <v>#NUM!</v>
      </c>
      <c r="CA443" s="162" t="e">
        <f t="shared" si="64"/>
        <v>#NUM!</v>
      </c>
      <c r="CB443" s="162" t="e">
        <f t="shared" si="64"/>
        <v>#NUM!</v>
      </c>
      <c r="CC443" s="162" t="e">
        <f t="shared" si="64"/>
        <v>#NUM!</v>
      </c>
      <c r="CD443" s="162" t="e">
        <f t="shared" si="64"/>
        <v>#NUM!</v>
      </c>
      <c r="CE443" s="162" t="e">
        <f t="shared" si="64"/>
        <v>#NUM!</v>
      </c>
      <c r="CF443" s="162" t="e">
        <f t="shared" si="64"/>
        <v>#NUM!</v>
      </c>
      <c r="CG443" s="162" t="e">
        <f t="shared" si="64"/>
        <v>#NUM!</v>
      </c>
      <c r="CH443" s="162" t="e">
        <f t="shared" si="64"/>
        <v>#NUM!</v>
      </c>
      <c r="CI443" s="162" t="e">
        <f t="shared" si="64"/>
        <v>#NUM!</v>
      </c>
      <c r="CJ443" s="162" t="e">
        <f t="shared" si="64"/>
        <v>#NUM!</v>
      </c>
      <c r="CK443" s="162" t="e">
        <f t="shared" si="64"/>
        <v>#NUM!</v>
      </c>
      <c r="CL443" s="162" t="e">
        <f t="shared" si="64"/>
        <v>#NUM!</v>
      </c>
      <c r="CM443" s="162" t="e">
        <f t="shared" si="64"/>
        <v>#NUM!</v>
      </c>
      <c r="CN443" s="162" t="e">
        <f t="shared" si="64"/>
        <v>#NUM!</v>
      </c>
      <c r="CO443" s="162" t="e">
        <f t="shared" si="64"/>
        <v>#NUM!</v>
      </c>
      <c r="CP443" s="162" t="e">
        <f t="shared" si="64"/>
        <v>#NUM!</v>
      </c>
    </row>
    <row r="444" spans="13:94" ht="15" customHeight="1" x14ac:dyDescent="0.3">
      <c r="M444" s="2">
        <f t="shared" si="66"/>
        <v>6</v>
      </c>
      <c r="N444" s="2" t="str">
        <f t="shared" si="65"/>
        <v/>
      </c>
      <c r="O444" s="2" t="e" cm="1">
        <f t="array" ref="O444">INDEX($A$400:$A$429,SMALL(IF(ISNUMBER(MATCH($B$400:$B$429,$O$437,0)),MATCH(ROW($B$400:$B$429),ROW($B$400:$B$429)),""),ROWS($A$1:A6)))</f>
        <v>#NUM!</v>
      </c>
      <c r="P444" s="162" t="e">
        <f t="shared" ref="P444:AE448" si="68">INDEX(P$14:P$217,(MATCH($N444&amp;$O444,$H$14:$H$217,0)))</f>
        <v>#NUM!</v>
      </c>
      <c r="Q444" s="162" t="e">
        <f t="shared" si="63"/>
        <v>#NUM!</v>
      </c>
      <c r="R444" s="162" t="e">
        <f t="shared" si="63"/>
        <v>#NUM!</v>
      </c>
      <c r="S444" s="162" t="e">
        <f t="shared" si="63"/>
        <v>#NUM!</v>
      </c>
      <c r="T444" s="162" t="e">
        <f t="shared" si="63"/>
        <v>#NUM!</v>
      </c>
      <c r="U444" s="162" t="e">
        <f t="shared" si="63"/>
        <v>#NUM!</v>
      </c>
      <c r="V444" s="162" t="e">
        <f t="shared" si="63"/>
        <v>#NUM!</v>
      </c>
      <c r="W444" s="162" t="e">
        <f t="shared" si="63"/>
        <v>#NUM!</v>
      </c>
      <c r="X444" s="162" t="e">
        <f t="shared" si="63"/>
        <v>#NUM!</v>
      </c>
      <c r="Y444" s="162" t="e">
        <f t="shared" si="63"/>
        <v>#NUM!</v>
      </c>
      <c r="Z444" s="162" t="e">
        <f t="shared" si="63"/>
        <v>#NUM!</v>
      </c>
      <c r="AA444" s="162" t="e">
        <f t="shared" ref="AA444:BM448" si="69">INDEX(AA$14:AA$217,(MATCH($N444&amp;$O444,$H$14:$H$217,0)))</f>
        <v>#NUM!</v>
      </c>
      <c r="AB444" s="162" t="e">
        <f t="shared" si="69"/>
        <v>#NUM!</v>
      </c>
      <c r="AC444" s="162" t="e">
        <f t="shared" si="69"/>
        <v>#NUM!</v>
      </c>
      <c r="AD444" s="162" t="e">
        <f t="shared" si="69"/>
        <v>#NUM!</v>
      </c>
      <c r="AE444" s="162" t="e">
        <f t="shared" si="69"/>
        <v>#NUM!</v>
      </c>
      <c r="AF444" s="162" t="e">
        <f t="shared" si="69"/>
        <v>#NUM!</v>
      </c>
      <c r="AG444" s="162" t="e">
        <f t="shared" si="69"/>
        <v>#NUM!</v>
      </c>
      <c r="AH444" s="162" t="e">
        <f t="shared" si="69"/>
        <v>#NUM!</v>
      </c>
      <c r="AI444" s="162" t="e">
        <f t="shared" si="69"/>
        <v>#NUM!</v>
      </c>
      <c r="AJ444" s="162" t="e">
        <f t="shared" si="69"/>
        <v>#NUM!</v>
      </c>
      <c r="AK444" s="162" t="e">
        <f t="shared" si="69"/>
        <v>#NUM!</v>
      </c>
      <c r="AL444" s="162" t="e">
        <f t="shared" si="69"/>
        <v>#NUM!</v>
      </c>
      <c r="AM444" s="162" t="e">
        <f t="shared" si="69"/>
        <v>#NUM!</v>
      </c>
      <c r="AN444" s="162" t="e">
        <f t="shared" si="69"/>
        <v>#NUM!</v>
      </c>
      <c r="AO444" s="162" t="e">
        <f t="shared" si="69"/>
        <v>#NUM!</v>
      </c>
      <c r="AP444" s="162" t="e">
        <f t="shared" si="69"/>
        <v>#NUM!</v>
      </c>
      <c r="AQ444" s="162" t="e">
        <f t="shared" si="69"/>
        <v>#NUM!</v>
      </c>
      <c r="AR444" s="162" t="e">
        <f t="shared" si="69"/>
        <v>#NUM!</v>
      </c>
      <c r="AS444" s="162" t="e">
        <f t="shared" si="69"/>
        <v>#NUM!</v>
      </c>
      <c r="AT444" s="162" t="e">
        <f t="shared" si="69"/>
        <v>#NUM!</v>
      </c>
      <c r="AU444" s="162" t="e">
        <f t="shared" si="69"/>
        <v>#NUM!</v>
      </c>
      <c r="AV444" s="162" t="e">
        <f t="shared" si="69"/>
        <v>#NUM!</v>
      </c>
      <c r="AW444" s="162" t="e">
        <f t="shared" si="69"/>
        <v>#NUM!</v>
      </c>
      <c r="AX444" s="162" t="e">
        <f t="shared" si="69"/>
        <v>#NUM!</v>
      </c>
      <c r="AY444" s="162" t="e">
        <f t="shared" si="69"/>
        <v>#NUM!</v>
      </c>
      <c r="AZ444" s="162" t="e">
        <f t="shared" si="69"/>
        <v>#NUM!</v>
      </c>
      <c r="BA444" s="162" t="e">
        <f t="shared" si="69"/>
        <v>#NUM!</v>
      </c>
      <c r="BB444" s="162" t="e">
        <f t="shared" si="69"/>
        <v>#NUM!</v>
      </c>
      <c r="BC444" s="162" t="e">
        <f t="shared" si="69"/>
        <v>#NUM!</v>
      </c>
      <c r="BD444" s="162" t="e">
        <f t="shared" si="69"/>
        <v>#NUM!</v>
      </c>
      <c r="BE444" s="162" t="e">
        <f t="shared" si="69"/>
        <v>#NUM!</v>
      </c>
      <c r="BF444" s="162" t="e">
        <f t="shared" si="69"/>
        <v>#NUM!</v>
      </c>
      <c r="BG444" s="162" t="e">
        <f t="shared" si="69"/>
        <v>#NUM!</v>
      </c>
      <c r="BH444" s="162" t="e">
        <f t="shared" si="69"/>
        <v>#NUM!</v>
      </c>
      <c r="BI444" s="162" t="e">
        <f t="shared" si="69"/>
        <v>#NUM!</v>
      </c>
      <c r="BJ444" s="162" t="e">
        <f t="shared" si="69"/>
        <v>#NUM!</v>
      </c>
      <c r="BK444" s="162" t="e">
        <f t="shared" si="69"/>
        <v>#NUM!</v>
      </c>
      <c r="BL444" s="162" t="e">
        <f t="shared" si="69"/>
        <v>#NUM!</v>
      </c>
      <c r="BM444" s="162" t="e">
        <f t="shared" si="69"/>
        <v>#NUM!</v>
      </c>
      <c r="BN444" s="162" t="e">
        <f t="shared" si="64"/>
        <v>#NUM!</v>
      </c>
      <c r="BO444" s="162" t="e">
        <f t="shared" si="64"/>
        <v>#NUM!</v>
      </c>
      <c r="BP444" s="162" t="e">
        <f t="shared" si="64"/>
        <v>#NUM!</v>
      </c>
      <c r="BQ444" s="162" t="e">
        <f t="shared" si="64"/>
        <v>#NUM!</v>
      </c>
      <c r="BR444" s="162" t="e">
        <f t="shared" si="64"/>
        <v>#NUM!</v>
      </c>
      <c r="BS444" s="162" t="e">
        <f t="shared" si="64"/>
        <v>#NUM!</v>
      </c>
      <c r="BT444" s="162" t="e">
        <f t="shared" si="64"/>
        <v>#NUM!</v>
      </c>
      <c r="BU444" s="162" t="e">
        <f t="shared" si="64"/>
        <v>#NUM!</v>
      </c>
      <c r="BV444" s="162" t="e">
        <f t="shared" si="64"/>
        <v>#NUM!</v>
      </c>
      <c r="BW444" s="162" t="e">
        <f t="shared" si="64"/>
        <v>#NUM!</v>
      </c>
      <c r="BX444" s="162" t="e">
        <f t="shared" si="64"/>
        <v>#NUM!</v>
      </c>
      <c r="BY444" s="162" t="e">
        <f t="shared" si="64"/>
        <v>#NUM!</v>
      </c>
      <c r="BZ444" s="162" t="e">
        <f t="shared" si="64"/>
        <v>#NUM!</v>
      </c>
      <c r="CA444" s="162" t="e">
        <f t="shared" si="64"/>
        <v>#NUM!</v>
      </c>
      <c r="CB444" s="162" t="e">
        <f t="shared" si="64"/>
        <v>#NUM!</v>
      </c>
      <c r="CC444" s="162" t="e">
        <f t="shared" si="64"/>
        <v>#NUM!</v>
      </c>
      <c r="CD444" s="162" t="e">
        <f t="shared" si="64"/>
        <v>#NUM!</v>
      </c>
      <c r="CE444" s="162" t="e">
        <f t="shared" si="64"/>
        <v>#NUM!</v>
      </c>
      <c r="CF444" s="162" t="e">
        <f t="shared" si="64"/>
        <v>#NUM!</v>
      </c>
      <c r="CG444" s="162" t="e">
        <f t="shared" si="64"/>
        <v>#NUM!</v>
      </c>
      <c r="CH444" s="162" t="e">
        <f t="shared" si="64"/>
        <v>#NUM!</v>
      </c>
      <c r="CI444" s="162" t="e">
        <f t="shared" si="64"/>
        <v>#NUM!</v>
      </c>
      <c r="CJ444" s="162" t="e">
        <f t="shared" si="64"/>
        <v>#NUM!</v>
      </c>
      <c r="CK444" s="162" t="e">
        <f t="shared" si="64"/>
        <v>#NUM!</v>
      </c>
      <c r="CL444" s="162" t="e">
        <f t="shared" si="64"/>
        <v>#NUM!</v>
      </c>
      <c r="CM444" s="162" t="e">
        <f t="shared" si="64"/>
        <v>#NUM!</v>
      </c>
      <c r="CN444" s="162" t="e">
        <f t="shared" si="64"/>
        <v>#NUM!</v>
      </c>
      <c r="CO444" s="162" t="e">
        <f t="shared" si="64"/>
        <v>#NUM!</v>
      </c>
      <c r="CP444" s="162" t="e">
        <f t="shared" si="64"/>
        <v>#NUM!</v>
      </c>
    </row>
    <row r="445" spans="13:94" ht="15" customHeight="1" x14ac:dyDescent="0.3">
      <c r="M445" s="2">
        <f t="shared" si="66"/>
        <v>7</v>
      </c>
      <c r="N445" s="2" t="str">
        <f t="shared" si="65"/>
        <v/>
      </c>
      <c r="O445" s="2" t="e" cm="1">
        <f t="array" ref="O445">INDEX($A$400:$A$429,SMALL(IF(ISNUMBER(MATCH($B$400:$B$429,$O$437,0)),MATCH(ROW($B$400:$B$429),ROW($B$400:$B$429)),""),ROWS($A$1:A7)))</f>
        <v>#NUM!</v>
      </c>
      <c r="P445" s="162" t="e">
        <f t="shared" si="68"/>
        <v>#NUM!</v>
      </c>
      <c r="Q445" s="162" t="e">
        <f t="shared" si="68"/>
        <v>#NUM!</v>
      </c>
      <c r="R445" s="162" t="e">
        <f t="shared" si="68"/>
        <v>#NUM!</v>
      </c>
      <c r="S445" s="162" t="e">
        <f t="shared" si="68"/>
        <v>#NUM!</v>
      </c>
      <c r="T445" s="162" t="e">
        <f t="shared" si="68"/>
        <v>#NUM!</v>
      </c>
      <c r="U445" s="162" t="e">
        <f t="shared" si="68"/>
        <v>#NUM!</v>
      </c>
      <c r="V445" s="162" t="e">
        <f t="shared" si="68"/>
        <v>#NUM!</v>
      </c>
      <c r="W445" s="162" t="e">
        <f t="shared" si="68"/>
        <v>#NUM!</v>
      </c>
      <c r="X445" s="162" t="e">
        <f t="shared" si="68"/>
        <v>#NUM!</v>
      </c>
      <c r="Y445" s="162" t="e">
        <f t="shared" si="68"/>
        <v>#NUM!</v>
      </c>
      <c r="Z445" s="162" t="e">
        <f t="shared" si="68"/>
        <v>#NUM!</v>
      </c>
      <c r="AA445" s="162" t="e">
        <f t="shared" si="68"/>
        <v>#NUM!</v>
      </c>
      <c r="AB445" s="162" t="e">
        <f t="shared" si="68"/>
        <v>#NUM!</v>
      </c>
      <c r="AC445" s="162" t="e">
        <f t="shared" si="68"/>
        <v>#NUM!</v>
      </c>
      <c r="AD445" s="162" t="e">
        <f t="shared" si="68"/>
        <v>#NUM!</v>
      </c>
      <c r="AE445" s="162" t="e">
        <f t="shared" si="68"/>
        <v>#NUM!</v>
      </c>
      <c r="AF445" s="162" t="e">
        <f t="shared" si="69"/>
        <v>#NUM!</v>
      </c>
      <c r="AG445" s="162" t="e">
        <f t="shared" si="69"/>
        <v>#NUM!</v>
      </c>
      <c r="AH445" s="162" t="e">
        <f t="shared" si="69"/>
        <v>#NUM!</v>
      </c>
      <c r="AI445" s="162" t="e">
        <f t="shared" si="69"/>
        <v>#NUM!</v>
      </c>
      <c r="AJ445" s="162" t="e">
        <f t="shared" si="69"/>
        <v>#NUM!</v>
      </c>
      <c r="AK445" s="162" t="e">
        <f t="shared" si="69"/>
        <v>#NUM!</v>
      </c>
      <c r="AL445" s="162" t="e">
        <f t="shared" si="69"/>
        <v>#NUM!</v>
      </c>
      <c r="AM445" s="162" t="e">
        <f t="shared" si="69"/>
        <v>#NUM!</v>
      </c>
      <c r="AN445" s="162" t="e">
        <f t="shared" si="69"/>
        <v>#NUM!</v>
      </c>
      <c r="AO445" s="162" t="e">
        <f t="shared" si="69"/>
        <v>#NUM!</v>
      </c>
      <c r="AP445" s="162" t="e">
        <f t="shared" si="69"/>
        <v>#NUM!</v>
      </c>
      <c r="AQ445" s="162" t="e">
        <f t="shared" si="69"/>
        <v>#NUM!</v>
      </c>
      <c r="AR445" s="162" t="e">
        <f t="shared" si="69"/>
        <v>#NUM!</v>
      </c>
      <c r="AS445" s="162" t="e">
        <f t="shared" si="69"/>
        <v>#NUM!</v>
      </c>
      <c r="AT445" s="162" t="e">
        <f t="shared" si="69"/>
        <v>#NUM!</v>
      </c>
      <c r="AU445" s="162" t="e">
        <f t="shared" si="69"/>
        <v>#NUM!</v>
      </c>
      <c r="AV445" s="162" t="e">
        <f t="shared" si="69"/>
        <v>#NUM!</v>
      </c>
      <c r="AW445" s="162" t="e">
        <f t="shared" si="69"/>
        <v>#NUM!</v>
      </c>
      <c r="AX445" s="162" t="e">
        <f t="shared" si="69"/>
        <v>#NUM!</v>
      </c>
      <c r="AY445" s="162" t="e">
        <f t="shared" si="69"/>
        <v>#NUM!</v>
      </c>
      <c r="AZ445" s="162" t="e">
        <f t="shared" si="69"/>
        <v>#NUM!</v>
      </c>
      <c r="BA445" s="162" t="e">
        <f t="shared" si="69"/>
        <v>#NUM!</v>
      </c>
      <c r="BB445" s="162" t="e">
        <f t="shared" si="69"/>
        <v>#NUM!</v>
      </c>
      <c r="BC445" s="162" t="e">
        <f t="shared" si="69"/>
        <v>#NUM!</v>
      </c>
      <c r="BD445" s="162" t="e">
        <f t="shared" si="69"/>
        <v>#NUM!</v>
      </c>
      <c r="BE445" s="162" t="e">
        <f t="shared" si="69"/>
        <v>#NUM!</v>
      </c>
      <c r="BF445" s="162" t="e">
        <f t="shared" si="69"/>
        <v>#NUM!</v>
      </c>
      <c r="BG445" s="162" t="e">
        <f t="shared" si="69"/>
        <v>#NUM!</v>
      </c>
      <c r="BH445" s="162" t="e">
        <f t="shared" si="69"/>
        <v>#NUM!</v>
      </c>
      <c r="BI445" s="162" t="e">
        <f t="shared" si="69"/>
        <v>#NUM!</v>
      </c>
      <c r="BJ445" s="162" t="e">
        <f t="shared" si="69"/>
        <v>#NUM!</v>
      </c>
      <c r="BK445" s="162" t="e">
        <f t="shared" si="69"/>
        <v>#NUM!</v>
      </c>
      <c r="BL445" s="162" t="e">
        <f t="shared" si="69"/>
        <v>#NUM!</v>
      </c>
      <c r="BM445" s="162" t="e">
        <f t="shared" si="64"/>
        <v>#NUM!</v>
      </c>
      <c r="BN445" s="162" t="e">
        <f t="shared" si="64"/>
        <v>#NUM!</v>
      </c>
      <c r="BO445" s="162" t="e">
        <f t="shared" si="64"/>
        <v>#NUM!</v>
      </c>
      <c r="BP445" s="162" t="e">
        <f t="shared" si="64"/>
        <v>#NUM!</v>
      </c>
      <c r="BQ445" s="162" t="e">
        <f t="shared" si="64"/>
        <v>#NUM!</v>
      </c>
      <c r="BR445" s="162" t="e">
        <f t="shared" si="64"/>
        <v>#NUM!</v>
      </c>
      <c r="BS445" s="162" t="e">
        <f t="shared" si="64"/>
        <v>#NUM!</v>
      </c>
      <c r="BT445" s="162" t="e">
        <f t="shared" si="64"/>
        <v>#NUM!</v>
      </c>
      <c r="BU445" s="162" t="e">
        <f t="shared" si="64"/>
        <v>#NUM!</v>
      </c>
      <c r="BV445" s="162" t="e">
        <f t="shared" si="64"/>
        <v>#NUM!</v>
      </c>
      <c r="BW445" s="162" t="e">
        <f t="shared" si="64"/>
        <v>#NUM!</v>
      </c>
      <c r="BX445" s="162" t="e">
        <f t="shared" si="64"/>
        <v>#NUM!</v>
      </c>
      <c r="BY445" s="162" t="e">
        <f t="shared" si="64"/>
        <v>#NUM!</v>
      </c>
      <c r="BZ445" s="162" t="e">
        <f t="shared" si="64"/>
        <v>#NUM!</v>
      </c>
      <c r="CA445" s="162" t="e">
        <f t="shared" si="64"/>
        <v>#NUM!</v>
      </c>
      <c r="CB445" s="162" t="e">
        <f t="shared" si="64"/>
        <v>#NUM!</v>
      </c>
      <c r="CC445" s="162" t="e">
        <f t="shared" si="64"/>
        <v>#NUM!</v>
      </c>
      <c r="CD445" s="162" t="e">
        <f t="shared" si="64"/>
        <v>#NUM!</v>
      </c>
      <c r="CE445" s="162" t="e">
        <f t="shared" si="64"/>
        <v>#NUM!</v>
      </c>
      <c r="CF445" s="162" t="e">
        <f t="shared" si="64"/>
        <v>#NUM!</v>
      </c>
      <c r="CG445" s="162" t="e">
        <f t="shared" si="64"/>
        <v>#NUM!</v>
      </c>
      <c r="CH445" s="162" t="e">
        <f t="shared" si="64"/>
        <v>#NUM!</v>
      </c>
      <c r="CI445" s="162" t="e">
        <f t="shared" si="64"/>
        <v>#NUM!</v>
      </c>
      <c r="CJ445" s="162" t="e">
        <f t="shared" si="64"/>
        <v>#NUM!</v>
      </c>
      <c r="CK445" s="162" t="e">
        <f t="shared" si="64"/>
        <v>#NUM!</v>
      </c>
      <c r="CL445" s="162" t="e">
        <f t="shared" si="64"/>
        <v>#NUM!</v>
      </c>
      <c r="CM445" s="162" t="e">
        <f t="shared" si="64"/>
        <v>#NUM!</v>
      </c>
      <c r="CN445" s="162" t="e">
        <f t="shared" si="64"/>
        <v>#NUM!</v>
      </c>
      <c r="CO445" s="162" t="e">
        <f t="shared" si="64"/>
        <v>#NUM!</v>
      </c>
      <c r="CP445" s="162" t="e">
        <f t="shared" si="64"/>
        <v>#NUM!</v>
      </c>
    </row>
    <row r="446" spans="13:94" ht="15" customHeight="1" x14ac:dyDescent="0.3">
      <c r="M446" s="2">
        <f t="shared" si="66"/>
        <v>8</v>
      </c>
      <c r="N446" s="2" t="str">
        <f t="shared" si="65"/>
        <v/>
      </c>
      <c r="O446" s="2" t="e" cm="1">
        <f t="array" ref="O446">INDEX($A$400:$A$429,SMALL(IF(ISNUMBER(MATCH($B$400:$B$429,$O$437,0)),MATCH(ROW($B$400:$B$429),ROW($B$400:$B$429)),""),ROWS($A$1:A8)))</f>
        <v>#NUM!</v>
      </c>
      <c r="P446" s="162" t="e">
        <f t="shared" si="68"/>
        <v>#NUM!</v>
      </c>
      <c r="Q446" s="162" t="e">
        <f t="shared" si="68"/>
        <v>#NUM!</v>
      </c>
      <c r="R446" s="162" t="e">
        <f t="shared" si="68"/>
        <v>#NUM!</v>
      </c>
      <c r="S446" s="162" t="e">
        <f t="shared" si="68"/>
        <v>#NUM!</v>
      </c>
      <c r="T446" s="162" t="e">
        <f t="shared" si="68"/>
        <v>#NUM!</v>
      </c>
      <c r="U446" s="162" t="e">
        <f t="shared" si="68"/>
        <v>#NUM!</v>
      </c>
      <c r="V446" s="162" t="e">
        <f t="shared" si="68"/>
        <v>#NUM!</v>
      </c>
      <c r="W446" s="162" t="e">
        <f t="shared" si="68"/>
        <v>#NUM!</v>
      </c>
      <c r="X446" s="162" t="e">
        <f t="shared" si="68"/>
        <v>#NUM!</v>
      </c>
      <c r="Y446" s="162" t="e">
        <f t="shared" si="68"/>
        <v>#NUM!</v>
      </c>
      <c r="Z446" s="162" t="e">
        <f t="shared" si="68"/>
        <v>#NUM!</v>
      </c>
      <c r="AA446" s="162" t="e">
        <f t="shared" si="68"/>
        <v>#NUM!</v>
      </c>
      <c r="AB446" s="162" t="e">
        <f t="shared" si="68"/>
        <v>#NUM!</v>
      </c>
      <c r="AC446" s="162" t="e">
        <f t="shared" si="68"/>
        <v>#NUM!</v>
      </c>
      <c r="AD446" s="162" t="e">
        <f t="shared" si="68"/>
        <v>#NUM!</v>
      </c>
      <c r="AE446" s="162" t="e">
        <f t="shared" si="68"/>
        <v>#NUM!</v>
      </c>
      <c r="AF446" s="162" t="e">
        <f t="shared" si="69"/>
        <v>#NUM!</v>
      </c>
      <c r="AG446" s="162" t="e">
        <f t="shared" si="69"/>
        <v>#NUM!</v>
      </c>
      <c r="AH446" s="162" t="e">
        <f t="shared" si="69"/>
        <v>#NUM!</v>
      </c>
      <c r="AI446" s="162" t="e">
        <f t="shared" si="69"/>
        <v>#NUM!</v>
      </c>
      <c r="AJ446" s="162" t="e">
        <f t="shared" si="69"/>
        <v>#NUM!</v>
      </c>
      <c r="AK446" s="162" t="e">
        <f t="shared" si="69"/>
        <v>#NUM!</v>
      </c>
      <c r="AL446" s="162" t="e">
        <f t="shared" si="69"/>
        <v>#NUM!</v>
      </c>
      <c r="AM446" s="162" t="e">
        <f t="shared" si="69"/>
        <v>#NUM!</v>
      </c>
      <c r="AN446" s="162" t="e">
        <f t="shared" si="69"/>
        <v>#NUM!</v>
      </c>
      <c r="AO446" s="162" t="e">
        <f t="shared" si="69"/>
        <v>#NUM!</v>
      </c>
      <c r="AP446" s="162" t="e">
        <f t="shared" si="69"/>
        <v>#NUM!</v>
      </c>
      <c r="AQ446" s="162" t="e">
        <f t="shared" si="69"/>
        <v>#NUM!</v>
      </c>
      <c r="AR446" s="162" t="e">
        <f t="shared" si="69"/>
        <v>#NUM!</v>
      </c>
      <c r="AS446" s="162" t="e">
        <f t="shared" si="69"/>
        <v>#NUM!</v>
      </c>
      <c r="AT446" s="162" t="e">
        <f t="shared" si="69"/>
        <v>#NUM!</v>
      </c>
      <c r="AU446" s="162" t="e">
        <f t="shared" si="69"/>
        <v>#NUM!</v>
      </c>
      <c r="AV446" s="162" t="e">
        <f t="shared" si="69"/>
        <v>#NUM!</v>
      </c>
      <c r="AW446" s="162" t="e">
        <f t="shared" si="69"/>
        <v>#NUM!</v>
      </c>
      <c r="AX446" s="162" t="e">
        <f t="shared" si="69"/>
        <v>#NUM!</v>
      </c>
      <c r="AY446" s="162" t="e">
        <f t="shared" si="69"/>
        <v>#NUM!</v>
      </c>
      <c r="AZ446" s="162" t="e">
        <f t="shared" si="69"/>
        <v>#NUM!</v>
      </c>
      <c r="BA446" s="162" t="e">
        <f t="shared" si="69"/>
        <v>#NUM!</v>
      </c>
      <c r="BB446" s="162" t="e">
        <f t="shared" si="69"/>
        <v>#NUM!</v>
      </c>
      <c r="BC446" s="162" t="e">
        <f t="shared" si="69"/>
        <v>#NUM!</v>
      </c>
      <c r="BD446" s="162" t="e">
        <f t="shared" si="69"/>
        <v>#NUM!</v>
      </c>
      <c r="BE446" s="162" t="e">
        <f t="shared" si="69"/>
        <v>#NUM!</v>
      </c>
      <c r="BF446" s="162" t="e">
        <f t="shared" si="69"/>
        <v>#NUM!</v>
      </c>
      <c r="BG446" s="162" t="e">
        <f t="shared" si="69"/>
        <v>#NUM!</v>
      </c>
      <c r="BH446" s="162" t="e">
        <f t="shared" si="69"/>
        <v>#NUM!</v>
      </c>
      <c r="BI446" s="162" t="e">
        <f t="shared" si="69"/>
        <v>#NUM!</v>
      </c>
      <c r="BJ446" s="162" t="e">
        <f t="shared" si="69"/>
        <v>#NUM!</v>
      </c>
      <c r="BK446" s="162" t="e">
        <f t="shared" si="69"/>
        <v>#NUM!</v>
      </c>
      <c r="BL446" s="162" t="e">
        <f t="shared" si="69"/>
        <v>#NUM!</v>
      </c>
      <c r="BM446" s="162" t="e">
        <f t="shared" si="64"/>
        <v>#NUM!</v>
      </c>
      <c r="BN446" s="162" t="e">
        <f t="shared" si="64"/>
        <v>#NUM!</v>
      </c>
      <c r="BO446" s="162" t="e">
        <f t="shared" si="64"/>
        <v>#NUM!</v>
      </c>
      <c r="BP446" s="162" t="e">
        <f t="shared" si="64"/>
        <v>#NUM!</v>
      </c>
      <c r="BQ446" s="162" t="e">
        <f t="shared" si="64"/>
        <v>#NUM!</v>
      </c>
      <c r="BR446" s="162" t="e">
        <f t="shared" si="64"/>
        <v>#NUM!</v>
      </c>
      <c r="BS446" s="162" t="e">
        <f t="shared" si="64"/>
        <v>#NUM!</v>
      </c>
      <c r="BT446" s="162" t="e">
        <f t="shared" si="64"/>
        <v>#NUM!</v>
      </c>
      <c r="BU446" s="162" t="e">
        <f t="shared" si="64"/>
        <v>#NUM!</v>
      </c>
      <c r="BV446" s="162" t="e">
        <f t="shared" si="64"/>
        <v>#NUM!</v>
      </c>
      <c r="BW446" s="162" t="e">
        <f t="shared" si="64"/>
        <v>#NUM!</v>
      </c>
      <c r="BX446" s="162" t="e">
        <f t="shared" si="64"/>
        <v>#NUM!</v>
      </c>
      <c r="BY446" s="162" t="e">
        <f t="shared" si="64"/>
        <v>#NUM!</v>
      </c>
      <c r="BZ446" s="162" t="e">
        <f t="shared" si="64"/>
        <v>#NUM!</v>
      </c>
      <c r="CA446" s="162" t="e">
        <f t="shared" si="64"/>
        <v>#NUM!</v>
      </c>
      <c r="CB446" s="162" t="e">
        <f t="shared" si="64"/>
        <v>#NUM!</v>
      </c>
      <c r="CC446" s="162" t="e">
        <f t="shared" si="64"/>
        <v>#NUM!</v>
      </c>
      <c r="CD446" s="162" t="e">
        <f t="shared" si="64"/>
        <v>#NUM!</v>
      </c>
      <c r="CE446" s="162" t="e">
        <f t="shared" si="64"/>
        <v>#NUM!</v>
      </c>
      <c r="CF446" s="162" t="e">
        <f t="shared" si="64"/>
        <v>#NUM!</v>
      </c>
      <c r="CG446" s="162" t="e">
        <f t="shared" si="64"/>
        <v>#NUM!</v>
      </c>
      <c r="CH446" s="162" t="e">
        <f t="shared" si="64"/>
        <v>#NUM!</v>
      </c>
      <c r="CI446" s="162" t="e">
        <f t="shared" si="64"/>
        <v>#NUM!</v>
      </c>
      <c r="CJ446" s="162" t="e">
        <f t="shared" si="64"/>
        <v>#NUM!</v>
      </c>
      <c r="CK446" s="162" t="e">
        <f t="shared" si="64"/>
        <v>#NUM!</v>
      </c>
      <c r="CL446" s="162" t="e">
        <f t="shared" si="64"/>
        <v>#NUM!</v>
      </c>
      <c r="CM446" s="162" t="e">
        <f t="shared" si="64"/>
        <v>#NUM!</v>
      </c>
      <c r="CN446" s="162" t="e">
        <f t="shared" si="64"/>
        <v>#NUM!</v>
      </c>
      <c r="CO446" s="162" t="e">
        <f t="shared" si="64"/>
        <v>#NUM!</v>
      </c>
      <c r="CP446" s="162" t="e">
        <f t="shared" si="64"/>
        <v>#NUM!</v>
      </c>
    </row>
    <row r="447" spans="13:94" ht="15" customHeight="1" x14ac:dyDescent="0.3">
      <c r="M447" s="2">
        <f t="shared" si="66"/>
        <v>9</v>
      </c>
      <c r="N447" s="2" t="str">
        <f t="shared" si="65"/>
        <v/>
      </c>
      <c r="O447" s="2" t="e" cm="1">
        <f t="array" ref="O447">INDEX($A$400:$A$429,SMALL(IF(ISNUMBER(MATCH($B$400:$B$429,$O$437,0)),MATCH(ROW($B$400:$B$429),ROW($B$400:$B$429)),""),ROWS($A$1:A9)))</f>
        <v>#NUM!</v>
      </c>
      <c r="P447" s="162" t="e">
        <f t="shared" si="68"/>
        <v>#NUM!</v>
      </c>
      <c r="Q447" s="162" t="e">
        <f t="shared" si="68"/>
        <v>#NUM!</v>
      </c>
      <c r="R447" s="162" t="e">
        <f t="shared" si="68"/>
        <v>#NUM!</v>
      </c>
      <c r="S447" s="162" t="e">
        <f t="shared" si="68"/>
        <v>#NUM!</v>
      </c>
      <c r="T447" s="162" t="e">
        <f t="shared" si="68"/>
        <v>#NUM!</v>
      </c>
      <c r="U447" s="162" t="e">
        <f t="shared" si="68"/>
        <v>#NUM!</v>
      </c>
      <c r="V447" s="162" t="e">
        <f t="shared" si="68"/>
        <v>#NUM!</v>
      </c>
      <c r="W447" s="162" t="e">
        <f t="shared" si="68"/>
        <v>#NUM!</v>
      </c>
      <c r="X447" s="162" t="e">
        <f t="shared" si="68"/>
        <v>#NUM!</v>
      </c>
      <c r="Y447" s="162" t="e">
        <f t="shared" si="68"/>
        <v>#NUM!</v>
      </c>
      <c r="Z447" s="162" t="e">
        <f t="shared" si="68"/>
        <v>#NUM!</v>
      </c>
      <c r="AA447" s="162" t="e">
        <f t="shared" si="68"/>
        <v>#NUM!</v>
      </c>
      <c r="AB447" s="162" t="e">
        <f t="shared" si="68"/>
        <v>#NUM!</v>
      </c>
      <c r="AC447" s="162" t="e">
        <f t="shared" si="68"/>
        <v>#NUM!</v>
      </c>
      <c r="AD447" s="162" t="e">
        <f t="shared" si="68"/>
        <v>#NUM!</v>
      </c>
      <c r="AE447" s="162" t="e">
        <f t="shared" si="68"/>
        <v>#NUM!</v>
      </c>
      <c r="AF447" s="162" t="e">
        <f t="shared" si="69"/>
        <v>#NUM!</v>
      </c>
      <c r="AG447" s="162" t="e">
        <f t="shared" si="69"/>
        <v>#NUM!</v>
      </c>
      <c r="AH447" s="162" t="e">
        <f t="shared" si="69"/>
        <v>#NUM!</v>
      </c>
      <c r="AI447" s="162" t="e">
        <f t="shared" si="69"/>
        <v>#NUM!</v>
      </c>
      <c r="AJ447" s="162" t="e">
        <f t="shared" si="69"/>
        <v>#NUM!</v>
      </c>
      <c r="AK447" s="162" t="e">
        <f t="shared" si="69"/>
        <v>#NUM!</v>
      </c>
      <c r="AL447" s="162" t="e">
        <f t="shared" si="69"/>
        <v>#NUM!</v>
      </c>
      <c r="AM447" s="162" t="e">
        <f t="shared" si="69"/>
        <v>#NUM!</v>
      </c>
      <c r="AN447" s="162" t="e">
        <f t="shared" si="69"/>
        <v>#NUM!</v>
      </c>
      <c r="AO447" s="162" t="e">
        <f t="shared" si="69"/>
        <v>#NUM!</v>
      </c>
      <c r="AP447" s="162" t="e">
        <f t="shared" si="69"/>
        <v>#NUM!</v>
      </c>
      <c r="AQ447" s="162" t="e">
        <f t="shared" si="69"/>
        <v>#NUM!</v>
      </c>
      <c r="AR447" s="162" t="e">
        <f t="shared" si="69"/>
        <v>#NUM!</v>
      </c>
      <c r="AS447" s="162" t="e">
        <f t="shared" si="69"/>
        <v>#NUM!</v>
      </c>
      <c r="AT447" s="162" t="e">
        <f t="shared" si="69"/>
        <v>#NUM!</v>
      </c>
      <c r="AU447" s="162" t="e">
        <f t="shared" si="69"/>
        <v>#NUM!</v>
      </c>
      <c r="AV447" s="162" t="e">
        <f t="shared" si="69"/>
        <v>#NUM!</v>
      </c>
      <c r="AW447" s="162" t="e">
        <f t="shared" si="69"/>
        <v>#NUM!</v>
      </c>
      <c r="AX447" s="162" t="e">
        <f t="shared" si="69"/>
        <v>#NUM!</v>
      </c>
      <c r="AY447" s="162" t="e">
        <f t="shared" si="69"/>
        <v>#NUM!</v>
      </c>
      <c r="AZ447" s="162" t="e">
        <f t="shared" si="69"/>
        <v>#NUM!</v>
      </c>
      <c r="BA447" s="162" t="e">
        <f t="shared" si="69"/>
        <v>#NUM!</v>
      </c>
      <c r="BB447" s="162" t="e">
        <f t="shared" si="69"/>
        <v>#NUM!</v>
      </c>
      <c r="BC447" s="162" t="e">
        <f t="shared" si="69"/>
        <v>#NUM!</v>
      </c>
      <c r="BD447" s="162" t="e">
        <f t="shared" si="69"/>
        <v>#NUM!</v>
      </c>
      <c r="BE447" s="162" t="e">
        <f t="shared" si="69"/>
        <v>#NUM!</v>
      </c>
      <c r="BF447" s="162" t="e">
        <f t="shared" si="69"/>
        <v>#NUM!</v>
      </c>
      <c r="BG447" s="162" t="e">
        <f t="shared" si="69"/>
        <v>#NUM!</v>
      </c>
      <c r="BH447" s="162" t="e">
        <f t="shared" si="69"/>
        <v>#NUM!</v>
      </c>
      <c r="BI447" s="162" t="e">
        <f t="shared" si="69"/>
        <v>#NUM!</v>
      </c>
      <c r="BJ447" s="162" t="e">
        <f t="shared" si="69"/>
        <v>#NUM!</v>
      </c>
      <c r="BK447" s="162" t="e">
        <f t="shared" si="69"/>
        <v>#NUM!</v>
      </c>
      <c r="BL447" s="162" t="e">
        <f t="shared" si="69"/>
        <v>#NUM!</v>
      </c>
      <c r="BM447" s="162" t="e">
        <f t="shared" si="64"/>
        <v>#NUM!</v>
      </c>
      <c r="BN447" s="162" t="e">
        <f t="shared" si="64"/>
        <v>#NUM!</v>
      </c>
      <c r="BO447" s="162" t="e">
        <f t="shared" si="64"/>
        <v>#NUM!</v>
      </c>
      <c r="BP447" s="162" t="e">
        <f t="shared" si="64"/>
        <v>#NUM!</v>
      </c>
      <c r="BQ447" s="162" t="e">
        <f t="shared" si="64"/>
        <v>#NUM!</v>
      </c>
      <c r="BR447" s="162" t="e">
        <f t="shared" si="64"/>
        <v>#NUM!</v>
      </c>
      <c r="BS447" s="162" t="e">
        <f t="shared" si="64"/>
        <v>#NUM!</v>
      </c>
      <c r="BT447" s="162" t="e">
        <f t="shared" si="64"/>
        <v>#NUM!</v>
      </c>
      <c r="BU447" s="162" t="e">
        <f t="shared" si="64"/>
        <v>#NUM!</v>
      </c>
      <c r="BV447" s="162" t="e">
        <f t="shared" si="64"/>
        <v>#NUM!</v>
      </c>
      <c r="BW447" s="162" t="e">
        <f t="shared" si="64"/>
        <v>#NUM!</v>
      </c>
      <c r="BX447" s="162" t="e">
        <f t="shared" si="64"/>
        <v>#NUM!</v>
      </c>
      <c r="BY447" s="162" t="e">
        <f t="shared" si="64"/>
        <v>#NUM!</v>
      </c>
      <c r="BZ447" s="162" t="e">
        <f t="shared" si="64"/>
        <v>#NUM!</v>
      </c>
      <c r="CA447" s="162" t="e">
        <f t="shared" si="64"/>
        <v>#NUM!</v>
      </c>
      <c r="CB447" s="162" t="e">
        <f t="shared" si="64"/>
        <v>#NUM!</v>
      </c>
      <c r="CC447" s="162" t="e">
        <f t="shared" ref="BM447:CP448" si="70">INDEX(CC$14:CC$217,(MATCH($N447&amp;$O447,$H$14:$H$217,0)))</f>
        <v>#NUM!</v>
      </c>
      <c r="CD447" s="162" t="e">
        <f t="shared" si="70"/>
        <v>#NUM!</v>
      </c>
      <c r="CE447" s="162" t="e">
        <f t="shared" si="70"/>
        <v>#NUM!</v>
      </c>
      <c r="CF447" s="162" t="e">
        <f t="shared" si="70"/>
        <v>#NUM!</v>
      </c>
      <c r="CG447" s="162" t="e">
        <f t="shared" si="70"/>
        <v>#NUM!</v>
      </c>
      <c r="CH447" s="162" t="e">
        <f t="shared" si="70"/>
        <v>#NUM!</v>
      </c>
      <c r="CI447" s="162" t="e">
        <f t="shared" si="70"/>
        <v>#NUM!</v>
      </c>
      <c r="CJ447" s="162" t="e">
        <f t="shared" si="70"/>
        <v>#NUM!</v>
      </c>
      <c r="CK447" s="162" t="e">
        <f t="shared" si="70"/>
        <v>#NUM!</v>
      </c>
      <c r="CL447" s="162" t="e">
        <f t="shared" si="70"/>
        <v>#NUM!</v>
      </c>
      <c r="CM447" s="162" t="e">
        <f t="shared" si="70"/>
        <v>#NUM!</v>
      </c>
      <c r="CN447" s="162" t="e">
        <f t="shared" si="70"/>
        <v>#NUM!</v>
      </c>
      <c r="CO447" s="162" t="e">
        <f t="shared" si="70"/>
        <v>#NUM!</v>
      </c>
      <c r="CP447" s="162" t="e">
        <f t="shared" si="70"/>
        <v>#NUM!</v>
      </c>
    </row>
    <row r="448" spans="13:94" ht="15" customHeight="1" x14ac:dyDescent="0.3">
      <c r="M448" s="2">
        <f>M447+1</f>
        <v>10</v>
      </c>
      <c r="N448" s="2" t="str">
        <f t="shared" si="65"/>
        <v/>
      </c>
      <c r="O448" s="2" t="e" cm="1">
        <f t="array" ref="O448">INDEX($A$400:$A$429,SMALL(IF(ISNUMBER(MATCH($B$400:$B$429,$O$437,0)),MATCH(ROW($B$400:$B$429),ROW($B$400:$B$429)),""),ROWS($A$1:A10)))</f>
        <v>#NUM!</v>
      </c>
      <c r="P448" s="162" t="e">
        <f t="shared" si="68"/>
        <v>#NUM!</v>
      </c>
      <c r="Q448" s="162" t="e">
        <f t="shared" si="68"/>
        <v>#NUM!</v>
      </c>
      <c r="R448" s="162" t="e">
        <f t="shared" si="68"/>
        <v>#NUM!</v>
      </c>
      <c r="S448" s="162" t="e">
        <f t="shared" si="68"/>
        <v>#NUM!</v>
      </c>
      <c r="T448" s="162" t="e">
        <f t="shared" si="68"/>
        <v>#NUM!</v>
      </c>
      <c r="U448" s="162" t="e">
        <f t="shared" si="68"/>
        <v>#NUM!</v>
      </c>
      <c r="V448" s="162" t="e">
        <f t="shared" si="68"/>
        <v>#NUM!</v>
      </c>
      <c r="W448" s="162" t="e">
        <f t="shared" si="68"/>
        <v>#NUM!</v>
      </c>
      <c r="X448" s="162" t="e">
        <f t="shared" si="68"/>
        <v>#NUM!</v>
      </c>
      <c r="Y448" s="162" t="e">
        <f t="shared" si="68"/>
        <v>#NUM!</v>
      </c>
      <c r="Z448" s="162" t="e">
        <f t="shared" si="68"/>
        <v>#NUM!</v>
      </c>
      <c r="AA448" s="162" t="e">
        <f t="shared" si="68"/>
        <v>#NUM!</v>
      </c>
      <c r="AB448" s="162" t="e">
        <f t="shared" si="68"/>
        <v>#NUM!</v>
      </c>
      <c r="AC448" s="162" t="e">
        <f t="shared" si="68"/>
        <v>#NUM!</v>
      </c>
      <c r="AD448" s="162" t="e">
        <f t="shared" si="68"/>
        <v>#NUM!</v>
      </c>
      <c r="AE448" s="162" t="e">
        <f t="shared" si="68"/>
        <v>#NUM!</v>
      </c>
      <c r="AF448" s="162" t="e">
        <f t="shared" si="69"/>
        <v>#NUM!</v>
      </c>
      <c r="AG448" s="162" t="e">
        <f t="shared" si="69"/>
        <v>#NUM!</v>
      </c>
      <c r="AH448" s="162" t="e">
        <f t="shared" si="69"/>
        <v>#NUM!</v>
      </c>
      <c r="AI448" s="162" t="e">
        <f t="shared" si="69"/>
        <v>#NUM!</v>
      </c>
      <c r="AJ448" s="162" t="e">
        <f t="shared" si="69"/>
        <v>#NUM!</v>
      </c>
      <c r="AK448" s="162" t="e">
        <f t="shared" si="69"/>
        <v>#NUM!</v>
      </c>
      <c r="AL448" s="162" t="e">
        <f t="shared" si="69"/>
        <v>#NUM!</v>
      </c>
      <c r="AM448" s="162" t="e">
        <f t="shared" si="69"/>
        <v>#NUM!</v>
      </c>
      <c r="AN448" s="162" t="e">
        <f t="shared" si="69"/>
        <v>#NUM!</v>
      </c>
      <c r="AO448" s="162" t="e">
        <f t="shared" si="69"/>
        <v>#NUM!</v>
      </c>
      <c r="AP448" s="162" t="e">
        <f t="shared" si="69"/>
        <v>#NUM!</v>
      </c>
      <c r="AQ448" s="162" t="e">
        <f t="shared" si="69"/>
        <v>#NUM!</v>
      </c>
      <c r="AR448" s="162" t="e">
        <f t="shared" si="69"/>
        <v>#NUM!</v>
      </c>
      <c r="AS448" s="162" t="e">
        <f t="shared" si="69"/>
        <v>#NUM!</v>
      </c>
      <c r="AT448" s="162" t="e">
        <f t="shared" si="69"/>
        <v>#NUM!</v>
      </c>
      <c r="AU448" s="162" t="e">
        <f t="shared" si="69"/>
        <v>#NUM!</v>
      </c>
      <c r="AV448" s="162" t="e">
        <f t="shared" si="69"/>
        <v>#NUM!</v>
      </c>
      <c r="AW448" s="162" t="e">
        <f t="shared" si="69"/>
        <v>#NUM!</v>
      </c>
      <c r="AX448" s="162" t="e">
        <f t="shared" si="69"/>
        <v>#NUM!</v>
      </c>
      <c r="AY448" s="162" t="e">
        <f t="shared" si="69"/>
        <v>#NUM!</v>
      </c>
      <c r="AZ448" s="162" t="e">
        <f t="shared" si="69"/>
        <v>#NUM!</v>
      </c>
      <c r="BA448" s="162" t="e">
        <f t="shared" si="69"/>
        <v>#NUM!</v>
      </c>
      <c r="BB448" s="162" t="e">
        <f t="shared" si="69"/>
        <v>#NUM!</v>
      </c>
      <c r="BC448" s="162" t="e">
        <f t="shared" si="69"/>
        <v>#NUM!</v>
      </c>
      <c r="BD448" s="162" t="e">
        <f t="shared" si="69"/>
        <v>#NUM!</v>
      </c>
      <c r="BE448" s="162" t="e">
        <f t="shared" si="69"/>
        <v>#NUM!</v>
      </c>
      <c r="BF448" s="162" t="e">
        <f t="shared" si="69"/>
        <v>#NUM!</v>
      </c>
      <c r="BG448" s="162" t="e">
        <f t="shared" si="69"/>
        <v>#NUM!</v>
      </c>
      <c r="BH448" s="162" t="e">
        <f t="shared" si="69"/>
        <v>#NUM!</v>
      </c>
      <c r="BI448" s="162" t="e">
        <f t="shared" si="69"/>
        <v>#NUM!</v>
      </c>
      <c r="BJ448" s="162" t="e">
        <f t="shared" si="69"/>
        <v>#NUM!</v>
      </c>
      <c r="BK448" s="162" t="e">
        <f t="shared" si="69"/>
        <v>#NUM!</v>
      </c>
      <c r="BL448" s="162" t="e">
        <f t="shared" si="69"/>
        <v>#NUM!</v>
      </c>
      <c r="BM448" s="162" t="e">
        <f t="shared" si="70"/>
        <v>#NUM!</v>
      </c>
      <c r="BN448" s="162" t="e">
        <f t="shared" si="70"/>
        <v>#NUM!</v>
      </c>
      <c r="BO448" s="162" t="e">
        <f t="shared" si="70"/>
        <v>#NUM!</v>
      </c>
      <c r="BP448" s="162" t="e">
        <f t="shared" si="70"/>
        <v>#NUM!</v>
      </c>
      <c r="BQ448" s="162" t="e">
        <f t="shared" si="70"/>
        <v>#NUM!</v>
      </c>
      <c r="BR448" s="162" t="e">
        <f t="shared" si="70"/>
        <v>#NUM!</v>
      </c>
      <c r="BS448" s="162" t="e">
        <f t="shared" si="70"/>
        <v>#NUM!</v>
      </c>
      <c r="BT448" s="162" t="e">
        <f t="shared" si="70"/>
        <v>#NUM!</v>
      </c>
      <c r="BU448" s="162" t="e">
        <f t="shared" si="70"/>
        <v>#NUM!</v>
      </c>
      <c r="BV448" s="162" t="e">
        <f t="shared" si="70"/>
        <v>#NUM!</v>
      </c>
      <c r="BW448" s="162" t="e">
        <f t="shared" si="70"/>
        <v>#NUM!</v>
      </c>
      <c r="BX448" s="162" t="e">
        <f t="shared" si="70"/>
        <v>#NUM!</v>
      </c>
      <c r="BY448" s="162" t="e">
        <f t="shared" si="70"/>
        <v>#NUM!</v>
      </c>
      <c r="BZ448" s="162" t="e">
        <f t="shared" si="70"/>
        <v>#NUM!</v>
      </c>
      <c r="CA448" s="162" t="e">
        <f t="shared" si="70"/>
        <v>#NUM!</v>
      </c>
      <c r="CB448" s="162" t="e">
        <f t="shared" si="70"/>
        <v>#NUM!</v>
      </c>
      <c r="CC448" s="162" t="e">
        <f t="shared" si="70"/>
        <v>#NUM!</v>
      </c>
      <c r="CD448" s="162" t="e">
        <f t="shared" si="70"/>
        <v>#NUM!</v>
      </c>
      <c r="CE448" s="162" t="e">
        <f t="shared" si="70"/>
        <v>#NUM!</v>
      </c>
      <c r="CF448" s="162" t="e">
        <f t="shared" si="70"/>
        <v>#NUM!</v>
      </c>
      <c r="CG448" s="162" t="e">
        <f t="shared" si="70"/>
        <v>#NUM!</v>
      </c>
      <c r="CH448" s="162" t="e">
        <f t="shared" si="70"/>
        <v>#NUM!</v>
      </c>
      <c r="CI448" s="162" t="e">
        <f t="shared" si="70"/>
        <v>#NUM!</v>
      </c>
      <c r="CJ448" s="162" t="e">
        <f t="shared" si="70"/>
        <v>#NUM!</v>
      </c>
      <c r="CK448" s="162" t="e">
        <f t="shared" si="70"/>
        <v>#NUM!</v>
      </c>
      <c r="CL448" s="162" t="e">
        <f t="shared" si="70"/>
        <v>#NUM!</v>
      </c>
      <c r="CM448" s="162" t="e">
        <f t="shared" si="70"/>
        <v>#NUM!</v>
      </c>
      <c r="CN448" s="162" t="e">
        <f t="shared" si="70"/>
        <v>#NUM!</v>
      </c>
      <c r="CO448" s="162" t="e">
        <f t="shared" si="70"/>
        <v>#NUM!</v>
      </c>
      <c r="CP448" s="162" t="e">
        <f t="shared" si="70"/>
        <v>#NUM!</v>
      </c>
    </row>
    <row r="449" spans="13:94" ht="15" customHeight="1" x14ac:dyDescent="0.3">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row>
    <row r="450" spans="13:94" ht="15" customHeight="1" x14ac:dyDescent="0.3">
      <c r="O450" s="2" t="s">
        <v>129</v>
      </c>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row>
    <row r="451" spans="13:94" ht="15" customHeight="1" x14ac:dyDescent="0.3">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row>
    <row r="452" spans="13:94" ht="15" customHeight="1" x14ac:dyDescent="0.3">
      <c r="M452" s="2">
        <v>1</v>
      </c>
      <c r="N452" s="2" t="str">
        <f>IF(ISTEXT(O452),$O$450,"")</f>
        <v/>
      </c>
      <c r="O452" s="2" t="e" cm="1">
        <f t="array" ref="O452">INDEX($A$400:$A$429,SMALL(IF(ISNUMBER(MATCH($B$400:$B$429,$O$450,0)),MATCH(ROW($B$400:$B$429),ROW($B$400:$B$429)),""),ROWS($A$1:A1)))</f>
        <v>#NUM!</v>
      </c>
      <c r="P452" s="162" t="e">
        <f>INDEX(P$14:P$217,(MATCH($N452&amp;$O452,$H$14:$H$217,0)))</f>
        <v>#NUM!</v>
      </c>
      <c r="Q452" s="162" t="e">
        <f t="shared" ref="Q452:BL457" si="71">INDEX(Q$14:Q$217,(MATCH($N452&amp;$O452,$H$14:$H$217,0)))</f>
        <v>#NUM!</v>
      </c>
      <c r="R452" s="162" t="e">
        <f t="shared" si="71"/>
        <v>#NUM!</v>
      </c>
      <c r="S452" s="162" t="e">
        <f t="shared" si="71"/>
        <v>#NUM!</v>
      </c>
      <c r="T452" s="162" t="e">
        <f t="shared" si="71"/>
        <v>#NUM!</v>
      </c>
      <c r="U452" s="162" t="e">
        <f t="shared" si="71"/>
        <v>#NUM!</v>
      </c>
      <c r="V452" s="162" t="e">
        <f t="shared" si="71"/>
        <v>#NUM!</v>
      </c>
      <c r="W452" s="162" t="e">
        <f t="shared" si="71"/>
        <v>#NUM!</v>
      </c>
      <c r="X452" s="162" t="e">
        <f t="shared" si="71"/>
        <v>#NUM!</v>
      </c>
      <c r="Y452" s="162" t="e">
        <f t="shared" si="71"/>
        <v>#NUM!</v>
      </c>
      <c r="Z452" s="162" t="e">
        <f t="shared" si="71"/>
        <v>#NUM!</v>
      </c>
      <c r="AA452" s="162" t="e">
        <f t="shared" si="71"/>
        <v>#NUM!</v>
      </c>
      <c r="AB452" s="162" t="e">
        <f t="shared" si="71"/>
        <v>#NUM!</v>
      </c>
      <c r="AC452" s="162" t="e">
        <f t="shared" si="71"/>
        <v>#NUM!</v>
      </c>
      <c r="AD452" s="162" t="e">
        <f t="shared" si="71"/>
        <v>#NUM!</v>
      </c>
      <c r="AE452" s="162" t="e">
        <f t="shared" si="71"/>
        <v>#NUM!</v>
      </c>
      <c r="AF452" s="162" t="e">
        <f t="shared" si="71"/>
        <v>#NUM!</v>
      </c>
      <c r="AG452" s="162" t="e">
        <f t="shared" si="71"/>
        <v>#NUM!</v>
      </c>
      <c r="AH452" s="162" t="e">
        <f t="shared" si="71"/>
        <v>#NUM!</v>
      </c>
      <c r="AI452" s="162" t="e">
        <f t="shared" si="71"/>
        <v>#NUM!</v>
      </c>
      <c r="AJ452" s="162" t="e">
        <f t="shared" si="71"/>
        <v>#NUM!</v>
      </c>
      <c r="AK452" s="162" t="e">
        <f t="shared" si="71"/>
        <v>#NUM!</v>
      </c>
      <c r="AL452" s="162" t="e">
        <f t="shared" si="71"/>
        <v>#NUM!</v>
      </c>
      <c r="AM452" s="162" t="e">
        <f t="shared" si="71"/>
        <v>#NUM!</v>
      </c>
      <c r="AN452" s="162" t="e">
        <f t="shared" si="71"/>
        <v>#NUM!</v>
      </c>
      <c r="AO452" s="162" t="e">
        <f t="shared" si="71"/>
        <v>#NUM!</v>
      </c>
      <c r="AP452" s="162" t="e">
        <f t="shared" si="71"/>
        <v>#NUM!</v>
      </c>
      <c r="AQ452" s="162" t="e">
        <f t="shared" si="71"/>
        <v>#NUM!</v>
      </c>
      <c r="AR452" s="162" t="e">
        <f t="shared" si="71"/>
        <v>#NUM!</v>
      </c>
      <c r="AS452" s="162" t="e">
        <f t="shared" si="71"/>
        <v>#NUM!</v>
      </c>
      <c r="AT452" s="162" t="e">
        <f t="shared" si="71"/>
        <v>#NUM!</v>
      </c>
      <c r="AU452" s="162" t="e">
        <f t="shared" si="71"/>
        <v>#NUM!</v>
      </c>
      <c r="AV452" s="162" t="e">
        <f t="shared" si="71"/>
        <v>#NUM!</v>
      </c>
      <c r="AW452" s="162" t="e">
        <f t="shared" si="71"/>
        <v>#NUM!</v>
      </c>
      <c r="AX452" s="162" t="e">
        <f t="shared" si="71"/>
        <v>#NUM!</v>
      </c>
      <c r="AY452" s="162" t="e">
        <f t="shared" si="71"/>
        <v>#NUM!</v>
      </c>
      <c r="AZ452" s="162" t="e">
        <f t="shared" si="71"/>
        <v>#NUM!</v>
      </c>
      <c r="BA452" s="162" t="e">
        <f t="shared" si="71"/>
        <v>#NUM!</v>
      </c>
      <c r="BB452" s="162" t="e">
        <f t="shared" si="71"/>
        <v>#NUM!</v>
      </c>
      <c r="BC452" s="162" t="e">
        <f t="shared" si="71"/>
        <v>#NUM!</v>
      </c>
      <c r="BD452" s="162" t="e">
        <f t="shared" si="71"/>
        <v>#NUM!</v>
      </c>
      <c r="BE452" s="162" t="e">
        <f t="shared" si="71"/>
        <v>#NUM!</v>
      </c>
      <c r="BF452" s="162" t="e">
        <f t="shared" si="71"/>
        <v>#NUM!</v>
      </c>
      <c r="BG452" s="162" t="e">
        <f t="shared" si="71"/>
        <v>#NUM!</v>
      </c>
      <c r="BH452" s="162" t="e">
        <f t="shared" si="71"/>
        <v>#NUM!</v>
      </c>
      <c r="BI452" s="162" t="e">
        <f t="shared" si="71"/>
        <v>#NUM!</v>
      </c>
      <c r="BJ452" s="162" t="e">
        <f t="shared" si="71"/>
        <v>#NUM!</v>
      </c>
      <c r="BK452" s="162" t="e">
        <f t="shared" si="71"/>
        <v>#NUM!</v>
      </c>
      <c r="BL452" s="162" t="e">
        <f t="shared" si="71"/>
        <v>#NUM!</v>
      </c>
      <c r="BM452" s="162" t="e">
        <f t="shared" ref="BM452:CP460" si="72">INDEX(BM$14:BM$217,(MATCH($N452&amp;$O452,$H$14:$H$217,0)))</f>
        <v>#NUM!</v>
      </c>
      <c r="BN452" s="162" t="e">
        <f t="shared" si="72"/>
        <v>#NUM!</v>
      </c>
      <c r="BO452" s="162" t="e">
        <f t="shared" si="72"/>
        <v>#NUM!</v>
      </c>
      <c r="BP452" s="162" t="e">
        <f t="shared" si="72"/>
        <v>#NUM!</v>
      </c>
      <c r="BQ452" s="162" t="e">
        <f t="shared" si="72"/>
        <v>#NUM!</v>
      </c>
      <c r="BR452" s="162" t="e">
        <f t="shared" si="72"/>
        <v>#NUM!</v>
      </c>
      <c r="BS452" s="162" t="e">
        <f t="shared" si="72"/>
        <v>#NUM!</v>
      </c>
      <c r="BT452" s="162" t="e">
        <f t="shared" si="72"/>
        <v>#NUM!</v>
      </c>
      <c r="BU452" s="162" t="e">
        <f t="shared" si="72"/>
        <v>#NUM!</v>
      </c>
      <c r="BV452" s="162" t="e">
        <f t="shared" si="72"/>
        <v>#NUM!</v>
      </c>
      <c r="BW452" s="162" t="e">
        <f t="shared" si="72"/>
        <v>#NUM!</v>
      </c>
      <c r="BX452" s="162" t="e">
        <f t="shared" si="72"/>
        <v>#NUM!</v>
      </c>
      <c r="BY452" s="162" t="e">
        <f t="shared" si="72"/>
        <v>#NUM!</v>
      </c>
      <c r="BZ452" s="162" t="e">
        <f t="shared" si="72"/>
        <v>#NUM!</v>
      </c>
      <c r="CA452" s="162" t="e">
        <f t="shared" si="72"/>
        <v>#NUM!</v>
      </c>
      <c r="CB452" s="162" t="e">
        <f t="shared" si="72"/>
        <v>#NUM!</v>
      </c>
      <c r="CC452" s="162" t="e">
        <f t="shared" si="72"/>
        <v>#NUM!</v>
      </c>
      <c r="CD452" s="162" t="e">
        <f t="shared" si="72"/>
        <v>#NUM!</v>
      </c>
      <c r="CE452" s="162" t="e">
        <f t="shared" si="72"/>
        <v>#NUM!</v>
      </c>
      <c r="CF452" s="162" t="e">
        <f t="shared" si="72"/>
        <v>#NUM!</v>
      </c>
      <c r="CG452" s="162" t="e">
        <f t="shared" si="72"/>
        <v>#NUM!</v>
      </c>
      <c r="CH452" s="162" t="e">
        <f t="shared" si="72"/>
        <v>#NUM!</v>
      </c>
      <c r="CI452" s="162" t="e">
        <f t="shared" si="72"/>
        <v>#NUM!</v>
      </c>
      <c r="CJ452" s="162" t="e">
        <f t="shared" si="72"/>
        <v>#NUM!</v>
      </c>
      <c r="CK452" s="162" t="e">
        <f t="shared" si="72"/>
        <v>#NUM!</v>
      </c>
      <c r="CL452" s="162" t="e">
        <f t="shared" si="72"/>
        <v>#NUM!</v>
      </c>
      <c r="CM452" s="162" t="e">
        <f t="shared" si="72"/>
        <v>#NUM!</v>
      </c>
      <c r="CN452" s="162" t="e">
        <f t="shared" si="72"/>
        <v>#NUM!</v>
      </c>
      <c r="CO452" s="162" t="e">
        <f t="shared" si="72"/>
        <v>#NUM!</v>
      </c>
      <c r="CP452" s="162" t="e">
        <f t="shared" si="72"/>
        <v>#NUM!</v>
      </c>
    </row>
    <row r="453" spans="13:94" ht="15" customHeight="1" x14ac:dyDescent="0.3">
      <c r="M453" s="2">
        <f>M452+1</f>
        <v>2</v>
      </c>
      <c r="N453" s="2" t="str">
        <f t="shared" ref="N453:N461" si="73">IF(ISTEXT(O453),$O$450,"")</f>
        <v/>
      </c>
      <c r="O453" s="2" t="e" cm="1">
        <f t="array" ref="O453">INDEX($A$400:$A$429,SMALL(IF(ISNUMBER(MATCH($B$400:$B$429,$O$450,0)),MATCH(ROW($B$400:$B$429),ROW($B$400:$B$429)),""),ROWS($A$1:A2)))</f>
        <v>#NUM!</v>
      </c>
      <c r="P453" s="162" t="e">
        <f>INDEX(P$14:P$217,(MATCH($N453&amp;$O453,$H$14:$H$217,0)))</f>
        <v>#NUM!</v>
      </c>
      <c r="Q453" s="162" t="e">
        <f t="shared" si="71"/>
        <v>#NUM!</v>
      </c>
      <c r="R453" s="162" t="e">
        <f t="shared" si="71"/>
        <v>#NUM!</v>
      </c>
      <c r="S453" s="162" t="e">
        <f t="shared" si="71"/>
        <v>#NUM!</v>
      </c>
      <c r="T453" s="162" t="e">
        <f t="shared" si="71"/>
        <v>#NUM!</v>
      </c>
      <c r="U453" s="162" t="e">
        <f t="shared" si="71"/>
        <v>#NUM!</v>
      </c>
      <c r="V453" s="162" t="e">
        <f t="shared" si="71"/>
        <v>#NUM!</v>
      </c>
      <c r="W453" s="162" t="e">
        <f t="shared" si="71"/>
        <v>#NUM!</v>
      </c>
      <c r="X453" s="162" t="e">
        <f t="shared" si="71"/>
        <v>#NUM!</v>
      </c>
      <c r="Y453" s="162" t="e">
        <f t="shared" si="71"/>
        <v>#NUM!</v>
      </c>
      <c r="Z453" s="162" t="e">
        <f t="shared" si="71"/>
        <v>#NUM!</v>
      </c>
      <c r="AA453" s="162" t="e">
        <f t="shared" si="71"/>
        <v>#NUM!</v>
      </c>
      <c r="AB453" s="162" t="e">
        <f t="shared" si="71"/>
        <v>#NUM!</v>
      </c>
      <c r="AC453" s="162" t="e">
        <f t="shared" si="71"/>
        <v>#NUM!</v>
      </c>
      <c r="AD453" s="162" t="e">
        <f t="shared" si="71"/>
        <v>#NUM!</v>
      </c>
      <c r="AE453" s="162" t="e">
        <f t="shared" si="71"/>
        <v>#NUM!</v>
      </c>
      <c r="AF453" s="162" t="e">
        <f t="shared" si="71"/>
        <v>#NUM!</v>
      </c>
      <c r="AG453" s="162" t="e">
        <f t="shared" si="71"/>
        <v>#NUM!</v>
      </c>
      <c r="AH453" s="162" t="e">
        <f t="shared" si="71"/>
        <v>#NUM!</v>
      </c>
      <c r="AI453" s="162" t="e">
        <f t="shared" si="71"/>
        <v>#NUM!</v>
      </c>
      <c r="AJ453" s="162" t="e">
        <f t="shared" si="71"/>
        <v>#NUM!</v>
      </c>
      <c r="AK453" s="162" t="e">
        <f t="shared" si="71"/>
        <v>#NUM!</v>
      </c>
      <c r="AL453" s="162" t="e">
        <f t="shared" si="71"/>
        <v>#NUM!</v>
      </c>
      <c r="AM453" s="162" t="e">
        <f t="shared" si="71"/>
        <v>#NUM!</v>
      </c>
      <c r="AN453" s="162" t="e">
        <f t="shared" si="71"/>
        <v>#NUM!</v>
      </c>
      <c r="AO453" s="162" t="e">
        <f t="shared" si="71"/>
        <v>#NUM!</v>
      </c>
      <c r="AP453" s="162" t="e">
        <f t="shared" si="71"/>
        <v>#NUM!</v>
      </c>
      <c r="AQ453" s="162" t="e">
        <f t="shared" si="71"/>
        <v>#NUM!</v>
      </c>
      <c r="AR453" s="162" t="e">
        <f t="shared" si="71"/>
        <v>#NUM!</v>
      </c>
      <c r="AS453" s="162" t="e">
        <f t="shared" si="71"/>
        <v>#NUM!</v>
      </c>
      <c r="AT453" s="162" t="e">
        <f t="shared" si="71"/>
        <v>#NUM!</v>
      </c>
      <c r="AU453" s="162" t="e">
        <f t="shared" si="71"/>
        <v>#NUM!</v>
      </c>
      <c r="AV453" s="162" t="e">
        <f t="shared" si="71"/>
        <v>#NUM!</v>
      </c>
      <c r="AW453" s="162" t="e">
        <f t="shared" si="71"/>
        <v>#NUM!</v>
      </c>
      <c r="AX453" s="162" t="e">
        <f t="shared" si="71"/>
        <v>#NUM!</v>
      </c>
      <c r="AY453" s="162" t="e">
        <f t="shared" si="71"/>
        <v>#NUM!</v>
      </c>
      <c r="AZ453" s="162" t="e">
        <f t="shared" si="71"/>
        <v>#NUM!</v>
      </c>
      <c r="BA453" s="162" t="e">
        <f t="shared" si="71"/>
        <v>#NUM!</v>
      </c>
      <c r="BB453" s="162" t="e">
        <f t="shared" si="71"/>
        <v>#NUM!</v>
      </c>
      <c r="BC453" s="162" t="e">
        <f t="shared" si="71"/>
        <v>#NUM!</v>
      </c>
      <c r="BD453" s="162" t="e">
        <f t="shared" si="71"/>
        <v>#NUM!</v>
      </c>
      <c r="BE453" s="162" t="e">
        <f t="shared" si="71"/>
        <v>#NUM!</v>
      </c>
      <c r="BF453" s="162" t="e">
        <f t="shared" si="71"/>
        <v>#NUM!</v>
      </c>
      <c r="BG453" s="162" t="e">
        <f t="shared" si="71"/>
        <v>#NUM!</v>
      </c>
      <c r="BH453" s="162" t="e">
        <f t="shared" si="71"/>
        <v>#NUM!</v>
      </c>
      <c r="BI453" s="162" t="e">
        <f t="shared" si="71"/>
        <v>#NUM!</v>
      </c>
      <c r="BJ453" s="162" t="e">
        <f t="shared" si="71"/>
        <v>#NUM!</v>
      </c>
      <c r="BK453" s="162" t="e">
        <f t="shared" si="71"/>
        <v>#NUM!</v>
      </c>
      <c r="BL453" s="162" t="e">
        <f t="shared" si="71"/>
        <v>#NUM!</v>
      </c>
      <c r="BM453" s="162" t="e">
        <f t="shared" si="72"/>
        <v>#NUM!</v>
      </c>
      <c r="BN453" s="162" t="e">
        <f t="shared" si="72"/>
        <v>#NUM!</v>
      </c>
      <c r="BO453" s="162" t="e">
        <f t="shared" si="72"/>
        <v>#NUM!</v>
      </c>
      <c r="BP453" s="162" t="e">
        <f t="shared" si="72"/>
        <v>#NUM!</v>
      </c>
      <c r="BQ453" s="162" t="e">
        <f t="shared" si="72"/>
        <v>#NUM!</v>
      </c>
      <c r="BR453" s="162" t="e">
        <f t="shared" si="72"/>
        <v>#NUM!</v>
      </c>
      <c r="BS453" s="162" t="e">
        <f t="shared" si="72"/>
        <v>#NUM!</v>
      </c>
      <c r="BT453" s="162" t="e">
        <f t="shared" si="72"/>
        <v>#NUM!</v>
      </c>
      <c r="BU453" s="162" t="e">
        <f t="shared" si="72"/>
        <v>#NUM!</v>
      </c>
      <c r="BV453" s="162" t="e">
        <f t="shared" si="72"/>
        <v>#NUM!</v>
      </c>
      <c r="BW453" s="162" t="e">
        <f t="shared" si="72"/>
        <v>#NUM!</v>
      </c>
      <c r="BX453" s="162" t="e">
        <f t="shared" si="72"/>
        <v>#NUM!</v>
      </c>
      <c r="BY453" s="162" t="e">
        <f t="shared" si="72"/>
        <v>#NUM!</v>
      </c>
      <c r="BZ453" s="162" t="e">
        <f t="shared" si="72"/>
        <v>#NUM!</v>
      </c>
      <c r="CA453" s="162" t="e">
        <f t="shared" si="72"/>
        <v>#NUM!</v>
      </c>
      <c r="CB453" s="162" t="e">
        <f t="shared" si="72"/>
        <v>#NUM!</v>
      </c>
      <c r="CC453" s="162" t="e">
        <f t="shared" si="72"/>
        <v>#NUM!</v>
      </c>
      <c r="CD453" s="162" t="e">
        <f t="shared" si="72"/>
        <v>#NUM!</v>
      </c>
      <c r="CE453" s="162" t="e">
        <f t="shared" si="72"/>
        <v>#NUM!</v>
      </c>
      <c r="CF453" s="162" t="e">
        <f t="shared" si="72"/>
        <v>#NUM!</v>
      </c>
      <c r="CG453" s="162" t="e">
        <f t="shared" si="72"/>
        <v>#NUM!</v>
      </c>
      <c r="CH453" s="162" t="e">
        <f t="shared" si="72"/>
        <v>#NUM!</v>
      </c>
      <c r="CI453" s="162" t="e">
        <f t="shared" si="72"/>
        <v>#NUM!</v>
      </c>
      <c r="CJ453" s="162" t="e">
        <f t="shared" si="72"/>
        <v>#NUM!</v>
      </c>
      <c r="CK453" s="162" t="e">
        <f t="shared" si="72"/>
        <v>#NUM!</v>
      </c>
      <c r="CL453" s="162" t="e">
        <f t="shared" si="72"/>
        <v>#NUM!</v>
      </c>
      <c r="CM453" s="162" t="e">
        <f t="shared" si="72"/>
        <v>#NUM!</v>
      </c>
      <c r="CN453" s="162" t="e">
        <f t="shared" si="72"/>
        <v>#NUM!</v>
      </c>
      <c r="CO453" s="162" t="e">
        <f t="shared" si="72"/>
        <v>#NUM!</v>
      </c>
      <c r="CP453" s="162" t="e">
        <f t="shared" si="72"/>
        <v>#NUM!</v>
      </c>
    </row>
    <row r="454" spans="13:94" ht="15" customHeight="1" x14ac:dyDescent="0.3">
      <c r="M454" s="2">
        <f t="shared" ref="M454:M460" si="74">M453+1</f>
        <v>3</v>
      </c>
      <c r="N454" s="2" t="str">
        <f t="shared" si="73"/>
        <v/>
      </c>
      <c r="O454" s="2" t="e" cm="1">
        <f t="array" ref="O454">INDEX($A$400:$A$429,SMALL(IF(ISNUMBER(MATCH($B$400:$B$429,$O$450,0)),MATCH(ROW($B$400:$B$429),ROW($B$400:$B$429)),""),ROWS($A$1:A3)))</f>
        <v>#NUM!</v>
      </c>
      <c r="P454" s="162" t="e">
        <f t="shared" ref="P454:AE461" si="75">INDEX(P$14:P$217,(MATCH($N454&amp;$O454,$H$14:$H$217,0)))</f>
        <v>#NUM!</v>
      </c>
      <c r="Q454" s="162" t="e">
        <f t="shared" si="71"/>
        <v>#NUM!</v>
      </c>
      <c r="R454" s="162" t="e">
        <f t="shared" si="71"/>
        <v>#NUM!</v>
      </c>
      <c r="S454" s="162" t="e">
        <f t="shared" si="71"/>
        <v>#NUM!</v>
      </c>
      <c r="T454" s="162" t="e">
        <f t="shared" si="71"/>
        <v>#NUM!</v>
      </c>
      <c r="U454" s="162" t="e">
        <f t="shared" si="71"/>
        <v>#NUM!</v>
      </c>
      <c r="V454" s="162" t="e">
        <f t="shared" si="71"/>
        <v>#NUM!</v>
      </c>
      <c r="W454" s="162" t="e">
        <f t="shared" si="71"/>
        <v>#NUM!</v>
      </c>
      <c r="X454" s="162" t="e">
        <f t="shared" si="71"/>
        <v>#NUM!</v>
      </c>
      <c r="Y454" s="162" t="e">
        <f t="shared" si="71"/>
        <v>#NUM!</v>
      </c>
      <c r="Z454" s="162" t="e">
        <f t="shared" si="71"/>
        <v>#NUM!</v>
      </c>
      <c r="AA454" s="162" t="e">
        <f t="shared" si="71"/>
        <v>#NUM!</v>
      </c>
      <c r="AB454" s="162" t="e">
        <f t="shared" si="71"/>
        <v>#NUM!</v>
      </c>
      <c r="AC454" s="162" t="e">
        <f t="shared" si="71"/>
        <v>#NUM!</v>
      </c>
      <c r="AD454" s="162" t="e">
        <f t="shared" si="71"/>
        <v>#NUM!</v>
      </c>
      <c r="AE454" s="162" t="e">
        <f t="shared" si="71"/>
        <v>#NUM!</v>
      </c>
      <c r="AF454" s="162" t="e">
        <f t="shared" si="71"/>
        <v>#NUM!</v>
      </c>
      <c r="AG454" s="162" t="e">
        <f t="shared" si="71"/>
        <v>#NUM!</v>
      </c>
      <c r="AH454" s="162" t="e">
        <f t="shared" si="71"/>
        <v>#NUM!</v>
      </c>
      <c r="AI454" s="162" t="e">
        <f t="shared" si="71"/>
        <v>#NUM!</v>
      </c>
      <c r="AJ454" s="162" t="e">
        <f t="shared" si="71"/>
        <v>#NUM!</v>
      </c>
      <c r="AK454" s="162" t="e">
        <f t="shared" si="71"/>
        <v>#NUM!</v>
      </c>
      <c r="AL454" s="162" t="e">
        <f t="shared" si="71"/>
        <v>#NUM!</v>
      </c>
      <c r="AM454" s="162" t="e">
        <f t="shared" si="71"/>
        <v>#NUM!</v>
      </c>
      <c r="AN454" s="162" t="e">
        <f t="shared" si="71"/>
        <v>#NUM!</v>
      </c>
      <c r="AO454" s="162" t="e">
        <f t="shared" si="71"/>
        <v>#NUM!</v>
      </c>
      <c r="AP454" s="162" t="e">
        <f t="shared" si="71"/>
        <v>#NUM!</v>
      </c>
      <c r="AQ454" s="162" t="e">
        <f t="shared" si="71"/>
        <v>#NUM!</v>
      </c>
      <c r="AR454" s="162" t="e">
        <f t="shared" si="71"/>
        <v>#NUM!</v>
      </c>
      <c r="AS454" s="162" t="e">
        <f t="shared" si="71"/>
        <v>#NUM!</v>
      </c>
      <c r="AT454" s="162" t="e">
        <f t="shared" si="71"/>
        <v>#NUM!</v>
      </c>
      <c r="AU454" s="162" t="e">
        <f t="shared" si="71"/>
        <v>#NUM!</v>
      </c>
      <c r="AV454" s="162" t="e">
        <f t="shared" si="71"/>
        <v>#NUM!</v>
      </c>
      <c r="AW454" s="162" t="e">
        <f t="shared" si="71"/>
        <v>#NUM!</v>
      </c>
      <c r="AX454" s="162" t="e">
        <f t="shared" si="71"/>
        <v>#NUM!</v>
      </c>
      <c r="AY454" s="162" t="e">
        <f t="shared" si="71"/>
        <v>#NUM!</v>
      </c>
      <c r="AZ454" s="162" t="e">
        <f t="shared" si="71"/>
        <v>#NUM!</v>
      </c>
      <c r="BA454" s="162" t="e">
        <f t="shared" si="71"/>
        <v>#NUM!</v>
      </c>
      <c r="BB454" s="162" t="e">
        <f t="shared" si="71"/>
        <v>#NUM!</v>
      </c>
      <c r="BC454" s="162" t="e">
        <f t="shared" si="71"/>
        <v>#NUM!</v>
      </c>
      <c r="BD454" s="162" t="e">
        <f t="shared" si="71"/>
        <v>#NUM!</v>
      </c>
      <c r="BE454" s="162" t="e">
        <f t="shared" si="71"/>
        <v>#NUM!</v>
      </c>
      <c r="BF454" s="162" t="e">
        <f t="shared" si="71"/>
        <v>#NUM!</v>
      </c>
      <c r="BG454" s="162" t="e">
        <f t="shared" si="71"/>
        <v>#NUM!</v>
      </c>
      <c r="BH454" s="162" t="e">
        <f t="shared" si="71"/>
        <v>#NUM!</v>
      </c>
      <c r="BI454" s="162" t="e">
        <f t="shared" si="71"/>
        <v>#NUM!</v>
      </c>
      <c r="BJ454" s="162" t="e">
        <f t="shared" si="71"/>
        <v>#NUM!</v>
      </c>
      <c r="BK454" s="162" t="e">
        <f t="shared" si="71"/>
        <v>#NUM!</v>
      </c>
      <c r="BL454" s="162" t="e">
        <f t="shared" si="71"/>
        <v>#NUM!</v>
      </c>
      <c r="BM454" s="162" t="e">
        <f t="shared" si="72"/>
        <v>#NUM!</v>
      </c>
      <c r="BN454" s="162" t="e">
        <f t="shared" si="72"/>
        <v>#NUM!</v>
      </c>
      <c r="BO454" s="162" t="e">
        <f t="shared" si="72"/>
        <v>#NUM!</v>
      </c>
      <c r="BP454" s="162" t="e">
        <f t="shared" si="72"/>
        <v>#NUM!</v>
      </c>
      <c r="BQ454" s="162" t="e">
        <f t="shared" si="72"/>
        <v>#NUM!</v>
      </c>
      <c r="BR454" s="162" t="e">
        <f t="shared" si="72"/>
        <v>#NUM!</v>
      </c>
      <c r="BS454" s="162" t="e">
        <f t="shared" si="72"/>
        <v>#NUM!</v>
      </c>
      <c r="BT454" s="162" t="e">
        <f t="shared" si="72"/>
        <v>#NUM!</v>
      </c>
      <c r="BU454" s="162" t="e">
        <f t="shared" si="72"/>
        <v>#NUM!</v>
      </c>
      <c r="BV454" s="162" t="e">
        <f t="shared" si="72"/>
        <v>#NUM!</v>
      </c>
      <c r="BW454" s="162" t="e">
        <f t="shared" si="72"/>
        <v>#NUM!</v>
      </c>
      <c r="BX454" s="162" t="e">
        <f t="shared" si="72"/>
        <v>#NUM!</v>
      </c>
      <c r="BY454" s="162" t="e">
        <f t="shared" si="72"/>
        <v>#NUM!</v>
      </c>
      <c r="BZ454" s="162" t="e">
        <f t="shared" si="72"/>
        <v>#NUM!</v>
      </c>
      <c r="CA454" s="162" t="e">
        <f t="shared" si="72"/>
        <v>#NUM!</v>
      </c>
      <c r="CB454" s="162" t="e">
        <f t="shared" si="72"/>
        <v>#NUM!</v>
      </c>
      <c r="CC454" s="162" t="e">
        <f t="shared" si="72"/>
        <v>#NUM!</v>
      </c>
      <c r="CD454" s="162" t="e">
        <f t="shared" si="72"/>
        <v>#NUM!</v>
      </c>
      <c r="CE454" s="162" t="e">
        <f t="shared" si="72"/>
        <v>#NUM!</v>
      </c>
      <c r="CF454" s="162" t="e">
        <f t="shared" si="72"/>
        <v>#NUM!</v>
      </c>
      <c r="CG454" s="162" t="e">
        <f t="shared" si="72"/>
        <v>#NUM!</v>
      </c>
      <c r="CH454" s="162" t="e">
        <f t="shared" si="72"/>
        <v>#NUM!</v>
      </c>
      <c r="CI454" s="162" t="e">
        <f t="shared" si="72"/>
        <v>#NUM!</v>
      </c>
      <c r="CJ454" s="162" t="e">
        <f t="shared" si="72"/>
        <v>#NUM!</v>
      </c>
      <c r="CK454" s="162" t="e">
        <f t="shared" si="72"/>
        <v>#NUM!</v>
      </c>
      <c r="CL454" s="162" t="e">
        <f t="shared" si="72"/>
        <v>#NUM!</v>
      </c>
      <c r="CM454" s="162" t="e">
        <f t="shared" si="72"/>
        <v>#NUM!</v>
      </c>
      <c r="CN454" s="162" t="e">
        <f t="shared" si="72"/>
        <v>#NUM!</v>
      </c>
      <c r="CO454" s="162" t="e">
        <f t="shared" si="72"/>
        <v>#NUM!</v>
      </c>
      <c r="CP454" s="162" t="e">
        <f t="shared" si="72"/>
        <v>#NUM!</v>
      </c>
    </row>
    <row r="455" spans="13:94" ht="15" customHeight="1" x14ac:dyDescent="0.3">
      <c r="M455" s="2">
        <f t="shared" si="74"/>
        <v>4</v>
      </c>
      <c r="N455" s="2" t="str">
        <f t="shared" si="73"/>
        <v/>
      </c>
      <c r="O455" s="2" t="e" cm="1">
        <f t="array" ref="O455">INDEX($A$400:$A$429,SMALL(IF(ISNUMBER(MATCH($B$400:$B$429,$O$450,0)),MATCH(ROW($B$400:$B$429),ROW($B$400:$B$429)),""),ROWS($A$1:A4)))</f>
        <v>#NUM!</v>
      </c>
      <c r="P455" s="162" t="e">
        <f t="shared" si="75"/>
        <v>#NUM!</v>
      </c>
      <c r="Q455" s="162" t="e">
        <f t="shared" si="71"/>
        <v>#NUM!</v>
      </c>
      <c r="R455" s="162" t="e">
        <f t="shared" si="71"/>
        <v>#NUM!</v>
      </c>
      <c r="S455" s="162" t="e">
        <f t="shared" si="71"/>
        <v>#NUM!</v>
      </c>
      <c r="T455" s="162" t="e">
        <f t="shared" si="71"/>
        <v>#NUM!</v>
      </c>
      <c r="U455" s="162" t="e">
        <f t="shared" si="71"/>
        <v>#NUM!</v>
      </c>
      <c r="V455" s="162" t="e">
        <f t="shared" si="71"/>
        <v>#NUM!</v>
      </c>
      <c r="W455" s="162" t="e">
        <f t="shared" si="71"/>
        <v>#NUM!</v>
      </c>
      <c r="X455" s="162" t="e">
        <f t="shared" si="71"/>
        <v>#NUM!</v>
      </c>
      <c r="Y455" s="162" t="e">
        <f t="shared" si="71"/>
        <v>#NUM!</v>
      </c>
      <c r="Z455" s="162" t="e">
        <f t="shared" si="71"/>
        <v>#NUM!</v>
      </c>
      <c r="AA455" s="162" t="e">
        <f t="shared" si="71"/>
        <v>#NUM!</v>
      </c>
      <c r="AB455" s="162" t="e">
        <f t="shared" si="71"/>
        <v>#NUM!</v>
      </c>
      <c r="AC455" s="162" t="e">
        <f t="shared" si="71"/>
        <v>#NUM!</v>
      </c>
      <c r="AD455" s="162" t="e">
        <f t="shared" si="71"/>
        <v>#NUM!</v>
      </c>
      <c r="AE455" s="162" t="e">
        <f t="shared" si="71"/>
        <v>#NUM!</v>
      </c>
      <c r="AF455" s="162" t="e">
        <f t="shared" si="71"/>
        <v>#NUM!</v>
      </c>
      <c r="AG455" s="162" t="e">
        <f t="shared" si="71"/>
        <v>#NUM!</v>
      </c>
      <c r="AH455" s="162" t="e">
        <f t="shared" si="71"/>
        <v>#NUM!</v>
      </c>
      <c r="AI455" s="162" t="e">
        <f t="shared" si="71"/>
        <v>#NUM!</v>
      </c>
      <c r="AJ455" s="162" t="e">
        <f t="shared" si="71"/>
        <v>#NUM!</v>
      </c>
      <c r="AK455" s="162" t="e">
        <f t="shared" si="71"/>
        <v>#NUM!</v>
      </c>
      <c r="AL455" s="162" t="e">
        <f t="shared" si="71"/>
        <v>#NUM!</v>
      </c>
      <c r="AM455" s="162" t="e">
        <f t="shared" si="71"/>
        <v>#NUM!</v>
      </c>
      <c r="AN455" s="162" t="e">
        <f t="shared" si="71"/>
        <v>#NUM!</v>
      </c>
      <c r="AO455" s="162" t="e">
        <f t="shared" si="71"/>
        <v>#NUM!</v>
      </c>
      <c r="AP455" s="162" t="e">
        <f t="shared" si="71"/>
        <v>#NUM!</v>
      </c>
      <c r="AQ455" s="162" t="e">
        <f t="shared" si="71"/>
        <v>#NUM!</v>
      </c>
      <c r="AR455" s="162" t="e">
        <f t="shared" si="71"/>
        <v>#NUM!</v>
      </c>
      <c r="AS455" s="162" t="e">
        <f t="shared" si="71"/>
        <v>#NUM!</v>
      </c>
      <c r="AT455" s="162" t="e">
        <f t="shared" si="71"/>
        <v>#NUM!</v>
      </c>
      <c r="AU455" s="162" t="e">
        <f t="shared" si="71"/>
        <v>#NUM!</v>
      </c>
      <c r="AV455" s="162" t="e">
        <f t="shared" si="71"/>
        <v>#NUM!</v>
      </c>
      <c r="AW455" s="162" t="e">
        <f t="shared" si="71"/>
        <v>#NUM!</v>
      </c>
      <c r="AX455" s="162" t="e">
        <f t="shared" si="71"/>
        <v>#NUM!</v>
      </c>
      <c r="AY455" s="162" t="e">
        <f t="shared" si="71"/>
        <v>#NUM!</v>
      </c>
      <c r="AZ455" s="162" t="e">
        <f t="shared" si="71"/>
        <v>#NUM!</v>
      </c>
      <c r="BA455" s="162" t="e">
        <f t="shared" si="71"/>
        <v>#NUM!</v>
      </c>
      <c r="BB455" s="162" t="e">
        <f t="shared" si="71"/>
        <v>#NUM!</v>
      </c>
      <c r="BC455" s="162" t="e">
        <f t="shared" si="71"/>
        <v>#NUM!</v>
      </c>
      <c r="BD455" s="162" t="e">
        <f t="shared" si="71"/>
        <v>#NUM!</v>
      </c>
      <c r="BE455" s="162" t="e">
        <f t="shared" si="71"/>
        <v>#NUM!</v>
      </c>
      <c r="BF455" s="162" t="e">
        <f t="shared" si="71"/>
        <v>#NUM!</v>
      </c>
      <c r="BG455" s="162" t="e">
        <f t="shared" si="71"/>
        <v>#NUM!</v>
      </c>
      <c r="BH455" s="162" t="e">
        <f t="shared" si="71"/>
        <v>#NUM!</v>
      </c>
      <c r="BI455" s="162" t="e">
        <f t="shared" si="71"/>
        <v>#NUM!</v>
      </c>
      <c r="BJ455" s="162" t="e">
        <f t="shared" si="71"/>
        <v>#NUM!</v>
      </c>
      <c r="BK455" s="162" t="e">
        <f t="shared" si="71"/>
        <v>#NUM!</v>
      </c>
      <c r="BL455" s="162" t="e">
        <f t="shared" si="71"/>
        <v>#NUM!</v>
      </c>
      <c r="BM455" s="162" t="e">
        <f t="shared" si="72"/>
        <v>#NUM!</v>
      </c>
      <c r="BN455" s="162" t="e">
        <f t="shared" si="72"/>
        <v>#NUM!</v>
      </c>
      <c r="BO455" s="162" t="e">
        <f t="shared" si="72"/>
        <v>#NUM!</v>
      </c>
      <c r="BP455" s="162" t="e">
        <f t="shared" si="72"/>
        <v>#NUM!</v>
      </c>
      <c r="BQ455" s="162" t="e">
        <f t="shared" si="72"/>
        <v>#NUM!</v>
      </c>
      <c r="BR455" s="162" t="e">
        <f t="shared" si="72"/>
        <v>#NUM!</v>
      </c>
      <c r="BS455" s="162" t="e">
        <f t="shared" si="72"/>
        <v>#NUM!</v>
      </c>
      <c r="BT455" s="162" t="e">
        <f t="shared" si="72"/>
        <v>#NUM!</v>
      </c>
      <c r="BU455" s="162" t="e">
        <f t="shared" si="72"/>
        <v>#NUM!</v>
      </c>
      <c r="BV455" s="162" t="e">
        <f t="shared" si="72"/>
        <v>#NUM!</v>
      </c>
      <c r="BW455" s="162" t="e">
        <f t="shared" si="72"/>
        <v>#NUM!</v>
      </c>
      <c r="BX455" s="162" t="e">
        <f t="shared" si="72"/>
        <v>#NUM!</v>
      </c>
      <c r="BY455" s="162" t="e">
        <f t="shared" si="72"/>
        <v>#NUM!</v>
      </c>
      <c r="BZ455" s="162" t="e">
        <f t="shared" si="72"/>
        <v>#NUM!</v>
      </c>
      <c r="CA455" s="162" t="e">
        <f t="shared" si="72"/>
        <v>#NUM!</v>
      </c>
      <c r="CB455" s="162" t="e">
        <f t="shared" si="72"/>
        <v>#NUM!</v>
      </c>
      <c r="CC455" s="162" t="e">
        <f t="shared" si="72"/>
        <v>#NUM!</v>
      </c>
      <c r="CD455" s="162" t="e">
        <f t="shared" si="72"/>
        <v>#NUM!</v>
      </c>
      <c r="CE455" s="162" t="e">
        <f t="shared" si="72"/>
        <v>#NUM!</v>
      </c>
      <c r="CF455" s="162" t="e">
        <f t="shared" si="72"/>
        <v>#NUM!</v>
      </c>
      <c r="CG455" s="162" t="e">
        <f t="shared" si="72"/>
        <v>#NUM!</v>
      </c>
      <c r="CH455" s="162" t="e">
        <f t="shared" si="72"/>
        <v>#NUM!</v>
      </c>
      <c r="CI455" s="162" t="e">
        <f t="shared" si="72"/>
        <v>#NUM!</v>
      </c>
      <c r="CJ455" s="162" t="e">
        <f t="shared" si="72"/>
        <v>#NUM!</v>
      </c>
      <c r="CK455" s="162" t="e">
        <f t="shared" si="72"/>
        <v>#NUM!</v>
      </c>
      <c r="CL455" s="162" t="e">
        <f t="shared" si="72"/>
        <v>#NUM!</v>
      </c>
      <c r="CM455" s="162" t="e">
        <f t="shared" si="72"/>
        <v>#NUM!</v>
      </c>
      <c r="CN455" s="162" t="e">
        <f t="shared" si="72"/>
        <v>#NUM!</v>
      </c>
      <c r="CO455" s="162" t="e">
        <f t="shared" si="72"/>
        <v>#NUM!</v>
      </c>
      <c r="CP455" s="162" t="e">
        <f t="shared" si="72"/>
        <v>#NUM!</v>
      </c>
    </row>
    <row r="456" spans="13:94" ht="15" customHeight="1" x14ac:dyDescent="0.3">
      <c r="M456" s="2">
        <f t="shared" si="74"/>
        <v>5</v>
      </c>
      <c r="N456" s="2" t="str">
        <f t="shared" si="73"/>
        <v/>
      </c>
      <c r="O456" s="2" t="e" cm="1">
        <f t="array" ref="O456">INDEX($A$400:$A$429,SMALL(IF(ISNUMBER(MATCH($B$400:$B$429,$O$450,0)),MATCH(ROW($B$400:$B$429),ROW($B$400:$B$429)),""),ROWS($A$1:A5)))</f>
        <v>#NUM!</v>
      </c>
      <c r="P456" s="162" t="e">
        <f t="shared" si="75"/>
        <v>#NUM!</v>
      </c>
      <c r="Q456" s="162" t="e">
        <f t="shared" si="71"/>
        <v>#NUM!</v>
      </c>
      <c r="R456" s="162" t="e">
        <f t="shared" si="71"/>
        <v>#NUM!</v>
      </c>
      <c r="S456" s="162" t="e">
        <f t="shared" si="71"/>
        <v>#NUM!</v>
      </c>
      <c r="T456" s="162" t="e">
        <f t="shared" si="71"/>
        <v>#NUM!</v>
      </c>
      <c r="U456" s="162" t="e">
        <f t="shared" si="71"/>
        <v>#NUM!</v>
      </c>
      <c r="V456" s="162" t="e">
        <f t="shared" si="71"/>
        <v>#NUM!</v>
      </c>
      <c r="W456" s="162" t="e">
        <f t="shared" si="71"/>
        <v>#NUM!</v>
      </c>
      <c r="X456" s="162" t="e">
        <f t="shared" si="71"/>
        <v>#NUM!</v>
      </c>
      <c r="Y456" s="162" t="e">
        <f t="shared" si="71"/>
        <v>#NUM!</v>
      </c>
      <c r="Z456" s="162" t="e">
        <f t="shared" si="71"/>
        <v>#NUM!</v>
      </c>
      <c r="AA456" s="162" t="e">
        <f t="shared" si="71"/>
        <v>#NUM!</v>
      </c>
      <c r="AB456" s="162" t="e">
        <f t="shared" si="71"/>
        <v>#NUM!</v>
      </c>
      <c r="AC456" s="162" t="e">
        <f t="shared" si="71"/>
        <v>#NUM!</v>
      </c>
      <c r="AD456" s="162" t="e">
        <f t="shared" si="71"/>
        <v>#NUM!</v>
      </c>
      <c r="AE456" s="162" t="e">
        <f t="shared" si="71"/>
        <v>#NUM!</v>
      </c>
      <c r="AF456" s="162" t="e">
        <f t="shared" si="71"/>
        <v>#NUM!</v>
      </c>
      <c r="AG456" s="162" t="e">
        <f t="shared" si="71"/>
        <v>#NUM!</v>
      </c>
      <c r="AH456" s="162" t="e">
        <f t="shared" si="71"/>
        <v>#NUM!</v>
      </c>
      <c r="AI456" s="162" t="e">
        <f t="shared" si="71"/>
        <v>#NUM!</v>
      </c>
      <c r="AJ456" s="162" t="e">
        <f t="shared" si="71"/>
        <v>#NUM!</v>
      </c>
      <c r="AK456" s="162" t="e">
        <f t="shared" si="71"/>
        <v>#NUM!</v>
      </c>
      <c r="AL456" s="162" t="e">
        <f t="shared" si="71"/>
        <v>#NUM!</v>
      </c>
      <c r="AM456" s="162" t="e">
        <f t="shared" si="71"/>
        <v>#NUM!</v>
      </c>
      <c r="AN456" s="162" t="e">
        <f t="shared" si="71"/>
        <v>#NUM!</v>
      </c>
      <c r="AO456" s="162" t="e">
        <f t="shared" si="71"/>
        <v>#NUM!</v>
      </c>
      <c r="AP456" s="162" t="e">
        <f t="shared" si="71"/>
        <v>#NUM!</v>
      </c>
      <c r="AQ456" s="162" t="e">
        <f t="shared" si="71"/>
        <v>#NUM!</v>
      </c>
      <c r="AR456" s="162" t="e">
        <f t="shared" si="71"/>
        <v>#NUM!</v>
      </c>
      <c r="AS456" s="162" t="e">
        <f t="shared" si="71"/>
        <v>#NUM!</v>
      </c>
      <c r="AT456" s="162" t="e">
        <f t="shared" si="71"/>
        <v>#NUM!</v>
      </c>
      <c r="AU456" s="162" t="e">
        <f t="shared" si="71"/>
        <v>#NUM!</v>
      </c>
      <c r="AV456" s="162" t="e">
        <f t="shared" si="71"/>
        <v>#NUM!</v>
      </c>
      <c r="AW456" s="162" t="e">
        <f t="shared" si="71"/>
        <v>#NUM!</v>
      </c>
      <c r="AX456" s="162" t="e">
        <f t="shared" si="71"/>
        <v>#NUM!</v>
      </c>
      <c r="AY456" s="162" t="e">
        <f t="shared" si="71"/>
        <v>#NUM!</v>
      </c>
      <c r="AZ456" s="162" t="e">
        <f t="shared" si="71"/>
        <v>#NUM!</v>
      </c>
      <c r="BA456" s="162" t="e">
        <f t="shared" si="71"/>
        <v>#NUM!</v>
      </c>
      <c r="BB456" s="162" t="e">
        <f t="shared" si="71"/>
        <v>#NUM!</v>
      </c>
      <c r="BC456" s="162" t="e">
        <f t="shared" si="71"/>
        <v>#NUM!</v>
      </c>
      <c r="BD456" s="162" t="e">
        <f t="shared" si="71"/>
        <v>#NUM!</v>
      </c>
      <c r="BE456" s="162" t="e">
        <f t="shared" si="71"/>
        <v>#NUM!</v>
      </c>
      <c r="BF456" s="162" t="e">
        <f t="shared" si="71"/>
        <v>#NUM!</v>
      </c>
      <c r="BG456" s="162" t="e">
        <f t="shared" si="71"/>
        <v>#NUM!</v>
      </c>
      <c r="BH456" s="162" t="e">
        <f t="shared" si="71"/>
        <v>#NUM!</v>
      </c>
      <c r="BI456" s="162" t="e">
        <f t="shared" si="71"/>
        <v>#NUM!</v>
      </c>
      <c r="BJ456" s="162" t="e">
        <f t="shared" si="71"/>
        <v>#NUM!</v>
      </c>
      <c r="BK456" s="162" t="e">
        <f t="shared" si="71"/>
        <v>#NUM!</v>
      </c>
      <c r="BL456" s="162" t="e">
        <f t="shared" si="71"/>
        <v>#NUM!</v>
      </c>
      <c r="BM456" s="162" t="e">
        <f t="shared" si="72"/>
        <v>#NUM!</v>
      </c>
      <c r="BN456" s="162" t="e">
        <f t="shared" si="72"/>
        <v>#NUM!</v>
      </c>
      <c r="BO456" s="162" t="e">
        <f t="shared" si="72"/>
        <v>#NUM!</v>
      </c>
      <c r="BP456" s="162" t="e">
        <f t="shared" si="72"/>
        <v>#NUM!</v>
      </c>
      <c r="BQ456" s="162" t="e">
        <f t="shared" si="72"/>
        <v>#NUM!</v>
      </c>
      <c r="BR456" s="162" t="e">
        <f t="shared" si="72"/>
        <v>#NUM!</v>
      </c>
      <c r="BS456" s="162" t="e">
        <f t="shared" si="72"/>
        <v>#NUM!</v>
      </c>
      <c r="BT456" s="162" t="e">
        <f t="shared" si="72"/>
        <v>#NUM!</v>
      </c>
      <c r="BU456" s="162" t="e">
        <f t="shared" si="72"/>
        <v>#NUM!</v>
      </c>
      <c r="BV456" s="162" t="e">
        <f t="shared" si="72"/>
        <v>#NUM!</v>
      </c>
      <c r="BW456" s="162" t="e">
        <f t="shared" si="72"/>
        <v>#NUM!</v>
      </c>
      <c r="BX456" s="162" t="e">
        <f t="shared" si="72"/>
        <v>#NUM!</v>
      </c>
      <c r="BY456" s="162" t="e">
        <f t="shared" si="72"/>
        <v>#NUM!</v>
      </c>
      <c r="BZ456" s="162" t="e">
        <f t="shared" si="72"/>
        <v>#NUM!</v>
      </c>
      <c r="CA456" s="162" t="e">
        <f t="shared" si="72"/>
        <v>#NUM!</v>
      </c>
      <c r="CB456" s="162" t="e">
        <f t="shared" si="72"/>
        <v>#NUM!</v>
      </c>
      <c r="CC456" s="162" t="e">
        <f t="shared" si="72"/>
        <v>#NUM!</v>
      </c>
      <c r="CD456" s="162" t="e">
        <f t="shared" si="72"/>
        <v>#NUM!</v>
      </c>
      <c r="CE456" s="162" t="e">
        <f t="shared" si="72"/>
        <v>#NUM!</v>
      </c>
      <c r="CF456" s="162" t="e">
        <f t="shared" si="72"/>
        <v>#NUM!</v>
      </c>
      <c r="CG456" s="162" t="e">
        <f t="shared" si="72"/>
        <v>#NUM!</v>
      </c>
      <c r="CH456" s="162" t="e">
        <f t="shared" si="72"/>
        <v>#NUM!</v>
      </c>
      <c r="CI456" s="162" t="e">
        <f t="shared" si="72"/>
        <v>#NUM!</v>
      </c>
      <c r="CJ456" s="162" t="e">
        <f t="shared" si="72"/>
        <v>#NUM!</v>
      </c>
      <c r="CK456" s="162" t="e">
        <f t="shared" si="72"/>
        <v>#NUM!</v>
      </c>
      <c r="CL456" s="162" t="e">
        <f t="shared" si="72"/>
        <v>#NUM!</v>
      </c>
      <c r="CM456" s="162" t="e">
        <f t="shared" si="72"/>
        <v>#NUM!</v>
      </c>
      <c r="CN456" s="162" t="e">
        <f t="shared" si="72"/>
        <v>#NUM!</v>
      </c>
      <c r="CO456" s="162" t="e">
        <f t="shared" si="72"/>
        <v>#NUM!</v>
      </c>
      <c r="CP456" s="162" t="e">
        <f t="shared" si="72"/>
        <v>#NUM!</v>
      </c>
    </row>
    <row r="457" spans="13:94" ht="15" customHeight="1" x14ac:dyDescent="0.3">
      <c r="M457" s="2">
        <f t="shared" si="74"/>
        <v>6</v>
      </c>
      <c r="N457" s="2" t="str">
        <f t="shared" si="73"/>
        <v/>
      </c>
      <c r="O457" s="2" t="e" cm="1">
        <f t="array" ref="O457">INDEX($A$400:$A$429,SMALL(IF(ISNUMBER(MATCH($B$400:$B$429,$O$450,0)),MATCH(ROW($B$400:$B$429),ROW($B$400:$B$429)),""),ROWS($A$1:A6)))</f>
        <v>#NUM!</v>
      </c>
      <c r="P457" s="162" t="e">
        <f t="shared" si="75"/>
        <v>#NUM!</v>
      </c>
      <c r="Q457" s="162" t="e">
        <f t="shared" si="71"/>
        <v>#NUM!</v>
      </c>
      <c r="R457" s="162" t="e">
        <f t="shared" si="71"/>
        <v>#NUM!</v>
      </c>
      <c r="S457" s="162" t="e">
        <f t="shared" si="71"/>
        <v>#NUM!</v>
      </c>
      <c r="T457" s="162" t="e">
        <f t="shared" si="71"/>
        <v>#NUM!</v>
      </c>
      <c r="U457" s="162" t="e">
        <f t="shared" si="71"/>
        <v>#NUM!</v>
      </c>
      <c r="V457" s="162" t="e">
        <f t="shared" si="71"/>
        <v>#NUM!</v>
      </c>
      <c r="W457" s="162" t="e">
        <f t="shared" si="71"/>
        <v>#NUM!</v>
      </c>
      <c r="X457" s="162" t="e">
        <f t="shared" si="71"/>
        <v>#NUM!</v>
      </c>
      <c r="Y457" s="162" t="e">
        <f t="shared" si="71"/>
        <v>#NUM!</v>
      </c>
      <c r="Z457" s="162" t="e">
        <f t="shared" si="71"/>
        <v>#NUM!</v>
      </c>
      <c r="AA457" s="162" t="e">
        <f t="shared" ref="AA457:BM461" si="76">INDEX(AA$14:AA$217,(MATCH($N457&amp;$O457,$H$14:$H$217,0)))</f>
        <v>#NUM!</v>
      </c>
      <c r="AB457" s="162" t="e">
        <f t="shared" si="76"/>
        <v>#NUM!</v>
      </c>
      <c r="AC457" s="162" t="e">
        <f t="shared" si="76"/>
        <v>#NUM!</v>
      </c>
      <c r="AD457" s="162" t="e">
        <f t="shared" si="76"/>
        <v>#NUM!</v>
      </c>
      <c r="AE457" s="162" t="e">
        <f t="shared" si="76"/>
        <v>#NUM!</v>
      </c>
      <c r="AF457" s="162" t="e">
        <f t="shared" si="76"/>
        <v>#NUM!</v>
      </c>
      <c r="AG457" s="162" t="e">
        <f t="shared" si="76"/>
        <v>#NUM!</v>
      </c>
      <c r="AH457" s="162" t="e">
        <f t="shared" si="76"/>
        <v>#NUM!</v>
      </c>
      <c r="AI457" s="162" t="e">
        <f t="shared" si="76"/>
        <v>#NUM!</v>
      </c>
      <c r="AJ457" s="162" t="e">
        <f t="shared" si="76"/>
        <v>#NUM!</v>
      </c>
      <c r="AK457" s="162" t="e">
        <f t="shared" si="76"/>
        <v>#NUM!</v>
      </c>
      <c r="AL457" s="162" t="e">
        <f t="shared" si="76"/>
        <v>#NUM!</v>
      </c>
      <c r="AM457" s="162" t="e">
        <f t="shared" si="76"/>
        <v>#NUM!</v>
      </c>
      <c r="AN457" s="162" t="e">
        <f t="shared" si="76"/>
        <v>#NUM!</v>
      </c>
      <c r="AO457" s="162" t="e">
        <f t="shared" si="76"/>
        <v>#NUM!</v>
      </c>
      <c r="AP457" s="162" t="e">
        <f t="shared" si="76"/>
        <v>#NUM!</v>
      </c>
      <c r="AQ457" s="162" t="e">
        <f t="shared" si="76"/>
        <v>#NUM!</v>
      </c>
      <c r="AR457" s="162" t="e">
        <f t="shared" si="76"/>
        <v>#NUM!</v>
      </c>
      <c r="AS457" s="162" t="e">
        <f t="shared" si="76"/>
        <v>#NUM!</v>
      </c>
      <c r="AT457" s="162" t="e">
        <f t="shared" si="76"/>
        <v>#NUM!</v>
      </c>
      <c r="AU457" s="162" t="e">
        <f t="shared" si="76"/>
        <v>#NUM!</v>
      </c>
      <c r="AV457" s="162" t="e">
        <f t="shared" si="76"/>
        <v>#NUM!</v>
      </c>
      <c r="AW457" s="162" t="e">
        <f t="shared" si="76"/>
        <v>#NUM!</v>
      </c>
      <c r="AX457" s="162" t="e">
        <f t="shared" si="76"/>
        <v>#NUM!</v>
      </c>
      <c r="AY457" s="162" t="e">
        <f t="shared" si="76"/>
        <v>#NUM!</v>
      </c>
      <c r="AZ457" s="162" t="e">
        <f t="shared" si="76"/>
        <v>#NUM!</v>
      </c>
      <c r="BA457" s="162" t="e">
        <f t="shared" si="76"/>
        <v>#NUM!</v>
      </c>
      <c r="BB457" s="162" t="e">
        <f t="shared" si="76"/>
        <v>#NUM!</v>
      </c>
      <c r="BC457" s="162" t="e">
        <f t="shared" si="76"/>
        <v>#NUM!</v>
      </c>
      <c r="BD457" s="162" t="e">
        <f t="shared" si="76"/>
        <v>#NUM!</v>
      </c>
      <c r="BE457" s="162" t="e">
        <f t="shared" si="76"/>
        <v>#NUM!</v>
      </c>
      <c r="BF457" s="162" t="e">
        <f t="shared" si="76"/>
        <v>#NUM!</v>
      </c>
      <c r="BG457" s="162" t="e">
        <f t="shared" si="76"/>
        <v>#NUM!</v>
      </c>
      <c r="BH457" s="162" t="e">
        <f t="shared" si="76"/>
        <v>#NUM!</v>
      </c>
      <c r="BI457" s="162" t="e">
        <f t="shared" si="76"/>
        <v>#NUM!</v>
      </c>
      <c r="BJ457" s="162" t="e">
        <f t="shared" si="76"/>
        <v>#NUM!</v>
      </c>
      <c r="BK457" s="162" t="e">
        <f t="shared" si="76"/>
        <v>#NUM!</v>
      </c>
      <c r="BL457" s="162" t="e">
        <f t="shared" si="76"/>
        <v>#NUM!</v>
      </c>
      <c r="BM457" s="162" t="e">
        <f t="shared" si="76"/>
        <v>#NUM!</v>
      </c>
      <c r="BN457" s="162" t="e">
        <f t="shared" si="72"/>
        <v>#NUM!</v>
      </c>
      <c r="BO457" s="162" t="e">
        <f t="shared" si="72"/>
        <v>#NUM!</v>
      </c>
      <c r="BP457" s="162" t="e">
        <f t="shared" si="72"/>
        <v>#NUM!</v>
      </c>
      <c r="BQ457" s="162" t="e">
        <f t="shared" si="72"/>
        <v>#NUM!</v>
      </c>
      <c r="BR457" s="162" t="e">
        <f t="shared" si="72"/>
        <v>#NUM!</v>
      </c>
      <c r="BS457" s="162" t="e">
        <f t="shared" si="72"/>
        <v>#NUM!</v>
      </c>
      <c r="BT457" s="162" t="e">
        <f t="shared" si="72"/>
        <v>#NUM!</v>
      </c>
      <c r="BU457" s="162" t="e">
        <f t="shared" si="72"/>
        <v>#NUM!</v>
      </c>
      <c r="BV457" s="162" t="e">
        <f t="shared" si="72"/>
        <v>#NUM!</v>
      </c>
      <c r="BW457" s="162" t="e">
        <f t="shared" si="72"/>
        <v>#NUM!</v>
      </c>
      <c r="BX457" s="162" t="e">
        <f t="shared" si="72"/>
        <v>#NUM!</v>
      </c>
      <c r="BY457" s="162" t="e">
        <f t="shared" si="72"/>
        <v>#NUM!</v>
      </c>
      <c r="BZ457" s="162" t="e">
        <f t="shared" si="72"/>
        <v>#NUM!</v>
      </c>
      <c r="CA457" s="162" t="e">
        <f t="shared" si="72"/>
        <v>#NUM!</v>
      </c>
      <c r="CB457" s="162" t="e">
        <f t="shared" si="72"/>
        <v>#NUM!</v>
      </c>
      <c r="CC457" s="162" t="e">
        <f t="shared" si="72"/>
        <v>#NUM!</v>
      </c>
      <c r="CD457" s="162" t="e">
        <f t="shared" si="72"/>
        <v>#NUM!</v>
      </c>
      <c r="CE457" s="162" t="e">
        <f t="shared" si="72"/>
        <v>#NUM!</v>
      </c>
      <c r="CF457" s="162" t="e">
        <f t="shared" si="72"/>
        <v>#NUM!</v>
      </c>
      <c r="CG457" s="162" t="e">
        <f t="shared" si="72"/>
        <v>#NUM!</v>
      </c>
      <c r="CH457" s="162" t="e">
        <f t="shared" si="72"/>
        <v>#NUM!</v>
      </c>
      <c r="CI457" s="162" t="e">
        <f t="shared" si="72"/>
        <v>#NUM!</v>
      </c>
      <c r="CJ457" s="162" t="e">
        <f t="shared" si="72"/>
        <v>#NUM!</v>
      </c>
      <c r="CK457" s="162" t="e">
        <f t="shared" si="72"/>
        <v>#NUM!</v>
      </c>
      <c r="CL457" s="162" t="e">
        <f t="shared" si="72"/>
        <v>#NUM!</v>
      </c>
      <c r="CM457" s="162" t="e">
        <f t="shared" si="72"/>
        <v>#NUM!</v>
      </c>
      <c r="CN457" s="162" t="e">
        <f t="shared" si="72"/>
        <v>#NUM!</v>
      </c>
      <c r="CO457" s="162" t="e">
        <f t="shared" si="72"/>
        <v>#NUM!</v>
      </c>
      <c r="CP457" s="162" t="e">
        <f t="shared" si="72"/>
        <v>#NUM!</v>
      </c>
    </row>
    <row r="458" spans="13:94" ht="15" customHeight="1" x14ac:dyDescent="0.3">
      <c r="M458" s="2">
        <f t="shared" si="74"/>
        <v>7</v>
      </c>
      <c r="N458" s="2" t="str">
        <f t="shared" si="73"/>
        <v/>
      </c>
      <c r="O458" s="2" t="e" cm="1">
        <f t="array" ref="O458">INDEX($A$400:$A$429,SMALL(IF(ISNUMBER(MATCH($B$400:$B$429,$O$450,0)),MATCH(ROW($B$400:$B$429),ROW($B$400:$B$429)),""),ROWS($A$1:A7)))</f>
        <v>#NUM!</v>
      </c>
      <c r="P458" s="162" t="e">
        <f t="shared" si="75"/>
        <v>#NUM!</v>
      </c>
      <c r="Q458" s="162" t="e">
        <f t="shared" si="75"/>
        <v>#NUM!</v>
      </c>
      <c r="R458" s="162" t="e">
        <f t="shared" si="75"/>
        <v>#NUM!</v>
      </c>
      <c r="S458" s="162" t="e">
        <f t="shared" si="75"/>
        <v>#NUM!</v>
      </c>
      <c r="T458" s="162" t="e">
        <f t="shared" si="75"/>
        <v>#NUM!</v>
      </c>
      <c r="U458" s="162" t="e">
        <f t="shared" si="75"/>
        <v>#NUM!</v>
      </c>
      <c r="V458" s="162" t="e">
        <f t="shared" si="75"/>
        <v>#NUM!</v>
      </c>
      <c r="W458" s="162" t="e">
        <f t="shared" si="75"/>
        <v>#NUM!</v>
      </c>
      <c r="X458" s="162" t="e">
        <f t="shared" si="75"/>
        <v>#NUM!</v>
      </c>
      <c r="Y458" s="162" t="e">
        <f t="shared" si="75"/>
        <v>#NUM!</v>
      </c>
      <c r="Z458" s="162" t="e">
        <f t="shared" si="75"/>
        <v>#NUM!</v>
      </c>
      <c r="AA458" s="162" t="e">
        <f t="shared" si="75"/>
        <v>#NUM!</v>
      </c>
      <c r="AB458" s="162" t="e">
        <f t="shared" si="75"/>
        <v>#NUM!</v>
      </c>
      <c r="AC458" s="162" t="e">
        <f t="shared" si="75"/>
        <v>#NUM!</v>
      </c>
      <c r="AD458" s="162" t="e">
        <f t="shared" si="75"/>
        <v>#NUM!</v>
      </c>
      <c r="AE458" s="162" t="e">
        <f t="shared" si="75"/>
        <v>#NUM!</v>
      </c>
      <c r="AF458" s="162" t="e">
        <f t="shared" si="76"/>
        <v>#NUM!</v>
      </c>
      <c r="AG458" s="162" t="e">
        <f t="shared" si="76"/>
        <v>#NUM!</v>
      </c>
      <c r="AH458" s="162" t="e">
        <f t="shared" si="76"/>
        <v>#NUM!</v>
      </c>
      <c r="AI458" s="162" t="e">
        <f t="shared" si="76"/>
        <v>#NUM!</v>
      </c>
      <c r="AJ458" s="162" t="e">
        <f t="shared" si="76"/>
        <v>#NUM!</v>
      </c>
      <c r="AK458" s="162" t="e">
        <f t="shared" si="76"/>
        <v>#NUM!</v>
      </c>
      <c r="AL458" s="162" t="e">
        <f t="shared" si="76"/>
        <v>#NUM!</v>
      </c>
      <c r="AM458" s="162" t="e">
        <f t="shared" si="76"/>
        <v>#NUM!</v>
      </c>
      <c r="AN458" s="162" t="e">
        <f t="shared" si="76"/>
        <v>#NUM!</v>
      </c>
      <c r="AO458" s="162" t="e">
        <f t="shared" si="76"/>
        <v>#NUM!</v>
      </c>
      <c r="AP458" s="162" t="e">
        <f t="shared" si="76"/>
        <v>#NUM!</v>
      </c>
      <c r="AQ458" s="162" t="e">
        <f t="shared" si="76"/>
        <v>#NUM!</v>
      </c>
      <c r="AR458" s="162" t="e">
        <f t="shared" si="76"/>
        <v>#NUM!</v>
      </c>
      <c r="AS458" s="162" t="e">
        <f t="shared" si="76"/>
        <v>#NUM!</v>
      </c>
      <c r="AT458" s="162" t="e">
        <f t="shared" si="76"/>
        <v>#NUM!</v>
      </c>
      <c r="AU458" s="162" t="e">
        <f t="shared" si="76"/>
        <v>#NUM!</v>
      </c>
      <c r="AV458" s="162" t="e">
        <f t="shared" si="76"/>
        <v>#NUM!</v>
      </c>
      <c r="AW458" s="162" t="e">
        <f t="shared" si="76"/>
        <v>#NUM!</v>
      </c>
      <c r="AX458" s="162" t="e">
        <f t="shared" si="76"/>
        <v>#NUM!</v>
      </c>
      <c r="AY458" s="162" t="e">
        <f t="shared" si="76"/>
        <v>#NUM!</v>
      </c>
      <c r="AZ458" s="162" t="e">
        <f t="shared" si="76"/>
        <v>#NUM!</v>
      </c>
      <c r="BA458" s="162" t="e">
        <f t="shared" si="76"/>
        <v>#NUM!</v>
      </c>
      <c r="BB458" s="162" t="e">
        <f t="shared" si="76"/>
        <v>#NUM!</v>
      </c>
      <c r="BC458" s="162" t="e">
        <f t="shared" si="76"/>
        <v>#NUM!</v>
      </c>
      <c r="BD458" s="162" t="e">
        <f t="shared" si="76"/>
        <v>#NUM!</v>
      </c>
      <c r="BE458" s="162" t="e">
        <f t="shared" si="76"/>
        <v>#NUM!</v>
      </c>
      <c r="BF458" s="162" t="e">
        <f t="shared" si="76"/>
        <v>#NUM!</v>
      </c>
      <c r="BG458" s="162" t="e">
        <f t="shared" si="76"/>
        <v>#NUM!</v>
      </c>
      <c r="BH458" s="162" t="e">
        <f t="shared" si="76"/>
        <v>#NUM!</v>
      </c>
      <c r="BI458" s="162" t="e">
        <f t="shared" si="76"/>
        <v>#NUM!</v>
      </c>
      <c r="BJ458" s="162" t="e">
        <f t="shared" si="76"/>
        <v>#NUM!</v>
      </c>
      <c r="BK458" s="162" t="e">
        <f t="shared" si="76"/>
        <v>#NUM!</v>
      </c>
      <c r="BL458" s="162" t="e">
        <f t="shared" si="76"/>
        <v>#NUM!</v>
      </c>
      <c r="BM458" s="162" t="e">
        <f t="shared" si="72"/>
        <v>#NUM!</v>
      </c>
      <c r="BN458" s="162" t="e">
        <f t="shared" si="72"/>
        <v>#NUM!</v>
      </c>
      <c r="BO458" s="162" t="e">
        <f t="shared" si="72"/>
        <v>#NUM!</v>
      </c>
      <c r="BP458" s="162" t="e">
        <f t="shared" si="72"/>
        <v>#NUM!</v>
      </c>
      <c r="BQ458" s="162" t="e">
        <f t="shared" si="72"/>
        <v>#NUM!</v>
      </c>
      <c r="BR458" s="162" t="e">
        <f t="shared" si="72"/>
        <v>#NUM!</v>
      </c>
      <c r="BS458" s="162" t="e">
        <f t="shared" si="72"/>
        <v>#NUM!</v>
      </c>
      <c r="BT458" s="162" t="e">
        <f t="shared" si="72"/>
        <v>#NUM!</v>
      </c>
      <c r="BU458" s="162" t="e">
        <f t="shared" si="72"/>
        <v>#NUM!</v>
      </c>
      <c r="BV458" s="162" t="e">
        <f t="shared" si="72"/>
        <v>#NUM!</v>
      </c>
      <c r="BW458" s="162" t="e">
        <f t="shared" si="72"/>
        <v>#NUM!</v>
      </c>
      <c r="BX458" s="162" t="e">
        <f t="shared" si="72"/>
        <v>#NUM!</v>
      </c>
      <c r="BY458" s="162" t="e">
        <f t="shared" si="72"/>
        <v>#NUM!</v>
      </c>
      <c r="BZ458" s="162" t="e">
        <f t="shared" si="72"/>
        <v>#NUM!</v>
      </c>
      <c r="CA458" s="162" t="e">
        <f t="shared" si="72"/>
        <v>#NUM!</v>
      </c>
      <c r="CB458" s="162" t="e">
        <f t="shared" si="72"/>
        <v>#NUM!</v>
      </c>
      <c r="CC458" s="162" t="e">
        <f t="shared" si="72"/>
        <v>#NUM!</v>
      </c>
      <c r="CD458" s="162" t="e">
        <f t="shared" si="72"/>
        <v>#NUM!</v>
      </c>
      <c r="CE458" s="162" t="e">
        <f t="shared" si="72"/>
        <v>#NUM!</v>
      </c>
      <c r="CF458" s="162" t="e">
        <f t="shared" si="72"/>
        <v>#NUM!</v>
      </c>
      <c r="CG458" s="162" t="e">
        <f t="shared" si="72"/>
        <v>#NUM!</v>
      </c>
      <c r="CH458" s="162" t="e">
        <f t="shared" si="72"/>
        <v>#NUM!</v>
      </c>
      <c r="CI458" s="162" t="e">
        <f t="shared" si="72"/>
        <v>#NUM!</v>
      </c>
      <c r="CJ458" s="162" t="e">
        <f t="shared" si="72"/>
        <v>#NUM!</v>
      </c>
      <c r="CK458" s="162" t="e">
        <f t="shared" si="72"/>
        <v>#NUM!</v>
      </c>
      <c r="CL458" s="162" t="e">
        <f t="shared" si="72"/>
        <v>#NUM!</v>
      </c>
      <c r="CM458" s="162" t="e">
        <f t="shared" si="72"/>
        <v>#NUM!</v>
      </c>
      <c r="CN458" s="162" t="e">
        <f t="shared" si="72"/>
        <v>#NUM!</v>
      </c>
      <c r="CO458" s="162" t="e">
        <f t="shared" si="72"/>
        <v>#NUM!</v>
      </c>
      <c r="CP458" s="162" t="e">
        <f t="shared" si="72"/>
        <v>#NUM!</v>
      </c>
    </row>
    <row r="459" spans="13:94" ht="15" customHeight="1" x14ac:dyDescent="0.3">
      <c r="M459" s="2">
        <f t="shared" si="74"/>
        <v>8</v>
      </c>
      <c r="N459" s="2" t="str">
        <f t="shared" si="73"/>
        <v/>
      </c>
      <c r="O459" s="2" t="e" cm="1">
        <f t="array" ref="O459">INDEX($A$400:$A$429,SMALL(IF(ISNUMBER(MATCH($B$400:$B$429,$O$450,0)),MATCH(ROW($B$400:$B$429),ROW($B$400:$B$429)),""),ROWS($A$1:A8)))</f>
        <v>#NUM!</v>
      </c>
      <c r="P459" s="162" t="e">
        <f t="shared" si="75"/>
        <v>#NUM!</v>
      </c>
      <c r="Q459" s="162" t="e">
        <f t="shared" si="75"/>
        <v>#NUM!</v>
      </c>
      <c r="R459" s="162" t="e">
        <f t="shared" si="75"/>
        <v>#NUM!</v>
      </c>
      <c r="S459" s="162" t="e">
        <f t="shared" si="75"/>
        <v>#NUM!</v>
      </c>
      <c r="T459" s="162" t="e">
        <f t="shared" si="75"/>
        <v>#NUM!</v>
      </c>
      <c r="U459" s="162" t="e">
        <f t="shared" si="75"/>
        <v>#NUM!</v>
      </c>
      <c r="V459" s="162" t="e">
        <f t="shared" si="75"/>
        <v>#NUM!</v>
      </c>
      <c r="W459" s="162" t="e">
        <f t="shared" si="75"/>
        <v>#NUM!</v>
      </c>
      <c r="X459" s="162" t="e">
        <f t="shared" si="75"/>
        <v>#NUM!</v>
      </c>
      <c r="Y459" s="162" t="e">
        <f t="shared" si="75"/>
        <v>#NUM!</v>
      </c>
      <c r="Z459" s="162" t="e">
        <f t="shared" si="75"/>
        <v>#NUM!</v>
      </c>
      <c r="AA459" s="162" t="e">
        <f t="shared" si="75"/>
        <v>#NUM!</v>
      </c>
      <c r="AB459" s="162" t="e">
        <f t="shared" si="75"/>
        <v>#NUM!</v>
      </c>
      <c r="AC459" s="162" t="e">
        <f t="shared" si="75"/>
        <v>#NUM!</v>
      </c>
      <c r="AD459" s="162" t="e">
        <f t="shared" si="75"/>
        <v>#NUM!</v>
      </c>
      <c r="AE459" s="162" t="e">
        <f t="shared" si="75"/>
        <v>#NUM!</v>
      </c>
      <c r="AF459" s="162" t="e">
        <f t="shared" si="76"/>
        <v>#NUM!</v>
      </c>
      <c r="AG459" s="162" t="e">
        <f t="shared" si="76"/>
        <v>#NUM!</v>
      </c>
      <c r="AH459" s="162" t="e">
        <f t="shared" si="76"/>
        <v>#NUM!</v>
      </c>
      <c r="AI459" s="162" t="e">
        <f t="shared" si="76"/>
        <v>#NUM!</v>
      </c>
      <c r="AJ459" s="162" t="e">
        <f t="shared" si="76"/>
        <v>#NUM!</v>
      </c>
      <c r="AK459" s="162" t="e">
        <f t="shared" si="76"/>
        <v>#NUM!</v>
      </c>
      <c r="AL459" s="162" t="e">
        <f t="shared" si="76"/>
        <v>#NUM!</v>
      </c>
      <c r="AM459" s="162" t="e">
        <f t="shared" si="76"/>
        <v>#NUM!</v>
      </c>
      <c r="AN459" s="162" t="e">
        <f t="shared" si="76"/>
        <v>#NUM!</v>
      </c>
      <c r="AO459" s="162" t="e">
        <f t="shared" si="76"/>
        <v>#NUM!</v>
      </c>
      <c r="AP459" s="162" t="e">
        <f t="shared" si="76"/>
        <v>#NUM!</v>
      </c>
      <c r="AQ459" s="162" t="e">
        <f t="shared" si="76"/>
        <v>#NUM!</v>
      </c>
      <c r="AR459" s="162" t="e">
        <f t="shared" si="76"/>
        <v>#NUM!</v>
      </c>
      <c r="AS459" s="162" t="e">
        <f t="shared" si="76"/>
        <v>#NUM!</v>
      </c>
      <c r="AT459" s="162" t="e">
        <f t="shared" si="76"/>
        <v>#NUM!</v>
      </c>
      <c r="AU459" s="162" t="e">
        <f t="shared" si="76"/>
        <v>#NUM!</v>
      </c>
      <c r="AV459" s="162" t="e">
        <f t="shared" si="76"/>
        <v>#NUM!</v>
      </c>
      <c r="AW459" s="162" t="e">
        <f t="shared" si="76"/>
        <v>#NUM!</v>
      </c>
      <c r="AX459" s="162" t="e">
        <f t="shared" si="76"/>
        <v>#NUM!</v>
      </c>
      <c r="AY459" s="162" t="e">
        <f t="shared" si="76"/>
        <v>#NUM!</v>
      </c>
      <c r="AZ459" s="162" t="e">
        <f t="shared" si="76"/>
        <v>#NUM!</v>
      </c>
      <c r="BA459" s="162" t="e">
        <f t="shared" si="76"/>
        <v>#NUM!</v>
      </c>
      <c r="BB459" s="162" t="e">
        <f t="shared" si="76"/>
        <v>#NUM!</v>
      </c>
      <c r="BC459" s="162" t="e">
        <f t="shared" si="76"/>
        <v>#NUM!</v>
      </c>
      <c r="BD459" s="162" t="e">
        <f t="shared" si="76"/>
        <v>#NUM!</v>
      </c>
      <c r="BE459" s="162" t="e">
        <f t="shared" si="76"/>
        <v>#NUM!</v>
      </c>
      <c r="BF459" s="162" t="e">
        <f t="shared" si="76"/>
        <v>#NUM!</v>
      </c>
      <c r="BG459" s="162" t="e">
        <f t="shared" si="76"/>
        <v>#NUM!</v>
      </c>
      <c r="BH459" s="162" t="e">
        <f t="shared" si="76"/>
        <v>#NUM!</v>
      </c>
      <c r="BI459" s="162" t="e">
        <f t="shared" si="76"/>
        <v>#NUM!</v>
      </c>
      <c r="BJ459" s="162" t="e">
        <f t="shared" si="76"/>
        <v>#NUM!</v>
      </c>
      <c r="BK459" s="162" t="e">
        <f t="shared" si="76"/>
        <v>#NUM!</v>
      </c>
      <c r="BL459" s="162" t="e">
        <f t="shared" si="76"/>
        <v>#NUM!</v>
      </c>
      <c r="BM459" s="162" t="e">
        <f t="shared" si="72"/>
        <v>#NUM!</v>
      </c>
      <c r="BN459" s="162" t="e">
        <f t="shared" si="72"/>
        <v>#NUM!</v>
      </c>
      <c r="BO459" s="162" t="e">
        <f t="shared" si="72"/>
        <v>#NUM!</v>
      </c>
      <c r="BP459" s="162" t="e">
        <f t="shared" si="72"/>
        <v>#NUM!</v>
      </c>
      <c r="BQ459" s="162" t="e">
        <f t="shared" si="72"/>
        <v>#NUM!</v>
      </c>
      <c r="BR459" s="162" t="e">
        <f t="shared" si="72"/>
        <v>#NUM!</v>
      </c>
      <c r="BS459" s="162" t="e">
        <f t="shared" si="72"/>
        <v>#NUM!</v>
      </c>
      <c r="BT459" s="162" t="e">
        <f t="shared" si="72"/>
        <v>#NUM!</v>
      </c>
      <c r="BU459" s="162" t="e">
        <f t="shared" si="72"/>
        <v>#NUM!</v>
      </c>
      <c r="BV459" s="162" t="e">
        <f t="shared" si="72"/>
        <v>#NUM!</v>
      </c>
      <c r="BW459" s="162" t="e">
        <f t="shared" si="72"/>
        <v>#NUM!</v>
      </c>
      <c r="BX459" s="162" t="e">
        <f t="shared" si="72"/>
        <v>#NUM!</v>
      </c>
      <c r="BY459" s="162" t="e">
        <f t="shared" si="72"/>
        <v>#NUM!</v>
      </c>
      <c r="BZ459" s="162" t="e">
        <f t="shared" si="72"/>
        <v>#NUM!</v>
      </c>
      <c r="CA459" s="162" t="e">
        <f t="shared" si="72"/>
        <v>#NUM!</v>
      </c>
      <c r="CB459" s="162" t="e">
        <f t="shared" si="72"/>
        <v>#NUM!</v>
      </c>
      <c r="CC459" s="162" t="e">
        <f t="shared" si="72"/>
        <v>#NUM!</v>
      </c>
      <c r="CD459" s="162" t="e">
        <f t="shared" si="72"/>
        <v>#NUM!</v>
      </c>
      <c r="CE459" s="162" t="e">
        <f t="shared" si="72"/>
        <v>#NUM!</v>
      </c>
      <c r="CF459" s="162" t="e">
        <f t="shared" si="72"/>
        <v>#NUM!</v>
      </c>
      <c r="CG459" s="162" t="e">
        <f t="shared" si="72"/>
        <v>#NUM!</v>
      </c>
      <c r="CH459" s="162" t="e">
        <f t="shared" si="72"/>
        <v>#NUM!</v>
      </c>
      <c r="CI459" s="162" t="e">
        <f t="shared" si="72"/>
        <v>#NUM!</v>
      </c>
      <c r="CJ459" s="162" t="e">
        <f t="shared" si="72"/>
        <v>#NUM!</v>
      </c>
      <c r="CK459" s="162" t="e">
        <f t="shared" si="72"/>
        <v>#NUM!</v>
      </c>
      <c r="CL459" s="162" t="e">
        <f t="shared" si="72"/>
        <v>#NUM!</v>
      </c>
      <c r="CM459" s="162" t="e">
        <f t="shared" si="72"/>
        <v>#NUM!</v>
      </c>
      <c r="CN459" s="162" t="e">
        <f t="shared" si="72"/>
        <v>#NUM!</v>
      </c>
      <c r="CO459" s="162" t="e">
        <f t="shared" si="72"/>
        <v>#NUM!</v>
      </c>
      <c r="CP459" s="162" t="e">
        <f t="shared" si="72"/>
        <v>#NUM!</v>
      </c>
    </row>
    <row r="460" spans="13:94" ht="15" customHeight="1" x14ac:dyDescent="0.3">
      <c r="M460" s="2">
        <f t="shared" si="74"/>
        <v>9</v>
      </c>
      <c r="N460" s="2" t="str">
        <f t="shared" si="73"/>
        <v/>
      </c>
      <c r="O460" s="2" t="e" cm="1">
        <f t="array" ref="O460">INDEX($A$400:$A$429,SMALL(IF(ISNUMBER(MATCH($B$400:$B$429,$O$450,0)),MATCH(ROW($B$400:$B$429),ROW($B$400:$B$429)),""),ROWS($A$1:A9)))</f>
        <v>#NUM!</v>
      </c>
      <c r="P460" s="162" t="e">
        <f t="shared" si="75"/>
        <v>#NUM!</v>
      </c>
      <c r="Q460" s="162" t="e">
        <f t="shared" si="75"/>
        <v>#NUM!</v>
      </c>
      <c r="R460" s="162" t="e">
        <f t="shared" si="75"/>
        <v>#NUM!</v>
      </c>
      <c r="S460" s="162" t="e">
        <f t="shared" si="75"/>
        <v>#NUM!</v>
      </c>
      <c r="T460" s="162" t="e">
        <f t="shared" si="75"/>
        <v>#NUM!</v>
      </c>
      <c r="U460" s="162" t="e">
        <f t="shared" si="75"/>
        <v>#NUM!</v>
      </c>
      <c r="V460" s="162" t="e">
        <f t="shared" si="75"/>
        <v>#NUM!</v>
      </c>
      <c r="W460" s="162" t="e">
        <f t="shared" si="75"/>
        <v>#NUM!</v>
      </c>
      <c r="X460" s="162" t="e">
        <f t="shared" si="75"/>
        <v>#NUM!</v>
      </c>
      <c r="Y460" s="162" t="e">
        <f t="shared" si="75"/>
        <v>#NUM!</v>
      </c>
      <c r="Z460" s="162" t="e">
        <f t="shared" si="75"/>
        <v>#NUM!</v>
      </c>
      <c r="AA460" s="162" t="e">
        <f t="shared" si="75"/>
        <v>#NUM!</v>
      </c>
      <c r="AB460" s="162" t="e">
        <f t="shared" si="75"/>
        <v>#NUM!</v>
      </c>
      <c r="AC460" s="162" t="e">
        <f t="shared" si="75"/>
        <v>#NUM!</v>
      </c>
      <c r="AD460" s="162" t="e">
        <f t="shared" si="75"/>
        <v>#NUM!</v>
      </c>
      <c r="AE460" s="162" t="e">
        <f t="shared" si="75"/>
        <v>#NUM!</v>
      </c>
      <c r="AF460" s="162" t="e">
        <f t="shared" si="76"/>
        <v>#NUM!</v>
      </c>
      <c r="AG460" s="162" t="e">
        <f t="shared" si="76"/>
        <v>#NUM!</v>
      </c>
      <c r="AH460" s="162" t="e">
        <f t="shared" si="76"/>
        <v>#NUM!</v>
      </c>
      <c r="AI460" s="162" t="e">
        <f t="shared" si="76"/>
        <v>#NUM!</v>
      </c>
      <c r="AJ460" s="162" t="e">
        <f t="shared" si="76"/>
        <v>#NUM!</v>
      </c>
      <c r="AK460" s="162" t="e">
        <f t="shared" si="76"/>
        <v>#NUM!</v>
      </c>
      <c r="AL460" s="162" t="e">
        <f t="shared" si="76"/>
        <v>#NUM!</v>
      </c>
      <c r="AM460" s="162" t="e">
        <f t="shared" si="76"/>
        <v>#NUM!</v>
      </c>
      <c r="AN460" s="162" t="e">
        <f t="shared" si="76"/>
        <v>#NUM!</v>
      </c>
      <c r="AO460" s="162" t="e">
        <f t="shared" si="76"/>
        <v>#NUM!</v>
      </c>
      <c r="AP460" s="162" t="e">
        <f t="shared" si="76"/>
        <v>#NUM!</v>
      </c>
      <c r="AQ460" s="162" t="e">
        <f t="shared" si="76"/>
        <v>#NUM!</v>
      </c>
      <c r="AR460" s="162" t="e">
        <f t="shared" si="76"/>
        <v>#NUM!</v>
      </c>
      <c r="AS460" s="162" t="e">
        <f t="shared" si="76"/>
        <v>#NUM!</v>
      </c>
      <c r="AT460" s="162" t="e">
        <f t="shared" si="76"/>
        <v>#NUM!</v>
      </c>
      <c r="AU460" s="162" t="e">
        <f t="shared" si="76"/>
        <v>#NUM!</v>
      </c>
      <c r="AV460" s="162" t="e">
        <f t="shared" si="76"/>
        <v>#NUM!</v>
      </c>
      <c r="AW460" s="162" t="e">
        <f t="shared" si="76"/>
        <v>#NUM!</v>
      </c>
      <c r="AX460" s="162" t="e">
        <f t="shared" si="76"/>
        <v>#NUM!</v>
      </c>
      <c r="AY460" s="162" t="e">
        <f t="shared" si="76"/>
        <v>#NUM!</v>
      </c>
      <c r="AZ460" s="162" t="e">
        <f t="shared" si="76"/>
        <v>#NUM!</v>
      </c>
      <c r="BA460" s="162" t="e">
        <f t="shared" si="76"/>
        <v>#NUM!</v>
      </c>
      <c r="BB460" s="162" t="e">
        <f t="shared" si="76"/>
        <v>#NUM!</v>
      </c>
      <c r="BC460" s="162" t="e">
        <f t="shared" si="76"/>
        <v>#NUM!</v>
      </c>
      <c r="BD460" s="162" t="e">
        <f t="shared" si="76"/>
        <v>#NUM!</v>
      </c>
      <c r="BE460" s="162" t="e">
        <f t="shared" si="76"/>
        <v>#NUM!</v>
      </c>
      <c r="BF460" s="162" t="e">
        <f t="shared" si="76"/>
        <v>#NUM!</v>
      </c>
      <c r="BG460" s="162" t="e">
        <f t="shared" si="76"/>
        <v>#NUM!</v>
      </c>
      <c r="BH460" s="162" t="e">
        <f t="shared" si="76"/>
        <v>#NUM!</v>
      </c>
      <c r="BI460" s="162" t="e">
        <f t="shared" si="76"/>
        <v>#NUM!</v>
      </c>
      <c r="BJ460" s="162" t="e">
        <f t="shared" si="76"/>
        <v>#NUM!</v>
      </c>
      <c r="BK460" s="162" t="e">
        <f t="shared" si="76"/>
        <v>#NUM!</v>
      </c>
      <c r="BL460" s="162" t="e">
        <f t="shared" si="76"/>
        <v>#NUM!</v>
      </c>
      <c r="BM460" s="162" t="e">
        <f t="shared" si="72"/>
        <v>#NUM!</v>
      </c>
      <c r="BN460" s="162" t="e">
        <f t="shared" si="72"/>
        <v>#NUM!</v>
      </c>
      <c r="BO460" s="162" t="e">
        <f t="shared" si="72"/>
        <v>#NUM!</v>
      </c>
      <c r="BP460" s="162" t="e">
        <f t="shared" si="72"/>
        <v>#NUM!</v>
      </c>
      <c r="BQ460" s="162" t="e">
        <f t="shared" si="72"/>
        <v>#NUM!</v>
      </c>
      <c r="BR460" s="162" t="e">
        <f t="shared" si="72"/>
        <v>#NUM!</v>
      </c>
      <c r="BS460" s="162" t="e">
        <f t="shared" si="72"/>
        <v>#NUM!</v>
      </c>
      <c r="BT460" s="162" t="e">
        <f t="shared" si="72"/>
        <v>#NUM!</v>
      </c>
      <c r="BU460" s="162" t="e">
        <f t="shared" si="72"/>
        <v>#NUM!</v>
      </c>
      <c r="BV460" s="162" t="e">
        <f t="shared" si="72"/>
        <v>#NUM!</v>
      </c>
      <c r="BW460" s="162" t="e">
        <f t="shared" si="72"/>
        <v>#NUM!</v>
      </c>
      <c r="BX460" s="162" t="e">
        <f t="shared" si="72"/>
        <v>#NUM!</v>
      </c>
      <c r="BY460" s="162" t="e">
        <f t="shared" si="72"/>
        <v>#NUM!</v>
      </c>
      <c r="BZ460" s="162" t="e">
        <f t="shared" si="72"/>
        <v>#NUM!</v>
      </c>
      <c r="CA460" s="162" t="e">
        <f t="shared" si="72"/>
        <v>#NUM!</v>
      </c>
      <c r="CB460" s="162" t="e">
        <f t="shared" si="72"/>
        <v>#NUM!</v>
      </c>
      <c r="CC460" s="162" t="e">
        <f t="shared" ref="BM460:CP461" si="77">INDEX(CC$14:CC$217,(MATCH($N460&amp;$O460,$H$14:$H$217,0)))</f>
        <v>#NUM!</v>
      </c>
      <c r="CD460" s="162" t="e">
        <f t="shared" si="77"/>
        <v>#NUM!</v>
      </c>
      <c r="CE460" s="162" t="e">
        <f t="shared" si="77"/>
        <v>#NUM!</v>
      </c>
      <c r="CF460" s="162" t="e">
        <f t="shared" si="77"/>
        <v>#NUM!</v>
      </c>
      <c r="CG460" s="162" t="e">
        <f t="shared" si="77"/>
        <v>#NUM!</v>
      </c>
      <c r="CH460" s="162" t="e">
        <f t="shared" si="77"/>
        <v>#NUM!</v>
      </c>
      <c r="CI460" s="162" t="e">
        <f t="shared" si="77"/>
        <v>#NUM!</v>
      </c>
      <c r="CJ460" s="162" t="e">
        <f t="shared" si="77"/>
        <v>#NUM!</v>
      </c>
      <c r="CK460" s="162" t="e">
        <f t="shared" si="77"/>
        <v>#NUM!</v>
      </c>
      <c r="CL460" s="162" t="e">
        <f t="shared" si="77"/>
        <v>#NUM!</v>
      </c>
      <c r="CM460" s="162" t="e">
        <f t="shared" si="77"/>
        <v>#NUM!</v>
      </c>
      <c r="CN460" s="162" t="e">
        <f t="shared" si="77"/>
        <v>#NUM!</v>
      </c>
      <c r="CO460" s="162" t="e">
        <f t="shared" si="77"/>
        <v>#NUM!</v>
      </c>
      <c r="CP460" s="162" t="e">
        <f t="shared" si="77"/>
        <v>#NUM!</v>
      </c>
    </row>
    <row r="461" spans="13:94" ht="15" customHeight="1" x14ac:dyDescent="0.3">
      <c r="M461" s="2">
        <f>M460+1</f>
        <v>10</v>
      </c>
      <c r="N461" s="2" t="str">
        <f t="shared" si="73"/>
        <v/>
      </c>
      <c r="O461" s="2" t="e" cm="1">
        <f t="array" ref="O461">INDEX($A$400:$A$429,SMALL(IF(ISNUMBER(MATCH($B$400:$B$429,$O$450,0)),MATCH(ROW($B$400:$B$429),ROW($B$400:$B$429)),""),ROWS($A$1:A10)))</f>
        <v>#NUM!</v>
      </c>
      <c r="P461" s="162" t="e">
        <f t="shared" si="75"/>
        <v>#NUM!</v>
      </c>
      <c r="Q461" s="162" t="e">
        <f t="shared" si="75"/>
        <v>#NUM!</v>
      </c>
      <c r="R461" s="162" t="e">
        <f t="shared" si="75"/>
        <v>#NUM!</v>
      </c>
      <c r="S461" s="162" t="e">
        <f t="shared" si="75"/>
        <v>#NUM!</v>
      </c>
      <c r="T461" s="162" t="e">
        <f t="shared" si="75"/>
        <v>#NUM!</v>
      </c>
      <c r="U461" s="162" t="e">
        <f t="shared" si="75"/>
        <v>#NUM!</v>
      </c>
      <c r="V461" s="162" t="e">
        <f t="shared" si="75"/>
        <v>#NUM!</v>
      </c>
      <c r="W461" s="162" t="e">
        <f t="shared" si="75"/>
        <v>#NUM!</v>
      </c>
      <c r="X461" s="162" t="e">
        <f t="shared" si="75"/>
        <v>#NUM!</v>
      </c>
      <c r="Y461" s="162" t="e">
        <f t="shared" si="75"/>
        <v>#NUM!</v>
      </c>
      <c r="Z461" s="162" t="e">
        <f t="shared" si="75"/>
        <v>#NUM!</v>
      </c>
      <c r="AA461" s="162" t="e">
        <f t="shared" si="75"/>
        <v>#NUM!</v>
      </c>
      <c r="AB461" s="162" t="e">
        <f t="shared" si="75"/>
        <v>#NUM!</v>
      </c>
      <c r="AC461" s="162" t="e">
        <f t="shared" si="75"/>
        <v>#NUM!</v>
      </c>
      <c r="AD461" s="162" t="e">
        <f t="shared" si="75"/>
        <v>#NUM!</v>
      </c>
      <c r="AE461" s="162" t="e">
        <f t="shared" si="75"/>
        <v>#NUM!</v>
      </c>
      <c r="AF461" s="162" t="e">
        <f t="shared" si="76"/>
        <v>#NUM!</v>
      </c>
      <c r="AG461" s="162" t="e">
        <f t="shared" si="76"/>
        <v>#NUM!</v>
      </c>
      <c r="AH461" s="162" t="e">
        <f t="shared" si="76"/>
        <v>#NUM!</v>
      </c>
      <c r="AI461" s="162" t="e">
        <f t="shared" si="76"/>
        <v>#NUM!</v>
      </c>
      <c r="AJ461" s="162" t="e">
        <f t="shared" si="76"/>
        <v>#NUM!</v>
      </c>
      <c r="AK461" s="162" t="e">
        <f t="shared" si="76"/>
        <v>#NUM!</v>
      </c>
      <c r="AL461" s="162" t="e">
        <f t="shared" si="76"/>
        <v>#NUM!</v>
      </c>
      <c r="AM461" s="162" t="e">
        <f t="shared" si="76"/>
        <v>#NUM!</v>
      </c>
      <c r="AN461" s="162" t="e">
        <f t="shared" si="76"/>
        <v>#NUM!</v>
      </c>
      <c r="AO461" s="162" t="e">
        <f t="shared" si="76"/>
        <v>#NUM!</v>
      </c>
      <c r="AP461" s="162" t="e">
        <f t="shared" si="76"/>
        <v>#NUM!</v>
      </c>
      <c r="AQ461" s="162" t="e">
        <f t="shared" si="76"/>
        <v>#NUM!</v>
      </c>
      <c r="AR461" s="162" t="e">
        <f t="shared" si="76"/>
        <v>#NUM!</v>
      </c>
      <c r="AS461" s="162" t="e">
        <f t="shared" si="76"/>
        <v>#NUM!</v>
      </c>
      <c r="AT461" s="162" t="e">
        <f t="shared" si="76"/>
        <v>#NUM!</v>
      </c>
      <c r="AU461" s="162" t="e">
        <f t="shared" si="76"/>
        <v>#NUM!</v>
      </c>
      <c r="AV461" s="162" t="e">
        <f t="shared" si="76"/>
        <v>#NUM!</v>
      </c>
      <c r="AW461" s="162" t="e">
        <f t="shared" si="76"/>
        <v>#NUM!</v>
      </c>
      <c r="AX461" s="162" t="e">
        <f t="shared" si="76"/>
        <v>#NUM!</v>
      </c>
      <c r="AY461" s="162" t="e">
        <f t="shared" si="76"/>
        <v>#NUM!</v>
      </c>
      <c r="AZ461" s="162" t="e">
        <f t="shared" si="76"/>
        <v>#NUM!</v>
      </c>
      <c r="BA461" s="162" t="e">
        <f t="shared" si="76"/>
        <v>#NUM!</v>
      </c>
      <c r="BB461" s="162" t="e">
        <f t="shared" si="76"/>
        <v>#NUM!</v>
      </c>
      <c r="BC461" s="162" t="e">
        <f t="shared" si="76"/>
        <v>#NUM!</v>
      </c>
      <c r="BD461" s="162" t="e">
        <f t="shared" si="76"/>
        <v>#NUM!</v>
      </c>
      <c r="BE461" s="162" t="e">
        <f t="shared" si="76"/>
        <v>#NUM!</v>
      </c>
      <c r="BF461" s="162" t="e">
        <f t="shared" si="76"/>
        <v>#NUM!</v>
      </c>
      <c r="BG461" s="162" t="e">
        <f t="shared" si="76"/>
        <v>#NUM!</v>
      </c>
      <c r="BH461" s="162" t="e">
        <f t="shared" si="76"/>
        <v>#NUM!</v>
      </c>
      <c r="BI461" s="162" t="e">
        <f t="shared" si="76"/>
        <v>#NUM!</v>
      </c>
      <c r="BJ461" s="162" t="e">
        <f t="shared" si="76"/>
        <v>#NUM!</v>
      </c>
      <c r="BK461" s="162" t="e">
        <f t="shared" si="76"/>
        <v>#NUM!</v>
      </c>
      <c r="BL461" s="162" t="e">
        <f t="shared" si="76"/>
        <v>#NUM!</v>
      </c>
      <c r="BM461" s="162" t="e">
        <f t="shared" si="77"/>
        <v>#NUM!</v>
      </c>
      <c r="BN461" s="162" t="e">
        <f t="shared" si="77"/>
        <v>#NUM!</v>
      </c>
      <c r="BO461" s="162" t="e">
        <f t="shared" si="77"/>
        <v>#NUM!</v>
      </c>
      <c r="BP461" s="162" t="e">
        <f t="shared" si="77"/>
        <v>#NUM!</v>
      </c>
      <c r="BQ461" s="162" t="e">
        <f t="shared" si="77"/>
        <v>#NUM!</v>
      </c>
      <c r="BR461" s="162" t="e">
        <f t="shared" si="77"/>
        <v>#NUM!</v>
      </c>
      <c r="BS461" s="162" t="e">
        <f t="shared" si="77"/>
        <v>#NUM!</v>
      </c>
      <c r="BT461" s="162" t="e">
        <f t="shared" si="77"/>
        <v>#NUM!</v>
      </c>
      <c r="BU461" s="162" t="e">
        <f t="shared" si="77"/>
        <v>#NUM!</v>
      </c>
      <c r="BV461" s="162" t="e">
        <f t="shared" si="77"/>
        <v>#NUM!</v>
      </c>
      <c r="BW461" s="162" t="e">
        <f t="shared" si="77"/>
        <v>#NUM!</v>
      </c>
      <c r="BX461" s="162" t="e">
        <f t="shared" si="77"/>
        <v>#NUM!</v>
      </c>
      <c r="BY461" s="162" t="e">
        <f t="shared" si="77"/>
        <v>#NUM!</v>
      </c>
      <c r="BZ461" s="162" t="e">
        <f t="shared" si="77"/>
        <v>#NUM!</v>
      </c>
      <c r="CA461" s="162" t="e">
        <f t="shared" si="77"/>
        <v>#NUM!</v>
      </c>
      <c r="CB461" s="162" t="e">
        <f t="shared" si="77"/>
        <v>#NUM!</v>
      </c>
      <c r="CC461" s="162" t="e">
        <f t="shared" si="77"/>
        <v>#NUM!</v>
      </c>
      <c r="CD461" s="162" t="e">
        <f t="shared" si="77"/>
        <v>#NUM!</v>
      </c>
      <c r="CE461" s="162" t="e">
        <f t="shared" si="77"/>
        <v>#NUM!</v>
      </c>
      <c r="CF461" s="162" t="e">
        <f t="shared" si="77"/>
        <v>#NUM!</v>
      </c>
      <c r="CG461" s="162" t="e">
        <f t="shared" si="77"/>
        <v>#NUM!</v>
      </c>
      <c r="CH461" s="162" t="e">
        <f t="shared" si="77"/>
        <v>#NUM!</v>
      </c>
      <c r="CI461" s="162" t="e">
        <f t="shared" si="77"/>
        <v>#NUM!</v>
      </c>
      <c r="CJ461" s="162" t="e">
        <f t="shared" si="77"/>
        <v>#NUM!</v>
      </c>
      <c r="CK461" s="162" t="e">
        <f t="shared" si="77"/>
        <v>#NUM!</v>
      </c>
      <c r="CL461" s="162" t="e">
        <f t="shared" si="77"/>
        <v>#NUM!</v>
      </c>
      <c r="CM461" s="162" t="e">
        <f t="shared" si="77"/>
        <v>#NUM!</v>
      </c>
      <c r="CN461" s="162" t="e">
        <f t="shared" si="77"/>
        <v>#NUM!</v>
      </c>
      <c r="CO461" s="162" t="e">
        <f t="shared" si="77"/>
        <v>#NUM!</v>
      </c>
      <c r="CP461" s="162" t="e">
        <f t="shared" si="77"/>
        <v>#NUM!</v>
      </c>
    </row>
    <row r="462" spans="13:94" ht="15" customHeight="1" x14ac:dyDescent="0.3">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row>
    <row r="463" spans="13:94" ht="15" customHeight="1" x14ac:dyDescent="0.3">
      <c r="O463" s="2" t="s">
        <v>130</v>
      </c>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row>
    <row r="464" spans="13:94" ht="15" customHeight="1" x14ac:dyDescent="0.3">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row>
    <row r="465" spans="13:94" ht="15" customHeight="1" x14ac:dyDescent="0.3">
      <c r="M465" s="2">
        <v>1</v>
      </c>
      <c r="N465" s="2" t="str">
        <f>IF(ISTEXT(O465),$O$463,"")</f>
        <v/>
      </c>
      <c r="O465" s="2" t="e" cm="1">
        <f t="array" ref="O465">INDEX($A$400:$A$429,SMALL(IF(ISNUMBER(MATCH($B$400:$B$429,$O$463,0)),MATCH(ROW($B$400:$B$429),ROW($B$400:$B$429)),""),ROWS($A$1:A1)))</f>
        <v>#NUM!</v>
      </c>
      <c r="P465" s="162" t="e">
        <f>INDEX(P$14:P$217,(MATCH($N465&amp;$O465,$H$14:$H$217,0)))</f>
        <v>#NUM!</v>
      </c>
      <c r="Q465" s="162" t="e">
        <f t="shared" ref="Q465:BL470" si="78">INDEX(Q$14:Q$217,(MATCH($N465&amp;$O465,$H$14:$H$217,0)))</f>
        <v>#NUM!</v>
      </c>
      <c r="R465" s="162" t="e">
        <f t="shared" si="78"/>
        <v>#NUM!</v>
      </c>
      <c r="S465" s="162" t="e">
        <f t="shared" si="78"/>
        <v>#NUM!</v>
      </c>
      <c r="T465" s="162" t="e">
        <f t="shared" si="78"/>
        <v>#NUM!</v>
      </c>
      <c r="U465" s="162" t="e">
        <f t="shared" si="78"/>
        <v>#NUM!</v>
      </c>
      <c r="V465" s="162" t="e">
        <f t="shared" si="78"/>
        <v>#NUM!</v>
      </c>
      <c r="W465" s="162" t="e">
        <f t="shared" si="78"/>
        <v>#NUM!</v>
      </c>
      <c r="X465" s="162" t="e">
        <f t="shared" si="78"/>
        <v>#NUM!</v>
      </c>
      <c r="Y465" s="162" t="e">
        <f t="shared" si="78"/>
        <v>#NUM!</v>
      </c>
      <c r="Z465" s="162" t="e">
        <f t="shared" si="78"/>
        <v>#NUM!</v>
      </c>
      <c r="AA465" s="162" t="e">
        <f t="shared" si="78"/>
        <v>#NUM!</v>
      </c>
      <c r="AB465" s="162" t="e">
        <f t="shared" si="78"/>
        <v>#NUM!</v>
      </c>
      <c r="AC465" s="162" t="e">
        <f t="shared" si="78"/>
        <v>#NUM!</v>
      </c>
      <c r="AD465" s="162" t="e">
        <f t="shared" si="78"/>
        <v>#NUM!</v>
      </c>
      <c r="AE465" s="162" t="e">
        <f t="shared" si="78"/>
        <v>#NUM!</v>
      </c>
      <c r="AF465" s="162" t="e">
        <f t="shared" si="78"/>
        <v>#NUM!</v>
      </c>
      <c r="AG465" s="162" t="e">
        <f t="shared" si="78"/>
        <v>#NUM!</v>
      </c>
      <c r="AH465" s="162" t="e">
        <f t="shared" si="78"/>
        <v>#NUM!</v>
      </c>
      <c r="AI465" s="162" t="e">
        <f t="shared" si="78"/>
        <v>#NUM!</v>
      </c>
      <c r="AJ465" s="162" t="e">
        <f t="shared" si="78"/>
        <v>#NUM!</v>
      </c>
      <c r="AK465" s="162" t="e">
        <f t="shared" si="78"/>
        <v>#NUM!</v>
      </c>
      <c r="AL465" s="162" t="e">
        <f t="shared" si="78"/>
        <v>#NUM!</v>
      </c>
      <c r="AM465" s="162" t="e">
        <f t="shared" si="78"/>
        <v>#NUM!</v>
      </c>
      <c r="AN465" s="162" t="e">
        <f t="shared" si="78"/>
        <v>#NUM!</v>
      </c>
      <c r="AO465" s="162" t="e">
        <f t="shared" si="78"/>
        <v>#NUM!</v>
      </c>
      <c r="AP465" s="162" t="e">
        <f t="shared" si="78"/>
        <v>#NUM!</v>
      </c>
      <c r="AQ465" s="162" t="e">
        <f t="shared" si="78"/>
        <v>#NUM!</v>
      </c>
      <c r="AR465" s="162" t="e">
        <f t="shared" si="78"/>
        <v>#NUM!</v>
      </c>
      <c r="AS465" s="162" t="e">
        <f t="shared" si="78"/>
        <v>#NUM!</v>
      </c>
      <c r="AT465" s="162" t="e">
        <f t="shared" si="78"/>
        <v>#NUM!</v>
      </c>
      <c r="AU465" s="162" t="e">
        <f t="shared" si="78"/>
        <v>#NUM!</v>
      </c>
      <c r="AV465" s="162" t="e">
        <f t="shared" si="78"/>
        <v>#NUM!</v>
      </c>
      <c r="AW465" s="162" t="e">
        <f t="shared" si="78"/>
        <v>#NUM!</v>
      </c>
      <c r="AX465" s="162" t="e">
        <f t="shared" si="78"/>
        <v>#NUM!</v>
      </c>
      <c r="AY465" s="162" t="e">
        <f t="shared" si="78"/>
        <v>#NUM!</v>
      </c>
      <c r="AZ465" s="162" t="e">
        <f t="shared" si="78"/>
        <v>#NUM!</v>
      </c>
      <c r="BA465" s="162" t="e">
        <f t="shared" si="78"/>
        <v>#NUM!</v>
      </c>
      <c r="BB465" s="162" t="e">
        <f t="shared" si="78"/>
        <v>#NUM!</v>
      </c>
      <c r="BC465" s="162" t="e">
        <f t="shared" si="78"/>
        <v>#NUM!</v>
      </c>
      <c r="BD465" s="162" t="e">
        <f t="shared" si="78"/>
        <v>#NUM!</v>
      </c>
      <c r="BE465" s="162" t="e">
        <f t="shared" si="78"/>
        <v>#NUM!</v>
      </c>
      <c r="BF465" s="162" t="e">
        <f t="shared" si="78"/>
        <v>#NUM!</v>
      </c>
      <c r="BG465" s="162" t="e">
        <f t="shared" si="78"/>
        <v>#NUM!</v>
      </c>
      <c r="BH465" s="162" t="e">
        <f t="shared" si="78"/>
        <v>#NUM!</v>
      </c>
      <c r="BI465" s="162" t="e">
        <f t="shared" si="78"/>
        <v>#NUM!</v>
      </c>
      <c r="BJ465" s="162" t="e">
        <f t="shared" si="78"/>
        <v>#NUM!</v>
      </c>
      <c r="BK465" s="162" t="e">
        <f t="shared" si="78"/>
        <v>#NUM!</v>
      </c>
      <c r="BL465" s="162" t="e">
        <f t="shared" si="78"/>
        <v>#NUM!</v>
      </c>
      <c r="BM465" s="162" t="e">
        <f t="shared" ref="BM465:CP473" si="79">INDEX(BM$14:BM$217,(MATCH($N465&amp;$O465,$H$14:$H$217,0)))</f>
        <v>#NUM!</v>
      </c>
      <c r="BN465" s="162" t="e">
        <f t="shared" si="79"/>
        <v>#NUM!</v>
      </c>
      <c r="BO465" s="162" t="e">
        <f t="shared" si="79"/>
        <v>#NUM!</v>
      </c>
      <c r="BP465" s="162" t="e">
        <f t="shared" si="79"/>
        <v>#NUM!</v>
      </c>
      <c r="BQ465" s="162" t="e">
        <f t="shared" si="79"/>
        <v>#NUM!</v>
      </c>
      <c r="BR465" s="162" t="e">
        <f t="shared" si="79"/>
        <v>#NUM!</v>
      </c>
      <c r="BS465" s="162" t="e">
        <f t="shared" si="79"/>
        <v>#NUM!</v>
      </c>
      <c r="BT465" s="162" t="e">
        <f t="shared" si="79"/>
        <v>#NUM!</v>
      </c>
      <c r="BU465" s="162" t="e">
        <f t="shared" si="79"/>
        <v>#NUM!</v>
      </c>
      <c r="BV465" s="162" t="e">
        <f t="shared" si="79"/>
        <v>#NUM!</v>
      </c>
      <c r="BW465" s="162" t="e">
        <f t="shared" si="79"/>
        <v>#NUM!</v>
      </c>
      <c r="BX465" s="162" t="e">
        <f t="shared" si="79"/>
        <v>#NUM!</v>
      </c>
      <c r="BY465" s="162" t="e">
        <f t="shared" si="79"/>
        <v>#NUM!</v>
      </c>
      <c r="BZ465" s="162" t="e">
        <f t="shared" si="79"/>
        <v>#NUM!</v>
      </c>
      <c r="CA465" s="162" t="e">
        <f t="shared" si="79"/>
        <v>#NUM!</v>
      </c>
      <c r="CB465" s="162" t="e">
        <f t="shared" si="79"/>
        <v>#NUM!</v>
      </c>
      <c r="CC465" s="162" t="e">
        <f t="shared" si="79"/>
        <v>#NUM!</v>
      </c>
      <c r="CD465" s="162" t="e">
        <f t="shared" si="79"/>
        <v>#NUM!</v>
      </c>
      <c r="CE465" s="162" t="e">
        <f t="shared" si="79"/>
        <v>#NUM!</v>
      </c>
      <c r="CF465" s="162" t="e">
        <f t="shared" si="79"/>
        <v>#NUM!</v>
      </c>
      <c r="CG465" s="162" t="e">
        <f t="shared" si="79"/>
        <v>#NUM!</v>
      </c>
      <c r="CH465" s="162" t="e">
        <f t="shared" si="79"/>
        <v>#NUM!</v>
      </c>
      <c r="CI465" s="162" t="e">
        <f t="shared" si="79"/>
        <v>#NUM!</v>
      </c>
      <c r="CJ465" s="162" t="e">
        <f t="shared" si="79"/>
        <v>#NUM!</v>
      </c>
      <c r="CK465" s="162" t="e">
        <f t="shared" si="79"/>
        <v>#NUM!</v>
      </c>
      <c r="CL465" s="162" t="e">
        <f t="shared" si="79"/>
        <v>#NUM!</v>
      </c>
      <c r="CM465" s="162" t="e">
        <f t="shared" si="79"/>
        <v>#NUM!</v>
      </c>
      <c r="CN465" s="162" t="e">
        <f t="shared" si="79"/>
        <v>#NUM!</v>
      </c>
      <c r="CO465" s="162" t="e">
        <f t="shared" si="79"/>
        <v>#NUM!</v>
      </c>
      <c r="CP465" s="162" t="e">
        <f t="shared" si="79"/>
        <v>#NUM!</v>
      </c>
    </row>
    <row r="466" spans="13:94" ht="15" customHeight="1" x14ac:dyDescent="0.3">
      <c r="M466" s="2">
        <f>M465+1</f>
        <v>2</v>
      </c>
      <c r="N466" s="2" t="str">
        <f t="shared" ref="N466:N474" si="80">IF(ISTEXT(O466),$O$463,"")</f>
        <v/>
      </c>
      <c r="O466" s="2" t="e" cm="1">
        <f t="array" ref="O466">INDEX($A$400:$A$429,SMALL(IF(ISNUMBER(MATCH($B$400:$B$429,$O$463,0)),MATCH(ROW($B$400:$B$429),ROW($B$400:$B$429)),""),ROWS($A$1:A2)))</f>
        <v>#NUM!</v>
      </c>
      <c r="P466" s="162" t="e">
        <f>INDEX(P$14:P$217,(MATCH($N466&amp;$O466,$H$14:$H$217,0)))</f>
        <v>#NUM!</v>
      </c>
      <c r="Q466" s="162" t="e">
        <f t="shared" si="78"/>
        <v>#NUM!</v>
      </c>
      <c r="R466" s="162" t="e">
        <f t="shared" si="78"/>
        <v>#NUM!</v>
      </c>
      <c r="S466" s="162" t="e">
        <f t="shared" si="78"/>
        <v>#NUM!</v>
      </c>
      <c r="T466" s="162" t="e">
        <f t="shared" si="78"/>
        <v>#NUM!</v>
      </c>
      <c r="U466" s="162" t="e">
        <f t="shared" si="78"/>
        <v>#NUM!</v>
      </c>
      <c r="V466" s="162" t="e">
        <f t="shared" si="78"/>
        <v>#NUM!</v>
      </c>
      <c r="W466" s="162" t="e">
        <f t="shared" si="78"/>
        <v>#NUM!</v>
      </c>
      <c r="X466" s="162" t="e">
        <f t="shared" si="78"/>
        <v>#NUM!</v>
      </c>
      <c r="Y466" s="162" t="e">
        <f t="shared" si="78"/>
        <v>#NUM!</v>
      </c>
      <c r="Z466" s="162" t="e">
        <f t="shared" si="78"/>
        <v>#NUM!</v>
      </c>
      <c r="AA466" s="162" t="e">
        <f t="shared" si="78"/>
        <v>#NUM!</v>
      </c>
      <c r="AB466" s="162" t="e">
        <f t="shared" si="78"/>
        <v>#NUM!</v>
      </c>
      <c r="AC466" s="162" t="e">
        <f t="shared" si="78"/>
        <v>#NUM!</v>
      </c>
      <c r="AD466" s="162" t="e">
        <f t="shared" si="78"/>
        <v>#NUM!</v>
      </c>
      <c r="AE466" s="162" t="e">
        <f t="shared" si="78"/>
        <v>#NUM!</v>
      </c>
      <c r="AF466" s="162" t="e">
        <f t="shared" si="78"/>
        <v>#NUM!</v>
      </c>
      <c r="AG466" s="162" t="e">
        <f t="shared" si="78"/>
        <v>#NUM!</v>
      </c>
      <c r="AH466" s="162" t="e">
        <f t="shared" si="78"/>
        <v>#NUM!</v>
      </c>
      <c r="AI466" s="162" t="e">
        <f t="shared" si="78"/>
        <v>#NUM!</v>
      </c>
      <c r="AJ466" s="162" t="e">
        <f t="shared" si="78"/>
        <v>#NUM!</v>
      </c>
      <c r="AK466" s="162" t="e">
        <f t="shared" si="78"/>
        <v>#NUM!</v>
      </c>
      <c r="AL466" s="162" t="e">
        <f t="shared" si="78"/>
        <v>#NUM!</v>
      </c>
      <c r="AM466" s="162" t="e">
        <f t="shared" si="78"/>
        <v>#NUM!</v>
      </c>
      <c r="AN466" s="162" t="e">
        <f t="shared" si="78"/>
        <v>#NUM!</v>
      </c>
      <c r="AO466" s="162" t="e">
        <f t="shared" si="78"/>
        <v>#NUM!</v>
      </c>
      <c r="AP466" s="162" t="e">
        <f t="shared" si="78"/>
        <v>#NUM!</v>
      </c>
      <c r="AQ466" s="162" t="e">
        <f t="shared" si="78"/>
        <v>#NUM!</v>
      </c>
      <c r="AR466" s="162" t="e">
        <f t="shared" si="78"/>
        <v>#NUM!</v>
      </c>
      <c r="AS466" s="162" t="e">
        <f t="shared" si="78"/>
        <v>#NUM!</v>
      </c>
      <c r="AT466" s="162" t="e">
        <f t="shared" si="78"/>
        <v>#NUM!</v>
      </c>
      <c r="AU466" s="162" t="e">
        <f t="shared" si="78"/>
        <v>#NUM!</v>
      </c>
      <c r="AV466" s="162" t="e">
        <f t="shared" si="78"/>
        <v>#NUM!</v>
      </c>
      <c r="AW466" s="162" t="e">
        <f t="shared" si="78"/>
        <v>#NUM!</v>
      </c>
      <c r="AX466" s="162" t="e">
        <f t="shared" si="78"/>
        <v>#NUM!</v>
      </c>
      <c r="AY466" s="162" t="e">
        <f t="shared" si="78"/>
        <v>#NUM!</v>
      </c>
      <c r="AZ466" s="162" t="e">
        <f t="shared" si="78"/>
        <v>#NUM!</v>
      </c>
      <c r="BA466" s="162" t="e">
        <f t="shared" si="78"/>
        <v>#NUM!</v>
      </c>
      <c r="BB466" s="162" t="e">
        <f t="shared" si="78"/>
        <v>#NUM!</v>
      </c>
      <c r="BC466" s="162" t="e">
        <f t="shared" si="78"/>
        <v>#NUM!</v>
      </c>
      <c r="BD466" s="162" t="e">
        <f t="shared" si="78"/>
        <v>#NUM!</v>
      </c>
      <c r="BE466" s="162" t="e">
        <f t="shared" si="78"/>
        <v>#NUM!</v>
      </c>
      <c r="BF466" s="162" t="e">
        <f t="shared" si="78"/>
        <v>#NUM!</v>
      </c>
      <c r="BG466" s="162" t="e">
        <f t="shared" si="78"/>
        <v>#NUM!</v>
      </c>
      <c r="BH466" s="162" t="e">
        <f t="shared" si="78"/>
        <v>#NUM!</v>
      </c>
      <c r="BI466" s="162" t="e">
        <f t="shared" si="78"/>
        <v>#NUM!</v>
      </c>
      <c r="BJ466" s="162" t="e">
        <f t="shared" si="78"/>
        <v>#NUM!</v>
      </c>
      <c r="BK466" s="162" t="e">
        <f t="shared" si="78"/>
        <v>#NUM!</v>
      </c>
      <c r="BL466" s="162" t="e">
        <f t="shared" si="78"/>
        <v>#NUM!</v>
      </c>
      <c r="BM466" s="162" t="e">
        <f t="shared" si="79"/>
        <v>#NUM!</v>
      </c>
      <c r="BN466" s="162" t="e">
        <f t="shared" si="79"/>
        <v>#NUM!</v>
      </c>
      <c r="BO466" s="162" t="e">
        <f t="shared" si="79"/>
        <v>#NUM!</v>
      </c>
      <c r="BP466" s="162" t="e">
        <f t="shared" si="79"/>
        <v>#NUM!</v>
      </c>
      <c r="BQ466" s="162" t="e">
        <f t="shared" si="79"/>
        <v>#NUM!</v>
      </c>
      <c r="BR466" s="162" t="e">
        <f t="shared" si="79"/>
        <v>#NUM!</v>
      </c>
      <c r="BS466" s="162" t="e">
        <f t="shared" si="79"/>
        <v>#NUM!</v>
      </c>
      <c r="BT466" s="162" t="e">
        <f t="shared" si="79"/>
        <v>#NUM!</v>
      </c>
      <c r="BU466" s="162" t="e">
        <f t="shared" si="79"/>
        <v>#NUM!</v>
      </c>
      <c r="BV466" s="162" t="e">
        <f t="shared" si="79"/>
        <v>#NUM!</v>
      </c>
      <c r="BW466" s="162" t="e">
        <f t="shared" si="79"/>
        <v>#NUM!</v>
      </c>
      <c r="BX466" s="162" t="e">
        <f t="shared" si="79"/>
        <v>#NUM!</v>
      </c>
      <c r="BY466" s="162" t="e">
        <f t="shared" si="79"/>
        <v>#NUM!</v>
      </c>
      <c r="BZ466" s="162" t="e">
        <f t="shared" si="79"/>
        <v>#NUM!</v>
      </c>
      <c r="CA466" s="162" t="e">
        <f t="shared" si="79"/>
        <v>#NUM!</v>
      </c>
      <c r="CB466" s="162" t="e">
        <f t="shared" si="79"/>
        <v>#NUM!</v>
      </c>
      <c r="CC466" s="162" t="e">
        <f t="shared" si="79"/>
        <v>#NUM!</v>
      </c>
      <c r="CD466" s="162" t="e">
        <f t="shared" si="79"/>
        <v>#NUM!</v>
      </c>
      <c r="CE466" s="162" t="e">
        <f t="shared" si="79"/>
        <v>#NUM!</v>
      </c>
      <c r="CF466" s="162" t="e">
        <f t="shared" si="79"/>
        <v>#NUM!</v>
      </c>
      <c r="CG466" s="162" t="e">
        <f t="shared" si="79"/>
        <v>#NUM!</v>
      </c>
      <c r="CH466" s="162" t="e">
        <f t="shared" si="79"/>
        <v>#NUM!</v>
      </c>
      <c r="CI466" s="162" t="e">
        <f t="shared" si="79"/>
        <v>#NUM!</v>
      </c>
      <c r="CJ466" s="162" t="e">
        <f t="shared" si="79"/>
        <v>#NUM!</v>
      </c>
      <c r="CK466" s="162" t="e">
        <f t="shared" si="79"/>
        <v>#NUM!</v>
      </c>
      <c r="CL466" s="162" t="e">
        <f t="shared" si="79"/>
        <v>#NUM!</v>
      </c>
      <c r="CM466" s="162" t="e">
        <f t="shared" si="79"/>
        <v>#NUM!</v>
      </c>
      <c r="CN466" s="162" t="e">
        <f t="shared" si="79"/>
        <v>#NUM!</v>
      </c>
      <c r="CO466" s="162" t="e">
        <f t="shared" si="79"/>
        <v>#NUM!</v>
      </c>
      <c r="CP466" s="162" t="e">
        <f t="shared" si="79"/>
        <v>#NUM!</v>
      </c>
    </row>
    <row r="467" spans="13:94" ht="15" customHeight="1" x14ac:dyDescent="0.3">
      <c r="M467" s="2">
        <f t="shared" ref="M467:M473" si="81">M466+1</f>
        <v>3</v>
      </c>
      <c r="N467" s="2" t="str">
        <f t="shared" si="80"/>
        <v/>
      </c>
      <c r="O467" s="2" t="e" cm="1">
        <f t="array" ref="O467">INDEX($A$400:$A$429,SMALL(IF(ISNUMBER(MATCH($B$400:$B$429,$O$463,0)),MATCH(ROW($B$400:$B$429),ROW($B$400:$B$429)),""),ROWS($A$1:A3)))</f>
        <v>#NUM!</v>
      </c>
      <c r="P467" s="162" t="e">
        <f t="shared" ref="P467:AE474" si="82">INDEX(P$14:P$217,(MATCH($N467&amp;$O467,$H$14:$H$217,0)))</f>
        <v>#NUM!</v>
      </c>
      <c r="Q467" s="162" t="e">
        <f t="shared" si="78"/>
        <v>#NUM!</v>
      </c>
      <c r="R467" s="162" t="e">
        <f t="shared" si="78"/>
        <v>#NUM!</v>
      </c>
      <c r="S467" s="162" t="e">
        <f t="shared" si="78"/>
        <v>#NUM!</v>
      </c>
      <c r="T467" s="162" t="e">
        <f t="shared" si="78"/>
        <v>#NUM!</v>
      </c>
      <c r="U467" s="162" t="e">
        <f t="shared" si="78"/>
        <v>#NUM!</v>
      </c>
      <c r="V467" s="162" t="e">
        <f t="shared" si="78"/>
        <v>#NUM!</v>
      </c>
      <c r="W467" s="162" t="e">
        <f t="shared" si="78"/>
        <v>#NUM!</v>
      </c>
      <c r="X467" s="162" t="e">
        <f t="shared" si="78"/>
        <v>#NUM!</v>
      </c>
      <c r="Y467" s="162" t="e">
        <f t="shared" si="78"/>
        <v>#NUM!</v>
      </c>
      <c r="Z467" s="162" t="e">
        <f t="shared" si="78"/>
        <v>#NUM!</v>
      </c>
      <c r="AA467" s="162" t="e">
        <f t="shared" si="78"/>
        <v>#NUM!</v>
      </c>
      <c r="AB467" s="162" t="e">
        <f t="shared" si="78"/>
        <v>#NUM!</v>
      </c>
      <c r="AC467" s="162" t="e">
        <f t="shared" si="78"/>
        <v>#NUM!</v>
      </c>
      <c r="AD467" s="162" t="e">
        <f t="shared" si="78"/>
        <v>#NUM!</v>
      </c>
      <c r="AE467" s="162" t="e">
        <f t="shared" si="78"/>
        <v>#NUM!</v>
      </c>
      <c r="AF467" s="162" t="e">
        <f t="shared" si="78"/>
        <v>#NUM!</v>
      </c>
      <c r="AG467" s="162" t="e">
        <f t="shared" si="78"/>
        <v>#NUM!</v>
      </c>
      <c r="AH467" s="162" t="e">
        <f t="shared" si="78"/>
        <v>#NUM!</v>
      </c>
      <c r="AI467" s="162" t="e">
        <f t="shared" si="78"/>
        <v>#NUM!</v>
      </c>
      <c r="AJ467" s="162" t="e">
        <f t="shared" si="78"/>
        <v>#NUM!</v>
      </c>
      <c r="AK467" s="162" t="e">
        <f t="shared" si="78"/>
        <v>#NUM!</v>
      </c>
      <c r="AL467" s="162" t="e">
        <f t="shared" si="78"/>
        <v>#NUM!</v>
      </c>
      <c r="AM467" s="162" t="e">
        <f t="shared" si="78"/>
        <v>#NUM!</v>
      </c>
      <c r="AN467" s="162" t="e">
        <f t="shared" si="78"/>
        <v>#NUM!</v>
      </c>
      <c r="AO467" s="162" t="e">
        <f t="shared" si="78"/>
        <v>#NUM!</v>
      </c>
      <c r="AP467" s="162" t="e">
        <f t="shared" si="78"/>
        <v>#NUM!</v>
      </c>
      <c r="AQ467" s="162" t="e">
        <f t="shared" si="78"/>
        <v>#NUM!</v>
      </c>
      <c r="AR467" s="162" t="e">
        <f t="shared" si="78"/>
        <v>#NUM!</v>
      </c>
      <c r="AS467" s="162" t="e">
        <f t="shared" si="78"/>
        <v>#NUM!</v>
      </c>
      <c r="AT467" s="162" t="e">
        <f t="shared" si="78"/>
        <v>#NUM!</v>
      </c>
      <c r="AU467" s="162" t="e">
        <f t="shared" si="78"/>
        <v>#NUM!</v>
      </c>
      <c r="AV467" s="162" t="e">
        <f t="shared" si="78"/>
        <v>#NUM!</v>
      </c>
      <c r="AW467" s="162" t="e">
        <f t="shared" si="78"/>
        <v>#NUM!</v>
      </c>
      <c r="AX467" s="162" t="e">
        <f t="shared" si="78"/>
        <v>#NUM!</v>
      </c>
      <c r="AY467" s="162" t="e">
        <f t="shared" si="78"/>
        <v>#NUM!</v>
      </c>
      <c r="AZ467" s="162" t="e">
        <f t="shared" si="78"/>
        <v>#NUM!</v>
      </c>
      <c r="BA467" s="162" t="e">
        <f t="shared" si="78"/>
        <v>#NUM!</v>
      </c>
      <c r="BB467" s="162" t="e">
        <f t="shared" si="78"/>
        <v>#NUM!</v>
      </c>
      <c r="BC467" s="162" t="e">
        <f t="shared" si="78"/>
        <v>#NUM!</v>
      </c>
      <c r="BD467" s="162" t="e">
        <f t="shared" si="78"/>
        <v>#NUM!</v>
      </c>
      <c r="BE467" s="162" t="e">
        <f t="shared" si="78"/>
        <v>#NUM!</v>
      </c>
      <c r="BF467" s="162" t="e">
        <f t="shared" si="78"/>
        <v>#NUM!</v>
      </c>
      <c r="BG467" s="162" t="e">
        <f t="shared" si="78"/>
        <v>#NUM!</v>
      </c>
      <c r="BH467" s="162" t="e">
        <f t="shared" si="78"/>
        <v>#NUM!</v>
      </c>
      <c r="BI467" s="162" t="e">
        <f t="shared" si="78"/>
        <v>#NUM!</v>
      </c>
      <c r="BJ467" s="162" t="e">
        <f t="shared" si="78"/>
        <v>#NUM!</v>
      </c>
      <c r="BK467" s="162" t="e">
        <f t="shared" si="78"/>
        <v>#NUM!</v>
      </c>
      <c r="BL467" s="162" t="e">
        <f t="shared" si="78"/>
        <v>#NUM!</v>
      </c>
      <c r="BM467" s="162" t="e">
        <f t="shared" si="79"/>
        <v>#NUM!</v>
      </c>
      <c r="BN467" s="162" t="e">
        <f t="shared" si="79"/>
        <v>#NUM!</v>
      </c>
      <c r="BO467" s="162" t="e">
        <f t="shared" si="79"/>
        <v>#NUM!</v>
      </c>
      <c r="BP467" s="162" t="e">
        <f t="shared" si="79"/>
        <v>#NUM!</v>
      </c>
      <c r="BQ467" s="162" t="e">
        <f t="shared" si="79"/>
        <v>#NUM!</v>
      </c>
      <c r="BR467" s="162" t="e">
        <f t="shared" si="79"/>
        <v>#NUM!</v>
      </c>
      <c r="BS467" s="162" t="e">
        <f t="shared" si="79"/>
        <v>#NUM!</v>
      </c>
      <c r="BT467" s="162" t="e">
        <f t="shared" si="79"/>
        <v>#NUM!</v>
      </c>
      <c r="BU467" s="162" t="e">
        <f t="shared" si="79"/>
        <v>#NUM!</v>
      </c>
      <c r="BV467" s="162" t="e">
        <f t="shared" si="79"/>
        <v>#NUM!</v>
      </c>
      <c r="BW467" s="162" t="e">
        <f t="shared" si="79"/>
        <v>#NUM!</v>
      </c>
      <c r="BX467" s="162" t="e">
        <f t="shared" si="79"/>
        <v>#NUM!</v>
      </c>
      <c r="BY467" s="162" t="e">
        <f t="shared" si="79"/>
        <v>#NUM!</v>
      </c>
      <c r="BZ467" s="162" t="e">
        <f t="shared" si="79"/>
        <v>#NUM!</v>
      </c>
      <c r="CA467" s="162" t="e">
        <f t="shared" si="79"/>
        <v>#NUM!</v>
      </c>
      <c r="CB467" s="162" t="e">
        <f t="shared" si="79"/>
        <v>#NUM!</v>
      </c>
      <c r="CC467" s="162" t="e">
        <f t="shared" si="79"/>
        <v>#NUM!</v>
      </c>
      <c r="CD467" s="162" t="e">
        <f t="shared" si="79"/>
        <v>#NUM!</v>
      </c>
      <c r="CE467" s="162" t="e">
        <f t="shared" si="79"/>
        <v>#NUM!</v>
      </c>
      <c r="CF467" s="162" t="e">
        <f t="shared" si="79"/>
        <v>#NUM!</v>
      </c>
      <c r="CG467" s="162" t="e">
        <f t="shared" si="79"/>
        <v>#NUM!</v>
      </c>
      <c r="CH467" s="162" t="e">
        <f t="shared" si="79"/>
        <v>#NUM!</v>
      </c>
      <c r="CI467" s="162" t="e">
        <f t="shared" si="79"/>
        <v>#NUM!</v>
      </c>
      <c r="CJ467" s="162" t="e">
        <f t="shared" si="79"/>
        <v>#NUM!</v>
      </c>
      <c r="CK467" s="162" t="e">
        <f t="shared" si="79"/>
        <v>#NUM!</v>
      </c>
      <c r="CL467" s="162" t="e">
        <f t="shared" si="79"/>
        <v>#NUM!</v>
      </c>
      <c r="CM467" s="162" t="e">
        <f t="shared" si="79"/>
        <v>#NUM!</v>
      </c>
      <c r="CN467" s="162" t="e">
        <f t="shared" si="79"/>
        <v>#NUM!</v>
      </c>
      <c r="CO467" s="162" t="e">
        <f t="shared" si="79"/>
        <v>#NUM!</v>
      </c>
      <c r="CP467" s="162" t="e">
        <f t="shared" si="79"/>
        <v>#NUM!</v>
      </c>
    </row>
    <row r="468" spans="13:94" ht="15" customHeight="1" x14ac:dyDescent="0.3">
      <c r="M468" s="2">
        <f t="shared" si="81"/>
        <v>4</v>
      </c>
      <c r="N468" s="2" t="str">
        <f t="shared" si="80"/>
        <v/>
      </c>
      <c r="O468" s="2" t="e" cm="1">
        <f t="array" ref="O468">INDEX($A$400:$A$429,SMALL(IF(ISNUMBER(MATCH($B$400:$B$429,$O$463,0)),MATCH(ROW($B$400:$B$429),ROW($B$400:$B$429)),""),ROWS($A$1:A4)))</f>
        <v>#NUM!</v>
      </c>
      <c r="P468" s="162" t="e">
        <f t="shared" si="82"/>
        <v>#NUM!</v>
      </c>
      <c r="Q468" s="162" t="e">
        <f t="shared" si="78"/>
        <v>#NUM!</v>
      </c>
      <c r="R468" s="162" t="e">
        <f t="shared" si="78"/>
        <v>#NUM!</v>
      </c>
      <c r="S468" s="162" t="e">
        <f t="shared" si="78"/>
        <v>#NUM!</v>
      </c>
      <c r="T468" s="162" t="e">
        <f t="shared" si="78"/>
        <v>#NUM!</v>
      </c>
      <c r="U468" s="162" t="e">
        <f t="shared" si="78"/>
        <v>#NUM!</v>
      </c>
      <c r="V468" s="162" t="e">
        <f t="shared" si="78"/>
        <v>#NUM!</v>
      </c>
      <c r="W468" s="162" t="e">
        <f t="shared" si="78"/>
        <v>#NUM!</v>
      </c>
      <c r="X468" s="162" t="e">
        <f t="shared" si="78"/>
        <v>#NUM!</v>
      </c>
      <c r="Y468" s="162" t="e">
        <f t="shared" si="78"/>
        <v>#NUM!</v>
      </c>
      <c r="Z468" s="162" t="e">
        <f t="shared" si="78"/>
        <v>#NUM!</v>
      </c>
      <c r="AA468" s="162" t="e">
        <f t="shared" si="78"/>
        <v>#NUM!</v>
      </c>
      <c r="AB468" s="162" t="e">
        <f t="shared" si="78"/>
        <v>#NUM!</v>
      </c>
      <c r="AC468" s="162" t="e">
        <f t="shared" si="78"/>
        <v>#NUM!</v>
      </c>
      <c r="AD468" s="162" t="e">
        <f t="shared" si="78"/>
        <v>#NUM!</v>
      </c>
      <c r="AE468" s="162" t="e">
        <f t="shared" si="78"/>
        <v>#NUM!</v>
      </c>
      <c r="AF468" s="162" t="e">
        <f t="shared" si="78"/>
        <v>#NUM!</v>
      </c>
      <c r="AG468" s="162" t="e">
        <f t="shared" si="78"/>
        <v>#NUM!</v>
      </c>
      <c r="AH468" s="162" t="e">
        <f t="shared" si="78"/>
        <v>#NUM!</v>
      </c>
      <c r="AI468" s="162" t="e">
        <f t="shared" si="78"/>
        <v>#NUM!</v>
      </c>
      <c r="AJ468" s="162" t="e">
        <f t="shared" si="78"/>
        <v>#NUM!</v>
      </c>
      <c r="AK468" s="162" t="e">
        <f t="shared" si="78"/>
        <v>#NUM!</v>
      </c>
      <c r="AL468" s="162" t="e">
        <f t="shared" si="78"/>
        <v>#NUM!</v>
      </c>
      <c r="AM468" s="162" t="e">
        <f t="shared" si="78"/>
        <v>#NUM!</v>
      </c>
      <c r="AN468" s="162" t="e">
        <f t="shared" si="78"/>
        <v>#NUM!</v>
      </c>
      <c r="AO468" s="162" t="e">
        <f t="shared" si="78"/>
        <v>#NUM!</v>
      </c>
      <c r="AP468" s="162" t="e">
        <f t="shared" si="78"/>
        <v>#NUM!</v>
      </c>
      <c r="AQ468" s="162" t="e">
        <f t="shared" si="78"/>
        <v>#NUM!</v>
      </c>
      <c r="AR468" s="162" t="e">
        <f t="shared" si="78"/>
        <v>#NUM!</v>
      </c>
      <c r="AS468" s="162" t="e">
        <f t="shared" si="78"/>
        <v>#NUM!</v>
      </c>
      <c r="AT468" s="162" t="e">
        <f t="shared" si="78"/>
        <v>#NUM!</v>
      </c>
      <c r="AU468" s="162" t="e">
        <f t="shared" si="78"/>
        <v>#NUM!</v>
      </c>
      <c r="AV468" s="162" t="e">
        <f t="shared" si="78"/>
        <v>#NUM!</v>
      </c>
      <c r="AW468" s="162" t="e">
        <f t="shared" si="78"/>
        <v>#NUM!</v>
      </c>
      <c r="AX468" s="162" t="e">
        <f t="shared" si="78"/>
        <v>#NUM!</v>
      </c>
      <c r="AY468" s="162" t="e">
        <f t="shared" si="78"/>
        <v>#NUM!</v>
      </c>
      <c r="AZ468" s="162" t="e">
        <f t="shared" si="78"/>
        <v>#NUM!</v>
      </c>
      <c r="BA468" s="162" t="e">
        <f t="shared" si="78"/>
        <v>#NUM!</v>
      </c>
      <c r="BB468" s="162" t="e">
        <f t="shared" si="78"/>
        <v>#NUM!</v>
      </c>
      <c r="BC468" s="162" t="e">
        <f t="shared" si="78"/>
        <v>#NUM!</v>
      </c>
      <c r="BD468" s="162" t="e">
        <f t="shared" si="78"/>
        <v>#NUM!</v>
      </c>
      <c r="BE468" s="162" t="e">
        <f t="shared" si="78"/>
        <v>#NUM!</v>
      </c>
      <c r="BF468" s="162" t="e">
        <f t="shared" si="78"/>
        <v>#NUM!</v>
      </c>
      <c r="BG468" s="162" t="e">
        <f t="shared" si="78"/>
        <v>#NUM!</v>
      </c>
      <c r="BH468" s="162" t="e">
        <f t="shared" si="78"/>
        <v>#NUM!</v>
      </c>
      <c r="BI468" s="162" t="e">
        <f t="shared" si="78"/>
        <v>#NUM!</v>
      </c>
      <c r="BJ468" s="162" t="e">
        <f t="shared" si="78"/>
        <v>#NUM!</v>
      </c>
      <c r="BK468" s="162" t="e">
        <f t="shared" si="78"/>
        <v>#NUM!</v>
      </c>
      <c r="BL468" s="162" t="e">
        <f t="shared" si="78"/>
        <v>#NUM!</v>
      </c>
      <c r="BM468" s="162" t="e">
        <f t="shared" si="79"/>
        <v>#NUM!</v>
      </c>
      <c r="BN468" s="162" t="e">
        <f t="shared" si="79"/>
        <v>#NUM!</v>
      </c>
      <c r="BO468" s="162" t="e">
        <f t="shared" si="79"/>
        <v>#NUM!</v>
      </c>
      <c r="BP468" s="162" t="e">
        <f t="shared" si="79"/>
        <v>#NUM!</v>
      </c>
      <c r="BQ468" s="162" t="e">
        <f t="shared" si="79"/>
        <v>#NUM!</v>
      </c>
      <c r="BR468" s="162" t="e">
        <f t="shared" si="79"/>
        <v>#NUM!</v>
      </c>
      <c r="BS468" s="162" t="e">
        <f t="shared" si="79"/>
        <v>#NUM!</v>
      </c>
      <c r="BT468" s="162" t="e">
        <f t="shared" si="79"/>
        <v>#NUM!</v>
      </c>
      <c r="BU468" s="162" t="e">
        <f t="shared" si="79"/>
        <v>#NUM!</v>
      </c>
      <c r="BV468" s="162" t="e">
        <f t="shared" si="79"/>
        <v>#NUM!</v>
      </c>
      <c r="BW468" s="162" t="e">
        <f t="shared" si="79"/>
        <v>#NUM!</v>
      </c>
      <c r="BX468" s="162" t="e">
        <f t="shared" si="79"/>
        <v>#NUM!</v>
      </c>
      <c r="BY468" s="162" t="e">
        <f t="shared" si="79"/>
        <v>#NUM!</v>
      </c>
      <c r="BZ468" s="162" t="e">
        <f t="shared" si="79"/>
        <v>#NUM!</v>
      </c>
      <c r="CA468" s="162" t="e">
        <f t="shared" si="79"/>
        <v>#NUM!</v>
      </c>
      <c r="CB468" s="162" t="e">
        <f t="shared" si="79"/>
        <v>#NUM!</v>
      </c>
      <c r="CC468" s="162" t="e">
        <f t="shared" si="79"/>
        <v>#NUM!</v>
      </c>
      <c r="CD468" s="162" t="e">
        <f t="shared" si="79"/>
        <v>#NUM!</v>
      </c>
      <c r="CE468" s="162" t="e">
        <f t="shared" si="79"/>
        <v>#NUM!</v>
      </c>
      <c r="CF468" s="162" t="e">
        <f t="shared" si="79"/>
        <v>#NUM!</v>
      </c>
      <c r="CG468" s="162" t="e">
        <f t="shared" si="79"/>
        <v>#NUM!</v>
      </c>
      <c r="CH468" s="162" t="e">
        <f t="shared" si="79"/>
        <v>#NUM!</v>
      </c>
      <c r="CI468" s="162" t="e">
        <f t="shared" si="79"/>
        <v>#NUM!</v>
      </c>
      <c r="CJ468" s="162" t="e">
        <f t="shared" si="79"/>
        <v>#NUM!</v>
      </c>
      <c r="CK468" s="162" t="e">
        <f t="shared" si="79"/>
        <v>#NUM!</v>
      </c>
      <c r="CL468" s="162" t="e">
        <f t="shared" si="79"/>
        <v>#NUM!</v>
      </c>
      <c r="CM468" s="162" t="e">
        <f t="shared" si="79"/>
        <v>#NUM!</v>
      </c>
      <c r="CN468" s="162" t="e">
        <f t="shared" si="79"/>
        <v>#NUM!</v>
      </c>
      <c r="CO468" s="162" t="e">
        <f t="shared" si="79"/>
        <v>#NUM!</v>
      </c>
      <c r="CP468" s="162" t="e">
        <f t="shared" si="79"/>
        <v>#NUM!</v>
      </c>
    </row>
    <row r="469" spans="13:94" ht="15" customHeight="1" x14ac:dyDescent="0.3">
      <c r="M469" s="2">
        <f t="shared" si="81"/>
        <v>5</v>
      </c>
      <c r="N469" s="2" t="str">
        <f t="shared" si="80"/>
        <v/>
      </c>
      <c r="O469" s="2" t="e" cm="1">
        <f t="array" ref="O469">INDEX($A$400:$A$429,SMALL(IF(ISNUMBER(MATCH($B$400:$B$429,$O$463,0)),MATCH(ROW($B$400:$B$429),ROW($B$400:$B$429)),""),ROWS($A$1:A5)))</f>
        <v>#NUM!</v>
      </c>
      <c r="P469" s="162" t="e">
        <f t="shared" si="82"/>
        <v>#NUM!</v>
      </c>
      <c r="Q469" s="162" t="e">
        <f t="shared" si="78"/>
        <v>#NUM!</v>
      </c>
      <c r="R469" s="162" t="e">
        <f t="shared" si="78"/>
        <v>#NUM!</v>
      </c>
      <c r="S469" s="162" t="e">
        <f t="shared" si="78"/>
        <v>#NUM!</v>
      </c>
      <c r="T469" s="162" t="e">
        <f t="shared" si="78"/>
        <v>#NUM!</v>
      </c>
      <c r="U469" s="162" t="e">
        <f t="shared" si="78"/>
        <v>#NUM!</v>
      </c>
      <c r="V469" s="162" t="e">
        <f t="shared" si="78"/>
        <v>#NUM!</v>
      </c>
      <c r="W469" s="162" t="e">
        <f t="shared" si="78"/>
        <v>#NUM!</v>
      </c>
      <c r="X469" s="162" t="e">
        <f t="shared" si="78"/>
        <v>#NUM!</v>
      </c>
      <c r="Y469" s="162" t="e">
        <f t="shared" si="78"/>
        <v>#NUM!</v>
      </c>
      <c r="Z469" s="162" t="e">
        <f t="shared" si="78"/>
        <v>#NUM!</v>
      </c>
      <c r="AA469" s="162" t="e">
        <f t="shared" si="78"/>
        <v>#NUM!</v>
      </c>
      <c r="AB469" s="162" t="e">
        <f t="shared" si="78"/>
        <v>#NUM!</v>
      </c>
      <c r="AC469" s="162" t="e">
        <f t="shared" si="78"/>
        <v>#NUM!</v>
      </c>
      <c r="AD469" s="162" t="e">
        <f t="shared" si="78"/>
        <v>#NUM!</v>
      </c>
      <c r="AE469" s="162" t="e">
        <f t="shared" si="78"/>
        <v>#NUM!</v>
      </c>
      <c r="AF469" s="162" t="e">
        <f t="shared" si="78"/>
        <v>#NUM!</v>
      </c>
      <c r="AG469" s="162" t="e">
        <f t="shared" si="78"/>
        <v>#NUM!</v>
      </c>
      <c r="AH469" s="162" t="e">
        <f t="shared" si="78"/>
        <v>#NUM!</v>
      </c>
      <c r="AI469" s="162" t="e">
        <f t="shared" si="78"/>
        <v>#NUM!</v>
      </c>
      <c r="AJ469" s="162" t="e">
        <f t="shared" si="78"/>
        <v>#NUM!</v>
      </c>
      <c r="AK469" s="162" t="e">
        <f t="shared" si="78"/>
        <v>#NUM!</v>
      </c>
      <c r="AL469" s="162" t="e">
        <f t="shared" si="78"/>
        <v>#NUM!</v>
      </c>
      <c r="AM469" s="162" t="e">
        <f t="shared" si="78"/>
        <v>#NUM!</v>
      </c>
      <c r="AN469" s="162" t="e">
        <f t="shared" si="78"/>
        <v>#NUM!</v>
      </c>
      <c r="AO469" s="162" t="e">
        <f t="shared" si="78"/>
        <v>#NUM!</v>
      </c>
      <c r="AP469" s="162" t="e">
        <f t="shared" si="78"/>
        <v>#NUM!</v>
      </c>
      <c r="AQ469" s="162" t="e">
        <f t="shared" si="78"/>
        <v>#NUM!</v>
      </c>
      <c r="AR469" s="162" t="e">
        <f t="shared" si="78"/>
        <v>#NUM!</v>
      </c>
      <c r="AS469" s="162" t="e">
        <f t="shared" si="78"/>
        <v>#NUM!</v>
      </c>
      <c r="AT469" s="162" t="e">
        <f t="shared" si="78"/>
        <v>#NUM!</v>
      </c>
      <c r="AU469" s="162" t="e">
        <f t="shared" si="78"/>
        <v>#NUM!</v>
      </c>
      <c r="AV469" s="162" t="e">
        <f t="shared" si="78"/>
        <v>#NUM!</v>
      </c>
      <c r="AW469" s="162" t="e">
        <f t="shared" si="78"/>
        <v>#NUM!</v>
      </c>
      <c r="AX469" s="162" t="e">
        <f t="shared" si="78"/>
        <v>#NUM!</v>
      </c>
      <c r="AY469" s="162" t="e">
        <f t="shared" si="78"/>
        <v>#NUM!</v>
      </c>
      <c r="AZ469" s="162" t="e">
        <f t="shared" si="78"/>
        <v>#NUM!</v>
      </c>
      <c r="BA469" s="162" t="e">
        <f t="shared" si="78"/>
        <v>#NUM!</v>
      </c>
      <c r="BB469" s="162" t="e">
        <f t="shared" si="78"/>
        <v>#NUM!</v>
      </c>
      <c r="BC469" s="162" t="e">
        <f t="shared" si="78"/>
        <v>#NUM!</v>
      </c>
      <c r="BD469" s="162" t="e">
        <f t="shared" si="78"/>
        <v>#NUM!</v>
      </c>
      <c r="BE469" s="162" t="e">
        <f t="shared" si="78"/>
        <v>#NUM!</v>
      </c>
      <c r="BF469" s="162" t="e">
        <f t="shared" si="78"/>
        <v>#NUM!</v>
      </c>
      <c r="BG469" s="162" t="e">
        <f t="shared" si="78"/>
        <v>#NUM!</v>
      </c>
      <c r="BH469" s="162" t="e">
        <f t="shared" si="78"/>
        <v>#NUM!</v>
      </c>
      <c r="BI469" s="162" t="e">
        <f t="shared" si="78"/>
        <v>#NUM!</v>
      </c>
      <c r="BJ469" s="162" t="e">
        <f t="shared" si="78"/>
        <v>#NUM!</v>
      </c>
      <c r="BK469" s="162" t="e">
        <f t="shared" si="78"/>
        <v>#NUM!</v>
      </c>
      <c r="BL469" s="162" t="e">
        <f t="shared" si="78"/>
        <v>#NUM!</v>
      </c>
      <c r="BM469" s="162" t="e">
        <f t="shared" si="79"/>
        <v>#NUM!</v>
      </c>
      <c r="BN469" s="162" t="e">
        <f t="shared" si="79"/>
        <v>#NUM!</v>
      </c>
      <c r="BO469" s="162" t="e">
        <f t="shared" si="79"/>
        <v>#NUM!</v>
      </c>
      <c r="BP469" s="162" t="e">
        <f t="shared" si="79"/>
        <v>#NUM!</v>
      </c>
      <c r="BQ469" s="162" t="e">
        <f t="shared" si="79"/>
        <v>#NUM!</v>
      </c>
      <c r="BR469" s="162" t="e">
        <f t="shared" si="79"/>
        <v>#NUM!</v>
      </c>
      <c r="BS469" s="162" t="e">
        <f t="shared" si="79"/>
        <v>#NUM!</v>
      </c>
      <c r="BT469" s="162" t="e">
        <f t="shared" si="79"/>
        <v>#NUM!</v>
      </c>
      <c r="BU469" s="162" t="e">
        <f t="shared" si="79"/>
        <v>#NUM!</v>
      </c>
      <c r="BV469" s="162" t="e">
        <f t="shared" si="79"/>
        <v>#NUM!</v>
      </c>
      <c r="BW469" s="162" t="e">
        <f t="shared" si="79"/>
        <v>#NUM!</v>
      </c>
      <c r="BX469" s="162" t="e">
        <f t="shared" si="79"/>
        <v>#NUM!</v>
      </c>
      <c r="BY469" s="162" t="e">
        <f t="shared" si="79"/>
        <v>#NUM!</v>
      </c>
      <c r="BZ469" s="162" t="e">
        <f t="shared" si="79"/>
        <v>#NUM!</v>
      </c>
      <c r="CA469" s="162" t="e">
        <f t="shared" si="79"/>
        <v>#NUM!</v>
      </c>
      <c r="CB469" s="162" t="e">
        <f t="shared" si="79"/>
        <v>#NUM!</v>
      </c>
      <c r="CC469" s="162" t="e">
        <f t="shared" si="79"/>
        <v>#NUM!</v>
      </c>
      <c r="CD469" s="162" t="e">
        <f t="shared" si="79"/>
        <v>#NUM!</v>
      </c>
      <c r="CE469" s="162" t="e">
        <f t="shared" si="79"/>
        <v>#NUM!</v>
      </c>
      <c r="CF469" s="162" t="e">
        <f t="shared" si="79"/>
        <v>#NUM!</v>
      </c>
      <c r="CG469" s="162" t="e">
        <f t="shared" si="79"/>
        <v>#NUM!</v>
      </c>
      <c r="CH469" s="162" t="e">
        <f t="shared" si="79"/>
        <v>#NUM!</v>
      </c>
      <c r="CI469" s="162" t="e">
        <f t="shared" si="79"/>
        <v>#NUM!</v>
      </c>
      <c r="CJ469" s="162" t="e">
        <f t="shared" si="79"/>
        <v>#NUM!</v>
      </c>
      <c r="CK469" s="162" t="e">
        <f t="shared" si="79"/>
        <v>#NUM!</v>
      </c>
      <c r="CL469" s="162" t="e">
        <f t="shared" si="79"/>
        <v>#NUM!</v>
      </c>
      <c r="CM469" s="162" t="e">
        <f t="shared" si="79"/>
        <v>#NUM!</v>
      </c>
      <c r="CN469" s="162" t="e">
        <f t="shared" si="79"/>
        <v>#NUM!</v>
      </c>
      <c r="CO469" s="162" t="e">
        <f t="shared" si="79"/>
        <v>#NUM!</v>
      </c>
      <c r="CP469" s="162" t="e">
        <f t="shared" si="79"/>
        <v>#NUM!</v>
      </c>
    </row>
    <row r="470" spans="13:94" ht="15" customHeight="1" x14ac:dyDescent="0.3">
      <c r="M470" s="2">
        <f t="shared" si="81"/>
        <v>6</v>
      </c>
      <c r="N470" s="2" t="str">
        <f t="shared" si="80"/>
        <v/>
      </c>
      <c r="O470" s="2" t="e" cm="1">
        <f t="array" ref="O470">INDEX($A$400:$A$429,SMALL(IF(ISNUMBER(MATCH($B$400:$B$429,$O$463,0)),MATCH(ROW($B$400:$B$429),ROW($B$400:$B$429)),""),ROWS($A$1:A6)))</f>
        <v>#NUM!</v>
      </c>
      <c r="P470" s="162" t="e">
        <f t="shared" si="82"/>
        <v>#NUM!</v>
      </c>
      <c r="Q470" s="162" t="e">
        <f t="shared" si="78"/>
        <v>#NUM!</v>
      </c>
      <c r="R470" s="162" t="e">
        <f t="shared" si="78"/>
        <v>#NUM!</v>
      </c>
      <c r="S470" s="162" t="e">
        <f t="shared" si="78"/>
        <v>#NUM!</v>
      </c>
      <c r="T470" s="162" t="e">
        <f t="shared" si="78"/>
        <v>#NUM!</v>
      </c>
      <c r="U470" s="162" t="e">
        <f t="shared" si="78"/>
        <v>#NUM!</v>
      </c>
      <c r="V470" s="162" t="e">
        <f t="shared" si="78"/>
        <v>#NUM!</v>
      </c>
      <c r="W470" s="162" t="e">
        <f t="shared" si="78"/>
        <v>#NUM!</v>
      </c>
      <c r="X470" s="162" t="e">
        <f t="shared" si="78"/>
        <v>#NUM!</v>
      </c>
      <c r="Y470" s="162" t="e">
        <f t="shared" si="78"/>
        <v>#NUM!</v>
      </c>
      <c r="Z470" s="162" t="e">
        <f t="shared" si="78"/>
        <v>#NUM!</v>
      </c>
      <c r="AA470" s="162" t="e">
        <f t="shared" ref="AA470:BM474" si="83">INDEX(AA$14:AA$217,(MATCH($N470&amp;$O470,$H$14:$H$217,0)))</f>
        <v>#NUM!</v>
      </c>
      <c r="AB470" s="162" t="e">
        <f t="shared" si="83"/>
        <v>#NUM!</v>
      </c>
      <c r="AC470" s="162" t="e">
        <f t="shared" si="83"/>
        <v>#NUM!</v>
      </c>
      <c r="AD470" s="162" t="e">
        <f t="shared" si="83"/>
        <v>#NUM!</v>
      </c>
      <c r="AE470" s="162" t="e">
        <f t="shared" si="83"/>
        <v>#NUM!</v>
      </c>
      <c r="AF470" s="162" t="e">
        <f t="shared" si="83"/>
        <v>#NUM!</v>
      </c>
      <c r="AG470" s="162" t="e">
        <f t="shared" si="83"/>
        <v>#NUM!</v>
      </c>
      <c r="AH470" s="162" t="e">
        <f t="shared" si="83"/>
        <v>#NUM!</v>
      </c>
      <c r="AI470" s="162" t="e">
        <f t="shared" si="83"/>
        <v>#NUM!</v>
      </c>
      <c r="AJ470" s="162" t="e">
        <f t="shared" si="83"/>
        <v>#NUM!</v>
      </c>
      <c r="AK470" s="162" t="e">
        <f t="shared" si="83"/>
        <v>#NUM!</v>
      </c>
      <c r="AL470" s="162" t="e">
        <f t="shared" si="83"/>
        <v>#NUM!</v>
      </c>
      <c r="AM470" s="162" t="e">
        <f t="shared" si="83"/>
        <v>#NUM!</v>
      </c>
      <c r="AN470" s="162" t="e">
        <f t="shared" si="83"/>
        <v>#NUM!</v>
      </c>
      <c r="AO470" s="162" t="e">
        <f t="shared" si="83"/>
        <v>#NUM!</v>
      </c>
      <c r="AP470" s="162" t="e">
        <f t="shared" si="83"/>
        <v>#NUM!</v>
      </c>
      <c r="AQ470" s="162" t="e">
        <f t="shared" si="83"/>
        <v>#NUM!</v>
      </c>
      <c r="AR470" s="162" t="e">
        <f t="shared" si="83"/>
        <v>#NUM!</v>
      </c>
      <c r="AS470" s="162" t="e">
        <f t="shared" si="83"/>
        <v>#NUM!</v>
      </c>
      <c r="AT470" s="162" t="e">
        <f t="shared" si="83"/>
        <v>#NUM!</v>
      </c>
      <c r="AU470" s="162" t="e">
        <f t="shared" si="83"/>
        <v>#NUM!</v>
      </c>
      <c r="AV470" s="162" t="e">
        <f t="shared" si="83"/>
        <v>#NUM!</v>
      </c>
      <c r="AW470" s="162" t="e">
        <f t="shared" si="83"/>
        <v>#NUM!</v>
      </c>
      <c r="AX470" s="162" t="e">
        <f t="shared" si="83"/>
        <v>#NUM!</v>
      </c>
      <c r="AY470" s="162" t="e">
        <f t="shared" si="83"/>
        <v>#NUM!</v>
      </c>
      <c r="AZ470" s="162" t="e">
        <f t="shared" si="83"/>
        <v>#NUM!</v>
      </c>
      <c r="BA470" s="162" t="e">
        <f t="shared" si="83"/>
        <v>#NUM!</v>
      </c>
      <c r="BB470" s="162" t="e">
        <f t="shared" si="83"/>
        <v>#NUM!</v>
      </c>
      <c r="BC470" s="162" t="e">
        <f t="shared" si="83"/>
        <v>#NUM!</v>
      </c>
      <c r="BD470" s="162" t="e">
        <f t="shared" si="83"/>
        <v>#NUM!</v>
      </c>
      <c r="BE470" s="162" t="e">
        <f t="shared" si="83"/>
        <v>#NUM!</v>
      </c>
      <c r="BF470" s="162" t="e">
        <f t="shared" si="83"/>
        <v>#NUM!</v>
      </c>
      <c r="BG470" s="162" t="e">
        <f t="shared" si="83"/>
        <v>#NUM!</v>
      </c>
      <c r="BH470" s="162" t="e">
        <f t="shared" si="83"/>
        <v>#NUM!</v>
      </c>
      <c r="BI470" s="162" t="e">
        <f t="shared" si="83"/>
        <v>#NUM!</v>
      </c>
      <c r="BJ470" s="162" t="e">
        <f t="shared" si="83"/>
        <v>#NUM!</v>
      </c>
      <c r="BK470" s="162" t="e">
        <f t="shared" si="83"/>
        <v>#NUM!</v>
      </c>
      <c r="BL470" s="162" t="e">
        <f t="shared" si="83"/>
        <v>#NUM!</v>
      </c>
      <c r="BM470" s="162" t="e">
        <f t="shared" si="83"/>
        <v>#NUM!</v>
      </c>
      <c r="BN470" s="162" t="e">
        <f t="shared" si="79"/>
        <v>#NUM!</v>
      </c>
      <c r="BO470" s="162" t="e">
        <f t="shared" si="79"/>
        <v>#NUM!</v>
      </c>
      <c r="BP470" s="162" t="e">
        <f t="shared" si="79"/>
        <v>#NUM!</v>
      </c>
      <c r="BQ470" s="162" t="e">
        <f t="shared" si="79"/>
        <v>#NUM!</v>
      </c>
      <c r="BR470" s="162" t="e">
        <f t="shared" si="79"/>
        <v>#NUM!</v>
      </c>
      <c r="BS470" s="162" t="e">
        <f t="shared" si="79"/>
        <v>#NUM!</v>
      </c>
      <c r="BT470" s="162" t="e">
        <f t="shared" si="79"/>
        <v>#NUM!</v>
      </c>
      <c r="BU470" s="162" t="e">
        <f t="shared" si="79"/>
        <v>#NUM!</v>
      </c>
      <c r="BV470" s="162" t="e">
        <f t="shared" si="79"/>
        <v>#NUM!</v>
      </c>
      <c r="BW470" s="162" t="e">
        <f t="shared" si="79"/>
        <v>#NUM!</v>
      </c>
      <c r="BX470" s="162" t="e">
        <f t="shared" si="79"/>
        <v>#NUM!</v>
      </c>
      <c r="BY470" s="162" t="e">
        <f t="shared" si="79"/>
        <v>#NUM!</v>
      </c>
      <c r="BZ470" s="162" t="e">
        <f t="shared" si="79"/>
        <v>#NUM!</v>
      </c>
      <c r="CA470" s="162" t="e">
        <f t="shared" si="79"/>
        <v>#NUM!</v>
      </c>
      <c r="CB470" s="162" t="e">
        <f t="shared" si="79"/>
        <v>#NUM!</v>
      </c>
      <c r="CC470" s="162" t="e">
        <f t="shared" si="79"/>
        <v>#NUM!</v>
      </c>
      <c r="CD470" s="162" t="e">
        <f t="shared" si="79"/>
        <v>#NUM!</v>
      </c>
      <c r="CE470" s="162" t="e">
        <f t="shared" si="79"/>
        <v>#NUM!</v>
      </c>
      <c r="CF470" s="162" t="e">
        <f t="shared" si="79"/>
        <v>#NUM!</v>
      </c>
      <c r="CG470" s="162" t="e">
        <f t="shared" si="79"/>
        <v>#NUM!</v>
      </c>
      <c r="CH470" s="162" t="e">
        <f t="shared" si="79"/>
        <v>#NUM!</v>
      </c>
      <c r="CI470" s="162" t="e">
        <f t="shared" si="79"/>
        <v>#NUM!</v>
      </c>
      <c r="CJ470" s="162" t="e">
        <f t="shared" si="79"/>
        <v>#NUM!</v>
      </c>
      <c r="CK470" s="162" t="e">
        <f t="shared" si="79"/>
        <v>#NUM!</v>
      </c>
      <c r="CL470" s="162" t="e">
        <f t="shared" si="79"/>
        <v>#NUM!</v>
      </c>
      <c r="CM470" s="162" t="e">
        <f t="shared" si="79"/>
        <v>#NUM!</v>
      </c>
      <c r="CN470" s="162" t="e">
        <f t="shared" si="79"/>
        <v>#NUM!</v>
      </c>
      <c r="CO470" s="162" t="e">
        <f t="shared" si="79"/>
        <v>#NUM!</v>
      </c>
      <c r="CP470" s="162" t="e">
        <f t="shared" si="79"/>
        <v>#NUM!</v>
      </c>
    </row>
    <row r="471" spans="13:94" ht="15" customHeight="1" x14ac:dyDescent="0.3">
      <c r="M471" s="2">
        <f t="shared" si="81"/>
        <v>7</v>
      </c>
      <c r="N471" s="2" t="str">
        <f t="shared" si="80"/>
        <v/>
      </c>
      <c r="O471" s="2" t="e" cm="1">
        <f t="array" ref="O471">INDEX($A$400:$A$429,SMALL(IF(ISNUMBER(MATCH($B$400:$B$429,$O$463,0)),MATCH(ROW($B$400:$B$429),ROW($B$400:$B$429)),""),ROWS($A$1:A7)))</f>
        <v>#NUM!</v>
      </c>
      <c r="P471" s="162" t="e">
        <f t="shared" si="82"/>
        <v>#NUM!</v>
      </c>
      <c r="Q471" s="162" t="e">
        <f t="shared" si="82"/>
        <v>#NUM!</v>
      </c>
      <c r="R471" s="162" t="e">
        <f t="shared" si="82"/>
        <v>#NUM!</v>
      </c>
      <c r="S471" s="162" t="e">
        <f t="shared" si="82"/>
        <v>#NUM!</v>
      </c>
      <c r="T471" s="162" t="e">
        <f t="shared" si="82"/>
        <v>#NUM!</v>
      </c>
      <c r="U471" s="162" t="e">
        <f t="shared" si="82"/>
        <v>#NUM!</v>
      </c>
      <c r="V471" s="162" t="e">
        <f t="shared" si="82"/>
        <v>#NUM!</v>
      </c>
      <c r="W471" s="162" t="e">
        <f t="shared" si="82"/>
        <v>#NUM!</v>
      </c>
      <c r="X471" s="162" t="e">
        <f t="shared" si="82"/>
        <v>#NUM!</v>
      </c>
      <c r="Y471" s="162" t="e">
        <f t="shared" si="82"/>
        <v>#NUM!</v>
      </c>
      <c r="Z471" s="162" t="e">
        <f t="shared" si="82"/>
        <v>#NUM!</v>
      </c>
      <c r="AA471" s="162" t="e">
        <f t="shared" si="82"/>
        <v>#NUM!</v>
      </c>
      <c r="AB471" s="162" t="e">
        <f t="shared" si="82"/>
        <v>#NUM!</v>
      </c>
      <c r="AC471" s="162" t="e">
        <f t="shared" si="82"/>
        <v>#NUM!</v>
      </c>
      <c r="AD471" s="162" t="e">
        <f t="shared" si="82"/>
        <v>#NUM!</v>
      </c>
      <c r="AE471" s="162" t="e">
        <f t="shared" si="82"/>
        <v>#NUM!</v>
      </c>
      <c r="AF471" s="162" t="e">
        <f t="shared" si="83"/>
        <v>#NUM!</v>
      </c>
      <c r="AG471" s="162" t="e">
        <f t="shared" si="83"/>
        <v>#NUM!</v>
      </c>
      <c r="AH471" s="162" t="e">
        <f t="shared" si="83"/>
        <v>#NUM!</v>
      </c>
      <c r="AI471" s="162" t="e">
        <f t="shared" si="83"/>
        <v>#NUM!</v>
      </c>
      <c r="AJ471" s="162" t="e">
        <f t="shared" si="83"/>
        <v>#NUM!</v>
      </c>
      <c r="AK471" s="162" t="e">
        <f t="shared" si="83"/>
        <v>#NUM!</v>
      </c>
      <c r="AL471" s="162" t="e">
        <f t="shared" si="83"/>
        <v>#NUM!</v>
      </c>
      <c r="AM471" s="162" t="e">
        <f t="shared" si="83"/>
        <v>#NUM!</v>
      </c>
      <c r="AN471" s="162" t="e">
        <f t="shared" si="83"/>
        <v>#NUM!</v>
      </c>
      <c r="AO471" s="162" t="e">
        <f t="shared" si="83"/>
        <v>#NUM!</v>
      </c>
      <c r="AP471" s="162" t="e">
        <f t="shared" si="83"/>
        <v>#NUM!</v>
      </c>
      <c r="AQ471" s="162" t="e">
        <f t="shared" si="83"/>
        <v>#NUM!</v>
      </c>
      <c r="AR471" s="162" t="e">
        <f t="shared" si="83"/>
        <v>#NUM!</v>
      </c>
      <c r="AS471" s="162" t="e">
        <f t="shared" si="83"/>
        <v>#NUM!</v>
      </c>
      <c r="AT471" s="162" t="e">
        <f t="shared" si="83"/>
        <v>#NUM!</v>
      </c>
      <c r="AU471" s="162" t="e">
        <f t="shared" si="83"/>
        <v>#NUM!</v>
      </c>
      <c r="AV471" s="162" t="e">
        <f t="shared" si="83"/>
        <v>#NUM!</v>
      </c>
      <c r="AW471" s="162" t="e">
        <f t="shared" si="83"/>
        <v>#NUM!</v>
      </c>
      <c r="AX471" s="162" t="e">
        <f t="shared" si="83"/>
        <v>#NUM!</v>
      </c>
      <c r="AY471" s="162" t="e">
        <f t="shared" si="83"/>
        <v>#NUM!</v>
      </c>
      <c r="AZ471" s="162" t="e">
        <f t="shared" si="83"/>
        <v>#NUM!</v>
      </c>
      <c r="BA471" s="162" t="e">
        <f t="shared" si="83"/>
        <v>#NUM!</v>
      </c>
      <c r="BB471" s="162" t="e">
        <f t="shared" si="83"/>
        <v>#NUM!</v>
      </c>
      <c r="BC471" s="162" t="e">
        <f t="shared" si="83"/>
        <v>#NUM!</v>
      </c>
      <c r="BD471" s="162" t="e">
        <f t="shared" si="83"/>
        <v>#NUM!</v>
      </c>
      <c r="BE471" s="162" t="e">
        <f t="shared" si="83"/>
        <v>#NUM!</v>
      </c>
      <c r="BF471" s="162" t="e">
        <f t="shared" si="83"/>
        <v>#NUM!</v>
      </c>
      <c r="BG471" s="162" t="e">
        <f t="shared" si="83"/>
        <v>#NUM!</v>
      </c>
      <c r="BH471" s="162" t="e">
        <f t="shared" si="83"/>
        <v>#NUM!</v>
      </c>
      <c r="BI471" s="162" t="e">
        <f t="shared" si="83"/>
        <v>#NUM!</v>
      </c>
      <c r="BJ471" s="162" t="e">
        <f t="shared" si="83"/>
        <v>#NUM!</v>
      </c>
      <c r="BK471" s="162" t="e">
        <f t="shared" si="83"/>
        <v>#NUM!</v>
      </c>
      <c r="BL471" s="162" t="e">
        <f t="shared" si="83"/>
        <v>#NUM!</v>
      </c>
      <c r="BM471" s="162" t="e">
        <f t="shared" si="79"/>
        <v>#NUM!</v>
      </c>
      <c r="BN471" s="162" t="e">
        <f t="shared" si="79"/>
        <v>#NUM!</v>
      </c>
      <c r="BO471" s="162" t="e">
        <f t="shared" si="79"/>
        <v>#NUM!</v>
      </c>
      <c r="BP471" s="162" t="e">
        <f t="shared" si="79"/>
        <v>#NUM!</v>
      </c>
      <c r="BQ471" s="162" t="e">
        <f t="shared" si="79"/>
        <v>#NUM!</v>
      </c>
      <c r="BR471" s="162" t="e">
        <f t="shared" si="79"/>
        <v>#NUM!</v>
      </c>
      <c r="BS471" s="162" t="e">
        <f t="shared" si="79"/>
        <v>#NUM!</v>
      </c>
      <c r="BT471" s="162" t="e">
        <f t="shared" si="79"/>
        <v>#NUM!</v>
      </c>
      <c r="BU471" s="162" t="e">
        <f t="shared" si="79"/>
        <v>#NUM!</v>
      </c>
      <c r="BV471" s="162" t="e">
        <f t="shared" si="79"/>
        <v>#NUM!</v>
      </c>
      <c r="BW471" s="162" t="e">
        <f t="shared" si="79"/>
        <v>#NUM!</v>
      </c>
      <c r="BX471" s="162" t="e">
        <f t="shared" si="79"/>
        <v>#NUM!</v>
      </c>
      <c r="BY471" s="162" t="e">
        <f t="shared" si="79"/>
        <v>#NUM!</v>
      </c>
      <c r="BZ471" s="162" t="e">
        <f t="shared" si="79"/>
        <v>#NUM!</v>
      </c>
      <c r="CA471" s="162" t="e">
        <f t="shared" si="79"/>
        <v>#NUM!</v>
      </c>
      <c r="CB471" s="162" t="e">
        <f t="shared" si="79"/>
        <v>#NUM!</v>
      </c>
      <c r="CC471" s="162" t="e">
        <f t="shared" si="79"/>
        <v>#NUM!</v>
      </c>
      <c r="CD471" s="162" t="e">
        <f t="shared" si="79"/>
        <v>#NUM!</v>
      </c>
      <c r="CE471" s="162" t="e">
        <f t="shared" si="79"/>
        <v>#NUM!</v>
      </c>
      <c r="CF471" s="162" t="e">
        <f t="shared" si="79"/>
        <v>#NUM!</v>
      </c>
      <c r="CG471" s="162" t="e">
        <f t="shared" si="79"/>
        <v>#NUM!</v>
      </c>
      <c r="CH471" s="162" t="e">
        <f t="shared" si="79"/>
        <v>#NUM!</v>
      </c>
      <c r="CI471" s="162" t="e">
        <f t="shared" si="79"/>
        <v>#NUM!</v>
      </c>
      <c r="CJ471" s="162" t="e">
        <f t="shared" si="79"/>
        <v>#NUM!</v>
      </c>
      <c r="CK471" s="162" t="e">
        <f t="shared" si="79"/>
        <v>#NUM!</v>
      </c>
      <c r="CL471" s="162" t="e">
        <f t="shared" si="79"/>
        <v>#NUM!</v>
      </c>
      <c r="CM471" s="162" t="e">
        <f t="shared" si="79"/>
        <v>#NUM!</v>
      </c>
      <c r="CN471" s="162" t="e">
        <f t="shared" si="79"/>
        <v>#NUM!</v>
      </c>
      <c r="CO471" s="162" t="e">
        <f t="shared" si="79"/>
        <v>#NUM!</v>
      </c>
      <c r="CP471" s="162" t="e">
        <f t="shared" si="79"/>
        <v>#NUM!</v>
      </c>
    </row>
    <row r="472" spans="13:94" ht="15" customHeight="1" x14ac:dyDescent="0.3">
      <c r="M472" s="2">
        <f t="shared" si="81"/>
        <v>8</v>
      </c>
      <c r="N472" s="2" t="str">
        <f t="shared" si="80"/>
        <v/>
      </c>
      <c r="O472" s="2" t="e" cm="1">
        <f t="array" ref="O472">INDEX($A$400:$A$429,SMALL(IF(ISNUMBER(MATCH($B$400:$B$429,$O$463,0)),MATCH(ROW($B$400:$B$429),ROW($B$400:$B$429)),""),ROWS($A$1:A8)))</f>
        <v>#NUM!</v>
      </c>
      <c r="P472" s="162" t="e">
        <f t="shared" si="82"/>
        <v>#NUM!</v>
      </c>
      <c r="Q472" s="162" t="e">
        <f t="shared" si="82"/>
        <v>#NUM!</v>
      </c>
      <c r="R472" s="162" t="e">
        <f t="shared" si="82"/>
        <v>#NUM!</v>
      </c>
      <c r="S472" s="162" t="e">
        <f t="shared" si="82"/>
        <v>#NUM!</v>
      </c>
      <c r="T472" s="162" t="e">
        <f t="shared" si="82"/>
        <v>#NUM!</v>
      </c>
      <c r="U472" s="162" t="e">
        <f t="shared" si="82"/>
        <v>#NUM!</v>
      </c>
      <c r="V472" s="162" t="e">
        <f t="shared" si="82"/>
        <v>#NUM!</v>
      </c>
      <c r="W472" s="162" t="e">
        <f t="shared" si="82"/>
        <v>#NUM!</v>
      </c>
      <c r="X472" s="162" t="e">
        <f t="shared" si="82"/>
        <v>#NUM!</v>
      </c>
      <c r="Y472" s="162" t="e">
        <f t="shared" si="82"/>
        <v>#NUM!</v>
      </c>
      <c r="Z472" s="162" t="e">
        <f t="shared" si="82"/>
        <v>#NUM!</v>
      </c>
      <c r="AA472" s="162" t="e">
        <f t="shared" si="82"/>
        <v>#NUM!</v>
      </c>
      <c r="AB472" s="162" t="e">
        <f t="shared" si="82"/>
        <v>#NUM!</v>
      </c>
      <c r="AC472" s="162" t="e">
        <f t="shared" si="82"/>
        <v>#NUM!</v>
      </c>
      <c r="AD472" s="162" t="e">
        <f t="shared" si="82"/>
        <v>#NUM!</v>
      </c>
      <c r="AE472" s="162" t="e">
        <f t="shared" si="82"/>
        <v>#NUM!</v>
      </c>
      <c r="AF472" s="162" t="e">
        <f t="shared" si="83"/>
        <v>#NUM!</v>
      </c>
      <c r="AG472" s="162" t="e">
        <f t="shared" si="83"/>
        <v>#NUM!</v>
      </c>
      <c r="AH472" s="162" t="e">
        <f t="shared" si="83"/>
        <v>#NUM!</v>
      </c>
      <c r="AI472" s="162" t="e">
        <f t="shared" si="83"/>
        <v>#NUM!</v>
      </c>
      <c r="AJ472" s="162" t="e">
        <f t="shared" si="83"/>
        <v>#NUM!</v>
      </c>
      <c r="AK472" s="162" t="e">
        <f t="shared" si="83"/>
        <v>#NUM!</v>
      </c>
      <c r="AL472" s="162" t="e">
        <f t="shared" si="83"/>
        <v>#NUM!</v>
      </c>
      <c r="AM472" s="162" t="e">
        <f t="shared" si="83"/>
        <v>#NUM!</v>
      </c>
      <c r="AN472" s="162" t="e">
        <f t="shared" si="83"/>
        <v>#NUM!</v>
      </c>
      <c r="AO472" s="162" t="e">
        <f t="shared" si="83"/>
        <v>#NUM!</v>
      </c>
      <c r="AP472" s="162" t="e">
        <f t="shared" si="83"/>
        <v>#NUM!</v>
      </c>
      <c r="AQ472" s="162" t="e">
        <f t="shared" si="83"/>
        <v>#NUM!</v>
      </c>
      <c r="AR472" s="162" t="e">
        <f t="shared" si="83"/>
        <v>#NUM!</v>
      </c>
      <c r="AS472" s="162" t="e">
        <f t="shared" si="83"/>
        <v>#NUM!</v>
      </c>
      <c r="AT472" s="162" t="e">
        <f t="shared" si="83"/>
        <v>#NUM!</v>
      </c>
      <c r="AU472" s="162" t="e">
        <f t="shared" si="83"/>
        <v>#NUM!</v>
      </c>
      <c r="AV472" s="162" t="e">
        <f t="shared" si="83"/>
        <v>#NUM!</v>
      </c>
      <c r="AW472" s="162" t="e">
        <f t="shared" si="83"/>
        <v>#NUM!</v>
      </c>
      <c r="AX472" s="162" t="e">
        <f t="shared" si="83"/>
        <v>#NUM!</v>
      </c>
      <c r="AY472" s="162" t="e">
        <f t="shared" si="83"/>
        <v>#NUM!</v>
      </c>
      <c r="AZ472" s="162" t="e">
        <f t="shared" si="83"/>
        <v>#NUM!</v>
      </c>
      <c r="BA472" s="162" t="e">
        <f t="shared" si="83"/>
        <v>#NUM!</v>
      </c>
      <c r="BB472" s="162" t="e">
        <f t="shared" si="83"/>
        <v>#NUM!</v>
      </c>
      <c r="BC472" s="162" t="e">
        <f t="shared" si="83"/>
        <v>#NUM!</v>
      </c>
      <c r="BD472" s="162" t="e">
        <f t="shared" si="83"/>
        <v>#NUM!</v>
      </c>
      <c r="BE472" s="162" t="e">
        <f t="shared" si="83"/>
        <v>#NUM!</v>
      </c>
      <c r="BF472" s="162" t="e">
        <f t="shared" si="83"/>
        <v>#NUM!</v>
      </c>
      <c r="BG472" s="162" t="e">
        <f t="shared" si="83"/>
        <v>#NUM!</v>
      </c>
      <c r="BH472" s="162" t="e">
        <f t="shared" si="83"/>
        <v>#NUM!</v>
      </c>
      <c r="BI472" s="162" t="e">
        <f t="shared" si="83"/>
        <v>#NUM!</v>
      </c>
      <c r="BJ472" s="162" t="e">
        <f t="shared" si="83"/>
        <v>#NUM!</v>
      </c>
      <c r="BK472" s="162" t="e">
        <f t="shared" si="83"/>
        <v>#NUM!</v>
      </c>
      <c r="BL472" s="162" t="e">
        <f t="shared" si="83"/>
        <v>#NUM!</v>
      </c>
      <c r="BM472" s="162" t="e">
        <f t="shared" si="79"/>
        <v>#NUM!</v>
      </c>
      <c r="BN472" s="162" t="e">
        <f t="shared" si="79"/>
        <v>#NUM!</v>
      </c>
      <c r="BO472" s="162" t="e">
        <f t="shared" si="79"/>
        <v>#NUM!</v>
      </c>
      <c r="BP472" s="162" t="e">
        <f t="shared" si="79"/>
        <v>#NUM!</v>
      </c>
      <c r="BQ472" s="162" t="e">
        <f t="shared" si="79"/>
        <v>#NUM!</v>
      </c>
      <c r="BR472" s="162" t="e">
        <f t="shared" si="79"/>
        <v>#NUM!</v>
      </c>
      <c r="BS472" s="162" t="e">
        <f t="shared" si="79"/>
        <v>#NUM!</v>
      </c>
      <c r="BT472" s="162" t="e">
        <f t="shared" si="79"/>
        <v>#NUM!</v>
      </c>
      <c r="BU472" s="162" t="e">
        <f t="shared" si="79"/>
        <v>#NUM!</v>
      </c>
      <c r="BV472" s="162" t="e">
        <f t="shared" si="79"/>
        <v>#NUM!</v>
      </c>
      <c r="BW472" s="162" t="e">
        <f t="shared" si="79"/>
        <v>#NUM!</v>
      </c>
      <c r="BX472" s="162" t="e">
        <f t="shared" si="79"/>
        <v>#NUM!</v>
      </c>
      <c r="BY472" s="162" t="e">
        <f t="shared" si="79"/>
        <v>#NUM!</v>
      </c>
      <c r="BZ472" s="162" t="e">
        <f t="shared" si="79"/>
        <v>#NUM!</v>
      </c>
      <c r="CA472" s="162" t="e">
        <f t="shared" si="79"/>
        <v>#NUM!</v>
      </c>
      <c r="CB472" s="162" t="e">
        <f t="shared" si="79"/>
        <v>#NUM!</v>
      </c>
      <c r="CC472" s="162" t="e">
        <f t="shared" si="79"/>
        <v>#NUM!</v>
      </c>
      <c r="CD472" s="162" t="e">
        <f t="shared" si="79"/>
        <v>#NUM!</v>
      </c>
      <c r="CE472" s="162" t="e">
        <f t="shared" si="79"/>
        <v>#NUM!</v>
      </c>
      <c r="CF472" s="162" t="e">
        <f t="shared" si="79"/>
        <v>#NUM!</v>
      </c>
      <c r="CG472" s="162" t="e">
        <f t="shared" si="79"/>
        <v>#NUM!</v>
      </c>
      <c r="CH472" s="162" t="e">
        <f t="shared" si="79"/>
        <v>#NUM!</v>
      </c>
      <c r="CI472" s="162" t="e">
        <f t="shared" si="79"/>
        <v>#NUM!</v>
      </c>
      <c r="CJ472" s="162" t="e">
        <f t="shared" si="79"/>
        <v>#NUM!</v>
      </c>
      <c r="CK472" s="162" t="e">
        <f t="shared" si="79"/>
        <v>#NUM!</v>
      </c>
      <c r="CL472" s="162" t="e">
        <f t="shared" si="79"/>
        <v>#NUM!</v>
      </c>
      <c r="CM472" s="162" t="e">
        <f t="shared" si="79"/>
        <v>#NUM!</v>
      </c>
      <c r="CN472" s="162" t="e">
        <f t="shared" si="79"/>
        <v>#NUM!</v>
      </c>
      <c r="CO472" s="162" t="e">
        <f t="shared" si="79"/>
        <v>#NUM!</v>
      </c>
      <c r="CP472" s="162" t="e">
        <f t="shared" si="79"/>
        <v>#NUM!</v>
      </c>
    </row>
    <row r="473" spans="13:94" ht="15" customHeight="1" x14ac:dyDescent="0.3">
      <c r="M473" s="2">
        <f t="shared" si="81"/>
        <v>9</v>
      </c>
      <c r="N473" s="2" t="str">
        <f t="shared" si="80"/>
        <v/>
      </c>
      <c r="O473" s="2" t="e" cm="1">
        <f t="array" ref="O473">INDEX($A$400:$A$429,SMALL(IF(ISNUMBER(MATCH($B$400:$B$429,$O$463,0)),MATCH(ROW($B$400:$B$429),ROW($B$400:$B$429)),""),ROWS($A$1:A9)))</f>
        <v>#NUM!</v>
      </c>
      <c r="P473" s="162" t="e">
        <f t="shared" si="82"/>
        <v>#NUM!</v>
      </c>
      <c r="Q473" s="162" t="e">
        <f t="shared" si="82"/>
        <v>#NUM!</v>
      </c>
      <c r="R473" s="162" t="e">
        <f t="shared" si="82"/>
        <v>#NUM!</v>
      </c>
      <c r="S473" s="162" t="e">
        <f t="shared" si="82"/>
        <v>#NUM!</v>
      </c>
      <c r="T473" s="162" t="e">
        <f t="shared" si="82"/>
        <v>#NUM!</v>
      </c>
      <c r="U473" s="162" t="e">
        <f t="shared" si="82"/>
        <v>#NUM!</v>
      </c>
      <c r="V473" s="162" t="e">
        <f t="shared" si="82"/>
        <v>#NUM!</v>
      </c>
      <c r="W473" s="162" t="e">
        <f t="shared" si="82"/>
        <v>#NUM!</v>
      </c>
      <c r="X473" s="162" t="e">
        <f t="shared" si="82"/>
        <v>#NUM!</v>
      </c>
      <c r="Y473" s="162" t="e">
        <f t="shared" si="82"/>
        <v>#NUM!</v>
      </c>
      <c r="Z473" s="162" t="e">
        <f t="shared" si="82"/>
        <v>#NUM!</v>
      </c>
      <c r="AA473" s="162" t="e">
        <f t="shared" si="82"/>
        <v>#NUM!</v>
      </c>
      <c r="AB473" s="162" t="e">
        <f t="shared" si="82"/>
        <v>#NUM!</v>
      </c>
      <c r="AC473" s="162" t="e">
        <f t="shared" si="82"/>
        <v>#NUM!</v>
      </c>
      <c r="AD473" s="162" t="e">
        <f t="shared" si="82"/>
        <v>#NUM!</v>
      </c>
      <c r="AE473" s="162" t="e">
        <f t="shared" si="82"/>
        <v>#NUM!</v>
      </c>
      <c r="AF473" s="162" t="e">
        <f t="shared" si="83"/>
        <v>#NUM!</v>
      </c>
      <c r="AG473" s="162" t="e">
        <f t="shared" si="83"/>
        <v>#NUM!</v>
      </c>
      <c r="AH473" s="162" t="e">
        <f t="shared" si="83"/>
        <v>#NUM!</v>
      </c>
      <c r="AI473" s="162" t="e">
        <f t="shared" si="83"/>
        <v>#NUM!</v>
      </c>
      <c r="AJ473" s="162" t="e">
        <f t="shared" si="83"/>
        <v>#NUM!</v>
      </c>
      <c r="AK473" s="162" t="e">
        <f t="shared" si="83"/>
        <v>#NUM!</v>
      </c>
      <c r="AL473" s="162" t="e">
        <f t="shared" si="83"/>
        <v>#NUM!</v>
      </c>
      <c r="AM473" s="162" t="e">
        <f t="shared" si="83"/>
        <v>#NUM!</v>
      </c>
      <c r="AN473" s="162" t="e">
        <f t="shared" si="83"/>
        <v>#NUM!</v>
      </c>
      <c r="AO473" s="162" t="e">
        <f t="shared" si="83"/>
        <v>#NUM!</v>
      </c>
      <c r="AP473" s="162" t="e">
        <f t="shared" si="83"/>
        <v>#NUM!</v>
      </c>
      <c r="AQ473" s="162" t="e">
        <f t="shared" si="83"/>
        <v>#NUM!</v>
      </c>
      <c r="AR473" s="162" t="e">
        <f t="shared" si="83"/>
        <v>#NUM!</v>
      </c>
      <c r="AS473" s="162" t="e">
        <f t="shared" si="83"/>
        <v>#NUM!</v>
      </c>
      <c r="AT473" s="162" t="e">
        <f t="shared" si="83"/>
        <v>#NUM!</v>
      </c>
      <c r="AU473" s="162" t="e">
        <f t="shared" si="83"/>
        <v>#NUM!</v>
      </c>
      <c r="AV473" s="162" t="e">
        <f t="shared" si="83"/>
        <v>#NUM!</v>
      </c>
      <c r="AW473" s="162" t="e">
        <f t="shared" si="83"/>
        <v>#NUM!</v>
      </c>
      <c r="AX473" s="162" t="e">
        <f t="shared" si="83"/>
        <v>#NUM!</v>
      </c>
      <c r="AY473" s="162" t="e">
        <f t="shared" si="83"/>
        <v>#NUM!</v>
      </c>
      <c r="AZ473" s="162" t="e">
        <f t="shared" si="83"/>
        <v>#NUM!</v>
      </c>
      <c r="BA473" s="162" t="e">
        <f t="shared" si="83"/>
        <v>#NUM!</v>
      </c>
      <c r="BB473" s="162" t="e">
        <f t="shared" si="83"/>
        <v>#NUM!</v>
      </c>
      <c r="BC473" s="162" t="e">
        <f t="shared" si="83"/>
        <v>#NUM!</v>
      </c>
      <c r="BD473" s="162" t="e">
        <f t="shared" si="83"/>
        <v>#NUM!</v>
      </c>
      <c r="BE473" s="162" t="e">
        <f t="shared" si="83"/>
        <v>#NUM!</v>
      </c>
      <c r="BF473" s="162" t="e">
        <f t="shared" si="83"/>
        <v>#NUM!</v>
      </c>
      <c r="BG473" s="162" t="e">
        <f t="shared" si="83"/>
        <v>#NUM!</v>
      </c>
      <c r="BH473" s="162" t="e">
        <f t="shared" si="83"/>
        <v>#NUM!</v>
      </c>
      <c r="BI473" s="162" t="e">
        <f t="shared" si="83"/>
        <v>#NUM!</v>
      </c>
      <c r="BJ473" s="162" t="e">
        <f t="shared" si="83"/>
        <v>#NUM!</v>
      </c>
      <c r="BK473" s="162" t="e">
        <f t="shared" si="83"/>
        <v>#NUM!</v>
      </c>
      <c r="BL473" s="162" t="e">
        <f t="shared" si="83"/>
        <v>#NUM!</v>
      </c>
      <c r="BM473" s="162" t="e">
        <f t="shared" si="79"/>
        <v>#NUM!</v>
      </c>
      <c r="BN473" s="162" t="e">
        <f t="shared" si="79"/>
        <v>#NUM!</v>
      </c>
      <c r="BO473" s="162" t="e">
        <f t="shared" si="79"/>
        <v>#NUM!</v>
      </c>
      <c r="BP473" s="162" t="e">
        <f t="shared" si="79"/>
        <v>#NUM!</v>
      </c>
      <c r="BQ473" s="162" t="e">
        <f t="shared" si="79"/>
        <v>#NUM!</v>
      </c>
      <c r="BR473" s="162" t="e">
        <f t="shared" si="79"/>
        <v>#NUM!</v>
      </c>
      <c r="BS473" s="162" t="e">
        <f t="shared" si="79"/>
        <v>#NUM!</v>
      </c>
      <c r="BT473" s="162" t="e">
        <f t="shared" si="79"/>
        <v>#NUM!</v>
      </c>
      <c r="BU473" s="162" t="e">
        <f t="shared" si="79"/>
        <v>#NUM!</v>
      </c>
      <c r="BV473" s="162" t="e">
        <f t="shared" si="79"/>
        <v>#NUM!</v>
      </c>
      <c r="BW473" s="162" t="e">
        <f t="shared" si="79"/>
        <v>#NUM!</v>
      </c>
      <c r="BX473" s="162" t="e">
        <f t="shared" si="79"/>
        <v>#NUM!</v>
      </c>
      <c r="BY473" s="162" t="e">
        <f t="shared" si="79"/>
        <v>#NUM!</v>
      </c>
      <c r="BZ473" s="162" t="e">
        <f t="shared" si="79"/>
        <v>#NUM!</v>
      </c>
      <c r="CA473" s="162" t="e">
        <f t="shared" si="79"/>
        <v>#NUM!</v>
      </c>
      <c r="CB473" s="162" t="e">
        <f t="shared" si="79"/>
        <v>#NUM!</v>
      </c>
      <c r="CC473" s="162" t="e">
        <f t="shared" ref="BM473:CP474" si="84">INDEX(CC$14:CC$217,(MATCH($N473&amp;$O473,$H$14:$H$217,0)))</f>
        <v>#NUM!</v>
      </c>
      <c r="CD473" s="162" t="e">
        <f t="shared" si="84"/>
        <v>#NUM!</v>
      </c>
      <c r="CE473" s="162" t="e">
        <f t="shared" si="84"/>
        <v>#NUM!</v>
      </c>
      <c r="CF473" s="162" t="e">
        <f t="shared" si="84"/>
        <v>#NUM!</v>
      </c>
      <c r="CG473" s="162" t="e">
        <f t="shared" si="84"/>
        <v>#NUM!</v>
      </c>
      <c r="CH473" s="162" t="e">
        <f t="shared" si="84"/>
        <v>#NUM!</v>
      </c>
      <c r="CI473" s="162" t="e">
        <f t="shared" si="84"/>
        <v>#NUM!</v>
      </c>
      <c r="CJ473" s="162" t="e">
        <f t="shared" si="84"/>
        <v>#NUM!</v>
      </c>
      <c r="CK473" s="162" t="e">
        <f t="shared" si="84"/>
        <v>#NUM!</v>
      </c>
      <c r="CL473" s="162" t="e">
        <f t="shared" si="84"/>
        <v>#NUM!</v>
      </c>
      <c r="CM473" s="162" t="e">
        <f t="shared" si="84"/>
        <v>#NUM!</v>
      </c>
      <c r="CN473" s="162" t="e">
        <f t="shared" si="84"/>
        <v>#NUM!</v>
      </c>
      <c r="CO473" s="162" t="e">
        <f t="shared" si="84"/>
        <v>#NUM!</v>
      </c>
      <c r="CP473" s="162" t="e">
        <f t="shared" si="84"/>
        <v>#NUM!</v>
      </c>
    </row>
    <row r="474" spans="13:94" ht="15" customHeight="1" x14ac:dyDescent="0.3">
      <c r="M474" s="2">
        <f>M473+1</f>
        <v>10</v>
      </c>
      <c r="N474" s="2" t="str">
        <f t="shared" si="80"/>
        <v/>
      </c>
      <c r="O474" s="2" t="e" cm="1">
        <f t="array" ref="O474">INDEX($A$400:$A$429,SMALL(IF(ISNUMBER(MATCH($B$400:$B$429,$O$463,0)),MATCH(ROW($B$400:$B$429),ROW($B$400:$B$429)),""),ROWS($A$1:A10)))</f>
        <v>#NUM!</v>
      </c>
      <c r="P474" s="162" t="e">
        <f t="shared" si="82"/>
        <v>#NUM!</v>
      </c>
      <c r="Q474" s="162" t="e">
        <f t="shared" si="82"/>
        <v>#NUM!</v>
      </c>
      <c r="R474" s="162" t="e">
        <f t="shared" si="82"/>
        <v>#NUM!</v>
      </c>
      <c r="S474" s="162" t="e">
        <f t="shared" si="82"/>
        <v>#NUM!</v>
      </c>
      <c r="T474" s="162" t="e">
        <f t="shared" si="82"/>
        <v>#NUM!</v>
      </c>
      <c r="U474" s="162" t="e">
        <f t="shared" si="82"/>
        <v>#NUM!</v>
      </c>
      <c r="V474" s="162" t="e">
        <f t="shared" si="82"/>
        <v>#NUM!</v>
      </c>
      <c r="W474" s="162" t="e">
        <f t="shared" si="82"/>
        <v>#NUM!</v>
      </c>
      <c r="X474" s="162" t="e">
        <f t="shared" si="82"/>
        <v>#NUM!</v>
      </c>
      <c r="Y474" s="162" t="e">
        <f t="shared" si="82"/>
        <v>#NUM!</v>
      </c>
      <c r="Z474" s="162" t="e">
        <f t="shared" si="82"/>
        <v>#NUM!</v>
      </c>
      <c r="AA474" s="162" t="e">
        <f t="shared" si="82"/>
        <v>#NUM!</v>
      </c>
      <c r="AB474" s="162" t="e">
        <f t="shared" si="82"/>
        <v>#NUM!</v>
      </c>
      <c r="AC474" s="162" t="e">
        <f t="shared" si="82"/>
        <v>#NUM!</v>
      </c>
      <c r="AD474" s="162" t="e">
        <f t="shared" si="82"/>
        <v>#NUM!</v>
      </c>
      <c r="AE474" s="162" t="e">
        <f t="shared" si="82"/>
        <v>#NUM!</v>
      </c>
      <c r="AF474" s="162" t="e">
        <f t="shared" si="83"/>
        <v>#NUM!</v>
      </c>
      <c r="AG474" s="162" t="e">
        <f t="shared" si="83"/>
        <v>#NUM!</v>
      </c>
      <c r="AH474" s="162" t="e">
        <f t="shared" si="83"/>
        <v>#NUM!</v>
      </c>
      <c r="AI474" s="162" t="e">
        <f t="shared" si="83"/>
        <v>#NUM!</v>
      </c>
      <c r="AJ474" s="162" t="e">
        <f t="shared" si="83"/>
        <v>#NUM!</v>
      </c>
      <c r="AK474" s="162" t="e">
        <f t="shared" si="83"/>
        <v>#NUM!</v>
      </c>
      <c r="AL474" s="162" t="e">
        <f t="shared" si="83"/>
        <v>#NUM!</v>
      </c>
      <c r="AM474" s="162" t="e">
        <f t="shared" si="83"/>
        <v>#NUM!</v>
      </c>
      <c r="AN474" s="162" t="e">
        <f t="shared" si="83"/>
        <v>#NUM!</v>
      </c>
      <c r="AO474" s="162" t="e">
        <f t="shared" si="83"/>
        <v>#NUM!</v>
      </c>
      <c r="AP474" s="162" t="e">
        <f t="shared" si="83"/>
        <v>#NUM!</v>
      </c>
      <c r="AQ474" s="162" t="e">
        <f t="shared" si="83"/>
        <v>#NUM!</v>
      </c>
      <c r="AR474" s="162" t="e">
        <f t="shared" si="83"/>
        <v>#NUM!</v>
      </c>
      <c r="AS474" s="162" t="e">
        <f t="shared" si="83"/>
        <v>#NUM!</v>
      </c>
      <c r="AT474" s="162" t="e">
        <f t="shared" si="83"/>
        <v>#NUM!</v>
      </c>
      <c r="AU474" s="162" t="e">
        <f t="shared" si="83"/>
        <v>#NUM!</v>
      </c>
      <c r="AV474" s="162" t="e">
        <f t="shared" si="83"/>
        <v>#NUM!</v>
      </c>
      <c r="AW474" s="162" t="e">
        <f t="shared" si="83"/>
        <v>#NUM!</v>
      </c>
      <c r="AX474" s="162" t="e">
        <f t="shared" si="83"/>
        <v>#NUM!</v>
      </c>
      <c r="AY474" s="162" t="e">
        <f t="shared" si="83"/>
        <v>#NUM!</v>
      </c>
      <c r="AZ474" s="162" t="e">
        <f t="shared" si="83"/>
        <v>#NUM!</v>
      </c>
      <c r="BA474" s="162" t="e">
        <f t="shared" si="83"/>
        <v>#NUM!</v>
      </c>
      <c r="BB474" s="162" t="e">
        <f t="shared" si="83"/>
        <v>#NUM!</v>
      </c>
      <c r="BC474" s="162" t="e">
        <f t="shared" si="83"/>
        <v>#NUM!</v>
      </c>
      <c r="BD474" s="162" t="e">
        <f t="shared" si="83"/>
        <v>#NUM!</v>
      </c>
      <c r="BE474" s="162" t="e">
        <f t="shared" si="83"/>
        <v>#NUM!</v>
      </c>
      <c r="BF474" s="162" t="e">
        <f t="shared" si="83"/>
        <v>#NUM!</v>
      </c>
      <c r="BG474" s="162" t="e">
        <f t="shared" si="83"/>
        <v>#NUM!</v>
      </c>
      <c r="BH474" s="162" t="e">
        <f t="shared" si="83"/>
        <v>#NUM!</v>
      </c>
      <c r="BI474" s="162" t="e">
        <f t="shared" si="83"/>
        <v>#NUM!</v>
      </c>
      <c r="BJ474" s="162" t="e">
        <f t="shared" si="83"/>
        <v>#NUM!</v>
      </c>
      <c r="BK474" s="162" t="e">
        <f t="shared" si="83"/>
        <v>#NUM!</v>
      </c>
      <c r="BL474" s="162" t="e">
        <f t="shared" si="83"/>
        <v>#NUM!</v>
      </c>
      <c r="BM474" s="162" t="e">
        <f t="shared" si="84"/>
        <v>#NUM!</v>
      </c>
      <c r="BN474" s="162" t="e">
        <f t="shared" si="84"/>
        <v>#NUM!</v>
      </c>
      <c r="BO474" s="162" t="e">
        <f t="shared" si="84"/>
        <v>#NUM!</v>
      </c>
      <c r="BP474" s="162" t="e">
        <f t="shared" si="84"/>
        <v>#NUM!</v>
      </c>
      <c r="BQ474" s="162" t="e">
        <f t="shared" si="84"/>
        <v>#NUM!</v>
      </c>
      <c r="BR474" s="162" t="e">
        <f t="shared" si="84"/>
        <v>#NUM!</v>
      </c>
      <c r="BS474" s="162" t="e">
        <f t="shared" si="84"/>
        <v>#NUM!</v>
      </c>
      <c r="BT474" s="162" t="e">
        <f t="shared" si="84"/>
        <v>#NUM!</v>
      </c>
      <c r="BU474" s="162" t="e">
        <f t="shared" si="84"/>
        <v>#NUM!</v>
      </c>
      <c r="BV474" s="162" t="e">
        <f t="shared" si="84"/>
        <v>#NUM!</v>
      </c>
      <c r="BW474" s="162" t="e">
        <f t="shared" si="84"/>
        <v>#NUM!</v>
      </c>
      <c r="BX474" s="162" t="e">
        <f t="shared" si="84"/>
        <v>#NUM!</v>
      </c>
      <c r="BY474" s="162" t="e">
        <f t="shared" si="84"/>
        <v>#NUM!</v>
      </c>
      <c r="BZ474" s="162" t="e">
        <f t="shared" si="84"/>
        <v>#NUM!</v>
      </c>
      <c r="CA474" s="162" t="e">
        <f t="shared" si="84"/>
        <v>#NUM!</v>
      </c>
      <c r="CB474" s="162" t="e">
        <f t="shared" si="84"/>
        <v>#NUM!</v>
      </c>
      <c r="CC474" s="162" t="e">
        <f t="shared" si="84"/>
        <v>#NUM!</v>
      </c>
      <c r="CD474" s="162" t="e">
        <f t="shared" si="84"/>
        <v>#NUM!</v>
      </c>
      <c r="CE474" s="162" t="e">
        <f t="shared" si="84"/>
        <v>#NUM!</v>
      </c>
      <c r="CF474" s="162" t="e">
        <f t="shared" si="84"/>
        <v>#NUM!</v>
      </c>
      <c r="CG474" s="162" t="e">
        <f t="shared" si="84"/>
        <v>#NUM!</v>
      </c>
      <c r="CH474" s="162" t="e">
        <f t="shared" si="84"/>
        <v>#NUM!</v>
      </c>
      <c r="CI474" s="162" t="e">
        <f t="shared" si="84"/>
        <v>#NUM!</v>
      </c>
      <c r="CJ474" s="162" t="e">
        <f t="shared" si="84"/>
        <v>#NUM!</v>
      </c>
      <c r="CK474" s="162" t="e">
        <f t="shared" si="84"/>
        <v>#NUM!</v>
      </c>
      <c r="CL474" s="162" t="e">
        <f t="shared" si="84"/>
        <v>#NUM!</v>
      </c>
      <c r="CM474" s="162" t="e">
        <f t="shared" si="84"/>
        <v>#NUM!</v>
      </c>
      <c r="CN474" s="162" t="e">
        <f t="shared" si="84"/>
        <v>#NUM!</v>
      </c>
      <c r="CO474" s="162" t="e">
        <f t="shared" si="84"/>
        <v>#NUM!</v>
      </c>
      <c r="CP474" s="162" t="e">
        <f t="shared" si="84"/>
        <v>#NUM!</v>
      </c>
    </row>
    <row r="475" spans="13:94" ht="15" customHeight="1" x14ac:dyDescent="0.3">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row>
    <row r="476" spans="13:94" ht="15" customHeight="1" x14ac:dyDescent="0.3">
      <c r="O476" s="2" t="s">
        <v>131</v>
      </c>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row>
    <row r="477" spans="13:94" ht="15" customHeight="1" x14ac:dyDescent="0.3">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row>
    <row r="478" spans="13:94" ht="15" customHeight="1" x14ac:dyDescent="0.3">
      <c r="M478" s="2">
        <v>1</v>
      </c>
      <c r="N478" s="2" t="str">
        <f>IF(ISTEXT(O478),$O$476,"")</f>
        <v/>
      </c>
      <c r="O478" s="2" t="e" cm="1">
        <f t="array" ref="O478">INDEX($A$400:$A$429,SMALL(IF(ISNUMBER(MATCH($B$400:$B$429,$O$476,0)),MATCH(ROW($B$400:$B$429),ROW($B$400:$B$429)),""),ROWS($A$1:A1)))</f>
        <v>#NUM!</v>
      </c>
      <c r="P478" s="162" t="e">
        <f>INDEX(P$14:P$217,(MATCH($N478&amp;$O478,$H$14:$H$217,0)))</f>
        <v>#NUM!</v>
      </c>
      <c r="Q478" s="162" t="e">
        <f t="shared" ref="Q478:BL483" si="85">INDEX(Q$14:Q$217,(MATCH($N478&amp;$O478,$H$14:$H$217,0)))</f>
        <v>#NUM!</v>
      </c>
      <c r="R478" s="162" t="e">
        <f t="shared" si="85"/>
        <v>#NUM!</v>
      </c>
      <c r="S478" s="162" t="e">
        <f t="shared" si="85"/>
        <v>#NUM!</v>
      </c>
      <c r="T478" s="162" t="e">
        <f t="shared" si="85"/>
        <v>#NUM!</v>
      </c>
      <c r="U478" s="162" t="e">
        <f t="shared" si="85"/>
        <v>#NUM!</v>
      </c>
      <c r="V478" s="162" t="e">
        <f t="shared" si="85"/>
        <v>#NUM!</v>
      </c>
      <c r="W478" s="162" t="e">
        <f t="shared" si="85"/>
        <v>#NUM!</v>
      </c>
      <c r="X478" s="162" t="e">
        <f t="shared" si="85"/>
        <v>#NUM!</v>
      </c>
      <c r="Y478" s="162" t="e">
        <f t="shared" si="85"/>
        <v>#NUM!</v>
      </c>
      <c r="Z478" s="162" t="e">
        <f t="shared" si="85"/>
        <v>#NUM!</v>
      </c>
      <c r="AA478" s="162" t="e">
        <f t="shared" si="85"/>
        <v>#NUM!</v>
      </c>
      <c r="AB478" s="162" t="e">
        <f t="shared" si="85"/>
        <v>#NUM!</v>
      </c>
      <c r="AC478" s="162" t="e">
        <f t="shared" si="85"/>
        <v>#NUM!</v>
      </c>
      <c r="AD478" s="162" t="e">
        <f t="shared" si="85"/>
        <v>#NUM!</v>
      </c>
      <c r="AE478" s="162" t="e">
        <f t="shared" si="85"/>
        <v>#NUM!</v>
      </c>
      <c r="AF478" s="162" t="e">
        <f t="shared" si="85"/>
        <v>#NUM!</v>
      </c>
      <c r="AG478" s="162" t="e">
        <f t="shared" si="85"/>
        <v>#NUM!</v>
      </c>
      <c r="AH478" s="162" t="e">
        <f t="shared" si="85"/>
        <v>#NUM!</v>
      </c>
      <c r="AI478" s="162" t="e">
        <f t="shared" si="85"/>
        <v>#NUM!</v>
      </c>
      <c r="AJ478" s="162" t="e">
        <f t="shared" si="85"/>
        <v>#NUM!</v>
      </c>
      <c r="AK478" s="162" t="e">
        <f t="shared" si="85"/>
        <v>#NUM!</v>
      </c>
      <c r="AL478" s="162" t="e">
        <f t="shared" si="85"/>
        <v>#NUM!</v>
      </c>
      <c r="AM478" s="162" t="e">
        <f t="shared" si="85"/>
        <v>#NUM!</v>
      </c>
      <c r="AN478" s="162" t="e">
        <f t="shared" si="85"/>
        <v>#NUM!</v>
      </c>
      <c r="AO478" s="162" t="e">
        <f t="shared" si="85"/>
        <v>#NUM!</v>
      </c>
      <c r="AP478" s="162" t="e">
        <f t="shared" si="85"/>
        <v>#NUM!</v>
      </c>
      <c r="AQ478" s="162" t="e">
        <f t="shared" si="85"/>
        <v>#NUM!</v>
      </c>
      <c r="AR478" s="162" t="e">
        <f t="shared" si="85"/>
        <v>#NUM!</v>
      </c>
      <c r="AS478" s="162" t="e">
        <f t="shared" si="85"/>
        <v>#NUM!</v>
      </c>
      <c r="AT478" s="162" t="e">
        <f t="shared" si="85"/>
        <v>#NUM!</v>
      </c>
      <c r="AU478" s="162" t="e">
        <f t="shared" si="85"/>
        <v>#NUM!</v>
      </c>
      <c r="AV478" s="162" t="e">
        <f t="shared" si="85"/>
        <v>#NUM!</v>
      </c>
      <c r="AW478" s="162" t="e">
        <f t="shared" si="85"/>
        <v>#NUM!</v>
      </c>
      <c r="AX478" s="162" t="e">
        <f t="shared" si="85"/>
        <v>#NUM!</v>
      </c>
      <c r="AY478" s="162" t="e">
        <f t="shared" si="85"/>
        <v>#NUM!</v>
      </c>
      <c r="AZ478" s="162" t="e">
        <f t="shared" si="85"/>
        <v>#NUM!</v>
      </c>
      <c r="BA478" s="162" t="e">
        <f t="shared" si="85"/>
        <v>#NUM!</v>
      </c>
      <c r="BB478" s="162" t="e">
        <f t="shared" si="85"/>
        <v>#NUM!</v>
      </c>
      <c r="BC478" s="162" t="e">
        <f t="shared" si="85"/>
        <v>#NUM!</v>
      </c>
      <c r="BD478" s="162" t="e">
        <f t="shared" si="85"/>
        <v>#NUM!</v>
      </c>
      <c r="BE478" s="162" t="e">
        <f t="shared" si="85"/>
        <v>#NUM!</v>
      </c>
      <c r="BF478" s="162" t="e">
        <f t="shared" si="85"/>
        <v>#NUM!</v>
      </c>
      <c r="BG478" s="162" t="e">
        <f t="shared" si="85"/>
        <v>#NUM!</v>
      </c>
      <c r="BH478" s="162" t="e">
        <f t="shared" si="85"/>
        <v>#NUM!</v>
      </c>
      <c r="BI478" s="162" t="e">
        <f t="shared" si="85"/>
        <v>#NUM!</v>
      </c>
      <c r="BJ478" s="162" t="e">
        <f t="shared" si="85"/>
        <v>#NUM!</v>
      </c>
      <c r="BK478" s="162" t="e">
        <f t="shared" si="85"/>
        <v>#NUM!</v>
      </c>
      <c r="BL478" s="162" t="e">
        <f t="shared" si="85"/>
        <v>#NUM!</v>
      </c>
      <c r="BM478" s="162" t="e">
        <f t="shared" ref="BM478:CP486" si="86">INDEX(BM$14:BM$217,(MATCH($N478&amp;$O478,$H$14:$H$217,0)))</f>
        <v>#NUM!</v>
      </c>
      <c r="BN478" s="162" t="e">
        <f t="shared" si="86"/>
        <v>#NUM!</v>
      </c>
      <c r="BO478" s="162" t="e">
        <f t="shared" si="86"/>
        <v>#NUM!</v>
      </c>
      <c r="BP478" s="162" t="e">
        <f t="shared" si="86"/>
        <v>#NUM!</v>
      </c>
      <c r="BQ478" s="162" t="e">
        <f t="shared" si="86"/>
        <v>#NUM!</v>
      </c>
      <c r="BR478" s="162" t="e">
        <f t="shared" si="86"/>
        <v>#NUM!</v>
      </c>
      <c r="BS478" s="162" t="e">
        <f t="shared" si="86"/>
        <v>#NUM!</v>
      </c>
      <c r="BT478" s="162" t="e">
        <f t="shared" si="86"/>
        <v>#NUM!</v>
      </c>
      <c r="BU478" s="162" t="e">
        <f t="shared" si="86"/>
        <v>#NUM!</v>
      </c>
      <c r="BV478" s="162" t="e">
        <f t="shared" si="86"/>
        <v>#NUM!</v>
      </c>
      <c r="BW478" s="162" t="e">
        <f t="shared" si="86"/>
        <v>#NUM!</v>
      </c>
      <c r="BX478" s="162" t="e">
        <f t="shared" si="86"/>
        <v>#NUM!</v>
      </c>
      <c r="BY478" s="162" t="e">
        <f t="shared" si="86"/>
        <v>#NUM!</v>
      </c>
      <c r="BZ478" s="162" t="e">
        <f t="shared" si="86"/>
        <v>#NUM!</v>
      </c>
      <c r="CA478" s="162" t="e">
        <f t="shared" si="86"/>
        <v>#NUM!</v>
      </c>
      <c r="CB478" s="162" t="e">
        <f t="shared" si="86"/>
        <v>#NUM!</v>
      </c>
      <c r="CC478" s="162" t="e">
        <f t="shared" si="86"/>
        <v>#NUM!</v>
      </c>
      <c r="CD478" s="162" t="e">
        <f t="shared" si="86"/>
        <v>#NUM!</v>
      </c>
      <c r="CE478" s="162" t="e">
        <f t="shared" si="86"/>
        <v>#NUM!</v>
      </c>
      <c r="CF478" s="162" t="e">
        <f t="shared" si="86"/>
        <v>#NUM!</v>
      </c>
      <c r="CG478" s="162" t="e">
        <f t="shared" si="86"/>
        <v>#NUM!</v>
      </c>
      <c r="CH478" s="162" t="e">
        <f t="shared" si="86"/>
        <v>#NUM!</v>
      </c>
      <c r="CI478" s="162" t="e">
        <f t="shared" si="86"/>
        <v>#NUM!</v>
      </c>
      <c r="CJ478" s="162" t="e">
        <f t="shared" si="86"/>
        <v>#NUM!</v>
      </c>
      <c r="CK478" s="162" t="e">
        <f t="shared" si="86"/>
        <v>#NUM!</v>
      </c>
      <c r="CL478" s="162" t="e">
        <f t="shared" si="86"/>
        <v>#NUM!</v>
      </c>
      <c r="CM478" s="162" t="e">
        <f t="shared" si="86"/>
        <v>#NUM!</v>
      </c>
      <c r="CN478" s="162" t="e">
        <f t="shared" si="86"/>
        <v>#NUM!</v>
      </c>
      <c r="CO478" s="162" t="e">
        <f t="shared" si="86"/>
        <v>#NUM!</v>
      </c>
      <c r="CP478" s="162" t="e">
        <f t="shared" si="86"/>
        <v>#NUM!</v>
      </c>
    </row>
    <row r="479" spans="13:94" ht="15" customHeight="1" x14ac:dyDescent="0.3">
      <c r="M479" s="2">
        <f>M478+1</f>
        <v>2</v>
      </c>
      <c r="N479" s="2" t="str">
        <f t="shared" ref="N479:N487" si="87">IF(ISTEXT(O479),$O$476,"")</f>
        <v/>
      </c>
      <c r="O479" s="2" t="e" cm="1">
        <f t="array" ref="O479">INDEX($A$400:$A$429,SMALL(IF(ISNUMBER(MATCH($B$400:$B$429,$O$476,0)),MATCH(ROW($B$400:$B$429),ROW($B$400:$B$429)),""),ROWS($A$1:A2)))</f>
        <v>#NUM!</v>
      </c>
      <c r="P479" s="162" t="e">
        <f>INDEX(P$14:P$217,(MATCH($N479&amp;$O479,$H$14:$H$217,0)))</f>
        <v>#NUM!</v>
      </c>
      <c r="Q479" s="162" t="e">
        <f t="shared" si="85"/>
        <v>#NUM!</v>
      </c>
      <c r="R479" s="162" t="e">
        <f t="shared" si="85"/>
        <v>#NUM!</v>
      </c>
      <c r="S479" s="162" t="e">
        <f t="shared" si="85"/>
        <v>#NUM!</v>
      </c>
      <c r="T479" s="162" t="e">
        <f t="shared" si="85"/>
        <v>#NUM!</v>
      </c>
      <c r="U479" s="162" t="e">
        <f t="shared" si="85"/>
        <v>#NUM!</v>
      </c>
      <c r="V479" s="162" t="e">
        <f t="shared" si="85"/>
        <v>#NUM!</v>
      </c>
      <c r="W479" s="162" t="e">
        <f t="shared" si="85"/>
        <v>#NUM!</v>
      </c>
      <c r="X479" s="162" t="e">
        <f t="shared" si="85"/>
        <v>#NUM!</v>
      </c>
      <c r="Y479" s="162" t="e">
        <f t="shared" si="85"/>
        <v>#NUM!</v>
      </c>
      <c r="Z479" s="162" t="e">
        <f t="shared" si="85"/>
        <v>#NUM!</v>
      </c>
      <c r="AA479" s="162" t="e">
        <f t="shared" si="85"/>
        <v>#NUM!</v>
      </c>
      <c r="AB479" s="162" t="e">
        <f t="shared" si="85"/>
        <v>#NUM!</v>
      </c>
      <c r="AC479" s="162" t="e">
        <f t="shared" si="85"/>
        <v>#NUM!</v>
      </c>
      <c r="AD479" s="162" t="e">
        <f t="shared" si="85"/>
        <v>#NUM!</v>
      </c>
      <c r="AE479" s="162" t="e">
        <f t="shared" si="85"/>
        <v>#NUM!</v>
      </c>
      <c r="AF479" s="162" t="e">
        <f t="shared" si="85"/>
        <v>#NUM!</v>
      </c>
      <c r="AG479" s="162" t="e">
        <f t="shared" si="85"/>
        <v>#NUM!</v>
      </c>
      <c r="AH479" s="162" t="e">
        <f t="shared" si="85"/>
        <v>#NUM!</v>
      </c>
      <c r="AI479" s="162" t="e">
        <f t="shared" si="85"/>
        <v>#NUM!</v>
      </c>
      <c r="AJ479" s="162" t="e">
        <f t="shared" si="85"/>
        <v>#NUM!</v>
      </c>
      <c r="AK479" s="162" t="e">
        <f t="shared" si="85"/>
        <v>#NUM!</v>
      </c>
      <c r="AL479" s="162" t="e">
        <f t="shared" si="85"/>
        <v>#NUM!</v>
      </c>
      <c r="AM479" s="162" t="e">
        <f t="shared" si="85"/>
        <v>#NUM!</v>
      </c>
      <c r="AN479" s="162" t="e">
        <f t="shared" si="85"/>
        <v>#NUM!</v>
      </c>
      <c r="AO479" s="162" t="e">
        <f t="shared" si="85"/>
        <v>#NUM!</v>
      </c>
      <c r="AP479" s="162" t="e">
        <f t="shared" si="85"/>
        <v>#NUM!</v>
      </c>
      <c r="AQ479" s="162" t="e">
        <f t="shared" si="85"/>
        <v>#NUM!</v>
      </c>
      <c r="AR479" s="162" t="e">
        <f t="shared" si="85"/>
        <v>#NUM!</v>
      </c>
      <c r="AS479" s="162" t="e">
        <f t="shared" si="85"/>
        <v>#NUM!</v>
      </c>
      <c r="AT479" s="162" t="e">
        <f t="shared" si="85"/>
        <v>#NUM!</v>
      </c>
      <c r="AU479" s="162" t="e">
        <f t="shared" si="85"/>
        <v>#NUM!</v>
      </c>
      <c r="AV479" s="162" t="e">
        <f t="shared" si="85"/>
        <v>#NUM!</v>
      </c>
      <c r="AW479" s="162" t="e">
        <f t="shared" si="85"/>
        <v>#NUM!</v>
      </c>
      <c r="AX479" s="162" t="e">
        <f t="shared" si="85"/>
        <v>#NUM!</v>
      </c>
      <c r="AY479" s="162" t="e">
        <f t="shared" si="85"/>
        <v>#NUM!</v>
      </c>
      <c r="AZ479" s="162" t="e">
        <f t="shared" si="85"/>
        <v>#NUM!</v>
      </c>
      <c r="BA479" s="162" t="e">
        <f t="shared" si="85"/>
        <v>#NUM!</v>
      </c>
      <c r="BB479" s="162" t="e">
        <f t="shared" si="85"/>
        <v>#NUM!</v>
      </c>
      <c r="BC479" s="162" t="e">
        <f t="shared" si="85"/>
        <v>#NUM!</v>
      </c>
      <c r="BD479" s="162" t="e">
        <f t="shared" si="85"/>
        <v>#NUM!</v>
      </c>
      <c r="BE479" s="162" t="e">
        <f t="shared" si="85"/>
        <v>#NUM!</v>
      </c>
      <c r="BF479" s="162" t="e">
        <f t="shared" si="85"/>
        <v>#NUM!</v>
      </c>
      <c r="BG479" s="162" t="e">
        <f t="shared" si="85"/>
        <v>#NUM!</v>
      </c>
      <c r="BH479" s="162" t="e">
        <f t="shared" si="85"/>
        <v>#NUM!</v>
      </c>
      <c r="BI479" s="162" t="e">
        <f t="shared" si="85"/>
        <v>#NUM!</v>
      </c>
      <c r="BJ479" s="162" t="e">
        <f t="shared" si="85"/>
        <v>#NUM!</v>
      </c>
      <c r="BK479" s="162" t="e">
        <f t="shared" si="85"/>
        <v>#NUM!</v>
      </c>
      <c r="BL479" s="162" t="e">
        <f t="shared" si="85"/>
        <v>#NUM!</v>
      </c>
      <c r="BM479" s="162" t="e">
        <f t="shared" si="86"/>
        <v>#NUM!</v>
      </c>
      <c r="BN479" s="162" t="e">
        <f t="shared" si="86"/>
        <v>#NUM!</v>
      </c>
      <c r="BO479" s="162" t="e">
        <f t="shared" si="86"/>
        <v>#NUM!</v>
      </c>
      <c r="BP479" s="162" t="e">
        <f t="shared" si="86"/>
        <v>#NUM!</v>
      </c>
      <c r="BQ479" s="162" t="e">
        <f t="shared" si="86"/>
        <v>#NUM!</v>
      </c>
      <c r="BR479" s="162" t="e">
        <f t="shared" si="86"/>
        <v>#NUM!</v>
      </c>
      <c r="BS479" s="162" t="e">
        <f t="shared" si="86"/>
        <v>#NUM!</v>
      </c>
      <c r="BT479" s="162" t="e">
        <f t="shared" si="86"/>
        <v>#NUM!</v>
      </c>
      <c r="BU479" s="162" t="e">
        <f t="shared" si="86"/>
        <v>#NUM!</v>
      </c>
      <c r="BV479" s="162" t="e">
        <f t="shared" si="86"/>
        <v>#NUM!</v>
      </c>
      <c r="BW479" s="162" t="e">
        <f t="shared" si="86"/>
        <v>#NUM!</v>
      </c>
      <c r="BX479" s="162" t="e">
        <f t="shared" si="86"/>
        <v>#NUM!</v>
      </c>
      <c r="BY479" s="162" t="e">
        <f t="shared" si="86"/>
        <v>#NUM!</v>
      </c>
      <c r="BZ479" s="162" t="e">
        <f t="shared" si="86"/>
        <v>#NUM!</v>
      </c>
      <c r="CA479" s="162" t="e">
        <f t="shared" si="86"/>
        <v>#NUM!</v>
      </c>
      <c r="CB479" s="162" t="e">
        <f t="shared" si="86"/>
        <v>#NUM!</v>
      </c>
      <c r="CC479" s="162" t="e">
        <f t="shared" si="86"/>
        <v>#NUM!</v>
      </c>
      <c r="CD479" s="162" t="e">
        <f t="shared" si="86"/>
        <v>#NUM!</v>
      </c>
      <c r="CE479" s="162" t="e">
        <f t="shared" si="86"/>
        <v>#NUM!</v>
      </c>
      <c r="CF479" s="162" t="e">
        <f t="shared" si="86"/>
        <v>#NUM!</v>
      </c>
      <c r="CG479" s="162" t="e">
        <f t="shared" si="86"/>
        <v>#NUM!</v>
      </c>
      <c r="CH479" s="162" t="e">
        <f t="shared" si="86"/>
        <v>#NUM!</v>
      </c>
      <c r="CI479" s="162" t="e">
        <f t="shared" si="86"/>
        <v>#NUM!</v>
      </c>
      <c r="CJ479" s="162" t="e">
        <f t="shared" si="86"/>
        <v>#NUM!</v>
      </c>
      <c r="CK479" s="162" t="e">
        <f t="shared" si="86"/>
        <v>#NUM!</v>
      </c>
      <c r="CL479" s="162" t="e">
        <f t="shared" si="86"/>
        <v>#NUM!</v>
      </c>
      <c r="CM479" s="162" t="e">
        <f t="shared" si="86"/>
        <v>#NUM!</v>
      </c>
      <c r="CN479" s="162" t="e">
        <f t="shared" si="86"/>
        <v>#NUM!</v>
      </c>
      <c r="CO479" s="162" t="e">
        <f t="shared" si="86"/>
        <v>#NUM!</v>
      </c>
      <c r="CP479" s="162" t="e">
        <f t="shared" si="86"/>
        <v>#NUM!</v>
      </c>
    </row>
    <row r="480" spans="13:94" ht="15" customHeight="1" x14ac:dyDescent="0.3">
      <c r="M480" s="2">
        <f t="shared" ref="M480:M486" si="88">M479+1</f>
        <v>3</v>
      </c>
      <c r="N480" s="2" t="str">
        <f t="shared" si="87"/>
        <v/>
      </c>
      <c r="O480" s="2" t="e" cm="1">
        <f t="array" ref="O480">INDEX($A$400:$A$429,SMALL(IF(ISNUMBER(MATCH($B$400:$B$429,$O$476,0)),MATCH(ROW($B$400:$B$429),ROW($B$400:$B$429)),""),ROWS($A$1:A3)))</f>
        <v>#NUM!</v>
      </c>
      <c r="P480" s="162" t="e">
        <f t="shared" ref="P480:AE487" si="89">INDEX(P$14:P$217,(MATCH($N480&amp;$O480,$H$14:$H$217,0)))</f>
        <v>#NUM!</v>
      </c>
      <c r="Q480" s="162" t="e">
        <f t="shared" si="85"/>
        <v>#NUM!</v>
      </c>
      <c r="R480" s="162" t="e">
        <f t="shared" si="85"/>
        <v>#NUM!</v>
      </c>
      <c r="S480" s="162" t="e">
        <f t="shared" si="85"/>
        <v>#NUM!</v>
      </c>
      <c r="T480" s="162" t="e">
        <f t="shared" si="85"/>
        <v>#NUM!</v>
      </c>
      <c r="U480" s="162" t="e">
        <f t="shared" si="85"/>
        <v>#NUM!</v>
      </c>
      <c r="V480" s="162" t="e">
        <f t="shared" si="85"/>
        <v>#NUM!</v>
      </c>
      <c r="W480" s="162" t="e">
        <f t="shared" si="85"/>
        <v>#NUM!</v>
      </c>
      <c r="X480" s="162" t="e">
        <f t="shared" si="85"/>
        <v>#NUM!</v>
      </c>
      <c r="Y480" s="162" t="e">
        <f t="shared" si="85"/>
        <v>#NUM!</v>
      </c>
      <c r="Z480" s="162" t="e">
        <f t="shared" si="85"/>
        <v>#NUM!</v>
      </c>
      <c r="AA480" s="162" t="e">
        <f t="shared" si="85"/>
        <v>#NUM!</v>
      </c>
      <c r="AB480" s="162" t="e">
        <f t="shared" si="85"/>
        <v>#NUM!</v>
      </c>
      <c r="AC480" s="162" t="e">
        <f t="shared" si="85"/>
        <v>#NUM!</v>
      </c>
      <c r="AD480" s="162" t="e">
        <f t="shared" si="85"/>
        <v>#NUM!</v>
      </c>
      <c r="AE480" s="162" t="e">
        <f t="shared" si="85"/>
        <v>#NUM!</v>
      </c>
      <c r="AF480" s="162" t="e">
        <f t="shared" si="85"/>
        <v>#NUM!</v>
      </c>
      <c r="AG480" s="162" t="e">
        <f t="shared" si="85"/>
        <v>#NUM!</v>
      </c>
      <c r="AH480" s="162" t="e">
        <f t="shared" si="85"/>
        <v>#NUM!</v>
      </c>
      <c r="AI480" s="162" t="e">
        <f t="shared" si="85"/>
        <v>#NUM!</v>
      </c>
      <c r="AJ480" s="162" t="e">
        <f t="shared" si="85"/>
        <v>#NUM!</v>
      </c>
      <c r="AK480" s="162" t="e">
        <f t="shared" si="85"/>
        <v>#NUM!</v>
      </c>
      <c r="AL480" s="162" t="e">
        <f t="shared" si="85"/>
        <v>#NUM!</v>
      </c>
      <c r="AM480" s="162" t="e">
        <f t="shared" si="85"/>
        <v>#NUM!</v>
      </c>
      <c r="AN480" s="162" t="e">
        <f t="shared" si="85"/>
        <v>#NUM!</v>
      </c>
      <c r="AO480" s="162" t="e">
        <f t="shared" si="85"/>
        <v>#NUM!</v>
      </c>
      <c r="AP480" s="162" t="e">
        <f t="shared" si="85"/>
        <v>#NUM!</v>
      </c>
      <c r="AQ480" s="162" t="e">
        <f t="shared" si="85"/>
        <v>#NUM!</v>
      </c>
      <c r="AR480" s="162" t="e">
        <f t="shared" si="85"/>
        <v>#NUM!</v>
      </c>
      <c r="AS480" s="162" t="e">
        <f t="shared" si="85"/>
        <v>#NUM!</v>
      </c>
      <c r="AT480" s="162" t="e">
        <f t="shared" si="85"/>
        <v>#NUM!</v>
      </c>
      <c r="AU480" s="162" t="e">
        <f t="shared" si="85"/>
        <v>#NUM!</v>
      </c>
      <c r="AV480" s="162" t="e">
        <f t="shared" si="85"/>
        <v>#NUM!</v>
      </c>
      <c r="AW480" s="162" t="e">
        <f t="shared" si="85"/>
        <v>#NUM!</v>
      </c>
      <c r="AX480" s="162" t="e">
        <f t="shared" si="85"/>
        <v>#NUM!</v>
      </c>
      <c r="AY480" s="162" t="e">
        <f t="shared" si="85"/>
        <v>#NUM!</v>
      </c>
      <c r="AZ480" s="162" t="e">
        <f t="shared" si="85"/>
        <v>#NUM!</v>
      </c>
      <c r="BA480" s="162" t="e">
        <f t="shared" si="85"/>
        <v>#NUM!</v>
      </c>
      <c r="BB480" s="162" t="e">
        <f t="shared" si="85"/>
        <v>#NUM!</v>
      </c>
      <c r="BC480" s="162" t="e">
        <f t="shared" si="85"/>
        <v>#NUM!</v>
      </c>
      <c r="BD480" s="162" t="e">
        <f t="shared" si="85"/>
        <v>#NUM!</v>
      </c>
      <c r="BE480" s="162" t="e">
        <f t="shared" si="85"/>
        <v>#NUM!</v>
      </c>
      <c r="BF480" s="162" t="e">
        <f t="shared" si="85"/>
        <v>#NUM!</v>
      </c>
      <c r="BG480" s="162" t="e">
        <f t="shared" si="85"/>
        <v>#NUM!</v>
      </c>
      <c r="BH480" s="162" t="e">
        <f t="shared" si="85"/>
        <v>#NUM!</v>
      </c>
      <c r="BI480" s="162" t="e">
        <f t="shared" si="85"/>
        <v>#NUM!</v>
      </c>
      <c r="BJ480" s="162" t="e">
        <f t="shared" si="85"/>
        <v>#NUM!</v>
      </c>
      <c r="BK480" s="162" t="e">
        <f t="shared" si="85"/>
        <v>#NUM!</v>
      </c>
      <c r="BL480" s="162" t="e">
        <f t="shared" si="85"/>
        <v>#NUM!</v>
      </c>
      <c r="BM480" s="162" t="e">
        <f t="shared" si="86"/>
        <v>#NUM!</v>
      </c>
      <c r="BN480" s="162" t="e">
        <f t="shared" si="86"/>
        <v>#NUM!</v>
      </c>
      <c r="BO480" s="162" t="e">
        <f t="shared" si="86"/>
        <v>#NUM!</v>
      </c>
      <c r="BP480" s="162" t="e">
        <f t="shared" si="86"/>
        <v>#NUM!</v>
      </c>
      <c r="BQ480" s="162" t="e">
        <f t="shared" si="86"/>
        <v>#NUM!</v>
      </c>
      <c r="BR480" s="162" t="e">
        <f t="shared" si="86"/>
        <v>#NUM!</v>
      </c>
      <c r="BS480" s="162" t="e">
        <f t="shared" si="86"/>
        <v>#NUM!</v>
      </c>
      <c r="BT480" s="162" t="e">
        <f t="shared" si="86"/>
        <v>#NUM!</v>
      </c>
      <c r="BU480" s="162" t="e">
        <f t="shared" si="86"/>
        <v>#NUM!</v>
      </c>
      <c r="BV480" s="162" t="e">
        <f t="shared" si="86"/>
        <v>#NUM!</v>
      </c>
      <c r="BW480" s="162" t="e">
        <f t="shared" si="86"/>
        <v>#NUM!</v>
      </c>
      <c r="BX480" s="162" t="e">
        <f t="shared" si="86"/>
        <v>#NUM!</v>
      </c>
      <c r="BY480" s="162" t="e">
        <f t="shared" si="86"/>
        <v>#NUM!</v>
      </c>
      <c r="BZ480" s="162" t="e">
        <f t="shared" si="86"/>
        <v>#NUM!</v>
      </c>
      <c r="CA480" s="162" t="e">
        <f t="shared" si="86"/>
        <v>#NUM!</v>
      </c>
      <c r="CB480" s="162" t="e">
        <f t="shared" si="86"/>
        <v>#NUM!</v>
      </c>
      <c r="CC480" s="162" t="e">
        <f t="shared" si="86"/>
        <v>#NUM!</v>
      </c>
      <c r="CD480" s="162" t="e">
        <f t="shared" si="86"/>
        <v>#NUM!</v>
      </c>
      <c r="CE480" s="162" t="e">
        <f t="shared" si="86"/>
        <v>#NUM!</v>
      </c>
      <c r="CF480" s="162" t="e">
        <f t="shared" si="86"/>
        <v>#NUM!</v>
      </c>
      <c r="CG480" s="162" t="e">
        <f t="shared" si="86"/>
        <v>#NUM!</v>
      </c>
      <c r="CH480" s="162" t="e">
        <f t="shared" si="86"/>
        <v>#NUM!</v>
      </c>
      <c r="CI480" s="162" t="e">
        <f t="shared" si="86"/>
        <v>#NUM!</v>
      </c>
      <c r="CJ480" s="162" t="e">
        <f t="shared" si="86"/>
        <v>#NUM!</v>
      </c>
      <c r="CK480" s="162" t="e">
        <f t="shared" si="86"/>
        <v>#NUM!</v>
      </c>
      <c r="CL480" s="162" t="e">
        <f t="shared" si="86"/>
        <v>#NUM!</v>
      </c>
      <c r="CM480" s="162" t="e">
        <f t="shared" si="86"/>
        <v>#NUM!</v>
      </c>
      <c r="CN480" s="162" t="e">
        <f t="shared" si="86"/>
        <v>#NUM!</v>
      </c>
      <c r="CO480" s="162" t="e">
        <f t="shared" si="86"/>
        <v>#NUM!</v>
      </c>
      <c r="CP480" s="162" t="e">
        <f t="shared" si="86"/>
        <v>#NUM!</v>
      </c>
    </row>
    <row r="481" spans="13:94" ht="15" customHeight="1" x14ac:dyDescent="0.3">
      <c r="M481" s="2">
        <f t="shared" si="88"/>
        <v>4</v>
      </c>
      <c r="N481" s="2" t="str">
        <f t="shared" si="87"/>
        <v/>
      </c>
      <c r="O481" s="2" t="e" cm="1">
        <f t="array" ref="O481">INDEX($A$400:$A$429,SMALL(IF(ISNUMBER(MATCH($B$400:$B$429,$O$476,0)),MATCH(ROW($B$400:$B$429),ROW($B$400:$B$429)),""),ROWS($A$1:A4)))</f>
        <v>#NUM!</v>
      </c>
      <c r="P481" s="162" t="e">
        <f t="shared" si="89"/>
        <v>#NUM!</v>
      </c>
      <c r="Q481" s="162" t="e">
        <f t="shared" si="85"/>
        <v>#NUM!</v>
      </c>
      <c r="R481" s="162" t="e">
        <f t="shared" si="85"/>
        <v>#NUM!</v>
      </c>
      <c r="S481" s="162" t="e">
        <f t="shared" si="85"/>
        <v>#NUM!</v>
      </c>
      <c r="T481" s="162" t="e">
        <f t="shared" si="85"/>
        <v>#NUM!</v>
      </c>
      <c r="U481" s="162" t="e">
        <f t="shared" si="85"/>
        <v>#NUM!</v>
      </c>
      <c r="V481" s="162" t="e">
        <f t="shared" si="85"/>
        <v>#NUM!</v>
      </c>
      <c r="W481" s="162" t="e">
        <f t="shared" si="85"/>
        <v>#NUM!</v>
      </c>
      <c r="X481" s="162" t="e">
        <f t="shared" si="85"/>
        <v>#NUM!</v>
      </c>
      <c r="Y481" s="162" t="e">
        <f t="shared" si="85"/>
        <v>#NUM!</v>
      </c>
      <c r="Z481" s="162" t="e">
        <f t="shared" si="85"/>
        <v>#NUM!</v>
      </c>
      <c r="AA481" s="162" t="e">
        <f t="shared" si="85"/>
        <v>#NUM!</v>
      </c>
      <c r="AB481" s="162" t="e">
        <f t="shared" si="85"/>
        <v>#NUM!</v>
      </c>
      <c r="AC481" s="162" t="e">
        <f t="shared" si="85"/>
        <v>#NUM!</v>
      </c>
      <c r="AD481" s="162" t="e">
        <f t="shared" si="85"/>
        <v>#NUM!</v>
      </c>
      <c r="AE481" s="162" t="e">
        <f t="shared" si="85"/>
        <v>#NUM!</v>
      </c>
      <c r="AF481" s="162" t="e">
        <f t="shared" si="85"/>
        <v>#NUM!</v>
      </c>
      <c r="AG481" s="162" t="e">
        <f t="shared" si="85"/>
        <v>#NUM!</v>
      </c>
      <c r="AH481" s="162" t="e">
        <f t="shared" si="85"/>
        <v>#NUM!</v>
      </c>
      <c r="AI481" s="162" t="e">
        <f t="shared" si="85"/>
        <v>#NUM!</v>
      </c>
      <c r="AJ481" s="162" t="e">
        <f t="shared" si="85"/>
        <v>#NUM!</v>
      </c>
      <c r="AK481" s="162" t="e">
        <f t="shared" si="85"/>
        <v>#NUM!</v>
      </c>
      <c r="AL481" s="162" t="e">
        <f t="shared" si="85"/>
        <v>#NUM!</v>
      </c>
      <c r="AM481" s="162" t="e">
        <f t="shared" si="85"/>
        <v>#NUM!</v>
      </c>
      <c r="AN481" s="162" t="e">
        <f t="shared" si="85"/>
        <v>#NUM!</v>
      </c>
      <c r="AO481" s="162" t="e">
        <f t="shared" si="85"/>
        <v>#NUM!</v>
      </c>
      <c r="AP481" s="162" t="e">
        <f t="shared" si="85"/>
        <v>#NUM!</v>
      </c>
      <c r="AQ481" s="162" t="e">
        <f t="shared" si="85"/>
        <v>#NUM!</v>
      </c>
      <c r="AR481" s="162" t="e">
        <f t="shared" si="85"/>
        <v>#NUM!</v>
      </c>
      <c r="AS481" s="162" t="e">
        <f t="shared" si="85"/>
        <v>#NUM!</v>
      </c>
      <c r="AT481" s="162" t="e">
        <f t="shared" si="85"/>
        <v>#NUM!</v>
      </c>
      <c r="AU481" s="162" t="e">
        <f t="shared" si="85"/>
        <v>#NUM!</v>
      </c>
      <c r="AV481" s="162" t="e">
        <f t="shared" si="85"/>
        <v>#NUM!</v>
      </c>
      <c r="AW481" s="162" t="e">
        <f t="shared" si="85"/>
        <v>#NUM!</v>
      </c>
      <c r="AX481" s="162" t="e">
        <f t="shared" si="85"/>
        <v>#NUM!</v>
      </c>
      <c r="AY481" s="162" t="e">
        <f t="shared" si="85"/>
        <v>#NUM!</v>
      </c>
      <c r="AZ481" s="162" t="e">
        <f t="shared" si="85"/>
        <v>#NUM!</v>
      </c>
      <c r="BA481" s="162" t="e">
        <f t="shared" si="85"/>
        <v>#NUM!</v>
      </c>
      <c r="BB481" s="162" t="e">
        <f t="shared" si="85"/>
        <v>#NUM!</v>
      </c>
      <c r="BC481" s="162" t="e">
        <f t="shared" si="85"/>
        <v>#NUM!</v>
      </c>
      <c r="BD481" s="162" t="e">
        <f t="shared" si="85"/>
        <v>#NUM!</v>
      </c>
      <c r="BE481" s="162" t="e">
        <f t="shared" si="85"/>
        <v>#NUM!</v>
      </c>
      <c r="BF481" s="162" t="e">
        <f t="shared" si="85"/>
        <v>#NUM!</v>
      </c>
      <c r="BG481" s="162" t="e">
        <f t="shared" si="85"/>
        <v>#NUM!</v>
      </c>
      <c r="BH481" s="162" t="e">
        <f t="shared" si="85"/>
        <v>#NUM!</v>
      </c>
      <c r="BI481" s="162" t="e">
        <f t="shared" si="85"/>
        <v>#NUM!</v>
      </c>
      <c r="BJ481" s="162" t="e">
        <f t="shared" si="85"/>
        <v>#NUM!</v>
      </c>
      <c r="BK481" s="162" t="e">
        <f t="shared" si="85"/>
        <v>#NUM!</v>
      </c>
      <c r="BL481" s="162" t="e">
        <f t="shared" si="85"/>
        <v>#NUM!</v>
      </c>
      <c r="BM481" s="162" t="e">
        <f t="shared" si="86"/>
        <v>#NUM!</v>
      </c>
      <c r="BN481" s="162" t="e">
        <f t="shared" si="86"/>
        <v>#NUM!</v>
      </c>
      <c r="BO481" s="162" t="e">
        <f t="shared" si="86"/>
        <v>#NUM!</v>
      </c>
      <c r="BP481" s="162" t="e">
        <f t="shared" si="86"/>
        <v>#NUM!</v>
      </c>
      <c r="BQ481" s="162" t="e">
        <f t="shared" si="86"/>
        <v>#NUM!</v>
      </c>
      <c r="BR481" s="162" t="e">
        <f t="shared" si="86"/>
        <v>#NUM!</v>
      </c>
      <c r="BS481" s="162" t="e">
        <f t="shared" si="86"/>
        <v>#NUM!</v>
      </c>
      <c r="BT481" s="162" t="e">
        <f t="shared" si="86"/>
        <v>#NUM!</v>
      </c>
      <c r="BU481" s="162" t="e">
        <f t="shared" si="86"/>
        <v>#NUM!</v>
      </c>
      <c r="BV481" s="162" t="e">
        <f t="shared" si="86"/>
        <v>#NUM!</v>
      </c>
      <c r="BW481" s="162" t="e">
        <f t="shared" si="86"/>
        <v>#NUM!</v>
      </c>
      <c r="BX481" s="162" t="e">
        <f t="shared" si="86"/>
        <v>#NUM!</v>
      </c>
      <c r="BY481" s="162" t="e">
        <f t="shared" si="86"/>
        <v>#NUM!</v>
      </c>
      <c r="BZ481" s="162" t="e">
        <f t="shared" si="86"/>
        <v>#NUM!</v>
      </c>
      <c r="CA481" s="162" t="e">
        <f t="shared" si="86"/>
        <v>#NUM!</v>
      </c>
      <c r="CB481" s="162" t="e">
        <f t="shared" si="86"/>
        <v>#NUM!</v>
      </c>
      <c r="CC481" s="162" t="e">
        <f t="shared" si="86"/>
        <v>#NUM!</v>
      </c>
      <c r="CD481" s="162" t="e">
        <f t="shared" si="86"/>
        <v>#NUM!</v>
      </c>
      <c r="CE481" s="162" t="e">
        <f t="shared" si="86"/>
        <v>#NUM!</v>
      </c>
      <c r="CF481" s="162" t="e">
        <f t="shared" si="86"/>
        <v>#NUM!</v>
      </c>
      <c r="CG481" s="162" t="e">
        <f t="shared" si="86"/>
        <v>#NUM!</v>
      </c>
      <c r="CH481" s="162" t="e">
        <f t="shared" si="86"/>
        <v>#NUM!</v>
      </c>
      <c r="CI481" s="162" t="e">
        <f t="shared" si="86"/>
        <v>#NUM!</v>
      </c>
      <c r="CJ481" s="162" t="e">
        <f t="shared" si="86"/>
        <v>#NUM!</v>
      </c>
      <c r="CK481" s="162" t="e">
        <f t="shared" si="86"/>
        <v>#NUM!</v>
      </c>
      <c r="CL481" s="162" t="e">
        <f t="shared" si="86"/>
        <v>#NUM!</v>
      </c>
      <c r="CM481" s="162" t="e">
        <f t="shared" si="86"/>
        <v>#NUM!</v>
      </c>
      <c r="CN481" s="162" t="e">
        <f t="shared" si="86"/>
        <v>#NUM!</v>
      </c>
      <c r="CO481" s="162" t="e">
        <f t="shared" si="86"/>
        <v>#NUM!</v>
      </c>
      <c r="CP481" s="162" t="e">
        <f t="shared" si="86"/>
        <v>#NUM!</v>
      </c>
    </row>
    <row r="482" spans="13:94" ht="15" customHeight="1" x14ac:dyDescent="0.3">
      <c r="M482" s="2">
        <f t="shared" si="88"/>
        <v>5</v>
      </c>
      <c r="N482" s="2" t="str">
        <f t="shared" si="87"/>
        <v/>
      </c>
      <c r="O482" s="2" t="e" cm="1">
        <f t="array" ref="O482">INDEX($A$400:$A$429,SMALL(IF(ISNUMBER(MATCH($B$400:$B$429,$O$476,0)),MATCH(ROW($B$400:$B$429),ROW($B$400:$B$429)),""),ROWS($A$1:A5)))</f>
        <v>#NUM!</v>
      </c>
      <c r="P482" s="162" t="e">
        <f t="shared" si="89"/>
        <v>#NUM!</v>
      </c>
      <c r="Q482" s="162" t="e">
        <f t="shared" si="85"/>
        <v>#NUM!</v>
      </c>
      <c r="R482" s="162" t="e">
        <f t="shared" si="85"/>
        <v>#NUM!</v>
      </c>
      <c r="S482" s="162" t="e">
        <f t="shared" si="85"/>
        <v>#NUM!</v>
      </c>
      <c r="T482" s="162" t="e">
        <f t="shared" si="85"/>
        <v>#NUM!</v>
      </c>
      <c r="U482" s="162" t="e">
        <f t="shared" si="85"/>
        <v>#NUM!</v>
      </c>
      <c r="V482" s="162" t="e">
        <f t="shared" si="85"/>
        <v>#NUM!</v>
      </c>
      <c r="W482" s="162" t="e">
        <f t="shared" si="85"/>
        <v>#NUM!</v>
      </c>
      <c r="X482" s="162" t="e">
        <f t="shared" si="85"/>
        <v>#NUM!</v>
      </c>
      <c r="Y482" s="162" t="e">
        <f t="shared" si="85"/>
        <v>#NUM!</v>
      </c>
      <c r="Z482" s="162" t="e">
        <f t="shared" si="85"/>
        <v>#NUM!</v>
      </c>
      <c r="AA482" s="162" t="e">
        <f t="shared" si="85"/>
        <v>#NUM!</v>
      </c>
      <c r="AB482" s="162" t="e">
        <f t="shared" si="85"/>
        <v>#NUM!</v>
      </c>
      <c r="AC482" s="162" t="e">
        <f t="shared" si="85"/>
        <v>#NUM!</v>
      </c>
      <c r="AD482" s="162" t="e">
        <f t="shared" si="85"/>
        <v>#NUM!</v>
      </c>
      <c r="AE482" s="162" t="e">
        <f t="shared" si="85"/>
        <v>#NUM!</v>
      </c>
      <c r="AF482" s="162" t="e">
        <f t="shared" si="85"/>
        <v>#NUM!</v>
      </c>
      <c r="AG482" s="162" t="e">
        <f t="shared" si="85"/>
        <v>#NUM!</v>
      </c>
      <c r="AH482" s="162" t="e">
        <f t="shared" si="85"/>
        <v>#NUM!</v>
      </c>
      <c r="AI482" s="162" t="e">
        <f t="shared" si="85"/>
        <v>#NUM!</v>
      </c>
      <c r="AJ482" s="162" t="e">
        <f t="shared" si="85"/>
        <v>#NUM!</v>
      </c>
      <c r="AK482" s="162" t="e">
        <f t="shared" si="85"/>
        <v>#NUM!</v>
      </c>
      <c r="AL482" s="162" t="e">
        <f t="shared" si="85"/>
        <v>#NUM!</v>
      </c>
      <c r="AM482" s="162" t="e">
        <f t="shared" si="85"/>
        <v>#NUM!</v>
      </c>
      <c r="AN482" s="162" t="e">
        <f t="shared" si="85"/>
        <v>#NUM!</v>
      </c>
      <c r="AO482" s="162" t="e">
        <f t="shared" si="85"/>
        <v>#NUM!</v>
      </c>
      <c r="AP482" s="162" t="e">
        <f t="shared" si="85"/>
        <v>#NUM!</v>
      </c>
      <c r="AQ482" s="162" t="e">
        <f t="shared" si="85"/>
        <v>#NUM!</v>
      </c>
      <c r="AR482" s="162" t="e">
        <f t="shared" si="85"/>
        <v>#NUM!</v>
      </c>
      <c r="AS482" s="162" t="e">
        <f t="shared" si="85"/>
        <v>#NUM!</v>
      </c>
      <c r="AT482" s="162" t="e">
        <f t="shared" si="85"/>
        <v>#NUM!</v>
      </c>
      <c r="AU482" s="162" t="e">
        <f t="shared" si="85"/>
        <v>#NUM!</v>
      </c>
      <c r="AV482" s="162" t="e">
        <f t="shared" si="85"/>
        <v>#NUM!</v>
      </c>
      <c r="AW482" s="162" t="e">
        <f t="shared" si="85"/>
        <v>#NUM!</v>
      </c>
      <c r="AX482" s="162" t="e">
        <f t="shared" si="85"/>
        <v>#NUM!</v>
      </c>
      <c r="AY482" s="162" t="e">
        <f t="shared" si="85"/>
        <v>#NUM!</v>
      </c>
      <c r="AZ482" s="162" t="e">
        <f t="shared" si="85"/>
        <v>#NUM!</v>
      </c>
      <c r="BA482" s="162" t="e">
        <f t="shared" si="85"/>
        <v>#NUM!</v>
      </c>
      <c r="BB482" s="162" t="e">
        <f t="shared" si="85"/>
        <v>#NUM!</v>
      </c>
      <c r="BC482" s="162" t="e">
        <f t="shared" si="85"/>
        <v>#NUM!</v>
      </c>
      <c r="BD482" s="162" t="e">
        <f t="shared" si="85"/>
        <v>#NUM!</v>
      </c>
      <c r="BE482" s="162" t="e">
        <f t="shared" si="85"/>
        <v>#NUM!</v>
      </c>
      <c r="BF482" s="162" t="e">
        <f t="shared" si="85"/>
        <v>#NUM!</v>
      </c>
      <c r="BG482" s="162" t="e">
        <f t="shared" si="85"/>
        <v>#NUM!</v>
      </c>
      <c r="BH482" s="162" t="e">
        <f t="shared" si="85"/>
        <v>#NUM!</v>
      </c>
      <c r="BI482" s="162" t="e">
        <f t="shared" si="85"/>
        <v>#NUM!</v>
      </c>
      <c r="BJ482" s="162" t="e">
        <f t="shared" si="85"/>
        <v>#NUM!</v>
      </c>
      <c r="BK482" s="162" t="e">
        <f t="shared" si="85"/>
        <v>#NUM!</v>
      </c>
      <c r="BL482" s="162" t="e">
        <f t="shared" si="85"/>
        <v>#NUM!</v>
      </c>
      <c r="BM482" s="162" t="e">
        <f t="shared" si="86"/>
        <v>#NUM!</v>
      </c>
      <c r="BN482" s="162" t="e">
        <f t="shared" si="86"/>
        <v>#NUM!</v>
      </c>
      <c r="BO482" s="162" t="e">
        <f t="shared" si="86"/>
        <v>#NUM!</v>
      </c>
      <c r="BP482" s="162" t="e">
        <f t="shared" si="86"/>
        <v>#NUM!</v>
      </c>
      <c r="BQ482" s="162" t="e">
        <f t="shared" si="86"/>
        <v>#NUM!</v>
      </c>
      <c r="BR482" s="162" t="e">
        <f t="shared" si="86"/>
        <v>#NUM!</v>
      </c>
      <c r="BS482" s="162" t="e">
        <f t="shared" si="86"/>
        <v>#NUM!</v>
      </c>
      <c r="BT482" s="162" t="e">
        <f t="shared" si="86"/>
        <v>#NUM!</v>
      </c>
      <c r="BU482" s="162" t="e">
        <f t="shared" si="86"/>
        <v>#NUM!</v>
      </c>
      <c r="BV482" s="162" t="e">
        <f t="shared" si="86"/>
        <v>#NUM!</v>
      </c>
      <c r="BW482" s="162" t="e">
        <f t="shared" si="86"/>
        <v>#NUM!</v>
      </c>
      <c r="BX482" s="162" t="e">
        <f t="shared" si="86"/>
        <v>#NUM!</v>
      </c>
      <c r="BY482" s="162" t="e">
        <f t="shared" si="86"/>
        <v>#NUM!</v>
      </c>
      <c r="BZ482" s="162" t="e">
        <f t="shared" si="86"/>
        <v>#NUM!</v>
      </c>
      <c r="CA482" s="162" t="e">
        <f t="shared" si="86"/>
        <v>#NUM!</v>
      </c>
      <c r="CB482" s="162" t="e">
        <f t="shared" si="86"/>
        <v>#NUM!</v>
      </c>
      <c r="CC482" s="162" t="e">
        <f t="shared" si="86"/>
        <v>#NUM!</v>
      </c>
      <c r="CD482" s="162" t="e">
        <f t="shared" si="86"/>
        <v>#NUM!</v>
      </c>
      <c r="CE482" s="162" t="e">
        <f t="shared" si="86"/>
        <v>#NUM!</v>
      </c>
      <c r="CF482" s="162" t="e">
        <f t="shared" si="86"/>
        <v>#NUM!</v>
      </c>
      <c r="CG482" s="162" t="e">
        <f t="shared" si="86"/>
        <v>#NUM!</v>
      </c>
      <c r="CH482" s="162" t="e">
        <f t="shared" si="86"/>
        <v>#NUM!</v>
      </c>
      <c r="CI482" s="162" t="e">
        <f t="shared" si="86"/>
        <v>#NUM!</v>
      </c>
      <c r="CJ482" s="162" t="e">
        <f t="shared" si="86"/>
        <v>#NUM!</v>
      </c>
      <c r="CK482" s="162" t="e">
        <f t="shared" si="86"/>
        <v>#NUM!</v>
      </c>
      <c r="CL482" s="162" t="e">
        <f t="shared" si="86"/>
        <v>#NUM!</v>
      </c>
      <c r="CM482" s="162" t="e">
        <f t="shared" si="86"/>
        <v>#NUM!</v>
      </c>
      <c r="CN482" s="162" t="e">
        <f t="shared" si="86"/>
        <v>#NUM!</v>
      </c>
      <c r="CO482" s="162" t="e">
        <f t="shared" si="86"/>
        <v>#NUM!</v>
      </c>
      <c r="CP482" s="162" t="e">
        <f t="shared" si="86"/>
        <v>#NUM!</v>
      </c>
    </row>
    <row r="483" spans="13:94" ht="15" customHeight="1" x14ac:dyDescent="0.3">
      <c r="M483" s="2">
        <f t="shared" si="88"/>
        <v>6</v>
      </c>
      <c r="N483" s="2" t="str">
        <f t="shared" si="87"/>
        <v/>
      </c>
      <c r="O483" s="2" t="e" cm="1">
        <f t="array" ref="O483">INDEX($A$400:$A$429,SMALL(IF(ISNUMBER(MATCH($B$400:$B$429,$O$476,0)),MATCH(ROW($B$400:$B$429),ROW($B$400:$B$429)),""),ROWS($A$1:A6)))</f>
        <v>#NUM!</v>
      </c>
      <c r="P483" s="162" t="e">
        <f t="shared" si="89"/>
        <v>#NUM!</v>
      </c>
      <c r="Q483" s="162" t="e">
        <f t="shared" si="85"/>
        <v>#NUM!</v>
      </c>
      <c r="R483" s="162" t="e">
        <f t="shared" si="85"/>
        <v>#NUM!</v>
      </c>
      <c r="S483" s="162" t="e">
        <f t="shared" si="85"/>
        <v>#NUM!</v>
      </c>
      <c r="T483" s="162" t="e">
        <f t="shared" si="85"/>
        <v>#NUM!</v>
      </c>
      <c r="U483" s="162" t="e">
        <f t="shared" si="85"/>
        <v>#NUM!</v>
      </c>
      <c r="V483" s="162" t="e">
        <f t="shared" si="85"/>
        <v>#NUM!</v>
      </c>
      <c r="W483" s="162" t="e">
        <f t="shared" si="85"/>
        <v>#NUM!</v>
      </c>
      <c r="X483" s="162" t="e">
        <f t="shared" si="85"/>
        <v>#NUM!</v>
      </c>
      <c r="Y483" s="162" t="e">
        <f t="shared" si="85"/>
        <v>#NUM!</v>
      </c>
      <c r="Z483" s="162" t="e">
        <f t="shared" si="85"/>
        <v>#NUM!</v>
      </c>
      <c r="AA483" s="162" t="e">
        <f t="shared" ref="AA483:BM487" si="90">INDEX(AA$14:AA$217,(MATCH($N483&amp;$O483,$H$14:$H$217,0)))</f>
        <v>#NUM!</v>
      </c>
      <c r="AB483" s="162" t="e">
        <f t="shared" si="90"/>
        <v>#NUM!</v>
      </c>
      <c r="AC483" s="162" t="e">
        <f t="shared" si="90"/>
        <v>#NUM!</v>
      </c>
      <c r="AD483" s="162" t="e">
        <f t="shared" si="90"/>
        <v>#NUM!</v>
      </c>
      <c r="AE483" s="162" t="e">
        <f t="shared" si="90"/>
        <v>#NUM!</v>
      </c>
      <c r="AF483" s="162" t="e">
        <f t="shared" si="90"/>
        <v>#NUM!</v>
      </c>
      <c r="AG483" s="162" t="e">
        <f t="shared" si="90"/>
        <v>#NUM!</v>
      </c>
      <c r="AH483" s="162" t="e">
        <f t="shared" si="90"/>
        <v>#NUM!</v>
      </c>
      <c r="AI483" s="162" t="e">
        <f t="shared" si="90"/>
        <v>#NUM!</v>
      </c>
      <c r="AJ483" s="162" t="e">
        <f t="shared" si="90"/>
        <v>#NUM!</v>
      </c>
      <c r="AK483" s="162" t="e">
        <f t="shared" si="90"/>
        <v>#NUM!</v>
      </c>
      <c r="AL483" s="162" t="e">
        <f t="shared" si="90"/>
        <v>#NUM!</v>
      </c>
      <c r="AM483" s="162" t="e">
        <f t="shared" si="90"/>
        <v>#NUM!</v>
      </c>
      <c r="AN483" s="162" t="e">
        <f t="shared" si="90"/>
        <v>#NUM!</v>
      </c>
      <c r="AO483" s="162" t="e">
        <f t="shared" si="90"/>
        <v>#NUM!</v>
      </c>
      <c r="AP483" s="162" t="e">
        <f t="shared" si="90"/>
        <v>#NUM!</v>
      </c>
      <c r="AQ483" s="162" t="e">
        <f t="shared" si="90"/>
        <v>#NUM!</v>
      </c>
      <c r="AR483" s="162" t="e">
        <f t="shared" si="90"/>
        <v>#NUM!</v>
      </c>
      <c r="AS483" s="162" t="e">
        <f t="shared" si="90"/>
        <v>#NUM!</v>
      </c>
      <c r="AT483" s="162" t="e">
        <f t="shared" si="90"/>
        <v>#NUM!</v>
      </c>
      <c r="AU483" s="162" t="e">
        <f t="shared" si="90"/>
        <v>#NUM!</v>
      </c>
      <c r="AV483" s="162" t="e">
        <f t="shared" si="90"/>
        <v>#NUM!</v>
      </c>
      <c r="AW483" s="162" t="e">
        <f t="shared" si="90"/>
        <v>#NUM!</v>
      </c>
      <c r="AX483" s="162" t="e">
        <f t="shared" si="90"/>
        <v>#NUM!</v>
      </c>
      <c r="AY483" s="162" t="e">
        <f t="shared" si="90"/>
        <v>#NUM!</v>
      </c>
      <c r="AZ483" s="162" t="e">
        <f t="shared" si="90"/>
        <v>#NUM!</v>
      </c>
      <c r="BA483" s="162" t="e">
        <f t="shared" si="90"/>
        <v>#NUM!</v>
      </c>
      <c r="BB483" s="162" t="e">
        <f t="shared" si="90"/>
        <v>#NUM!</v>
      </c>
      <c r="BC483" s="162" t="e">
        <f t="shared" si="90"/>
        <v>#NUM!</v>
      </c>
      <c r="BD483" s="162" t="e">
        <f t="shared" si="90"/>
        <v>#NUM!</v>
      </c>
      <c r="BE483" s="162" t="e">
        <f t="shared" si="90"/>
        <v>#NUM!</v>
      </c>
      <c r="BF483" s="162" t="e">
        <f t="shared" si="90"/>
        <v>#NUM!</v>
      </c>
      <c r="BG483" s="162" t="e">
        <f t="shared" si="90"/>
        <v>#NUM!</v>
      </c>
      <c r="BH483" s="162" t="e">
        <f t="shared" si="90"/>
        <v>#NUM!</v>
      </c>
      <c r="BI483" s="162" t="e">
        <f t="shared" si="90"/>
        <v>#NUM!</v>
      </c>
      <c r="BJ483" s="162" t="e">
        <f t="shared" si="90"/>
        <v>#NUM!</v>
      </c>
      <c r="BK483" s="162" t="e">
        <f t="shared" si="90"/>
        <v>#NUM!</v>
      </c>
      <c r="BL483" s="162" t="e">
        <f t="shared" si="90"/>
        <v>#NUM!</v>
      </c>
      <c r="BM483" s="162" t="e">
        <f t="shared" si="90"/>
        <v>#NUM!</v>
      </c>
      <c r="BN483" s="162" t="e">
        <f t="shared" si="86"/>
        <v>#NUM!</v>
      </c>
      <c r="BO483" s="162" t="e">
        <f t="shared" si="86"/>
        <v>#NUM!</v>
      </c>
      <c r="BP483" s="162" t="e">
        <f t="shared" si="86"/>
        <v>#NUM!</v>
      </c>
      <c r="BQ483" s="162" t="e">
        <f t="shared" si="86"/>
        <v>#NUM!</v>
      </c>
      <c r="BR483" s="162" t="e">
        <f t="shared" si="86"/>
        <v>#NUM!</v>
      </c>
      <c r="BS483" s="162" t="e">
        <f t="shared" si="86"/>
        <v>#NUM!</v>
      </c>
      <c r="BT483" s="162" t="e">
        <f t="shared" si="86"/>
        <v>#NUM!</v>
      </c>
      <c r="BU483" s="162" t="e">
        <f t="shared" si="86"/>
        <v>#NUM!</v>
      </c>
      <c r="BV483" s="162" t="e">
        <f t="shared" si="86"/>
        <v>#NUM!</v>
      </c>
      <c r="BW483" s="162" t="e">
        <f t="shared" si="86"/>
        <v>#NUM!</v>
      </c>
      <c r="BX483" s="162" t="e">
        <f t="shared" si="86"/>
        <v>#NUM!</v>
      </c>
      <c r="BY483" s="162" t="e">
        <f t="shared" si="86"/>
        <v>#NUM!</v>
      </c>
      <c r="BZ483" s="162" t="e">
        <f t="shared" si="86"/>
        <v>#NUM!</v>
      </c>
      <c r="CA483" s="162" t="e">
        <f t="shared" si="86"/>
        <v>#NUM!</v>
      </c>
      <c r="CB483" s="162" t="e">
        <f t="shared" si="86"/>
        <v>#NUM!</v>
      </c>
      <c r="CC483" s="162" t="e">
        <f t="shared" si="86"/>
        <v>#NUM!</v>
      </c>
      <c r="CD483" s="162" t="e">
        <f t="shared" si="86"/>
        <v>#NUM!</v>
      </c>
      <c r="CE483" s="162" t="e">
        <f t="shared" si="86"/>
        <v>#NUM!</v>
      </c>
      <c r="CF483" s="162" t="e">
        <f t="shared" si="86"/>
        <v>#NUM!</v>
      </c>
      <c r="CG483" s="162" t="e">
        <f t="shared" si="86"/>
        <v>#NUM!</v>
      </c>
      <c r="CH483" s="162" t="e">
        <f t="shared" si="86"/>
        <v>#NUM!</v>
      </c>
      <c r="CI483" s="162" t="e">
        <f t="shared" si="86"/>
        <v>#NUM!</v>
      </c>
      <c r="CJ483" s="162" t="e">
        <f t="shared" si="86"/>
        <v>#NUM!</v>
      </c>
      <c r="CK483" s="162" t="e">
        <f t="shared" si="86"/>
        <v>#NUM!</v>
      </c>
      <c r="CL483" s="162" t="e">
        <f t="shared" si="86"/>
        <v>#NUM!</v>
      </c>
      <c r="CM483" s="162" t="e">
        <f t="shared" si="86"/>
        <v>#NUM!</v>
      </c>
      <c r="CN483" s="162" t="e">
        <f t="shared" si="86"/>
        <v>#NUM!</v>
      </c>
      <c r="CO483" s="162" t="e">
        <f t="shared" si="86"/>
        <v>#NUM!</v>
      </c>
      <c r="CP483" s="162" t="e">
        <f t="shared" si="86"/>
        <v>#NUM!</v>
      </c>
    </row>
    <row r="484" spans="13:94" ht="15" customHeight="1" x14ac:dyDescent="0.3">
      <c r="M484" s="2">
        <f t="shared" si="88"/>
        <v>7</v>
      </c>
      <c r="N484" s="2" t="str">
        <f t="shared" si="87"/>
        <v/>
      </c>
      <c r="O484" s="2" t="e" cm="1">
        <f t="array" ref="O484">INDEX($A$400:$A$429,SMALL(IF(ISNUMBER(MATCH($B$400:$B$429,$O$476,0)),MATCH(ROW($B$400:$B$429),ROW($B$400:$B$429)),""),ROWS($A$1:A7)))</f>
        <v>#NUM!</v>
      </c>
      <c r="P484" s="162" t="e">
        <f t="shared" si="89"/>
        <v>#NUM!</v>
      </c>
      <c r="Q484" s="162" t="e">
        <f t="shared" si="89"/>
        <v>#NUM!</v>
      </c>
      <c r="R484" s="162" t="e">
        <f t="shared" si="89"/>
        <v>#NUM!</v>
      </c>
      <c r="S484" s="162" t="e">
        <f t="shared" si="89"/>
        <v>#NUM!</v>
      </c>
      <c r="T484" s="162" t="e">
        <f t="shared" si="89"/>
        <v>#NUM!</v>
      </c>
      <c r="U484" s="162" t="e">
        <f t="shared" si="89"/>
        <v>#NUM!</v>
      </c>
      <c r="V484" s="162" t="e">
        <f t="shared" si="89"/>
        <v>#NUM!</v>
      </c>
      <c r="W484" s="162" t="e">
        <f t="shared" si="89"/>
        <v>#NUM!</v>
      </c>
      <c r="X484" s="162" t="e">
        <f t="shared" si="89"/>
        <v>#NUM!</v>
      </c>
      <c r="Y484" s="162" t="e">
        <f t="shared" si="89"/>
        <v>#NUM!</v>
      </c>
      <c r="Z484" s="162" t="e">
        <f t="shared" si="89"/>
        <v>#NUM!</v>
      </c>
      <c r="AA484" s="162" t="e">
        <f t="shared" si="89"/>
        <v>#NUM!</v>
      </c>
      <c r="AB484" s="162" t="e">
        <f t="shared" si="89"/>
        <v>#NUM!</v>
      </c>
      <c r="AC484" s="162" t="e">
        <f t="shared" si="89"/>
        <v>#NUM!</v>
      </c>
      <c r="AD484" s="162" t="e">
        <f t="shared" si="89"/>
        <v>#NUM!</v>
      </c>
      <c r="AE484" s="162" t="e">
        <f t="shared" si="89"/>
        <v>#NUM!</v>
      </c>
      <c r="AF484" s="162" t="e">
        <f t="shared" si="90"/>
        <v>#NUM!</v>
      </c>
      <c r="AG484" s="162" t="e">
        <f t="shared" si="90"/>
        <v>#NUM!</v>
      </c>
      <c r="AH484" s="162" t="e">
        <f t="shared" si="90"/>
        <v>#NUM!</v>
      </c>
      <c r="AI484" s="162" t="e">
        <f t="shared" si="90"/>
        <v>#NUM!</v>
      </c>
      <c r="AJ484" s="162" t="e">
        <f t="shared" si="90"/>
        <v>#NUM!</v>
      </c>
      <c r="AK484" s="162" t="e">
        <f t="shared" si="90"/>
        <v>#NUM!</v>
      </c>
      <c r="AL484" s="162" t="e">
        <f t="shared" si="90"/>
        <v>#NUM!</v>
      </c>
      <c r="AM484" s="162" t="e">
        <f t="shared" si="90"/>
        <v>#NUM!</v>
      </c>
      <c r="AN484" s="162" t="e">
        <f t="shared" si="90"/>
        <v>#NUM!</v>
      </c>
      <c r="AO484" s="162" t="e">
        <f t="shared" si="90"/>
        <v>#NUM!</v>
      </c>
      <c r="AP484" s="162" t="e">
        <f t="shared" si="90"/>
        <v>#NUM!</v>
      </c>
      <c r="AQ484" s="162" t="e">
        <f t="shared" si="90"/>
        <v>#NUM!</v>
      </c>
      <c r="AR484" s="162" t="e">
        <f t="shared" si="90"/>
        <v>#NUM!</v>
      </c>
      <c r="AS484" s="162" t="e">
        <f t="shared" si="90"/>
        <v>#NUM!</v>
      </c>
      <c r="AT484" s="162" t="e">
        <f t="shared" si="90"/>
        <v>#NUM!</v>
      </c>
      <c r="AU484" s="162" t="e">
        <f t="shared" si="90"/>
        <v>#NUM!</v>
      </c>
      <c r="AV484" s="162" t="e">
        <f t="shared" si="90"/>
        <v>#NUM!</v>
      </c>
      <c r="AW484" s="162" t="e">
        <f t="shared" si="90"/>
        <v>#NUM!</v>
      </c>
      <c r="AX484" s="162" t="e">
        <f t="shared" si="90"/>
        <v>#NUM!</v>
      </c>
      <c r="AY484" s="162" t="e">
        <f t="shared" si="90"/>
        <v>#NUM!</v>
      </c>
      <c r="AZ484" s="162" t="e">
        <f t="shared" si="90"/>
        <v>#NUM!</v>
      </c>
      <c r="BA484" s="162" t="e">
        <f t="shared" si="90"/>
        <v>#NUM!</v>
      </c>
      <c r="BB484" s="162" t="e">
        <f t="shared" si="90"/>
        <v>#NUM!</v>
      </c>
      <c r="BC484" s="162" t="e">
        <f t="shared" si="90"/>
        <v>#NUM!</v>
      </c>
      <c r="BD484" s="162" t="e">
        <f t="shared" si="90"/>
        <v>#NUM!</v>
      </c>
      <c r="BE484" s="162" t="e">
        <f t="shared" si="90"/>
        <v>#NUM!</v>
      </c>
      <c r="BF484" s="162" t="e">
        <f t="shared" si="90"/>
        <v>#NUM!</v>
      </c>
      <c r="BG484" s="162" t="e">
        <f t="shared" si="90"/>
        <v>#NUM!</v>
      </c>
      <c r="BH484" s="162" t="e">
        <f t="shared" si="90"/>
        <v>#NUM!</v>
      </c>
      <c r="BI484" s="162" t="e">
        <f t="shared" si="90"/>
        <v>#NUM!</v>
      </c>
      <c r="BJ484" s="162" t="e">
        <f t="shared" si="90"/>
        <v>#NUM!</v>
      </c>
      <c r="BK484" s="162" t="e">
        <f t="shared" si="90"/>
        <v>#NUM!</v>
      </c>
      <c r="BL484" s="162" t="e">
        <f t="shared" si="90"/>
        <v>#NUM!</v>
      </c>
      <c r="BM484" s="162" t="e">
        <f t="shared" si="86"/>
        <v>#NUM!</v>
      </c>
      <c r="BN484" s="162" t="e">
        <f t="shared" si="86"/>
        <v>#NUM!</v>
      </c>
      <c r="BO484" s="162" t="e">
        <f t="shared" si="86"/>
        <v>#NUM!</v>
      </c>
      <c r="BP484" s="162" t="e">
        <f t="shared" si="86"/>
        <v>#NUM!</v>
      </c>
      <c r="BQ484" s="162" t="e">
        <f t="shared" si="86"/>
        <v>#NUM!</v>
      </c>
      <c r="BR484" s="162" t="e">
        <f t="shared" si="86"/>
        <v>#NUM!</v>
      </c>
      <c r="BS484" s="162" t="e">
        <f t="shared" si="86"/>
        <v>#NUM!</v>
      </c>
      <c r="BT484" s="162" t="e">
        <f t="shared" si="86"/>
        <v>#NUM!</v>
      </c>
      <c r="BU484" s="162" t="e">
        <f t="shared" si="86"/>
        <v>#NUM!</v>
      </c>
      <c r="BV484" s="162" t="e">
        <f t="shared" si="86"/>
        <v>#NUM!</v>
      </c>
      <c r="BW484" s="162" t="e">
        <f t="shared" si="86"/>
        <v>#NUM!</v>
      </c>
      <c r="BX484" s="162" t="e">
        <f t="shared" si="86"/>
        <v>#NUM!</v>
      </c>
      <c r="BY484" s="162" t="e">
        <f t="shared" si="86"/>
        <v>#NUM!</v>
      </c>
      <c r="BZ484" s="162" t="e">
        <f t="shared" si="86"/>
        <v>#NUM!</v>
      </c>
      <c r="CA484" s="162" t="e">
        <f t="shared" si="86"/>
        <v>#NUM!</v>
      </c>
      <c r="CB484" s="162" t="e">
        <f t="shared" si="86"/>
        <v>#NUM!</v>
      </c>
      <c r="CC484" s="162" t="e">
        <f t="shared" si="86"/>
        <v>#NUM!</v>
      </c>
      <c r="CD484" s="162" t="e">
        <f t="shared" si="86"/>
        <v>#NUM!</v>
      </c>
      <c r="CE484" s="162" t="e">
        <f t="shared" si="86"/>
        <v>#NUM!</v>
      </c>
      <c r="CF484" s="162" t="e">
        <f t="shared" si="86"/>
        <v>#NUM!</v>
      </c>
      <c r="CG484" s="162" t="e">
        <f t="shared" si="86"/>
        <v>#NUM!</v>
      </c>
      <c r="CH484" s="162" t="e">
        <f t="shared" si="86"/>
        <v>#NUM!</v>
      </c>
      <c r="CI484" s="162" t="e">
        <f t="shared" si="86"/>
        <v>#NUM!</v>
      </c>
      <c r="CJ484" s="162" t="e">
        <f t="shared" si="86"/>
        <v>#NUM!</v>
      </c>
      <c r="CK484" s="162" t="e">
        <f t="shared" si="86"/>
        <v>#NUM!</v>
      </c>
      <c r="CL484" s="162" t="e">
        <f t="shared" si="86"/>
        <v>#NUM!</v>
      </c>
      <c r="CM484" s="162" t="e">
        <f t="shared" si="86"/>
        <v>#NUM!</v>
      </c>
      <c r="CN484" s="162" t="e">
        <f t="shared" si="86"/>
        <v>#NUM!</v>
      </c>
      <c r="CO484" s="162" t="e">
        <f t="shared" si="86"/>
        <v>#NUM!</v>
      </c>
      <c r="CP484" s="162" t="e">
        <f t="shared" si="86"/>
        <v>#NUM!</v>
      </c>
    </row>
    <row r="485" spans="13:94" ht="15" customHeight="1" x14ac:dyDescent="0.3">
      <c r="M485" s="2">
        <f t="shared" si="88"/>
        <v>8</v>
      </c>
      <c r="N485" s="2" t="str">
        <f t="shared" si="87"/>
        <v/>
      </c>
      <c r="O485" s="2" t="e" cm="1">
        <f t="array" ref="O485">INDEX($A$400:$A$429,SMALL(IF(ISNUMBER(MATCH($B$400:$B$429,$O$476,0)),MATCH(ROW($B$400:$B$429),ROW($B$400:$B$429)),""),ROWS($A$1:A8)))</f>
        <v>#NUM!</v>
      </c>
      <c r="P485" s="162" t="e">
        <f t="shared" si="89"/>
        <v>#NUM!</v>
      </c>
      <c r="Q485" s="162" t="e">
        <f t="shared" si="89"/>
        <v>#NUM!</v>
      </c>
      <c r="R485" s="162" t="e">
        <f t="shared" si="89"/>
        <v>#NUM!</v>
      </c>
      <c r="S485" s="162" t="e">
        <f t="shared" si="89"/>
        <v>#NUM!</v>
      </c>
      <c r="T485" s="162" t="e">
        <f t="shared" si="89"/>
        <v>#NUM!</v>
      </c>
      <c r="U485" s="162" t="e">
        <f t="shared" si="89"/>
        <v>#NUM!</v>
      </c>
      <c r="V485" s="162" t="e">
        <f t="shared" si="89"/>
        <v>#NUM!</v>
      </c>
      <c r="W485" s="162" t="e">
        <f t="shared" si="89"/>
        <v>#NUM!</v>
      </c>
      <c r="X485" s="162" t="e">
        <f t="shared" si="89"/>
        <v>#NUM!</v>
      </c>
      <c r="Y485" s="162" t="e">
        <f t="shared" si="89"/>
        <v>#NUM!</v>
      </c>
      <c r="Z485" s="162" t="e">
        <f t="shared" si="89"/>
        <v>#NUM!</v>
      </c>
      <c r="AA485" s="162" t="e">
        <f t="shared" si="89"/>
        <v>#NUM!</v>
      </c>
      <c r="AB485" s="162" t="e">
        <f t="shared" si="89"/>
        <v>#NUM!</v>
      </c>
      <c r="AC485" s="162" t="e">
        <f t="shared" si="89"/>
        <v>#NUM!</v>
      </c>
      <c r="AD485" s="162" t="e">
        <f t="shared" si="89"/>
        <v>#NUM!</v>
      </c>
      <c r="AE485" s="162" t="e">
        <f t="shared" si="89"/>
        <v>#NUM!</v>
      </c>
      <c r="AF485" s="162" t="e">
        <f t="shared" si="90"/>
        <v>#NUM!</v>
      </c>
      <c r="AG485" s="162" t="e">
        <f t="shared" si="90"/>
        <v>#NUM!</v>
      </c>
      <c r="AH485" s="162" t="e">
        <f t="shared" si="90"/>
        <v>#NUM!</v>
      </c>
      <c r="AI485" s="162" t="e">
        <f t="shared" si="90"/>
        <v>#NUM!</v>
      </c>
      <c r="AJ485" s="162" t="e">
        <f t="shared" si="90"/>
        <v>#NUM!</v>
      </c>
      <c r="AK485" s="162" t="e">
        <f t="shared" si="90"/>
        <v>#NUM!</v>
      </c>
      <c r="AL485" s="162" t="e">
        <f t="shared" si="90"/>
        <v>#NUM!</v>
      </c>
      <c r="AM485" s="162" t="e">
        <f t="shared" si="90"/>
        <v>#NUM!</v>
      </c>
      <c r="AN485" s="162" t="e">
        <f t="shared" si="90"/>
        <v>#NUM!</v>
      </c>
      <c r="AO485" s="162" t="e">
        <f t="shared" si="90"/>
        <v>#NUM!</v>
      </c>
      <c r="AP485" s="162" t="e">
        <f t="shared" si="90"/>
        <v>#NUM!</v>
      </c>
      <c r="AQ485" s="162" t="e">
        <f t="shared" si="90"/>
        <v>#NUM!</v>
      </c>
      <c r="AR485" s="162" t="e">
        <f t="shared" si="90"/>
        <v>#NUM!</v>
      </c>
      <c r="AS485" s="162" t="e">
        <f t="shared" si="90"/>
        <v>#NUM!</v>
      </c>
      <c r="AT485" s="162" t="e">
        <f t="shared" si="90"/>
        <v>#NUM!</v>
      </c>
      <c r="AU485" s="162" t="e">
        <f t="shared" si="90"/>
        <v>#NUM!</v>
      </c>
      <c r="AV485" s="162" t="e">
        <f t="shared" si="90"/>
        <v>#NUM!</v>
      </c>
      <c r="AW485" s="162" t="e">
        <f t="shared" si="90"/>
        <v>#NUM!</v>
      </c>
      <c r="AX485" s="162" t="e">
        <f t="shared" si="90"/>
        <v>#NUM!</v>
      </c>
      <c r="AY485" s="162" t="e">
        <f t="shared" si="90"/>
        <v>#NUM!</v>
      </c>
      <c r="AZ485" s="162" t="e">
        <f t="shared" si="90"/>
        <v>#NUM!</v>
      </c>
      <c r="BA485" s="162" t="e">
        <f t="shared" si="90"/>
        <v>#NUM!</v>
      </c>
      <c r="BB485" s="162" t="e">
        <f t="shared" si="90"/>
        <v>#NUM!</v>
      </c>
      <c r="BC485" s="162" t="e">
        <f t="shared" si="90"/>
        <v>#NUM!</v>
      </c>
      <c r="BD485" s="162" t="e">
        <f t="shared" si="90"/>
        <v>#NUM!</v>
      </c>
      <c r="BE485" s="162" t="e">
        <f t="shared" si="90"/>
        <v>#NUM!</v>
      </c>
      <c r="BF485" s="162" t="e">
        <f t="shared" si="90"/>
        <v>#NUM!</v>
      </c>
      <c r="BG485" s="162" t="e">
        <f t="shared" si="90"/>
        <v>#NUM!</v>
      </c>
      <c r="BH485" s="162" t="e">
        <f t="shared" si="90"/>
        <v>#NUM!</v>
      </c>
      <c r="BI485" s="162" t="e">
        <f t="shared" si="90"/>
        <v>#NUM!</v>
      </c>
      <c r="BJ485" s="162" t="e">
        <f t="shared" si="90"/>
        <v>#NUM!</v>
      </c>
      <c r="BK485" s="162" t="e">
        <f t="shared" si="90"/>
        <v>#NUM!</v>
      </c>
      <c r="BL485" s="162" t="e">
        <f t="shared" si="90"/>
        <v>#NUM!</v>
      </c>
      <c r="BM485" s="162" t="e">
        <f t="shared" si="86"/>
        <v>#NUM!</v>
      </c>
      <c r="BN485" s="162" t="e">
        <f t="shared" si="86"/>
        <v>#NUM!</v>
      </c>
      <c r="BO485" s="162" t="e">
        <f t="shared" si="86"/>
        <v>#NUM!</v>
      </c>
      <c r="BP485" s="162" t="e">
        <f t="shared" si="86"/>
        <v>#NUM!</v>
      </c>
      <c r="BQ485" s="162" t="e">
        <f t="shared" si="86"/>
        <v>#NUM!</v>
      </c>
      <c r="BR485" s="162" t="e">
        <f t="shared" si="86"/>
        <v>#NUM!</v>
      </c>
      <c r="BS485" s="162" t="e">
        <f t="shared" si="86"/>
        <v>#NUM!</v>
      </c>
      <c r="BT485" s="162" t="e">
        <f t="shared" si="86"/>
        <v>#NUM!</v>
      </c>
      <c r="BU485" s="162" t="e">
        <f t="shared" si="86"/>
        <v>#NUM!</v>
      </c>
      <c r="BV485" s="162" t="e">
        <f t="shared" si="86"/>
        <v>#NUM!</v>
      </c>
      <c r="BW485" s="162" t="e">
        <f t="shared" si="86"/>
        <v>#NUM!</v>
      </c>
      <c r="BX485" s="162" t="e">
        <f t="shared" si="86"/>
        <v>#NUM!</v>
      </c>
      <c r="BY485" s="162" t="e">
        <f t="shared" si="86"/>
        <v>#NUM!</v>
      </c>
      <c r="BZ485" s="162" t="e">
        <f t="shared" si="86"/>
        <v>#NUM!</v>
      </c>
      <c r="CA485" s="162" t="e">
        <f t="shared" si="86"/>
        <v>#NUM!</v>
      </c>
      <c r="CB485" s="162" t="e">
        <f t="shared" si="86"/>
        <v>#NUM!</v>
      </c>
      <c r="CC485" s="162" t="e">
        <f t="shared" si="86"/>
        <v>#NUM!</v>
      </c>
      <c r="CD485" s="162" t="e">
        <f t="shared" si="86"/>
        <v>#NUM!</v>
      </c>
      <c r="CE485" s="162" t="e">
        <f t="shared" si="86"/>
        <v>#NUM!</v>
      </c>
      <c r="CF485" s="162" t="e">
        <f t="shared" si="86"/>
        <v>#NUM!</v>
      </c>
      <c r="CG485" s="162" t="e">
        <f t="shared" si="86"/>
        <v>#NUM!</v>
      </c>
      <c r="CH485" s="162" t="e">
        <f t="shared" si="86"/>
        <v>#NUM!</v>
      </c>
      <c r="CI485" s="162" t="e">
        <f t="shared" si="86"/>
        <v>#NUM!</v>
      </c>
      <c r="CJ485" s="162" t="e">
        <f t="shared" si="86"/>
        <v>#NUM!</v>
      </c>
      <c r="CK485" s="162" t="e">
        <f t="shared" si="86"/>
        <v>#NUM!</v>
      </c>
      <c r="CL485" s="162" t="e">
        <f t="shared" si="86"/>
        <v>#NUM!</v>
      </c>
      <c r="CM485" s="162" t="e">
        <f t="shared" si="86"/>
        <v>#NUM!</v>
      </c>
      <c r="CN485" s="162" t="e">
        <f t="shared" si="86"/>
        <v>#NUM!</v>
      </c>
      <c r="CO485" s="162" t="e">
        <f t="shared" si="86"/>
        <v>#NUM!</v>
      </c>
      <c r="CP485" s="162" t="e">
        <f t="shared" si="86"/>
        <v>#NUM!</v>
      </c>
    </row>
    <row r="486" spans="13:94" ht="15" customHeight="1" x14ac:dyDescent="0.3">
      <c r="M486" s="2">
        <f t="shared" si="88"/>
        <v>9</v>
      </c>
      <c r="N486" s="2" t="str">
        <f t="shared" si="87"/>
        <v/>
      </c>
      <c r="O486" s="2" t="e" cm="1">
        <f t="array" ref="O486">INDEX($A$400:$A$429,SMALL(IF(ISNUMBER(MATCH($B$400:$B$429,$O$476,0)),MATCH(ROW($B$400:$B$429),ROW($B$400:$B$429)),""),ROWS($A$1:A9)))</f>
        <v>#NUM!</v>
      </c>
      <c r="P486" s="162" t="e">
        <f t="shared" si="89"/>
        <v>#NUM!</v>
      </c>
      <c r="Q486" s="162" t="e">
        <f t="shared" si="89"/>
        <v>#NUM!</v>
      </c>
      <c r="R486" s="162" t="e">
        <f t="shared" si="89"/>
        <v>#NUM!</v>
      </c>
      <c r="S486" s="162" t="e">
        <f t="shared" si="89"/>
        <v>#NUM!</v>
      </c>
      <c r="T486" s="162" t="e">
        <f t="shared" si="89"/>
        <v>#NUM!</v>
      </c>
      <c r="U486" s="162" t="e">
        <f t="shared" si="89"/>
        <v>#NUM!</v>
      </c>
      <c r="V486" s="162" t="e">
        <f t="shared" si="89"/>
        <v>#NUM!</v>
      </c>
      <c r="W486" s="162" t="e">
        <f t="shared" si="89"/>
        <v>#NUM!</v>
      </c>
      <c r="X486" s="162" t="e">
        <f t="shared" si="89"/>
        <v>#NUM!</v>
      </c>
      <c r="Y486" s="162" t="e">
        <f t="shared" si="89"/>
        <v>#NUM!</v>
      </c>
      <c r="Z486" s="162" t="e">
        <f t="shared" si="89"/>
        <v>#NUM!</v>
      </c>
      <c r="AA486" s="162" t="e">
        <f t="shared" si="89"/>
        <v>#NUM!</v>
      </c>
      <c r="AB486" s="162" t="e">
        <f t="shared" si="89"/>
        <v>#NUM!</v>
      </c>
      <c r="AC486" s="162" t="e">
        <f t="shared" si="89"/>
        <v>#NUM!</v>
      </c>
      <c r="AD486" s="162" t="e">
        <f t="shared" si="89"/>
        <v>#NUM!</v>
      </c>
      <c r="AE486" s="162" t="e">
        <f t="shared" si="89"/>
        <v>#NUM!</v>
      </c>
      <c r="AF486" s="162" t="e">
        <f t="shared" si="90"/>
        <v>#NUM!</v>
      </c>
      <c r="AG486" s="162" t="e">
        <f t="shared" si="90"/>
        <v>#NUM!</v>
      </c>
      <c r="AH486" s="162" t="e">
        <f t="shared" si="90"/>
        <v>#NUM!</v>
      </c>
      <c r="AI486" s="162" t="e">
        <f t="shared" si="90"/>
        <v>#NUM!</v>
      </c>
      <c r="AJ486" s="162" t="e">
        <f t="shared" si="90"/>
        <v>#NUM!</v>
      </c>
      <c r="AK486" s="162" t="e">
        <f t="shared" si="90"/>
        <v>#NUM!</v>
      </c>
      <c r="AL486" s="162" t="e">
        <f t="shared" si="90"/>
        <v>#NUM!</v>
      </c>
      <c r="AM486" s="162" t="e">
        <f t="shared" si="90"/>
        <v>#NUM!</v>
      </c>
      <c r="AN486" s="162" t="e">
        <f t="shared" si="90"/>
        <v>#NUM!</v>
      </c>
      <c r="AO486" s="162" t="e">
        <f t="shared" si="90"/>
        <v>#NUM!</v>
      </c>
      <c r="AP486" s="162" t="e">
        <f t="shared" si="90"/>
        <v>#NUM!</v>
      </c>
      <c r="AQ486" s="162" t="e">
        <f t="shared" si="90"/>
        <v>#NUM!</v>
      </c>
      <c r="AR486" s="162" t="e">
        <f t="shared" si="90"/>
        <v>#NUM!</v>
      </c>
      <c r="AS486" s="162" t="e">
        <f t="shared" si="90"/>
        <v>#NUM!</v>
      </c>
      <c r="AT486" s="162" t="e">
        <f t="shared" si="90"/>
        <v>#NUM!</v>
      </c>
      <c r="AU486" s="162" t="e">
        <f t="shared" si="90"/>
        <v>#NUM!</v>
      </c>
      <c r="AV486" s="162" t="e">
        <f t="shared" si="90"/>
        <v>#NUM!</v>
      </c>
      <c r="AW486" s="162" t="e">
        <f t="shared" si="90"/>
        <v>#NUM!</v>
      </c>
      <c r="AX486" s="162" t="e">
        <f t="shared" si="90"/>
        <v>#NUM!</v>
      </c>
      <c r="AY486" s="162" t="e">
        <f t="shared" si="90"/>
        <v>#NUM!</v>
      </c>
      <c r="AZ486" s="162" t="e">
        <f t="shared" si="90"/>
        <v>#NUM!</v>
      </c>
      <c r="BA486" s="162" t="e">
        <f t="shared" si="90"/>
        <v>#NUM!</v>
      </c>
      <c r="BB486" s="162" t="e">
        <f t="shared" si="90"/>
        <v>#NUM!</v>
      </c>
      <c r="BC486" s="162" t="e">
        <f t="shared" si="90"/>
        <v>#NUM!</v>
      </c>
      <c r="BD486" s="162" t="e">
        <f t="shared" si="90"/>
        <v>#NUM!</v>
      </c>
      <c r="BE486" s="162" t="e">
        <f t="shared" si="90"/>
        <v>#NUM!</v>
      </c>
      <c r="BF486" s="162" t="e">
        <f t="shared" si="90"/>
        <v>#NUM!</v>
      </c>
      <c r="BG486" s="162" t="e">
        <f t="shared" si="90"/>
        <v>#NUM!</v>
      </c>
      <c r="BH486" s="162" t="e">
        <f t="shared" si="90"/>
        <v>#NUM!</v>
      </c>
      <c r="BI486" s="162" t="e">
        <f t="shared" si="90"/>
        <v>#NUM!</v>
      </c>
      <c r="BJ486" s="162" t="e">
        <f t="shared" si="90"/>
        <v>#NUM!</v>
      </c>
      <c r="BK486" s="162" t="e">
        <f t="shared" si="90"/>
        <v>#NUM!</v>
      </c>
      <c r="BL486" s="162" t="e">
        <f t="shared" si="90"/>
        <v>#NUM!</v>
      </c>
      <c r="BM486" s="162" t="e">
        <f t="shared" si="86"/>
        <v>#NUM!</v>
      </c>
      <c r="BN486" s="162" t="e">
        <f t="shared" si="86"/>
        <v>#NUM!</v>
      </c>
      <c r="BO486" s="162" t="e">
        <f t="shared" si="86"/>
        <v>#NUM!</v>
      </c>
      <c r="BP486" s="162" t="e">
        <f t="shared" si="86"/>
        <v>#NUM!</v>
      </c>
      <c r="BQ486" s="162" t="e">
        <f t="shared" si="86"/>
        <v>#NUM!</v>
      </c>
      <c r="BR486" s="162" t="e">
        <f t="shared" si="86"/>
        <v>#NUM!</v>
      </c>
      <c r="BS486" s="162" t="e">
        <f t="shared" si="86"/>
        <v>#NUM!</v>
      </c>
      <c r="BT486" s="162" t="e">
        <f t="shared" si="86"/>
        <v>#NUM!</v>
      </c>
      <c r="BU486" s="162" t="e">
        <f t="shared" si="86"/>
        <v>#NUM!</v>
      </c>
      <c r="BV486" s="162" t="e">
        <f t="shared" si="86"/>
        <v>#NUM!</v>
      </c>
      <c r="BW486" s="162" t="e">
        <f t="shared" si="86"/>
        <v>#NUM!</v>
      </c>
      <c r="BX486" s="162" t="e">
        <f t="shared" si="86"/>
        <v>#NUM!</v>
      </c>
      <c r="BY486" s="162" t="e">
        <f t="shared" si="86"/>
        <v>#NUM!</v>
      </c>
      <c r="BZ486" s="162" t="e">
        <f t="shared" si="86"/>
        <v>#NUM!</v>
      </c>
      <c r="CA486" s="162" t="e">
        <f t="shared" si="86"/>
        <v>#NUM!</v>
      </c>
      <c r="CB486" s="162" t="e">
        <f t="shared" si="86"/>
        <v>#NUM!</v>
      </c>
      <c r="CC486" s="162" t="e">
        <f t="shared" ref="BM486:CP487" si="91">INDEX(CC$14:CC$217,(MATCH($N486&amp;$O486,$H$14:$H$217,0)))</f>
        <v>#NUM!</v>
      </c>
      <c r="CD486" s="162" t="e">
        <f t="shared" si="91"/>
        <v>#NUM!</v>
      </c>
      <c r="CE486" s="162" t="e">
        <f t="shared" si="91"/>
        <v>#NUM!</v>
      </c>
      <c r="CF486" s="162" t="e">
        <f t="shared" si="91"/>
        <v>#NUM!</v>
      </c>
      <c r="CG486" s="162" t="e">
        <f t="shared" si="91"/>
        <v>#NUM!</v>
      </c>
      <c r="CH486" s="162" t="e">
        <f t="shared" si="91"/>
        <v>#NUM!</v>
      </c>
      <c r="CI486" s="162" t="e">
        <f t="shared" si="91"/>
        <v>#NUM!</v>
      </c>
      <c r="CJ486" s="162" t="e">
        <f t="shared" si="91"/>
        <v>#NUM!</v>
      </c>
      <c r="CK486" s="162" t="e">
        <f t="shared" si="91"/>
        <v>#NUM!</v>
      </c>
      <c r="CL486" s="162" t="e">
        <f t="shared" si="91"/>
        <v>#NUM!</v>
      </c>
      <c r="CM486" s="162" t="e">
        <f t="shared" si="91"/>
        <v>#NUM!</v>
      </c>
      <c r="CN486" s="162" t="e">
        <f t="shared" si="91"/>
        <v>#NUM!</v>
      </c>
      <c r="CO486" s="162" t="e">
        <f t="shared" si="91"/>
        <v>#NUM!</v>
      </c>
      <c r="CP486" s="162" t="e">
        <f t="shared" si="91"/>
        <v>#NUM!</v>
      </c>
    </row>
    <row r="487" spans="13:94" ht="15" customHeight="1" x14ac:dyDescent="0.3">
      <c r="M487" s="2">
        <f>M486+1</f>
        <v>10</v>
      </c>
      <c r="N487" s="2" t="str">
        <f t="shared" si="87"/>
        <v/>
      </c>
      <c r="O487" s="2" t="e" cm="1">
        <f t="array" ref="O487">INDEX($A$400:$A$429,SMALL(IF(ISNUMBER(MATCH($B$400:$B$429,$O$476,0)),MATCH(ROW($B$400:$B$429),ROW($B$400:$B$429)),""),ROWS($A$1:A10)))</f>
        <v>#NUM!</v>
      </c>
      <c r="P487" s="162" t="e">
        <f t="shared" si="89"/>
        <v>#NUM!</v>
      </c>
      <c r="Q487" s="162" t="e">
        <f t="shared" si="89"/>
        <v>#NUM!</v>
      </c>
      <c r="R487" s="162" t="e">
        <f t="shared" si="89"/>
        <v>#NUM!</v>
      </c>
      <c r="S487" s="162" t="e">
        <f t="shared" si="89"/>
        <v>#NUM!</v>
      </c>
      <c r="T487" s="162" t="e">
        <f t="shared" si="89"/>
        <v>#NUM!</v>
      </c>
      <c r="U487" s="162" t="e">
        <f t="shared" si="89"/>
        <v>#NUM!</v>
      </c>
      <c r="V487" s="162" t="e">
        <f t="shared" si="89"/>
        <v>#NUM!</v>
      </c>
      <c r="W487" s="162" t="e">
        <f t="shared" si="89"/>
        <v>#NUM!</v>
      </c>
      <c r="X487" s="162" t="e">
        <f t="shared" si="89"/>
        <v>#NUM!</v>
      </c>
      <c r="Y487" s="162" t="e">
        <f t="shared" si="89"/>
        <v>#NUM!</v>
      </c>
      <c r="Z487" s="162" t="e">
        <f t="shared" si="89"/>
        <v>#NUM!</v>
      </c>
      <c r="AA487" s="162" t="e">
        <f t="shared" si="89"/>
        <v>#NUM!</v>
      </c>
      <c r="AB487" s="162" t="e">
        <f t="shared" si="89"/>
        <v>#NUM!</v>
      </c>
      <c r="AC487" s="162" t="e">
        <f t="shared" si="89"/>
        <v>#NUM!</v>
      </c>
      <c r="AD487" s="162" t="e">
        <f t="shared" si="89"/>
        <v>#NUM!</v>
      </c>
      <c r="AE487" s="162" t="e">
        <f t="shared" si="89"/>
        <v>#NUM!</v>
      </c>
      <c r="AF487" s="162" t="e">
        <f t="shared" si="90"/>
        <v>#NUM!</v>
      </c>
      <c r="AG487" s="162" t="e">
        <f t="shared" si="90"/>
        <v>#NUM!</v>
      </c>
      <c r="AH487" s="162" t="e">
        <f t="shared" si="90"/>
        <v>#NUM!</v>
      </c>
      <c r="AI487" s="162" t="e">
        <f t="shared" si="90"/>
        <v>#NUM!</v>
      </c>
      <c r="AJ487" s="162" t="e">
        <f t="shared" si="90"/>
        <v>#NUM!</v>
      </c>
      <c r="AK487" s="162" t="e">
        <f t="shared" si="90"/>
        <v>#NUM!</v>
      </c>
      <c r="AL487" s="162" t="e">
        <f t="shared" si="90"/>
        <v>#NUM!</v>
      </c>
      <c r="AM487" s="162" t="e">
        <f t="shared" si="90"/>
        <v>#NUM!</v>
      </c>
      <c r="AN487" s="162" t="e">
        <f t="shared" si="90"/>
        <v>#NUM!</v>
      </c>
      <c r="AO487" s="162" t="e">
        <f t="shared" si="90"/>
        <v>#NUM!</v>
      </c>
      <c r="AP487" s="162" t="e">
        <f t="shared" si="90"/>
        <v>#NUM!</v>
      </c>
      <c r="AQ487" s="162" t="e">
        <f t="shared" si="90"/>
        <v>#NUM!</v>
      </c>
      <c r="AR487" s="162" t="e">
        <f t="shared" si="90"/>
        <v>#NUM!</v>
      </c>
      <c r="AS487" s="162" t="e">
        <f t="shared" si="90"/>
        <v>#NUM!</v>
      </c>
      <c r="AT487" s="162" t="e">
        <f t="shared" si="90"/>
        <v>#NUM!</v>
      </c>
      <c r="AU487" s="162" t="e">
        <f t="shared" si="90"/>
        <v>#NUM!</v>
      </c>
      <c r="AV487" s="162" t="e">
        <f t="shared" si="90"/>
        <v>#NUM!</v>
      </c>
      <c r="AW487" s="162" t="e">
        <f t="shared" si="90"/>
        <v>#NUM!</v>
      </c>
      <c r="AX487" s="162" t="e">
        <f t="shared" si="90"/>
        <v>#NUM!</v>
      </c>
      <c r="AY487" s="162" t="e">
        <f t="shared" si="90"/>
        <v>#NUM!</v>
      </c>
      <c r="AZ487" s="162" t="e">
        <f t="shared" si="90"/>
        <v>#NUM!</v>
      </c>
      <c r="BA487" s="162" t="e">
        <f t="shared" si="90"/>
        <v>#NUM!</v>
      </c>
      <c r="BB487" s="162" t="e">
        <f t="shared" si="90"/>
        <v>#NUM!</v>
      </c>
      <c r="BC487" s="162" t="e">
        <f t="shared" si="90"/>
        <v>#NUM!</v>
      </c>
      <c r="BD487" s="162" t="e">
        <f t="shared" si="90"/>
        <v>#NUM!</v>
      </c>
      <c r="BE487" s="162" t="e">
        <f t="shared" si="90"/>
        <v>#NUM!</v>
      </c>
      <c r="BF487" s="162" t="e">
        <f t="shared" si="90"/>
        <v>#NUM!</v>
      </c>
      <c r="BG487" s="162" t="e">
        <f t="shared" si="90"/>
        <v>#NUM!</v>
      </c>
      <c r="BH487" s="162" t="e">
        <f t="shared" si="90"/>
        <v>#NUM!</v>
      </c>
      <c r="BI487" s="162" t="e">
        <f t="shared" si="90"/>
        <v>#NUM!</v>
      </c>
      <c r="BJ487" s="162" t="e">
        <f t="shared" si="90"/>
        <v>#NUM!</v>
      </c>
      <c r="BK487" s="162" t="e">
        <f t="shared" si="90"/>
        <v>#NUM!</v>
      </c>
      <c r="BL487" s="162" t="e">
        <f t="shared" si="90"/>
        <v>#NUM!</v>
      </c>
      <c r="BM487" s="162" t="e">
        <f t="shared" si="91"/>
        <v>#NUM!</v>
      </c>
      <c r="BN487" s="162" t="e">
        <f t="shared" si="91"/>
        <v>#NUM!</v>
      </c>
      <c r="BO487" s="162" t="e">
        <f t="shared" si="91"/>
        <v>#NUM!</v>
      </c>
      <c r="BP487" s="162" t="e">
        <f t="shared" si="91"/>
        <v>#NUM!</v>
      </c>
      <c r="BQ487" s="162" t="e">
        <f t="shared" si="91"/>
        <v>#NUM!</v>
      </c>
      <c r="BR487" s="162" t="e">
        <f t="shared" si="91"/>
        <v>#NUM!</v>
      </c>
      <c r="BS487" s="162" t="e">
        <f t="shared" si="91"/>
        <v>#NUM!</v>
      </c>
      <c r="BT487" s="162" t="e">
        <f t="shared" si="91"/>
        <v>#NUM!</v>
      </c>
      <c r="BU487" s="162" t="e">
        <f t="shared" si="91"/>
        <v>#NUM!</v>
      </c>
      <c r="BV487" s="162" t="e">
        <f t="shared" si="91"/>
        <v>#NUM!</v>
      </c>
      <c r="BW487" s="162" t="e">
        <f t="shared" si="91"/>
        <v>#NUM!</v>
      </c>
      <c r="BX487" s="162" t="e">
        <f t="shared" si="91"/>
        <v>#NUM!</v>
      </c>
      <c r="BY487" s="162" t="e">
        <f t="shared" si="91"/>
        <v>#NUM!</v>
      </c>
      <c r="BZ487" s="162" t="e">
        <f t="shared" si="91"/>
        <v>#NUM!</v>
      </c>
      <c r="CA487" s="162" t="e">
        <f t="shared" si="91"/>
        <v>#NUM!</v>
      </c>
      <c r="CB487" s="162" t="e">
        <f t="shared" si="91"/>
        <v>#NUM!</v>
      </c>
      <c r="CC487" s="162" t="e">
        <f t="shared" si="91"/>
        <v>#NUM!</v>
      </c>
      <c r="CD487" s="162" t="e">
        <f t="shared" si="91"/>
        <v>#NUM!</v>
      </c>
      <c r="CE487" s="162" t="e">
        <f t="shared" si="91"/>
        <v>#NUM!</v>
      </c>
      <c r="CF487" s="162" t="e">
        <f t="shared" si="91"/>
        <v>#NUM!</v>
      </c>
      <c r="CG487" s="162" t="e">
        <f t="shared" si="91"/>
        <v>#NUM!</v>
      </c>
      <c r="CH487" s="162" t="e">
        <f t="shared" si="91"/>
        <v>#NUM!</v>
      </c>
      <c r="CI487" s="162" t="e">
        <f t="shared" si="91"/>
        <v>#NUM!</v>
      </c>
      <c r="CJ487" s="162" t="e">
        <f t="shared" si="91"/>
        <v>#NUM!</v>
      </c>
      <c r="CK487" s="162" t="e">
        <f t="shared" si="91"/>
        <v>#NUM!</v>
      </c>
      <c r="CL487" s="162" t="e">
        <f t="shared" si="91"/>
        <v>#NUM!</v>
      </c>
      <c r="CM487" s="162" t="e">
        <f t="shared" si="91"/>
        <v>#NUM!</v>
      </c>
      <c r="CN487" s="162" t="e">
        <f t="shared" si="91"/>
        <v>#NUM!</v>
      </c>
      <c r="CO487" s="162" t="e">
        <f t="shared" si="91"/>
        <v>#NUM!</v>
      </c>
      <c r="CP487" s="162" t="e">
        <f t="shared" si="91"/>
        <v>#NUM!</v>
      </c>
    </row>
    <row r="488" spans="13:94" ht="15" customHeight="1" x14ac:dyDescent="0.3">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row>
    <row r="489" spans="13:94" ht="15" customHeight="1" x14ac:dyDescent="0.3">
      <c r="O489" s="2" t="s">
        <v>132</v>
      </c>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row>
    <row r="490" spans="13:94" ht="15" customHeight="1" x14ac:dyDescent="0.3">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row>
    <row r="491" spans="13:94" ht="15" customHeight="1" x14ac:dyDescent="0.3">
      <c r="M491" s="2">
        <v>1</v>
      </c>
      <c r="N491" s="2" t="str">
        <f>IF(ISTEXT(O491),$O$489,"")</f>
        <v/>
      </c>
      <c r="O491" s="2" t="e" cm="1">
        <f t="array" ref="O491">INDEX($A$400:$A$429,SMALL(IF(ISNUMBER(MATCH($B$400:$B$429,$O$489,0)),MATCH(ROW($B$400:$B$429),ROW($B$400:$B$429)),""),ROWS($A$1:A1)))</f>
        <v>#NUM!</v>
      </c>
      <c r="P491" s="162" t="e">
        <f>INDEX(P$14:P$217,(MATCH($N491&amp;$O491,$H$14:$H$217,0)))</f>
        <v>#NUM!</v>
      </c>
      <c r="Q491" s="162" t="e">
        <f t="shared" ref="Q491:BL496" si="92">INDEX(Q$14:Q$217,(MATCH($N491&amp;$O491,$H$14:$H$217,0)))</f>
        <v>#NUM!</v>
      </c>
      <c r="R491" s="162" t="e">
        <f t="shared" si="92"/>
        <v>#NUM!</v>
      </c>
      <c r="S491" s="162" t="e">
        <f t="shared" si="92"/>
        <v>#NUM!</v>
      </c>
      <c r="T491" s="162" t="e">
        <f t="shared" si="92"/>
        <v>#NUM!</v>
      </c>
      <c r="U491" s="162" t="e">
        <f t="shared" si="92"/>
        <v>#NUM!</v>
      </c>
      <c r="V491" s="162" t="e">
        <f t="shared" si="92"/>
        <v>#NUM!</v>
      </c>
      <c r="W491" s="162" t="e">
        <f t="shared" si="92"/>
        <v>#NUM!</v>
      </c>
      <c r="X491" s="162" t="e">
        <f t="shared" si="92"/>
        <v>#NUM!</v>
      </c>
      <c r="Y491" s="162" t="e">
        <f t="shared" si="92"/>
        <v>#NUM!</v>
      </c>
      <c r="Z491" s="162" t="e">
        <f t="shared" si="92"/>
        <v>#NUM!</v>
      </c>
      <c r="AA491" s="162" t="e">
        <f t="shared" si="92"/>
        <v>#NUM!</v>
      </c>
      <c r="AB491" s="162" t="e">
        <f t="shared" si="92"/>
        <v>#NUM!</v>
      </c>
      <c r="AC491" s="162" t="e">
        <f t="shared" si="92"/>
        <v>#NUM!</v>
      </c>
      <c r="AD491" s="162" t="e">
        <f t="shared" si="92"/>
        <v>#NUM!</v>
      </c>
      <c r="AE491" s="162" t="e">
        <f t="shared" si="92"/>
        <v>#NUM!</v>
      </c>
      <c r="AF491" s="162" t="e">
        <f t="shared" si="92"/>
        <v>#NUM!</v>
      </c>
      <c r="AG491" s="162" t="e">
        <f t="shared" si="92"/>
        <v>#NUM!</v>
      </c>
      <c r="AH491" s="162" t="e">
        <f t="shared" si="92"/>
        <v>#NUM!</v>
      </c>
      <c r="AI491" s="162" t="e">
        <f t="shared" si="92"/>
        <v>#NUM!</v>
      </c>
      <c r="AJ491" s="162" t="e">
        <f t="shared" si="92"/>
        <v>#NUM!</v>
      </c>
      <c r="AK491" s="162" t="e">
        <f t="shared" si="92"/>
        <v>#NUM!</v>
      </c>
      <c r="AL491" s="162" t="e">
        <f t="shared" si="92"/>
        <v>#NUM!</v>
      </c>
      <c r="AM491" s="162" t="e">
        <f t="shared" si="92"/>
        <v>#NUM!</v>
      </c>
      <c r="AN491" s="162" t="e">
        <f t="shared" si="92"/>
        <v>#NUM!</v>
      </c>
      <c r="AO491" s="162" t="e">
        <f t="shared" si="92"/>
        <v>#NUM!</v>
      </c>
      <c r="AP491" s="162" t="e">
        <f t="shared" si="92"/>
        <v>#NUM!</v>
      </c>
      <c r="AQ491" s="162" t="e">
        <f t="shared" si="92"/>
        <v>#NUM!</v>
      </c>
      <c r="AR491" s="162" t="e">
        <f t="shared" si="92"/>
        <v>#NUM!</v>
      </c>
      <c r="AS491" s="162" t="e">
        <f t="shared" si="92"/>
        <v>#NUM!</v>
      </c>
      <c r="AT491" s="162" t="e">
        <f t="shared" si="92"/>
        <v>#NUM!</v>
      </c>
      <c r="AU491" s="162" t="e">
        <f t="shared" si="92"/>
        <v>#NUM!</v>
      </c>
      <c r="AV491" s="162" t="e">
        <f t="shared" si="92"/>
        <v>#NUM!</v>
      </c>
      <c r="AW491" s="162" t="e">
        <f t="shared" si="92"/>
        <v>#NUM!</v>
      </c>
      <c r="AX491" s="162" t="e">
        <f t="shared" si="92"/>
        <v>#NUM!</v>
      </c>
      <c r="AY491" s="162" t="e">
        <f t="shared" si="92"/>
        <v>#NUM!</v>
      </c>
      <c r="AZ491" s="162" t="e">
        <f t="shared" si="92"/>
        <v>#NUM!</v>
      </c>
      <c r="BA491" s="162" t="e">
        <f t="shared" si="92"/>
        <v>#NUM!</v>
      </c>
      <c r="BB491" s="162" t="e">
        <f t="shared" si="92"/>
        <v>#NUM!</v>
      </c>
      <c r="BC491" s="162" t="e">
        <f t="shared" si="92"/>
        <v>#NUM!</v>
      </c>
      <c r="BD491" s="162" t="e">
        <f t="shared" si="92"/>
        <v>#NUM!</v>
      </c>
      <c r="BE491" s="162" t="e">
        <f t="shared" si="92"/>
        <v>#NUM!</v>
      </c>
      <c r="BF491" s="162" t="e">
        <f t="shared" si="92"/>
        <v>#NUM!</v>
      </c>
      <c r="BG491" s="162" t="e">
        <f t="shared" si="92"/>
        <v>#NUM!</v>
      </c>
      <c r="BH491" s="162" t="e">
        <f t="shared" si="92"/>
        <v>#NUM!</v>
      </c>
      <c r="BI491" s="162" t="e">
        <f t="shared" si="92"/>
        <v>#NUM!</v>
      </c>
      <c r="BJ491" s="162" t="e">
        <f t="shared" si="92"/>
        <v>#NUM!</v>
      </c>
      <c r="BK491" s="162" t="e">
        <f t="shared" si="92"/>
        <v>#NUM!</v>
      </c>
      <c r="BL491" s="162" t="e">
        <f t="shared" si="92"/>
        <v>#NUM!</v>
      </c>
      <c r="BM491" s="162" t="e">
        <f t="shared" ref="BM491:CP499" si="93">INDEX(BM$14:BM$217,(MATCH($N491&amp;$O491,$H$14:$H$217,0)))</f>
        <v>#NUM!</v>
      </c>
      <c r="BN491" s="162" t="e">
        <f t="shared" si="93"/>
        <v>#NUM!</v>
      </c>
      <c r="BO491" s="162" t="e">
        <f t="shared" si="93"/>
        <v>#NUM!</v>
      </c>
      <c r="BP491" s="162" t="e">
        <f t="shared" si="93"/>
        <v>#NUM!</v>
      </c>
      <c r="BQ491" s="162" t="e">
        <f t="shared" si="93"/>
        <v>#NUM!</v>
      </c>
      <c r="BR491" s="162" t="e">
        <f t="shared" si="93"/>
        <v>#NUM!</v>
      </c>
      <c r="BS491" s="162" t="e">
        <f t="shared" si="93"/>
        <v>#NUM!</v>
      </c>
      <c r="BT491" s="162" t="e">
        <f t="shared" si="93"/>
        <v>#NUM!</v>
      </c>
      <c r="BU491" s="162" t="e">
        <f t="shared" si="93"/>
        <v>#NUM!</v>
      </c>
      <c r="BV491" s="162" t="e">
        <f t="shared" si="93"/>
        <v>#NUM!</v>
      </c>
      <c r="BW491" s="162" t="e">
        <f t="shared" si="93"/>
        <v>#NUM!</v>
      </c>
      <c r="BX491" s="162" t="e">
        <f t="shared" si="93"/>
        <v>#NUM!</v>
      </c>
      <c r="BY491" s="162" t="e">
        <f t="shared" si="93"/>
        <v>#NUM!</v>
      </c>
      <c r="BZ491" s="162" t="e">
        <f t="shared" si="93"/>
        <v>#NUM!</v>
      </c>
      <c r="CA491" s="162" t="e">
        <f t="shared" si="93"/>
        <v>#NUM!</v>
      </c>
      <c r="CB491" s="162" t="e">
        <f t="shared" si="93"/>
        <v>#NUM!</v>
      </c>
      <c r="CC491" s="162" t="e">
        <f t="shared" si="93"/>
        <v>#NUM!</v>
      </c>
      <c r="CD491" s="162" t="e">
        <f t="shared" si="93"/>
        <v>#NUM!</v>
      </c>
      <c r="CE491" s="162" t="e">
        <f t="shared" si="93"/>
        <v>#NUM!</v>
      </c>
      <c r="CF491" s="162" t="e">
        <f t="shared" si="93"/>
        <v>#NUM!</v>
      </c>
      <c r="CG491" s="162" t="e">
        <f t="shared" si="93"/>
        <v>#NUM!</v>
      </c>
      <c r="CH491" s="162" t="e">
        <f t="shared" si="93"/>
        <v>#NUM!</v>
      </c>
      <c r="CI491" s="162" t="e">
        <f t="shared" si="93"/>
        <v>#NUM!</v>
      </c>
      <c r="CJ491" s="162" t="e">
        <f t="shared" si="93"/>
        <v>#NUM!</v>
      </c>
      <c r="CK491" s="162" t="e">
        <f t="shared" si="93"/>
        <v>#NUM!</v>
      </c>
      <c r="CL491" s="162" t="e">
        <f t="shared" si="93"/>
        <v>#NUM!</v>
      </c>
      <c r="CM491" s="162" t="e">
        <f t="shared" si="93"/>
        <v>#NUM!</v>
      </c>
      <c r="CN491" s="162" t="e">
        <f t="shared" si="93"/>
        <v>#NUM!</v>
      </c>
      <c r="CO491" s="162" t="e">
        <f t="shared" si="93"/>
        <v>#NUM!</v>
      </c>
      <c r="CP491" s="162" t="e">
        <f t="shared" si="93"/>
        <v>#NUM!</v>
      </c>
    </row>
    <row r="492" spans="13:94" ht="15" customHeight="1" x14ac:dyDescent="0.3">
      <c r="M492" s="2">
        <f>M491+1</f>
        <v>2</v>
      </c>
      <c r="N492" s="2" t="str">
        <f t="shared" ref="N492:N500" si="94">IF(ISTEXT(O492),$O$489,"")</f>
        <v/>
      </c>
      <c r="O492" s="2" t="e" cm="1">
        <f t="array" ref="O492">INDEX($A$400:$A$429,SMALL(IF(ISNUMBER(MATCH($B$400:$B$429,$O$489,0)),MATCH(ROW($B$400:$B$429),ROW($B$400:$B$429)),""),ROWS($A$1:A2)))</f>
        <v>#NUM!</v>
      </c>
      <c r="P492" s="162" t="e">
        <f>INDEX(P$14:P$217,(MATCH($N492&amp;$O492,$H$14:$H$217,0)))</f>
        <v>#NUM!</v>
      </c>
      <c r="Q492" s="162" t="e">
        <f t="shared" si="92"/>
        <v>#NUM!</v>
      </c>
      <c r="R492" s="162" t="e">
        <f t="shared" si="92"/>
        <v>#NUM!</v>
      </c>
      <c r="S492" s="162" t="e">
        <f t="shared" si="92"/>
        <v>#NUM!</v>
      </c>
      <c r="T492" s="162" t="e">
        <f t="shared" si="92"/>
        <v>#NUM!</v>
      </c>
      <c r="U492" s="162" t="e">
        <f t="shared" si="92"/>
        <v>#NUM!</v>
      </c>
      <c r="V492" s="162" t="e">
        <f t="shared" si="92"/>
        <v>#NUM!</v>
      </c>
      <c r="W492" s="162" t="e">
        <f t="shared" si="92"/>
        <v>#NUM!</v>
      </c>
      <c r="X492" s="162" t="e">
        <f t="shared" si="92"/>
        <v>#NUM!</v>
      </c>
      <c r="Y492" s="162" t="e">
        <f t="shared" si="92"/>
        <v>#NUM!</v>
      </c>
      <c r="Z492" s="162" t="e">
        <f t="shared" si="92"/>
        <v>#NUM!</v>
      </c>
      <c r="AA492" s="162" t="e">
        <f t="shared" si="92"/>
        <v>#NUM!</v>
      </c>
      <c r="AB492" s="162" t="e">
        <f t="shared" si="92"/>
        <v>#NUM!</v>
      </c>
      <c r="AC492" s="162" t="e">
        <f t="shared" si="92"/>
        <v>#NUM!</v>
      </c>
      <c r="AD492" s="162" t="e">
        <f t="shared" si="92"/>
        <v>#NUM!</v>
      </c>
      <c r="AE492" s="162" t="e">
        <f t="shared" si="92"/>
        <v>#NUM!</v>
      </c>
      <c r="AF492" s="162" t="e">
        <f t="shared" si="92"/>
        <v>#NUM!</v>
      </c>
      <c r="AG492" s="162" t="e">
        <f t="shared" si="92"/>
        <v>#NUM!</v>
      </c>
      <c r="AH492" s="162" t="e">
        <f t="shared" si="92"/>
        <v>#NUM!</v>
      </c>
      <c r="AI492" s="162" t="e">
        <f t="shared" si="92"/>
        <v>#NUM!</v>
      </c>
      <c r="AJ492" s="162" t="e">
        <f t="shared" si="92"/>
        <v>#NUM!</v>
      </c>
      <c r="AK492" s="162" t="e">
        <f t="shared" si="92"/>
        <v>#NUM!</v>
      </c>
      <c r="AL492" s="162" t="e">
        <f t="shared" si="92"/>
        <v>#NUM!</v>
      </c>
      <c r="AM492" s="162" t="e">
        <f t="shared" si="92"/>
        <v>#NUM!</v>
      </c>
      <c r="AN492" s="162" t="e">
        <f t="shared" si="92"/>
        <v>#NUM!</v>
      </c>
      <c r="AO492" s="162" t="e">
        <f t="shared" si="92"/>
        <v>#NUM!</v>
      </c>
      <c r="AP492" s="162" t="e">
        <f t="shared" si="92"/>
        <v>#NUM!</v>
      </c>
      <c r="AQ492" s="162" t="e">
        <f t="shared" si="92"/>
        <v>#NUM!</v>
      </c>
      <c r="AR492" s="162" t="e">
        <f t="shared" si="92"/>
        <v>#NUM!</v>
      </c>
      <c r="AS492" s="162" t="e">
        <f t="shared" si="92"/>
        <v>#NUM!</v>
      </c>
      <c r="AT492" s="162" t="e">
        <f t="shared" si="92"/>
        <v>#NUM!</v>
      </c>
      <c r="AU492" s="162" t="e">
        <f t="shared" si="92"/>
        <v>#NUM!</v>
      </c>
      <c r="AV492" s="162" t="e">
        <f t="shared" si="92"/>
        <v>#NUM!</v>
      </c>
      <c r="AW492" s="162" t="e">
        <f t="shared" si="92"/>
        <v>#NUM!</v>
      </c>
      <c r="AX492" s="162" t="e">
        <f t="shared" si="92"/>
        <v>#NUM!</v>
      </c>
      <c r="AY492" s="162" t="e">
        <f t="shared" si="92"/>
        <v>#NUM!</v>
      </c>
      <c r="AZ492" s="162" t="e">
        <f t="shared" si="92"/>
        <v>#NUM!</v>
      </c>
      <c r="BA492" s="162" t="e">
        <f t="shared" si="92"/>
        <v>#NUM!</v>
      </c>
      <c r="BB492" s="162" t="e">
        <f t="shared" si="92"/>
        <v>#NUM!</v>
      </c>
      <c r="BC492" s="162" t="e">
        <f t="shared" si="92"/>
        <v>#NUM!</v>
      </c>
      <c r="BD492" s="162" t="e">
        <f t="shared" si="92"/>
        <v>#NUM!</v>
      </c>
      <c r="BE492" s="162" t="e">
        <f t="shared" si="92"/>
        <v>#NUM!</v>
      </c>
      <c r="BF492" s="162" t="e">
        <f t="shared" si="92"/>
        <v>#NUM!</v>
      </c>
      <c r="BG492" s="162" t="e">
        <f t="shared" si="92"/>
        <v>#NUM!</v>
      </c>
      <c r="BH492" s="162" t="e">
        <f t="shared" si="92"/>
        <v>#NUM!</v>
      </c>
      <c r="BI492" s="162" t="e">
        <f t="shared" si="92"/>
        <v>#NUM!</v>
      </c>
      <c r="BJ492" s="162" t="e">
        <f t="shared" si="92"/>
        <v>#NUM!</v>
      </c>
      <c r="BK492" s="162" t="e">
        <f t="shared" si="92"/>
        <v>#NUM!</v>
      </c>
      <c r="BL492" s="162" t="e">
        <f t="shared" si="92"/>
        <v>#NUM!</v>
      </c>
      <c r="BM492" s="162" t="e">
        <f t="shared" si="93"/>
        <v>#NUM!</v>
      </c>
      <c r="BN492" s="162" t="e">
        <f t="shared" si="93"/>
        <v>#NUM!</v>
      </c>
      <c r="BO492" s="162" t="e">
        <f t="shared" si="93"/>
        <v>#NUM!</v>
      </c>
      <c r="BP492" s="162" t="e">
        <f t="shared" si="93"/>
        <v>#NUM!</v>
      </c>
      <c r="BQ492" s="162" t="e">
        <f t="shared" si="93"/>
        <v>#NUM!</v>
      </c>
      <c r="BR492" s="162" t="e">
        <f t="shared" si="93"/>
        <v>#NUM!</v>
      </c>
      <c r="BS492" s="162" t="e">
        <f t="shared" si="93"/>
        <v>#NUM!</v>
      </c>
      <c r="BT492" s="162" t="e">
        <f t="shared" si="93"/>
        <v>#NUM!</v>
      </c>
      <c r="BU492" s="162" t="e">
        <f t="shared" si="93"/>
        <v>#NUM!</v>
      </c>
      <c r="BV492" s="162" t="e">
        <f t="shared" si="93"/>
        <v>#NUM!</v>
      </c>
      <c r="BW492" s="162" t="e">
        <f t="shared" si="93"/>
        <v>#NUM!</v>
      </c>
      <c r="BX492" s="162" t="e">
        <f t="shared" si="93"/>
        <v>#NUM!</v>
      </c>
      <c r="BY492" s="162" t="e">
        <f t="shared" si="93"/>
        <v>#NUM!</v>
      </c>
      <c r="BZ492" s="162" t="e">
        <f t="shared" si="93"/>
        <v>#NUM!</v>
      </c>
      <c r="CA492" s="162" t="e">
        <f t="shared" si="93"/>
        <v>#NUM!</v>
      </c>
      <c r="CB492" s="162" t="e">
        <f t="shared" si="93"/>
        <v>#NUM!</v>
      </c>
      <c r="CC492" s="162" t="e">
        <f t="shared" si="93"/>
        <v>#NUM!</v>
      </c>
      <c r="CD492" s="162" t="e">
        <f t="shared" si="93"/>
        <v>#NUM!</v>
      </c>
      <c r="CE492" s="162" t="e">
        <f t="shared" si="93"/>
        <v>#NUM!</v>
      </c>
      <c r="CF492" s="162" t="e">
        <f t="shared" si="93"/>
        <v>#NUM!</v>
      </c>
      <c r="CG492" s="162" t="e">
        <f t="shared" si="93"/>
        <v>#NUM!</v>
      </c>
      <c r="CH492" s="162" t="e">
        <f t="shared" si="93"/>
        <v>#NUM!</v>
      </c>
      <c r="CI492" s="162" t="e">
        <f t="shared" si="93"/>
        <v>#NUM!</v>
      </c>
      <c r="CJ492" s="162" t="e">
        <f t="shared" si="93"/>
        <v>#NUM!</v>
      </c>
      <c r="CK492" s="162" t="e">
        <f t="shared" si="93"/>
        <v>#NUM!</v>
      </c>
      <c r="CL492" s="162" t="e">
        <f t="shared" si="93"/>
        <v>#NUM!</v>
      </c>
      <c r="CM492" s="162" t="e">
        <f t="shared" si="93"/>
        <v>#NUM!</v>
      </c>
      <c r="CN492" s="162" t="e">
        <f t="shared" si="93"/>
        <v>#NUM!</v>
      </c>
      <c r="CO492" s="162" t="e">
        <f t="shared" si="93"/>
        <v>#NUM!</v>
      </c>
      <c r="CP492" s="162" t="e">
        <f t="shared" si="93"/>
        <v>#NUM!</v>
      </c>
    </row>
    <row r="493" spans="13:94" ht="15" customHeight="1" x14ac:dyDescent="0.3">
      <c r="M493" s="2">
        <f t="shared" ref="M493:M499" si="95">M492+1</f>
        <v>3</v>
      </c>
      <c r="N493" s="2" t="str">
        <f t="shared" si="94"/>
        <v/>
      </c>
      <c r="O493" s="2" t="e" cm="1">
        <f t="array" ref="O493">INDEX($A$400:$A$429,SMALL(IF(ISNUMBER(MATCH($B$400:$B$429,$O$489,0)),MATCH(ROW($B$400:$B$429),ROW($B$400:$B$429)),""),ROWS($A$1:A3)))</f>
        <v>#NUM!</v>
      </c>
      <c r="P493" s="162" t="e">
        <f t="shared" ref="P493:AE500" si="96">INDEX(P$14:P$217,(MATCH($N493&amp;$O493,$H$14:$H$217,0)))</f>
        <v>#NUM!</v>
      </c>
      <c r="Q493" s="162" t="e">
        <f t="shared" si="92"/>
        <v>#NUM!</v>
      </c>
      <c r="R493" s="162" t="e">
        <f t="shared" si="92"/>
        <v>#NUM!</v>
      </c>
      <c r="S493" s="162" t="e">
        <f t="shared" si="92"/>
        <v>#NUM!</v>
      </c>
      <c r="T493" s="162" t="e">
        <f t="shared" si="92"/>
        <v>#NUM!</v>
      </c>
      <c r="U493" s="162" t="e">
        <f t="shared" si="92"/>
        <v>#NUM!</v>
      </c>
      <c r="V493" s="162" t="e">
        <f t="shared" si="92"/>
        <v>#NUM!</v>
      </c>
      <c r="W493" s="162" t="e">
        <f t="shared" si="92"/>
        <v>#NUM!</v>
      </c>
      <c r="X493" s="162" t="e">
        <f t="shared" si="92"/>
        <v>#NUM!</v>
      </c>
      <c r="Y493" s="162" t="e">
        <f t="shared" si="92"/>
        <v>#NUM!</v>
      </c>
      <c r="Z493" s="162" t="e">
        <f t="shared" si="92"/>
        <v>#NUM!</v>
      </c>
      <c r="AA493" s="162" t="e">
        <f t="shared" si="92"/>
        <v>#NUM!</v>
      </c>
      <c r="AB493" s="162" t="e">
        <f t="shared" si="92"/>
        <v>#NUM!</v>
      </c>
      <c r="AC493" s="162" t="e">
        <f t="shared" si="92"/>
        <v>#NUM!</v>
      </c>
      <c r="AD493" s="162" t="e">
        <f t="shared" si="92"/>
        <v>#NUM!</v>
      </c>
      <c r="AE493" s="162" t="e">
        <f t="shared" si="92"/>
        <v>#NUM!</v>
      </c>
      <c r="AF493" s="162" t="e">
        <f t="shared" si="92"/>
        <v>#NUM!</v>
      </c>
      <c r="AG493" s="162" t="e">
        <f t="shared" si="92"/>
        <v>#NUM!</v>
      </c>
      <c r="AH493" s="162" t="e">
        <f t="shared" si="92"/>
        <v>#NUM!</v>
      </c>
      <c r="AI493" s="162" t="e">
        <f t="shared" si="92"/>
        <v>#NUM!</v>
      </c>
      <c r="AJ493" s="162" t="e">
        <f t="shared" si="92"/>
        <v>#NUM!</v>
      </c>
      <c r="AK493" s="162" t="e">
        <f t="shared" si="92"/>
        <v>#NUM!</v>
      </c>
      <c r="AL493" s="162" t="e">
        <f t="shared" si="92"/>
        <v>#NUM!</v>
      </c>
      <c r="AM493" s="162" t="e">
        <f t="shared" si="92"/>
        <v>#NUM!</v>
      </c>
      <c r="AN493" s="162" t="e">
        <f t="shared" si="92"/>
        <v>#NUM!</v>
      </c>
      <c r="AO493" s="162" t="e">
        <f t="shared" si="92"/>
        <v>#NUM!</v>
      </c>
      <c r="AP493" s="162" t="e">
        <f t="shared" si="92"/>
        <v>#NUM!</v>
      </c>
      <c r="AQ493" s="162" t="e">
        <f t="shared" si="92"/>
        <v>#NUM!</v>
      </c>
      <c r="AR493" s="162" t="e">
        <f t="shared" si="92"/>
        <v>#NUM!</v>
      </c>
      <c r="AS493" s="162" t="e">
        <f t="shared" si="92"/>
        <v>#NUM!</v>
      </c>
      <c r="AT493" s="162" t="e">
        <f t="shared" si="92"/>
        <v>#NUM!</v>
      </c>
      <c r="AU493" s="162" t="e">
        <f t="shared" si="92"/>
        <v>#NUM!</v>
      </c>
      <c r="AV493" s="162" t="e">
        <f t="shared" si="92"/>
        <v>#NUM!</v>
      </c>
      <c r="AW493" s="162" t="e">
        <f t="shared" si="92"/>
        <v>#NUM!</v>
      </c>
      <c r="AX493" s="162" t="e">
        <f t="shared" si="92"/>
        <v>#NUM!</v>
      </c>
      <c r="AY493" s="162" t="e">
        <f t="shared" si="92"/>
        <v>#NUM!</v>
      </c>
      <c r="AZ493" s="162" t="e">
        <f t="shared" si="92"/>
        <v>#NUM!</v>
      </c>
      <c r="BA493" s="162" t="e">
        <f t="shared" si="92"/>
        <v>#NUM!</v>
      </c>
      <c r="BB493" s="162" t="e">
        <f t="shared" si="92"/>
        <v>#NUM!</v>
      </c>
      <c r="BC493" s="162" t="e">
        <f t="shared" si="92"/>
        <v>#NUM!</v>
      </c>
      <c r="BD493" s="162" t="e">
        <f t="shared" si="92"/>
        <v>#NUM!</v>
      </c>
      <c r="BE493" s="162" t="e">
        <f t="shared" si="92"/>
        <v>#NUM!</v>
      </c>
      <c r="BF493" s="162" t="e">
        <f t="shared" si="92"/>
        <v>#NUM!</v>
      </c>
      <c r="BG493" s="162" t="e">
        <f t="shared" si="92"/>
        <v>#NUM!</v>
      </c>
      <c r="BH493" s="162" t="e">
        <f t="shared" si="92"/>
        <v>#NUM!</v>
      </c>
      <c r="BI493" s="162" t="e">
        <f t="shared" si="92"/>
        <v>#NUM!</v>
      </c>
      <c r="BJ493" s="162" t="e">
        <f t="shared" si="92"/>
        <v>#NUM!</v>
      </c>
      <c r="BK493" s="162" t="e">
        <f t="shared" si="92"/>
        <v>#NUM!</v>
      </c>
      <c r="BL493" s="162" t="e">
        <f t="shared" si="92"/>
        <v>#NUM!</v>
      </c>
      <c r="BM493" s="162" t="e">
        <f t="shared" si="93"/>
        <v>#NUM!</v>
      </c>
      <c r="BN493" s="162" t="e">
        <f t="shared" si="93"/>
        <v>#NUM!</v>
      </c>
      <c r="BO493" s="162" t="e">
        <f t="shared" si="93"/>
        <v>#NUM!</v>
      </c>
      <c r="BP493" s="162" t="e">
        <f t="shared" si="93"/>
        <v>#NUM!</v>
      </c>
      <c r="BQ493" s="162" t="e">
        <f t="shared" si="93"/>
        <v>#NUM!</v>
      </c>
      <c r="BR493" s="162" t="e">
        <f t="shared" si="93"/>
        <v>#NUM!</v>
      </c>
      <c r="BS493" s="162" t="e">
        <f t="shared" si="93"/>
        <v>#NUM!</v>
      </c>
      <c r="BT493" s="162" t="e">
        <f t="shared" si="93"/>
        <v>#NUM!</v>
      </c>
      <c r="BU493" s="162" t="e">
        <f t="shared" si="93"/>
        <v>#NUM!</v>
      </c>
      <c r="BV493" s="162" t="e">
        <f t="shared" si="93"/>
        <v>#NUM!</v>
      </c>
      <c r="BW493" s="162" t="e">
        <f t="shared" si="93"/>
        <v>#NUM!</v>
      </c>
      <c r="BX493" s="162" t="e">
        <f t="shared" si="93"/>
        <v>#NUM!</v>
      </c>
      <c r="BY493" s="162" t="e">
        <f t="shared" si="93"/>
        <v>#NUM!</v>
      </c>
      <c r="BZ493" s="162" t="e">
        <f t="shared" si="93"/>
        <v>#NUM!</v>
      </c>
      <c r="CA493" s="162" t="e">
        <f t="shared" si="93"/>
        <v>#NUM!</v>
      </c>
      <c r="CB493" s="162" t="e">
        <f t="shared" si="93"/>
        <v>#NUM!</v>
      </c>
      <c r="CC493" s="162" t="e">
        <f t="shared" si="93"/>
        <v>#NUM!</v>
      </c>
      <c r="CD493" s="162" t="e">
        <f t="shared" si="93"/>
        <v>#NUM!</v>
      </c>
      <c r="CE493" s="162" t="e">
        <f t="shared" si="93"/>
        <v>#NUM!</v>
      </c>
      <c r="CF493" s="162" t="e">
        <f t="shared" si="93"/>
        <v>#NUM!</v>
      </c>
      <c r="CG493" s="162" t="e">
        <f t="shared" si="93"/>
        <v>#NUM!</v>
      </c>
      <c r="CH493" s="162" t="e">
        <f t="shared" si="93"/>
        <v>#NUM!</v>
      </c>
      <c r="CI493" s="162" t="e">
        <f t="shared" si="93"/>
        <v>#NUM!</v>
      </c>
      <c r="CJ493" s="162" t="e">
        <f t="shared" si="93"/>
        <v>#NUM!</v>
      </c>
      <c r="CK493" s="162" t="e">
        <f t="shared" si="93"/>
        <v>#NUM!</v>
      </c>
      <c r="CL493" s="162" t="e">
        <f t="shared" si="93"/>
        <v>#NUM!</v>
      </c>
      <c r="CM493" s="162" t="e">
        <f t="shared" si="93"/>
        <v>#NUM!</v>
      </c>
      <c r="CN493" s="162" t="e">
        <f t="shared" si="93"/>
        <v>#NUM!</v>
      </c>
      <c r="CO493" s="162" t="e">
        <f t="shared" si="93"/>
        <v>#NUM!</v>
      </c>
      <c r="CP493" s="162" t="e">
        <f t="shared" si="93"/>
        <v>#NUM!</v>
      </c>
    </row>
    <row r="494" spans="13:94" ht="15" customHeight="1" x14ac:dyDescent="0.3">
      <c r="M494" s="2">
        <f t="shared" si="95"/>
        <v>4</v>
      </c>
      <c r="N494" s="2" t="str">
        <f t="shared" si="94"/>
        <v/>
      </c>
      <c r="O494" s="2" t="e" cm="1">
        <f t="array" ref="O494">INDEX($A$400:$A$429,SMALL(IF(ISNUMBER(MATCH($B$400:$B$429,$O$489,0)),MATCH(ROW($B$400:$B$429),ROW($B$400:$B$429)),""),ROWS($A$1:A4)))</f>
        <v>#NUM!</v>
      </c>
      <c r="P494" s="162" t="e">
        <f t="shared" si="96"/>
        <v>#NUM!</v>
      </c>
      <c r="Q494" s="162" t="e">
        <f t="shared" si="92"/>
        <v>#NUM!</v>
      </c>
      <c r="R494" s="162" t="e">
        <f t="shared" si="92"/>
        <v>#NUM!</v>
      </c>
      <c r="S494" s="162" t="e">
        <f t="shared" si="92"/>
        <v>#NUM!</v>
      </c>
      <c r="T494" s="162" t="e">
        <f t="shared" si="92"/>
        <v>#NUM!</v>
      </c>
      <c r="U494" s="162" t="e">
        <f t="shared" si="92"/>
        <v>#NUM!</v>
      </c>
      <c r="V494" s="162" t="e">
        <f t="shared" si="92"/>
        <v>#NUM!</v>
      </c>
      <c r="W494" s="162" t="e">
        <f t="shared" si="92"/>
        <v>#NUM!</v>
      </c>
      <c r="X494" s="162" t="e">
        <f t="shared" si="92"/>
        <v>#NUM!</v>
      </c>
      <c r="Y494" s="162" t="e">
        <f t="shared" si="92"/>
        <v>#NUM!</v>
      </c>
      <c r="Z494" s="162" t="e">
        <f t="shared" si="92"/>
        <v>#NUM!</v>
      </c>
      <c r="AA494" s="162" t="e">
        <f t="shared" si="92"/>
        <v>#NUM!</v>
      </c>
      <c r="AB494" s="162" t="e">
        <f t="shared" si="92"/>
        <v>#NUM!</v>
      </c>
      <c r="AC494" s="162" t="e">
        <f t="shared" si="92"/>
        <v>#NUM!</v>
      </c>
      <c r="AD494" s="162" t="e">
        <f t="shared" si="92"/>
        <v>#NUM!</v>
      </c>
      <c r="AE494" s="162" t="e">
        <f t="shared" si="92"/>
        <v>#NUM!</v>
      </c>
      <c r="AF494" s="162" t="e">
        <f t="shared" si="92"/>
        <v>#NUM!</v>
      </c>
      <c r="AG494" s="162" t="e">
        <f t="shared" si="92"/>
        <v>#NUM!</v>
      </c>
      <c r="AH494" s="162" t="e">
        <f t="shared" si="92"/>
        <v>#NUM!</v>
      </c>
      <c r="AI494" s="162" t="e">
        <f t="shared" si="92"/>
        <v>#NUM!</v>
      </c>
      <c r="AJ494" s="162" t="e">
        <f t="shared" si="92"/>
        <v>#NUM!</v>
      </c>
      <c r="AK494" s="162" t="e">
        <f t="shared" si="92"/>
        <v>#NUM!</v>
      </c>
      <c r="AL494" s="162" t="e">
        <f t="shared" si="92"/>
        <v>#NUM!</v>
      </c>
      <c r="AM494" s="162" t="e">
        <f t="shared" si="92"/>
        <v>#NUM!</v>
      </c>
      <c r="AN494" s="162" t="e">
        <f t="shared" si="92"/>
        <v>#NUM!</v>
      </c>
      <c r="AO494" s="162" t="e">
        <f t="shared" si="92"/>
        <v>#NUM!</v>
      </c>
      <c r="AP494" s="162" t="e">
        <f t="shared" si="92"/>
        <v>#NUM!</v>
      </c>
      <c r="AQ494" s="162" t="e">
        <f t="shared" si="92"/>
        <v>#NUM!</v>
      </c>
      <c r="AR494" s="162" t="e">
        <f t="shared" si="92"/>
        <v>#NUM!</v>
      </c>
      <c r="AS494" s="162" t="e">
        <f t="shared" si="92"/>
        <v>#NUM!</v>
      </c>
      <c r="AT494" s="162" t="e">
        <f t="shared" si="92"/>
        <v>#NUM!</v>
      </c>
      <c r="AU494" s="162" t="e">
        <f t="shared" si="92"/>
        <v>#NUM!</v>
      </c>
      <c r="AV494" s="162" t="e">
        <f t="shared" si="92"/>
        <v>#NUM!</v>
      </c>
      <c r="AW494" s="162" t="e">
        <f t="shared" si="92"/>
        <v>#NUM!</v>
      </c>
      <c r="AX494" s="162" t="e">
        <f t="shared" si="92"/>
        <v>#NUM!</v>
      </c>
      <c r="AY494" s="162" t="e">
        <f t="shared" si="92"/>
        <v>#NUM!</v>
      </c>
      <c r="AZ494" s="162" t="e">
        <f t="shared" si="92"/>
        <v>#NUM!</v>
      </c>
      <c r="BA494" s="162" t="e">
        <f t="shared" si="92"/>
        <v>#NUM!</v>
      </c>
      <c r="BB494" s="162" t="e">
        <f t="shared" si="92"/>
        <v>#NUM!</v>
      </c>
      <c r="BC494" s="162" t="e">
        <f t="shared" si="92"/>
        <v>#NUM!</v>
      </c>
      <c r="BD494" s="162" t="e">
        <f t="shared" si="92"/>
        <v>#NUM!</v>
      </c>
      <c r="BE494" s="162" t="e">
        <f t="shared" si="92"/>
        <v>#NUM!</v>
      </c>
      <c r="BF494" s="162" t="e">
        <f t="shared" si="92"/>
        <v>#NUM!</v>
      </c>
      <c r="BG494" s="162" t="e">
        <f t="shared" si="92"/>
        <v>#NUM!</v>
      </c>
      <c r="BH494" s="162" t="e">
        <f t="shared" si="92"/>
        <v>#NUM!</v>
      </c>
      <c r="BI494" s="162" t="e">
        <f t="shared" si="92"/>
        <v>#NUM!</v>
      </c>
      <c r="BJ494" s="162" t="e">
        <f t="shared" si="92"/>
        <v>#NUM!</v>
      </c>
      <c r="BK494" s="162" t="e">
        <f t="shared" si="92"/>
        <v>#NUM!</v>
      </c>
      <c r="BL494" s="162" t="e">
        <f t="shared" si="92"/>
        <v>#NUM!</v>
      </c>
      <c r="BM494" s="162" t="e">
        <f t="shared" si="93"/>
        <v>#NUM!</v>
      </c>
      <c r="BN494" s="162" t="e">
        <f t="shared" si="93"/>
        <v>#NUM!</v>
      </c>
      <c r="BO494" s="162" t="e">
        <f t="shared" si="93"/>
        <v>#NUM!</v>
      </c>
      <c r="BP494" s="162" t="e">
        <f t="shared" si="93"/>
        <v>#NUM!</v>
      </c>
      <c r="BQ494" s="162" t="e">
        <f t="shared" si="93"/>
        <v>#NUM!</v>
      </c>
      <c r="BR494" s="162" t="e">
        <f t="shared" si="93"/>
        <v>#NUM!</v>
      </c>
      <c r="BS494" s="162" t="e">
        <f t="shared" si="93"/>
        <v>#NUM!</v>
      </c>
      <c r="BT494" s="162" t="e">
        <f t="shared" si="93"/>
        <v>#NUM!</v>
      </c>
      <c r="BU494" s="162" t="e">
        <f t="shared" si="93"/>
        <v>#NUM!</v>
      </c>
      <c r="BV494" s="162" t="e">
        <f t="shared" si="93"/>
        <v>#NUM!</v>
      </c>
      <c r="BW494" s="162" t="e">
        <f t="shared" si="93"/>
        <v>#NUM!</v>
      </c>
      <c r="BX494" s="162" t="e">
        <f t="shared" si="93"/>
        <v>#NUM!</v>
      </c>
      <c r="BY494" s="162" t="e">
        <f t="shared" si="93"/>
        <v>#NUM!</v>
      </c>
      <c r="BZ494" s="162" t="e">
        <f t="shared" si="93"/>
        <v>#NUM!</v>
      </c>
      <c r="CA494" s="162" t="e">
        <f t="shared" si="93"/>
        <v>#NUM!</v>
      </c>
      <c r="CB494" s="162" t="e">
        <f t="shared" si="93"/>
        <v>#NUM!</v>
      </c>
      <c r="CC494" s="162" t="e">
        <f t="shared" si="93"/>
        <v>#NUM!</v>
      </c>
      <c r="CD494" s="162" t="e">
        <f t="shared" si="93"/>
        <v>#NUM!</v>
      </c>
      <c r="CE494" s="162" t="e">
        <f t="shared" si="93"/>
        <v>#NUM!</v>
      </c>
      <c r="CF494" s="162" t="e">
        <f t="shared" si="93"/>
        <v>#NUM!</v>
      </c>
      <c r="CG494" s="162" t="e">
        <f t="shared" si="93"/>
        <v>#NUM!</v>
      </c>
      <c r="CH494" s="162" t="e">
        <f t="shared" si="93"/>
        <v>#NUM!</v>
      </c>
      <c r="CI494" s="162" t="e">
        <f t="shared" si="93"/>
        <v>#NUM!</v>
      </c>
      <c r="CJ494" s="162" t="e">
        <f t="shared" si="93"/>
        <v>#NUM!</v>
      </c>
      <c r="CK494" s="162" t="e">
        <f t="shared" si="93"/>
        <v>#NUM!</v>
      </c>
      <c r="CL494" s="162" t="e">
        <f t="shared" si="93"/>
        <v>#NUM!</v>
      </c>
      <c r="CM494" s="162" t="e">
        <f t="shared" si="93"/>
        <v>#NUM!</v>
      </c>
      <c r="CN494" s="162" t="e">
        <f t="shared" si="93"/>
        <v>#NUM!</v>
      </c>
      <c r="CO494" s="162" t="e">
        <f t="shared" si="93"/>
        <v>#NUM!</v>
      </c>
      <c r="CP494" s="162" t="e">
        <f t="shared" si="93"/>
        <v>#NUM!</v>
      </c>
    </row>
    <row r="495" spans="13:94" ht="15" customHeight="1" x14ac:dyDescent="0.3">
      <c r="M495" s="2">
        <f t="shared" si="95"/>
        <v>5</v>
      </c>
      <c r="N495" s="2" t="str">
        <f t="shared" si="94"/>
        <v/>
      </c>
      <c r="O495" s="2" t="e" cm="1">
        <f t="array" ref="O495">INDEX($A$400:$A$429,SMALL(IF(ISNUMBER(MATCH($B$400:$B$429,$O$489,0)),MATCH(ROW($B$400:$B$429),ROW($B$400:$B$429)),""),ROWS($A$1:A5)))</f>
        <v>#NUM!</v>
      </c>
      <c r="P495" s="162" t="e">
        <f t="shared" si="96"/>
        <v>#NUM!</v>
      </c>
      <c r="Q495" s="162" t="e">
        <f t="shared" si="92"/>
        <v>#NUM!</v>
      </c>
      <c r="R495" s="162" t="e">
        <f t="shared" si="92"/>
        <v>#NUM!</v>
      </c>
      <c r="S495" s="162" t="e">
        <f t="shared" si="92"/>
        <v>#NUM!</v>
      </c>
      <c r="T495" s="162" t="e">
        <f t="shared" si="92"/>
        <v>#NUM!</v>
      </c>
      <c r="U495" s="162" t="e">
        <f t="shared" si="92"/>
        <v>#NUM!</v>
      </c>
      <c r="V495" s="162" t="e">
        <f t="shared" si="92"/>
        <v>#NUM!</v>
      </c>
      <c r="W495" s="162" t="e">
        <f t="shared" si="92"/>
        <v>#NUM!</v>
      </c>
      <c r="X495" s="162" t="e">
        <f t="shared" si="92"/>
        <v>#NUM!</v>
      </c>
      <c r="Y495" s="162" t="e">
        <f t="shared" si="92"/>
        <v>#NUM!</v>
      </c>
      <c r="Z495" s="162" t="e">
        <f t="shared" si="92"/>
        <v>#NUM!</v>
      </c>
      <c r="AA495" s="162" t="e">
        <f t="shared" si="92"/>
        <v>#NUM!</v>
      </c>
      <c r="AB495" s="162" t="e">
        <f t="shared" si="92"/>
        <v>#NUM!</v>
      </c>
      <c r="AC495" s="162" t="e">
        <f t="shared" si="92"/>
        <v>#NUM!</v>
      </c>
      <c r="AD495" s="162" t="e">
        <f t="shared" si="92"/>
        <v>#NUM!</v>
      </c>
      <c r="AE495" s="162" t="e">
        <f t="shared" si="92"/>
        <v>#NUM!</v>
      </c>
      <c r="AF495" s="162" t="e">
        <f t="shared" si="92"/>
        <v>#NUM!</v>
      </c>
      <c r="AG495" s="162" t="e">
        <f t="shared" si="92"/>
        <v>#NUM!</v>
      </c>
      <c r="AH495" s="162" t="e">
        <f t="shared" si="92"/>
        <v>#NUM!</v>
      </c>
      <c r="AI495" s="162" t="e">
        <f t="shared" si="92"/>
        <v>#NUM!</v>
      </c>
      <c r="AJ495" s="162" t="e">
        <f t="shared" si="92"/>
        <v>#NUM!</v>
      </c>
      <c r="AK495" s="162" t="e">
        <f t="shared" si="92"/>
        <v>#NUM!</v>
      </c>
      <c r="AL495" s="162" t="e">
        <f t="shared" si="92"/>
        <v>#NUM!</v>
      </c>
      <c r="AM495" s="162" t="e">
        <f t="shared" si="92"/>
        <v>#NUM!</v>
      </c>
      <c r="AN495" s="162" t="e">
        <f t="shared" si="92"/>
        <v>#NUM!</v>
      </c>
      <c r="AO495" s="162" t="e">
        <f t="shared" si="92"/>
        <v>#NUM!</v>
      </c>
      <c r="AP495" s="162" t="e">
        <f t="shared" si="92"/>
        <v>#NUM!</v>
      </c>
      <c r="AQ495" s="162" t="e">
        <f t="shared" si="92"/>
        <v>#NUM!</v>
      </c>
      <c r="AR495" s="162" t="e">
        <f t="shared" si="92"/>
        <v>#NUM!</v>
      </c>
      <c r="AS495" s="162" t="e">
        <f t="shared" si="92"/>
        <v>#NUM!</v>
      </c>
      <c r="AT495" s="162" t="e">
        <f t="shared" si="92"/>
        <v>#NUM!</v>
      </c>
      <c r="AU495" s="162" t="e">
        <f t="shared" si="92"/>
        <v>#NUM!</v>
      </c>
      <c r="AV495" s="162" t="e">
        <f t="shared" si="92"/>
        <v>#NUM!</v>
      </c>
      <c r="AW495" s="162" t="e">
        <f t="shared" si="92"/>
        <v>#NUM!</v>
      </c>
      <c r="AX495" s="162" t="e">
        <f t="shared" si="92"/>
        <v>#NUM!</v>
      </c>
      <c r="AY495" s="162" t="e">
        <f t="shared" si="92"/>
        <v>#NUM!</v>
      </c>
      <c r="AZ495" s="162" t="e">
        <f t="shared" si="92"/>
        <v>#NUM!</v>
      </c>
      <c r="BA495" s="162" t="e">
        <f t="shared" si="92"/>
        <v>#NUM!</v>
      </c>
      <c r="BB495" s="162" t="e">
        <f t="shared" si="92"/>
        <v>#NUM!</v>
      </c>
      <c r="BC495" s="162" t="e">
        <f t="shared" si="92"/>
        <v>#NUM!</v>
      </c>
      <c r="BD495" s="162" t="e">
        <f t="shared" si="92"/>
        <v>#NUM!</v>
      </c>
      <c r="BE495" s="162" t="e">
        <f t="shared" si="92"/>
        <v>#NUM!</v>
      </c>
      <c r="BF495" s="162" t="e">
        <f t="shared" si="92"/>
        <v>#NUM!</v>
      </c>
      <c r="BG495" s="162" t="e">
        <f t="shared" si="92"/>
        <v>#NUM!</v>
      </c>
      <c r="BH495" s="162" t="e">
        <f t="shared" si="92"/>
        <v>#NUM!</v>
      </c>
      <c r="BI495" s="162" t="e">
        <f t="shared" si="92"/>
        <v>#NUM!</v>
      </c>
      <c r="BJ495" s="162" t="e">
        <f t="shared" si="92"/>
        <v>#NUM!</v>
      </c>
      <c r="BK495" s="162" t="e">
        <f t="shared" si="92"/>
        <v>#NUM!</v>
      </c>
      <c r="BL495" s="162" t="e">
        <f t="shared" si="92"/>
        <v>#NUM!</v>
      </c>
      <c r="BM495" s="162" t="e">
        <f t="shared" si="93"/>
        <v>#NUM!</v>
      </c>
      <c r="BN495" s="162" t="e">
        <f t="shared" si="93"/>
        <v>#NUM!</v>
      </c>
      <c r="BO495" s="162" t="e">
        <f t="shared" si="93"/>
        <v>#NUM!</v>
      </c>
      <c r="BP495" s="162" t="e">
        <f t="shared" si="93"/>
        <v>#NUM!</v>
      </c>
      <c r="BQ495" s="162" t="e">
        <f t="shared" si="93"/>
        <v>#NUM!</v>
      </c>
      <c r="BR495" s="162" t="e">
        <f t="shared" si="93"/>
        <v>#NUM!</v>
      </c>
      <c r="BS495" s="162" t="e">
        <f t="shared" si="93"/>
        <v>#NUM!</v>
      </c>
      <c r="BT495" s="162" t="e">
        <f t="shared" si="93"/>
        <v>#NUM!</v>
      </c>
      <c r="BU495" s="162" t="e">
        <f t="shared" si="93"/>
        <v>#NUM!</v>
      </c>
      <c r="BV495" s="162" t="e">
        <f t="shared" si="93"/>
        <v>#NUM!</v>
      </c>
      <c r="BW495" s="162" t="e">
        <f t="shared" si="93"/>
        <v>#NUM!</v>
      </c>
      <c r="BX495" s="162" t="e">
        <f t="shared" si="93"/>
        <v>#NUM!</v>
      </c>
      <c r="BY495" s="162" t="e">
        <f t="shared" si="93"/>
        <v>#NUM!</v>
      </c>
      <c r="BZ495" s="162" t="e">
        <f t="shared" si="93"/>
        <v>#NUM!</v>
      </c>
      <c r="CA495" s="162" t="e">
        <f t="shared" si="93"/>
        <v>#NUM!</v>
      </c>
      <c r="CB495" s="162" t="e">
        <f t="shared" si="93"/>
        <v>#NUM!</v>
      </c>
      <c r="CC495" s="162" t="e">
        <f t="shared" si="93"/>
        <v>#NUM!</v>
      </c>
      <c r="CD495" s="162" t="e">
        <f t="shared" si="93"/>
        <v>#NUM!</v>
      </c>
      <c r="CE495" s="162" t="e">
        <f t="shared" si="93"/>
        <v>#NUM!</v>
      </c>
      <c r="CF495" s="162" t="e">
        <f t="shared" si="93"/>
        <v>#NUM!</v>
      </c>
      <c r="CG495" s="162" t="e">
        <f t="shared" si="93"/>
        <v>#NUM!</v>
      </c>
      <c r="CH495" s="162" t="e">
        <f t="shared" si="93"/>
        <v>#NUM!</v>
      </c>
      <c r="CI495" s="162" t="e">
        <f t="shared" si="93"/>
        <v>#NUM!</v>
      </c>
      <c r="CJ495" s="162" t="e">
        <f t="shared" si="93"/>
        <v>#NUM!</v>
      </c>
      <c r="CK495" s="162" t="e">
        <f t="shared" si="93"/>
        <v>#NUM!</v>
      </c>
      <c r="CL495" s="162" t="e">
        <f t="shared" si="93"/>
        <v>#NUM!</v>
      </c>
      <c r="CM495" s="162" t="e">
        <f t="shared" si="93"/>
        <v>#NUM!</v>
      </c>
      <c r="CN495" s="162" t="e">
        <f t="shared" si="93"/>
        <v>#NUM!</v>
      </c>
      <c r="CO495" s="162" t="e">
        <f t="shared" si="93"/>
        <v>#NUM!</v>
      </c>
      <c r="CP495" s="162" t="e">
        <f t="shared" si="93"/>
        <v>#NUM!</v>
      </c>
    </row>
    <row r="496" spans="13:94" ht="15" customHeight="1" x14ac:dyDescent="0.3">
      <c r="M496" s="2">
        <f t="shared" si="95"/>
        <v>6</v>
      </c>
      <c r="N496" s="2" t="str">
        <f t="shared" si="94"/>
        <v/>
      </c>
      <c r="O496" s="2" t="e" cm="1">
        <f t="array" ref="O496">INDEX($A$400:$A$429,SMALL(IF(ISNUMBER(MATCH($B$400:$B$429,$O$489,0)),MATCH(ROW($B$400:$B$429),ROW($B$400:$B$429)),""),ROWS($A$1:A6)))</f>
        <v>#NUM!</v>
      </c>
      <c r="P496" s="162" t="e">
        <f t="shared" si="96"/>
        <v>#NUM!</v>
      </c>
      <c r="Q496" s="162" t="e">
        <f t="shared" si="92"/>
        <v>#NUM!</v>
      </c>
      <c r="R496" s="162" t="e">
        <f t="shared" si="92"/>
        <v>#NUM!</v>
      </c>
      <c r="S496" s="162" t="e">
        <f t="shared" si="92"/>
        <v>#NUM!</v>
      </c>
      <c r="T496" s="162" t="e">
        <f t="shared" si="92"/>
        <v>#NUM!</v>
      </c>
      <c r="U496" s="162" t="e">
        <f t="shared" si="92"/>
        <v>#NUM!</v>
      </c>
      <c r="V496" s="162" t="e">
        <f t="shared" si="92"/>
        <v>#NUM!</v>
      </c>
      <c r="W496" s="162" t="e">
        <f t="shared" si="92"/>
        <v>#NUM!</v>
      </c>
      <c r="X496" s="162" t="e">
        <f t="shared" si="92"/>
        <v>#NUM!</v>
      </c>
      <c r="Y496" s="162" t="e">
        <f t="shared" si="92"/>
        <v>#NUM!</v>
      </c>
      <c r="Z496" s="162" t="e">
        <f t="shared" si="92"/>
        <v>#NUM!</v>
      </c>
      <c r="AA496" s="162" t="e">
        <f t="shared" ref="AA496:BM500" si="97">INDEX(AA$14:AA$217,(MATCH($N496&amp;$O496,$H$14:$H$217,0)))</f>
        <v>#NUM!</v>
      </c>
      <c r="AB496" s="162" t="e">
        <f t="shared" si="97"/>
        <v>#NUM!</v>
      </c>
      <c r="AC496" s="162" t="e">
        <f t="shared" si="97"/>
        <v>#NUM!</v>
      </c>
      <c r="AD496" s="162" t="e">
        <f t="shared" si="97"/>
        <v>#NUM!</v>
      </c>
      <c r="AE496" s="162" t="e">
        <f t="shared" si="97"/>
        <v>#NUM!</v>
      </c>
      <c r="AF496" s="162" t="e">
        <f t="shared" si="97"/>
        <v>#NUM!</v>
      </c>
      <c r="AG496" s="162" t="e">
        <f t="shared" si="97"/>
        <v>#NUM!</v>
      </c>
      <c r="AH496" s="162" t="e">
        <f t="shared" si="97"/>
        <v>#NUM!</v>
      </c>
      <c r="AI496" s="162" t="e">
        <f t="shared" si="97"/>
        <v>#NUM!</v>
      </c>
      <c r="AJ496" s="162" t="e">
        <f t="shared" si="97"/>
        <v>#NUM!</v>
      </c>
      <c r="AK496" s="162" t="e">
        <f t="shared" si="97"/>
        <v>#NUM!</v>
      </c>
      <c r="AL496" s="162" t="e">
        <f t="shared" si="97"/>
        <v>#NUM!</v>
      </c>
      <c r="AM496" s="162" t="e">
        <f t="shared" si="97"/>
        <v>#NUM!</v>
      </c>
      <c r="AN496" s="162" t="e">
        <f t="shared" si="97"/>
        <v>#NUM!</v>
      </c>
      <c r="AO496" s="162" t="e">
        <f t="shared" si="97"/>
        <v>#NUM!</v>
      </c>
      <c r="AP496" s="162" t="e">
        <f t="shared" si="97"/>
        <v>#NUM!</v>
      </c>
      <c r="AQ496" s="162" t="e">
        <f t="shared" si="97"/>
        <v>#NUM!</v>
      </c>
      <c r="AR496" s="162" t="e">
        <f t="shared" si="97"/>
        <v>#NUM!</v>
      </c>
      <c r="AS496" s="162" t="e">
        <f t="shared" si="97"/>
        <v>#NUM!</v>
      </c>
      <c r="AT496" s="162" t="e">
        <f t="shared" si="97"/>
        <v>#NUM!</v>
      </c>
      <c r="AU496" s="162" t="e">
        <f t="shared" si="97"/>
        <v>#NUM!</v>
      </c>
      <c r="AV496" s="162" t="e">
        <f t="shared" si="97"/>
        <v>#NUM!</v>
      </c>
      <c r="AW496" s="162" t="e">
        <f t="shared" si="97"/>
        <v>#NUM!</v>
      </c>
      <c r="AX496" s="162" t="e">
        <f t="shared" si="97"/>
        <v>#NUM!</v>
      </c>
      <c r="AY496" s="162" t="e">
        <f t="shared" si="97"/>
        <v>#NUM!</v>
      </c>
      <c r="AZ496" s="162" t="e">
        <f t="shared" si="97"/>
        <v>#NUM!</v>
      </c>
      <c r="BA496" s="162" t="e">
        <f t="shared" si="97"/>
        <v>#NUM!</v>
      </c>
      <c r="BB496" s="162" t="e">
        <f t="shared" si="97"/>
        <v>#NUM!</v>
      </c>
      <c r="BC496" s="162" t="e">
        <f t="shared" si="97"/>
        <v>#NUM!</v>
      </c>
      <c r="BD496" s="162" t="e">
        <f t="shared" si="97"/>
        <v>#NUM!</v>
      </c>
      <c r="BE496" s="162" t="e">
        <f t="shared" si="97"/>
        <v>#NUM!</v>
      </c>
      <c r="BF496" s="162" t="e">
        <f t="shared" si="97"/>
        <v>#NUM!</v>
      </c>
      <c r="BG496" s="162" t="e">
        <f t="shared" si="97"/>
        <v>#NUM!</v>
      </c>
      <c r="BH496" s="162" t="e">
        <f t="shared" si="97"/>
        <v>#NUM!</v>
      </c>
      <c r="BI496" s="162" t="e">
        <f t="shared" si="97"/>
        <v>#NUM!</v>
      </c>
      <c r="BJ496" s="162" t="e">
        <f t="shared" si="97"/>
        <v>#NUM!</v>
      </c>
      <c r="BK496" s="162" t="e">
        <f t="shared" si="97"/>
        <v>#NUM!</v>
      </c>
      <c r="BL496" s="162" t="e">
        <f t="shared" si="97"/>
        <v>#NUM!</v>
      </c>
      <c r="BM496" s="162" t="e">
        <f t="shared" si="97"/>
        <v>#NUM!</v>
      </c>
      <c r="BN496" s="162" t="e">
        <f t="shared" si="93"/>
        <v>#NUM!</v>
      </c>
      <c r="BO496" s="162" t="e">
        <f t="shared" si="93"/>
        <v>#NUM!</v>
      </c>
      <c r="BP496" s="162" t="e">
        <f t="shared" si="93"/>
        <v>#NUM!</v>
      </c>
      <c r="BQ496" s="162" t="e">
        <f t="shared" si="93"/>
        <v>#NUM!</v>
      </c>
      <c r="BR496" s="162" t="e">
        <f t="shared" si="93"/>
        <v>#NUM!</v>
      </c>
      <c r="BS496" s="162" t="e">
        <f t="shared" si="93"/>
        <v>#NUM!</v>
      </c>
      <c r="BT496" s="162" t="e">
        <f t="shared" si="93"/>
        <v>#NUM!</v>
      </c>
      <c r="BU496" s="162" t="e">
        <f t="shared" si="93"/>
        <v>#NUM!</v>
      </c>
      <c r="BV496" s="162" t="e">
        <f t="shared" si="93"/>
        <v>#NUM!</v>
      </c>
      <c r="BW496" s="162" t="e">
        <f t="shared" si="93"/>
        <v>#NUM!</v>
      </c>
      <c r="BX496" s="162" t="e">
        <f t="shared" si="93"/>
        <v>#NUM!</v>
      </c>
      <c r="BY496" s="162" t="e">
        <f t="shared" si="93"/>
        <v>#NUM!</v>
      </c>
      <c r="BZ496" s="162" t="e">
        <f t="shared" si="93"/>
        <v>#NUM!</v>
      </c>
      <c r="CA496" s="162" t="e">
        <f t="shared" si="93"/>
        <v>#NUM!</v>
      </c>
      <c r="CB496" s="162" t="e">
        <f t="shared" si="93"/>
        <v>#NUM!</v>
      </c>
      <c r="CC496" s="162" t="e">
        <f t="shared" si="93"/>
        <v>#NUM!</v>
      </c>
      <c r="CD496" s="162" t="e">
        <f t="shared" si="93"/>
        <v>#NUM!</v>
      </c>
      <c r="CE496" s="162" t="e">
        <f t="shared" si="93"/>
        <v>#NUM!</v>
      </c>
      <c r="CF496" s="162" t="e">
        <f t="shared" si="93"/>
        <v>#NUM!</v>
      </c>
      <c r="CG496" s="162" t="e">
        <f t="shared" si="93"/>
        <v>#NUM!</v>
      </c>
      <c r="CH496" s="162" t="e">
        <f t="shared" si="93"/>
        <v>#NUM!</v>
      </c>
      <c r="CI496" s="162" t="e">
        <f t="shared" si="93"/>
        <v>#NUM!</v>
      </c>
      <c r="CJ496" s="162" t="e">
        <f t="shared" si="93"/>
        <v>#NUM!</v>
      </c>
      <c r="CK496" s="162" t="e">
        <f t="shared" si="93"/>
        <v>#NUM!</v>
      </c>
      <c r="CL496" s="162" t="e">
        <f t="shared" si="93"/>
        <v>#NUM!</v>
      </c>
      <c r="CM496" s="162" t="e">
        <f t="shared" si="93"/>
        <v>#NUM!</v>
      </c>
      <c r="CN496" s="162" t="e">
        <f t="shared" si="93"/>
        <v>#NUM!</v>
      </c>
      <c r="CO496" s="162" t="e">
        <f t="shared" si="93"/>
        <v>#NUM!</v>
      </c>
      <c r="CP496" s="162" t="e">
        <f t="shared" si="93"/>
        <v>#NUM!</v>
      </c>
    </row>
    <row r="497" spans="13:94" ht="15" customHeight="1" x14ac:dyDescent="0.3">
      <c r="M497" s="2">
        <f t="shared" si="95"/>
        <v>7</v>
      </c>
      <c r="N497" s="2" t="str">
        <f t="shared" si="94"/>
        <v/>
      </c>
      <c r="O497" s="2" t="e" cm="1">
        <f t="array" ref="O497">INDEX($A$400:$A$429,SMALL(IF(ISNUMBER(MATCH($B$400:$B$429,$O$489,0)),MATCH(ROW($B$400:$B$429),ROW($B$400:$B$429)),""),ROWS($A$1:A7)))</f>
        <v>#NUM!</v>
      </c>
      <c r="P497" s="162" t="e">
        <f t="shared" si="96"/>
        <v>#NUM!</v>
      </c>
      <c r="Q497" s="162" t="e">
        <f t="shared" si="96"/>
        <v>#NUM!</v>
      </c>
      <c r="R497" s="162" t="e">
        <f t="shared" si="96"/>
        <v>#NUM!</v>
      </c>
      <c r="S497" s="162" t="e">
        <f t="shared" si="96"/>
        <v>#NUM!</v>
      </c>
      <c r="T497" s="162" t="e">
        <f t="shared" si="96"/>
        <v>#NUM!</v>
      </c>
      <c r="U497" s="162" t="e">
        <f t="shared" si="96"/>
        <v>#NUM!</v>
      </c>
      <c r="V497" s="162" t="e">
        <f t="shared" si="96"/>
        <v>#NUM!</v>
      </c>
      <c r="W497" s="162" t="e">
        <f t="shared" si="96"/>
        <v>#NUM!</v>
      </c>
      <c r="X497" s="162" t="e">
        <f t="shared" si="96"/>
        <v>#NUM!</v>
      </c>
      <c r="Y497" s="162" t="e">
        <f t="shared" si="96"/>
        <v>#NUM!</v>
      </c>
      <c r="Z497" s="162" t="e">
        <f t="shared" si="96"/>
        <v>#NUM!</v>
      </c>
      <c r="AA497" s="162" t="e">
        <f t="shared" si="96"/>
        <v>#NUM!</v>
      </c>
      <c r="AB497" s="162" t="e">
        <f t="shared" si="96"/>
        <v>#NUM!</v>
      </c>
      <c r="AC497" s="162" t="e">
        <f t="shared" si="96"/>
        <v>#NUM!</v>
      </c>
      <c r="AD497" s="162" t="e">
        <f t="shared" si="96"/>
        <v>#NUM!</v>
      </c>
      <c r="AE497" s="162" t="e">
        <f t="shared" si="96"/>
        <v>#NUM!</v>
      </c>
      <c r="AF497" s="162" t="e">
        <f t="shared" si="97"/>
        <v>#NUM!</v>
      </c>
      <c r="AG497" s="162" t="e">
        <f t="shared" si="97"/>
        <v>#NUM!</v>
      </c>
      <c r="AH497" s="162" t="e">
        <f t="shared" si="97"/>
        <v>#NUM!</v>
      </c>
      <c r="AI497" s="162" t="e">
        <f t="shared" si="97"/>
        <v>#NUM!</v>
      </c>
      <c r="AJ497" s="162" t="e">
        <f t="shared" si="97"/>
        <v>#NUM!</v>
      </c>
      <c r="AK497" s="162" t="e">
        <f t="shared" si="97"/>
        <v>#NUM!</v>
      </c>
      <c r="AL497" s="162" t="e">
        <f t="shared" si="97"/>
        <v>#NUM!</v>
      </c>
      <c r="AM497" s="162" t="e">
        <f t="shared" si="97"/>
        <v>#NUM!</v>
      </c>
      <c r="AN497" s="162" t="e">
        <f t="shared" si="97"/>
        <v>#NUM!</v>
      </c>
      <c r="AO497" s="162" t="e">
        <f t="shared" si="97"/>
        <v>#NUM!</v>
      </c>
      <c r="AP497" s="162" t="e">
        <f t="shared" si="97"/>
        <v>#NUM!</v>
      </c>
      <c r="AQ497" s="162" t="e">
        <f t="shared" si="97"/>
        <v>#NUM!</v>
      </c>
      <c r="AR497" s="162" t="e">
        <f t="shared" si="97"/>
        <v>#NUM!</v>
      </c>
      <c r="AS497" s="162" t="e">
        <f t="shared" si="97"/>
        <v>#NUM!</v>
      </c>
      <c r="AT497" s="162" t="e">
        <f t="shared" si="97"/>
        <v>#NUM!</v>
      </c>
      <c r="AU497" s="162" t="e">
        <f t="shared" si="97"/>
        <v>#NUM!</v>
      </c>
      <c r="AV497" s="162" t="e">
        <f t="shared" si="97"/>
        <v>#NUM!</v>
      </c>
      <c r="AW497" s="162" t="e">
        <f t="shared" si="97"/>
        <v>#NUM!</v>
      </c>
      <c r="AX497" s="162" t="e">
        <f t="shared" si="97"/>
        <v>#NUM!</v>
      </c>
      <c r="AY497" s="162" t="e">
        <f t="shared" si="97"/>
        <v>#NUM!</v>
      </c>
      <c r="AZ497" s="162" t="e">
        <f t="shared" si="97"/>
        <v>#NUM!</v>
      </c>
      <c r="BA497" s="162" t="e">
        <f t="shared" si="97"/>
        <v>#NUM!</v>
      </c>
      <c r="BB497" s="162" t="e">
        <f t="shared" si="97"/>
        <v>#NUM!</v>
      </c>
      <c r="BC497" s="162" t="e">
        <f t="shared" si="97"/>
        <v>#NUM!</v>
      </c>
      <c r="BD497" s="162" t="e">
        <f t="shared" si="97"/>
        <v>#NUM!</v>
      </c>
      <c r="BE497" s="162" t="e">
        <f t="shared" si="97"/>
        <v>#NUM!</v>
      </c>
      <c r="BF497" s="162" t="e">
        <f t="shared" si="97"/>
        <v>#NUM!</v>
      </c>
      <c r="BG497" s="162" t="e">
        <f t="shared" si="97"/>
        <v>#NUM!</v>
      </c>
      <c r="BH497" s="162" t="e">
        <f t="shared" si="97"/>
        <v>#NUM!</v>
      </c>
      <c r="BI497" s="162" t="e">
        <f t="shared" si="97"/>
        <v>#NUM!</v>
      </c>
      <c r="BJ497" s="162" t="e">
        <f t="shared" si="97"/>
        <v>#NUM!</v>
      </c>
      <c r="BK497" s="162" t="e">
        <f t="shared" si="97"/>
        <v>#NUM!</v>
      </c>
      <c r="BL497" s="162" t="e">
        <f t="shared" si="97"/>
        <v>#NUM!</v>
      </c>
      <c r="BM497" s="162" t="e">
        <f t="shared" si="93"/>
        <v>#NUM!</v>
      </c>
      <c r="BN497" s="162" t="e">
        <f t="shared" si="93"/>
        <v>#NUM!</v>
      </c>
      <c r="BO497" s="162" t="e">
        <f t="shared" si="93"/>
        <v>#NUM!</v>
      </c>
      <c r="BP497" s="162" t="e">
        <f t="shared" si="93"/>
        <v>#NUM!</v>
      </c>
      <c r="BQ497" s="162" t="e">
        <f t="shared" si="93"/>
        <v>#NUM!</v>
      </c>
      <c r="BR497" s="162" t="e">
        <f t="shared" si="93"/>
        <v>#NUM!</v>
      </c>
      <c r="BS497" s="162" t="e">
        <f t="shared" si="93"/>
        <v>#NUM!</v>
      </c>
      <c r="BT497" s="162" t="e">
        <f t="shared" si="93"/>
        <v>#NUM!</v>
      </c>
      <c r="BU497" s="162" t="e">
        <f t="shared" si="93"/>
        <v>#NUM!</v>
      </c>
      <c r="BV497" s="162" t="e">
        <f t="shared" si="93"/>
        <v>#NUM!</v>
      </c>
      <c r="BW497" s="162" t="e">
        <f t="shared" si="93"/>
        <v>#NUM!</v>
      </c>
      <c r="BX497" s="162" t="e">
        <f t="shared" si="93"/>
        <v>#NUM!</v>
      </c>
      <c r="BY497" s="162" t="e">
        <f t="shared" si="93"/>
        <v>#NUM!</v>
      </c>
      <c r="BZ497" s="162" t="e">
        <f t="shared" si="93"/>
        <v>#NUM!</v>
      </c>
      <c r="CA497" s="162" t="e">
        <f t="shared" si="93"/>
        <v>#NUM!</v>
      </c>
      <c r="CB497" s="162" t="e">
        <f t="shared" si="93"/>
        <v>#NUM!</v>
      </c>
      <c r="CC497" s="162" t="e">
        <f t="shared" si="93"/>
        <v>#NUM!</v>
      </c>
      <c r="CD497" s="162" t="e">
        <f t="shared" si="93"/>
        <v>#NUM!</v>
      </c>
      <c r="CE497" s="162" t="e">
        <f t="shared" si="93"/>
        <v>#NUM!</v>
      </c>
      <c r="CF497" s="162" t="e">
        <f t="shared" si="93"/>
        <v>#NUM!</v>
      </c>
      <c r="CG497" s="162" t="e">
        <f t="shared" si="93"/>
        <v>#NUM!</v>
      </c>
      <c r="CH497" s="162" t="e">
        <f t="shared" si="93"/>
        <v>#NUM!</v>
      </c>
      <c r="CI497" s="162" t="e">
        <f t="shared" si="93"/>
        <v>#NUM!</v>
      </c>
      <c r="CJ497" s="162" t="e">
        <f t="shared" si="93"/>
        <v>#NUM!</v>
      </c>
      <c r="CK497" s="162" t="e">
        <f t="shared" si="93"/>
        <v>#NUM!</v>
      </c>
      <c r="CL497" s="162" t="e">
        <f t="shared" si="93"/>
        <v>#NUM!</v>
      </c>
      <c r="CM497" s="162" t="e">
        <f t="shared" si="93"/>
        <v>#NUM!</v>
      </c>
      <c r="CN497" s="162" t="e">
        <f t="shared" si="93"/>
        <v>#NUM!</v>
      </c>
      <c r="CO497" s="162" t="e">
        <f t="shared" si="93"/>
        <v>#NUM!</v>
      </c>
      <c r="CP497" s="162" t="e">
        <f t="shared" si="93"/>
        <v>#NUM!</v>
      </c>
    </row>
    <row r="498" spans="13:94" ht="15" customHeight="1" x14ac:dyDescent="0.3">
      <c r="M498" s="2">
        <f t="shared" si="95"/>
        <v>8</v>
      </c>
      <c r="N498" s="2" t="str">
        <f t="shared" si="94"/>
        <v/>
      </c>
      <c r="O498" s="2" t="e" cm="1">
        <f t="array" ref="O498">INDEX($A$400:$A$429,SMALL(IF(ISNUMBER(MATCH($B$400:$B$429,$O$489,0)),MATCH(ROW($B$400:$B$429),ROW($B$400:$B$429)),""),ROWS($A$1:A8)))</f>
        <v>#NUM!</v>
      </c>
      <c r="P498" s="162" t="e">
        <f t="shared" si="96"/>
        <v>#NUM!</v>
      </c>
      <c r="Q498" s="162" t="e">
        <f t="shared" si="96"/>
        <v>#NUM!</v>
      </c>
      <c r="R498" s="162" t="e">
        <f t="shared" si="96"/>
        <v>#NUM!</v>
      </c>
      <c r="S498" s="162" t="e">
        <f t="shared" si="96"/>
        <v>#NUM!</v>
      </c>
      <c r="T498" s="162" t="e">
        <f t="shared" si="96"/>
        <v>#NUM!</v>
      </c>
      <c r="U498" s="162" t="e">
        <f t="shared" si="96"/>
        <v>#NUM!</v>
      </c>
      <c r="V498" s="162" t="e">
        <f t="shared" si="96"/>
        <v>#NUM!</v>
      </c>
      <c r="W498" s="162" t="e">
        <f t="shared" si="96"/>
        <v>#NUM!</v>
      </c>
      <c r="X498" s="162" t="e">
        <f t="shared" si="96"/>
        <v>#NUM!</v>
      </c>
      <c r="Y498" s="162" t="e">
        <f t="shared" si="96"/>
        <v>#NUM!</v>
      </c>
      <c r="Z498" s="162" t="e">
        <f t="shared" si="96"/>
        <v>#NUM!</v>
      </c>
      <c r="AA498" s="162" t="e">
        <f t="shared" si="96"/>
        <v>#NUM!</v>
      </c>
      <c r="AB498" s="162" t="e">
        <f t="shared" si="96"/>
        <v>#NUM!</v>
      </c>
      <c r="AC498" s="162" t="e">
        <f t="shared" si="96"/>
        <v>#NUM!</v>
      </c>
      <c r="AD498" s="162" t="e">
        <f t="shared" si="96"/>
        <v>#NUM!</v>
      </c>
      <c r="AE498" s="162" t="e">
        <f t="shared" si="96"/>
        <v>#NUM!</v>
      </c>
      <c r="AF498" s="162" t="e">
        <f t="shared" si="97"/>
        <v>#NUM!</v>
      </c>
      <c r="AG498" s="162" t="e">
        <f t="shared" si="97"/>
        <v>#NUM!</v>
      </c>
      <c r="AH498" s="162" t="e">
        <f t="shared" si="97"/>
        <v>#NUM!</v>
      </c>
      <c r="AI498" s="162" t="e">
        <f t="shared" si="97"/>
        <v>#NUM!</v>
      </c>
      <c r="AJ498" s="162" t="e">
        <f t="shared" si="97"/>
        <v>#NUM!</v>
      </c>
      <c r="AK498" s="162" t="e">
        <f t="shared" si="97"/>
        <v>#NUM!</v>
      </c>
      <c r="AL498" s="162" t="e">
        <f t="shared" si="97"/>
        <v>#NUM!</v>
      </c>
      <c r="AM498" s="162" t="e">
        <f t="shared" si="97"/>
        <v>#NUM!</v>
      </c>
      <c r="AN498" s="162" t="e">
        <f t="shared" si="97"/>
        <v>#NUM!</v>
      </c>
      <c r="AO498" s="162" t="e">
        <f t="shared" si="97"/>
        <v>#NUM!</v>
      </c>
      <c r="AP498" s="162" t="e">
        <f t="shared" si="97"/>
        <v>#NUM!</v>
      </c>
      <c r="AQ498" s="162" t="e">
        <f t="shared" si="97"/>
        <v>#NUM!</v>
      </c>
      <c r="AR498" s="162" t="e">
        <f t="shared" si="97"/>
        <v>#NUM!</v>
      </c>
      <c r="AS498" s="162" t="e">
        <f t="shared" si="97"/>
        <v>#NUM!</v>
      </c>
      <c r="AT498" s="162" t="e">
        <f t="shared" si="97"/>
        <v>#NUM!</v>
      </c>
      <c r="AU498" s="162" t="e">
        <f t="shared" si="97"/>
        <v>#NUM!</v>
      </c>
      <c r="AV498" s="162" t="e">
        <f t="shared" si="97"/>
        <v>#NUM!</v>
      </c>
      <c r="AW498" s="162" t="e">
        <f t="shared" si="97"/>
        <v>#NUM!</v>
      </c>
      <c r="AX498" s="162" t="e">
        <f t="shared" si="97"/>
        <v>#NUM!</v>
      </c>
      <c r="AY498" s="162" t="e">
        <f t="shared" si="97"/>
        <v>#NUM!</v>
      </c>
      <c r="AZ498" s="162" t="e">
        <f t="shared" si="97"/>
        <v>#NUM!</v>
      </c>
      <c r="BA498" s="162" t="e">
        <f t="shared" si="97"/>
        <v>#NUM!</v>
      </c>
      <c r="BB498" s="162" t="e">
        <f t="shared" si="97"/>
        <v>#NUM!</v>
      </c>
      <c r="BC498" s="162" t="e">
        <f t="shared" si="97"/>
        <v>#NUM!</v>
      </c>
      <c r="BD498" s="162" t="e">
        <f t="shared" si="97"/>
        <v>#NUM!</v>
      </c>
      <c r="BE498" s="162" t="e">
        <f t="shared" si="97"/>
        <v>#NUM!</v>
      </c>
      <c r="BF498" s="162" t="e">
        <f t="shared" si="97"/>
        <v>#NUM!</v>
      </c>
      <c r="BG498" s="162" t="e">
        <f t="shared" si="97"/>
        <v>#NUM!</v>
      </c>
      <c r="BH498" s="162" t="e">
        <f t="shared" si="97"/>
        <v>#NUM!</v>
      </c>
      <c r="BI498" s="162" t="e">
        <f t="shared" si="97"/>
        <v>#NUM!</v>
      </c>
      <c r="BJ498" s="162" t="e">
        <f t="shared" si="97"/>
        <v>#NUM!</v>
      </c>
      <c r="BK498" s="162" t="e">
        <f t="shared" si="97"/>
        <v>#NUM!</v>
      </c>
      <c r="BL498" s="162" t="e">
        <f t="shared" si="97"/>
        <v>#NUM!</v>
      </c>
      <c r="BM498" s="162" t="e">
        <f t="shared" si="93"/>
        <v>#NUM!</v>
      </c>
      <c r="BN498" s="162" t="e">
        <f t="shared" si="93"/>
        <v>#NUM!</v>
      </c>
      <c r="BO498" s="162" t="e">
        <f t="shared" si="93"/>
        <v>#NUM!</v>
      </c>
      <c r="BP498" s="162" t="e">
        <f t="shared" si="93"/>
        <v>#NUM!</v>
      </c>
      <c r="BQ498" s="162" t="e">
        <f t="shared" si="93"/>
        <v>#NUM!</v>
      </c>
      <c r="BR498" s="162" t="e">
        <f t="shared" si="93"/>
        <v>#NUM!</v>
      </c>
      <c r="BS498" s="162" t="e">
        <f t="shared" si="93"/>
        <v>#NUM!</v>
      </c>
      <c r="BT498" s="162" t="e">
        <f t="shared" si="93"/>
        <v>#NUM!</v>
      </c>
      <c r="BU498" s="162" t="e">
        <f t="shared" si="93"/>
        <v>#NUM!</v>
      </c>
      <c r="BV498" s="162" t="e">
        <f t="shared" si="93"/>
        <v>#NUM!</v>
      </c>
      <c r="BW498" s="162" t="e">
        <f t="shared" si="93"/>
        <v>#NUM!</v>
      </c>
      <c r="BX498" s="162" t="e">
        <f t="shared" si="93"/>
        <v>#NUM!</v>
      </c>
      <c r="BY498" s="162" t="e">
        <f t="shared" si="93"/>
        <v>#NUM!</v>
      </c>
      <c r="BZ498" s="162" t="e">
        <f t="shared" si="93"/>
        <v>#NUM!</v>
      </c>
      <c r="CA498" s="162" t="e">
        <f t="shared" si="93"/>
        <v>#NUM!</v>
      </c>
      <c r="CB498" s="162" t="e">
        <f t="shared" si="93"/>
        <v>#NUM!</v>
      </c>
      <c r="CC498" s="162" t="e">
        <f t="shared" si="93"/>
        <v>#NUM!</v>
      </c>
      <c r="CD498" s="162" t="e">
        <f t="shared" si="93"/>
        <v>#NUM!</v>
      </c>
      <c r="CE498" s="162" t="e">
        <f t="shared" si="93"/>
        <v>#NUM!</v>
      </c>
      <c r="CF498" s="162" t="e">
        <f t="shared" si="93"/>
        <v>#NUM!</v>
      </c>
      <c r="CG498" s="162" t="e">
        <f t="shared" si="93"/>
        <v>#NUM!</v>
      </c>
      <c r="CH498" s="162" t="e">
        <f t="shared" si="93"/>
        <v>#NUM!</v>
      </c>
      <c r="CI498" s="162" t="e">
        <f t="shared" si="93"/>
        <v>#NUM!</v>
      </c>
      <c r="CJ498" s="162" t="e">
        <f t="shared" si="93"/>
        <v>#NUM!</v>
      </c>
      <c r="CK498" s="162" t="e">
        <f t="shared" si="93"/>
        <v>#NUM!</v>
      </c>
      <c r="CL498" s="162" t="e">
        <f t="shared" si="93"/>
        <v>#NUM!</v>
      </c>
      <c r="CM498" s="162" t="e">
        <f t="shared" si="93"/>
        <v>#NUM!</v>
      </c>
      <c r="CN498" s="162" t="e">
        <f t="shared" si="93"/>
        <v>#NUM!</v>
      </c>
      <c r="CO498" s="162" t="e">
        <f t="shared" si="93"/>
        <v>#NUM!</v>
      </c>
      <c r="CP498" s="162" t="e">
        <f t="shared" si="93"/>
        <v>#NUM!</v>
      </c>
    </row>
    <row r="499" spans="13:94" ht="15" customHeight="1" x14ac:dyDescent="0.3">
      <c r="M499" s="2">
        <f t="shared" si="95"/>
        <v>9</v>
      </c>
      <c r="N499" s="2" t="str">
        <f t="shared" si="94"/>
        <v/>
      </c>
      <c r="O499" s="2" t="e" cm="1">
        <f t="array" ref="O499">INDEX($A$400:$A$429,SMALL(IF(ISNUMBER(MATCH($B$400:$B$429,$O$489,0)),MATCH(ROW($B$400:$B$429),ROW($B$400:$B$429)),""),ROWS($A$1:A9)))</f>
        <v>#NUM!</v>
      </c>
      <c r="P499" s="162" t="e">
        <f t="shared" si="96"/>
        <v>#NUM!</v>
      </c>
      <c r="Q499" s="162" t="e">
        <f t="shared" si="96"/>
        <v>#NUM!</v>
      </c>
      <c r="R499" s="162" t="e">
        <f t="shared" si="96"/>
        <v>#NUM!</v>
      </c>
      <c r="S499" s="162" t="e">
        <f t="shared" si="96"/>
        <v>#NUM!</v>
      </c>
      <c r="T499" s="162" t="e">
        <f t="shared" si="96"/>
        <v>#NUM!</v>
      </c>
      <c r="U499" s="162" t="e">
        <f t="shared" si="96"/>
        <v>#NUM!</v>
      </c>
      <c r="V499" s="162" t="e">
        <f t="shared" si="96"/>
        <v>#NUM!</v>
      </c>
      <c r="W499" s="162" t="e">
        <f t="shared" si="96"/>
        <v>#NUM!</v>
      </c>
      <c r="X499" s="162" t="e">
        <f t="shared" si="96"/>
        <v>#NUM!</v>
      </c>
      <c r="Y499" s="162" t="e">
        <f t="shared" si="96"/>
        <v>#NUM!</v>
      </c>
      <c r="Z499" s="162" t="e">
        <f t="shared" si="96"/>
        <v>#NUM!</v>
      </c>
      <c r="AA499" s="162" t="e">
        <f t="shared" si="96"/>
        <v>#NUM!</v>
      </c>
      <c r="AB499" s="162" t="e">
        <f t="shared" si="96"/>
        <v>#NUM!</v>
      </c>
      <c r="AC499" s="162" t="e">
        <f t="shared" si="96"/>
        <v>#NUM!</v>
      </c>
      <c r="AD499" s="162" t="e">
        <f t="shared" si="96"/>
        <v>#NUM!</v>
      </c>
      <c r="AE499" s="162" t="e">
        <f t="shared" si="96"/>
        <v>#NUM!</v>
      </c>
      <c r="AF499" s="162" t="e">
        <f t="shared" si="97"/>
        <v>#NUM!</v>
      </c>
      <c r="AG499" s="162" t="e">
        <f t="shared" si="97"/>
        <v>#NUM!</v>
      </c>
      <c r="AH499" s="162" t="e">
        <f t="shared" si="97"/>
        <v>#NUM!</v>
      </c>
      <c r="AI499" s="162" t="e">
        <f t="shared" si="97"/>
        <v>#NUM!</v>
      </c>
      <c r="AJ499" s="162" t="e">
        <f t="shared" si="97"/>
        <v>#NUM!</v>
      </c>
      <c r="AK499" s="162" t="e">
        <f t="shared" si="97"/>
        <v>#NUM!</v>
      </c>
      <c r="AL499" s="162" t="e">
        <f t="shared" si="97"/>
        <v>#NUM!</v>
      </c>
      <c r="AM499" s="162" t="e">
        <f t="shared" si="97"/>
        <v>#NUM!</v>
      </c>
      <c r="AN499" s="162" t="e">
        <f t="shared" si="97"/>
        <v>#NUM!</v>
      </c>
      <c r="AO499" s="162" t="e">
        <f t="shared" si="97"/>
        <v>#NUM!</v>
      </c>
      <c r="AP499" s="162" t="e">
        <f t="shared" si="97"/>
        <v>#NUM!</v>
      </c>
      <c r="AQ499" s="162" t="e">
        <f t="shared" si="97"/>
        <v>#NUM!</v>
      </c>
      <c r="AR499" s="162" t="e">
        <f t="shared" si="97"/>
        <v>#NUM!</v>
      </c>
      <c r="AS499" s="162" t="e">
        <f t="shared" si="97"/>
        <v>#NUM!</v>
      </c>
      <c r="AT499" s="162" t="e">
        <f t="shared" si="97"/>
        <v>#NUM!</v>
      </c>
      <c r="AU499" s="162" t="e">
        <f t="shared" si="97"/>
        <v>#NUM!</v>
      </c>
      <c r="AV499" s="162" t="e">
        <f t="shared" si="97"/>
        <v>#NUM!</v>
      </c>
      <c r="AW499" s="162" t="e">
        <f t="shared" si="97"/>
        <v>#NUM!</v>
      </c>
      <c r="AX499" s="162" t="e">
        <f t="shared" si="97"/>
        <v>#NUM!</v>
      </c>
      <c r="AY499" s="162" t="e">
        <f t="shared" si="97"/>
        <v>#NUM!</v>
      </c>
      <c r="AZ499" s="162" t="e">
        <f t="shared" si="97"/>
        <v>#NUM!</v>
      </c>
      <c r="BA499" s="162" t="e">
        <f t="shared" si="97"/>
        <v>#NUM!</v>
      </c>
      <c r="BB499" s="162" t="e">
        <f t="shared" si="97"/>
        <v>#NUM!</v>
      </c>
      <c r="BC499" s="162" t="e">
        <f t="shared" si="97"/>
        <v>#NUM!</v>
      </c>
      <c r="BD499" s="162" t="e">
        <f t="shared" si="97"/>
        <v>#NUM!</v>
      </c>
      <c r="BE499" s="162" t="e">
        <f t="shared" si="97"/>
        <v>#NUM!</v>
      </c>
      <c r="BF499" s="162" t="e">
        <f t="shared" si="97"/>
        <v>#NUM!</v>
      </c>
      <c r="BG499" s="162" t="e">
        <f t="shared" si="97"/>
        <v>#NUM!</v>
      </c>
      <c r="BH499" s="162" t="e">
        <f t="shared" si="97"/>
        <v>#NUM!</v>
      </c>
      <c r="BI499" s="162" t="e">
        <f t="shared" si="97"/>
        <v>#NUM!</v>
      </c>
      <c r="BJ499" s="162" t="e">
        <f t="shared" si="97"/>
        <v>#NUM!</v>
      </c>
      <c r="BK499" s="162" t="e">
        <f t="shared" si="97"/>
        <v>#NUM!</v>
      </c>
      <c r="BL499" s="162" t="e">
        <f t="shared" si="97"/>
        <v>#NUM!</v>
      </c>
      <c r="BM499" s="162" t="e">
        <f t="shared" si="93"/>
        <v>#NUM!</v>
      </c>
      <c r="BN499" s="162" t="e">
        <f t="shared" si="93"/>
        <v>#NUM!</v>
      </c>
      <c r="BO499" s="162" t="e">
        <f t="shared" si="93"/>
        <v>#NUM!</v>
      </c>
      <c r="BP499" s="162" t="e">
        <f t="shared" si="93"/>
        <v>#NUM!</v>
      </c>
      <c r="BQ499" s="162" t="e">
        <f t="shared" si="93"/>
        <v>#NUM!</v>
      </c>
      <c r="BR499" s="162" t="e">
        <f t="shared" si="93"/>
        <v>#NUM!</v>
      </c>
      <c r="BS499" s="162" t="e">
        <f t="shared" si="93"/>
        <v>#NUM!</v>
      </c>
      <c r="BT499" s="162" t="e">
        <f t="shared" si="93"/>
        <v>#NUM!</v>
      </c>
      <c r="BU499" s="162" t="e">
        <f t="shared" si="93"/>
        <v>#NUM!</v>
      </c>
      <c r="BV499" s="162" t="e">
        <f t="shared" si="93"/>
        <v>#NUM!</v>
      </c>
      <c r="BW499" s="162" t="e">
        <f t="shared" si="93"/>
        <v>#NUM!</v>
      </c>
      <c r="BX499" s="162" t="e">
        <f t="shared" si="93"/>
        <v>#NUM!</v>
      </c>
      <c r="BY499" s="162" t="e">
        <f t="shared" si="93"/>
        <v>#NUM!</v>
      </c>
      <c r="BZ499" s="162" t="e">
        <f t="shared" si="93"/>
        <v>#NUM!</v>
      </c>
      <c r="CA499" s="162" t="e">
        <f t="shared" si="93"/>
        <v>#NUM!</v>
      </c>
      <c r="CB499" s="162" t="e">
        <f t="shared" si="93"/>
        <v>#NUM!</v>
      </c>
      <c r="CC499" s="162" t="e">
        <f t="shared" ref="BM499:CP500" si="98">INDEX(CC$14:CC$217,(MATCH($N499&amp;$O499,$H$14:$H$217,0)))</f>
        <v>#NUM!</v>
      </c>
      <c r="CD499" s="162" t="e">
        <f t="shared" si="98"/>
        <v>#NUM!</v>
      </c>
      <c r="CE499" s="162" t="e">
        <f t="shared" si="98"/>
        <v>#NUM!</v>
      </c>
      <c r="CF499" s="162" t="e">
        <f t="shared" si="98"/>
        <v>#NUM!</v>
      </c>
      <c r="CG499" s="162" t="e">
        <f t="shared" si="98"/>
        <v>#NUM!</v>
      </c>
      <c r="CH499" s="162" t="e">
        <f t="shared" si="98"/>
        <v>#NUM!</v>
      </c>
      <c r="CI499" s="162" t="e">
        <f t="shared" si="98"/>
        <v>#NUM!</v>
      </c>
      <c r="CJ499" s="162" t="e">
        <f t="shared" si="98"/>
        <v>#NUM!</v>
      </c>
      <c r="CK499" s="162" t="e">
        <f t="shared" si="98"/>
        <v>#NUM!</v>
      </c>
      <c r="CL499" s="162" t="e">
        <f t="shared" si="98"/>
        <v>#NUM!</v>
      </c>
      <c r="CM499" s="162" t="e">
        <f t="shared" si="98"/>
        <v>#NUM!</v>
      </c>
      <c r="CN499" s="162" t="e">
        <f t="shared" si="98"/>
        <v>#NUM!</v>
      </c>
      <c r="CO499" s="162" t="e">
        <f t="shared" si="98"/>
        <v>#NUM!</v>
      </c>
      <c r="CP499" s="162" t="e">
        <f t="shared" si="98"/>
        <v>#NUM!</v>
      </c>
    </row>
    <row r="500" spans="13:94" ht="15" customHeight="1" x14ac:dyDescent="0.3">
      <c r="M500" s="2">
        <f>M499+1</f>
        <v>10</v>
      </c>
      <c r="N500" s="2" t="str">
        <f t="shared" si="94"/>
        <v/>
      </c>
      <c r="O500" s="2" t="e" cm="1">
        <f t="array" ref="O500">INDEX($A$400:$A$429,SMALL(IF(ISNUMBER(MATCH($B$400:$B$429,$O$489,0)),MATCH(ROW($B$400:$B$429),ROW($B$400:$B$429)),""),ROWS($A$1:A10)))</f>
        <v>#NUM!</v>
      </c>
      <c r="P500" s="162" t="e">
        <f t="shared" si="96"/>
        <v>#NUM!</v>
      </c>
      <c r="Q500" s="162" t="e">
        <f t="shared" si="96"/>
        <v>#NUM!</v>
      </c>
      <c r="R500" s="162" t="e">
        <f t="shared" si="96"/>
        <v>#NUM!</v>
      </c>
      <c r="S500" s="162" t="e">
        <f t="shared" si="96"/>
        <v>#NUM!</v>
      </c>
      <c r="T500" s="162" t="e">
        <f t="shared" si="96"/>
        <v>#NUM!</v>
      </c>
      <c r="U500" s="162" t="e">
        <f t="shared" si="96"/>
        <v>#NUM!</v>
      </c>
      <c r="V500" s="162" t="e">
        <f t="shared" si="96"/>
        <v>#NUM!</v>
      </c>
      <c r="W500" s="162" t="e">
        <f t="shared" si="96"/>
        <v>#NUM!</v>
      </c>
      <c r="X500" s="162" t="e">
        <f t="shared" si="96"/>
        <v>#NUM!</v>
      </c>
      <c r="Y500" s="162" t="e">
        <f t="shared" si="96"/>
        <v>#NUM!</v>
      </c>
      <c r="Z500" s="162" t="e">
        <f t="shared" si="96"/>
        <v>#NUM!</v>
      </c>
      <c r="AA500" s="162" t="e">
        <f t="shared" si="96"/>
        <v>#NUM!</v>
      </c>
      <c r="AB500" s="162" t="e">
        <f t="shared" si="96"/>
        <v>#NUM!</v>
      </c>
      <c r="AC500" s="162" t="e">
        <f t="shared" si="96"/>
        <v>#NUM!</v>
      </c>
      <c r="AD500" s="162" t="e">
        <f t="shared" si="96"/>
        <v>#NUM!</v>
      </c>
      <c r="AE500" s="162" t="e">
        <f t="shared" si="96"/>
        <v>#NUM!</v>
      </c>
      <c r="AF500" s="162" t="e">
        <f t="shared" si="97"/>
        <v>#NUM!</v>
      </c>
      <c r="AG500" s="162" t="e">
        <f t="shared" si="97"/>
        <v>#NUM!</v>
      </c>
      <c r="AH500" s="162" t="e">
        <f t="shared" si="97"/>
        <v>#NUM!</v>
      </c>
      <c r="AI500" s="162" t="e">
        <f t="shared" si="97"/>
        <v>#NUM!</v>
      </c>
      <c r="AJ500" s="162" t="e">
        <f t="shared" si="97"/>
        <v>#NUM!</v>
      </c>
      <c r="AK500" s="162" t="e">
        <f t="shared" si="97"/>
        <v>#NUM!</v>
      </c>
      <c r="AL500" s="162" t="e">
        <f t="shared" si="97"/>
        <v>#NUM!</v>
      </c>
      <c r="AM500" s="162" t="e">
        <f t="shared" si="97"/>
        <v>#NUM!</v>
      </c>
      <c r="AN500" s="162" t="e">
        <f t="shared" si="97"/>
        <v>#NUM!</v>
      </c>
      <c r="AO500" s="162" t="e">
        <f t="shared" si="97"/>
        <v>#NUM!</v>
      </c>
      <c r="AP500" s="162" t="e">
        <f t="shared" si="97"/>
        <v>#NUM!</v>
      </c>
      <c r="AQ500" s="162" t="e">
        <f t="shared" si="97"/>
        <v>#NUM!</v>
      </c>
      <c r="AR500" s="162" t="e">
        <f t="shared" si="97"/>
        <v>#NUM!</v>
      </c>
      <c r="AS500" s="162" t="e">
        <f t="shared" si="97"/>
        <v>#NUM!</v>
      </c>
      <c r="AT500" s="162" t="e">
        <f t="shared" si="97"/>
        <v>#NUM!</v>
      </c>
      <c r="AU500" s="162" t="e">
        <f t="shared" si="97"/>
        <v>#NUM!</v>
      </c>
      <c r="AV500" s="162" t="e">
        <f t="shared" si="97"/>
        <v>#NUM!</v>
      </c>
      <c r="AW500" s="162" t="e">
        <f t="shared" si="97"/>
        <v>#NUM!</v>
      </c>
      <c r="AX500" s="162" t="e">
        <f t="shared" si="97"/>
        <v>#NUM!</v>
      </c>
      <c r="AY500" s="162" t="e">
        <f t="shared" si="97"/>
        <v>#NUM!</v>
      </c>
      <c r="AZ500" s="162" t="e">
        <f t="shared" si="97"/>
        <v>#NUM!</v>
      </c>
      <c r="BA500" s="162" t="e">
        <f t="shared" si="97"/>
        <v>#NUM!</v>
      </c>
      <c r="BB500" s="162" t="e">
        <f t="shared" si="97"/>
        <v>#NUM!</v>
      </c>
      <c r="BC500" s="162" t="e">
        <f t="shared" si="97"/>
        <v>#NUM!</v>
      </c>
      <c r="BD500" s="162" t="e">
        <f t="shared" si="97"/>
        <v>#NUM!</v>
      </c>
      <c r="BE500" s="162" t="e">
        <f t="shared" si="97"/>
        <v>#NUM!</v>
      </c>
      <c r="BF500" s="162" t="e">
        <f t="shared" si="97"/>
        <v>#NUM!</v>
      </c>
      <c r="BG500" s="162" t="e">
        <f t="shared" si="97"/>
        <v>#NUM!</v>
      </c>
      <c r="BH500" s="162" t="e">
        <f t="shared" si="97"/>
        <v>#NUM!</v>
      </c>
      <c r="BI500" s="162" t="e">
        <f t="shared" si="97"/>
        <v>#NUM!</v>
      </c>
      <c r="BJ500" s="162" t="e">
        <f t="shared" si="97"/>
        <v>#NUM!</v>
      </c>
      <c r="BK500" s="162" t="e">
        <f t="shared" si="97"/>
        <v>#NUM!</v>
      </c>
      <c r="BL500" s="162" t="e">
        <f t="shared" si="97"/>
        <v>#NUM!</v>
      </c>
      <c r="BM500" s="162" t="e">
        <f t="shared" si="98"/>
        <v>#NUM!</v>
      </c>
      <c r="BN500" s="162" t="e">
        <f t="shared" si="98"/>
        <v>#NUM!</v>
      </c>
      <c r="BO500" s="162" t="e">
        <f t="shared" si="98"/>
        <v>#NUM!</v>
      </c>
      <c r="BP500" s="162" t="e">
        <f t="shared" si="98"/>
        <v>#NUM!</v>
      </c>
      <c r="BQ500" s="162" t="e">
        <f t="shared" si="98"/>
        <v>#NUM!</v>
      </c>
      <c r="BR500" s="162" t="e">
        <f t="shared" si="98"/>
        <v>#NUM!</v>
      </c>
      <c r="BS500" s="162" t="e">
        <f t="shared" si="98"/>
        <v>#NUM!</v>
      </c>
      <c r="BT500" s="162" t="e">
        <f t="shared" si="98"/>
        <v>#NUM!</v>
      </c>
      <c r="BU500" s="162" t="e">
        <f t="shared" si="98"/>
        <v>#NUM!</v>
      </c>
      <c r="BV500" s="162" t="e">
        <f t="shared" si="98"/>
        <v>#NUM!</v>
      </c>
      <c r="BW500" s="162" t="e">
        <f t="shared" si="98"/>
        <v>#NUM!</v>
      </c>
      <c r="BX500" s="162" t="e">
        <f t="shared" si="98"/>
        <v>#NUM!</v>
      </c>
      <c r="BY500" s="162" t="e">
        <f t="shared" si="98"/>
        <v>#NUM!</v>
      </c>
      <c r="BZ500" s="162" t="e">
        <f t="shared" si="98"/>
        <v>#NUM!</v>
      </c>
      <c r="CA500" s="162" t="e">
        <f t="shared" si="98"/>
        <v>#NUM!</v>
      </c>
      <c r="CB500" s="162" t="e">
        <f t="shared" si="98"/>
        <v>#NUM!</v>
      </c>
      <c r="CC500" s="162" t="e">
        <f t="shared" si="98"/>
        <v>#NUM!</v>
      </c>
      <c r="CD500" s="162" t="e">
        <f t="shared" si="98"/>
        <v>#NUM!</v>
      </c>
      <c r="CE500" s="162" t="e">
        <f t="shared" si="98"/>
        <v>#NUM!</v>
      </c>
      <c r="CF500" s="162" t="e">
        <f t="shared" si="98"/>
        <v>#NUM!</v>
      </c>
      <c r="CG500" s="162" t="e">
        <f t="shared" si="98"/>
        <v>#NUM!</v>
      </c>
      <c r="CH500" s="162" t="e">
        <f t="shared" si="98"/>
        <v>#NUM!</v>
      </c>
      <c r="CI500" s="162" t="e">
        <f t="shared" si="98"/>
        <v>#NUM!</v>
      </c>
      <c r="CJ500" s="162" t="e">
        <f t="shared" si="98"/>
        <v>#NUM!</v>
      </c>
      <c r="CK500" s="162" t="e">
        <f t="shared" si="98"/>
        <v>#NUM!</v>
      </c>
      <c r="CL500" s="162" t="e">
        <f t="shared" si="98"/>
        <v>#NUM!</v>
      </c>
      <c r="CM500" s="162" t="e">
        <f t="shared" si="98"/>
        <v>#NUM!</v>
      </c>
      <c r="CN500" s="162" t="e">
        <f t="shared" si="98"/>
        <v>#NUM!</v>
      </c>
      <c r="CO500" s="162" t="e">
        <f t="shared" si="98"/>
        <v>#NUM!</v>
      </c>
      <c r="CP500" s="162" t="e">
        <f t="shared" si="98"/>
        <v>#NUM!</v>
      </c>
    </row>
    <row r="501" spans="13:94" ht="15" customHeight="1" x14ac:dyDescent="0.3">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row>
    <row r="502" spans="13:94" ht="15" customHeight="1" x14ac:dyDescent="0.3">
      <c r="O502" s="2" t="s">
        <v>133</v>
      </c>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row>
    <row r="503" spans="13:94" ht="15" customHeight="1" x14ac:dyDescent="0.3">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row>
    <row r="504" spans="13:94" ht="15" customHeight="1" x14ac:dyDescent="0.3">
      <c r="M504" s="2">
        <v>1</v>
      </c>
      <c r="N504" s="2" t="str">
        <f>IF(ISTEXT(O504),$O$502,"")</f>
        <v/>
      </c>
      <c r="O504" s="2" t="e" cm="1">
        <f t="array" ref="O504">INDEX($A$400:$A$429,SMALL(IF(ISNUMBER(MATCH($B$400:$B$429,$O$502,0)),MATCH(ROW($B$400:$B$429),ROW($B$400:$B$429)),""),ROWS($A$1:A1)))</f>
        <v>#NUM!</v>
      </c>
      <c r="P504" s="162" t="e">
        <f>INDEX(P$14:P$217,(MATCH($N504&amp;$O504,$H$14:$H$217,0)))</f>
        <v>#NUM!</v>
      </c>
      <c r="Q504" s="162" t="e">
        <f t="shared" ref="Q504:BL509" si="99">INDEX(Q$14:Q$217,(MATCH($N504&amp;$O504,$H$14:$H$217,0)))</f>
        <v>#NUM!</v>
      </c>
      <c r="R504" s="162" t="e">
        <f t="shared" si="99"/>
        <v>#NUM!</v>
      </c>
      <c r="S504" s="162" t="e">
        <f t="shared" si="99"/>
        <v>#NUM!</v>
      </c>
      <c r="T504" s="162" t="e">
        <f t="shared" si="99"/>
        <v>#NUM!</v>
      </c>
      <c r="U504" s="162" t="e">
        <f t="shared" si="99"/>
        <v>#NUM!</v>
      </c>
      <c r="V504" s="162" t="e">
        <f t="shared" si="99"/>
        <v>#NUM!</v>
      </c>
      <c r="W504" s="162" t="e">
        <f t="shared" si="99"/>
        <v>#NUM!</v>
      </c>
      <c r="X504" s="162" t="e">
        <f t="shared" si="99"/>
        <v>#NUM!</v>
      </c>
      <c r="Y504" s="162" t="e">
        <f t="shared" si="99"/>
        <v>#NUM!</v>
      </c>
      <c r="Z504" s="162" t="e">
        <f t="shared" si="99"/>
        <v>#NUM!</v>
      </c>
      <c r="AA504" s="162" t="e">
        <f t="shared" si="99"/>
        <v>#NUM!</v>
      </c>
      <c r="AB504" s="162" t="e">
        <f t="shared" si="99"/>
        <v>#NUM!</v>
      </c>
      <c r="AC504" s="162" t="e">
        <f t="shared" si="99"/>
        <v>#NUM!</v>
      </c>
      <c r="AD504" s="162" t="e">
        <f t="shared" si="99"/>
        <v>#NUM!</v>
      </c>
      <c r="AE504" s="162" t="e">
        <f t="shared" si="99"/>
        <v>#NUM!</v>
      </c>
      <c r="AF504" s="162" t="e">
        <f t="shared" si="99"/>
        <v>#NUM!</v>
      </c>
      <c r="AG504" s="162" t="e">
        <f t="shared" si="99"/>
        <v>#NUM!</v>
      </c>
      <c r="AH504" s="162" t="e">
        <f t="shared" si="99"/>
        <v>#NUM!</v>
      </c>
      <c r="AI504" s="162" t="e">
        <f t="shared" si="99"/>
        <v>#NUM!</v>
      </c>
      <c r="AJ504" s="162" t="e">
        <f t="shared" si="99"/>
        <v>#NUM!</v>
      </c>
      <c r="AK504" s="162" t="e">
        <f t="shared" si="99"/>
        <v>#NUM!</v>
      </c>
      <c r="AL504" s="162" t="e">
        <f t="shared" si="99"/>
        <v>#NUM!</v>
      </c>
      <c r="AM504" s="162" t="e">
        <f t="shared" si="99"/>
        <v>#NUM!</v>
      </c>
      <c r="AN504" s="162" t="e">
        <f t="shared" si="99"/>
        <v>#NUM!</v>
      </c>
      <c r="AO504" s="162" t="e">
        <f t="shared" si="99"/>
        <v>#NUM!</v>
      </c>
      <c r="AP504" s="162" t="e">
        <f t="shared" si="99"/>
        <v>#NUM!</v>
      </c>
      <c r="AQ504" s="162" t="e">
        <f t="shared" si="99"/>
        <v>#NUM!</v>
      </c>
      <c r="AR504" s="162" t="e">
        <f t="shared" si="99"/>
        <v>#NUM!</v>
      </c>
      <c r="AS504" s="162" t="e">
        <f t="shared" si="99"/>
        <v>#NUM!</v>
      </c>
      <c r="AT504" s="162" t="e">
        <f t="shared" si="99"/>
        <v>#NUM!</v>
      </c>
      <c r="AU504" s="162" t="e">
        <f t="shared" si="99"/>
        <v>#NUM!</v>
      </c>
      <c r="AV504" s="162" t="e">
        <f t="shared" si="99"/>
        <v>#NUM!</v>
      </c>
      <c r="AW504" s="162" t="e">
        <f t="shared" si="99"/>
        <v>#NUM!</v>
      </c>
      <c r="AX504" s="162" t="e">
        <f t="shared" si="99"/>
        <v>#NUM!</v>
      </c>
      <c r="AY504" s="162" t="e">
        <f t="shared" si="99"/>
        <v>#NUM!</v>
      </c>
      <c r="AZ504" s="162" t="e">
        <f t="shared" si="99"/>
        <v>#NUM!</v>
      </c>
      <c r="BA504" s="162" t="e">
        <f t="shared" si="99"/>
        <v>#NUM!</v>
      </c>
      <c r="BB504" s="162" t="e">
        <f t="shared" si="99"/>
        <v>#NUM!</v>
      </c>
      <c r="BC504" s="162" t="e">
        <f t="shared" si="99"/>
        <v>#NUM!</v>
      </c>
      <c r="BD504" s="162" t="e">
        <f t="shared" si="99"/>
        <v>#NUM!</v>
      </c>
      <c r="BE504" s="162" t="e">
        <f t="shared" si="99"/>
        <v>#NUM!</v>
      </c>
      <c r="BF504" s="162" t="e">
        <f t="shared" si="99"/>
        <v>#NUM!</v>
      </c>
      <c r="BG504" s="162" t="e">
        <f t="shared" si="99"/>
        <v>#NUM!</v>
      </c>
      <c r="BH504" s="162" t="e">
        <f t="shared" si="99"/>
        <v>#NUM!</v>
      </c>
      <c r="BI504" s="162" t="e">
        <f t="shared" si="99"/>
        <v>#NUM!</v>
      </c>
      <c r="BJ504" s="162" t="e">
        <f t="shared" si="99"/>
        <v>#NUM!</v>
      </c>
      <c r="BK504" s="162" t="e">
        <f t="shared" si="99"/>
        <v>#NUM!</v>
      </c>
      <c r="BL504" s="162" t="e">
        <f t="shared" si="99"/>
        <v>#NUM!</v>
      </c>
      <c r="BM504" s="162" t="e">
        <f t="shared" ref="BM504:CP512" si="100">INDEX(BM$14:BM$217,(MATCH($N504&amp;$O504,$H$14:$H$217,0)))</f>
        <v>#NUM!</v>
      </c>
      <c r="BN504" s="162" t="e">
        <f t="shared" si="100"/>
        <v>#NUM!</v>
      </c>
      <c r="BO504" s="162" t="e">
        <f t="shared" si="100"/>
        <v>#NUM!</v>
      </c>
      <c r="BP504" s="162" t="e">
        <f t="shared" si="100"/>
        <v>#NUM!</v>
      </c>
      <c r="BQ504" s="162" t="e">
        <f t="shared" si="100"/>
        <v>#NUM!</v>
      </c>
      <c r="BR504" s="162" t="e">
        <f t="shared" si="100"/>
        <v>#NUM!</v>
      </c>
      <c r="BS504" s="162" t="e">
        <f t="shared" si="100"/>
        <v>#NUM!</v>
      </c>
      <c r="BT504" s="162" t="e">
        <f t="shared" si="100"/>
        <v>#NUM!</v>
      </c>
      <c r="BU504" s="162" t="e">
        <f t="shared" si="100"/>
        <v>#NUM!</v>
      </c>
      <c r="BV504" s="162" t="e">
        <f t="shared" si="100"/>
        <v>#NUM!</v>
      </c>
      <c r="BW504" s="162" t="e">
        <f t="shared" si="100"/>
        <v>#NUM!</v>
      </c>
      <c r="BX504" s="162" t="e">
        <f t="shared" si="100"/>
        <v>#NUM!</v>
      </c>
      <c r="BY504" s="162" t="e">
        <f t="shared" si="100"/>
        <v>#NUM!</v>
      </c>
      <c r="BZ504" s="162" t="e">
        <f t="shared" si="100"/>
        <v>#NUM!</v>
      </c>
      <c r="CA504" s="162" t="e">
        <f t="shared" si="100"/>
        <v>#NUM!</v>
      </c>
      <c r="CB504" s="162" t="e">
        <f t="shared" si="100"/>
        <v>#NUM!</v>
      </c>
      <c r="CC504" s="162" t="e">
        <f t="shared" si="100"/>
        <v>#NUM!</v>
      </c>
      <c r="CD504" s="162" t="e">
        <f t="shared" si="100"/>
        <v>#NUM!</v>
      </c>
      <c r="CE504" s="162" t="e">
        <f t="shared" si="100"/>
        <v>#NUM!</v>
      </c>
      <c r="CF504" s="162" t="e">
        <f t="shared" si="100"/>
        <v>#NUM!</v>
      </c>
      <c r="CG504" s="162" t="e">
        <f t="shared" si="100"/>
        <v>#NUM!</v>
      </c>
      <c r="CH504" s="162" t="e">
        <f t="shared" si="100"/>
        <v>#NUM!</v>
      </c>
      <c r="CI504" s="162" t="e">
        <f t="shared" si="100"/>
        <v>#NUM!</v>
      </c>
      <c r="CJ504" s="162" t="e">
        <f t="shared" si="100"/>
        <v>#NUM!</v>
      </c>
      <c r="CK504" s="162" t="e">
        <f t="shared" si="100"/>
        <v>#NUM!</v>
      </c>
      <c r="CL504" s="162" t="e">
        <f t="shared" si="100"/>
        <v>#NUM!</v>
      </c>
      <c r="CM504" s="162" t="e">
        <f t="shared" si="100"/>
        <v>#NUM!</v>
      </c>
      <c r="CN504" s="162" t="e">
        <f t="shared" si="100"/>
        <v>#NUM!</v>
      </c>
      <c r="CO504" s="162" t="e">
        <f t="shared" si="100"/>
        <v>#NUM!</v>
      </c>
      <c r="CP504" s="162" t="e">
        <f t="shared" si="100"/>
        <v>#NUM!</v>
      </c>
    </row>
    <row r="505" spans="13:94" ht="15" customHeight="1" x14ac:dyDescent="0.3">
      <c r="M505" s="2">
        <f>M504+1</f>
        <v>2</v>
      </c>
      <c r="N505" s="2" t="str">
        <f t="shared" ref="N505:N513" si="101">IF(ISTEXT(O505),$O$502,"")</f>
        <v/>
      </c>
      <c r="O505" s="2" t="e" cm="1">
        <f t="array" ref="O505">INDEX($A$400:$A$429,SMALL(IF(ISNUMBER(MATCH($B$400:$B$429,$O$502,0)),MATCH(ROW($B$400:$B$429),ROW($B$400:$B$429)),""),ROWS($A$1:A2)))</f>
        <v>#NUM!</v>
      </c>
      <c r="P505" s="162" t="e">
        <f>INDEX(P$14:P$217,(MATCH($N505&amp;$O505,$H$14:$H$217,0)))</f>
        <v>#NUM!</v>
      </c>
      <c r="Q505" s="162" t="e">
        <f t="shared" si="99"/>
        <v>#NUM!</v>
      </c>
      <c r="R505" s="162" t="e">
        <f t="shared" si="99"/>
        <v>#NUM!</v>
      </c>
      <c r="S505" s="162" t="e">
        <f t="shared" si="99"/>
        <v>#NUM!</v>
      </c>
      <c r="T505" s="162" t="e">
        <f t="shared" si="99"/>
        <v>#NUM!</v>
      </c>
      <c r="U505" s="162" t="e">
        <f t="shared" si="99"/>
        <v>#NUM!</v>
      </c>
      <c r="V505" s="162" t="e">
        <f t="shared" si="99"/>
        <v>#NUM!</v>
      </c>
      <c r="W505" s="162" t="e">
        <f t="shared" si="99"/>
        <v>#NUM!</v>
      </c>
      <c r="X505" s="162" t="e">
        <f t="shared" si="99"/>
        <v>#NUM!</v>
      </c>
      <c r="Y505" s="162" t="e">
        <f t="shared" si="99"/>
        <v>#NUM!</v>
      </c>
      <c r="Z505" s="162" t="e">
        <f t="shared" si="99"/>
        <v>#NUM!</v>
      </c>
      <c r="AA505" s="162" t="e">
        <f t="shared" si="99"/>
        <v>#NUM!</v>
      </c>
      <c r="AB505" s="162" t="e">
        <f t="shared" si="99"/>
        <v>#NUM!</v>
      </c>
      <c r="AC505" s="162" t="e">
        <f t="shared" si="99"/>
        <v>#NUM!</v>
      </c>
      <c r="AD505" s="162" t="e">
        <f t="shared" si="99"/>
        <v>#NUM!</v>
      </c>
      <c r="AE505" s="162" t="e">
        <f t="shared" si="99"/>
        <v>#NUM!</v>
      </c>
      <c r="AF505" s="162" t="e">
        <f t="shared" si="99"/>
        <v>#NUM!</v>
      </c>
      <c r="AG505" s="162" t="e">
        <f t="shared" si="99"/>
        <v>#NUM!</v>
      </c>
      <c r="AH505" s="162" t="e">
        <f t="shared" si="99"/>
        <v>#NUM!</v>
      </c>
      <c r="AI505" s="162" t="e">
        <f t="shared" si="99"/>
        <v>#NUM!</v>
      </c>
      <c r="AJ505" s="162" t="e">
        <f t="shared" si="99"/>
        <v>#NUM!</v>
      </c>
      <c r="AK505" s="162" t="e">
        <f t="shared" si="99"/>
        <v>#NUM!</v>
      </c>
      <c r="AL505" s="162" t="e">
        <f t="shared" si="99"/>
        <v>#NUM!</v>
      </c>
      <c r="AM505" s="162" t="e">
        <f t="shared" si="99"/>
        <v>#NUM!</v>
      </c>
      <c r="AN505" s="162" t="e">
        <f t="shared" si="99"/>
        <v>#NUM!</v>
      </c>
      <c r="AO505" s="162" t="e">
        <f t="shared" si="99"/>
        <v>#NUM!</v>
      </c>
      <c r="AP505" s="162" t="e">
        <f t="shared" si="99"/>
        <v>#NUM!</v>
      </c>
      <c r="AQ505" s="162" t="e">
        <f t="shared" si="99"/>
        <v>#NUM!</v>
      </c>
      <c r="AR505" s="162" t="e">
        <f t="shared" si="99"/>
        <v>#NUM!</v>
      </c>
      <c r="AS505" s="162" t="e">
        <f t="shared" si="99"/>
        <v>#NUM!</v>
      </c>
      <c r="AT505" s="162" t="e">
        <f t="shared" si="99"/>
        <v>#NUM!</v>
      </c>
      <c r="AU505" s="162" t="e">
        <f t="shared" si="99"/>
        <v>#NUM!</v>
      </c>
      <c r="AV505" s="162" t="e">
        <f t="shared" si="99"/>
        <v>#NUM!</v>
      </c>
      <c r="AW505" s="162" t="e">
        <f t="shared" si="99"/>
        <v>#NUM!</v>
      </c>
      <c r="AX505" s="162" t="e">
        <f t="shared" si="99"/>
        <v>#NUM!</v>
      </c>
      <c r="AY505" s="162" t="e">
        <f t="shared" si="99"/>
        <v>#NUM!</v>
      </c>
      <c r="AZ505" s="162" t="e">
        <f t="shared" si="99"/>
        <v>#NUM!</v>
      </c>
      <c r="BA505" s="162" t="e">
        <f t="shared" si="99"/>
        <v>#NUM!</v>
      </c>
      <c r="BB505" s="162" t="e">
        <f t="shared" si="99"/>
        <v>#NUM!</v>
      </c>
      <c r="BC505" s="162" t="e">
        <f t="shared" si="99"/>
        <v>#NUM!</v>
      </c>
      <c r="BD505" s="162" t="e">
        <f t="shared" si="99"/>
        <v>#NUM!</v>
      </c>
      <c r="BE505" s="162" t="e">
        <f t="shared" si="99"/>
        <v>#NUM!</v>
      </c>
      <c r="BF505" s="162" t="e">
        <f t="shared" si="99"/>
        <v>#NUM!</v>
      </c>
      <c r="BG505" s="162" t="e">
        <f t="shared" si="99"/>
        <v>#NUM!</v>
      </c>
      <c r="BH505" s="162" t="e">
        <f t="shared" si="99"/>
        <v>#NUM!</v>
      </c>
      <c r="BI505" s="162" t="e">
        <f t="shared" si="99"/>
        <v>#NUM!</v>
      </c>
      <c r="BJ505" s="162" t="e">
        <f t="shared" si="99"/>
        <v>#NUM!</v>
      </c>
      <c r="BK505" s="162" t="e">
        <f t="shared" si="99"/>
        <v>#NUM!</v>
      </c>
      <c r="BL505" s="162" t="e">
        <f t="shared" si="99"/>
        <v>#NUM!</v>
      </c>
      <c r="BM505" s="162" t="e">
        <f t="shared" si="100"/>
        <v>#NUM!</v>
      </c>
      <c r="BN505" s="162" t="e">
        <f t="shared" si="100"/>
        <v>#NUM!</v>
      </c>
      <c r="BO505" s="162" t="e">
        <f t="shared" si="100"/>
        <v>#NUM!</v>
      </c>
      <c r="BP505" s="162" t="e">
        <f t="shared" si="100"/>
        <v>#NUM!</v>
      </c>
      <c r="BQ505" s="162" t="e">
        <f t="shared" si="100"/>
        <v>#NUM!</v>
      </c>
      <c r="BR505" s="162" t="e">
        <f t="shared" si="100"/>
        <v>#NUM!</v>
      </c>
      <c r="BS505" s="162" t="e">
        <f t="shared" si="100"/>
        <v>#NUM!</v>
      </c>
      <c r="BT505" s="162" t="e">
        <f t="shared" si="100"/>
        <v>#NUM!</v>
      </c>
      <c r="BU505" s="162" t="e">
        <f t="shared" si="100"/>
        <v>#NUM!</v>
      </c>
      <c r="BV505" s="162" t="e">
        <f t="shared" si="100"/>
        <v>#NUM!</v>
      </c>
      <c r="BW505" s="162" t="e">
        <f t="shared" si="100"/>
        <v>#NUM!</v>
      </c>
      <c r="BX505" s="162" t="e">
        <f t="shared" si="100"/>
        <v>#NUM!</v>
      </c>
      <c r="BY505" s="162" t="e">
        <f t="shared" si="100"/>
        <v>#NUM!</v>
      </c>
      <c r="BZ505" s="162" t="e">
        <f t="shared" si="100"/>
        <v>#NUM!</v>
      </c>
      <c r="CA505" s="162" t="e">
        <f t="shared" si="100"/>
        <v>#NUM!</v>
      </c>
      <c r="CB505" s="162" t="e">
        <f t="shared" si="100"/>
        <v>#NUM!</v>
      </c>
      <c r="CC505" s="162" t="e">
        <f t="shared" si="100"/>
        <v>#NUM!</v>
      </c>
      <c r="CD505" s="162" t="e">
        <f t="shared" si="100"/>
        <v>#NUM!</v>
      </c>
      <c r="CE505" s="162" t="e">
        <f t="shared" si="100"/>
        <v>#NUM!</v>
      </c>
      <c r="CF505" s="162" t="e">
        <f t="shared" si="100"/>
        <v>#NUM!</v>
      </c>
      <c r="CG505" s="162" t="e">
        <f t="shared" si="100"/>
        <v>#NUM!</v>
      </c>
      <c r="CH505" s="162" t="e">
        <f t="shared" si="100"/>
        <v>#NUM!</v>
      </c>
      <c r="CI505" s="162" t="e">
        <f t="shared" si="100"/>
        <v>#NUM!</v>
      </c>
      <c r="CJ505" s="162" t="e">
        <f t="shared" si="100"/>
        <v>#NUM!</v>
      </c>
      <c r="CK505" s="162" t="e">
        <f t="shared" si="100"/>
        <v>#NUM!</v>
      </c>
      <c r="CL505" s="162" t="e">
        <f t="shared" si="100"/>
        <v>#NUM!</v>
      </c>
      <c r="CM505" s="162" t="e">
        <f t="shared" si="100"/>
        <v>#NUM!</v>
      </c>
      <c r="CN505" s="162" t="e">
        <f t="shared" si="100"/>
        <v>#NUM!</v>
      </c>
      <c r="CO505" s="162" t="e">
        <f t="shared" si="100"/>
        <v>#NUM!</v>
      </c>
      <c r="CP505" s="162" t="e">
        <f t="shared" si="100"/>
        <v>#NUM!</v>
      </c>
    </row>
    <row r="506" spans="13:94" ht="15" customHeight="1" x14ac:dyDescent="0.3">
      <c r="M506" s="2">
        <f t="shared" ref="M506:M512" si="102">M505+1</f>
        <v>3</v>
      </c>
      <c r="N506" s="2" t="str">
        <f t="shared" si="101"/>
        <v/>
      </c>
      <c r="O506" s="2" t="e" cm="1">
        <f t="array" ref="O506">INDEX($A$400:$A$429,SMALL(IF(ISNUMBER(MATCH($B$400:$B$429,$O$502,0)),MATCH(ROW($B$400:$B$429),ROW($B$400:$B$429)),""),ROWS($A$1:A3)))</f>
        <v>#NUM!</v>
      </c>
      <c r="P506" s="162" t="e">
        <f t="shared" ref="P506:AE513" si="103">INDEX(P$14:P$217,(MATCH($N506&amp;$O506,$H$14:$H$217,0)))</f>
        <v>#NUM!</v>
      </c>
      <c r="Q506" s="162" t="e">
        <f t="shared" si="99"/>
        <v>#NUM!</v>
      </c>
      <c r="R506" s="162" t="e">
        <f t="shared" si="99"/>
        <v>#NUM!</v>
      </c>
      <c r="S506" s="162" t="e">
        <f t="shared" si="99"/>
        <v>#NUM!</v>
      </c>
      <c r="T506" s="162" t="e">
        <f t="shared" si="99"/>
        <v>#NUM!</v>
      </c>
      <c r="U506" s="162" t="e">
        <f t="shared" si="99"/>
        <v>#NUM!</v>
      </c>
      <c r="V506" s="162" t="e">
        <f t="shared" si="99"/>
        <v>#NUM!</v>
      </c>
      <c r="W506" s="162" t="e">
        <f t="shared" si="99"/>
        <v>#NUM!</v>
      </c>
      <c r="X506" s="162" t="e">
        <f t="shared" si="99"/>
        <v>#NUM!</v>
      </c>
      <c r="Y506" s="162" t="e">
        <f t="shared" si="99"/>
        <v>#NUM!</v>
      </c>
      <c r="Z506" s="162" t="e">
        <f t="shared" si="99"/>
        <v>#NUM!</v>
      </c>
      <c r="AA506" s="162" t="e">
        <f t="shared" si="99"/>
        <v>#NUM!</v>
      </c>
      <c r="AB506" s="162" t="e">
        <f t="shared" si="99"/>
        <v>#NUM!</v>
      </c>
      <c r="AC506" s="162" t="e">
        <f t="shared" si="99"/>
        <v>#NUM!</v>
      </c>
      <c r="AD506" s="162" t="e">
        <f t="shared" si="99"/>
        <v>#NUM!</v>
      </c>
      <c r="AE506" s="162" t="e">
        <f t="shared" si="99"/>
        <v>#NUM!</v>
      </c>
      <c r="AF506" s="162" t="e">
        <f t="shared" si="99"/>
        <v>#NUM!</v>
      </c>
      <c r="AG506" s="162" t="e">
        <f t="shared" si="99"/>
        <v>#NUM!</v>
      </c>
      <c r="AH506" s="162" t="e">
        <f t="shared" si="99"/>
        <v>#NUM!</v>
      </c>
      <c r="AI506" s="162" t="e">
        <f t="shared" si="99"/>
        <v>#NUM!</v>
      </c>
      <c r="AJ506" s="162" t="e">
        <f t="shared" si="99"/>
        <v>#NUM!</v>
      </c>
      <c r="AK506" s="162" t="e">
        <f t="shared" si="99"/>
        <v>#NUM!</v>
      </c>
      <c r="AL506" s="162" t="e">
        <f t="shared" si="99"/>
        <v>#NUM!</v>
      </c>
      <c r="AM506" s="162" t="e">
        <f t="shared" si="99"/>
        <v>#NUM!</v>
      </c>
      <c r="AN506" s="162" t="e">
        <f t="shared" si="99"/>
        <v>#NUM!</v>
      </c>
      <c r="AO506" s="162" t="e">
        <f t="shared" si="99"/>
        <v>#NUM!</v>
      </c>
      <c r="AP506" s="162" t="e">
        <f t="shared" si="99"/>
        <v>#NUM!</v>
      </c>
      <c r="AQ506" s="162" t="e">
        <f t="shared" si="99"/>
        <v>#NUM!</v>
      </c>
      <c r="AR506" s="162" t="e">
        <f t="shared" si="99"/>
        <v>#NUM!</v>
      </c>
      <c r="AS506" s="162" t="e">
        <f t="shared" si="99"/>
        <v>#NUM!</v>
      </c>
      <c r="AT506" s="162" t="e">
        <f t="shared" si="99"/>
        <v>#NUM!</v>
      </c>
      <c r="AU506" s="162" t="e">
        <f t="shared" si="99"/>
        <v>#NUM!</v>
      </c>
      <c r="AV506" s="162" t="e">
        <f t="shared" si="99"/>
        <v>#NUM!</v>
      </c>
      <c r="AW506" s="162" t="e">
        <f t="shared" si="99"/>
        <v>#NUM!</v>
      </c>
      <c r="AX506" s="162" t="e">
        <f t="shared" si="99"/>
        <v>#NUM!</v>
      </c>
      <c r="AY506" s="162" t="e">
        <f t="shared" si="99"/>
        <v>#NUM!</v>
      </c>
      <c r="AZ506" s="162" t="e">
        <f t="shared" si="99"/>
        <v>#NUM!</v>
      </c>
      <c r="BA506" s="162" t="e">
        <f t="shared" si="99"/>
        <v>#NUM!</v>
      </c>
      <c r="BB506" s="162" t="e">
        <f t="shared" si="99"/>
        <v>#NUM!</v>
      </c>
      <c r="BC506" s="162" t="e">
        <f t="shared" si="99"/>
        <v>#NUM!</v>
      </c>
      <c r="BD506" s="162" t="e">
        <f t="shared" si="99"/>
        <v>#NUM!</v>
      </c>
      <c r="BE506" s="162" t="e">
        <f t="shared" si="99"/>
        <v>#NUM!</v>
      </c>
      <c r="BF506" s="162" t="e">
        <f t="shared" si="99"/>
        <v>#NUM!</v>
      </c>
      <c r="BG506" s="162" t="e">
        <f t="shared" si="99"/>
        <v>#NUM!</v>
      </c>
      <c r="BH506" s="162" t="e">
        <f t="shared" si="99"/>
        <v>#NUM!</v>
      </c>
      <c r="BI506" s="162" t="e">
        <f t="shared" si="99"/>
        <v>#NUM!</v>
      </c>
      <c r="BJ506" s="162" t="e">
        <f t="shared" si="99"/>
        <v>#NUM!</v>
      </c>
      <c r="BK506" s="162" t="e">
        <f t="shared" si="99"/>
        <v>#NUM!</v>
      </c>
      <c r="BL506" s="162" t="e">
        <f t="shared" si="99"/>
        <v>#NUM!</v>
      </c>
      <c r="BM506" s="162" t="e">
        <f t="shared" si="100"/>
        <v>#NUM!</v>
      </c>
      <c r="BN506" s="162" t="e">
        <f t="shared" si="100"/>
        <v>#NUM!</v>
      </c>
      <c r="BO506" s="162" t="e">
        <f t="shared" si="100"/>
        <v>#NUM!</v>
      </c>
      <c r="BP506" s="162" t="e">
        <f t="shared" si="100"/>
        <v>#NUM!</v>
      </c>
      <c r="BQ506" s="162" t="e">
        <f t="shared" si="100"/>
        <v>#NUM!</v>
      </c>
      <c r="BR506" s="162" t="e">
        <f t="shared" si="100"/>
        <v>#NUM!</v>
      </c>
      <c r="BS506" s="162" t="e">
        <f t="shared" si="100"/>
        <v>#NUM!</v>
      </c>
      <c r="BT506" s="162" t="e">
        <f t="shared" si="100"/>
        <v>#NUM!</v>
      </c>
      <c r="BU506" s="162" t="e">
        <f t="shared" si="100"/>
        <v>#NUM!</v>
      </c>
      <c r="BV506" s="162" t="e">
        <f t="shared" si="100"/>
        <v>#NUM!</v>
      </c>
      <c r="BW506" s="162" t="e">
        <f t="shared" si="100"/>
        <v>#NUM!</v>
      </c>
      <c r="BX506" s="162" t="e">
        <f t="shared" si="100"/>
        <v>#NUM!</v>
      </c>
      <c r="BY506" s="162" t="e">
        <f t="shared" si="100"/>
        <v>#NUM!</v>
      </c>
      <c r="BZ506" s="162" t="e">
        <f t="shared" si="100"/>
        <v>#NUM!</v>
      </c>
      <c r="CA506" s="162" t="e">
        <f t="shared" si="100"/>
        <v>#NUM!</v>
      </c>
      <c r="CB506" s="162" t="e">
        <f t="shared" si="100"/>
        <v>#NUM!</v>
      </c>
      <c r="CC506" s="162" t="e">
        <f t="shared" si="100"/>
        <v>#NUM!</v>
      </c>
      <c r="CD506" s="162" t="e">
        <f t="shared" si="100"/>
        <v>#NUM!</v>
      </c>
      <c r="CE506" s="162" t="e">
        <f t="shared" si="100"/>
        <v>#NUM!</v>
      </c>
      <c r="CF506" s="162" t="e">
        <f t="shared" si="100"/>
        <v>#NUM!</v>
      </c>
      <c r="CG506" s="162" t="e">
        <f t="shared" si="100"/>
        <v>#NUM!</v>
      </c>
      <c r="CH506" s="162" t="e">
        <f t="shared" si="100"/>
        <v>#NUM!</v>
      </c>
      <c r="CI506" s="162" t="e">
        <f t="shared" si="100"/>
        <v>#NUM!</v>
      </c>
      <c r="CJ506" s="162" t="e">
        <f t="shared" si="100"/>
        <v>#NUM!</v>
      </c>
      <c r="CK506" s="162" t="e">
        <f t="shared" si="100"/>
        <v>#NUM!</v>
      </c>
      <c r="CL506" s="162" t="e">
        <f t="shared" si="100"/>
        <v>#NUM!</v>
      </c>
      <c r="CM506" s="162" t="e">
        <f t="shared" si="100"/>
        <v>#NUM!</v>
      </c>
      <c r="CN506" s="162" t="e">
        <f t="shared" si="100"/>
        <v>#NUM!</v>
      </c>
      <c r="CO506" s="162" t="e">
        <f t="shared" si="100"/>
        <v>#NUM!</v>
      </c>
      <c r="CP506" s="162" t="e">
        <f t="shared" si="100"/>
        <v>#NUM!</v>
      </c>
    </row>
    <row r="507" spans="13:94" ht="15" customHeight="1" x14ac:dyDescent="0.3">
      <c r="M507" s="2">
        <f t="shared" si="102"/>
        <v>4</v>
      </c>
      <c r="N507" s="2" t="str">
        <f t="shared" si="101"/>
        <v/>
      </c>
      <c r="O507" s="2" t="e" cm="1">
        <f t="array" ref="O507">INDEX($A$400:$A$429,SMALL(IF(ISNUMBER(MATCH($B$400:$B$429,$O$502,0)),MATCH(ROW($B$400:$B$429),ROW($B$400:$B$429)),""),ROWS($A$1:A4)))</f>
        <v>#NUM!</v>
      </c>
      <c r="P507" s="162" t="e">
        <f t="shared" si="103"/>
        <v>#NUM!</v>
      </c>
      <c r="Q507" s="162" t="e">
        <f t="shared" si="99"/>
        <v>#NUM!</v>
      </c>
      <c r="R507" s="162" t="e">
        <f t="shared" si="99"/>
        <v>#NUM!</v>
      </c>
      <c r="S507" s="162" t="e">
        <f t="shared" si="99"/>
        <v>#NUM!</v>
      </c>
      <c r="T507" s="162" t="e">
        <f t="shared" si="99"/>
        <v>#NUM!</v>
      </c>
      <c r="U507" s="162" t="e">
        <f t="shared" si="99"/>
        <v>#NUM!</v>
      </c>
      <c r="V507" s="162" t="e">
        <f t="shared" si="99"/>
        <v>#NUM!</v>
      </c>
      <c r="W507" s="162" t="e">
        <f t="shared" si="99"/>
        <v>#NUM!</v>
      </c>
      <c r="X507" s="162" t="e">
        <f t="shared" si="99"/>
        <v>#NUM!</v>
      </c>
      <c r="Y507" s="162" t="e">
        <f t="shared" si="99"/>
        <v>#NUM!</v>
      </c>
      <c r="Z507" s="162" t="e">
        <f t="shared" si="99"/>
        <v>#NUM!</v>
      </c>
      <c r="AA507" s="162" t="e">
        <f t="shared" si="99"/>
        <v>#NUM!</v>
      </c>
      <c r="AB507" s="162" t="e">
        <f t="shared" si="99"/>
        <v>#NUM!</v>
      </c>
      <c r="AC507" s="162" t="e">
        <f t="shared" si="99"/>
        <v>#NUM!</v>
      </c>
      <c r="AD507" s="162" t="e">
        <f t="shared" si="99"/>
        <v>#NUM!</v>
      </c>
      <c r="AE507" s="162" t="e">
        <f t="shared" si="99"/>
        <v>#NUM!</v>
      </c>
      <c r="AF507" s="162" t="e">
        <f t="shared" si="99"/>
        <v>#NUM!</v>
      </c>
      <c r="AG507" s="162" t="e">
        <f t="shared" si="99"/>
        <v>#NUM!</v>
      </c>
      <c r="AH507" s="162" t="e">
        <f t="shared" si="99"/>
        <v>#NUM!</v>
      </c>
      <c r="AI507" s="162" t="e">
        <f t="shared" si="99"/>
        <v>#NUM!</v>
      </c>
      <c r="AJ507" s="162" t="e">
        <f t="shared" si="99"/>
        <v>#NUM!</v>
      </c>
      <c r="AK507" s="162" t="e">
        <f t="shared" si="99"/>
        <v>#NUM!</v>
      </c>
      <c r="AL507" s="162" t="e">
        <f t="shared" si="99"/>
        <v>#NUM!</v>
      </c>
      <c r="AM507" s="162" t="e">
        <f t="shared" si="99"/>
        <v>#NUM!</v>
      </c>
      <c r="AN507" s="162" t="e">
        <f t="shared" si="99"/>
        <v>#NUM!</v>
      </c>
      <c r="AO507" s="162" t="e">
        <f t="shared" si="99"/>
        <v>#NUM!</v>
      </c>
      <c r="AP507" s="162" t="e">
        <f t="shared" si="99"/>
        <v>#NUM!</v>
      </c>
      <c r="AQ507" s="162" t="e">
        <f t="shared" si="99"/>
        <v>#NUM!</v>
      </c>
      <c r="AR507" s="162" t="e">
        <f t="shared" si="99"/>
        <v>#NUM!</v>
      </c>
      <c r="AS507" s="162" t="e">
        <f t="shared" si="99"/>
        <v>#NUM!</v>
      </c>
      <c r="AT507" s="162" t="e">
        <f t="shared" si="99"/>
        <v>#NUM!</v>
      </c>
      <c r="AU507" s="162" t="e">
        <f t="shared" si="99"/>
        <v>#NUM!</v>
      </c>
      <c r="AV507" s="162" t="e">
        <f t="shared" si="99"/>
        <v>#NUM!</v>
      </c>
      <c r="AW507" s="162" t="e">
        <f t="shared" si="99"/>
        <v>#NUM!</v>
      </c>
      <c r="AX507" s="162" t="e">
        <f t="shared" si="99"/>
        <v>#NUM!</v>
      </c>
      <c r="AY507" s="162" t="e">
        <f t="shared" si="99"/>
        <v>#NUM!</v>
      </c>
      <c r="AZ507" s="162" t="e">
        <f t="shared" si="99"/>
        <v>#NUM!</v>
      </c>
      <c r="BA507" s="162" t="e">
        <f t="shared" si="99"/>
        <v>#NUM!</v>
      </c>
      <c r="BB507" s="162" t="e">
        <f t="shared" si="99"/>
        <v>#NUM!</v>
      </c>
      <c r="BC507" s="162" t="e">
        <f t="shared" si="99"/>
        <v>#NUM!</v>
      </c>
      <c r="BD507" s="162" t="e">
        <f t="shared" si="99"/>
        <v>#NUM!</v>
      </c>
      <c r="BE507" s="162" t="e">
        <f t="shared" si="99"/>
        <v>#NUM!</v>
      </c>
      <c r="BF507" s="162" t="e">
        <f t="shared" si="99"/>
        <v>#NUM!</v>
      </c>
      <c r="BG507" s="162" t="e">
        <f t="shared" si="99"/>
        <v>#NUM!</v>
      </c>
      <c r="BH507" s="162" t="e">
        <f t="shared" si="99"/>
        <v>#NUM!</v>
      </c>
      <c r="BI507" s="162" t="e">
        <f t="shared" si="99"/>
        <v>#NUM!</v>
      </c>
      <c r="BJ507" s="162" t="e">
        <f t="shared" si="99"/>
        <v>#NUM!</v>
      </c>
      <c r="BK507" s="162" t="e">
        <f t="shared" si="99"/>
        <v>#NUM!</v>
      </c>
      <c r="BL507" s="162" t="e">
        <f t="shared" si="99"/>
        <v>#NUM!</v>
      </c>
      <c r="BM507" s="162" t="e">
        <f t="shared" si="100"/>
        <v>#NUM!</v>
      </c>
      <c r="BN507" s="162" t="e">
        <f t="shared" si="100"/>
        <v>#NUM!</v>
      </c>
      <c r="BO507" s="162" t="e">
        <f t="shared" si="100"/>
        <v>#NUM!</v>
      </c>
      <c r="BP507" s="162" t="e">
        <f t="shared" si="100"/>
        <v>#NUM!</v>
      </c>
      <c r="BQ507" s="162" t="e">
        <f t="shared" si="100"/>
        <v>#NUM!</v>
      </c>
      <c r="BR507" s="162" t="e">
        <f t="shared" si="100"/>
        <v>#NUM!</v>
      </c>
      <c r="BS507" s="162" t="e">
        <f t="shared" si="100"/>
        <v>#NUM!</v>
      </c>
      <c r="BT507" s="162" t="e">
        <f t="shared" si="100"/>
        <v>#NUM!</v>
      </c>
      <c r="BU507" s="162" t="e">
        <f t="shared" si="100"/>
        <v>#NUM!</v>
      </c>
      <c r="BV507" s="162" t="e">
        <f t="shared" si="100"/>
        <v>#NUM!</v>
      </c>
      <c r="BW507" s="162" t="e">
        <f t="shared" si="100"/>
        <v>#NUM!</v>
      </c>
      <c r="BX507" s="162" t="e">
        <f t="shared" si="100"/>
        <v>#NUM!</v>
      </c>
      <c r="BY507" s="162" t="e">
        <f t="shared" si="100"/>
        <v>#NUM!</v>
      </c>
      <c r="BZ507" s="162" t="e">
        <f t="shared" si="100"/>
        <v>#NUM!</v>
      </c>
      <c r="CA507" s="162" t="e">
        <f t="shared" si="100"/>
        <v>#NUM!</v>
      </c>
      <c r="CB507" s="162" t="e">
        <f t="shared" si="100"/>
        <v>#NUM!</v>
      </c>
      <c r="CC507" s="162" t="e">
        <f t="shared" si="100"/>
        <v>#NUM!</v>
      </c>
      <c r="CD507" s="162" t="e">
        <f t="shared" si="100"/>
        <v>#NUM!</v>
      </c>
      <c r="CE507" s="162" t="e">
        <f t="shared" si="100"/>
        <v>#NUM!</v>
      </c>
      <c r="CF507" s="162" t="e">
        <f t="shared" si="100"/>
        <v>#NUM!</v>
      </c>
      <c r="CG507" s="162" t="e">
        <f t="shared" si="100"/>
        <v>#NUM!</v>
      </c>
      <c r="CH507" s="162" t="e">
        <f t="shared" si="100"/>
        <v>#NUM!</v>
      </c>
      <c r="CI507" s="162" t="e">
        <f t="shared" si="100"/>
        <v>#NUM!</v>
      </c>
      <c r="CJ507" s="162" t="e">
        <f t="shared" si="100"/>
        <v>#NUM!</v>
      </c>
      <c r="CK507" s="162" t="e">
        <f t="shared" si="100"/>
        <v>#NUM!</v>
      </c>
      <c r="CL507" s="162" t="e">
        <f t="shared" si="100"/>
        <v>#NUM!</v>
      </c>
      <c r="CM507" s="162" t="e">
        <f t="shared" si="100"/>
        <v>#NUM!</v>
      </c>
      <c r="CN507" s="162" t="e">
        <f t="shared" si="100"/>
        <v>#NUM!</v>
      </c>
      <c r="CO507" s="162" t="e">
        <f t="shared" si="100"/>
        <v>#NUM!</v>
      </c>
      <c r="CP507" s="162" t="e">
        <f t="shared" si="100"/>
        <v>#NUM!</v>
      </c>
    </row>
    <row r="508" spans="13:94" ht="15" customHeight="1" x14ac:dyDescent="0.3">
      <c r="M508" s="2">
        <f t="shared" si="102"/>
        <v>5</v>
      </c>
      <c r="N508" s="2" t="str">
        <f t="shared" si="101"/>
        <v/>
      </c>
      <c r="O508" s="2" t="e" cm="1">
        <f t="array" ref="O508">INDEX($A$400:$A$429,SMALL(IF(ISNUMBER(MATCH($B$400:$B$429,$O$502,0)),MATCH(ROW($B$400:$B$429),ROW($B$400:$B$429)),""),ROWS($A$1:A5)))</f>
        <v>#NUM!</v>
      </c>
      <c r="P508" s="162" t="e">
        <f t="shared" si="103"/>
        <v>#NUM!</v>
      </c>
      <c r="Q508" s="162" t="e">
        <f t="shared" si="99"/>
        <v>#NUM!</v>
      </c>
      <c r="R508" s="162" t="e">
        <f t="shared" si="99"/>
        <v>#NUM!</v>
      </c>
      <c r="S508" s="162" t="e">
        <f t="shared" si="99"/>
        <v>#NUM!</v>
      </c>
      <c r="T508" s="162" t="e">
        <f t="shared" si="99"/>
        <v>#NUM!</v>
      </c>
      <c r="U508" s="162" t="e">
        <f t="shared" si="99"/>
        <v>#NUM!</v>
      </c>
      <c r="V508" s="162" t="e">
        <f t="shared" si="99"/>
        <v>#NUM!</v>
      </c>
      <c r="W508" s="162" t="e">
        <f t="shared" si="99"/>
        <v>#NUM!</v>
      </c>
      <c r="X508" s="162" t="e">
        <f t="shared" si="99"/>
        <v>#NUM!</v>
      </c>
      <c r="Y508" s="162" t="e">
        <f t="shared" si="99"/>
        <v>#NUM!</v>
      </c>
      <c r="Z508" s="162" t="e">
        <f t="shared" si="99"/>
        <v>#NUM!</v>
      </c>
      <c r="AA508" s="162" t="e">
        <f t="shared" si="99"/>
        <v>#NUM!</v>
      </c>
      <c r="AB508" s="162" t="e">
        <f t="shared" si="99"/>
        <v>#NUM!</v>
      </c>
      <c r="AC508" s="162" t="e">
        <f t="shared" si="99"/>
        <v>#NUM!</v>
      </c>
      <c r="AD508" s="162" t="e">
        <f t="shared" si="99"/>
        <v>#NUM!</v>
      </c>
      <c r="AE508" s="162" t="e">
        <f t="shared" si="99"/>
        <v>#NUM!</v>
      </c>
      <c r="AF508" s="162" t="e">
        <f t="shared" si="99"/>
        <v>#NUM!</v>
      </c>
      <c r="AG508" s="162" t="e">
        <f t="shared" si="99"/>
        <v>#NUM!</v>
      </c>
      <c r="AH508" s="162" t="e">
        <f t="shared" si="99"/>
        <v>#NUM!</v>
      </c>
      <c r="AI508" s="162" t="e">
        <f t="shared" si="99"/>
        <v>#NUM!</v>
      </c>
      <c r="AJ508" s="162" t="e">
        <f t="shared" si="99"/>
        <v>#NUM!</v>
      </c>
      <c r="AK508" s="162" t="e">
        <f t="shared" si="99"/>
        <v>#NUM!</v>
      </c>
      <c r="AL508" s="162" t="e">
        <f t="shared" si="99"/>
        <v>#NUM!</v>
      </c>
      <c r="AM508" s="162" t="e">
        <f t="shared" si="99"/>
        <v>#NUM!</v>
      </c>
      <c r="AN508" s="162" t="e">
        <f t="shared" si="99"/>
        <v>#NUM!</v>
      </c>
      <c r="AO508" s="162" t="e">
        <f t="shared" si="99"/>
        <v>#NUM!</v>
      </c>
      <c r="AP508" s="162" t="e">
        <f t="shared" si="99"/>
        <v>#NUM!</v>
      </c>
      <c r="AQ508" s="162" t="e">
        <f t="shared" si="99"/>
        <v>#NUM!</v>
      </c>
      <c r="AR508" s="162" t="e">
        <f t="shared" si="99"/>
        <v>#NUM!</v>
      </c>
      <c r="AS508" s="162" t="e">
        <f t="shared" si="99"/>
        <v>#NUM!</v>
      </c>
      <c r="AT508" s="162" t="e">
        <f t="shared" si="99"/>
        <v>#NUM!</v>
      </c>
      <c r="AU508" s="162" t="e">
        <f t="shared" si="99"/>
        <v>#NUM!</v>
      </c>
      <c r="AV508" s="162" t="e">
        <f t="shared" si="99"/>
        <v>#NUM!</v>
      </c>
      <c r="AW508" s="162" t="e">
        <f t="shared" si="99"/>
        <v>#NUM!</v>
      </c>
      <c r="AX508" s="162" t="e">
        <f t="shared" si="99"/>
        <v>#NUM!</v>
      </c>
      <c r="AY508" s="162" t="e">
        <f t="shared" si="99"/>
        <v>#NUM!</v>
      </c>
      <c r="AZ508" s="162" t="e">
        <f t="shared" si="99"/>
        <v>#NUM!</v>
      </c>
      <c r="BA508" s="162" t="e">
        <f t="shared" si="99"/>
        <v>#NUM!</v>
      </c>
      <c r="BB508" s="162" t="e">
        <f t="shared" si="99"/>
        <v>#NUM!</v>
      </c>
      <c r="BC508" s="162" t="e">
        <f t="shared" si="99"/>
        <v>#NUM!</v>
      </c>
      <c r="BD508" s="162" t="e">
        <f t="shared" si="99"/>
        <v>#NUM!</v>
      </c>
      <c r="BE508" s="162" t="e">
        <f t="shared" si="99"/>
        <v>#NUM!</v>
      </c>
      <c r="BF508" s="162" t="e">
        <f t="shared" si="99"/>
        <v>#NUM!</v>
      </c>
      <c r="BG508" s="162" t="e">
        <f t="shared" si="99"/>
        <v>#NUM!</v>
      </c>
      <c r="BH508" s="162" t="e">
        <f t="shared" si="99"/>
        <v>#NUM!</v>
      </c>
      <c r="BI508" s="162" t="e">
        <f t="shared" si="99"/>
        <v>#NUM!</v>
      </c>
      <c r="BJ508" s="162" t="e">
        <f t="shared" si="99"/>
        <v>#NUM!</v>
      </c>
      <c r="BK508" s="162" t="e">
        <f t="shared" si="99"/>
        <v>#NUM!</v>
      </c>
      <c r="BL508" s="162" t="e">
        <f t="shared" si="99"/>
        <v>#NUM!</v>
      </c>
      <c r="BM508" s="162" t="e">
        <f t="shared" si="100"/>
        <v>#NUM!</v>
      </c>
      <c r="BN508" s="162" t="e">
        <f t="shared" si="100"/>
        <v>#NUM!</v>
      </c>
      <c r="BO508" s="162" t="e">
        <f t="shared" si="100"/>
        <v>#NUM!</v>
      </c>
      <c r="BP508" s="162" t="e">
        <f t="shared" si="100"/>
        <v>#NUM!</v>
      </c>
      <c r="BQ508" s="162" t="e">
        <f t="shared" si="100"/>
        <v>#NUM!</v>
      </c>
      <c r="BR508" s="162" t="e">
        <f t="shared" si="100"/>
        <v>#NUM!</v>
      </c>
      <c r="BS508" s="162" t="e">
        <f t="shared" si="100"/>
        <v>#NUM!</v>
      </c>
      <c r="BT508" s="162" t="e">
        <f t="shared" si="100"/>
        <v>#NUM!</v>
      </c>
      <c r="BU508" s="162" t="e">
        <f t="shared" si="100"/>
        <v>#NUM!</v>
      </c>
      <c r="BV508" s="162" t="e">
        <f t="shared" si="100"/>
        <v>#NUM!</v>
      </c>
      <c r="BW508" s="162" t="e">
        <f t="shared" si="100"/>
        <v>#NUM!</v>
      </c>
      <c r="BX508" s="162" t="e">
        <f t="shared" si="100"/>
        <v>#NUM!</v>
      </c>
      <c r="BY508" s="162" t="e">
        <f t="shared" si="100"/>
        <v>#NUM!</v>
      </c>
      <c r="BZ508" s="162" t="e">
        <f t="shared" si="100"/>
        <v>#NUM!</v>
      </c>
      <c r="CA508" s="162" t="e">
        <f t="shared" si="100"/>
        <v>#NUM!</v>
      </c>
      <c r="CB508" s="162" t="e">
        <f t="shared" si="100"/>
        <v>#NUM!</v>
      </c>
      <c r="CC508" s="162" t="e">
        <f t="shared" si="100"/>
        <v>#NUM!</v>
      </c>
      <c r="CD508" s="162" t="e">
        <f t="shared" si="100"/>
        <v>#NUM!</v>
      </c>
      <c r="CE508" s="162" t="e">
        <f t="shared" si="100"/>
        <v>#NUM!</v>
      </c>
      <c r="CF508" s="162" t="e">
        <f t="shared" si="100"/>
        <v>#NUM!</v>
      </c>
      <c r="CG508" s="162" t="e">
        <f t="shared" si="100"/>
        <v>#NUM!</v>
      </c>
      <c r="CH508" s="162" t="e">
        <f t="shared" si="100"/>
        <v>#NUM!</v>
      </c>
      <c r="CI508" s="162" t="e">
        <f t="shared" si="100"/>
        <v>#NUM!</v>
      </c>
      <c r="CJ508" s="162" t="e">
        <f t="shared" si="100"/>
        <v>#NUM!</v>
      </c>
      <c r="CK508" s="162" t="e">
        <f t="shared" si="100"/>
        <v>#NUM!</v>
      </c>
      <c r="CL508" s="162" t="e">
        <f t="shared" si="100"/>
        <v>#NUM!</v>
      </c>
      <c r="CM508" s="162" t="e">
        <f t="shared" si="100"/>
        <v>#NUM!</v>
      </c>
      <c r="CN508" s="162" t="e">
        <f t="shared" si="100"/>
        <v>#NUM!</v>
      </c>
      <c r="CO508" s="162" t="e">
        <f t="shared" si="100"/>
        <v>#NUM!</v>
      </c>
      <c r="CP508" s="162" t="e">
        <f t="shared" si="100"/>
        <v>#NUM!</v>
      </c>
    </row>
    <row r="509" spans="13:94" ht="15" customHeight="1" x14ac:dyDescent="0.3">
      <c r="M509" s="2">
        <f t="shared" si="102"/>
        <v>6</v>
      </c>
      <c r="N509" s="2" t="str">
        <f t="shared" si="101"/>
        <v/>
      </c>
      <c r="O509" s="2" t="e" cm="1">
        <f t="array" ref="O509">INDEX($A$400:$A$429,SMALL(IF(ISNUMBER(MATCH($B$400:$B$429,$O$502,0)),MATCH(ROW($B$400:$B$429),ROW($B$400:$B$429)),""),ROWS($A$1:A6)))</f>
        <v>#NUM!</v>
      </c>
      <c r="P509" s="162" t="e">
        <f t="shared" si="103"/>
        <v>#NUM!</v>
      </c>
      <c r="Q509" s="162" t="e">
        <f t="shared" si="99"/>
        <v>#NUM!</v>
      </c>
      <c r="R509" s="162" t="e">
        <f t="shared" si="99"/>
        <v>#NUM!</v>
      </c>
      <c r="S509" s="162" t="e">
        <f t="shared" si="99"/>
        <v>#NUM!</v>
      </c>
      <c r="T509" s="162" t="e">
        <f t="shared" si="99"/>
        <v>#NUM!</v>
      </c>
      <c r="U509" s="162" t="e">
        <f t="shared" si="99"/>
        <v>#NUM!</v>
      </c>
      <c r="V509" s="162" t="e">
        <f t="shared" si="99"/>
        <v>#NUM!</v>
      </c>
      <c r="W509" s="162" t="e">
        <f t="shared" si="99"/>
        <v>#NUM!</v>
      </c>
      <c r="X509" s="162" t="e">
        <f t="shared" si="99"/>
        <v>#NUM!</v>
      </c>
      <c r="Y509" s="162" t="e">
        <f t="shared" si="99"/>
        <v>#NUM!</v>
      </c>
      <c r="Z509" s="162" t="e">
        <f t="shared" si="99"/>
        <v>#NUM!</v>
      </c>
      <c r="AA509" s="162" t="e">
        <f t="shared" ref="AA509:BM513" si="104">INDEX(AA$14:AA$217,(MATCH($N509&amp;$O509,$H$14:$H$217,0)))</f>
        <v>#NUM!</v>
      </c>
      <c r="AB509" s="162" t="e">
        <f t="shared" si="104"/>
        <v>#NUM!</v>
      </c>
      <c r="AC509" s="162" t="e">
        <f t="shared" si="104"/>
        <v>#NUM!</v>
      </c>
      <c r="AD509" s="162" t="e">
        <f t="shared" si="104"/>
        <v>#NUM!</v>
      </c>
      <c r="AE509" s="162" t="e">
        <f t="shared" si="104"/>
        <v>#NUM!</v>
      </c>
      <c r="AF509" s="162" t="e">
        <f t="shared" si="104"/>
        <v>#NUM!</v>
      </c>
      <c r="AG509" s="162" t="e">
        <f t="shared" si="104"/>
        <v>#NUM!</v>
      </c>
      <c r="AH509" s="162" t="e">
        <f t="shared" si="104"/>
        <v>#NUM!</v>
      </c>
      <c r="AI509" s="162" t="e">
        <f t="shared" si="104"/>
        <v>#NUM!</v>
      </c>
      <c r="AJ509" s="162" t="e">
        <f t="shared" si="104"/>
        <v>#NUM!</v>
      </c>
      <c r="AK509" s="162" t="e">
        <f t="shared" si="104"/>
        <v>#NUM!</v>
      </c>
      <c r="AL509" s="162" t="e">
        <f t="shared" si="104"/>
        <v>#NUM!</v>
      </c>
      <c r="AM509" s="162" t="e">
        <f t="shared" si="104"/>
        <v>#NUM!</v>
      </c>
      <c r="AN509" s="162" t="e">
        <f t="shared" si="104"/>
        <v>#NUM!</v>
      </c>
      <c r="AO509" s="162" t="e">
        <f t="shared" si="104"/>
        <v>#NUM!</v>
      </c>
      <c r="AP509" s="162" t="e">
        <f t="shared" si="104"/>
        <v>#NUM!</v>
      </c>
      <c r="AQ509" s="162" t="e">
        <f t="shared" si="104"/>
        <v>#NUM!</v>
      </c>
      <c r="AR509" s="162" t="e">
        <f t="shared" si="104"/>
        <v>#NUM!</v>
      </c>
      <c r="AS509" s="162" t="e">
        <f t="shared" si="104"/>
        <v>#NUM!</v>
      </c>
      <c r="AT509" s="162" t="e">
        <f t="shared" si="104"/>
        <v>#NUM!</v>
      </c>
      <c r="AU509" s="162" t="e">
        <f t="shared" si="104"/>
        <v>#NUM!</v>
      </c>
      <c r="AV509" s="162" t="e">
        <f t="shared" si="104"/>
        <v>#NUM!</v>
      </c>
      <c r="AW509" s="162" t="e">
        <f t="shared" si="104"/>
        <v>#NUM!</v>
      </c>
      <c r="AX509" s="162" t="e">
        <f t="shared" si="104"/>
        <v>#NUM!</v>
      </c>
      <c r="AY509" s="162" t="e">
        <f t="shared" si="104"/>
        <v>#NUM!</v>
      </c>
      <c r="AZ509" s="162" t="e">
        <f t="shared" si="104"/>
        <v>#NUM!</v>
      </c>
      <c r="BA509" s="162" t="e">
        <f t="shared" si="104"/>
        <v>#NUM!</v>
      </c>
      <c r="BB509" s="162" t="e">
        <f t="shared" si="104"/>
        <v>#NUM!</v>
      </c>
      <c r="BC509" s="162" t="e">
        <f t="shared" si="104"/>
        <v>#NUM!</v>
      </c>
      <c r="BD509" s="162" t="e">
        <f t="shared" si="104"/>
        <v>#NUM!</v>
      </c>
      <c r="BE509" s="162" t="e">
        <f t="shared" si="104"/>
        <v>#NUM!</v>
      </c>
      <c r="BF509" s="162" t="e">
        <f t="shared" si="104"/>
        <v>#NUM!</v>
      </c>
      <c r="BG509" s="162" t="e">
        <f t="shared" si="104"/>
        <v>#NUM!</v>
      </c>
      <c r="BH509" s="162" t="e">
        <f t="shared" si="104"/>
        <v>#NUM!</v>
      </c>
      <c r="BI509" s="162" t="e">
        <f t="shared" si="104"/>
        <v>#NUM!</v>
      </c>
      <c r="BJ509" s="162" t="e">
        <f t="shared" si="104"/>
        <v>#NUM!</v>
      </c>
      <c r="BK509" s="162" t="e">
        <f t="shared" si="104"/>
        <v>#NUM!</v>
      </c>
      <c r="BL509" s="162" t="e">
        <f t="shared" si="104"/>
        <v>#NUM!</v>
      </c>
      <c r="BM509" s="162" t="e">
        <f t="shared" si="104"/>
        <v>#NUM!</v>
      </c>
      <c r="BN509" s="162" t="e">
        <f t="shared" si="100"/>
        <v>#NUM!</v>
      </c>
      <c r="BO509" s="162" t="e">
        <f t="shared" si="100"/>
        <v>#NUM!</v>
      </c>
      <c r="BP509" s="162" t="e">
        <f t="shared" si="100"/>
        <v>#NUM!</v>
      </c>
      <c r="BQ509" s="162" t="e">
        <f t="shared" si="100"/>
        <v>#NUM!</v>
      </c>
      <c r="BR509" s="162" t="e">
        <f t="shared" si="100"/>
        <v>#NUM!</v>
      </c>
      <c r="BS509" s="162" t="e">
        <f t="shared" si="100"/>
        <v>#NUM!</v>
      </c>
      <c r="BT509" s="162" t="e">
        <f t="shared" si="100"/>
        <v>#NUM!</v>
      </c>
      <c r="BU509" s="162" t="e">
        <f t="shared" si="100"/>
        <v>#NUM!</v>
      </c>
      <c r="BV509" s="162" t="e">
        <f t="shared" si="100"/>
        <v>#NUM!</v>
      </c>
      <c r="BW509" s="162" t="e">
        <f t="shared" si="100"/>
        <v>#NUM!</v>
      </c>
      <c r="BX509" s="162" t="e">
        <f t="shared" si="100"/>
        <v>#NUM!</v>
      </c>
      <c r="BY509" s="162" t="e">
        <f t="shared" si="100"/>
        <v>#NUM!</v>
      </c>
      <c r="BZ509" s="162" t="e">
        <f t="shared" si="100"/>
        <v>#NUM!</v>
      </c>
      <c r="CA509" s="162" t="e">
        <f t="shared" si="100"/>
        <v>#NUM!</v>
      </c>
      <c r="CB509" s="162" t="e">
        <f t="shared" si="100"/>
        <v>#NUM!</v>
      </c>
      <c r="CC509" s="162" t="e">
        <f t="shared" si="100"/>
        <v>#NUM!</v>
      </c>
      <c r="CD509" s="162" t="e">
        <f t="shared" si="100"/>
        <v>#NUM!</v>
      </c>
      <c r="CE509" s="162" t="e">
        <f t="shared" si="100"/>
        <v>#NUM!</v>
      </c>
      <c r="CF509" s="162" t="e">
        <f t="shared" si="100"/>
        <v>#NUM!</v>
      </c>
      <c r="CG509" s="162" t="e">
        <f t="shared" si="100"/>
        <v>#NUM!</v>
      </c>
      <c r="CH509" s="162" t="e">
        <f t="shared" si="100"/>
        <v>#NUM!</v>
      </c>
      <c r="CI509" s="162" t="e">
        <f t="shared" si="100"/>
        <v>#NUM!</v>
      </c>
      <c r="CJ509" s="162" t="e">
        <f t="shared" si="100"/>
        <v>#NUM!</v>
      </c>
      <c r="CK509" s="162" t="e">
        <f t="shared" si="100"/>
        <v>#NUM!</v>
      </c>
      <c r="CL509" s="162" t="e">
        <f t="shared" si="100"/>
        <v>#NUM!</v>
      </c>
      <c r="CM509" s="162" t="e">
        <f t="shared" si="100"/>
        <v>#NUM!</v>
      </c>
      <c r="CN509" s="162" t="e">
        <f t="shared" si="100"/>
        <v>#NUM!</v>
      </c>
      <c r="CO509" s="162" t="e">
        <f t="shared" si="100"/>
        <v>#NUM!</v>
      </c>
      <c r="CP509" s="162" t="e">
        <f t="shared" si="100"/>
        <v>#NUM!</v>
      </c>
    </row>
    <row r="510" spans="13:94" ht="15" customHeight="1" x14ac:dyDescent="0.3">
      <c r="M510" s="2">
        <f t="shared" si="102"/>
        <v>7</v>
      </c>
      <c r="N510" s="2" t="str">
        <f t="shared" si="101"/>
        <v/>
      </c>
      <c r="O510" s="2" t="e" cm="1">
        <f t="array" ref="O510">INDEX($A$400:$A$429,SMALL(IF(ISNUMBER(MATCH($B$400:$B$429,$O$502,0)),MATCH(ROW($B$400:$B$429),ROW($B$400:$B$429)),""),ROWS($A$1:A7)))</f>
        <v>#NUM!</v>
      </c>
      <c r="P510" s="162" t="e">
        <f t="shared" si="103"/>
        <v>#NUM!</v>
      </c>
      <c r="Q510" s="162" t="e">
        <f t="shared" si="103"/>
        <v>#NUM!</v>
      </c>
      <c r="R510" s="162" t="e">
        <f t="shared" si="103"/>
        <v>#NUM!</v>
      </c>
      <c r="S510" s="162" t="e">
        <f t="shared" si="103"/>
        <v>#NUM!</v>
      </c>
      <c r="T510" s="162" t="e">
        <f t="shared" si="103"/>
        <v>#NUM!</v>
      </c>
      <c r="U510" s="162" t="e">
        <f t="shared" si="103"/>
        <v>#NUM!</v>
      </c>
      <c r="V510" s="162" t="e">
        <f t="shared" si="103"/>
        <v>#NUM!</v>
      </c>
      <c r="W510" s="162" t="e">
        <f t="shared" si="103"/>
        <v>#NUM!</v>
      </c>
      <c r="X510" s="162" t="e">
        <f t="shared" si="103"/>
        <v>#NUM!</v>
      </c>
      <c r="Y510" s="162" t="e">
        <f t="shared" si="103"/>
        <v>#NUM!</v>
      </c>
      <c r="Z510" s="162" t="e">
        <f t="shared" si="103"/>
        <v>#NUM!</v>
      </c>
      <c r="AA510" s="162" t="e">
        <f t="shared" si="103"/>
        <v>#NUM!</v>
      </c>
      <c r="AB510" s="162" t="e">
        <f t="shared" si="103"/>
        <v>#NUM!</v>
      </c>
      <c r="AC510" s="162" t="e">
        <f t="shared" si="103"/>
        <v>#NUM!</v>
      </c>
      <c r="AD510" s="162" t="e">
        <f t="shared" si="103"/>
        <v>#NUM!</v>
      </c>
      <c r="AE510" s="162" t="e">
        <f t="shared" si="103"/>
        <v>#NUM!</v>
      </c>
      <c r="AF510" s="162" t="e">
        <f t="shared" si="104"/>
        <v>#NUM!</v>
      </c>
      <c r="AG510" s="162" t="e">
        <f t="shared" si="104"/>
        <v>#NUM!</v>
      </c>
      <c r="AH510" s="162" t="e">
        <f t="shared" si="104"/>
        <v>#NUM!</v>
      </c>
      <c r="AI510" s="162" t="e">
        <f t="shared" si="104"/>
        <v>#NUM!</v>
      </c>
      <c r="AJ510" s="162" t="e">
        <f t="shared" si="104"/>
        <v>#NUM!</v>
      </c>
      <c r="AK510" s="162" t="e">
        <f t="shared" si="104"/>
        <v>#NUM!</v>
      </c>
      <c r="AL510" s="162" t="e">
        <f t="shared" si="104"/>
        <v>#NUM!</v>
      </c>
      <c r="AM510" s="162" t="e">
        <f t="shared" si="104"/>
        <v>#NUM!</v>
      </c>
      <c r="AN510" s="162" t="e">
        <f t="shared" si="104"/>
        <v>#NUM!</v>
      </c>
      <c r="AO510" s="162" t="e">
        <f t="shared" si="104"/>
        <v>#NUM!</v>
      </c>
      <c r="AP510" s="162" t="e">
        <f t="shared" si="104"/>
        <v>#NUM!</v>
      </c>
      <c r="AQ510" s="162" t="e">
        <f t="shared" si="104"/>
        <v>#NUM!</v>
      </c>
      <c r="AR510" s="162" t="e">
        <f t="shared" si="104"/>
        <v>#NUM!</v>
      </c>
      <c r="AS510" s="162" t="e">
        <f t="shared" si="104"/>
        <v>#NUM!</v>
      </c>
      <c r="AT510" s="162" t="e">
        <f t="shared" si="104"/>
        <v>#NUM!</v>
      </c>
      <c r="AU510" s="162" t="e">
        <f t="shared" si="104"/>
        <v>#NUM!</v>
      </c>
      <c r="AV510" s="162" t="e">
        <f t="shared" si="104"/>
        <v>#NUM!</v>
      </c>
      <c r="AW510" s="162" t="e">
        <f t="shared" si="104"/>
        <v>#NUM!</v>
      </c>
      <c r="AX510" s="162" t="e">
        <f t="shared" si="104"/>
        <v>#NUM!</v>
      </c>
      <c r="AY510" s="162" t="e">
        <f t="shared" si="104"/>
        <v>#NUM!</v>
      </c>
      <c r="AZ510" s="162" t="e">
        <f t="shared" si="104"/>
        <v>#NUM!</v>
      </c>
      <c r="BA510" s="162" t="e">
        <f t="shared" si="104"/>
        <v>#NUM!</v>
      </c>
      <c r="BB510" s="162" t="e">
        <f t="shared" si="104"/>
        <v>#NUM!</v>
      </c>
      <c r="BC510" s="162" t="e">
        <f t="shared" si="104"/>
        <v>#NUM!</v>
      </c>
      <c r="BD510" s="162" t="e">
        <f t="shared" si="104"/>
        <v>#NUM!</v>
      </c>
      <c r="BE510" s="162" t="e">
        <f t="shared" si="104"/>
        <v>#NUM!</v>
      </c>
      <c r="BF510" s="162" t="e">
        <f t="shared" si="104"/>
        <v>#NUM!</v>
      </c>
      <c r="BG510" s="162" t="e">
        <f t="shared" si="104"/>
        <v>#NUM!</v>
      </c>
      <c r="BH510" s="162" t="e">
        <f t="shared" si="104"/>
        <v>#NUM!</v>
      </c>
      <c r="BI510" s="162" t="e">
        <f t="shared" si="104"/>
        <v>#NUM!</v>
      </c>
      <c r="BJ510" s="162" t="e">
        <f t="shared" si="104"/>
        <v>#NUM!</v>
      </c>
      <c r="BK510" s="162" t="e">
        <f t="shared" si="104"/>
        <v>#NUM!</v>
      </c>
      <c r="BL510" s="162" t="e">
        <f t="shared" si="104"/>
        <v>#NUM!</v>
      </c>
      <c r="BM510" s="162" t="e">
        <f t="shared" si="100"/>
        <v>#NUM!</v>
      </c>
      <c r="BN510" s="162" t="e">
        <f t="shared" si="100"/>
        <v>#NUM!</v>
      </c>
      <c r="BO510" s="162" t="e">
        <f t="shared" si="100"/>
        <v>#NUM!</v>
      </c>
      <c r="BP510" s="162" t="e">
        <f t="shared" si="100"/>
        <v>#NUM!</v>
      </c>
      <c r="BQ510" s="162" t="e">
        <f t="shared" si="100"/>
        <v>#NUM!</v>
      </c>
      <c r="BR510" s="162" t="e">
        <f t="shared" si="100"/>
        <v>#NUM!</v>
      </c>
      <c r="BS510" s="162" t="e">
        <f t="shared" si="100"/>
        <v>#NUM!</v>
      </c>
      <c r="BT510" s="162" t="e">
        <f t="shared" si="100"/>
        <v>#NUM!</v>
      </c>
      <c r="BU510" s="162" t="e">
        <f t="shared" si="100"/>
        <v>#NUM!</v>
      </c>
      <c r="BV510" s="162" t="e">
        <f t="shared" si="100"/>
        <v>#NUM!</v>
      </c>
      <c r="BW510" s="162" t="e">
        <f t="shared" si="100"/>
        <v>#NUM!</v>
      </c>
      <c r="BX510" s="162" t="e">
        <f t="shared" si="100"/>
        <v>#NUM!</v>
      </c>
      <c r="BY510" s="162" t="e">
        <f t="shared" si="100"/>
        <v>#NUM!</v>
      </c>
      <c r="BZ510" s="162" t="e">
        <f t="shared" si="100"/>
        <v>#NUM!</v>
      </c>
      <c r="CA510" s="162" t="e">
        <f t="shared" si="100"/>
        <v>#NUM!</v>
      </c>
      <c r="CB510" s="162" t="e">
        <f t="shared" si="100"/>
        <v>#NUM!</v>
      </c>
      <c r="CC510" s="162" t="e">
        <f t="shared" si="100"/>
        <v>#NUM!</v>
      </c>
      <c r="CD510" s="162" t="e">
        <f t="shared" si="100"/>
        <v>#NUM!</v>
      </c>
      <c r="CE510" s="162" t="e">
        <f t="shared" si="100"/>
        <v>#NUM!</v>
      </c>
      <c r="CF510" s="162" t="e">
        <f t="shared" si="100"/>
        <v>#NUM!</v>
      </c>
      <c r="CG510" s="162" t="e">
        <f t="shared" si="100"/>
        <v>#NUM!</v>
      </c>
      <c r="CH510" s="162" t="e">
        <f t="shared" si="100"/>
        <v>#NUM!</v>
      </c>
      <c r="CI510" s="162" t="e">
        <f t="shared" si="100"/>
        <v>#NUM!</v>
      </c>
      <c r="CJ510" s="162" t="e">
        <f t="shared" si="100"/>
        <v>#NUM!</v>
      </c>
      <c r="CK510" s="162" t="e">
        <f t="shared" si="100"/>
        <v>#NUM!</v>
      </c>
      <c r="CL510" s="162" t="e">
        <f t="shared" si="100"/>
        <v>#NUM!</v>
      </c>
      <c r="CM510" s="162" t="e">
        <f t="shared" si="100"/>
        <v>#NUM!</v>
      </c>
      <c r="CN510" s="162" t="e">
        <f t="shared" si="100"/>
        <v>#NUM!</v>
      </c>
      <c r="CO510" s="162" t="e">
        <f t="shared" si="100"/>
        <v>#NUM!</v>
      </c>
      <c r="CP510" s="162" t="e">
        <f t="shared" si="100"/>
        <v>#NUM!</v>
      </c>
    </row>
    <row r="511" spans="13:94" ht="15" customHeight="1" x14ac:dyDescent="0.3">
      <c r="M511" s="2">
        <f t="shared" si="102"/>
        <v>8</v>
      </c>
      <c r="N511" s="2" t="str">
        <f t="shared" si="101"/>
        <v/>
      </c>
      <c r="O511" s="2" t="e" cm="1">
        <f t="array" ref="O511">INDEX($A$400:$A$429,SMALL(IF(ISNUMBER(MATCH($B$400:$B$429,$O$502,0)),MATCH(ROW($B$400:$B$429),ROW($B$400:$B$429)),""),ROWS($A$1:A8)))</f>
        <v>#NUM!</v>
      </c>
      <c r="P511" s="162" t="e">
        <f t="shared" si="103"/>
        <v>#NUM!</v>
      </c>
      <c r="Q511" s="162" t="e">
        <f t="shared" si="103"/>
        <v>#NUM!</v>
      </c>
      <c r="R511" s="162" t="e">
        <f t="shared" si="103"/>
        <v>#NUM!</v>
      </c>
      <c r="S511" s="162" t="e">
        <f t="shared" si="103"/>
        <v>#NUM!</v>
      </c>
      <c r="T511" s="162" t="e">
        <f t="shared" si="103"/>
        <v>#NUM!</v>
      </c>
      <c r="U511" s="162" t="e">
        <f t="shared" si="103"/>
        <v>#NUM!</v>
      </c>
      <c r="V511" s="162" t="e">
        <f t="shared" si="103"/>
        <v>#NUM!</v>
      </c>
      <c r="W511" s="162" t="e">
        <f t="shared" si="103"/>
        <v>#NUM!</v>
      </c>
      <c r="X511" s="162" t="e">
        <f t="shared" si="103"/>
        <v>#NUM!</v>
      </c>
      <c r="Y511" s="162" t="e">
        <f t="shared" si="103"/>
        <v>#NUM!</v>
      </c>
      <c r="Z511" s="162" t="e">
        <f t="shared" si="103"/>
        <v>#NUM!</v>
      </c>
      <c r="AA511" s="162" t="e">
        <f t="shared" si="103"/>
        <v>#NUM!</v>
      </c>
      <c r="AB511" s="162" t="e">
        <f t="shared" si="103"/>
        <v>#NUM!</v>
      </c>
      <c r="AC511" s="162" t="e">
        <f t="shared" si="103"/>
        <v>#NUM!</v>
      </c>
      <c r="AD511" s="162" t="e">
        <f t="shared" si="103"/>
        <v>#NUM!</v>
      </c>
      <c r="AE511" s="162" t="e">
        <f t="shared" si="103"/>
        <v>#NUM!</v>
      </c>
      <c r="AF511" s="162" t="e">
        <f t="shared" si="104"/>
        <v>#NUM!</v>
      </c>
      <c r="AG511" s="162" t="e">
        <f t="shared" si="104"/>
        <v>#NUM!</v>
      </c>
      <c r="AH511" s="162" t="e">
        <f t="shared" si="104"/>
        <v>#NUM!</v>
      </c>
      <c r="AI511" s="162" t="e">
        <f t="shared" si="104"/>
        <v>#NUM!</v>
      </c>
      <c r="AJ511" s="162" t="e">
        <f t="shared" si="104"/>
        <v>#NUM!</v>
      </c>
      <c r="AK511" s="162" t="e">
        <f t="shared" si="104"/>
        <v>#NUM!</v>
      </c>
      <c r="AL511" s="162" t="e">
        <f t="shared" si="104"/>
        <v>#NUM!</v>
      </c>
      <c r="AM511" s="162" t="e">
        <f t="shared" si="104"/>
        <v>#NUM!</v>
      </c>
      <c r="AN511" s="162" t="e">
        <f t="shared" si="104"/>
        <v>#NUM!</v>
      </c>
      <c r="AO511" s="162" t="e">
        <f t="shared" si="104"/>
        <v>#NUM!</v>
      </c>
      <c r="AP511" s="162" t="e">
        <f t="shared" si="104"/>
        <v>#NUM!</v>
      </c>
      <c r="AQ511" s="162" t="e">
        <f t="shared" si="104"/>
        <v>#NUM!</v>
      </c>
      <c r="AR511" s="162" t="e">
        <f t="shared" si="104"/>
        <v>#NUM!</v>
      </c>
      <c r="AS511" s="162" t="e">
        <f t="shared" si="104"/>
        <v>#NUM!</v>
      </c>
      <c r="AT511" s="162" t="e">
        <f t="shared" si="104"/>
        <v>#NUM!</v>
      </c>
      <c r="AU511" s="162" t="e">
        <f t="shared" si="104"/>
        <v>#NUM!</v>
      </c>
      <c r="AV511" s="162" t="e">
        <f t="shared" si="104"/>
        <v>#NUM!</v>
      </c>
      <c r="AW511" s="162" t="e">
        <f t="shared" si="104"/>
        <v>#NUM!</v>
      </c>
      <c r="AX511" s="162" t="e">
        <f t="shared" si="104"/>
        <v>#NUM!</v>
      </c>
      <c r="AY511" s="162" t="e">
        <f t="shared" si="104"/>
        <v>#NUM!</v>
      </c>
      <c r="AZ511" s="162" t="e">
        <f t="shared" si="104"/>
        <v>#NUM!</v>
      </c>
      <c r="BA511" s="162" t="e">
        <f t="shared" si="104"/>
        <v>#NUM!</v>
      </c>
      <c r="BB511" s="162" t="e">
        <f t="shared" si="104"/>
        <v>#NUM!</v>
      </c>
      <c r="BC511" s="162" t="e">
        <f t="shared" si="104"/>
        <v>#NUM!</v>
      </c>
      <c r="BD511" s="162" t="e">
        <f t="shared" si="104"/>
        <v>#NUM!</v>
      </c>
      <c r="BE511" s="162" t="e">
        <f t="shared" si="104"/>
        <v>#NUM!</v>
      </c>
      <c r="BF511" s="162" t="e">
        <f t="shared" si="104"/>
        <v>#NUM!</v>
      </c>
      <c r="BG511" s="162" t="e">
        <f t="shared" si="104"/>
        <v>#NUM!</v>
      </c>
      <c r="BH511" s="162" t="e">
        <f t="shared" si="104"/>
        <v>#NUM!</v>
      </c>
      <c r="BI511" s="162" t="e">
        <f t="shared" si="104"/>
        <v>#NUM!</v>
      </c>
      <c r="BJ511" s="162" t="e">
        <f t="shared" si="104"/>
        <v>#NUM!</v>
      </c>
      <c r="BK511" s="162" t="e">
        <f t="shared" si="104"/>
        <v>#NUM!</v>
      </c>
      <c r="BL511" s="162" t="e">
        <f t="shared" si="104"/>
        <v>#NUM!</v>
      </c>
      <c r="BM511" s="162" t="e">
        <f t="shared" si="100"/>
        <v>#NUM!</v>
      </c>
      <c r="BN511" s="162" t="e">
        <f t="shared" si="100"/>
        <v>#NUM!</v>
      </c>
      <c r="BO511" s="162" t="e">
        <f t="shared" si="100"/>
        <v>#NUM!</v>
      </c>
      <c r="BP511" s="162" t="e">
        <f t="shared" si="100"/>
        <v>#NUM!</v>
      </c>
      <c r="BQ511" s="162" t="e">
        <f t="shared" si="100"/>
        <v>#NUM!</v>
      </c>
      <c r="BR511" s="162" t="e">
        <f t="shared" si="100"/>
        <v>#NUM!</v>
      </c>
      <c r="BS511" s="162" t="e">
        <f t="shared" si="100"/>
        <v>#NUM!</v>
      </c>
      <c r="BT511" s="162" t="e">
        <f t="shared" si="100"/>
        <v>#NUM!</v>
      </c>
      <c r="BU511" s="162" t="e">
        <f t="shared" si="100"/>
        <v>#NUM!</v>
      </c>
      <c r="BV511" s="162" t="e">
        <f t="shared" si="100"/>
        <v>#NUM!</v>
      </c>
      <c r="BW511" s="162" t="e">
        <f t="shared" si="100"/>
        <v>#NUM!</v>
      </c>
      <c r="BX511" s="162" t="e">
        <f t="shared" si="100"/>
        <v>#NUM!</v>
      </c>
      <c r="BY511" s="162" t="e">
        <f t="shared" si="100"/>
        <v>#NUM!</v>
      </c>
      <c r="BZ511" s="162" t="e">
        <f t="shared" si="100"/>
        <v>#NUM!</v>
      </c>
      <c r="CA511" s="162" t="e">
        <f t="shared" si="100"/>
        <v>#NUM!</v>
      </c>
      <c r="CB511" s="162" t="e">
        <f t="shared" si="100"/>
        <v>#NUM!</v>
      </c>
      <c r="CC511" s="162" t="e">
        <f t="shared" si="100"/>
        <v>#NUM!</v>
      </c>
      <c r="CD511" s="162" t="e">
        <f t="shared" si="100"/>
        <v>#NUM!</v>
      </c>
      <c r="CE511" s="162" t="e">
        <f t="shared" si="100"/>
        <v>#NUM!</v>
      </c>
      <c r="CF511" s="162" t="e">
        <f t="shared" si="100"/>
        <v>#NUM!</v>
      </c>
      <c r="CG511" s="162" t="e">
        <f t="shared" si="100"/>
        <v>#NUM!</v>
      </c>
      <c r="CH511" s="162" t="e">
        <f t="shared" si="100"/>
        <v>#NUM!</v>
      </c>
      <c r="CI511" s="162" t="e">
        <f t="shared" si="100"/>
        <v>#NUM!</v>
      </c>
      <c r="CJ511" s="162" t="e">
        <f t="shared" si="100"/>
        <v>#NUM!</v>
      </c>
      <c r="CK511" s="162" t="e">
        <f t="shared" si="100"/>
        <v>#NUM!</v>
      </c>
      <c r="CL511" s="162" t="e">
        <f t="shared" si="100"/>
        <v>#NUM!</v>
      </c>
      <c r="CM511" s="162" t="e">
        <f t="shared" si="100"/>
        <v>#NUM!</v>
      </c>
      <c r="CN511" s="162" t="e">
        <f t="shared" si="100"/>
        <v>#NUM!</v>
      </c>
      <c r="CO511" s="162" t="e">
        <f t="shared" si="100"/>
        <v>#NUM!</v>
      </c>
      <c r="CP511" s="162" t="e">
        <f t="shared" si="100"/>
        <v>#NUM!</v>
      </c>
    </row>
    <row r="512" spans="13:94" ht="15" customHeight="1" x14ac:dyDescent="0.3">
      <c r="M512" s="2">
        <f t="shared" si="102"/>
        <v>9</v>
      </c>
      <c r="N512" s="2" t="str">
        <f t="shared" si="101"/>
        <v/>
      </c>
      <c r="O512" s="2" t="e" cm="1">
        <f t="array" ref="O512">INDEX($A$400:$A$429,SMALL(IF(ISNUMBER(MATCH($B$400:$B$429,$O$502,0)),MATCH(ROW($B$400:$B$429),ROW($B$400:$B$429)),""),ROWS($A$1:A9)))</f>
        <v>#NUM!</v>
      </c>
      <c r="P512" s="162" t="e">
        <f t="shared" si="103"/>
        <v>#NUM!</v>
      </c>
      <c r="Q512" s="162" t="e">
        <f t="shared" si="103"/>
        <v>#NUM!</v>
      </c>
      <c r="R512" s="162" t="e">
        <f t="shared" si="103"/>
        <v>#NUM!</v>
      </c>
      <c r="S512" s="162" t="e">
        <f t="shared" si="103"/>
        <v>#NUM!</v>
      </c>
      <c r="T512" s="162" t="e">
        <f t="shared" si="103"/>
        <v>#NUM!</v>
      </c>
      <c r="U512" s="162" t="e">
        <f t="shared" si="103"/>
        <v>#NUM!</v>
      </c>
      <c r="V512" s="162" t="e">
        <f t="shared" si="103"/>
        <v>#NUM!</v>
      </c>
      <c r="W512" s="162" t="e">
        <f t="shared" si="103"/>
        <v>#NUM!</v>
      </c>
      <c r="X512" s="162" t="e">
        <f t="shared" si="103"/>
        <v>#NUM!</v>
      </c>
      <c r="Y512" s="162" t="e">
        <f t="shared" si="103"/>
        <v>#NUM!</v>
      </c>
      <c r="Z512" s="162" t="e">
        <f t="shared" si="103"/>
        <v>#NUM!</v>
      </c>
      <c r="AA512" s="162" t="e">
        <f t="shared" si="103"/>
        <v>#NUM!</v>
      </c>
      <c r="AB512" s="162" t="e">
        <f t="shared" si="103"/>
        <v>#NUM!</v>
      </c>
      <c r="AC512" s="162" t="e">
        <f t="shared" si="103"/>
        <v>#NUM!</v>
      </c>
      <c r="AD512" s="162" t="e">
        <f t="shared" si="103"/>
        <v>#NUM!</v>
      </c>
      <c r="AE512" s="162" t="e">
        <f t="shared" si="103"/>
        <v>#NUM!</v>
      </c>
      <c r="AF512" s="162" t="e">
        <f t="shared" si="104"/>
        <v>#NUM!</v>
      </c>
      <c r="AG512" s="162" t="e">
        <f t="shared" si="104"/>
        <v>#NUM!</v>
      </c>
      <c r="AH512" s="162" t="e">
        <f t="shared" si="104"/>
        <v>#NUM!</v>
      </c>
      <c r="AI512" s="162" t="e">
        <f t="shared" si="104"/>
        <v>#NUM!</v>
      </c>
      <c r="AJ512" s="162" t="e">
        <f t="shared" si="104"/>
        <v>#NUM!</v>
      </c>
      <c r="AK512" s="162" t="e">
        <f t="shared" si="104"/>
        <v>#NUM!</v>
      </c>
      <c r="AL512" s="162" t="e">
        <f t="shared" si="104"/>
        <v>#NUM!</v>
      </c>
      <c r="AM512" s="162" t="e">
        <f t="shared" si="104"/>
        <v>#NUM!</v>
      </c>
      <c r="AN512" s="162" t="e">
        <f t="shared" si="104"/>
        <v>#NUM!</v>
      </c>
      <c r="AO512" s="162" t="e">
        <f t="shared" si="104"/>
        <v>#NUM!</v>
      </c>
      <c r="AP512" s="162" t="e">
        <f t="shared" si="104"/>
        <v>#NUM!</v>
      </c>
      <c r="AQ512" s="162" t="e">
        <f t="shared" si="104"/>
        <v>#NUM!</v>
      </c>
      <c r="AR512" s="162" t="e">
        <f t="shared" si="104"/>
        <v>#NUM!</v>
      </c>
      <c r="AS512" s="162" t="e">
        <f t="shared" si="104"/>
        <v>#NUM!</v>
      </c>
      <c r="AT512" s="162" t="e">
        <f t="shared" si="104"/>
        <v>#NUM!</v>
      </c>
      <c r="AU512" s="162" t="e">
        <f t="shared" si="104"/>
        <v>#NUM!</v>
      </c>
      <c r="AV512" s="162" t="e">
        <f t="shared" si="104"/>
        <v>#NUM!</v>
      </c>
      <c r="AW512" s="162" t="e">
        <f t="shared" si="104"/>
        <v>#NUM!</v>
      </c>
      <c r="AX512" s="162" t="e">
        <f t="shared" si="104"/>
        <v>#NUM!</v>
      </c>
      <c r="AY512" s="162" t="e">
        <f t="shared" si="104"/>
        <v>#NUM!</v>
      </c>
      <c r="AZ512" s="162" t="e">
        <f t="shared" si="104"/>
        <v>#NUM!</v>
      </c>
      <c r="BA512" s="162" t="e">
        <f t="shared" si="104"/>
        <v>#NUM!</v>
      </c>
      <c r="BB512" s="162" t="e">
        <f t="shared" si="104"/>
        <v>#NUM!</v>
      </c>
      <c r="BC512" s="162" t="e">
        <f t="shared" si="104"/>
        <v>#NUM!</v>
      </c>
      <c r="BD512" s="162" t="e">
        <f t="shared" si="104"/>
        <v>#NUM!</v>
      </c>
      <c r="BE512" s="162" t="e">
        <f t="shared" si="104"/>
        <v>#NUM!</v>
      </c>
      <c r="BF512" s="162" t="e">
        <f t="shared" si="104"/>
        <v>#NUM!</v>
      </c>
      <c r="BG512" s="162" t="e">
        <f t="shared" si="104"/>
        <v>#NUM!</v>
      </c>
      <c r="BH512" s="162" t="e">
        <f t="shared" si="104"/>
        <v>#NUM!</v>
      </c>
      <c r="BI512" s="162" t="e">
        <f t="shared" si="104"/>
        <v>#NUM!</v>
      </c>
      <c r="BJ512" s="162" t="e">
        <f t="shared" si="104"/>
        <v>#NUM!</v>
      </c>
      <c r="BK512" s="162" t="e">
        <f t="shared" si="104"/>
        <v>#NUM!</v>
      </c>
      <c r="BL512" s="162" t="e">
        <f t="shared" si="104"/>
        <v>#NUM!</v>
      </c>
      <c r="BM512" s="162" t="e">
        <f t="shared" si="100"/>
        <v>#NUM!</v>
      </c>
      <c r="BN512" s="162" t="e">
        <f t="shared" si="100"/>
        <v>#NUM!</v>
      </c>
      <c r="BO512" s="162" t="e">
        <f t="shared" si="100"/>
        <v>#NUM!</v>
      </c>
      <c r="BP512" s="162" t="e">
        <f t="shared" si="100"/>
        <v>#NUM!</v>
      </c>
      <c r="BQ512" s="162" t="e">
        <f t="shared" si="100"/>
        <v>#NUM!</v>
      </c>
      <c r="BR512" s="162" t="e">
        <f t="shared" si="100"/>
        <v>#NUM!</v>
      </c>
      <c r="BS512" s="162" t="e">
        <f t="shared" si="100"/>
        <v>#NUM!</v>
      </c>
      <c r="BT512" s="162" t="e">
        <f t="shared" si="100"/>
        <v>#NUM!</v>
      </c>
      <c r="BU512" s="162" t="e">
        <f t="shared" si="100"/>
        <v>#NUM!</v>
      </c>
      <c r="BV512" s="162" t="e">
        <f t="shared" si="100"/>
        <v>#NUM!</v>
      </c>
      <c r="BW512" s="162" t="e">
        <f t="shared" si="100"/>
        <v>#NUM!</v>
      </c>
      <c r="BX512" s="162" t="e">
        <f t="shared" si="100"/>
        <v>#NUM!</v>
      </c>
      <c r="BY512" s="162" t="e">
        <f t="shared" si="100"/>
        <v>#NUM!</v>
      </c>
      <c r="BZ512" s="162" t="e">
        <f t="shared" si="100"/>
        <v>#NUM!</v>
      </c>
      <c r="CA512" s="162" t="e">
        <f t="shared" si="100"/>
        <v>#NUM!</v>
      </c>
      <c r="CB512" s="162" t="e">
        <f t="shared" si="100"/>
        <v>#NUM!</v>
      </c>
      <c r="CC512" s="162" t="e">
        <f t="shared" ref="BM512:CP513" si="105">INDEX(CC$14:CC$217,(MATCH($N512&amp;$O512,$H$14:$H$217,0)))</f>
        <v>#NUM!</v>
      </c>
      <c r="CD512" s="162" t="e">
        <f t="shared" si="105"/>
        <v>#NUM!</v>
      </c>
      <c r="CE512" s="162" t="e">
        <f t="shared" si="105"/>
        <v>#NUM!</v>
      </c>
      <c r="CF512" s="162" t="e">
        <f t="shared" si="105"/>
        <v>#NUM!</v>
      </c>
      <c r="CG512" s="162" t="e">
        <f t="shared" si="105"/>
        <v>#NUM!</v>
      </c>
      <c r="CH512" s="162" t="e">
        <f t="shared" si="105"/>
        <v>#NUM!</v>
      </c>
      <c r="CI512" s="162" t="e">
        <f t="shared" si="105"/>
        <v>#NUM!</v>
      </c>
      <c r="CJ512" s="162" t="e">
        <f t="shared" si="105"/>
        <v>#NUM!</v>
      </c>
      <c r="CK512" s="162" t="e">
        <f t="shared" si="105"/>
        <v>#NUM!</v>
      </c>
      <c r="CL512" s="162" t="e">
        <f t="shared" si="105"/>
        <v>#NUM!</v>
      </c>
      <c r="CM512" s="162" t="e">
        <f t="shared" si="105"/>
        <v>#NUM!</v>
      </c>
      <c r="CN512" s="162" t="e">
        <f t="shared" si="105"/>
        <v>#NUM!</v>
      </c>
      <c r="CO512" s="162" t="e">
        <f t="shared" si="105"/>
        <v>#NUM!</v>
      </c>
      <c r="CP512" s="162" t="e">
        <f t="shared" si="105"/>
        <v>#NUM!</v>
      </c>
    </row>
    <row r="513" spans="13:94" ht="15" customHeight="1" x14ac:dyDescent="0.3">
      <c r="M513" s="2">
        <f>M512+1</f>
        <v>10</v>
      </c>
      <c r="N513" s="2" t="str">
        <f t="shared" si="101"/>
        <v/>
      </c>
      <c r="O513" s="2" t="e" cm="1">
        <f t="array" ref="O513">INDEX($A$400:$A$429,SMALL(IF(ISNUMBER(MATCH($B$400:$B$429,$O$502,0)),MATCH(ROW($B$400:$B$429),ROW($B$400:$B$429)),""),ROWS($A$1:A10)))</f>
        <v>#NUM!</v>
      </c>
      <c r="P513" s="162" t="e">
        <f t="shared" si="103"/>
        <v>#NUM!</v>
      </c>
      <c r="Q513" s="162" t="e">
        <f t="shared" si="103"/>
        <v>#NUM!</v>
      </c>
      <c r="R513" s="162" t="e">
        <f t="shared" si="103"/>
        <v>#NUM!</v>
      </c>
      <c r="S513" s="162" t="e">
        <f t="shared" si="103"/>
        <v>#NUM!</v>
      </c>
      <c r="T513" s="162" t="e">
        <f t="shared" si="103"/>
        <v>#NUM!</v>
      </c>
      <c r="U513" s="162" t="e">
        <f t="shared" si="103"/>
        <v>#NUM!</v>
      </c>
      <c r="V513" s="162" t="e">
        <f t="shared" si="103"/>
        <v>#NUM!</v>
      </c>
      <c r="W513" s="162" t="e">
        <f t="shared" si="103"/>
        <v>#NUM!</v>
      </c>
      <c r="X513" s="162" t="e">
        <f t="shared" si="103"/>
        <v>#NUM!</v>
      </c>
      <c r="Y513" s="162" t="e">
        <f t="shared" si="103"/>
        <v>#NUM!</v>
      </c>
      <c r="Z513" s="162" t="e">
        <f t="shared" si="103"/>
        <v>#NUM!</v>
      </c>
      <c r="AA513" s="162" t="e">
        <f t="shared" si="103"/>
        <v>#NUM!</v>
      </c>
      <c r="AB513" s="162" t="e">
        <f t="shared" si="103"/>
        <v>#NUM!</v>
      </c>
      <c r="AC513" s="162" t="e">
        <f t="shared" si="103"/>
        <v>#NUM!</v>
      </c>
      <c r="AD513" s="162" t="e">
        <f t="shared" si="103"/>
        <v>#NUM!</v>
      </c>
      <c r="AE513" s="162" t="e">
        <f t="shared" si="103"/>
        <v>#NUM!</v>
      </c>
      <c r="AF513" s="162" t="e">
        <f t="shared" si="104"/>
        <v>#NUM!</v>
      </c>
      <c r="AG513" s="162" t="e">
        <f t="shared" si="104"/>
        <v>#NUM!</v>
      </c>
      <c r="AH513" s="162" t="e">
        <f t="shared" si="104"/>
        <v>#NUM!</v>
      </c>
      <c r="AI513" s="162" t="e">
        <f t="shared" si="104"/>
        <v>#NUM!</v>
      </c>
      <c r="AJ513" s="162" t="e">
        <f t="shared" si="104"/>
        <v>#NUM!</v>
      </c>
      <c r="AK513" s="162" t="e">
        <f t="shared" si="104"/>
        <v>#NUM!</v>
      </c>
      <c r="AL513" s="162" t="e">
        <f t="shared" si="104"/>
        <v>#NUM!</v>
      </c>
      <c r="AM513" s="162" t="e">
        <f t="shared" si="104"/>
        <v>#NUM!</v>
      </c>
      <c r="AN513" s="162" t="e">
        <f t="shared" si="104"/>
        <v>#NUM!</v>
      </c>
      <c r="AO513" s="162" t="e">
        <f t="shared" si="104"/>
        <v>#NUM!</v>
      </c>
      <c r="AP513" s="162" t="e">
        <f t="shared" si="104"/>
        <v>#NUM!</v>
      </c>
      <c r="AQ513" s="162" t="e">
        <f t="shared" si="104"/>
        <v>#NUM!</v>
      </c>
      <c r="AR513" s="162" t="e">
        <f t="shared" si="104"/>
        <v>#NUM!</v>
      </c>
      <c r="AS513" s="162" t="e">
        <f t="shared" si="104"/>
        <v>#NUM!</v>
      </c>
      <c r="AT513" s="162" t="e">
        <f t="shared" si="104"/>
        <v>#NUM!</v>
      </c>
      <c r="AU513" s="162" t="e">
        <f t="shared" si="104"/>
        <v>#NUM!</v>
      </c>
      <c r="AV513" s="162" t="e">
        <f t="shared" si="104"/>
        <v>#NUM!</v>
      </c>
      <c r="AW513" s="162" t="e">
        <f t="shared" si="104"/>
        <v>#NUM!</v>
      </c>
      <c r="AX513" s="162" t="e">
        <f t="shared" si="104"/>
        <v>#NUM!</v>
      </c>
      <c r="AY513" s="162" t="e">
        <f t="shared" si="104"/>
        <v>#NUM!</v>
      </c>
      <c r="AZ513" s="162" t="e">
        <f t="shared" si="104"/>
        <v>#NUM!</v>
      </c>
      <c r="BA513" s="162" t="e">
        <f t="shared" si="104"/>
        <v>#NUM!</v>
      </c>
      <c r="BB513" s="162" t="e">
        <f t="shared" si="104"/>
        <v>#NUM!</v>
      </c>
      <c r="BC513" s="162" t="e">
        <f t="shared" si="104"/>
        <v>#NUM!</v>
      </c>
      <c r="BD513" s="162" t="e">
        <f t="shared" si="104"/>
        <v>#NUM!</v>
      </c>
      <c r="BE513" s="162" t="e">
        <f t="shared" si="104"/>
        <v>#NUM!</v>
      </c>
      <c r="BF513" s="162" t="e">
        <f t="shared" si="104"/>
        <v>#NUM!</v>
      </c>
      <c r="BG513" s="162" t="e">
        <f t="shared" si="104"/>
        <v>#NUM!</v>
      </c>
      <c r="BH513" s="162" t="e">
        <f t="shared" si="104"/>
        <v>#NUM!</v>
      </c>
      <c r="BI513" s="162" t="e">
        <f t="shared" si="104"/>
        <v>#NUM!</v>
      </c>
      <c r="BJ513" s="162" t="e">
        <f t="shared" si="104"/>
        <v>#NUM!</v>
      </c>
      <c r="BK513" s="162" t="e">
        <f t="shared" si="104"/>
        <v>#NUM!</v>
      </c>
      <c r="BL513" s="162" t="e">
        <f t="shared" si="104"/>
        <v>#NUM!</v>
      </c>
      <c r="BM513" s="162" t="e">
        <f t="shared" si="105"/>
        <v>#NUM!</v>
      </c>
      <c r="BN513" s="162" t="e">
        <f t="shared" si="105"/>
        <v>#NUM!</v>
      </c>
      <c r="BO513" s="162" t="e">
        <f t="shared" si="105"/>
        <v>#NUM!</v>
      </c>
      <c r="BP513" s="162" t="e">
        <f t="shared" si="105"/>
        <v>#NUM!</v>
      </c>
      <c r="BQ513" s="162" t="e">
        <f t="shared" si="105"/>
        <v>#NUM!</v>
      </c>
      <c r="BR513" s="162" t="e">
        <f t="shared" si="105"/>
        <v>#NUM!</v>
      </c>
      <c r="BS513" s="162" t="e">
        <f t="shared" si="105"/>
        <v>#NUM!</v>
      </c>
      <c r="BT513" s="162" t="e">
        <f t="shared" si="105"/>
        <v>#NUM!</v>
      </c>
      <c r="BU513" s="162" t="e">
        <f t="shared" si="105"/>
        <v>#NUM!</v>
      </c>
      <c r="BV513" s="162" t="e">
        <f t="shared" si="105"/>
        <v>#NUM!</v>
      </c>
      <c r="BW513" s="162" t="e">
        <f t="shared" si="105"/>
        <v>#NUM!</v>
      </c>
      <c r="BX513" s="162" t="e">
        <f t="shared" si="105"/>
        <v>#NUM!</v>
      </c>
      <c r="BY513" s="162" t="e">
        <f t="shared" si="105"/>
        <v>#NUM!</v>
      </c>
      <c r="BZ513" s="162" t="e">
        <f t="shared" si="105"/>
        <v>#NUM!</v>
      </c>
      <c r="CA513" s="162" t="e">
        <f t="shared" si="105"/>
        <v>#NUM!</v>
      </c>
      <c r="CB513" s="162" t="e">
        <f t="shared" si="105"/>
        <v>#NUM!</v>
      </c>
      <c r="CC513" s="162" t="e">
        <f t="shared" si="105"/>
        <v>#NUM!</v>
      </c>
      <c r="CD513" s="162" t="e">
        <f t="shared" si="105"/>
        <v>#NUM!</v>
      </c>
      <c r="CE513" s="162" t="e">
        <f t="shared" si="105"/>
        <v>#NUM!</v>
      </c>
      <c r="CF513" s="162" t="e">
        <f t="shared" si="105"/>
        <v>#NUM!</v>
      </c>
      <c r="CG513" s="162" t="e">
        <f t="shared" si="105"/>
        <v>#NUM!</v>
      </c>
      <c r="CH513" s="162" t="e">
        <f t="shared" si="105"/>
        <v>#NUM!</v>
      </c>
      <c r="CI513" s="162" t="e">
        <f t="shared" si="105"/>
        <v>#NUM!</v>
      </c>
      <c r="CJ513" s="162" t="e">
        <f t="shared" si="105"/>
        <v>#NUM!</v>
      </c>
      <c r="CK513" s="162" t="e">
        <f t="shared" si="105"/>
        <v>#NUM!</v>
      </c>
      <c r="CL513" s="162" t="e">
        <f t="shared" si="105"/>
        <v>#NUM!</v>
      </c>
      <c r="CM513" s="162" t="e">
        <f t="shared" si="105"/>
        <v>#NUM!</v>
      </c>
      <c r="CN513" s="162" t="e">
        <f t="shared" si="105"/>
        <v>#NUM!</v>
      </c>
      <c r="CO513" s="162" t="e">
        <f t="shared" si="105"/>
        <v>#NUM!</v>
      </c>
      <c r="CP513" s="162" t="e">
        <f t="shared" si="105"/>
        <v>#NUM!</v>
      </c>
    </row>
    <row r="514" spans="13:94" ht="15" customHeight="1" x14ac:dyDescent="0.3">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row>
    <row r="515" spans="13:94" ht="15" customHeight="1" x14ac:dyDescent="0.3">
      <c r="O515" s="2" t="s">
        <v>134</v>
      </c>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row>
    <row r="516" spans="13:94" ht="15" customHeight="1" x14ac:dyDescent="0.3">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row>
    <row r="517" spans="13:94" ht="15" customHeight="1" x14ac:dyDescent="0.3">
      <c r="M517" s="2">
        <v>1</v>
      </c>
      <c r="N517" s="2" t="str">
        <f>IF(ISTEXT(O517),$O$515,"")</f>
        <v/>
      </c>
      <c r="O517" s="2" t="e" cm="1">
        <f t="array" ref="O517">INDEX($A$400:$A$429,SMALL(IF(ISNUMBER(MATCH($B$400:$B$429,$O$515,0)),MATCH(ROW($B$400:$B$429),ROW($B$400:$B$429)),""),ROWS($A$1:A1)))</f>
        <v>#NUM!</v>
      </c>
      <c r="P517" s="162" t="e">
        <f>INDEX(P$14:P$217,(MATCH($N517&amp;$O517,$H$14:$H$217,0)))</f>
        <v>#NUM!</v>
      </c>
      <c r="Q517" s="162" t="e">
        <f t="shared" ref="Q517:BL522" si="106">INDEX(Q$14:Q$217,(MATCH($N517&amp;$O517,$H$14:$H$217,0)))</f>
        <v>#NUM!</v>
      </c>
      <c r="R517" s="162" t="e">
        <f t="shared" si="106"/>
        <v>#NUM!</v>
      </c>
      <c r="S517" s="162" t="e">
        <f t="shared" si="106"/>
        <v>#NUM!</v>
      </c>
      <c r="T517" s="162" t="e">
        <f t="shared" si="106"/>
        <v>#NUM!</v>
      </c>
      <c r="U517" s="162" t="e">
        <f t="shared" si="106"/>
        <v>#NUM!</v>
      </c>
      <c r="V517" s="162" t="e">
        <f t="shared" si="106"/>
        <v>#NUM!</v>
      </c>
      <c r="W517" s="162" t="e">
        <f t="shared" si="106"/>
        <v>#NUM!</v>
      </c>
      <c r="X517" s="162" t="e">
        <f t="shared" si="106"/>
        <v>#NUM!</v>
      </c>
      <c r="Y517" s="162" t="e">
        <f t="shared" si="106"/>
        <v>#NUM!</v>
      </c>
      <c r="Z517" s="162" t="e">
        <f t="shared" si="106"/>
        <v>#NUM!</v>
      </c>
      <c r="AA517" s="162" t="e">
        <f t="shared" si="106"/>
        <v>#NUM!</v>
      </c>
      <c r="AB517" s="162" t="e">
        <f t="shared" si="106"/>
        <v>#NUM!</v>
      </c>
      <c r="AC517" s="162" t="e">
        <f t="shared" si="106"/>
        <v>#NUM!</v>
      </c>
      <c r="AD517" s="162" t="e">
        <f t="shared" si="106"/>
        <v>#NUM!</v>
      </c>
      <c r="AE517" s="162" t="e">
        <f t="shared" si="106"/>
        <v>#NUM!</v>
      </c>
      <c r="AF517" s="162" t="e">
        <f t="shared" si="106"/>
        <v>#NUM!</v>
      </c>
      <c r="AG517" s="162" t="e">
        <f t="shared" si="106"/>
        <v>#NUM!</v>
      </c>
      <c r="AH517" s="162" t="e">
        <f t="shared" si="106"/>
        <v>#NUM!</v>
      </c>
      <c r="AI517" s="162" t="e">
        <f t="shared" si="106"/>
        <v>#NUM!</v>
      </c>
      <c r="AJ517" s="162" t="e">
        <f t="shared" si="106"/>
        <v>#NUM!</v>
      </c>
      <c r="AK517" s="162" t="e">
        <f t="shared" si="106"/>
        <v>#NUM!</v>
      </c>
      <c r="AL517" s="162" t="e">
        <f t="shared" si="106"/>
        <v>#NUM!</v>
      </c>
      <c r="AM517" s="162" t="e">
        <f t="shared" si="106"/>
        <v>#NUM!</v>
      </c>
      <c r="AN517" s="162" t="e">
        <f t="shared" si="106"/>
        <v>#NUM!</v>
      </c>
      <c r="AO517" s="162" t="e">
        <f t="shared" si="106"/>
        <v>#NUM!</v>
      </c>
      <c r="AP517" s="162" t="e">
        <f t="shared" si="106"/>
        <v>#NUM!</v>
      </c>
      <c r="AQ517" s="162" t="e">
        <f t="shared" si="106"/>
        <v>#NUM!</v>
      </c>
      <c r="AR517" s="162" t="e">
        <f t="shared" si="106"/>
        <v>#NUM!</v>
      </c>
      <c r="AS517" s="162" t="e">
        <f t="shared" si="106"/>
        <v>#NUM!</v>
      </c>
      <c r="AT517" s="162" t="e">
        <f t="shared" si="106"/>
        <v>#NUM!</v>
      </c>
      <c r="AU517" s="162" t="e">
        <f t="shared" si="106"/>
        <v>#NUM!</v>
      </c>
      <c r="AV517" s="162" t="e">
        <f t="shared" si="106"/>
        <v>#NUM!</v>
      </c>
      <c r="AW517" s="162" t="e">
        <f t="shared" si="106"/>
        <v>#NUM!</v>
      </c>
      <c r="AX517" s="162" t="e">
        <f t="shared" si="106"/>
        <v>#NUM!</v>
      </c>
      <c r="AY517" s="162" t="e">
        <f t="shared" si="106"/>
        <v>#NUM!</v>
      </c>
      <c r="AZ517" s="162" t="e">
        <f t="shared" si="106"/>
        <v>#NUM!</v>
      </c>
      <c r="BA517" s="162" t="e">
        <f t="shared" si="106"/>
        <v>#NUM!</v>
      </c>
      <c r="BB517" s="162" t="e">
        <f t="shared" si="106"/>
        <v>#NUM!</v>
      </c>
      <c r="BC517" s="162" t="e">
        <f t="shared" si="106"/>
        <v>#NUM!</v>
      </c>
      <c r="BD517" s="162" t="e">
        <f t="shared" si="106"/>
        <v>#NUM!</v>
      </c>
      <c r="BE517" s="162" t="e">
        <f t="shared" si="106"/>
        <v>#NUM!</v>
      </c>
      <c r="BF517" s="162" t="e">
        <f t="shared" si="106"/>
        <v>#NUM!</v>
      </c>
      <c r="BG517" s="162" t="e">
        <f t="shared" si="106"/>
        <v>#NUM!</v>
      </c>
      <c r="BH517" s="162" t="e">
        <f t="shared" si="106"/>
        <v>#NUM!</v>
      </c>
      <c r="BI517" s="162" t="e">
        <f t="shared" si="106"/>
        <v>#NUM!</v>
      </c>
      <c r="BJ517" s="162" t="e">
        <f t="shared" si="106"/>
        <v>#NUM!</v>
      </c>
      <c r="BK517" s="162" t="e">
        <f t="shared" si="106"/>
        <v>#NUM!</v>
      </c>
      <c r="BL517" s="162" t="e">
        <f t="shared" si="106"/>
        <v>#NUM!</v>
      </c>
      <c r="BM517" s="162" t="e">
        <f t="shared" ref="BM517:CP525" si="107">INDEX(BM$14:BM$217,(MATCH($N517&amp;$O517,$H$14:$H$217,0)))</f>
        <v>#NUM!</v>
      </c>
      <c r="BN517" s="162" t="e">
        <f t="shared" si="107"/>
        <v>#NUM!</v>
      </c>
      <c r="BO517" s="162" t="e">
        <f t="shared" si="107"/>
        <v>#NUM!</v>
      </c>
      <c r="BP517" s="162" t="e">
        <f t="shared" si="107"/>
        <v>#NUM!</v>
      </c>
      <c r="BQ517" s="162" t="e">
        <f t="shared" si="107"/>
        <v>#NUM!</v>
      </c>
      <c r="BR517" s="162" t="e">
        <f t="shared" si="107"/>
        <v>#NUM!</v>
      </c>
      <c r="BS517" s="162" t="e">
        <f t="shared" si="107"/>
        <v>#NUM!</v>
      </c>
      <c r="BT517" s="162" t="e">
        <f t="shared" si="107"/>
        <v>#NUM!</v>
      </c>
      <c r="BU517" s="162" t="e">
        <f t="shared" si="107"/>
        <v>#NUM!</v>
      </c>
      <c r="BV517" s="162" t="e">
        <f t="shared" si="107"/>
        <v>#NUM!</v>
      </c>
      <c r="BW517" s="162" t="e">
        <f t="shared" si="107"/>
        <v>#NUM!</v>
      </c>
      <c r="BX517" s="162" t="e">
        <f t="shared" si="107"/>
        <v>#NUM!</v>
      </c>
      <c r="BY517" s="162" t="e">
        <f t="shared" si="107"/>
        <v>#NUM!</v>
      </c>
      <c r="BZ517" s="162" t="e">
        <f t="shared" si="107"/>
        <v>#NUM!</v>
      </c>
      <c r="CA517" s="162" t="e">
        <f t="shared" si="107"/>
        <v>#NUM!</v>
      </c>
      <c r="CB517" s="162" t="e">
        <f t="shared" si="107"/>
        <v>#NUM!</v>
      </c>
      <c r="CC517" s="162" t="e">
        <f t="shared" si="107"/>
        <v>#NUM!</v>
      </c>
      <c r="CD517" s="162" t="e">
        <f t="shared" si="107"/>
        <v>#NUM!</v>
      </c>
      <c r="CE517" s="162" t="e">
        <f t="shared" si="107"/>
        <v>#NUM!</v>
      </c>
      <c r="CF517" s="162" t="e">
        <f t="shared" si="107"/>
        <v>#NUM!</v>
      </c>
      <c r="CG517" s="162" t="e">
        <f t="shared" si="107"/>
        <v>#NUM!</v>
      </c>
      <c r="CH517" s="162" t="e">
        <f t="shared" si="107"/>
        <v>#NUM!</v>
      </c>
      <c r="CI517" s="162" t="e">
        <f t="shared" si="107"/>
        <v>#NUM!</v>
      </c>
      <c r="CJ517" s="162" t="e">
        <f t="shared" si="107"/>
        <v>#NUM!</v>
      </c>
      <c r="CK517" s="162" t="e">
        <f t="shared" si="107"/>
        <v>#NUM!</v>
      </c>
      <c r="CL517" s="162" t="e">
        <f t="shared" si="107"/>
        <v>#NUM!</v>
      </c>
      <c r="CM517" s="162" t="e">
        <f t="shared" si="107"/>
        <v>#NUM!</v>
      </c>
      <c r="CN517" s="162" t="e">
        <f t="shared" si="107"/>
        <v>#NUM!</v>
      </c>
      <c r="CO517" s="162" t="e">
        <f t="shared" si="107"/>
        <v>#NUM!</v>
      </c>
      <c r="CP517" s="162" t="e">
        <f t="shared" si="107"/>
        <v>#NUM!</v>
      </c>
    </row>
    <row r="518" spans="13:94" ht="15" customHeight="1" x14ac:dyDescent="0.3">
      <c r="M518" s="2">
        <f>M517+1</f>
        <v>2</v>
      </c>
      <c r="N518" s="2" t="str">
        <f t="shared" ref="N518:N526" si="108">IF(ISTEXT(O518),$O$515,"")</f>
        <v/>
      </c>
      <c r="O518" s="2" t="e" cm="1">
        <f t="array" ref="O518">INDEX($A$400:$A$429,SMALL(IF(ISNUMBER(MATCH($B$400:$B$429,$O$515,0)),MATCH(ROW($B$400:$B$429),ROW($B$400:$B$429)),""),ROWS($A$1:A2)))</f>
        <v>#NUM!</v>
      </c>
      <c r="P518" s="162" t="e">
        <f>INDEX(P$14:P$217,(MATCH($N518&amp;$O518,$H$14:$H$217,0)))</f>
        <v>#NUM!</v>
      </c>
      <c r="Q518" s="162" t="e">
        <f t="shared" si="106"/>
        <v>#NUM!</v>
      </c>
      <c r="R518" s="162" t="e">
        <f t="shared" si="106"/>
        <v>#NUM!</v>
      </c>
      <c r="S518" s="162" t="e">
        <f t="shared" si="106"/>
        <v>#NUM!</v>
      </c>
      <c r="T518" s="162" t="e">
        <f t="shared" si="106"/>
        <v>#NUM!</v>
      </c>
      <c r="U518" s="162" t="e">
        <f t="shared" si="106"/>
        <v>#NUM!</v>
      </c>
      <c r="V518" s="162" t="e">
        <f t="shared" si="106"/>
        <v>#NUM!</v>
      </c>
      <c r="W518" s="162" t="e">
        <f t="shared" si="106"/>
        <v>#NUM!</v>
      </c>
      <c r="X518" s="162" t="e">
        <f t="shared" si="106"/>
        <v>#NUM!</v>
      </c>
      <c r="Y518" s="162" t="e">
        <f t="shared" si="106"/>
        <v>#NUM!</v>
      </c>
      <c r="Z518" s="162" t="e">
        <f t="shared" si="106"/>
        <v>#NUM!</v>
      </c>
      <c r="AA518" s="162" t="e">
        <f t="shared" si="106"/>
        <v>#NUM!</v>
      </c>
      <c r="AB518" s="162" t="e">
        <f t="shared" si="106"/>
        <v>#NUM!</v>
      </c>
      <c r="AC518" s="162" t="e">
        <f t="shared" si="106"/>
        <v>#NUM!</v>
      </c>
      <c r="AD518" s="162" t="e">
        <f t="shared" si="106"/>
        <v>#NUM!</v>
      </c>
      <c r="AE518" s="162" t="e">
        <f t="shared" si="106"/>
        <v>#NUM!</v>
      </c>
      <c r="AF518" s="162" t="e">
        <f t="shared" si="106"/>
        <v>#NUM!</v>
      </c>
      <c r="AG518" s="162" t="e">
        <f t="shared" si="106"/>
        <v>#NUM!</v>
      </c>
      <c r="AH518" s="162" t="e">
        <f t="shared" si="106"/>
        <v>#NUM!</v>
      </c>
      <c r="AI518" s="162" t="e">
        <f t="shared" si="106"/>
        <v>#NUM!</v>
      </c>
      <c r="AJ518" s="162" t="e">
        <f t="shared" si="106"/>
        <v>#NUM!</v>
      </c>
      <c r="AK518" s="162" t="e">
        <f t="shared" si="106"/>
        <v>#NUM!</v>
      </c>
      <c r="AL518" s="162" t="e">
        <f t="shared" si="106"/>
        <v>#NUM!</v>
      </c>
      <c r="AM518" s="162" t="e">
        <f t="shared" si="106"/>
        <v>#NUM!</v>
      </c>
      <c r="AN518" s="162" t="e">
        <f t="shared" si="106"/>
        <v>#NUM!</v>
      </c>
      <c r="AO518" s="162" t="e">
        <f t="shared" si="106"/>
        <v>#NUM!</v>
      </c>
      <c r="AP518" s="162" t="e">
        <f t="shared" si="106"/>
        <v>#NUM!</v>
      </c>
      <c r="AQ518" s="162" t="e">
        <f t="shared" si="106"/>
        <v>#NUM!</v>
      </c>
      <c r="AR518" s="162" t="e">
        <f t="shared" si="106"/>
        <v>#NUM!</v>
      </c>
      <c r="AS518" s="162" t="e">
        <f t="shared" si="106"/>
        <v>#NUM!</v>
      </c>
      <c r="AT518" s="162" t="e">
        <f t="shared" si="106"/>
        <v>#NUM!</v>
      </c>
      <c r="AU518" s="162" t="e">
        <f t="shared" si="106"/>
        <v>#NUM!</v>
      </c>
      <c r="AV518" s="162" t="e">
        <f t="shared" si="106"/>
        <v>#NUM!</v>
      </c>
      <c r="AW518" s="162" t="e">
        <f t="shared" si="106"/>
        <v>#NUM!</v>
      </c>
      <c r="AX518" s="162" t="e">
        <f t="shared" si="106"/>
        <v>#NUM!</v>
      </c>
      <c r="AY518" s="162" t="e">
        <f t="shared" si="106"/>
        <v>#NUM!</v>
      </c>
      <c r="AZ518" s="162" t="e">
        <f t="shared" si="106"/>
        <v>#NUM!</v>
      </c>
      <c r="BA518" s="162" t="e">
        <f t="shared" si="106"/>
        <v>#NUM!</v>
      </c>
      <c r="BB518" s="162" t="e">
        <f t="shared" si="106"/>
        <v>#NUM!</v>
      </c>
      <c r="BC518" s="162" t="e">
        <f t="shared" si="106"/>
        <v>#NUM!</v>
      </c>
      <c r="BD518" s="162" t="e">
        <f t="shared" si="106"/>
        <v>#NUM!</v>
      </c>
      <c r="BE518" s="162" t="e">
        <f t="shared" si="106"/>
        <v>#NUM!</v>
      </c>
      <c r="BF518" s="162" t="e">
        <f t="shared" si="106"/>
        <v>#NUM!</v>
      </c>
      <c r="BG518" s="162" t="e">
        <f t="shared" si="106"/>
        <v>#NUM!</v>
      </c>
      <c r="BH518" s="162" t="e">
        <f t="shared" si="106"/>
        <v>#NUM!</v>
      </c>
      <c r="BI518" s="162" t="e">
        <f t="shared" si="106"/>
        <v>#NUM!</v>
      </c>
      <c r="BJ518" s="162" t="e">
        <f t="shared" si="106"/>
        <v>#NUM!</v>
      </c>
      <c r="BK518" s="162" t="e">
        <f t="shared" si="106"/>
        <v>#NUM!</v>
      </c>
      <c r="BL518" s="162" t="e">
        <f t="shared" si="106"/>
        <v>#NUM!</v>
      </c>
      <c r="BM518" s="162" t="e">
        <f t="shared" si="107"/>
        <v>#NUM!</v>
      </c>
      <c r="BN518" s="162" t="e">
        <f t="shared" si="107"/>
        <v>#NUM!</v>
      </c>
      <c r="BO518" s="162" t="e">
        <f t="shared" si="107"/>
        <v>#NUM!</v>
      </c>
      <c r="BP518" s="162" t="e">
        <f t="shared" si="107"/>
        <v>#NUM!</v>
      </c>
      <c r="BQ518" s="162" t="e">
        <f t="shared" si="107"/>
        <v>#NUM!</v>
      </c>
      <c r="BR518" s="162" t="e">
        <f t="shared" si="107"/>
        <v>#NUM!</v>
      </c>
      <c r="BS518" s="162" t="e">
        <f t="shared" si="107"/>
        <v>#NUM!</v>
      </c>
      <c r="BT518" s="162" t="e">
        <f t="shared" si="107"/>
        <v>#NUM!</v>
      </c>
      <c r="BU518" s="162" t="e">
        <f t="shared" si="107"/>
        <v>#NUM!</v>
      </c>
      <c r="BV518" s="162" t="e">
        <f t="shared" si="107"/>
        <v>#NUM!</v>
      </c>
      <c r="BW518" s="162" t="e">
        <f t="shared" si="107"/>
        <v>#NUM!</v>
      </c>
      <c r="BX518" s="162" t="e">
        <f t="shared" si="107"/>
        <v>#NUM!</v>
      </c>
      <c r="BY518" s="162" t="e">
        <f t="shared" si="107"/>
        <v>#NUM!</v>
      </c>
      <c r="BZ518" s="162" t="e">
        <f t="shared" si="107"/>
        <v>#NUM!</v>
      </c>
      <c r="CA518" s="162" t="e">
        <f t="shared" si="107"/>
        <v>#NUM!</v>
      </c>
      <c r="CB518" s="162" t="e">
        <f t="shared" si="107"/>
        <v>#NUM!</v>
      </c>
      <c r="CC518" s="162" t="e">
        <f t="shared" si="107"/>
        <v>#NUM!</v>
      </c>
      <c r="CD518" s="162" t="e">
        <f t="shared" si="107"/>
        <v>#NUM!</v>
      </c>
      <c r="CE518" s="162" t="e">
        <f t="shared" si="107"/>
        <v>#NUM!</v>
      </c>
      <c r="CF518" s="162" t="e">
        <f t="shared" si="107"/>
        <v>#NUM!</v>
      </c>
      <c r="CG518" s="162" t="e">
        <f t="shared" si="107"/>
        <v>#NUM!</v>
      </c>
      <c r="CH518" s="162" t="e">
        <f t="shared" si="107"/>
        <v>#NUM!</v>
      </c>
      <c r="CI518" s="162" t="e">
        <f t="shared" si="107"/>
        <v>#NUM!</v>
      </c>
      <c r="CJ518" s="162" t="e">
        <f t="shared" si="107"/>
        <v>#NUM!</v>
      </c>
      <c r="CK518" s="162" t="e">
        <f t="shared" si="107"/>
        <v>#NUM!</v>
      </c>
      <c r="CL518" s="162" t="e">
        <f t="shared" si="107"/>
        <v>#NUM!</v>
      </c>
      <c r="CM518" s="162" t="e">
        <f t="shared" si="107"/>
        <v>#NUM!</v>
      </c>
      <c r="CN518" s="162" t="e">
        <f t="shared" si="107"/>
        <v>#NUM!</v>
      </c>
      <c r="CO518" s="162" t="e">
        <f t="shared" si="107"/>
        <v>#NUM!</v>
      </c>
      <c r="CP518" s="162" t="e">
        <f t="shared" si="107"/>
        <v>#NUM!</v>
      </c>
    </row>
    <row r="519" spans="13:94" ht="15" customHeight="1" x14ac:dyDescent="0.3">
      <c r="M519" s="2">
        <f t="shared" ref="M519:M525" si="109">M518+1</f>
        <v>3</v>
      </c>
      <c r="N519" s="2" t="str">
        <f t="shared" si="108"/>
        <v/>
      </c>
      <c r="O519" s="2" t="e" cm="1">
        <f t="array" ref="O519">INDEX($A$400:$A$429,SMALL(IF(ISNUMBER(MATCH($B$400:$B$429,$O$515,0)),MATCH(ROW($B$400:$B$429),ROW($B$400:$B$429)),""),ROWS($A$1:A3)))</f>
        <v>#NUM!</v>
      </c>
      <c r="P519" s="162" t="e">
        <f t="shared" ref="P519:AE526" si="110">INDEX(P$14:P$217,(MATCH($N519&amp;$O519,$H$14:$H$217,0)))</f>
        <v>#NUM!</v>
      </c>
      <c r="Q519" s="162" t="e">
        <f t="shared" si="106"/>
        <v>#NUM!</v>
      </c>
      <c r="R519" s="162" t="e">
        <f t="shared" si="106"/>
        <v>#NUM!</v>
      </c>
      <c r="S519" s="162" t="e">
        <f t="shared" si="106"/>
        <v>#NUM!</v>
      </c>
      <c r="T519" s="162" t="e">
        <f t="shared" si="106"/>
        <v>#NUM!</v>
      </c>
      <c r="U519" s="162" t="e">
        <f t="shared" si="106"/>
        <v>#NUM!</v>
      </c>
      <c r="V519" s="162" t="e">
        <f t="shared" si="106"/>
        <v>#NUM!</v>
      </c>
      <c r="W519" s="162" t="e">
        <f t="shared" si="106"/>
        <v>#NUM!</v>
      </c>
      <c r="X519" s="162" t="e">
        <f t="shared" si="106"/>
        <v>#NUM!</v>
      </c>
      <c r="Y519" s="162" t="e">
        <f t="shared" si="106"/>
        <v>#NUM!</v>
      </c>
      <c r="Z519" s="162" t="e">
        <f t="shared" si="106"/>
        <v>#NUM!</v>
      </c>
      <c r="AA519" s="162" t="e">
        <f t="shared" si="106"/>
        <v>#NUM!</v>
      </c>
      <c r="AB519" s="162" t="e">
        <f t="shared" si="106"/>
        <v>#NUM!</v>
      </c>
      <c r="AC519" s="162" t="e">
        <f t="shared" si="106"/>
        <v>#NUM!</v>
      </c>
      <c r="AD519" s="162" t="e">
        <f t="shared" si="106"/>
        <v>#NUM!</v>
      </c>
      <c r="AE519" s="162" t="e">
        <f t="shared" si="106"/>
        <v>#NUM!</v>
      </c>
      <c r="AF519" s="162" t="e">
        <f t="shared" si="106"/>
        <v>#NUM!</v>
      </c>
      <c r="AG519" s="162" t="e">
        <f t="shared" si="106"/>
        <v>#NUM!</v>
      </c>
      <c r="AH519" s="162" t="e">
        <f t="shared" si="106"/>
        <v>#NUM!</v>
      </c>
      <c r="AI519" s="162" t="e">
        <f t="shared" si="106"/>
        <v>#NUM!</v>
      </c>
      <c r="AJ519" s="162" t="e">
        <f t="shared" si="106"/>
        <v>#NUM!</v>
      </c>
      <c r="AK519" s="162" t="e">
        <f t="shared" si="106"/>
        <v>#NUM!</v>
      </c>
      <c r="AL519" s="162" t="e">
        <f t="shared" si="106"/>
        <v>#NUM!</v>
      </c>
      <c r="AM519" s="162" t="e">
        <f t="shared" si="106"/>
        <v>#NUM!</v>
      </c>
      <c r="AN519" s="162" t="e">
        <f t="shared" si="106"/>
        <v>#NUM!</v>
      </c>
      <c r="AO519" s="162" t="e">
        <f t="shared" si="106"/>
        <v>#NUM!</v>
      </c>
      <c r="AP519" s="162" t="e">
        <f t="shared" si="106"/>
        <v>#NUM!</v>
      </c>
      <c r="AQ519" s="162" t="e">
        <f t="shared" si="106"/>
        <v>#NUM!</v>
      </c>
      <c r="AR519" s="162" t="e">
        <f t="shared" si="106"/>
        <v>#NUM!</v>
      </c>
      <c r="AS519" s="162" t="e">
        <f t="shared" si="106"/>
        <v>#NUM!</v>
      </c>
      <c r="AT519" s="162" t="e">
        <f t="shared" si="106"/>
        <v>#NUM!</v>
      </c>
      <c r="AU519" s="162" t="e">
        <f t="shared" si="106"/>
        <v>#NUM!</v>
      </c>
      <c r="AV519" s="162" t="e">
        <f t="shared" si="106"/>
        <v>#NUM!</v>
      </c>
      <c r="AW519" s="162" t="e">
        <f t="shared" si="106"/>
        <v>#NUM!</v>
      </c>
      <c r="AX519" s="162" t="e">
        <f t="shared" si="106"/>
        <v>#NUM!</v>
      </c>
      <c r="AY519" s="162" t="e">
        <f t="shared" si="106"/>
        <v>#NUM!</v>
      </c>
      <c r="AZ519" s="162" t="e">
        <f t="shared" si="106"/>
        <v>#NUM!</v>
      </c>
      <c r="BA519" s="162" t="e">
        <f t="shared" si="106"/>
        <v>#NUM!</v>
      </c>
      <c r="BB519" s="162" t="e">
        <f t="shared" si="106"/>
        <v>#NUM!</v>
      </c>
      <c r="BC519" s="162" t="e">
        <f t="shared" si="106"/>
        <v>#NUM!</v>
      </c>
      <c r="BD519" s="162" t="e">
        <f t="shared" si="106"/>
        <v>#NUM!</v>
      </c>
      <c r="BE519" s="162" t="e">
        <f t="shared" si="106"/>
        <v>#NUM!</v>
      </c>
      <c r="BF519" s="162" t="e">
        <f t="shared" si="106"/>
        <v>#NUM!</v>
      </c>
      <c r="BG519" s="162" t="e">
        <f t="shared" si="106"/>
        <v>#NUM!</v>
      </c>
      <c r="BH519" s="162" t="e">
        <f t="shared" si="106"/>
        <v>#NUM!</v>
      </c>
      <c r="BI519" s="162" t="e">
        <f t="shared" si="106"/>
        <v>#NUM!</v>
      </c>
      <c r="BJ519" s="162" t="e">
        <f t="shared" si="106"/>
        <v>#NUM!</v>
      </c>
      <c r="BK519" s="162" t="e">
        <f t="shared" si="106"/>
        <v>#NUM!</v>
      </c>
      <c r="BL519" s="162" t="e">
        <f t="shared" si="106"/>
        <v>#NUM!</v>
      </c>
      <c r="BM519" s="162" t="e">
        <f t="shared" si="107"/>
        <v>#NUM!</v>
      </c>
      <c r="BN519" s="162" t="e">
        <f t="shared" si="107"/>
        <v>#NUM!</v>
      </c>
      <c r="BO519" s="162" t="e">
        <f t="shared" si="107"/>
        <v>#NUM!</v>
      </c>
      <c r="BP519" s="162" t="e">
        <f t="shared" si="107"/>
        <v>#NUM!</v>
      </c>
      <c r="BQ519" s="162" t="e">
        <f t="shared" si="107"/>
        <v>#NUM!</v>
      </c>
      <c r="BR519" s="162" t="e">
        <f t="shared" si="107"/>
        <v>#NUM!</v>
      </c>
      <c r="BS519" s="162" t="e">
        <f t="shared" si="107"/>
        <v>#NUM!</v>
      </c>
      <c r="BT519" s="162" t="e">
        <f t="shared" si="107"/>
        <v>#NUM!</v>
      </c>
      <c r="BU519" s="162" t="e">
        <f t="shared" si="107"/>
        <v>#NUM!</v>
      </c>
      <c r="BV519" s="162" t="e">
        <f t="shared" si="107"/>
        <v>#NUM!</v>
      </c>
      <c r="BW519" s="162" t="e">
        <f t="shared" si="107"/>
        <v>#NUM!</v>
      </c>
      <c r="BX519" s="162" t="e">
        <f t="shared" si="107"/>
        <v>#NUM!</v>
      </c>
      <c r="BY519" s="162" t="e">
        <f t="shared" si="107"/>
        <v>#NUM!</v>
      </c>
      <c r="BZ519" s="162" t="e">
        <f t="shared" si="107"/>
        <v>#NUM!</v>
      </c>
      <c r="CA519" s="162" t="e">
        <f t="shared" si="107"/>
        <v>#NUM!</v>
      </c>
      <c r="CB519" s="162" t="e">
        <f t="shared" si="107"/>
        <v>#NUM!</v>
      </c>
      <c r="CC519" s="162" t="e">
        <f t="shared" si="107"/>
        <v>#NUM!</v>
      </c>
      <c r="CD519" s="162" t="e">
        <f t="shared" si="107"/>
        <v>#NUM!</v>
      </c>
      <c r="CE519" s="162" t="e">
        <f t="shared" si="107"/>
        <v>#NUM!</v>
      </c>
      <c r="CF519" s="162" t="e">
        <f t="shared" si="107"/>
        <v>#NUM!</v>
      </c>
      <c r="CG519" s="162" t="e">
        <f t="shared" si="107"/>
        <v>#NUM!</v>
      </c>
      <c r="CH519" s="162" t="e">
        <f t="shared" si="107"/>
        <v>#NUM!</v>
      </c>
      <c r="CI519" s="162" t="e">
        <f t="shared" si="107"/>
        <v>#NUM!</v>
      </c>
      <c r="CJ519" s="162" t="e">
        <f t="shared" si="107"/>
        <v>#NUM!</v>
      </c>
      <c r="CK519" s="162" t="e">
        <f t="shared" si="107"/>
        <v>#NUM!</v>
      </c>
      <c r="CL519" s="162" t="e">
        <f t="shared" si="107"/>
        <v>#NUM!</v>
      </c>
      <c r="CM519" s="162" t="e">
        <f t="shared" si="107"/>
        <v>#NUM!</v>
      </c>
      <c r="CN519" s="162" t="e">
        <f t="shared" si="107"/>
        <v>#NUM!</v>
      </c>
      <c r="CO519" s="162" t="e">
        <f t="shared" si="107"/>
        <v>#NUM!</v>
      </c>
      <c r="CP519" s="162" t="e">
        <f t="shared" si="107"/>
        <v>#NUM!</v>
      </c>
    </row>
    <row r="520" spans="13:94" ht="15" customHeight="1" x14ac:dyDescent="0.3">
      <c r="M520" s="2">
        <f t="shared" si="109"/>
        <v>4</v>
      </c>
      <c r="N520" s="2" t="str">
        <f t="shared" si="108"/>
        <v/>
      </c>
      <c r="O520" s="2" t="e" cm="1">
        <f t="array" ref="O520">INDEX($A$400:$A$429,SMALL(IF(ISNUMBER(MATCH($B$400:$B$429,$O$515,0)),MATCH(ROW($B$400:$B$429),ROW($B$400:$B$429)),""),ROWS($A$1:A4)))</f>
        <v>#NUM!</v>
      </c>
      <c r="P520" s="162" t="e">
        <f t="shared" si="110"/>
        <v>#NUM!</v>
      </c>
      <c r="Q520" s="162" t="e">
        <f t="shared" si="106"/>
        <v>#NUM!</v>
      </c>
      <c r="R520" s="162" t="e">
        <f t="shared" si="106"/>
        <v>#NUM!</v>
      </c>
      <c r="S520" s="162" t="e">
        <f t="shared" si="106"/>
        <v>#NUM!</v>
      </c>
      <c r="T520" s="162" t="e">
        <f t="shared" si="106"/>
        <v>#NUM!</v>
      </c>
      <c r="U520" s="162" t="e">
        <f t="shared" si="106"/>
        <v>#NUM!</v>
      </c>
      <c r="V520" s="162" t="e">
        <f t="shared" si="106"/>
        <v>#NUM!</v>
      </c>
      <c r="W520" s="162" t="e">
        <f t="shared" si="106"/>
        <v>#NUM!</v>
      </c>
      <c r="X520" s="162" t="e">
        <f t="shared" si="106"/>
        <v>#NUM!</v>
      </c>
      <c r="Y520" s="162" t="e">
        <f t="shared" si="106"/>
        <v>#NUM!</v>
      </c>
      <c r="Z520" s="162" t="e">
        <f t="shared" si="106"/>
        <v>#NUM!</v>
      </c>
      <c r="AA520" s="162" t="e">
        <f t="shared" si="106"/>
        <v>#NUM!</v>
      </c>
      <c r="AB520" s="162" t="e">
        <f t="shared" si="106"/>
        <v>#NUM!</v>
      </c>
      <c r="AC520" s="162" t="e">
        <f t="shared" si="106"/>
        <v>#NUM!</v>
      </c>
      <c r="AD520" s="162" t="e">
        <f t="shared" si="106"/>
        <v>#NUM!</v>
      </c>
      <c r="AE520" s="162" t="e">
        <f t="shared" si="106"/>
        <v>#NUM!</v>
      </c>
      <c r="AF520" s="162" t="e">
        <f t="shared" si="106"/>
        <v>#NUM!</v>
      </c>
      <c r="AG520" s="162" t="e">
        <f t="shared" si="106"/>
        <v>#NUM!</v>
      </c>
      <c r="AH520" s="162" t="e">
        <f t="shared" si="106"/>
        <v>#NUM!</v>
      </c>
      <c r="AI520" s="162" t="e">
        <f t="shared" si="106"/>
        <v>#NUM!</v>
      </c>
      <c r="AJ520" s="162" t="e">
        <f t="shared" si="106"/>
        <v>#NUM!</v>
      </c>
      <c r="AK520" s="162" t="e">
        <f t="shared" si="106"/>
        <v>#NUM!</v>
      </c>
      <c r="AL520" s="162" t="e">
        <f t="shared" si="106"/>
        <v>#NUM!</v>
      </c>
      <c r="AM520" s="162" t="e">
        <f t="shared" si="106"/>
        <v>#NUM!</v>
      </c>
      <c r="AN520" s="162" t="e">
        <f t="shared" si="106"/>
        <v>#NUM!</v>
      </c>
      <c r="AO520" s="162" t="e">
        <f t="shared" si="106"/>
        <v>#NUM!</v>
      </c>
      <c r="AP520" s="162" t="e">
        <f t="shared" si="106"/>
        <v>#NUM!</v>
      </c>
      <c r="AQ520" s="162" t="e">
        <f t="shared" si="106"/>
        <v>#NUM!</v>
      </c>
      <c r="AR520" s="162" t="e">
        <f t="shared" si="106"/>
        <v>#NUM!</v>
      </c>
      <c r="AS520" s="162" t="e">
        <f t="shared" si="106"/>
        <v>#NUM!</v>
      </c>
      <c r="AT520" s="162" t="e">
        <f t="shared" si="106"/>
        <v>#NUM!</v>
      </c>
      <c r="AU520" s="162" t="e">
        <f t="shared" si="106"/>
        <v>#NUM!</v>
      </c>
      <c r="AV520" s="162" t="e">
        <f t="shared" si="106"/>
        <v>#NUM!</v>
      </c>
      <c r="AW520" s="162" t="e">
        <f t="shared" si="106"/>
        <v>#NUM!</v>
      </c>
      <c r="AX520" s="162" t="e">
        <f t="shared" si="106"/>
        <v>#NUM!</v>
      </c>
      <c r="AY520" s="162" t="e">
        <f t="shared" si="106"/>
        <v>#NUM!</v>
      </c>
      <c r="AZ520" s="162" t="e">
        <f t="shared" si="106"/>
        <v>#NUM!</v>
      </c>
      <c r="BA520" s="162" t="e">
        <f t="shared" si="106"/>
        <v>#NUM!</v>
      </c>
      <c r="BB520" s="162" t="e">
        <f t="shared" si="106"/>
        <v>#NUM!</v>
      </c>
      <c r="BC520" s="162" t="e">
        <f t="shared" si="106"/>
        <v>#NUM!</v>
      </c>
      <c r="BD520" s="162" t="e">
        <f t="shared" si="106"/>
        <v>#NUM!</v>
      </c>
      <c r="BE520" s="162" t="e">
        <f t="shared" si="106"/>
        <v>#NUM!</v>
      </c>
      <c r="BF520" s="162" t="e">
        <f t="shared" si="106"/>
        <v>#NUM!</v>
      </c>
      <c r="BG520" s="162" t="e">
        <f t="shared" si="106"/>
        <v>#NUM!</v>
      </c>
      <c r="BH520" s="162" t="e">
        <f t="shared" si="106"/>
        <v>#NUM!</v>
      </c>
      <c r="BI520" s="162" t="e">
        <f t="shared" si="106"/>
        <v>#NUM!</v>
      </c>
      <c r="BJ520" s="162" t="e">
        <f t="shared" si="106"/>
        <v>#NUM!</v>
      </c>
      <c r="BK520" s="162" t="e">
        <f t="shared" si="106"/>
        <v>#NUM!</v>
      </c>
      <c r="BL520" s="162" t="e">
        <f t="shared" si="106"/>
        <v>#NUM!</v>
      </c>
      <c r="BM520" s="162" t="e">
        <f t="shared" si="107"/>
        <v>#NUM!</v>
      </c>
      <c r="BN520" s="162" t="e">
        <f t="shared" si="107"/>
        <v>#NUM!</v>
      </c>
      <c r="BO520" s="162" t="e">
        <f t="shared" si="107"/>
        <v>#NUM!</v>
      </c>
      <c r="BP520" s="162" t="e">
        <f t="shared" si="107"/>
        <v>#NUM!</v>
      </c>
      <c r="BQ520" s="162" t="e">
        <f t="shared" si="107"/>
        <v>#NUM!</v>
      </c>
      <c r="BR520" s="162" t="e">
        <f t="shared" si="107"/>
        <v>#NUM!</v>
      </c>
      <c r="BS520" s="162" t="e">
        <f t="shared" si="107"/>
        <v>#NUM!</v>
      </c>
      <c r="BT520" s="162" t="e">
        <f t="shared" si="107"/>
        <v>#NUM!</v>
      </c>
      <c r="BU520" s="162" t="e">
        <f t="shared" si="107"/>
        <v>#NUM!</v>
      </c>
      <c r="BV520" s="162" t="e">
        <f t="shared" si="107"/>
        <v>#NUM!</v>
      </c>
      <c r="BW520" s="162" t="e">
        <f t="shared" si="107"/>
        <v>#NUM!</v>
      </c>
      <c r="BX520" s="162" t="e">
        <f t="shared" si="107"/>
        <v>#NUM!</v>
      </c>
      <c r="BY520" s="162" t="e">
        <f t="shared" si="107"/>
        <v>#NUM!</v>
      </c>
      <c r="BZ520" s="162" t="e">
        <f t="shared" si="107"/>
        <v>#NUM!</v>
      </c>
      <c r="CA520" s="162" t="e">
        <f t="shared" si="107"/>
        <v>#NUM!</v>
      </c>
      <c r="CB520" s="162" t="e">
        <f t="shared" si="107"/>
        <v>#NUM!</v>
      </c>
      <c r="CC520" s="162" t="e">
        <f t="shared" si="107"/>
        <v>#NUM!</v>
      </c>
      <c r="CD520" s="162" t="e">
        <f t="shared" si="107"/>
        <v>#NUM!</v>
      </c>
      <c r="CE520" s="162" t="e">
        <f t="shared" si="107"/>
        <v>#NUM!</v>
      </c>
      <c r="CF520" s="162" t="e">
        <f t="shared" si="107"/>
        <v>#NUM!</v>
      </c>
      <c r="CG520" s="162" t="e">
        <f t="shared" si="107"/>
        <v>#NUM!</v>
      </c>
      <c r="CH520" s="162" t="e">
        <f t="shared" si="107"/>
        <v>#NUM!</v>
      </c>
      <c r="CI520" s="162" t="e">
        <f t="shared" si="107"/>
        <v>#NUM!</v>
      </c>
      <c r="CJ520" s="162" t="e">
        <f t="shared" si="107"/>
        <v>#NUM!</v>
      </c>
      <c r="CK520" s="162" t="e">
        <f t="shared" si="107"/>
        <v>#NUM!</v>
      </c>
      <c r="CL520" s="162" t="e">
        <f t="shared" si="107"/>
        <v>#NUM!</v>
      </c>
      <c r="CM520" s="162" t="e">
        <f t="shared" si="107"/>
        <v>#NUM!</v>
      </c>
      <c r="CN520" s="162" t="e">
        <f t="shared" si="107"/>
        <v>#NUM!</v>
      </c>
      <c r="CO520" s="162" t="e">
        <f t="shared" si="107"/>
        <v>#NUM!</v>
      </c>
      <c r="CP520" s="162" t="e">
        <f t="shared" si="107"/>
        <v>#NUM!</v>
      </c>
    </row>
    <row r="521" spans="13:94" ht="15" customHeight="1" x14ac:dyDescent="0.3">
      <c r="M521" s="2">
        <f t="shared" si="109"/>
        <v>5</v>
      </c>
      <c r="N521" s="2" t="str">
        <f t="shared" si="108"/>
        <v/>
      </c>
      <c r="O521" s="2" t="e" cm="1">
        <f t="array" ref="O521">INDEX($A$400:$A$429,SMALL(IF(ISNUMBER(MATCH($B$400:$B$429,$O$515,0)),MATCH(ROW($B$400:$B$429),ROW($B$400:$B$429)),""),ROWS($A$1:A5)))</f>
        <v>#NUM!</v>
      </c>
      <c r="P521" s="162" t="e">
        <f t="shared" si="110"/>
        <v>#NUM!</v>
      </c>
      <c r="Q521" s="162" t="e">
        <f t="shared" si="106"/>
        <v>#NUM!</v>
      </c>
      <c r="R521" s="162" t="e">
        <f t="shared" si="106"/>
        <v>#NUM!</v>
      </c>
      <c r="S521" s="162" t="e">
        <f t="shared" si="106"/>
        <v>#NUM!</v>
      </c>
      <c r="T521" s="162" t="e">
        <f t="shared" si="106"/>
        <v>#NUM!</v>
      </c>
      <c r="U521" s="162" t="e">
        <f t="shared" si="106"/>
        <v>#NUM!</v>
      </c>
      <c r="V521" s="162" t="e">
        <f t="shared" si="106"/>
        <v>#NUM!</v>
      </c>
      <c r="W521" s="162" t="e">
        <f t="shared" si="106"/>
        <v>#NUM!</v>
      </c>
      <c r="X521" s="162" t="e">
        <f t="shared" si="106"/>
        <v>#NUM!</v>
      </c>
      <c r="Y521" s="162" t="e">
        <f t="shared" si="106"/>
        <v>#NUM!</v>
      </c>
      <c r="Z521" s="162" t="e">
        <f t="shared" si="106"/>
        <v>#NUM!</v>
      </c>
      <c r="AA521" s="162" t="e">
        <f t="shared" si="106"/>
        <v>#NUM!</v>
      </c>
      <c r="AB521" s="162" t="e">
        <f t="shared" si="106"/>
        <v>#NUM!</v>
      </c>
      <c r="AC521" s="162" t="e">
        <f t="shared" si="106"/>
        <v>#NUM!</v>
      </c>
      <c r="AD521" s="162" t="e">
        <f t="shared" si="106"/>
        <v>#NUM!</v>
      </c>
      <c r="AE521" s="162" t="e">
        <f t="shared" si="106"/>
        <v>#NUM!</v>
      </c>
      <c r="AF521" s="162" t="e">
        <f t="shared" si="106"/>
        <v>#NUM!</v>
      </c>
      <c r="AG521" s="162" t="e">
        <f t="shared" si="106"/>
        <v>#NUM!</v>
      </c>
      <c r="AH521" s="162" t="e">
        <f t="shared" si="106"/>
        <v>#NUM!</v>
      </c>
      <c r="AI521" s="162" t="e">
        <f t="shared" si="106"/>
        <v>#NUM!</v>
      </c>
      <c r="AJ521" s="162" t="e">
        <f t="shared" si="106"/>
        <v>#NUM!</v>
      </c>
      <c r="AK521" s="162" t="e">
        <f t="shared" si="106"/>
        <v>#NUM!</v>
      </c>
      <c r="AL521" s="162" t="e">
        <f t="shared" si="106"/>
        <v>#NUM!</v>
      </c>
      <c r="AM521" s="162" t="e">
        <f t="shared" si="106"/>
        <v>#NUM!</v>
      </c>
      <c r="AN521" s="162" t="e">
        <f t="shared" si="106"/>
        <v>#NUM!</v>
      </c>
      <c r="AO521" s="162" t="e">
        <f t="shared" si="106"/>
        <v>#NUM!</v>
      </c>
      <c r="AP521" s="162" t="e">
        <f t="shared" si="106"/>
        <v>#NUM!</v>
      </c>
      <c r="AQ521" s="162" t="e">
        <f t="shared" si="106"/>
        <v>#NUM!</v>
      </c>
      <c r="AR521" s="162" t="e">
        <f t="shared" si="106"/>
        <v>#NUM!</v>
      </c>
      <c r="AS521" s="162" t="e">
        <f t="shared" si="106"/>
        <v>#NUM!</v>
      </c>
      <c r="AT521" s="162" t="e">
        <f t="shared" si="106"/>
        <v>#NUM!</v>
      </c>
      <c r="AU521" s="162" t="e">
        <f t="shared" si="106"/>
        <v>#NUM!</v>
      </c>
      <c r="AV521" s="162" t="e">
        <f t="shared" si="106"/>
        <v>#NUM!</v>
      </c>
      <c r="AW521" s="162" t="e">
        <f t="shared" si="106"/>
        <v>#NUM!</v>
      </c>
      <c r="AX521" s="162" t="e">
        <f t="shared" si="106"/>
        <v>#NUM!</v>
      </c>
      <c r="AY521" s="162" t="e">
        <f t="shared" si="106"/>
        <v>#NUM!</v>
      </c>
      <c r="AZ521" s="162" t="e">
        <f t="shared" si="106"/>
        <v>#NUM!</v>
      </c>
      <c r="BA521" s="162" t="e">
        <f t="shared" si="106"/>
        <v>#NUM!</v>
      </c>
      <c r="BB521" s="162" t="e">
        <f t="shared" si="106"/>
        <v>#NUM!</v>
      </c>
      <c r="BC521" s="162" t="e">
        <f t="shared" si="106"/>
        <v>#NUM!</v>
      </c>
      <c r="BD521" s="162" t="e">
        <f t="shared" si="106"/>
        <v>#NUM!</v>
      </c>
      <c r="BE521" s="162" t="e">
        <f t="shared" si="106"/>
        <v>#NUM!</v>
      </c>
      <c r="BF521" s="162" t="e">
        <f t="shared" si="106"/>
        <v>#NUM!</v>
      </c>
      <c r="BG521" s="162" t="e">
        <f t="shared" si="106"/>
        <v>#NUM!</v>
      </c>
      <c r="BH521" s="162" t="e">
        <f t="shared" si="106"/>
        <v>#NUM!</v>
      </c>
      <c r="BI521" s="162" t="e">
        <f t="shared" si="106"/>
        <v>#NUM!</v>
      </c>
      <c r="BJ521" s="162" t="e">
        <f t="shared" si="106"/>
        <v>#NUM!</v>
      </c>
      <c r="BK521" s="162" t="e">
        <f t="shared" si="106"/>
        <v>#NUM!</v>
      </c>
      <c r="BL521" s="162" t="e">
        <f t="shared" si="106"/>
        <v>#NUM!</v>
      </c>
      <c r="BM521" s="162" t="e">
        <f t="shared" si="107"/>
        <v>#NUM!</v>
      </c>
      <c r="BN521" s="162" t="e">
        <f t="shared" si="107"/>
        <v>#NUM!</v>
      </c>
      <c r="BO521" s="162" t="e">
        <f t="shared" si="107"/>
        <v>#NUM!</v>
      </c>
      <c r="BP521" s="162" t="e">
        <f t="shared" si="107"/>
        <v>#NUM!</v>
      </c>
      <c r="BQ521" s="162" t="e">
        <f t="shared" si="107"/>
        <v>#NUM!</v>
      </c>
      <c r="BR521" s="162" t="e">
        <f t="shared" si="107"/>
        <v>#NUM!</v>
      </c>
      <c r="BS521" s="162" t="e">
        <f t="shared" si="107"/>
        <v>#NUM!</v>
      </c>
      <c r="BT521" s="162" t="e">
        <f t="shared" si="107"/>
        <v>#NUM!</v>
      </c>
      <c r="BU521" s="162" t="e">
        <f t="shared" si="107"/>
        <v>#NUM!</v>
      </c>
      <c r="BV521" s="162" t="e">
        <f t="shared" si="107"/>
        <v>#NUM!</v>
      </c>
      <c r="BW521" s="162" t="e">
        <f t="shared" si="107"/>
        <v>#NUM!</v>
      </c>
      <c r="BX521" s="162" t="e">
        <f t="shared" si="107"/>
        <v>#NUM!</v>
      </c>
      <c r="BY521" s="162" t="e">
        <f t="shared" si="107"/>
        <v>#NUM!</v>
      </c>
      <c r="BZ521" s="162" t="e">
        <f t="shared" si="107"/>
        <v>#NUM!</v>
      </c>
      <c r="CA521" s="162" t="e">
        <f t="shared" si="107"/>
        <v>#NUM!</v>
      </c>
      <c r="CB521" s="162" t="e">
        <f t="shared" si="107"/>
        <v>#NUM!</v>
      </c>
      <c r="CC521" s="162" t="e">
        <f t="shared" si="107"/>
        <v>#NUM!</v>
      </c>
      <c r="CD521" s="162" t="e">
        <f t="shared" si="107"/>
        <v>#NUM!</v>
      </c>
      <c r="CE521" s="162" t="e">
        <f t="shared" si="107"/>
        <v>#NUM!</v>
      </c>
      <c r="CF521" s="162" t="e">
        <f t="shared" si="107"/>
        <v>#NUM!</v>
      </c>
      <c r="CG521" s="162" t="e">
        <f t="shared" si="107"/>
        <v>#NUM!</v>
      </c>
      <c r="CH521" s="162" t="e">
        <f t="shared" si="107"/>
        <v>#NUM!</v>
      </c>
      <c r="CI521" s="162" t="e">
        <f t="shared" si="107"/>
        <v>#NUM!</v>
      </c>
      <c r="CJ521" s="162" t="e">
        <f t="shared" si="107"/>
        <v>#NUM!</v>
      </c>
      <c r="CK521" s="162" t="e">
        <f t="shared" si="107"/>
        <v>#NUM!</v>
      </c>
      <c r="CL521" s="162" t="e">
        <f t="shared" si="107"/>
        <v>#NUM!</v>
      </c>
      <c r="CM521" s="162" t="e">
        <f t="shared" si="107"/>
        <v>#NUM!</v>
      </c>
      <c r="CN521" s="162" t="e">
        <f t="shared" si="107"/>
        <v>#NUM!</v>
      </c>
      <c r="CO521" s="162" t="e">
        <f t="shared" si="107"/>
        <v>#NUM!</v>
      </c>
      <c r="CP521" s="162" t="e">
        <f t="shared" si="107"/>
        <v>#NUM!</v>
      </c>
    </row>
    <row r="522" spans="13:94" ht="15" customHeight="1" x14ac:dyDescent="0.3">
      <c r="M522" s="2">
        <f t="shared" si="109"/>
        <v>6</v>
      </c>
      <c r="N522" s="2" t="str">
        <f t="shared" si="108"/>
        <v/>
      </c>
      <c r="O522" s="2" t="e" cm="1">
        <f t="array" ref="O522">INDEX($A$400:$A$429,SMALL(IF(ISNUMBER(MATCH($B$400:$B$429,$O$515,0)),MATCH(ROW($B$400:$B$429),ROW($B$400:$B$429)),""),ROWS($A$1:A6)))</f>
        <v>#NUM!</v>
      </c>
      <c r="P522" s="162" t="e">
        <f t="shared" si="110"/>
        <v>#NUM!</v>
      </c>
      <c r="Q522" s="162" t="e">
        <f t="shared" si="106"/>
        <v>#NUM!</v>
      </c>
      <c r="R522" s="162" t="e">
        <f t="shared" si="106"/>
        <v>#NUM!</v>
      </c>
      <c r="S522" s="162" t="e">
        <f t="shared" si="106"/>
        <v>#NUM!</v>
      </c>
      <c r="T522" s="162" t="e">
        <f t="shared" si="106"/>
        <v>#NUM!</v>
      </c>
      <c r="U522" s="162" t="e">
        <f t="shared" si="106"/>
        <v>#NUM!</v>
      </c>
      <c r="V522" s="162" t="e">
        <f t="shared" si="106"/>
        <v>#NUM!</v>
      </c>
      <c r="W522" s="162" t="e">
        <f t="shared" si="106"/>
        <v>#NUM!</v>
      </c>
      <c r="X522" s="162" t="e">
        <f t="shared" si="106"/>
        <v>#NUM!</v>
      </c>
      <c r="Y522" s="162" t="e">
        <f t="shared" si="106"/>
        <v>#NUM!</v>
      </c>
      <c r="Z522" s="162" t="e">
        <f t="shared" si="106"/>
        <v>#NUM!</v>
      </c>
      <c r="AA522" s="162" t="e">
        <f t="shared" ref="AA522:BM526" si="111">INDEX(AA$14:AA$217,(MATCH($N522&amp;$O522,$H$14:$H$217,0)))</f>
        <v>#NUM!</v>
      </c>
      <c r="AB522" s="162" t="e">
        <f t="shared" si="111"/>
        <v>#NUM!</v>
      </c>
      <c r="AC522" s="162" t="e">
        <f t="shared" si="111"/>
        <v>#NUM!</v>
      </c>
      <c r="AD522" s="162" t="e">
        <f t="shared" si="111"/>
        <v>#NUM!</v>
      </c>
      <c r="AE522" s="162" t="e">
        <f t="shared" si="111"/>
        <v>#NUM!</v>
      </c>
      <c r="AF522" s="162" t="e">
        <f t="shared" si="111"/>
        <v>#NUM!</v>
      </c>
      <c r="AG522" s="162" t="e">
        <f t="shared" si="111"/>
        <v>#NUM!</v>
      </c>
      <c r="AH522" s="162" t="e">
        <f t="shared" si="111"/>
        <v>#NUM!</v>
      </c>
      <c r="AI522" s="162" t="e">
        <f t="shared" si="111"/>
        <v>#NUM!</v>
      </c>
      <c r="AJ522" s="162" t="e">
        <f t="shared" si="111"/>
        <v>#NUM!</v>
      </c>
      <c r="AK522" s="162" t="e">
        <f t="shared" si="111"/>
        <v>#NUM!</v>
      </c>
      <c r="AL522" s="162" t="e">
        <f t="shared" si="111"/>
        <v>#NUM!</v>
      </c>
      <c r="AM522" s="162" t="e">
        <f t="shared" si="111"/>
        <v>#NUM!</v>
      </c>
      <c r="AN522" s="162" t="e">
        <f t="shared" si="111"/>
        <v>#NUM!</v>
      </c>
      <c r="AO522" s="162" t="e">
        <f t="shared" si="111"/>
        <v>#NUM!</v>
      </c>
      <c r="AP522" s="162" t="e">
        <f t="shared" si="111"/>
        <v>#NUM!</v>
      </c>
      <c r="AQ522" s="162" t="e">
        <f t="shared" si="111"/>
        <v>#NUM!</v>
      </c>
      <c r="AR522" s="162" t="e">
        <f t="shared" si="111"/>
        <v>#NUM!</v>
      </c>
      <c r="AS522" s="162" t="e">
        <f t="shared" si="111"/>
        <v>#NUM!</v>
      </c>
      <c r="AT522" s="162" t="e">
        <f t="shared" si="111"/>
        <v>#NUM!</v>
      </c>
      <c r="AU522" s="162" t="e">
        <f t="shared" si="111"/>
        <v>#NUM!</v>
      </c>
      <c r="AV522" s="162" t="e">
        <f t="shared" si="111"/>
        <v>#NUM!</v>
      </c>
      <c r="AW522" s="162" t="e">
        <f t="shared" si="111"/>
        <v>#NUM!</v>
      </c>
      <c r="AX522" s="162" t="e">
        <f t="shared" si="111"/>
        <v>#NUM!</v>
      </c>
      <c r="AY522" s="162" t="e">
        <f t="shared" si="111"/>
        <v>#NUM!</v>
      </c>
      <c r="AZ522" s="162" t="e">
        <f t="shared" si="111"/>
        <v>#NUM!</v>
      </c>
      <c r="BA522" s="162" t="e">
        <f t="shared" si="111"/>
        <v>#NUM!</v>
      </c>
      <c r="BB522" s="162" t="e">
        <f t="shared" si="111"/>
        <v>#NUM!</v>
      </c>
      <c r="BC522" s="162" t="e">
        <f t="shared" si="111"/>
        <v>#NUM!</v>
      </c>
      <c r="BD522" s="162" t="e">
        <f t="shared" si="111"/>
        <v>#NUM!</v>
      </c>
      <c r="BE522" s="162" t="e">
        <f t="shared" si="111"/>
        <v>#NUM!</v>
      </c>
      <c r="BF522" s="162" t="e">
        <f t="shared" si="111"/>
        <v>#NUM!</v>
      </c>
      <c r="BG522" s="162" t="e">
        <f t="shared" si="111"/>
        <v>#NUM!</v>
      </c>
      <c r="BH522" s="162" t="e">
        <f t="shared" si="111"/>
        <v>#NUM!</v>
      </c>
      <c r="BI522" s="162" t="e">
        <f t="shared" si="111"/>
        <v>#NUM!</v>
      </c>
      <c r="BJ522" s="162" t="e">
        <f t="shared" si="111"/>
        <v>#NUM!</v>
      </c>
      <c r="BK522" s="162" t="e">
        <f t="shared" si="111"/>
        <v>#NUM!</v>
      </c>
      <c r="BL522" s="162" t="e">
        <f t="shared" si="111"/>
        <v>#NUM!</v>
      </c>
      <c r="BM522" s="162" t="e">
        <f t="shared" si="111"/>
        <v>#NUM!</v>
      </c>
      <c r="BN522" s="162" t="e">
        <f t="shared" si="107"/>
        <v>#NUM!</v>
      </c>
      <c r="BO522" s="162" t="e">
        <f t="shared" si="107"/>
        <v>#NUM!</v>
      </c>
      <c r="BP522" s="162" t="e">
        <f t="shared" si="107"/>
        <v>#NUM!</v>
      </c>
      <c r="BQ522" s="162" t="e">
        <f t="shared" si="107"/>
        <v>#NUM!</v>
      </c>
      <c r="BR522" s="162" t="e">
        <f t="shared" si="107"/>
        <v>#NUM!</v>
      </c>
      <c r="BS522" s="162" t="e">
        <f t="shared" si="107"/>
        <v>#NUM!</v>
      </c>
      <c r="BT522" s="162" t="e">
        <f t="shared" si="107"/>
        <v>#NUM!</v>
      </c>
      <c r="BU522" s="162" t="e">
        <f t="shared" si="107"/>
        <v>#NUM!</v>
      </c>
      <c r="BV522" s="162" t="e">
        <f t="shared" si="107"/>
        <v>#NUM!</v>
      </c>
      <c r="BW522" s="162" t="e">
        <f t="shared" si="107"/>
        <v>#NUM!</v>
      </c>
      <c r="BX522" s="162" t="e">
        <f t="shared" si="107"/>
        <v>#NUM!</v>
      </c>
      <c r="BY522" s="162" t="e">
        <f t="shared" si="107"/>
        <v>#NUM!</v>
      </c>
      <c r="BZ522" s="162" t="e">
        <f t="shared" si="107"/>
        <v>#NUM!</v>
      </c>
      <c r="CA522" s="162" t="e">
        <f t="shared" si="107"/>
        <v>#NUM!</v>
      </c>
      <c r="CB522" s="162" t="e">
        <f t="shared" si="107"/>
        <v>#NUM!</v>
      </c>
      <c r="CC522" s="162" t="e">
        <f t="shared" si="107"/>
        <v>#NUM!</v>
      </c>
      <c r="CD522" s="162" t="e">
        <f t="shared" si="107"/>
        <v>#NUM!</v>
      </c>
      <c r="CE522" s="162" t="e">
        <f t="shared" si="107"/>
        <v>#NUM!</v>
      </c>
      <c r="CF522" s="162" t="e">
        <f t="shared" si="107"/>
        <v>#NUM!</v>
      </c>
      <c r="CG522" s="162" t="e">
        <f t="shared" si="107"/>
        <v>#NUM!</v>
      </c>
      <c r="CH522" s="162" t="e">
        <f t="shared" si="107"/>
        <v>#NUM!</v>
      </c>
      <c r="CI522" s="162" t="e">
        <f t="shared" si="107"/>
        <v>#NUM!</v>
      </c>
      <c r="CJ522" s="162" t="e">
        <f t="shared" si="107"/>
        <v>#NUM!</v>
      </c>
      <c r="CK522" s="162" t="e">
        <f t="shared" si="107"/>
        <v>#NUM!</v>
      </c>
      <c r="CL522" s="162" t="e">
        <f t="shared" si="107"/>
        <v>#NUM!</v>
      </c>
      <c r="CM522" s="162" t="e">
        <f t="shared" si="107"/>
        <v>#NUM!</v>
      </c>
      <c r="CN522" s="162" t="e">
        <f t="shared" si="107"/>
        <v>#NUM!</v>
      </c>
      <c r="CO522" s="162" t="e">
        <f t="shared" si="107"/>
        <v>#NUM!</v>
      </c>
      <c r="CP522" s="162" t="e">
        <f t="shared" si="107"/>
        <v>#NUM!</v>
      </c>
    </row>
    <row r="523" spans="13:94" ht="15" customHeight="1" x14ac:dyDescent="0.3">
      <c r="M523" s="2">
        <f t="shared" si="109"/>
        <v>7</v>
      </c>
      <c r="N523" s="2" t="str">
        <f t="shared" si="108"/>
        <v/>
      </c>
      <c r="O523" s="2" t="e" cm="1">
        <f t="array" ref="O523">INDEX($A$400:$A$429,SMALL(IF(ISNUMBER(MATCH($B$400:$B$429,$O$515,0)),MATCH(ROW($B$400:$B$429),ROW($B$400:$B$429)),""),ROWS($A$1:A7)))</f>
        <v>#NUM!</v>
      </c>
      <c r="P523" s="162" t="e">
        <f t="shared" si="110"/>
        <v>#NUM!</v>
      </c>
      <c r="Q523" s="162" t="e">
        <f t="shared" si="110"/>
        <v>#NUM!</v>
      </c>
      <c r="R523" s="162" t="e">
        <f t="shared" si="110"/>
        <v>#NUM!</v>
      </c>
      <c r="S523" s="162" t="e">
        <f t="shared" si="110"/>
        <v>#NUM!</v>
      </c>
      <c r="T523" s="162" t="e">
        <f t="shared" si="110"/>
        <v>#NUM!</v>
      </c>
      <c r="U523" s="162" t="e">
        <f t="shared" si="110"/>
        <v>#NUM!</v>
      </c>
      <c r="V523" s="162" t="e">
        <f t="shared" si="110"/>
        <v>#NUM!</v>
      </c>
      <c r="W523" s="162" t="e">
        <f t="shared" si="110"/>
        <v>#NUM!</v>
      </c>
      <c r="X523" s="162" t="e">
        <f t="shared" si="110"/>
        <v>#NUM!</v>
      </c>
      <c r="Y523" s="162" t="e">
        <f t="shared" si="110"/>
        <v>#NUM!</v>
      </c>
      <c r="Z523" s="162" t="e">
        <f t="shared" si="110"/>
        <v>#NUM!</v>
      </c>
      <c r="AA523" s="162" t="e">
        <f t="shared" si="110"/>
        <v>#NUM!</v>
      </c>
      <c r="AB523" s="162" t="e">
        <f t="shared" si="110"/>
        <v>#NUM!</v>
      </c>
      <c r="AC523" s="162" t="e">
        <f t="shared" si="110"/>
        <v>#NUM!</v>
      </c>
      <c r="AD523" s="162" t="e">
        <f t="shared" si="110"/>
        <v>#NUM!</v>
      </c>
      <c r="AE523" s="162" t="e">
        <f t="shared" si="110"/>
        <v>#NUM!</v>
      </c>
      <c r="AF523" s="162" t="e">
        <f t="shared" si="111"/>
        <v>#NUM!</v>
      </c>
      <c r="AG523" s="162" t="e">
        <f t="shared" si="111"/>
        <v>#NUM!</v>
      </c>
      <c r="AH523" s="162" t="e">
        <f t="shared" si="111"/>
        <v>#NUM!</v>
      </c>
      <c r="AI523" s="162" t="e">
        <f t="shared" si="111"/>
        <v>#NUM!</v>
      </c>
      <c r="AJ523" s="162" t="e">
        <f t="shared" si="111"/>
        <v>#NUM!</v>
      </c>
      <c r="AK523" s="162" t="e">
        <f t="shared" si="111"/>
        <v>#NUM!</v>
      </c>
      <c r="AL523" s="162" t="e">
        <f t="shared" si="111"/>
        <v>#NUM!</v>
      </c>
      <c r="AM523" s="162" t="e">
        <f t="shared" si="111"/>
        <v>#NUM!</v>
      </c>
      <c r="AN523" s="162" t="e">
        <f t="shared" si="111"/>
        <v>#NUM!</v>
      </c>
      <c r="AO523" s="162" t="e">
        <f t="shared" si="111"/>
        <v>#NUM!</v>
      </c>
      <c r="AP523" s="162" t="e">
        <f t="shared" si="111"/>
        <v>#NUM!</v>
      </c>
      <c r="AQ523" s="162" t="e">
        <f t="shared" si="111"/>
        <v>#NUM!</v>
      </c>
      <c r="AR523" s="162" t="e">
        <f t="shared" si="111"/>
        <v>#NUM!</v>
      </c>
      <c r="AS523" s="162" t="e">
        <f t="shared" si="111"/>
        <v>#NUM!</v>
      </c>
      <c r="AT523" s="162" t="e">
        <f t="shared" si="111"/>
        <v>#NUM!</v>
      </c>
      <c r="AU523" s="162" t="e">
        <f t="shared" si="111"/>
        <v>#NUM!</v>
      </c>
      <c r="AV523" s="162" t="e">
        <f t="shared" si="111"/>
        <v>#NUM!</v>
      </c>
      <c r="AW523" s="162" t="e">
        <f t="shared" si="111"/>
        <v>#NUM!</v>
      </c>
      <c r="AX523" s="162" t="e">
        <f t="shared" si="111"/>
        <v>#NUM!</v>
      </c>
      <c r="AY523" s="162" t="e">
        <f t="shared" si="111"/>
        <v>#NUM!</v>
      </c>
      <c r="AZ523" s="162" t="e">
        <f t="shared" si="111"/>
        <v>#NUM!</v>
      </c>
      <c r="BA523" s="162" t="e">
        <f t="shared" si="111"/>
        <v>#NUM!</v>
      </c>
      <c r="BB523" s="162" t="e">
        <f t="shared" si="111"/>
        <v>#NUM!</v>
      </c>
      <c r="BC523" s="162" t="e">
        <f t="shared" si="111"/>
        <v>#NUM!</v>
      </c>
      <c r="BD523" s="162" t="e">
        <f t="shared" si="111"/>
        <v>#NUM!</v>
      </c>
      <c r="BE523" s="162" t="e">
        <f t="shared" si="111"/>
        <v>#NUM!</v>
      </c>
      <c r="BF523" s="162" t="e">
        <f t="shared" si="111"/>
        <v>#NUM!</v>
      </c>
      <c r="BG523" s="162" t="e">
        <f t="shared" si="111"/>
        <v>#NUM!</v>
      </c>
      <c r="BH523" s="162" t="e">
        <f t="shared" si="111"/>
        <v>#NUM!</v>
      </c>
      <c r="BI523" s="162" t="e">
        <f t="shared" si="111"/>
        <v>#NUM!</v>
      </c>
      <c r="BJ523" s="162" t="e">
        <f t="shared" si="111"/>
        <v>#NUM!</v>
      </c>
      <c r="BK523" s="162" t="e">
        <f t="shared" si="111"/>
        <v>#NUM!</v>
      </c>
      <c r="BL523" s="162" t="e">
        <f t="shared" si="111"/>
        <v>#NUM!</v>
      </c>
      <c r="BM523" s="162" t="e">
        <f t="shared" si="107"/>
        <v>#NUM!</v>
      </c>
      <c r="BN523" s="162" t="e">
        <f t="shared" si="107"/>
        <v>#NUM!</v>
      </c>
      <c r="BO523" s="162" t="e">
        <f t="shared" si="107"/>
        <v>#NUM!</v>
      </c>
      <c r="BP523" s="162" t="e">
        <f t="shared" si="107"/>
        <v>#NUM!</v>
      </c>
      <c r="BQ523" s="162" t="e">
        <f t="shared" si="107"/>
        <v>#NUM!</v>
      </c>
      <c r="BR523" s="162" t="e">
        <f t="shared" si="107"/>
        <v>#NUM!</v>
      </c>
      <c r="BS523" s="162" t="e">
        <f t="shared" si="107"/>
        <v>#NUM!</v>
      </c>
      <c r="BT523" s="162" t="e">
        <f t="shared" si="107"/>
        <v>#NUM!</v>
      </c>
      <c r="BU523" s="162" t="e">
        <f t="shared" si="107"/>
        <v>#NUM!</v>
      </c>
      <c r="BV523" s="162" t="e">
        <f t="shared" si="107"/>
        <v>#NUM!</v>
      </c>
      <c r="BW523" s="162" t="e">
        <f t="shared" si="107"/>
        <v>#NUM!</v>
      </c>
      <c r="BX523" s="162" t="e">
        <f t="shared" si="107"/>
        <v>#NUM!</v>
      </c>
      <c r="BY523" s="162" t="e">
        <f t="shared" si="107"/>
        <v>#NUM!</v>
      </c>
      <c r="BZ523" s="162" t="e">
        <f t="shared" si="107"/>
        <v>#NUM!</v>
      </c>
      <c r="CA523" s="162" t="e">
        <f t="shared" si="107"/>
        <v>#NUM!</v>
      </c>
      <c r="CB523" s="162" t="e">
        <f t="shared" si="107"/>
        <v>#NUM!</v>
      </c>
      <c r="CC523" s="162" t="e">
        <f t="shared" si="107"/>
        <v>#NUM!</v>
      </c>
      <c r="CD523" s="162" t="e">
        <f t="shared" si="107"/>
        <v>#NUM!</v>
      </c>
      <c r="CE523" s="162" t="e">
        <f t="shared" si="107"/>
        <v>#NUM!</v>
      </c>
      <c r="CF523" s="162" t="e">
        <f t="shared" si="107"/>
        <v>#NUM!</v>
      </c>
      <c r="CG523" s="162" t="e">
        <f t="shared" si="107"/>
        <v>#NUM!</v>
      </c>
      <c r="CH523" s="162" t="e">
        <f t="shared" si="107"/>
        <v>#NUM!</v>
      </c>
      <c r="CI523" s="162" t="e">
        <f t="shared" si="107"/>
        <v>#NUM!</v>
      </c>
      <c r="CJ523" s="162" t="e">
        <f t="shared" si="107"/>
        <v>#NUM!</v>
      </c>
      <c r="CK523" s="162" t="e">
        <f t="shared" si="107"/>
        <v>#NUM!</v>
      </c>
      <c r="CL523" s="162" t="e">
        <f t="shared" si="107"/>
        <v>#NUM!</v>
      </c>
      <c r="CM523" s="162" t="e">
        <f t="shared" si="107"/>
        <v>#NUM!</v>
      </c>
      <c r="CN523" s="162" t="e">
        <f t="shared" si="107"/>
        <v>#NUM!</v>
      </c>
      <c r="CO523" s="162" t="e">
        <f t="shared" si="107"/>
        <v>#NUM!</v>
      </c>
      <c r="CP523" s="162" t="e">
        <f t="shared" si="107"/>
        <v>#NUM!</v>
      </c>
    </row>
    <row r="524" spans="13:94" ht="15" customHeight="1" x14ac:dyDescent="0.3">
      <c r="M524" s="2">
        <f t="shared" si="109"/>
        <v>8</v>
      </c>
      <c r="N524" s="2" t="str">
        <f t="shared" si="108"/>
        <v/>
      </c>
      <c r="O524" s="2" t="e" cm="1">
        <f t="array" ref="O524">INDEX($A$400:$A$429,SMALL(IF(ISNUMBER(MATCH($B$400:$B$429,$O$515,0)),MATCH(ROW($B$400:$B$429),ROW($B$400:$B$429)),""),ROWS($A$1:A8)))</f>
        <v>#NUM!</v>
      </c>
      <c r="P524" s="162" t="e">
        <f t="shared" si="110"/>
        <v>#NUM!</v>
      </c>
      <c r="Q524" s="162" t="e">
        <f t="shared" si="110"/>
        <v>#NUM!</v>
      </c>
      <c r="R524" s="162" t="e">
        <f t="shared" si="110"/>
        <v>#NUM!</v>
      </c>
      <c r="S524" s="162" t="e">
        <f t="shared" si="110"/>
        <v>#NUM!</v>
      </c>
      <c r="T524" s="162" t="e">
        <f t="shared" si="110"/>
        <v>#NUM!</v>
      </c>
      <c r="U524" s="162" t="e">
        <f t="shared" si="110"/>
        <v>#NUM!</v>
      </c>
      <c r="V524" s="162" t="e">
        <f t="shared" si="110"/>
        <v>#NUM!</v>
      </c>
      <c r="W524" s="162" t="e">
        <f t="shared" si="110"/>
        <v>#NUM!</v>
      </c>
      <c r="X524" s="162" t="e">
        <f t="shared" si="110"/>
        <v>#NUM!</v>
      </c>
      <c r="Y524" s="162" t="e">
        <f t="shared" si="110"/>
        <v>#NUM!</v>
      </c>
      <c r="Z524" s="162" t="e">
        <f t="shared" si="110"/>
        <v>#NUM!</v>
      </c>
      <c r="AA524" s="162" t="e">
        <f t="shared" si="110"/>
        <v>#NUM!</v>
      </c>
      <c r="AB524" s="162" t="e">
        <f t="shared" si="110"/>
        <v>#NUM!</v>
      </c>
      <c r="AC524" s="162" t="e">
        <f t="shared" si="110"/>
        <v>#NUM!</v>
      </c>
      <c r="AD524" s="162" t="e">
        <f t="shared" si="110"/>
        <v>#NUM!</v>
      </c>
      <c r="AE524" s="162" t="e">
        <f t="shared" si="110"/>
        <v>#NUM!</v>
      </c>
      <c r="AF524" s="162" t="e">
        <f t="shared" si="111"/>
        <v>#NUM!</v>
      </c>
      <c r="AG524" s="162" t="e">
        <f t="shared" si="111"/>
        <v>#NUM!</v>
      </c>
      <c r="AH524" s="162" t="e">
        <f t="shared" si="111"/>
        <v>#NUM!</v>
      </c>
      <c r="AI524" s="162" t="e">
        <f t="shared" si="111"/>
        <v>#NUM!</v>
      </c>
      <c r="AJ524" s="162" t="e">
        <f t="shared" si="111"/>
        <v>#NUM!</v>
      </c>
      <c r="AK524" s="162" t="e">
        <f t="shared" si="111"/>
        <v>#NUM!</v>
      </c>
      <c r="AL524" s="162" t="e">
        <f t="shared" si="111"/>
        <v>#NUM!</v>
      </c>
      <c r="AM524" s="162" t="e">
        <f t="shared" si="111"/>
        <v>#NUM!</v>
      </c>
      <c r="AN524" s="162" t="e">
        <f t="shared" si="111"/>
        <v>#NUM!</v>
      </c>
      <c r="AO524" s="162" t="e">
        <f t="shared" si="111"/>
        <v>#NUM!</v>
      </c>
      <c r="AP524" s="162" t="e">
        <f t="shared" si="111"/>
        <v>#NUM!</v>
      </c>
      <c r="AQ524" s="162" t="e">
        <f t="shared" si="111"/>
        <v>#NUM!</v>
      </c>
      <c r="AR524" s="162" t="e">
        <f t="shared" si="111"/>
        <v>#NUM!</v>
      </c>
      <c r="AS524" s="162" t="e">
        <f t="shared" si="111"/>
        <v>#NUM!</v>
      </c>
      <c r="AT524" s="162" t="e">
        <f t="shared" si="111"/>
        <v>#NUM!</v>
      </c>
      <c r="AU524" s="162" t="e">
        <f t="shared" si="111"/>
        <v>#NUM!</v>
      </c>
      <c r="AV524" s="162" t="e">
        <f t="shared" si="111"/>
        <v>#NUM!</v>
      </c>
      <c r="AW524" s="162" t="e">
        <f t="shared" si="111"/>
        <v>#NUM!</v>
      </c>
      <c r="AX524" s="162" t="e">
        <f t="shared" si="111"/>
        <v>#NUM!</v>
      </c>
      <c r="AY524" s="162" t="e">
        <f t="shared" si="111"/>
        <v>#NUM!</v>
      </c>
      <c r="AZ524" s="162" t="e">
        <f t="shared" si="111"/>
        <v>#NUM!</v>
      </c>
      <c r="BA524" s="162" t="e">
        <f t="shared" si="111"/>
        <v>#NUM!</v>
      </c>
      <c r="BB524" s="162" t="e">
        <f t="shared" si="111"/>
        <v>#NUM!</v>
      </c>
      <c r="BC524" s="162" t="e">
        <f t="shared" si="111"/>
        <v>#NUM!</v>
      </c>
      <c r="BD524" s="162" t="e">
        <f t="shared" si="111"/>
        <v>#NUM!</v>
      </c>
      <c r="BE524" s="162" t="e">
        <f t="shared" si="111"/>
        <v>#NUM!</v>
      </c>
      <c r="BF524" s="162" t="e">
        <f t="shared" si="111"/>
        <v>#NUM!</v>
      </c>
      <c r="BG524" s="162" t="e">
        <f t="shared" si="111"/>
        <v>#NUM!</v>
      </c>
      <c r="BH524" s="162" t="e">
        <f t="shared" si="111"/>
        <v>#NUM!</v>
      </c>
      <c r="BI524" s="162" t="e">
        <f t="shared" si="111"/>
        <v>#NUM!</v>
      </c>
      <c r="BJ524" s="162" t="e">
        <f t="shared" si="111"/>
        <v>#NUM!</v>
      </c>
      <c r="BK524" s="162" t="e">
        <f t="shared" si="111"/>
        <v>#NUM!</v>
      </c>
      <c r="BL524" s="162" t="e">
        <f t="shared" si="111"/>
        <v>#NUM!</v>
      </c>
      <c r="BM524" s="162" t="e">
        <f t="shared" si="107"/>
        <v>#NUM!</v>
      </c>
      <c r="BN524" s="162" t="e">
        <f t="shared" si="107"/>
        <v>#NUM!</v>
      </c>
      <c r="BO524" s="162" t="e">
        <f t="shared" si="107"/>
        <v>#NUM!</v>
      </c>
      <c r="BP524" s="162" t="e">
        <f t="shared" si="107"/>
        <v>#NUM!</v>
      </c>
      <c r="BQ524" s="162" t="e">
        <f t="shared" si="107"/>
        <v>#NUM!</v>
      </c>
      <c r="BR524" s="162" t="e">
        <f t="shared" si="107"/>
        <v>#NUM!</v>
      </c>
      <c r="BS524" s="162" t="e">
        <f t="shared" si="107"/>
        <v>#NUM!</v>
      </c>
      <c r="BT524" s="162" t="e">
        <f t="shared" si="107"/>
        <v>#NUM!</v>
      </c>
      <c r="BU524" s="162" t="e">
        <f t="shared" si="107"/>
        <v>#NUM!</v>
      </c>
      <c r="BV524" s="162" t="e">
        <f t="shared" si="107"/>
        <v>#NUM!</v>
      </c>
      <c r="BW524" s="162" t="e">
        <f t="shared" si="107"/>
        <v>#NUM!</v>
      </c>
      <c r="BX524" s="162" t="e">
        <f t="shared" si="107"/>
        <v>#NUM!</v>
      </c>
      <c r="BY524" s="162" t="e">
        <f t="shared" si="107"/>
        <v>#NUM!</v>
      </c>
      <c r="BZ524" s="162" t="e">
        <f t="shared" si="107"/>
        <v>#NUM!</v>
      </c>
      <c r="CA524" s="162" t="e">
        <f t="shared" si="107"/>
        <v>#NUM!</v>
      </c>
      <c r="CB524" s="162" t="e">
        <f t="shared" si="107"/>
        <v>#NUM!</v>
      </c>
      <c r="CC524" s="162" t="e">
        <f t="shared" si="107"/>
        <v>#NUM!</v>
      </c>
      <c r="CD524" s="162" t="e">
        <f t="shared" si="107"/>
        <v>#NUM!</v>
      </c>
      <c r="CE524" s="162" t="e">
        <f t="shared" si="107"/>
        <v>#NUM!</v>
      </c>
      <c r="CF524" s="162" t="e">
        <f t="shared" si="107"/>
        <v>#NUM!</v>
      </c>
      <c r="CG524" s="162" t="e">
        <f t="shared" si="107"/>
        <v>#NUM!</v>
      </c>
      <c r="CH524" s="162" t="e">
        <f t="shared" si="107"/>
        <v>#NUM!</v>
      </c>
      <c r="CI524" s="162" t="e">
        <f t="shared" si="107"/>
        <v>#NUM!</v>
      </c>
      <c r="CJ524" s="162" t="e">
        <f t="shared" si="107"/>
        <v>#NUM!</v>
      </c>
      <c r="CK524" s="162" t="e">
        <f t="shared" si="107"/>
        <v>#NUM!</v>
      </c>
      <c r="CL524" s="162" t="e">
        <f t="shared" si="107"/>
        <v>#NUM!</v>
      </c>
      <c r="CM524" s="162" t="e">
        <f t="shared" si="107"/>
        <v>#NUM!</v>
      </c>
      <c r="CN524" s="162" t="e">
        <f t="shared" si="107"/>
        <v>#NUM!</v>
      </c>
      <c r="CO524" s="162" t="e">
        <f t="shared" si="107"/>
        <v>#NUM!</v>
      </c>
      <c r="CP524" s="162" t="e">
        <f t="shared" si="107"/>
        <v>#NUM!</v>
      </c>
    </row>
    <row r="525" spans="13:94" ht="15" customHeight="1" x14ac:dyDescent="0.3">
      <c r="M525" s="2">
        <f t="shared" si="109"/>
        <v>9</v>
      </c>
      <c r="N525" s="2" t="str">
        <f t="shared" si="108"/>
        <v/>
      </c>
      <c r="O525" s="2" t="e" cm="1">
        <f t="array" ref="O525">INDEX($A$400:$A$429,SMALL(IF(ISNUMBER(MATCH($B$400:$B$429,$O$515,0)),MATCH(ROW($B$400:$B$429),ROW($B$400:$B$429)),""),ROWS($A$1:A9)))</f>
        <v>#NUM!</v>
      </c>
      <c r="P525" s="162" t="e">
        <f t="shared" si="110"/>
        <v>#NUM!</v>
      </c>
      <c r="Q525" s="162" t="e">
        <f t="shared" si="110"/>
        <v>#NUM!</v>
      </c>
      <c r="R525" s="162" t="e">
        <f t="shared" si="110"/>
        <v>#NUM!</v>
      </c>
      <c r="S525" s="162" t="e">
        <f t="shared" si="110"/>
        <v>#NUM!</v>
      </c>
      <c r="T525" s="162" t="e">
        <f t="shared" si="110"/>
        <v>#NUM!</v>
      </c>
      <c r="U525" s="162" t="e">
        <f t="shared" si="110"/>
        <v>#NUM!</v>
      </c>
      <c r="V525" s="162" t="e">
        <f t="shared" si="110"/>
        <v>#NUM!</v>
      </c>
      <c r="W525" s="162" t="e">
        <f t="shared" si="110"/>
        <v>#NUM!</v>
      </c>
      <c r="X525" s="162" t="e">
        <f t="shared" si="110"/>
        <v>#NUM!</v>
      </c>
      <c r="Y525" s="162" t="e">
        <f t="shared" si="110"/>
        <v>#NUM!</v>
      </c>
      <c r="Z525" s="162" t="e">
        <f t="shared" si="110"/>
        <v>#NUM!</v>
      </c>
      <c r="AA525" s="162" t="e">
        <f t="shared" si="110"/>
        <v>#NUM!</v>
      </c>
      <c r="AB525" s="162" t="e">
        <f t="shared" si="110"/>
        <v>#NUM!</v>
      </c>
      <c r="AC525" s="162" t="e">
        <f t="shared" si="110"/>
        <v>#NUM!</v>
      </c>
      <c r="AD525" s="162" t="e">
        <f t="shared" si="110"/>
        <v>#NUM!</v>
      </c>
      <c r="AE525" s="162" t="e">
        <f t="shared" si="110"/>
        <v>#NUM!</v>
      </c>
      <c r="AF525" s="162" t="e">
        <f t="shared" si="111"/>
        <v>#NUM!</v>
      </c>
      <c r="AG525" s="162" t="e">
        <f t="shared" si="111"/>
        <v>#NUM!</v>
      </c>
      <c r="AH525" s="162" t="e">
        <f t="shared" si="111"/>
        <v>#NUM!</v>
      </c>
      <c r="AI525" s="162" t="e">
        <f t="shared" si="111"/>
        <v>#NUM!</v>
      </c>
      <c r="AJ525" s="162" t="e">
        <f t="shared" si="111"/>
        <v>#NUM!</v>
      </c>
      <c r="AK525" s="162" t="e">
        <f t="shared" si="111"/>
        <v>#NUM!</v>
      </c>
      <c r="AL525" s="162" t="e">
        <f t="shared" si="111"/>
        <v>#NUM!</v>
      </c>
      <c r="AM525" s="162" t="e">
        <f t="shared" si="111"/>
        <v>#NUM!</v>
      </c>
      <c r="AN525" s="162" t="e">
        <f t="shared" si="111"/>
        <v>#NUM!</v>
      </c>
      <c r="AO525" s="162" t="e">
        <f t="shared" si="111"/>
        <v>#NUM!</v>
      </c>
      <c r="AP525" s="162" t="e">
        <f t="shared" si="111"/>
        <v>#NUM!</v>
      </c>
      <c r="AQ525" s="162" t="e">
        <f t="shared" si="111"/>
        <v>#NUM!</v>
      </c>
      <c r="AR525" s="162" t="e">
        <f t="shared" si="111"/>
        <v>#NUM!</v>
      </c>
      <c r="AS525" s="162" t="e">
        <f t="shared" si="111"/>
        <v>#NUM!</v>
      </c>
      <c r="AT525" s="162" t="e">
        <f t="shared" si="111"/>
        <v>#NUM!</v>
      </c>
      <c r="AU525" s="162" t="e">
        <f t="shared" si="111"/>
        <v>#NUM!</v>
      </c>
      <c r="AV525" s="162" t="e">
        <f t="shared" si="111"/>
        <v>#NUM!</v>
      </c>
      <c r="AW525" s="162" t="e">
        <f t="shared" si="111"/>
        <v>#NUM!</v>
      </c>
      <c r="AX525" s="162" t="e">
        <f t="shared" si="111"/>
        <v>#NUM!</v>
      </c>
      <c r="AY525" s="162" t="e">
        <f t="shared" si="111"/>
        <v>#NUM!</v>
      </c>
      <c r="AZ525" s="162" t="e">
        <f t="shared" si="111"/>
        <v>#NUM!</v>
      </c>
      <c r="BA525" s="162" t="e">
        <f t="shared" si="111"/>
        <v>#NUM!</v>
      </c>
      <c r="BB525" s="162" t="e">
        <f t="shared" si="111"/>
        <v>#NUM!</v>
      </c>
      <c r="BC525" s="162" t="e">
        <f t="shared" si="111"/>
        <v>#NUM!</v>
      </c>
      <c r="BD525" s="162" t="e">
        <f t="shared" si="111"/>
        <v>#NUM!</v>
      </c>
      <c r="BE525" s="162" t="e">
        <f t="shared" si="111"/>
        <v>#NUM!</v>
      </c>
      <c r="BF525" s="162" t="e">
        <f t="shared" si="111"/>
        <v>#NUM!</v>
      </c>
      <c r="BG525" s="162" t="e">
        <f t="shared" si="111"/>
        <v>#NUM!</v>
      </c>
      <c r="BH525" s="162" t="e">
        <f t="shared" si="111"/>
        <v>#NUM!</v>
      </c>
      <c r="BI525" s="162" t="e">
        <f t="shared" si="111"/>
        <v>#NUM!</v>
      </c>
      <c r="BJ525" s="162" t="e">
        <f t="shared" si="111"/>
        <v>#NUM!</v>
      </c>
      <c r="BK525" s="162" t="e">
        <f t="shared" si="111"/>
        <v>#NUM!</v>
      </c>
      <c r="BL525" s="162" t="e">
        <f t="shared" si="111"/>
        <v>#NUM!</v>
      </c>
      <c r="BM525" s="162" t="e">
        <f t="shared" si="107"/>
        <v>#NUM!</v>
      </c>
      <c r="BN525" s="162" t="e">
        <f t="shared" si="107"/>
        <v>#NUM!</v>
      </c>
      <c r="BO525" s="162" t="e">
        <f t="shared" si="107"/>
        <v>#NUM!</v>
      </c>
      <c r="BP525" s="162" t="e">
        <f t="shared" si="107"/>
        <v>#NUM!</v>
      </c>
      <c r="BQ525" s="162" t="e">
        <f t="shared" si="107"/>
        <v>#NUM!</v>
      </c>
      <c r="BR525" s="162" t="e">
        <f t="shared" si="107"/>
        <v>#NUM!</v>
      </c>
      <c r="BS525" s="162" t="e">
        <f t="shared" si="107"/>
        <v>#NUM!</v>
      </c>
      <c r="BT525" s="162" t="e">
        <f t="shared" si="107"/>
        <v>#NUM!</v>
      </c>
      <c r="BU525" s="162" t="e">
        <f t="shared" si="107"/>
        <v>#NUM!</v>
      </c>
      <c r="BV525" s="162" t="e">
        <f t="shared" si="107"/>
        <v>#NUM!</v>
      </c>
      <c r="BW525" s="162" t="e">
        <f t="shared" si="107"/>
        <v>#NUM!</v>
      </c>
      <c r="BX525" s="162" t="e">
        <f t="shared" si="107"/>
        <v>#NUM!</v>
      </c>
      <c r="BY525" s="162" t="e">
        <f t="shared" si="107"/>
        <v>#NUM!</v>
      </c>
      <c r="BZ525" s="162" t="e">
        <f t="shared" si="107"/>
        <v>#NUM!</v>
      </c>
      <c r="CA525" s="162" t="e">
        <f t="shared" si="107"/>
        <v>#NUM!</v>
      </c>
      <c r="CB525" s="162" t="e">
        <f t="shared" si="107"/>
        <v>#NUM!</v>
      </c>
      <c r="CC525" s="162" t="e">
        <f t="shared" ref="BM525:CP526" si="112">INDEX(CC$14:CC$217,(MATCH($N525&amp;$O525,$H$14:$H$217,0)))</f>
        <v>#NUM!</v>
      </c>
      <c r="CD525" s="162" t="e">
        <f t="shared" si="112"/>
        <v>#NUM!</v>
      </c>
      <c r="CE525" s="162" t="e">
        <f t="shared" si="112"/>
        <v>#NUM!</v>
      </c>
      <c r="CF525" s="162" t="e">
        <f t="shared" si="112"/>
        <v>#NUM!</v>
      </c>
      <c r="CG525" s="162" t="e">
        <f t="shared" si="112"/>
        <v>#NUM!</v>
      </c>
      <c r="CH525" s="162" t="e">
        <f t="shared" si="112"/>
        <v>#NUM!</v>
      </c>
      <c r="CI525" s="162" t="e">
        <f t="shared" si="112"/>
        <v>#NUM!</v>
      </c>
      <c r="CJ525" s="162" t="e">
        <f t="shared" si="112"/>
        <v>#NUM!</v>
      </c>
      <c r="CK525" s="162" t="e">
        <f t="shared" si="112"/>
        <v>#NUM!</v>
      </c>
      <c r="CL525" s="162" t="e">
        <f t="shared" si="112"/>
        <v>#NUM!</v>
      </c>
      <c r="CM525" s="162" t="e">
        <f t="shared" si="112"/>
        <v>#NUM!</v>
      </c>
      <c r="CN525" s="162" t="e">
        <f t="shared" si="112"/>
        <v>#NUM!</v>
      </c>
      <c r="CO525" s="162" t="e">
        <f t="shared" si="112"/>
        <v>#NUM!</v>
      </c>
      <c r="CP525" s="162" t="e">
        <f t="shared" si="112"/>
        <v>#NUM!</v>
      </c>
    </row>
    <row r="526" spans="13:94" ht="15" customHeight="1" x14ac:dyDescent="0.3">
      <c r="M526" s="2">
        <f>M525+1</f>
        <v>10</v>
      </c>
      <c r="N526" s="2" t="str">
        <f t="shared" si="108"/>
        <v/>
      </c>
      <c r="O526" s="2" t="e" cm="1">
        <f t="array" ref="O526">INDEX($A$400:$A$429,SMALL(IF(ISNUMBER(MATCH($B$400:$B$429,$O$515,0)),MATCH(ROW($B$400:$B$429),ROW($B$400:$B$429)),""),ROWS($A$1:A10)))</f>
        <v>#NUM!</v>
      </c>
      <c r="P526" s="162" t="e">
        <f t="shared" si="110"/>
        <v>#NUM!</v>
      </c>
      <c r="Q526" s="162" t="e">
        <f t="shared" si="110"/>
        <v>#NUM!</v>
      </c>
      <c r="R526" s="162" t="e">
        <f t="shared" si="110"/>
        <v>#NUM!</v>
      </c>
      <c r="S526" s="162" t="e">
        <f t="shared" si="110"/>
        <v>#NUM!</v>
      </c>
      <c r="T526" s="162" t="e">
        <f t="shared" si="110"/>
        <v>#NUM!</v>
      </c>
      <c r="U526" s="162" t="e">
        <f t="shared" si="110"/>
        <v>#NUM!</v>
      </c>
      <c r="V526" s="162" t="e">
        <f t="shared" si="110"/>
        <v>#NUM!</v>
      </c>
      <c r="W526" s="162" t="e">
        <f t="shared" si="110"/>
        <v>#NUM!</v>
      </c>
      <c r="X526" s="162" t="e">
        <f t="shared" si="110"/>
        <v>#NUM!</v>
      </c>
      <c r="Y526" s="162" t="e">
        <f t="shared" si="110"/>
        <v>#NUM!</v>
      </c>
      <c r="Z526" s="162" t="e">
        <f t="shared" si="110"/>
        <v>#NUM!</v>
      </c>
      <c r="AA526" s="162" t="e">
        <f t="shared" si="110"/>
        <v>#NUM!</v>
      </c>
      <c r="AB526" s="162" t="e">
        <f t="shared" si="110"/>
        <v>#NUM!</v>
      </c>
      <c r="AC526" s="162" t="e">
        <f t="shared" si="110"/>
        <v>#NUM!</v>
      </c>
      <c r="AD526" s="162" t="e">
        <f t="shared" si="110"/>
        <v>#NUM!</v>
      </c>
      <c r="AE526" s="162" t="e">
        <f t="shared" si="110"/>
        <v>#NUM!</v>
      </c>
      <c r="AF526" s="162" t="e">
        <f t="shared" si="111"/>
        <v>#NUM!</v>
      </c>
      <c r="AG526" s="162" t="e">
        <f t="shared" si="111"/>
        <v>#NUM!</v>
      </c>
      <c r="AH526" s="162" t="e">
        <f t="shared" si="111"/>
        <v>#NUM!</v>
      </c>
      <c r="AI526" s="162" t="e">
        <f t="shared" si="111"/>
        <v>#NUM!</v>
      </c>
      <c r="AJ526" s="162" t="e">
        <f t="shared" si="111"/>
        <v>#NUM!</v>
      </c>
      <c r="AK526" s="162" t="e">
        <f t="shared" si="111"/>
        <v>#NUM!</v>
      </c>
      <c r="AL526" s="162" t="e">
        <f t="shared" si="111"/>
        <v>#NUM!</v>
      </c>
      <c r="AM526" s="162" t="e">
        <f t="shared" si="111"/>
        <v>#NUM!</v>
      </c>
      <c r="AN526" s="162" t="e">
        <f t="shared" si="111"/>
        <v>#NUM!</v>
      </c>
      <c r="AO526" s="162" t="e">
        <f t="shared" si="111"/>
        <v>#NUM!</v>
      </c>
      <c r="AP526" s="162" t="e">
        <f t="shared" si="111"/>
        <v>#NUM!</v>
      </c>
      <c r="AQ526" s="162" t="e">
        <f t="shared" si="111"/>
        <v>#NUM!</v>
      </c>
      <c r="AR526" s="162" t="e">
        <f t="shared" si="111"/>
        <v>#NUM!</v>
      </c>
      <c r="AS526" s="162" t="e">
        <f t="shared" si="111"/>
        <v>#NUM!</v>
      </c>
      <c r="AT526" s="162" t="e">
        <f t="shared" si="111"/>
        <v>#NUM!</v>
      </c>
      <c r="AU526" s="162" t="e">
        <f t="shared" si="111"/>
        <v>#NUM!</v>
      </c>
      <c r="AV526" s="162" t="e">
        <f t="shared" si="111"/>
        <v>#NUM!</v>
      </c>
      <c r="AW526" s="162" t="e">
        <f t="shared" si="111"/>
        <v>#NUM!</v>
      </c>
      <c r="AX526" s="162" t="e">
        <f t="shared" si="111"/>
        <v>#NUM!</v>
      </c>
      <c r="AY526" s="162" t="e">
        <f t="shared" si="111"/>
        <v>#NUM!</v>
      </c>
      <c r="AZ526" s="162" t="e">
        <f t="shared" si="111"/>
        <v>#NUM!</v>
      </c>
      <c r="BA526" s="162" t="e">
        <f t="shared" si="111"/>
        <v>#NUM!</v>
      </c>
      <c r="BB526" s="162" t="e">
        <f t="shared" si="111"/>
        <v>#NUM!</v>
      </c>
      <c r="BC526" s="162" t="e">
        <f t="shared" si="111"/>
        <v>#NUM!</v>
      </c>
      <c r="BD526" s="162" t="e">
        <f t="shared" si="111"/>
        <v>#NUM!</v>
      </c>
      <c r="BE526" s="162" t="e">
        <f t="shared" si="111"/>
        <v>#NUM!</v>
      </c>
      <c r="BF526" s="162" t="e">
        <f t="shared" si="111"/>
        <v>#NUM!</v>
      </c>
      <c r="BG526" s="162" t="e">
        <f t="shared" si="111"/>
        <v>#NUM!</v>
      </c>
      <c r="BH526" s="162" t="e">
        <f t="shared" si="111"/>
        <v>#NUM!</v>
      </c>
      <c r="BI526" s="162" t="e">
        <f t="shared" si="111"/>
        <v>#NUM!</v>
      </c>
      <c r="BJ526" s="162" t="e">
        <f t="shared" si="111"/>
        <v>#NUM!</v>
      </c>
      <c r="BK526" s="162" t="e">
        <f t="shared" si="111"/>
        <v>#NUM!</v>
      </c>
      <c r="BL526" s="162" t="e">
        <f t="shared" si="111"/>
        <v>#NUM!</v>
      </c>
      <c r="BM526" s="162" t="e">
        <f t="shared" si="112"/>
        <v>#NUM!</v>
      </c>
      <c r="BN526" s="162" t="e">
        <f t="shared" si="112"/>
        <v>#NUM!</v>
      </c>
      <c r="BO526" s="162" t="e">
        <f t="shared" si="112"/>
        <v>#NUM!</v>
      </c>
      <c r="BP526" s="162" t="e">
        <f t="shared" si="112"/>
        <v>#NUM!</v>
      </c>
      <c r="BQ526" s="162" t="e">
        <f t="shared" si="112"/>
        <v>#NUM!</v>
      </c>
      <c r="BR526" s="162" t="e">
        <f t="shared" si="112"/>
        <v>#NUM!</v>
      </c>
      <c r="BS526" s="162" t="e">
        <f t="shared" si="112"/>
        <v>#NUM!</v>
      </c>
      <c r="BT526" s="162" t="e">
        <f t="shared" si="112"/>
        <v>#NUM!</v>
      </c>
      <c r="BU526" s="162" t="e">
        <f t="shared" si="112"/>
        <v>#NUM!</v>
      </c>
      <c r="BV526" s="162" t="e">
        <f t="shared" si="112"/>
        <v>#NUM!</v>
      </c>
      <c r="BW526" s="162" t="e">
        <f t="shared" si="112"/>
        <v>#NUM!</v>
      </c>
      <c r="BX526" s="162" t="e">
        <f t="shared" si="112"/>
        <v>#NUM!</v>
      </c>
      <c r="BY526" s="162" t="e">
        <f t="shared" si="112"/>
        <v>#NUM!</v>
      </c>
      <c r="BZ526" s="162" t="e">
        <f t="shared" si="112"/>
        <v>#NUM!</v>
      </c>
      <c r="CA526" s="162" t="e">
        <f t="shared" si="112"/>
        <v>#NUM!</v>
      </c>
      <c r="CB526" s="162" t="e">
        <f t="shared" si="112"/>
        <v>#NUM!</v>
      </c>
      <c r="CC526" s="162" t="e">
        <f t="shared" si="112"/>
        <v>#NUM!</v>
      </c>
      <c r="CD526" s="162" t="e">
        <f t="shared" si="112"/>
        <v>#NUM!</v>
      </c>
      <c r="CE526" s="162" t="e">
        <f t="shared" si="112"/>
        <v>#NUM!</v>
      </c>
      <c r="CF526" s="162" t="e">
        <f t="shared" si="112"/>
        <v>#NUM!</v>
      </c>
      <c r="CG526" s="162" t="e">
        <f t="shared" si="112"/>
        <v>#NUM!</v>
      </c>
      <c r="CH526" s="162" t="e">
        <f t="shared" si="112"/>
        <v>#NUM!</v>
      </c>
      <c r="CI526" s="162" t="e">
        <f t="shared" si="112"/>
        <v>#NUM!</v>
      </c>
      <c r="CJ526" s="162" t="e">
        <f t="shared" si="112"/>
        <v>#NUM!</v>
      </c>
      <c r="CK526" s="162" t="e">
        <f t="shared" si="112"/>
        <v>#NUM!</v>
      </c>
      <c r="CL526" s="162" t="e">
        <f t="shared" si="112"/>
        <v>#NUM!</v>
      </c>
      <c r="CM526" s="162" t="e">
        <f t="shared" si="112"/>
        <v>#NUM!</v>
      </c>
      <c r="CN526" s="162" t="e">
        <f t="shared" si="112"/>
        <v>#NUM!</v>
      </c>
      <c r="CO526" s="162" t="e">
        <f t="shared" si="112"/>
        <v>#NUM!</v>
      </c>
      <c r="CP526" s="162" t="e">
        <f t="shared" si="112"/>
        <v>#NUM!</v>
      </c>
    </row>
    <row r="527" spans="13:94" ht="15" customHeight="1" x14ac:dyDescent="0.3">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row>
    <row r="528" spans="13:94" ht="15" customHeight="1" x14ac:dyDescent="0.3">
      <c r="O528" s="2" t="s">
        <v>135</v>
      </c>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row>
    <row r="529" spans="13:94" ht="15" customHeight="1" x14ac:dyDescent="0.3">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row>
    <row r="530" spans="13:94" ht="15" customHeight="1" x14ac:dyDescent="0.3">
      <c r="M530" s="2">
        <v>1</v>
      </c>
      <c r="N530" s="2" t="str">
        <f>IF(ISTEXT(O530),$O$528,"")</f>
        <v/>
      </c>
      <c r="O530" s="2" t="e" cm="1">
        <f t="array" ref="O530">INDEX($A$400:$A$429,SMALL(IF(ISNUMBER(MATCH($B$400:$B$429,$O$528,0)),MATCH(ROW($B$400:$B$429),ROW($B$400:$B$429)),""),ROWS($A$1:A1)))</f>
        <v>#NUM!</v>
      </c>
      <c r="P530" s="162" t="e">
        <f>INDEX(P$14:P$217,(MATCH($N530&amp;$O530,$H$14:$H$217,0)))</f>
        <v>#NUM!</v>
      </c>
      <c r="Q530" s="162" t="e">
        <f t="shared" ref="Q530:BL535" si="113">INDEX(Q$14:Q$217,(MATCH($N530&amp;$O530,$H$14:$H$217,0)))</f>
        <v>#NUM!</v>
      </c>
      <c r="R530" s="162" t="e">
        <f t="shared" si="113"/>
        <v>#NUM!</v>
      </c>
      <c r="S530" s="162" t="e">
        <f t="shared" si="113"/>
        <v>#NUM!</v>
      </c>
      <c r="T530" s="162" t="e">
        <f t="shared" si="113"/>
        <v>#NUM!</v>
      </c>
      <c r="U530" s="162" t="e">
        <f t="shared" si="113"/>
        <v>#NUM!</v>
      </c>
      <c r="V530" s="162" t="e">
        <f t="shared" si="113"/>
        <v>#NUM!</v>
      </c>
      <c r="W530" s="162" t="e">
        <f t="shared" si="113"/>
        <v>#NUM!</v>
      </c>
      <c r="X530" s="162" t="e">
        <f t="shared" si="113"/>
        <v>#NUM!</v>
      </c>
      <c r="Y530" s="162" t="e">
        <f t="shared" si="113"/>
        <v>#NUM!</v>
      </c>
      <c r="Z530" s="162" t="e">
        <f t="shared" si="113"/>
        <v>#NUM!</v>
      </c>
      <c r="AA530" s="162" t="e">
        <f t="shared" si="113"/>
        <v>#NUM!</v>
      </c>
      <c r="AB530" s="162" t="e">
        <f t="shared" si="113"/>
        <v>#NUM!</v>
      </c>
      <c r="AC530" s="162" t="e">
        <f t="shared" si="113"/>
        <v>#NUM!</v>
      </c>
      <c r="AD530" s="162" t="e">
        <f t="shared" si="113"/>
        <v>#NUM!</v>
      </c>
      <c r="AE530" s="162" t="e">
        <f t="shared" si="113"/>
        <v>#NUM!</v>
      </c>
      <c r="AF530" s="162" t="e">
        <f t="shared" si="113"/>
        <v>#NUM!</v>
      </c>
      <c r="AG530" s="162" t="e">
        <f t="shared" si="113"/>
        <v>#NUM!</v>
      </c>
      <c r="AH530" s="162" t="e">
        <f t="shared" si="113"/>
        <v>#NUM!</v>
      </c>
      <c r="AI530" s="162" t="e">
        <f t="shared" si="113"/>
        <v>#NUM!</v>
      </c>
      <c r="AJ530" s="162" t="e">
        <f t="shared" si="113"/>
        <v>#NUM!</v>
      </c>
      <c r="AK530" s="162" t="e">
        <f t="shared" si="113"/>
        <v>#NUM!</v>
      </c>
      <c r="AL530" s="162" t="e">
        <f t="shared" si="113"/>
        <v>#NUM!</v>
      </c>
      <c r="AM530" s="162" t="e">
        <f t="shared" si="113"/>
        <v>#NUM!</v>
      </c>
      <c r="AN530" s="162" t="e">
        <f t="shared" si="113"/>
        <v>#NUM!</v>
      </c>
      <c r="AO530" s="162" t="e">
        <f t="shared" si="113"/>
        <v>#NUM!</v>
      </c>
      <c r="AP530" s="162" t="e">
        <f t="shared" si="113"/>
        <v>#NUM!</v>
      </c>
      <c r="AQ530" s="162" t="e">
        <f t="shared" si="113"/>
        <v>#NUM!</v>
      </c>
      <c r="AR530" s="162" t="e">
        <f t="shared" si="113"/>
        <v>#NUM!</v>
      </c>
      <c r="AS530" s="162" t="e">
        <f t="shared" si="113"/>
        <v>#NUM!</v>
      </c>
      <c r="AT530" s="162" t="e">
        <f t="shared" si="113"/>
        <v>#NUM!</v>
      </c>
      <c r="AU530" s="162" t="e">
        <f t="shared" si="113"/>
        <v>#NUM!</v>
      </c>
      <c r="AV530" s="162" t="e">
        <f t="shared" si="113"/>
        <v>#NUM!</v>
      </c>
      <c r="AW530" s="162" t="e">
        <f t="shared" si="113"/>
        <v>#NUM!</v>
      </c>
      <c r="AX530" s="162" t="e">
        <f t="shared" si="113"/>
        <v>#NUM!</v>
      </c>
      <c r="AY530" s="162" t="e">
        <f t="shared" si="113"/>
        <v>#NUM!</v>
      </c>
      <c r="AZ530" s="162" t="e">
        <f t="shared" si="113"/>
        <v>#NUM!</v>
      </c>
      <c r="BA530" s="162" t="e">
        <f t="shared" si="113"/>
        <v>#NUM!</v>
      </c>
      <c r="BB530" s="162" t="e">
        <f t="shared" si="113"/>
        <v>#NUM!</v>
      </c>
      <c r="BC530" s="162" t="e">
        <f t="shared" si="113"/>
        <v>#NUM!</v>
      </c>
      <c r="BD530" s="162" t="e">
        <f t="shared" si="113"/>
        <v>#NUM!</v>
      </c>
      <c r="BE530" s="162" t="e">
        <f t="shared" si="113"/>
        <v>#NUM!</v>
      </c>
      <c r="BF530" s="162" t="e">
        <f t="shared" si="113"/>
        <v>#NUM!</v>
      </c>
      <c r="BG530" s="162" t="e">
        <f t="shared" si="113"/>
        <v>#NUM!</v>
      </c>
      <c r="BH530" s="162" t="e">
        <f t="shared" si="113"/>
        <v>#NUM!</v>
      </c>
      <c r="BI530" s="162" t="e">
        <f t="shared" si="113"/>
        <v>#NUM!</v>
      </c>
      <c r="BJ530" s="162" t="e">
        <f t="shared" si="113"/>
        <v>#NUM!</v>
      </c>
      <c r="BK530" s="162" t="e">
        <f t="shared" si="113"/>
        <v>#NUM!</v>
      </c>
      <c r="BL530" s="162" t="e">
        <f t="shared" si="113"/>
        <v>#NUM!</v>
      </c>
      <c r="BM530" s="162" t="e">
        <f t="shared" ref="BM530:CP538" si="114">INDEX(BM$14:BM$217,(MATCH($N530&amp;$O530,$H$14:$H$217,0)))</f>
        <v>#NUM!</v>
      </c>
      <c r="BN530" s="162" t="e">
        <f t="shared" si="114"/>
        <v>#NUM!</v>
      </c>
      <c r="BO530" s="162" t="e">
        <f t="shared" si="114"/>
        <v>#NUM!</v>
      </c>
      <c r="BP530" s="162" t="e">
        <f t="shared" si="114"/>
        <v>#NUM!</v>
      </c>
      <c r="BQ530" s="162" t="e">
        <f t="shared" si="114"/>
        <v>#NUM!</v>
      </c>
      <c r="BR530" s="162" t="e">
        <f t="shared" si="114"/>
        <v>#NUM!</v>
      </c>
      <c r="BS530" s="162" t="e">
        <f t="shared" si="114"/>
        <v>#NUM!</v>
      </c>
      <c r="BT530" s="162" t="e">
        <f t="shared" si="114"/>
        <v>#NUM!</v>
      </c>
      <c r="BU530" s="162" t="e">
        <f t="shared" si="114"/>
        <v>#NUM!</v>
      </c>
      <c r="BV530" s="162" t="e">
        <f t="shared" si="114"/>
        <v>#NUM!</v>
      </c>
      <c r="BW530" s="162" t="e">
        <f t="shared" si="114"/>
        <v>#NUM!</v>
      </c>
      <c r="BX530" s="162" t="e">
        <f t="shared" si="114"/>
        <v>#NUM!</v>
      </c>
      <c r="BY530" s="162" t="e">
        <f t="shared" si="114"/>
        <v>#NUM!</v>
      </c>
      <c r="BZ530" s="162" t="e">
        <f t="shared" si="114"/>
        <v>#NUM!</v>
      </c>
      <c r="CA530" s="162" t="e">
        <f t="shared" si="114"/>
        <v>#NUM!</v>
      </c>
      <c r="CB530" s="162" t="e">
        <f t="shared" si="114"/>
        <v>#NUM!</v>
      </c>
      <c r="CC530" s="162" t="e">
        <f t="shared" si="114"/>
        <v>#NUM!</v>
      </c>
      <c r="CD530" s="162" t="e">
        <f t="shared" si="114"/>
        <v>#NUM!</v>
      </c>
      <c r="CE530" s="162" t="e">
        <f t="shared" si="114"/>
        <v>#NUM!</v>
      </c>
      <c r="CF530" s="162" t="e">
        <f t="shared" si="114"/>
        <v>#NUM!</v>
      </c>
      <c r="CG530" s="162" t="e">
        <f t="shared" si="114"/>
        <v>#NUM!</v>
      </c>
      <c r="CH530" s="162" t="e">
        <f t="shared" si="114"/>
        <v>#NUM!</v>
      </c>
      <c r="CI530" s="162" t="e">
        <f t="shared" si="114"/>
        <v>#NUM!</v>
      </c>
      <c r="CJ530" s="162" t="e">
        <f t="shared" si="114"/>
        <v>#NUM!</v>
      </c>
      <c r="CK530" s="162" t="e">
        <f t="shared" si="114"/>
        <v>#NUM!</v>
      </c>
      <c r="CL530" s="162" t="e">
        <f t="shared" si="114"/>
        <v>#NUM!</v>
      </c>
      <c r="CM530" s="162" t="e">
        <f t="shared" si="114"/>
        <v>#NUM!</v>
      </c>
      <c r="CN530" s="162" t="e">
        <f t="shared" si="114"/>
        <v>#NUM!</v>
      </c>
      <c r="CO530" s="162" t="e">
        <f t="shared" si="114"/>
        <v>#NUM!</v>
      </c>
      <c r="CP530" s="162" t="e">
        <f t="shared" si="114"/>
        <v>#NUM!</v>
      </c>
    </row>
    <row r="531" spans="13:94" ht="15" customHeight="1" x14ac:dyDescent="0.3">
      <c r="M531" s="2">
        <f>M530+1</f>
        <v>2</v>
      </c>
      <c r="N531" s="2" t="str">
        <f t="shared" ref="N531:N538" si="115">IF(ISTEXT(O531),$O$528,"")</f>
        <v/>
      </c>
      <c r="O531" s="2" t="e" cm="1">
        <f t="array" ref="O531">INDEX($A$400:$A$429,SMALL(IF(ISNUMBER(MATCH($B$400:$B$429,$O$528,0)),MATCH(ROW($B$400:$B$429),ROW($B$400:$B$429)),""),ROWS($A$1:A2)))</f>
        <v>#NUM!</v>
      </c>
      <c r="P531" s="162" t="e">
        <f>INDEX(P$14:P$217,(MATCH($N531&amp;$O531,$H$14:$H$217,0)))</f>
        <v>#NUM!</v>
      </c>
      <c r="Q531" s="162" t="e">
        <f t="shared" si="113"/>
        <v>#NUM!</v>
      </c>
      <c r="R531" s="162" t="e">
        <f t="shared" si="113"/>
        <v>#NUM!</v>
      </c>
      <c r="S531" s="162" t="e">
        <f t="shared" si="113"/>
        <v>#NUM!</v>
      </c>
      <c r="T531" s="162" t="e">
        <f t="shared" si="113"/>
        <v>#NUM!</v>
      </c>
      <c r="U531" s="162" t="e">
        <f t="shared" si="113"/>
        <v>#NUM!</v>
      </c>
      <c r="V531" s="162" t="e">
        <f t="shared" si="113"/>
        <v>#NUM!</v>
      </c>
      <c r="W531" s="162" t="e">
        <f t="shared" si="113"/>
        <v>#NUM!</v>
      </c>
      <c r="X531" s="162" t="e">
        <f t="shared" si="113"/>
        <v>#NUM!</v>
      </c>
      <c r="Y531" s="162" t="e">
        <f t="shared" si="113"/>
        <v>#NUM!</v>
      </c>
      <c r="Z531" s="162" t="e">
        <f t="shared" si="113"/>
        <v>#NUM!</v>
      </c>
      <c r="AA531" s="162" t="e">
        <f t="shared" si="113"/>
        <v>#NUM!</v>
      </c>
      <c r="AB531" s="162" t="e">
        <f t="shared" si="113"/>
        <v>#NUM!</v>
      </c>
      <c r="AC531" s="162" t="e">
        <f t="shared" si="113"/>
        <v>#NUM!</v>
      </c>
      <c r="AD531" s="162" t="e">
        <f t="shared" si="113"/>
        <v>#NUM!</v>
      </c>
      <c r="AE531" s="162" t="e">
        <f t="shared" si="113"/>
        <v>#NUM!</v>
      </c>
      <c r="AF531" s="162" t="e">
        <f t="shared" si="113"/>
        <v>#NUM!</v>
      </c>
      <c r="AG531" s="162" t="e">
        <f t="shared" si="113"/>
        <v>#NUM!</v>
      </c>
      <c r="AH531" s="162" t="e">
        <f t="shared" si="113"/>
        <v>#NUM!</v>
      </c>
      <c r="AI531" s="162" t="e">
        <f t="shared" si="113"/>
        <v>#NUM!</v>
      </c>
      <c r="AJ531" s="162" t="e">
        <f t="shared" si="113"/>
        <v>#NUM!</v>
      </c>
      <c r="AK531" s="162" t="e">
        <f t="shared" si="113"/>
        <v>#NUM!</v>
      </c>
      <c r="AL531" s="162" t="e">
        <f t="shared" si="113"/>
        <v>#NUM!</v>
      </c>
      <c r="AM531" s="162" t="e">
        <f t="shared" si="113"/>
        <v>#NUM!</v>
      </c>
      <c r="AN531" s="162" t="e">
        <f t="shared" si="113"/>
        <v>#NUM!</v>
      </c>
      <c r="AO531" s="162" t="e">
        <f t="shared" si="113"/>
        <v>#NUM!</v>
      </c>
      <c r="AP531" s="162" t="e">
        <f t="shared" si="113"/>
        <v>#NUM!</v>
      </c>
      <c r="AQ531" s="162" t="e">
        <f t="shared" si="113"/>
        <v>#NUM!</v>
      </c>
      <c r="AR531" s="162" t="e">
        <f t="shared" si="113"/>
        <v>#NUM!</v>
      </c>
      <c r="AS531" s="162" t="e">
        <f t="shared" si="113"/>
        <v>#NUM!</v>
      </c>
      <c r="AT531" s="162" t="e">
        <f t="shared" si="113"/>
        <v>#NUM!</v>
      </c>
      <c r="AU531" s="162" t="e">
        <f t="shared" si="113"/>
        <v>#NUM!</v>
      </c>
      <c r="AV531" s="162" t="e">
        <f t="shared" si="113"/>
        <v>#NUM!</v>
      </c>
      <c r="AW531" s="162" t="e">
        <f t="shared" si="113"/>
        <v>#NUM!</v>
      </c>
      <c r="AX531" s="162" t="e">
        <f t="shared" si="113"/>
        <v>#NUM!</v>
      </c>
      <c r="AY531" s="162" t="e">
        <f t="shared" si="113"/>
        <v>#NUM!</v>
      </c>
      <c r="AZ531" s="162" t="e">
        <f t="shared" si="113"/>
        <v>#NUM!</v>
      </c>
      <c r="BA531" s="162" t="e">
        <f t="shared" si="113"/>
        <v>#NUM!</v>
      </c>
      <c r="BB531" s="162" t="e">
        <f t="shared" si="113"/>
        <v>#NUM!</v>
      </c>
      <c r="BC531" s="162" t="e">
        <f t="shared" si="113"/>
        <v>#NUM!</v>
      </c>
      <c r="BD531" s="162" t="e">
        <f t="shared" si="113"/>
        <v>#NUM!</v>
      </c>
      <c r="BE531" s="162" t="e">
        <f t="shared" si="113"/>
        <v>#NUM!</v>
      </c>
      <c r="BF531" s="162" t="e">
        <f t="shared" si="113"/>
        <v>#NUM!</v>
      </c>
      <c r="BG531" s="162" t="e">
        <f t="shared" si="113"/>
        <v>#NUM!</v>
      </c>
      <c r="BH531" s="162" t="e">
        <f t="shared" si="113"/>
        <v>#NUM!</v>
      </c>
      <c r="BI531" s="162" t="e">
        <f t="shared" si="113"/>
        <v>#NUM!</v>
      </c>
      <c r="BJ531" s="162" t="e">
        <f t="shared" si="113"/>
        <v>#NUM!</v>
      </c>
      <c r="BK531" s="162" t="e">
        <f t="shared" si="113"/>
        <v>#NUM!</v>
      </c>
      <c r="BL531" s="162" t="e">
        <f t="shared" si="113"/>
        <v>#NUM!</v>
      </c>
      <c r="BM531" s="162" t="e">
        <f t="shared" si="114"/>
        <v>#NUM!</v>
      </c>
      <c r="BN531" s="162" t="e">
        <f t="shared" si="114"/>
        <v>#NUM!</v>
      </c>
      <c r="BO531" s="162" t="e">
        <f t="shared" si="114"/>
        <v>#NUM!</v>
      </c>
      <c r="BP531" s="162" t="e">
        <f t="shared" si="114"/>
        <v>#NUM!</v>
      </c>
      <c r="BQ531" s="162" t="e">
        <f t="shared" si="114"/>
        <v>#NUM!</v>
      </c>
      <c r="BR531" s="162" t="e">
        <f t="shared" si="114"/>
        <v>#NUM!</v>
      </c>
      <c r="BS531" s="162" t="e">
        <f t="shared" si="114"/>
        <v>#NUM!</v>
      </c>
      <c r="BT531" s="162" t="e">
        <f t="shared" si="114"/>
        <v>#NUM!</v>
      </c>
      <c r="BU531" s="162" t="e">
        <f t="shared" si="114"/>
        <v>#NUM!</v>
      </c>
      <c r="BV531" s="162" t="e">
        <f t="shared" si="114"/>
        <v>#NUM!</v>
      </c>
      <c r="BW531" s="162" t="e">
        <f t="shared" si="114"/>
        <v>#NUM!</v>
      </c>
      <c r="BX531" s="162" t="e">
        <f t="shared" si="114"/>
        <v>#NUM!</v>
      </c>
      <c r="BY531" s="162" t="e">
        <f t="shared" si="114"/>
        <v>#NUM!</v>
      </c>
      <c r="BZ531" s="162" t="e">
        <f t="shared" si="114"/>
        <v>#NUM!</v>
      </c>
      <c r="CA531" s="162" t="e">
        <f t="shared" si="114"/>
        <v>#NUM!</v>
      </c>
      <c r="CB531" s="162" t="e">
        <f t="shared" si="114"/>
        <v>#NUM!</v>
      </c>
      <c r="CC531" s="162" t="e">
        <f t="shared" si="114"/>
        <v>#NUM!</v>
      </c>
      <c r="CD531" s="162" t="e">
        <f t="shared" si="114"/>
        <v>#NUM!</v>
      </c>
      <c r="CE531" s="162" t="e">
        <f t="shared" si="114"/>
        <v>#NUM!</v>
      </c>
      <c r="CF531" s="162" t="e">
        <f t="shared" si="114"/>
        <v>#NUM!</v>
      </c>
      <c r="CG531" s="162" t="e">
        <f t="shared" si="114"/>
        <v>#NUM!</v>
      </c>
      <c r="CH531" s="162" t="e">
        <f t="shared" si="114"/>
        <v>#NUM!</v>
      </c>
      <c r="CI531" s="162" t="e">
        <f t="shared" si="114"/>
        <v>#NUM!</v>
      </c>
      <c r="CJ531" s="162" t="e">
        <f t="shared" si="114"/>
        <v>#NUM!</v>
      </c>
      <c r="CK531" s="162" t="e">
        <f t="shared" si="114"/>
        <v>#NUM!</v>
      </c>
      <c r="CL531" s="162" t="e">
        <f t="shared" si="114"/>
        <v>#NUM!</v>
      </c>
      <c r="CM531" s="162" t="e">
        <f t="shared" si="114"/>
        <v>#NUM!</v>
      </c>
      <c r="CN531" s="162" t="e">
        <f t="shared" si="114"/>
        <v>#NUM!</v>
      </c>
      <c r="CO531" s="162" t="e">
        <f t="shared" si="114"/>
        <v>#NUM!</v>
      </c>
      <c r="CP531" s="162" t="e">
        <f t="shared" si="114"/>
        <v>#NUM!</v>
      </c>
    </row>
    <row r="532" spans="13:94" ht="15" customHeight="1" x14ac:dyDescent="0.3">
      <c r="M532" s="2">
        <f t="shared" ref="M532:M538" si="116">M531+1</f>
        <v>3</v>
      </c>
      <c r="N532" s="2" t="str">
        <f t="shared" si="115"/>
        <v/>
      </c>
      <c r="O532" s="2" t="e" cm="1">
        <f t="array" ref="O532">INDEX($A$400:$A$429,SMALL(IF(ISNUMBER(MATCH($B$400:$B$429,$O$528,0)),MATCH(ROW($B$400:$B$429),ROW($B$400:$B$429)),""),ROWS($A$1:A3)))</f>
        <v>#NUM!</v>
      </c>
      <c r="P532" s="162" t="e">
        <f t="shared" ref="P532:AE539" si="117">INDEX(P$14:P$217,(MATCH($N532&amp;$O532,$H$14:$H$217,0)))</f>
        <v>#NUM!</v>
      </c>
      <c r="Q532" s="162" t="e">
        <f t="shared" si="113"/>
        <v>#NUM!</v>
      </c>
      <c r="R532" s="162" t="e">
        <f t="shared" si="113"/>
        <v>#NUM!</v>
      </c>
      <c r="S532" s="162" t="e">
        <f t="shared" si="113"/>
        <v>#NUM!</v>
      </c>
      <c r="T532" s="162" t="e">
        <f t="shared" si="113"/>
        <v>#NUM!</v>
      </c>
      <c r="U532" s="162" t="e">
        <f t="shared" si="113"/>
        <v>#NUM!</v>
      </c>
      <c r="V532" s="162" t="e">
        <f t="shared" si="113"/>
        <v>#NUM!</v>
      </c>
      <c r="W532" s="162" t="e">
        <f t="shared" si="113"/>
        <v>#NUM!</v>
      </c>
      <c r="X532" s="162" t="e">
        <f t="shared" si="113"/>
        <v>#NUM!</v>
      </c>
      <c r="Y532" s="162" t="e">
        <f t="shared" si="113"/>
        <v>#NUM!</v>
      </c>
      <c r="Z532" s="162" t="e">
        <f t="shared" si="113"/>
        <v>#NUM!</v>
      </c>
      <c r="AA532" s="162" t="e">
        <f t="shared" si="113"/>
        <v>#NUM!</v>
      </c>
      <c r="AB532" s="162" t="e">
        <f t="shared" si="113"/>
        <v>#NUM!</v>
      </c>
      <c r="AC532" s="162" t="e">
        <f t="shared" si="113"/>
        <v>#NUM!</v>
      </c>
      <c r="AD532" s="162" t="e">
        <f t="shared" si="113"/>
        <v>#NUM!</v>
      </c>
      <c r="AE532" s="162" t="e">
        <f t="shared" si="113"/>
        <v>#NUM!</v>
      </c>
      <c r="AF532" s="162" t="e">
        <f t="shared" si="113"/>
        <v>#NUM!</v>
      </c>
      <c r="AG532" s="162" t="e">
        <f t="shared" si="113"/>
        <v>#NUM!</v>
      </c>
      <c r="AH532" s="162" t="e">
        <f t="shared" si="113"/>
        <v>#NUM!</v>
      </c>
      <c r="AI532" s="162" t="e">
        <f t="shared" si="113"/>
        <v>#NUM!</v>
      </c>
      <c r="AJ532" s="162" t="e">
        <f t="shared" si="113"/>
        <v>#NUM!</v>
      </c>
      <c r="AK532" s="162" t="e">
        <f t="shared" si="113"/>
        <v>#NUM!</v>
      </c>
      <c r="AL532" s="162" t="e">
        <f t="shared" si="113"/>
        <v>#NUM!</v>
      </c>
      <c r="AM532" s="162" t="e">
        <f t="shared" si="113"/>
        <v>#NUM!</v>
      </c>
      <c r="AN532" s="162" t="e">
        <f t="shared" si="113"/>
        <v>#NUM!</v>
      </c>
      <c r="AO532" s="162" t="e">
        <f t="shared" si="113"/>
        <v>#NUM!</v>
      </c>
      <c r="AP532" s="162" t="e">
        <f t="shared" si="113"/>
        <v>#NUM!</v>
      </c>
      <c r="AQ532" s="162" t="e">
        <f t="shared" si="113"/>
        <v>#NUM!</v>
      </c>
      <c r="AR532" s="162" t="e">
        <f t="shared" si="113"/>
        <v>#NUM!</v>
      </c>
      <c r="AS532" s="162" t="e">
        <f t="shared" si="113"/>
        <v>#NUM!</v>
      </c>
      <c r="AT532" s="162" t="e">
        <f t="shared" si="113"/>
        <v>#NUM!</v>
      </c>
      <c r="AU532" s="162" t="e">
        <f t="shared" si="113"/>
        <v>#NUM!</v>
      </c>
      <c r="AV532" s="162" t="e">
        <f t="shared" si="113"/>
        <v>#NUM!</v>
      </c>
      <c r="AW532" s="162" t="e">
        <f t="shared" si="113"/>
        <v>#NUM!</v>
      </c>
      <c r="AX532" s="162" t="e">
        <f t="shared" si="113"/>
        <v>#NUM!</v>
      </c>
      <c r="AY532" s="162" t="e">
        <f t="shared" si="113"/>
        <v>#NUM!</v>
      </c>
      <c r="AZ532" s="162" t="e">
        <f t="shared" si="113"/>
        <v>#NUM!</v>
      </c>
      <c r="BA532" s="162" t="e">
        <f t="shared" si="113"/>
        <v>#NUM!</v>
      </c>
      <c r="BB532" s="162" t="e">
        <f t="shared" si="113"/>
        <v>#NUM!</v>
      </c>
      <c r="BC532" s="162" t="e">
        <f t="shared" si="113"/>
        <v>#NUM!</v>
      </c>
      <c r="BD532" s="162" t="e">
        <f t="shared" si="113"/>
        <v>#NUM!</v>
      </c>
      <c r="BE532" s="162" t="e">
        <f t="shared" si="113"/>
        <v>#NUM!</v>
      </c>
      <c r="BF532" s="162" t="e">
        <f t="shared" si="113"/>
        <v>#NUM!</v>
      </c>
      <c r="BG532" s="162" t="e">
        <f t="shared" si="113"/>
        <v>#NUM!</v>
      </c>
      <c r="BH532" s="162" t="e">
        <f t="shared" si="113"/>
        <v>#NUM!</v>
      </c>
      <c r="BI532" s="162" t="e">
        <f t="shared" si="113"/>
        <v>#NUM!</v>
      </c>
      <c r="BJ532" s="162" t="e">
        <f t="shared" si="113"/>
        <v>#NUM!</v>
      </c>
      <c r="BK532" s="162" t="e">
        <f t="shared" si="113"/>
        <v>#NUM!</v>
      </c>
      <c r="BL532" s="162" t="e">
        <f t="shared" si="113"/>
        <v>#NUM!</v>
      </c>
      <c r="BM532" s="162" t="e">
        <f t="shared" si="114"/>
        <v>#NUM!</v>
      </c>
      <c r="BN532" s="162" t="e">
        <f t="shared" si="114"/>
        <v>#NUM!</v>
      </c>
      <c r="BO532" s="162" t="e">
        <f t="shared" si="114"/>
        <v>#NUM!</v>
      </c>
      <c r="BP532" s="162" t="e">
        <f t="shared" si="114"/>
        <v>#NUM!</v>
      </c>
      <c r="BQ532" s="162" t="e">
        <f t="shared" si="114"/>
        <v>#NUM!</v>
      </c>
      <c r="BR532" s="162" t="e">
        <f t="shared" si="114"/>
        <v>#NUM!</v>
      </c>
      <c r="BS532" s="162" t="e">
        <f t="shared" si="114"/>
        <v>#NUM!</v>
      </c>
      <c r="BT532" s="162" t="e">
        <f t="shared" si="114"/>
        <v>#NUM!</v>
      </c>
      <c r="BU532" s="162" t="e">
        <f t="shared" si="114"/>
        <v>#NUM!</v>
      </c>
      <c r="BV532" s="162" t="e">
        <f t="shared" si="114"/>
        <v>#NUM!</v>
      </c>
      <c r="BW532" s="162" t="e">
        <f t="shared" si="114"/>
        <v>#NUM!</v>
      </c>
      <c r="BX532" s="162" t="e">
        <f t="shared" si="114"/>
        <v>#NUM!</v>
      </c>
      <c r="BY532" s="162" t="e">
        <f t="shared" si="114"/>
        <v>#NUM!</v>
      </c>
      <c r="BZ532" s="162" t="e">
        <f t="shared" si="114"/>
        <v>#NUM!</v>
      </c>
      <c r="CA532" s="162" t="e">
        <f t="shared" si="114"/>
        <v>#NUM!</v>
      </c>
      <c r="CB532" s="162" t="e">
        <f t="shared" si="114"/>
        <v>#NUM!</v>
      </c>
      <c r="CC532" s="162" t="e">
        <f t="shared" si="114"/>
        <v>#NUM!</v>
      </c>
      <c r="CD532" s="162" t="e">
        <f t="shared" si="114"/>
        <v>#NUM!</v>
      </c>
      <c r="CE532" s="162" t="e">
        <f t="shared" si="114"/>
        <v>#NUM!</v>
      </c>
      <c r="CF532" s="162" t="e">
        <f t="shared" si="114"/>
        <v>#NUM!</v>
      </c>
      <c r="CG532" s="162" t="e">
        <f t="shared" si="114"/>
        <v>#NUM!</v>
      </c>
      <c r="CH532" s="162" t="e">
        <f t="shared" si="114"/>
        <v>#NUM!</v>
      </c>
      <c r="CI532" s="162" t="e">
        <f t="shared" si="114"/>
        <v>#NUM!</v>
      </c>
      <c r="CJ532" s="162" t="e">
        <f t="shared" si="114"/>
        <v>#NUM!</v>
      </c>
      <c r="CK532" s="162" t="e">
        <f t="shared" si="114"/>
        <v>#NUM!</v>
      </c>
      <c r="CL532" s="162" t="e">
        <f t="shared" si="114"/>
        <v>#NUM!</v>
      </c>
      <c r="CM532" s="162" t="e">
        <f t="shared" si="114"/>
        <v>#NUM!</v>
      </c>
      <c r="CN532" s="162" t="e">
        <f t="shared" si="114"/>
        <v>#NUM!</v>
      </c>
      <c r="CO532" s="162" t="e">
        <f t="shared" si="114"/>
        <v>#NUM!</v>
      </c>
      <c r="CP532" s="162" t="e">
        <f t="shared" si="114"/>
        <v>#NUM!</v>
      </c>
    </row>
    <row r="533" spans="13:94" ht="15" customHeight="1" x14ac:dyDescent="0.3">
      <c r="M533" s="2">
        <f t="shared" si="116"/>
        <v>4</v>
      </c>
      <c r="N533" s="2" t="str">
        <f t="shared" si="115"/>
        <v/>
      </c>
      <c r="O533" s="2" t="e" cm="1">
        <f t="array" ref="O533">INDEX($A$400:$A$429,SMALL(IF(ISNUMBER(MATCH($B$400:$B$429,$O$528,0)),MATCH(ROW($B$400:$B$429),ROW($B$400:$B$429)),""),ROWS($A$1:A4)))</f>
        <v>#NUM!</v>
      </c>
      <c r="P533" s="162" t="e">
        <f t="shared" si="117"/>
        <v>#NUM!</v>
      </c>
      <c r="Q533" s="162" t="e">
        <f t="shared" si="113"/>
        <v>#NUM!</v>
      </c>
      <c r="R533" s="162" t="e">
        <f t="shared" si="113"/>
        <v>#NUM!</v>
      </c>
      <c r="S533" s="162" t="e">
        <f t="shared" si="113"/>
        <v>#NUM!</v>
      </c>
      <c r="T533" s="162" t="e">
        <f t="shared" si="113"/>
        <v>#NUM!</v>
      </c>
      <c r="U533" s="162" t="e">
        <f t="shared" si="113"/>
        <v>#NUM!</v>
      </c>
      <c r="V533" s="162" t="e">
        <f t="shared" si="113"/>
        <v>#NUM!</v>
      </c>
      <c r="W533" s="162" t="e">
        <f t="shared" si="113"/>
        <v>#NUM!</v>
      </c>
      <c r="X533" s="162" t="e">
        <f t="shared" si="113"/>
        <v>#NUM!</v>
      </c>
      <c r="Y533" s="162" t="e">
        <f t="shared" si="113"/>
        <v>#NUM!</v>
      </c>
      <c r="Z533" s="162" t="e">
        <f t="shared" si="113"/>
        <v>#NUM!</v>
      </c>
      <c r="AA533" s="162" t="e">
        <f t="shared" si="113"/>
        <v>#NUM!</v>
      </c>
      <c r="AB533" s="162" t="e">
        <f t="shared" si="113"/>
        <v>#NUM!</v>
      </c>
      <c r="AC533" s="162" t="e">
        <f t="shared" si="113"/>
        <v>#NUM!</v>
      </c>
      <c r="AD533" s="162" t="e">
        <f t="shared" si="113"/>
        <v>#NUM!</v>
      </c>
      <c r="AE533" s="162" t="e">
        <f t="shared" si="113"/>
        <v>#NUM!</v>
      </c>
      <c r="AF533" s="162" t="e">
        <f t="shared" si="113"/>
        <v>#NUM!</v>
      </c>
      <c r="AG533" s="162" t="e">
        <f t="shared" si="113"/>
        <v>#NUM!</v>
      </c>
      <c r="AH533" s="162" t="e">
        <f t="shared" si="113"/>
        <v>#NUM!</v>
      </c>
      <c r="AI533" s="162" t="e">
        <f t="shared" si="113"/>
        <v>#NUM!</v>
      </c>
      <c r="AJ533" s="162" t="e">
        <f t="shared" si="113"/>
        <v>#NUM!</v>
      </c>
      <c r="AK533" s="162" t="e">
        <f t="shared" si="113"/>
        <v>#NUM!</v>
      </c>
      <c r="AL533" s="162" t="e">
        <f t="shared" si="113"/>
        <v>#NUM!</v>
      </c>
      <c r="AM533" s="162" t="e">
        <f t="shared" si="113"/>
        <v>#NUM!</v>
      </c>
      <c r="AN533" s="162" t="e">
        <f t="shared" si="113"/>
        <v>#NUM!</v>
      </c>
      <c r="AO533" s="162" t="e">
        <f t="shared" si="113"/>
        <v>#NUM!</v>
      </c>
      <c r="AP533" s="162" t="e">
        <f t="shared" si="113"/>
        <v>#NUM!</v>
      </c>
      <c r="AQ533" s="162" t="e">
        <f t="shared" si="113"/>
        <v>#NUM!</v>
      </c>
      <c r="AR533" s="162" t="e">
        <f t="shared" si="113"/>
        <v>#NUM!</v>
      </c>
      <c r="AS533" s="162" t="e">
        <f t="shared" si="113"/>
        <v>#NUM!</v>
      </c>
      <c r="AT533" s="162" t="e">
        <f t="shared" si="113"/>
        <v>#NUM!</v>
      </c>
      <c r="AU533" s="162" t="e">
        <f t="shared" si="113"/>
        <v>#NUM!</v>
      </c>
      <c r="AV533" s="162" t="e">
        <f t="shared" si="113"/>
        <v>#NUM!</v>
      </c>
      <c r="AW533" s="162" t="e">
        <f t="shared" si="113"/>
        <v>#NUM!</v>
      </c>
      <c r="AX533" s="162" t="e">
        <f t="shared" si="113"/>
        <v>#NUM!</v>
      </c>
      <c r="AY533" s="162" t="e">
        <f t="shared" si="113"/>
        <v>#NUM!</v>
      </c>
      <c r="AZ533" s="162" t="e">
        <f t="shared" si="113"/>
        <v>#NUM!</v>
      </c>
      <c r="BA533" s="162" t="e">
        <f t="shared" si="113"/>
        <v>#NUM!</v>
      </c>
      <c r="BB533" s="162" t="e">
        <f t="shared" si="113"/>
        <v>#NUM!</v>
      </c>
      <c r="BC533" s="162" t="e">
        <f t="shared" si="113"/>
        <v>#NUM!</v>
      </c>
      <c r="BD533" s="162" t="e">
        <f t="shared" si="113"/>
        <v>#NUM!</v>
      </c>
      <c r="BE533" s="162" t="e">
        <f t="shared" si="113"/>
        <v>#NUM!</v>
      </c>
      <c r="BF533" s="162" t="e">
        <f t="shared" si="113"/>
        <v>#NUM!</v>
      </c>
      <c r="BG533" s="162" t="e">
        <f t="shared" si="113"/>
        <v>#NUM!</v>
      </c>
      <c r="BH533" s="162" t="e">
        <f t="shared" si="113"/>
        <v>#NUM!</v>
      </c>
      <c r="BI533" s="162" t="e">
        <f t="shared" si="113"/>
        <v>#NUM!</v>
      </c>
      <c r="BJ533" s="162" t="e">
        <f t="shared" si="113"/>
        <v>#NUM!</v>
      </c>
      <c r="BK533" s="162" t="e">
        <f t="shared" si="113"/>
        <v>#NUM!</v>
      </c>
      <c r="BL533" s="162" t="e">
        <f t="shared" si="113"/>
        <v>#NUM!</v>
      </c>
      <c r="BM533" s="162" t="e">
        <f t="shared" si="114"/>
        <v>#NUM!</v>
      </c>
      <c r="BN533" s="162" t="e">
        <f t="shared" si="114"/>
        <v>#NUM!</v>
      </c>
      <c r="BO533" s="162" t="e">
        <f t="shared" si="114"/>
        <v>#NUM!</v>
      </c>
      <c r="BP533" s="162" t="e">
        <f t="shared" si="114"/>
        <v>#NUM!</v>
      </c>
      <c r="BQ533" s="162" t="e">
        <f t="shared" si="114"/>
        <v>#NUM!</v>
      </c>
      <c r="BR533" s="162" t="e">
        <f t="shared" si="114"/>
        <v>#NUM!</v>
      </c>
      <c r="BS533" s="162" t="e">
        <f t="shared" si="114"/>
        <v>#NUM!</v>
      </c>
      <c r="BT533" s="162" t="e">
        <f t="shared" si="114"/>
        <v>#NUM!</v>
      </c>
      <c r="BU533" s="162" t="e">
        <f t="shared" si="114"/>
        <v>#NUM!</v>
      </c>
      <c r="BV533" s="162" t="e">
        <f t="shared" si="114"/>
        <v>#NUM!</v>
      </c>
      <c r="BW533" s="162" t="e">
        <f t="shared" si="114"/>
        <v>#NUM!</v>
      </c>
      <c r="BX533" s="162" t="e">
        <f t="shared" si="114"/>
        <v>#NUM!</v>
      </c>
      <c r="BY533" s="162" t="e">
        <f t="shared" si="114"/>
        <v>#NUM!</v>
      </c>
      <c r="BZ533" s="162" t="e">
        <f t="shared" si="114"/>
        <v>#NUM!</v>
      </c>
      <c r="CA533" s="162" t="e">
        <f t="shared" si="114"/>
        <v>#NUM!</v>
      </c>
      <c r="CB533" s="162" t="e">
        <f t="shared" si="114"/>
        <v>#NUM!</v>
      </c>
      <c r="CC533" s="162" t="e">
        <f t="shared" si="114"/>
        <v>#NUM!</v>
      </c>
      <c r="CD533" s="162" t="e">
        <f t="shared" si="114"/>
        <v>#NUM!</v>
      </c>
      <c r="CE533" s="162" t="e">
        <f t="shared" si="114"/>
        <v>#NUM!</v>
      </c>
      <c r="CF533" s="162" t="e">
        <f t="shared" si="114"/>
        <v>#NUM!</v>
      </c>
      <c r="CG533" s="162" t="e">
        <f t="shared" si="114"/>
        <v>#NUM!</v>
      </c>
      <c r="CH533" s="162" t="e">
        <f t="shared" si="114"/>
        <v>#NUM!</v>
      </c>
      <c r="CI533" s="162" t="e">
        <f t="shared" si="114"/>
        <v>#NUM!</v>
      </c>
      <c r="CJ533" s="162" t="e">
        <f t="shared" si="114"/>
        <v>#NUM!</v>
      </c>
      <c r="CK533" s="162" t="e">
        <f t="shared" si="114"/>
        <v>#NUM!</v>
      </c>
      <c r="CL533" s="162" t="e">
        <f t="shared" si="114"/>
        <v>#NUM!</v>
      </c>
      <c r="CM533" s="162" t="e">
        <f t="shared" si="114"/>
        <v>#NUM!</v>
      </c>
      <c r="CN533" s="162" t="e">
        <f t="shared" si="114"/>
        <v>#NUM!</v>
      </c>
      <c r="CO533" s="162" t="e">
        <f t="shared" si="114"/>
        <v>#NUM!</v>
      </c>
      <c r="CP533" s="162" t="e">
        <f t="shared" si="114"/>
        <v>#NUM!</v>
      </c>
    </row>
    <row r="534" spans="13:94" ht="15" customHeight="1" x14ac:dyDescent="0.3">
      <c r="M534" s="2">
        <f t="shared" si="116"/>
        <v>5</v>
      </c>
      <c r="N534" s="2" t="str">
        <f t="shared" si="115"/>
        <v/>
      </c>
      <c r="O534" s="2" t="e" cm="1">
        <f t="array" ref="O534">INDEX($A$400:$A$429,SMALL(IF(ISNUMBER(MATCH($B$400:$B$429,$O$528,0)),MATCH(ROW($B$400:$B$429),ROW($B$400:$B$429)),""),ROWS($A$1:A5)))</f>
        <v>#NUM!</v>
      </c>
      <c r="P534" s="162" t="e">
        <f t="shared" si="117"/>
        <v>#NUM!</v>
      </c>
      <c r="Q534" s="162" t="e">
        <f t="shared" si="113"/>
        <v>#NUM!</v>
      </c>
      <c r="R534" s="162" t="e">
        <f t="shared" si="113"/>
        <v>#NUM!</v>
      </c>
      <c r="S534" s="162" t="e">
        <f t="shared" si="113"/>
        <v>#NUM!</v>
      </c>
      <c r="T534" s="162" t="e">
        <f t="shared" si="113"/>
        <v>#NUM!</v>
      </c>
      <c r="U534" s="162" t="e">
        <f t="shared" si="113"/>
        <v>#NUM!</v>
      </c>
      <c r="V534" s="162" t="e">
        <f t="shared" si="113"/>
        <v>#NUM!</v>
      </c>
      <c r="W534" s="162" t="e">
        <f t="shared" si="113"/>
        <v>#NUM!</v>
      </c>
      <c r="X534" s="162" t="e">
        <f t="shared" si="113"/>
        <v>#NUM!</v>
      </c>
      <c r="Y534" s="162" t="e">
        <f t="shared" si="113"/>
        <v>#NUM!</v>
      </c>
      <c r="Z534" s="162" t="e">
        <f t="shared" si="113"/>
        <v>#NUM!</v>
      </c>
      <c r="AA534" s="162" t="e">
        <f t="shared" si="113"/>
        <v>#NUM!</v>
      </c>
      <c r="AB534" s="162" t="e">
        <f t="shared" si="113"/>
        <v>#NUM!</v>
      </c>
      <c r="AC534" s="162" t="e">
        <f t="shared" si="113"/>
        <v>#NUM!</v>
      </c>
      <c r="AD534" s="162" t="e">
        <f t="shared" si="113"/>
        <v>#NUM!</v>
      </c>
      <c r="AE534" s="162" t="e">
        <f t="shared" si="113"/>
        <v>#NUM!</v>
      </c>
      <c r="AF534" s="162" t="e">
        <f t="shared" si="113"/>
        <v>#NUM!</v>
      </c>
      <c r="AG534" s="162" t="e">
        <f t="shared" si="113"/>
        <v>#NUM!</v>
      </c>
      <c r="AH534" s="162" t="e">
        <f t="shared" si="113"/>
        <v>#NUM!</v>
      </c>
      <c r="AI534" s="162" t="e">
        <f t="shared" si="113"/>
        <v>#NUM!</v>
      </c>
      <c r="AJ534" s="162" t="e">
        <f t="shared" si="113"/>
        <v>#NUM!</v>
      </c>
      <c r="AK534" s="162" t="e">
        <f t="shared" si="113"/>
        <v>#NUM!</v>
      </c>
      <c r="AL534" s="162" t="e">
        <f t="shared" si="113"/>
        <v>#NUM!</v>
      </c>
      <c r="AM534" s="162" t="e">
        <f t="shared" si="113"/>
        <v>#NUM!</v>
      </c>
      <c r="AN534" s="162" t="e">
        <f t="shared" si="113"/>
        <v>#NUM!</v>
      </c>
      <c r="AO534" s="162" t="e">
        <f t="shared" si="113"/>
        <v>#NUM!</v>
      </c>
      <c r="AP534" s="162" t="e">
        <f t="shared" si="113"/>
        <v>#NUM!</v>
      </c>
      <c r="AQ534" s="162" t="e">
        <f t="shared" si="113"/>
        <v>#NUM!</v>
      </c>
      <c r="AR534" s="162" t="e">
        <f t="shared" si="113"/>
        <v>#NUM!</v>
      </c>
      <c r="AS534" s="162" t="e">
        <f t="shared" si="113"/>
        <v>#NUM!</v>
      </c>
      <c r="AT534" s="162" t="e">
        <f t="shared" si="113"/>
        <v>#NUM!</v>
      </c>
      <c r="AU534" s="162" t="e">
        <f t="shared" si="113"/>
        <v>#NUM!</v>
      </c>
      <c r="AV534" s="162" t="e">
        <f t="shared" si="113"/>
        <v>#NUM!</v>
      </c>
      <c r="AW534" s="162" t="e">
        <f t="shared" si="113"/>
        <v>#NUM!</v>
      </c>
      <c r="AX534" s="162" t="e">
        <f t="shared" si="113"/>
        <v>#NUM!</v>
      </c>
      <c r="AY534" s="162" t="e">
        <f t="shared" si="113"/>
        <v>#NUM!</v>
      </c>
      <c r="AZ534" s="162" t="e">
        <f t="shared" si="113"/>
        <v>#NUM!</v>
      </c>
      <c r="BA534" s="162" t="e">
        <f t="shared" si="113"/>
        <v>#NUM!</v>
      </c>
      <c r="BB534" s="162" t="e">
        <f t="shared" si="113"/>
        <v>#NUM!</v>
      </c>
      <c r="BC534" s="162" t="e">
        <f t="shared" si="113"/>
        <v>#NUM!</v>
      </c>
      <c r="BD534" s="162" t="e">
        <f t="shared" si="113"/>
        <v>#NUM!</v>
      </c>
      <c r="BE534" s="162" t="e">
        <f t="shared" si="113"/>
        <v>#NUM!</v>
      </c>
      <c r="BF534" s="162" t="e">
        <f t="shared" si="113"/>
        <v>#NUM!</v>
      </c>
      <c r="BG534" s="162" t="e">
        <f t="shared" si="113"/>
        <v>#NUM!</v>
      </c>
      <c r="BH534" s="162" t="e">
        <f t="shared" si="113"/>
        <v>#NUM!</v>
      </c>
      <c r="BI534" s="162" t="e">
        <f t="shared" si="113"/>
        <v>#NUM!</v>
      </c>
      <c r="BJ534" s="162" t="e">
        <f t="shared" si="113"/>
        <v>#NUM!</v>
      </c>
      <c r="BK534" s="162" t="e">
        <f t="shared" si="113"/>
        <v>#NUM!</v>
      </c>
      <c r="BL534" s="162" t="e">
        <f t="shared" si="113"/>
        <v>#NUM!</v>
      </c>
      <c r="BM534" s="162" t="e">
        <f t="shared" si="114"/>
        <v>#NUM!</v>
      </c>
      <c r="BN534" s="162" t="e">
        <f t="shared" si="114"/>
        <v>#NUM!</v>
      </c>
      <c r="BO534" s="162" t="e">
        <f t="shared" si="114"/>
        <v>#NUM!</v>
      </c>
      <c r="BP534" s="162" t="e">
        <f t="shared" si="114"/>
        <v>#NUM!</v>
      </c>
      <c r="BQ534" s="162" t="e">
        <f t="shared" si="114"/>
        <v>#NUM!</v>
      </c>
      <c r="BR534" s="162" t="e">
        <f t="shared" si="114"/>
        <v>#NUM!</v>
      </c>
      <c r="BS534" s="162" t="e">
        <f t="shared" si="114"/>
        <v>#NUM!</v>
      </c>
      <c r="BT534" s="162" t="e">
        <f t="shared" si="114"/>
        <v>#NUM!</v>
      </c>
      <c r="BU534" s="162" t="e">
        <f t="shared" si="114"/>
        <v>#NUM!</v>
      </c>
      <c r="BV534" s="162" t="e">
        <f t="shared" si="114"/>
        <v>#NUM!</v>
      </c>
      <c r="BW534" s="162" t="e">
        <f t="shared" si="114"/>
        <v>#NUM!</v>
      </c>
      <c r="BX534" s="162" t="e">
        <f t="shared" si="114"/>
        <v>#NUM!</v>
      </c>
      <c r="BY534" s="162" t="e">
        <f t="shared" si="114"/>
        <v>#NUM!</v>
      </c>
      <c r="BZ534" s="162" t="e">
        <f t="shared" si="114"/>
        <v>#NUM!</v>
      </c>
      <c r="CA534" s="162" t="e">
        <f t="shared" si="114"/>
        <v>#NUM!</v>
      </c>
      <c r="CB534" s="162" t="e">
        <f t="shared" si="114"/>
        <v>#NUM!</v>
      </c>
      <c r="CC534" s="162" t="e">
        <f t="shared" si="114"/>
        <v>#NUM!</v>
      </c>
      <c r="CD534" s="162" t="e">
        <f t="shared" si="114"/>
        <v>#NUM!</v>
      </c>
      <c r="CE534" s="162" t="e">
        <f t="shared" si="114"/>
        <v>#NUM!</v>
      </c>
      <c r="CF534" s="162" t="e">
        <f t="shared" si="114"/>
        <v>#NUM!</v>
      </c>
      <c r="CG534" s="162" t="e">
        <f t="shared" si="114"/>
        <v>#NUM!</v>
      </c>
      <c r="CH534" s="162" t="e">
        <f t="shared" si="114"/>
        <v>#NUM!</v>
      </c>
      <c r="CI534" s="162" t="e">
        <f t="shared" si="114"/>
        <v>#NUM!</v>
      </c>
      <c r="CJ534" s="162" t="e">
        <f t="shared" si="114"/>
        <v>#NUM!</v>
      </c>
      <c r="CK534" s="162" t="e">
        <f t="shared" si="114"/>
        <v>#NUM!</v>
      </c>
      <c r="CL534" s="162" t="e">
        <f t="shared" si="114"/>
        <v>#NUM!</v>
      </c>
      <c r="CM534" s="162" t="e">
        <f t="shared" si="114"/>
        <v>#NUM!</v>
      </c>
      <c r="CN534" s="162" t="e">
        <f t="shared" si="114"/>
        <v>#NUM!</v>
      </c>
      <c r="CO534" s="162" t="e">
        <f t="shared" si="114"/>
        <v>#NUM!</v>
      </c>
      <c r="CP534" s="162" t="e">
        <f t="shared" si="114"/>
        <v>#NUM!</v>
      </c>
    </row>
    <row r="535" spans="13:94" ht="15" customHeight="1" x14ac:dyDescent="0.3">
      <c r="M535" s="2">
        <f t="shared" si="116"/>
        <v>6</v>
      </c>
      <c r="N535" s="2" t="str">
        <f t="shared" si="115"/>
        <v/>
      </c>
      <c r="O535" s="2" t="e" cm="1">
        <f t="array" ref="O535">INDEX($A$400:$A$429,SMALL(IF(ISNUMBER(MATCH($B$400:$B$429,$O$528,0)),MATCH(ROW($B$400:$B$429),ROW($B$400:$B$429)),""),ROWS($A$1:A6)))</f>
        <v>#NUM!</v>
      </c>
      <c r="P535" s="162" t="e">
        <f t="shared" si="117"/>
        <v>#NUM!</v>
      </c>
      <c r="Q535" s="162" t="e">
        <f t="shared" si="113"/>
        <v>#NUM!</v>
      </c>
      <c r="R535" s="162" t="e">
        <f t="shared" si="113"/>
        <v>#NUM!</v>
      </c>
      <c r="S535" s="162" t="e">
        <f t="shared" si="113"/>
        <v>#NUM!</v>
      </c>
      <c r="T535" s="162" t="e">
        <f t="shared" si="113"/>
        <v>#NUM!</v>
      </c>
      <c r="U535" s="162" t="e">
        <f t="shared" si="113"/>
        <v>#NUM!</v>
      </c>
      <c r="V535" s="162" t="e">
        <f t="shared" si="113"/>
        <v>#NUM!</v>
      </c>
      <c r="W535" s="162" t="e">
        <f t="shared" si="113"/>
        <v>#NUM!</v>
      </c>
      <c r="X535" s="162" t="e">
        <f t="shared" si="113"/>
        <v>#NUM!</v>
      </c>
      <c r="Y535" s="162" t="e">
        <f t="shared" si="113"/>
        <v>#NUM!</v>
      </c>
      <c r="Z535" s="162" t="e">
        <f t="shared" si="113"/>
        <v>#NUM!</v>
      </c>
      <c r="AA535" s="162" t="e">
        <f t="shared" ref="AA535:BM539" si="118">INDEX(AA$14:AA$217,(MATCH($N535&amp;$O535,$H$14:$H$217,0)))</f>
        <v>#NUM!</v>
      </c>
      <c r="AB535" s="162" t="e">
        <f t="shared" si="118"/>
        <v>#NUM!</v>
      </c>
      <c r="AC535" s="162" t="e">
        <f t="shared" si="118"/>
        <v>#NUM!</v>
      </c>
      <c r="AD535" s="162" t="e">
        <f t="shared" si="118"/>
        <v>#NUM!</v>
      </c>
      <c r="AE535" s="162" t="e">
        <f t="shared" si="118"/>
        <v>#NUM!</v>
      </c>
      <c r="AF535" s="162" t="e">
        <f t="shared" si="118"/>
        <v>#NUM!</v>
      </c>
      <c r="AG535" s="162" t="e">
        <f t="shared" si="118"/>
        <v>#NUM!</v>
      </c>
      <c r="AH535" s="162" t="e">
        <f t="shared" si="118"/>
        <v>#NUM!</v>
      </c>
      <c r="AI535" s="162" t="e">
        <f t="shared" si="118"/>
        <v>#NUM!</v>
      </c>
      <c r="AJ535" s="162" t="e">
        <f t="shared" si="118"/>
        <v>#NUM!</v>
      </c>
      <c r="AK535" s="162" t="e">
        <f t="shared" si="118"/>
        <v>#NUM!</v>
      </c>
      <c r="AL535" s="162" t="e">
        <f t="shared" si="118"/>
        <v>#NUM!</v>
      </c>
      <c r="AM535" s="162" t="e">
        <f t="shared" si="118"/>
        <v>#NUM!</v>
      </c>
      <c r="AN535" s="162" t="e">
        <f t="shared" si="118"/>
        <v>#NUM!</v>
      </c>
      <c r="AO535" s="162" t="e">
        <f t="shared" si="118"/>
        <v>#NUM!</v>
      </c>
      <c r="AP535" s="162" t="e">
        <f t="shared" si="118"/>
        <v>#NUM!</v>
      </c>
      <c r="AQ535" s="162" t="e">
        <f t="shared" si="118"/>
        <v>#NUM!</v>
      </c>
      <c r="AR535" s="162" t="e">
        <f t="shared" si="118"/>
        <v>#NUM!</v>
      </c>
      <c r="AS535" s="162" t="e">
        <f t="shared" si="118"/>
        <v>#NUM!</v>
      </c>
      <c r="AT535" s="162" t="e">
        <f t="shared" si="118"/>
        <v>#NUM!</v>
      </c>
      <c r="AU535" s="162" t="e">
        <f t="shared" si="118"/>
        <v>#NUM!</v>
      </c>
      <c r="AV535" s="162" t="e">
        <f t="shared" si="118"/>
        <v>#NUM!</v>
      </c>
      <c r="AW535" s="162" t="e">
        <f t="shared" si="118"/>
        <v>#NUM!</v>
      </c>
      <c r="AX535" s="162" t="e">
        <f t="shared" si="118"/>
        <v>#NUM!</v>
      </c>
      <c r="AY535" s="162" t="e">
        <f t="shared" si="118"/>
        <v>#NUM!</v>
      </c>
      <c r="AZ535" s="162" t="e">
        <f t="shared" si="118"/>
        <v>#NUM!</v>
      </c>
      <c r="BA535" s="162" t="e">
        <f t="shared" si="118"/>
        <v>#NUM!</v>
      </c>
      <c r="BB535" s="162" t="e">
        <f t="shared" si="118"/>
        <v>#NUM!</v>
      </c>
      <c r="BC535" s="162" t="e">
        <f t="shared" si="118"/>
        <v>#NUM!</v>
      </c>
      <c r="BD535" s="162" t="e">
        <f t="shared" si="118"/>
        <v>#NUM!</v>
      </c>
      <c r="BE535" s="162" t="e">
        <f t="shared" si="118"/>
        <v>#NUM!</v>
      </c>
      <c r="BF535" s="162" t="e">
        <f t="shared" si="118"/>
        <v>#NUM!</v>
      </c>
      <c r="BG535" s="162" t="e">
        <f t="shared" si="118"/>
        <v>#NUM!</v>
      </c>
      <c r="BH535" s="162" t="e">
        <f t="shared" si="118"/>
        <v>#NUM!</v>
      </c>
      <c r="BI535" s="162" t="e">
        <f t="shared" si="118"/>
        <v>#NUM!</v>
      </c>
      <c r="BJ535" s="162" t="e">
        <f t="shared" si="118"/>
        <v>#NUM!</v>
      </c>
      <c r="BK535" s="162" t="e">
        <f t="shared" si="118"/>
        <v>#NUM!</v>
      </c>
      <c r="BL535" s="162" t="e">
        <f t="shared" si="118"/>
        <v>#NUM!</v>
      </c>
      <c r="BM535" s="162" t="e">
        <f t="shared" si="118"/>
        <v>#NUM!</v>
      </c>
      <c r="BN535" s="162" t="e">
        <f t="shared" si="114"/>
        <v>#NUM!</v>
      </c>
      <c r="BO535" s="162" t="e">
        <f t="shared" si="114"/>
        <v>#NUM!</v>
      </c>
      <c r="BP535" s="162" t="e">
        <f t="shared" si="114"/>
        <v>#NUM!</v>
      </c>
      <c r="BQ535" s="162" t="e">
        <f t="shared" si="114"/>
        <v>#NUM!</v>
      </c>
      <c r="BR535" s="162" t="e">
        <f t="shared" si="114"/>
        <v>#NUM!</v>
      </c>
      <c r="BS535" s="162" t="e">
        <f t="shared" si="114"/>
        <v>#NUM!</v>
      </c>
      <c r="BT535" s="162" t="e">
        <f t="shared" si="114"/>
        <v>#NUM!</v>
      </c>
      <c r="BU535" s="162" t="e">
        <f t="shared" si="114"/>
        <v>#NUM!</v>
      </c>
      <c r="BV535" s="162" t="e">
        <f t="shared" si="114"/>
        <v>#NUM!</v>
      </c>
      <c r="BW535" s="162" t="e">
        <f t="shared" si="114"/>
        <v>#NUM!</v>
      </c>
      <c r="BX535" s="162" t="e">
        <f t="shared" si="114"/>
        <v>#NUM!</v>
      </c>
      <c r="BY535" s="162" t="e">
        <f t="shared" si="114"/>
        <v>#NUM!</v>
      </c>
      <c r="BZ535" s="162" t="e">
        <f t="shared" si="114"/>
        <v>#NUM!</v>
      </c>
      <c r="CA535" s="162" t="e">
        <f t="shared" si="114"/>
        <v>#NUM!</v>
      </c>
      <c r="CB535" s="162" t="e">
        <f t="shared" si="114"/>
        <v>#NUM!</v>
      </c>
      <c r="CC535" s="162" t="e">
        <f t="shared" si="114"/>
        <v>#NUM!</v>
      </c>
      <c r="CD535" s="162" t="e">
        <f t="shared" si="114"/>
        <v>#NUM!</v>
      </c>
      <c r="CE535" s="162" t="e">
        <f t="shared" si="114"/>
        <v>#NUM!</v>
      </c>
      <c r="CF535" s="162" t="e">
        <f t="shared" si="114"/>
        <v>#NUM!</v>
      </c>
      <c r="CG535" s="162" t="e">
        <f t="shared" si="114"/>
        <v>#NUM!</v>
      </c>
      <c r="CH535" s="162" t="e">
        <f t="shared" si="114"/>
        <v>#NUM!</v>
      </c>
      <c r="CI535" s="162" t="e">
        <f t="shared" si="114"/>
        <v>#NUM!</v>
      </c>
      <c r="CJ535" s="162" t="e">
        <f t="shared" si="114"/>
        <v>#NUM!</v>
      </c>
      <c r="CK535" s="162" t="e">
        <f t="shared" si="114"/>
        <v>#NUM!</v>
      </c>
      <c r="CL535" s="162" t="e">
        <f t="shared" si="114"/>
        <v>#NUM!</v>
      </c>
      <c r="CM535" s="162" t="e">
        <f t="shared" si="114"/>
        <v>#NUM!</v>
      </c>
      <c r="CN535" s="162" t="e">
        <f t="shared" si="114"/>
        <v>#NUM!</v>
      </c>
      <c r="CO535" s="162" t="e">
        <f t="shared" si="114"/>
        <v>#NUM!</v>
      </c>
      <c r="CP535" s="162" t="e">
        <f t="shared" si="114"/>
        <v>#NUM!</v>
      </c>
    </row>
    <row r="536" spans="13:94" ht="15" customHeight="1" x14ac:dyDescent="0.3">
      <c r="M536" s="2">
        <f t="shared" si="116"/>
        <v>7</v>
      </c>
      <c r="N536" s="2" t="str">
        <f t="shared" si="115"/>
        <v/>
      </c>
      <c r="O536" s="2" t="e" cm="1">
        <f t="array" ref="O536">INDEX($A$400:$A$429,SMALL(IF(ISNUMBER(MATCH($B$400:$B$429,$O$528,0)),MATCH(ROW($B$400:$B$429),ROW($B$400:$B$429)),""),ROWS($A$1:A7)))</f>
        <v>#NUM!</v>
      </c>
      <c r="P536" s="162" t="e">
        <f t="shared" si="117"/>
        <v>#NUM!</v>
      </c>
      <c r="Q536" s="162" t="e">
        <f t="shared" si="117"/>
        <v>#NUM!</v>
      </c>
      <c r="R536" s="162" t="e">
        <f t="shared" si="117"/>
        <v>#NUM!</v>
      </c>
      <c r="S536" s="162" t="e">
        <f t="shared" si="117"/>
        <v>#NUM!</v>
      </c>
      <c r="T536" s="162" t="e">
        <f t="shared" si="117"/>
        <v>#NUM!</v>
      </c>
      <c r="U536" s="162" t="e">
        <f t="shared" si="117"/>
        <v>#NUM!</v>
      </c>
      <c r="V536" s="162" t="e">
        <f t="shared" si="117"/>
        <v>#NUM!</v>
      </c>
      <c r="W536" s="162" t="e">
        <f t="shared" si="117"/>
        <v>#NUM!</v>
      </c>
      <c r="X536" s="162" t="e">
        <f t="shared" si="117"/>
        <v>#NUM!</v>
      </c>
      <c r="Y536" s="162" t="e">
        <f t="shared" si="117"/>
        <v>#NUM!</v>
      </c>
      <c r="Z536" s="162" t="e">
        <f t="shared" si="117"/>
        <v>#NUM!</v>
      </c>
      <c r="AA536" s="162" t="e">
        <f t="shared" si="117"/>
        <v>#NUM!</v>
      </c>
      <c r="AB536" s="162" t="e">
        <f t="shared" si="117"/>
        <v>#NUM!</v>
      </c>
      <c r="AC536" s="162" t="e">
        <f t="shared" si="117"/>
        <v>#NUM!</v>
      </c>
      <c r="AD536" s="162" t="e">
        <f t="shared" si="117"/>
        <v>#NUM!</v>
      </c>
      <c r="AE536" s="162" t="e">
        <f t="shared" si="117"/>
        <v>#NUM!</v>
      </c>
      <c r="AF536" s="162" t="e">
        <f t="shared" si="118"/>
        <v>#NUM!</v>
      </c>
      <c r="AG536" s="162" t="e">
        <f t="shared" si="118"/>
        <v>#NUM!</v>
      </c>
      <c r="AH536" s="162" t="e">
        <f t="shared" si="118"/>
        <v>#NUM!</v>
      </c>
      <c r="AI536" s="162" t="e">
        <f t="shared" si="118"/>
        <v>#NUM!</v>
      </c>
      <c r="AJ536" s="162" t="e">
        <f t="shared" si="118"/>
        <v>#NUM!</v>
      </c>
      <c r="AK536" s="162" t="e">
        <f t="shared" si="118"/>
        <v>#NUM!</v>
      </c>
      <c r="AL536" s="162" t="e">
        <f t="shared" si="118"/>
        <v>#NUM!</v>
      </c>
      <c r="AM536" s="162" t="e">
        <f t="shared" si="118"/>
        <v>#NUM!</v>
      </c>
      <c r="AN536" s="162" t="e">
        <f t="shared" si="118"/>
        <v>#NUM!</v>
      </c>
      <c r="AO536" s="162" t="e">
        <f t="shared" si="118"/>
        <v>#NUM!</v>
      </c>
      <c r="AP536" s="162" t="e">
        <f t="shared" si="118"/>
        <v>#NUM!</v>
      </c>
      <c r="AQ536" s="162" t="e">
        <f t="shared" si="118"/>
        <v>#NUM!</v>
      </c>
      <c r="AR536" s="162" t="e">
        <f t="shared" si="118"/>
        <v>#NUM!</v>
      </c>
      <c r="AS536" s="162" t="e">
        <f t="shared" si="118"/>
        <v>#NUM!</v>
      </c>
      <c r="AT536" s="162" t="e">
        <f t="shared" si="118"/>
        <v>#NUM!</v>
      </c>
      <c r="AU536" s="162" t="e">
        <f t="shared" si="118"/>
        <v>#NUM!</v>
      </c>
      <c r="AV536" s="162" t="e">
        <f t="shared" si="118"/>
        <v>#NUM!</v>
      </c>
      <c r="AW536" s="162" t="e">
        <f t="shared" si="118"/>
        <v>#NUM!</v>
      </c>
      <c r="AX536" s="162" t="e">
        <f t="shared" si="118"/>
        <v>#NUM!</v>
      </c>
      <c r="AY536" s="162" t="e">
        <f t="shared" si="118"/>
        <v>#NUM!</v>
      </c>
      <c r="AZ536" s="162" t="e">
        <f t="shared" si="118"/>
        <v>#NUM!</v>
      </c>
      <c r="BA536" s="162" t="e">
        <f t="shared" si="118"/>
        <v>#NUM!</v>
      </c>
      <c r="BB536" s="162" t="e">
        <f t="shared" si="118"/>
        <v>#NUM!</v>
      </c>
      <c r="BC536" s="162" t="e">
        <f t="shared" si="118"/>
        <v>#NUM!</v>
      </c>
      <c r="BD536" s="162" t="e">
        <f t="shared" si="118"/>
        <v>#NUM!</v>
      </c>
      <c r="BE536" s="162" t="e">
        <f t="shared" si="118"/>
        <v>#NUM!</v>
      </c>
      <c r="BF536" s="162" t="e">
        <f t="shared" si="118"/>
        <v>#NUM!</v>
      </c>
      <c r="BG536" s="162" t="e">
        <f t="shared" si="118"/>
        <v>#NUM!</v>
      </c>
      <c r="BH536" s="162" t="e">
        <f t="shared" si="118"/>
        <v>#NUM!</v>
      </c>
      <c r="BI536" s="162" t="e">
        <f t="shared" si="118"/>
        <v>#NUM!</v>
      </c>
      <c r="BJ536" s="162" t="e">
        <f t="shared" si="118"/>
        <v>#NUM!</v>
      </c>
      <c r="BK536" s="162" t="e">
        <f t="shared" si="118"/>
        <v>#NUM!</v>
      </c>
      <c r="BL536" s="162" t="e">
        <f t="shared" si="118"/>
        <v>#NUM!</v>
      </c>
      <c r="BM536" s="162" t="e">
        <f t="shared" si="114"/>
        <v>#NUM!</v>
      </c>
      <c r="BN536" s="162" t="e">
        <f t="shared" si="114"/>
        <v>#NUM!</v>
      </c>
      <c r="BO536" s="162" t="e">
        <f t="shared" si="114"/>
        <v>#NUM!</v>
      </c>
      <c r="BP536" s="162" t="e">
        <f t="shared" si="114"/>
        <v>#NUM!</v>
      </c>
      <c r="BQ536" s="162" t="e">
        <f t="shared" si="114"/>
        <v>#NUM!</v>
      </c>
      <c r="BR536" s="162" t="e">
        <f t="shared" si="114"/>
        <v>#NUM!</v>
      </c>
      <c r="BS536" s="162" t="e">
        <f t="shared" si="114"/>
        <v>#NUM!</v>
      </c>
      <c r="BT536" s="162" t="e">
        <f t="shared" si="114"/>
        <v>#NUM!</v>
      </c>
      <c r="BU536" s="162" t="e">
        <f t="shared" si="114"/>
        <v>#NUM!</v>
      </c>
      <c r="BV536" s="162" t="e">
        <f t="shared" si="114"/>
        <v>#NUM!</v>
      </c>
      <c r="BW536" s="162" t="e">
        <f t="shared" si="114"/>
        <v>#NUM!</v>
      </c>
      <c r="BX536" s="162" t="e">
        <f t="shared" si="114"/>
        <v>#NUM!</v>
      </c>
      <c r="BY536" s="162" t="e">
        <f t="shared" si="114"/>
        <v>#NUM!</v>
      </c>
      <c r="BZ536" s="162" t="e">
        <f t="shared" si="114"/>
        <v>#NUM!</v>
      </c>
      <c r="CA536" s="162" t="e">
        <f t="shared" si="114"/>
        <v>#NUM!</v>
      </c>
      <c r="CB536" s="162" t="e">
        <f t="shared" si="114"/>
        <v>#NUM!</v>
      </c>
      <c r="CC536" s="162" t="e">
        <f t="shared" si="114"/>
        <v>#NUM!</v>
      </c>
      <c r="CD536" s="162" t="e">
        <f t="shared" si="114"/>
        <v>#NUM!</v>
      </c>
      <c r="CE536" s="162" t="e">
        <f t="shared" si="114"/>
        <v>#NUM!</v>
      </c>
      <c r="CF536" s="162" t="e">
        <f t="shared" si="114"/>
        <v>#NUM!</v>
      </c>
      <c r="CG536" s="162" t="e">
        <f t="shared" si="114"/>
        <v>#NUM!</v>
      </c>
      <c r="CH536" s="162" t="e">
        <f t="shared" si="114"/>
        <v>#NUM!</v>
      </c>
      <c r="CI536" s="162" t="e">
        <f t="shared" si="114"/>
        <v>#NUM!</v>
      </c>
      <c r="CJ536" s="162" t="e">
        <f t="shared" si="114"/>
        <v>#NUM!</v>
      </c>
      <c r="CK536" s="162" t="e">
        <f t="shared" si="114"/>
        <v>#NUM!</v>
      </c>
      <c r="CL536" s="162" t="e">
        <f t="shared" si="114"/>
        <v>#NUM!</v>
      </c>
      <c r="CM536" s="162" t="e">
        <f t="shared" si="114"/>
        <v>#NUM!</v>
      </c>
      <c r="CN536" s="162" t="e">
        <f t="shared" si="114"/>
        <v>#NUM!</v>
      </c>
      <c r="CO536" s="162" t="e">
        <f t="shared" si="114"/>
        <v>#NUM!</v>
      </c>
      <c r="CP536" s="162" t="e">
        <f t="shared" si="114"/>
        <v>#NUM!</v>
      </c>
    </row>
    <row r="537" spans="13:94" ht="15" customHeight="1" x14ac:dyDescent="0.3">
      <c r="M537" s="2">
        <f t="shared" si="116"/>
        <v>8</v>
      </c>
      <c r="N537" s="2" t="str">
        <f t="shared" si="115"/>
        <v/>
      </c>
      <c r="O537" s="2" t="e" cm="1">
        <f t="array" ref="O537">INDEX($A$400:$A$429,SMALL(IF(ISNUMBER(MATCH($B$400:$B$429,$O$528,0)),MATCH(ROW($B$400:$B$429),ROW($B$400:$B$429)),""),ROWS($A$1:A8)))</f>
        <v>#NUM!</v>
      </c>
      <c r="P537" s="162" t="e">
        <f t="shared" si="117"/>
        <v>#NUM!</v>
      </c>
      <c r="Q537" s="162" t="e">
        <f t="shared" si="117"/>
        <v>#NUM!</v>
      </c>
      <c r="R537" s="162" t="e">
        <f t="shared" si="117"/>
        <v>#NUM!</v>
      </c>
      <c r="S537" s="162" t="e">
        <f t="shared" si="117"/>
        <v>#NUM!</v>
      </c>
      <c r="T537" s="162" t="e">
        <f t="shared" si="117"/>
        <v>#NUM!</v>
      </c>
      <c r="U537" s="162" t="e">
        <f t="shared" si="117"/>
        <v>#NUM!</v>
      </c>
      <c r="V537" s="162" t="e">
        <f t="shared" si="117"/>
        <v>#NUM!</v>
      </c>
      <c r="W537" s="162" t="e">
        <f t="shared" si="117"/>
        <v>#NUM!</v>
      </c>
      <c r="X537" s="162" t="e">
        <f t="shared" si="117"/>
        <v>#NUM!</v>
      </c>
      <c r="Y537" s="162" t="e">
        <f t="shared" si="117"/>
        <v>#NUM!</v>
      </c>
      <c r="Z537" s="162" t="e">
        <f t="shared" si="117"/>
        <v>#NUM!</v>
      </c>
      <c r="AA537" s="162" t="e">
        <f t="shared" si="117"/>
        <v>#NUM!</v>
      </c>
      <c r="AB537" s="162" t="e">
        <f t="shared" si="117"/>
        <v>#NUM!</v>
      </c>
      <c r="AC537" s="162" t="e">
        <f t="shared" si="117"/>
        <v>#NUM!</v>
      </c>
      <c r="AD537" s="162" t="e">
        <f t="shared" si="117"/>
        <v>#NUM!</v>
      </c>
      <c r="AE537" s="162" t="e">
        <f t="shared" si="117"/>
        <v>#NUM!</v>
      </c>
      <c r="AF537" s="162" t="e">
        <f t="shared" si="118"/>
        <v>#NUM!</v>
      </c>
      <c r="AG537" s="162" t="e">
        <f t="shared" si="118"/>
        <v>#NUM!</v>
      </c>
      <c r="AH537" s="162" t="e">
        <f t="shared" si="118"/>
        <v>#NUM!</v>
      </c>
      <c r="AI537" s="162" t="e">
        <f t="shared" si="118"/>
        <v>#NUM!</v>
      </c>
      <c r="AJ537" s="162" t="e">
        <f t="shared" si="118"/>
        <v>#NUM!</v>
      </c>
      <c r="AK537" s="162" t="e">
        <f t="shared" si="118"/>
        <v>#NUM!</v>
      </c>
      <c r="AL537" s="162" t="e">
        <f t="shared" si="118"/>
        <v>#NUM!</v>
      </c>
      <c r="AM537" s="162" t="e">
        <f t="shared" si="118"/>
        <v>#NUM!</v>
      </c>
      <c r="AN537" s="162" t="e">
        <f t="shared" si="118"/>
        <v>#NUM!</v>
      </c>
      <c r="AO537" s="162" t="e">
        <f t="shared" si="118"/>
        <v>#NUM!</v>
      </c>
      <c r="AP537" s="162" t="e">
        <f t="shared" si="118"/>
        <v>#NUM!</v>
      </c>
      <c r="AQ537" s="162" t="e">
        <f t="shared" si="118"/>
        <v>#NUM!</v>
      </c>
      <c r="AR537" s="162" t="e">
        <f t="shared" si="118"/>
        <v>#NUM!</v>
      </c>
      <c r="AS537" s="162" t="e">
        <f t="shared" si="118"/>
        <v>#NUM!</v>
      </c>
      <c r="AT537" s="162" t="e">
        <f t="shared" si="118"/>
        <v>#NUM!</v>
      </c>
      <c r="AU537" s="162" t="e">
        <f t="shared" si="118"/>
        <v>#NUM!</v>
      </c>
      <c r="AV537" s="162" t="e">
        <f t="shared" si="118"/>
        <v>#NUM!</v>
      </c>
      <c r="AW537" s="162" t="e">
        <f t="shared" si="118"/>
        <v>#NUM!</v>
      </c>
      <c r="AX537" s="162" t="e">
        <f t="shared" si="118"/>
        <v>#NUM!</v>
      </c>
      <c r="AY537" s="162" t="e">
        <f t="shared" si="118"/>
        <v>#NUM!</v>
      </c>
      <c r="AZ537" s="162" t="e">
        <f t="shared" si="118"/>
        <v>#NUM!</v>
      </c>
      <c r="BA537" s="162" t="e">
        <f t="shared" si="118"/>
        <v>#NUM!</v>
      </c>
      <c r="BB537" s="162" t="e">
        <f t="shared" si="118"/>
        <v>#NUM!</v>
      </c>
      <c r="BC537" s="162" t="e">
        <f t="shared" si="118"/>
        <v>#NUM!</v>
      </c>
      <c r="BD537" s="162" t="e">
        <f t="shared" si="118"/>
        <v>#NUM!</v>
      </c>
      <c r="BE537" s="162" t="e">
        <f t="shared" si="118"/>
        <v>#NUM!</v>
      </c>
      <c r="BF537" s="162" t="e">
        <f t="shared" si="118"/>
        <v>#NUM!</v>
      </c>
      <c r="BG537" s="162" t="e">
        <f t="shared" si="118"/>
        <v>#NUM!</v>
      </c>
      <c r="BH537" s="162" t="e">
        <f t="shared" si="118"/>
        <v>#NUM!</v>
      </c>
      <c r="BI537" s="162" t="e">
        <f t="shared" si="118"/>
        <v>#NUM!</v>
      </c>
      <c r="BJ537" s="162" t="e">
        <f t="shared" si="118"/>
        <v>#NUM!</v>
      </c>
      <c r="BK537" s="162" t="e">
        <f t="shared" si="118"/>
        <v>#NUM!</v>
      </c>
      <c r="BL537" s="162" t="e">
        <f t="shared" si="118"/>
        <v>#NUM!</v>
      </c>
      <c r="BM537" s="162" t="e">
        <f t="shared" si="114"/>
        <v>#NUM!</v>
      </c>
      <c r="BN537" s="162" t="e">
        <f t="shared" si="114"/>
        <v>#NUM!</v>
      </c>
      <c r="BO537" s="162" t="e">
        <f t="shared" si="114"/>
        <v>#NUM!</v>
      </c>
      <c r="BP537" s="162" t="e">
        <f t="shared" si="114"/>
        <v>#NUM!</v>
      </c>
      <c r="BQ537" s="162" t="e">
        <f t="shared" si="114"/>
        <v>#NUM!</v>
      </c>
      <c r="BR537" s="162" t="e">
        <f t="shared" si="114"/>
        <v>#NUM!</v>
      </c>
      <c r="BS537" s="162" t="e">
        <f t="shared" si="114"/>
        <v>#NUM!</v>
      </c>
      <c r="BT537" s="162" t="e">
        <f t="shared" si="114"/>
        <v>#NUM!</v>
      </c>
      <c r="BU537" s="162" t="e">
        <f t="shared" si="114"/>
        <v>#NUM!</v>
      </c>
      <c r="BV537" s="162" t="e">
        <f t="shared" si="114"/>
        <v>#NUM!</v>
      </c>
      <c r="BW537" s="162" t="e">
        <f t="shared" si="114"/>
        <v>#NUM!</v>
      </c>
      <c r="BX537" s="162" t="e">
        <f t="shared" si="114"/>
        <v>#NUM!</v>
      </c>
      <c r="BY537" s="162" t="e">
        <f t="shared" si="114"/>
        <v>#NUM!</v>
      </c>
      <c r="BZ537" s="162" t="e">
        <f t="shared" si="114"/>
        <v>#NUM!</v>
      </c>
      <c r="CA537" s="162" t="e">
        <f t="shared" si="114"/>
        <v>#NUM!</v>
      </c>
      <c r="CB537" s="162" t="e">
        <f t="shared" si="114"/>
        <v>#NUM!</v>
      </c>
      <c r="CC537" s="162" t="e">
        <f t="shared" si="114"/>
        <v>#NUM!</v>
      </c>
      <c r="CD537" s="162" t="e">
        <f t="shared" si="114"/>
        <v>#NUM!</v>
      </c>
      <c r="CE537" s="162" t="e">
        <f t="shared" si="114"/>
        <v>#NUM!</v>
      </c>
      <c r="CF537" s="162" t="e">
        <f t="shared" si="114"/>
        <v>#NUM!</v>
      </c>
      <c r="CG537" s="162" t="e">
        <f t="shared" si="114"/>
        <v>#NUM!</v>
      </c>
      <c r="CH537" s="162" t="e">
        <f t="shared" si="114"/>
        <v>#NUM!</v>
      </c>
      <c r="CI537" s="162" t="e">
        <f t="shared" si="114"/>
        <v>#NUM!</v>
      </c>
      <c r="CJ537" s="162" t="e">
        <f t="shared" si="114"/>
        <v>#NUM!</v>
      </c>
      <c r="CK537" s="162" t="e">
        <f t="shared" si="114"/>
        <v>#NUM!</v>
      </c>
      <c r="CL537" s="162" t="e">
        <f t="shared" si="114"/>
        <v>#NUM!</v>
      </c>
      <c r="CM537" s="162" t="e">
        <f t="shared" si="114"/>
        <v>#NUM!</v>
      </c>
      <c r="CN537" s="162" t="e">
        <f t="shared" si="114"/>
        <v>#NUM!</v>
      </c>
      <c r="CO537" s="162" t="e">
        <f t="shared" si="114"/>
        <v>#NUM!</v>
      </c>
      <c r="CP537" s="162" t="e">
        <f t="shared" si="114"/>
        <v>#NUM!</v>
      </c>
    </row>
    <row r="538" spans="13:94" ht="15" customHeight="1" x14ac:dyDescent="0.3">
      <c r="M538" s="2">
        <f t="shared" si="116"/>
        <v>9</v>
      </c>
      <c r="N538" s="2" t="str">
        <f t="shared" si="115"/>
        <v/>
      </c>
      <c r="O538" s="2" t="e" cm="1">
        <f t="array" ref="O538">INDEX($A$400:$A$429,SMALL(IF(ISNUMBER(MATCH($B$400:$B$429,$O$528,0)),MATCH(ROW($B$400:$B$429),ROW($B$400:$B$429)),""),ROWS($A$1:A9)))</f>
        <v>#NUM!</v>
      </c>
      <c r="P538" s="162" t="e">
        <f t="shared" si="117"/>
        <v>#NUM!</v>
      </c>
      <c r="Q538" s="162" t="e">
        <f t="shared" si="117"/>
        <v>#NUM!</v>
      </c>
      <c r="R538" s="162" t="e">
        <f t="shared" si="117"/>
        <v>#NUM!</v>
      </c>
      <c r="S538" s="162" t="e">
        <f t="shared" si="117"/>
        <v>#NUM!</v>
      </c>
      <c r="T538" s="162" t="e">
        <f t="shared" si="117"/>
        <v>#NUM!</v>
      </c>
      <c r="U538" s="162" t="e">
        <f t="shared" si="117"/>
        <v>#NUM!</v>
      </c>
      <c r="V538" s="162" t="e">
        <f t="shared" si="117"/>
        <v>#NUM!</v>
      </c>
      <c r="W538" s="162" t="e">
        <f t="shared" si="117"/>
        <v>#NUM!</v>
      </c>
      <c r="X538" s="162" t="e">
        <f t="shared" si="117"/>
        <v>#NUM!</v>
      </c>
      <c r="Y538" s="162" t="e">
        <f t="shared" si="117"/>
        <v>#NUM!</v>
      </c>
      <c r="Z538" s="162" t="e">
        <f t="shared" si="117"/>
        <v>#NUM!</v>
      </c>
      <c r="AA538" s="162" t="e">
        <f t="shared" si="117"/>
        <v>#NUM!</v>
      </c>
      <c r="AB538" s="162" t="e">
        <f t="shared" si="117"/>
        <v>#NUM!</v>
      </c>
      <c r="AC538" s="162" t="e">
        <f t="shared" si="117"/>
        <v>#NUM!</v>
      </c>
      <c r="AD538" s="162" t="e">
        <f t="shared" si="117"/>
        <v>#NUM!</v>
      </c>
      <c r="AE538" s="162" t="e">
        <f t="shared" si="117"/>
        <v>#NUM!</v>
      </c>
      <c r="AF538" s="162" t="e">
        <f t="shared" si="118"/>
        <v>#NUM!</v>
      </c>
      <c r="AG538" s="162" t="e">
        <f t="shared" si="118"/>
        <v>#NUM!</v>
      </c>
      <c r="AH538" s="162" t="e">
        <f t="shared" si="118"/>
        <v>#NUM!</v>
      </c>
      <c r="AI538" s="162" t="e">
        <f t="shared" si="118"/>
        <v>#NUM!</v>
      </c>
      <c r="AJ538" s="162" t="e">
        <f t="shared" si="118"/>
        <v>#NUM!</v>
      </c>
      <c r="AK538" s="162" t="e">
        <f t="shared" si="118"/>
        <v>#NUM!</v>
      </c>
      <c r="AL538" s="162" t="e">
        <f t="shared" si="118"/>
        <v>#NUM!</v>
      </c>
      <c r="AM538" s="162" t="e">
        <f t="shared" si="118"/>
        <v>#NUM!</v>
      </c>
      <c r="AN538" s="162" t="e">
        <f t="shared" si="118"/>
        <v>#NUM!</v>
      </c>
      <c r="AO538" s="162" t="e">
        <f t="shared" si="118"/>
        <v>#NUM!</v>
      </c>
      <c r="AP538" s="162" t="e">
        <f t="shared" si="118"/>
        <v>#NUM!</v>
      </c>
      <c r="AQ538" s="162" t="e">
        <f t="shared" si="118"/>
        <v>#NUM!</v>
      </c>
      <c r="AR538" s="162" t="e">
        <f t="shared" si="118"/>
        <v>#NUM!</v>
      </c>
      <c r="AS538" s="162" t="e">
        <f t="shared" si="118"/>
        <v>#NUM!</v>
      </c>
      <c r="AT538" s="162" t="e">
        <f t="shared" si="118"/>
        <v>#NUM!</v>
      </c>
      <c r="AU538" s="162" t="e">
        <f t="shared" si="118"/>
        <v>#NUM!</v>
      </c>
      <c r="AV538" s="162" t="e">
        <f t="shared" si="118"/>
        <v>#NUM!</v>
      </c>
      <c r="AW538" s="162" t="e">
        <f t="shared" si="118"/>
        <v>#NUM!</v>
      </c>
      <c r="AX538" s="162" t="e">
        <f t="shared" si="118"/>
        <v>#NUM!</v>
      </c>
      <c r="AY538" s="162" t="e">
        <f t="shared" si="118"/>
        <v>#NUM!</v>
      </c>
      <c r="AZ538" s="162" t="e">
        <f t="shared" si="118"/>
        <v>#NUM!</v>
      </c>
      <c r="BA538" s="162" t="e">
        <f t="shared" si="118"/>
        <v>#NUM!</v>
      </c>
      <c r="BB538" s="162" t="e">
        <f t="shared" si="118"/>
        <v>#NUM!</v>
      </c>
      <c r="BC538" s="162" t="e">
        <f t="shared" si="118"/>
        <v>#NUM!</v>
      </c>
      <c r="BD538" s="162" t="e">
        <f t="shared" si="118"/>
        <v>#NUM!</v>
      </c>
      <c r="BE538" s="162" t="e">
        <f t="shared" si="118"/>
        <v>#NUM!</v>
      </c>
      <c r="BF538" s="162" t="e">
        <f t="shared" si="118"/>
        <v>#NUM!</v>
      </c>
      <c r="BG538" s="162" t="e">
        <f t="shared" si="118"/>
        <v>#NUM!</v>
      </c>
      <c r="BH538" s="162" t="e">
        <f t="shared" si="118"/>
        <v>#NUM!</v>
      </c>
      <c r="BI538" s="162" t="e">
        <f t="shared" si="118"/>
        <v>#NUM!</v>
      </c>
      <c r="BJ538" s="162" t="e">
        <f t="shared" si="118"/>
        <v>#NUM!</v>
      </c>
      <c r="BK538" s="162" t="e">
        <f t="shared" si="118"/>
        <v>#NUM!</v>
      </c>
      <c r="BL538" s="162" t="e">
        <f t="shared" si="118"/>
        <v>#NUM!</v>
      </c>
      <c r="BM538" s="162" t="e">
        <f t="shared" si="114"/>
        <v>#NUM!</v>
      </c>
      <c r="BN538" s="162" t="e">
        <f t="shared" si="114"/>
        <v>#NUM!</v>
      </c>
      <c r="BO538" s="162" t="e">
        <f t="shared" si="114"/>
        <v>#NUM!</v>
      </c>
      <c r="BP538" s="162" t="e">
        <f t="shared" si="114"/>
        <v>#NUM!</v>
      </c>
      <c r="BQ538" s="162" t="e">
        <f t="shared" si="114"/>
        <v>#NUM!</v>
      </c>
      <c r="BR538" s="162" t="e">
        <f t="shared" si="114"/>
        <v>#NUM!</v>
      </c>
      <c r="BS538" s="162" t="e">
        <f t="shared" si="114"/>
        <v>#NUM!</v>
      </c>
      <c r="BT538" s="162" t="e">
        <f t="shared" si="114"/>
        <v>#NUM!</v>
      </c>
      <c r="BU538" s="162" t="e">
        <f t="shared" si="114"/>
        <v>#NUM!</v>
      </c>
      <c r="BV538" s="162" t="e">
        <f t="shared" si="114"/>
        <v>#NUM!</v>
      </c>
      <c r="BW538" s="162" t="e">
        <f t="shared" si="114"/>
        <v>#NUM!</v>
      </c>
      <c r="BX538" s="162" t="e">
        <f t="shared" si="114"/>
        <v>#NUM!</v>
      </c>
      <c r="BY538" s="162" t="e">
        <f t="shared" si="114"/>
        <v>#NUM!</v>
      </c>
      <c r="BZ538" s="162" t="e">
        <f t="shared" si="114"/>
        <v>#NUM!</v>
      </c>
      <c r="CA538" s="162" t="e">
        <f t="shared" si="114"/>
        <v>#NUM!</v>
      </c>
      <c r="CB538" s="162" t="e">
        <f t="shared" si="114"/>
        <v>#NUM!</v>
      </c>
      <c r="CC538" s="162" t="e">
        <f t="shared" ref="BM538:CP539" si="119">INDEX(CC$14:CC$217,(MATCH($N538&amp;$O538,$H$14:$H$217,0)))</f>
        <v>#NUM!</v>
      </c>
      <c r="CD538" s="162" t="e">
        <f t="shared" si="119"/>
        <v>#NUM!</v>
      </c>
      <c r="CE538" s="162" t="e">
        <f t="shared" si="119"/>
        <v>#NUM!</v>
      </c>
      <c r="CF538" s="162" t="e">
        <f t="shared" si="119"/>
        <v>#NUM!</v>
      </c>
      <c r="CG538" s="162" t="e">
        <f t="shared" si="119"/>
        <v>#NUM!</v>
      </c>
      <c r="CH538" s="162" t="e">
        <f t="shared" si="119"/>
        <v>#NUM!</v>
      </c>
      <c r="CI538" s="162" t="e">
        <f t="shared" si="119"/>
        <v>#NUM!</v>
      </c>
      <c r="CJ538" s="162" t="e">
        <f t="shared" si="119"/>
        <v>#NUM!</v>
      </c>
      <c r="CK538" s="162" t="e">
        <f t="shared" si="119"/>
        <v>#NUM!</v>
      </c>
      <c r="CL538" s="162" t="e">
        <f t="shared" si="119"/>
        <v>#NUM!</v>
      </c>
      <c r="CM538" s="162" t="e">
        <f t="shared" si="119"/>
        <v>#NUM!</v>
      </c>
      <c r="CN538" s="162" t="e">
        <f t="shared" si="119"/>
        <v>#NUM!</v>
      </c>
      <c r="CO538" s="162" t="e">
        <f t="shared" si="119"/>
        <v>#NUM!</v>
      </c>
      <c r="CP538" s="162" t="e">
        <f t="shared" si="119"/>
        <v>#NUM!</v>
      </c>
    </row>
    <row r="539" spans="13:94" ht="15" customHeight="1" x14ac:dyDescent="0.3">
      <c r="M539" s="2">
        <f>M538+1</f>
        <v>10</v>
      </c>
      <c r="N539" s="2" t="str">
        <f>IF(ISTEXT(O539),$O$528,"")</f>
        <v/>
      </c>
      <c r="O539" s="2" t="e" cm="1">
        <f t="array" ref="O539">INDEX($A$400:$A$429,SMALL(IF(ISNUMBER(MATCH($B$400:$B$429,$O$528,0)),MATCH(ROW($B$400:$B$429),ROW($B$400:$B$429)),""),ROWS($A$1:A10)))</f>
        <v>#NUM!</v>
      </c>
      <c r="P539" s="162" t="e">
        <f t="shared" si="117"/>
        <v>#NUM!</v>
      </c>
      <c r="Q539" s="162" t="e">
        <f t="shared" si="117"/>
        <v>#NUM!</v>
      </c>
      <c r="R539" s="162" t="e">
        <f t="shared" si="117"/>
        <v>#NUM!</v>
      </c>
      <c r="S539" s="162" t="e">
        <f t="shared" si="117"/>
        <v>#NUM!</v>
      </c>
      <c r="T539" s="162" t="e">
        <f t="shared" si="117"/>
        <v>#NUM!</v>
      </c>
      <c r="U539" s="162" t="e">
        <f t="shared" si="117"/>
        <v>#NUM!</v>
      </c>
      <c r="V539" s="162" t="e">
        <f t="shared" si="117"/>
        <v>#NUM!</v>
      </c>
      <c r="W539" s="162" t="e">
        <f t="shared" si="117"/>
        <v>#NUM!</v>
      </c>
      <c r="X539" s="162" t="e">
        <f t="shared" si="117"/>
        <v>#NUM!</v>
      </c>
      <c r="Y539" s="162" t="e">
        <f t="shared" si="117"/>
        <v>#NUM!</v>
      </c>
      <c r="Z539" s="162" t="e">
        <f t="shared" si="117"/>
        <v>#NUM!</v>
      </c>
      <c r="AA539" s="162" t="e">
        <f t="shared" si="117"/>
        <v>#NUM!</v>
      </c>
      <c r="AB539" s="162" t="e">
        <f t="shared" si="117"/>
        <v>#NUM!</v>
      </c>
      <c r="AC539" s="162" t="e">
        <f t="shared" si="117"/>
        <v>#NUM!</v>
      </c>
      <c r="AD539" s="162" t="e">
        <f t="shared" si="117"/>
        <v>#NUM!</v>
      </c>
      <c r="AE539" s="162" t="e">
        <f t="shared" si="117"/>
        <v>#NUM!</v>
      </c>
      <c r="AF539" s="162" t="e">
        <f t="shared" si="118"/>
        <v>#NUM!</v>
      </c>
      <c r="AG539" s="162" t="e">
        <f t="shared" si="118"/>
        <v>#NUM!</v>
      </c>
      <c r="AH539" s="162" t="e">
        <f t="shared" si="118"/>
        <v>#NUM!</v>
      </c>
      <c r="AI539" s="162" t="e">
        <f t="shared" si="118"/>
        <v>#NUM!</v>
      </c>
      <c r="AJ539" s="162" t="e">
        <f t="shared" si="118"/>
        <v>#NUM!</v>
      </c>
      <c r="AK539" s="162" t="e">
        <f t="shared" si="118"/>
        <v>#NUM!</v>
      </c>
      <c r="AL539" s="162" t="e">
        <f t="shared" si="118"/>
        <v>#NUM!</v>
      </c>
      <c r="AM539" s="162" t="e">
        <f t="shared" si="118"/>
        <v>#NUM!</v>
      </c>
      <c r="AN539" s="162" t="e">
        <f t="shared" si="118"/>
        <v>#NUM!</v>
      </c>
      <c r="AO539" s="162" t="e">
        <f t="shared" si="118"/>
        <v>#NUM!</v>
      </c>
      <c r="AP539" s="162" t="e">
        <f t="shared" si="118"/>
        <v>#NUM!</v>
      </c>
      <c r="AQ539" s="162" t="e">
        <f t="shared" si="118"/>
        <v>#NUM!</v>
      </c>
      <c r="AR539" s="162" t="e">
        <f t="shared" si="118"/>
        <v>#NUM!</v>
      </c>
      <c r="AS539" s="162" t="e">
        <f t="shared" si="118"/>
        <v>#NUM!</v>
      </c>
      <c r="AT539" s="162" t="e">
        <f t="shared" si="118"/>
        <v>#NUM!</v>
      </c>
      <c r="AU539" s="162" t="e">
        <f t="shared" si="118"/>
        <v>#NUM!</v>
      </c>
      <c r="AV539" s="162" t="e">
        <f t="shared" si="118"/>
        <v>#NUM!</v>
      </c>
      <c r="AW539" s="162" t="e">
        <f t="shared" si="118"/>
        <v>#NUM!</v>
      </c>
      <c r="AX539" s="162" t="e">
        <f t="shared" si="118"/>
        <v>#NUM!</v>
      </c>
      <c r="AY539" s="162" t="e">
        <f t="shared" si="118"/>
        <v>#NUM!</v>
      </c>
      <c r="AZ539" s="162" t="e">
        <f t="shared" si="118"/>
        <v>#NUM!</v>
      </c>
      <c r="BA539" s="162" t="e">
        <f t="shared" si="118"/>
        <v>#NUM!</v>
      </c>
      <c r="BB539" s="162" t="e">
        <f t="shared" si="118"/>
        <v>#NUM!</v>
      </c>
      <c r="BC539" s="162" t="e">
        <f t="shared" si="118"/>
        <v>#NUM!</v>
      </c>
      <c r="BD539" s="162" t="e">
        <f t="shared" si="118"/>
        <v>#NUM!</v>
      </c>
      <c r="BE539" s="162" t="e">
        <f t="shared" si="118"/>
        <v>#NUM!</v>
      </c>
      <c r="BF539" s="162" t="e">
        <f t="shared" si="118"/>
        <v>#NUM!</v>
      </c>
      <c r="BG539" s="162" t="e">
        <f t="shared" si="118"/>
        <v>#NUM!</v>
      </c>
      <c r="BH539" s="162" t="e">
        <f t="shared" si="118"/>
        <v>#NUM!</v>
      </c>
      <c r="BI539" s="162" t="e">
        <f t="shared" si="118"/>
        <v>#NUM!</v>
      </c>
      <c r="BJ539" s="162" t="e">
        <f t="shared" si="118"/>
        <v>#NUM!</v>
      </c>
      <c r="BK539" s="162" t="e">
        <f t="shared" si="118"/>
        <v>#NUM!</v>
      </c>
      <c r="BL539" s="162" t="e">
        <f t="shared" si="118"/>
        <v>#NUM!</v>
      </c>
      <c r="BM539" s="162" t="e">
        <f t="shared" si="119"/>
        <v>#NUM!</v>
      </c>
      <c r="BN539" s="162" t="e">
        <f t="shared" si="119"/>
        <v>#NUM!</v>
      </c>
      <c r="BO539" s="162" t="e">
        <f t="shared" si="119"/>
        <v>#NUM!</v>
      </c>
      <c r="BP539" s="162" t="e">
        <f t="shared" si="119"/>
        <v>#NUM!</v>
      </c>
      <c r="BQ539" s="162" t="e">
        <f t="shared" si="119"/>
        <v>#NUM!</v>
      </c>
      <c r="BR539" s="162" t="e">
        <f t="shared" si="119"/>
        <v>#NUM!</v>
      </c>
      <c r="BS539" s="162" t="e">
        <f t="shared" si="119"/>
        <v>#NUM!</v>
      </c>
      <c r="BT539" s="162" t="e">
        <f t="shared" si="119"/>
        <v>#NUM!</v>
      </c>
      <c r="BU539" s="162" t="e">
        <f t="shared" si="119"/>
        <v>#NUM!</v>
      </c>
      <c r="BV539" s="162" t="e">
        <f t="shared" si="119"/>
        <v>#NUM!</v>
      </c>
      <c r="BW539" s="162" t="e">
        <f t="shared" si="119"/>
        <v>#NUM!</v>
      </c>
      <c r="BX539" s="162" t="e">
        <f t="shared" si="119"/>
        <v>#NUM!</v>
      </c>
      <c r="BY539" s="162" t="e">
        <f t="shared" si="119"/>
        <v>#NUM!</v>
      </c>
      <c r="BZ539" s="162" t="e">
        <f t="shared" si="119"/>
        <v>#NUM!</v>
      </c>
      <c r="CA539" s="162" t="e">
        <f t="shared" si="119"/>
        <v>#NUM!</v>
      </c>
      <c r="CB539" s="162" t="e">
        <f t="shared" si="119"/>
        <v>#NUM!</v>
      </c>
      <c r="CC539" s="162" t="e">
        <f t="shared" si="119"/>
        <v>#NUM!</v>
      </c>
      <c r="CD539" s="162" t="e">
        <f t="shared" si="119"/>
        <v>#NUM!</v>
      </c>
      <c r="CE539" s="162" t="e">
        <f t="shared" si="119"/>
        <v>#NUM!</v>
      </c>
      <c r="CF539" s="162" t="e">
        <f t="shared" si="119"/>
        <v>#NUM!</v>
      </c>
      <c r="CG539" s="162" t="e">
        <f t="shared" si="119"/>
        <v>#NUM!</v>
      </c>
      <c r="CH539" s="162" t="e">
        <f t="shared" si="119"/>
        <v>#NUM!</v>
      </c>
      <c r="CI539" s="162" t="e">
        <f t="shared" si="119"/>
        <v>#NUM!</v>
      </c>
      <c r="CJ539" s="162" t="e">
        <f t="shared" si="119"/>
        <v>#NUM!</v>
      </c>
      <c r="CK539" s="162" t="e">
        <f t="shared" si="119"/>
        <v>#NUM!</v>
      </c>
      <c r="CL539" s="162" t="e">
        <f t="shared" si="119"/>
        <v>#NUM!</v>
      </c>
      <c r="CM539" s="162" t="e">
        <f t="shared" si="119"/>
        <v>#NUM!</v>
      </c>
      <c r="CN539" s="162" t="e">
        <f t="shared" si="119"/>
        <v>#NUM!</v>
      </c>
      <c r="CO539" s="162" t="e">
        <f t="shared" si="119"/>
        <v>#NUM!</v>
      </c>
      <c r="CP539" s="162" t="e">
        <f t="shared" si="119"/>
        <v>#NUM!</v>
      </c>
    </row>
  </sheetData>
  <conditionalFormatting sqref="N400:CP539">
    <cfRule type="containsErrors" dxfId="0" priority="1">
      <formula>ISERROR(N400)</formula>
    </cfRule>
  </conditionalFormatting>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9604-4610-4BD0-835A-74A3E472039B}">
  <sheetPr codeName="Sheet15"/>
  <dimension ref="A1:CP188"/>
  <sheetViews>
    <sheetView zoomScale="85" zoomScaleNormal="85" workbookViewId="0">
      <selection activeCell="A29" sqref="A29"/>
    </sheetView>
  </sheetViews>
  <sheetFormatPr defaultColWidth="9.1796875" defaultRowHeight="15" customHeight="1" x14ac:dyDescent="0.3"/>
  <cols>
    <col min="1" max="1" width="46.81640625" style="2" bestFit="1" customWidth="1"/>
    <col min="2" max="2" width="18.1796875" style="2" bestFit="1" customWidth="1"/>
    <col min="3" max="4" width="9.1796875" style="2"/>
    <col min="5" max="5" width="7.1796875" style="2" bestFit="1" customWidth="1"/>
    <col min="6" max="14" width="9.1796875" style="2"/>
    <col min="15" max="15" width="24.54296875" style="2" bestFit="1" customWidth="1"/>
    <col min="16" max="94" width="15" style="2" bestFit="1" customWidth="1"/>
    <col min="95" max="16384" width="9.1796875" style="2"/>
  </cols>
  <sheetData>
    <row r="1" spans="1:94" ht="20" x14ac:dyDescent="0.4">
      <c r="A1" s="9" t="s">
        <v>157</v>
      </c>
    </row>
    <row r="2" spans="1:94" ht="14" hidden="1" x14ac:dyDescent="0.3">
      <c r="A2" s="5"/>
    </row>
    <row r="3" spans="1:94" ht="14" hidden="1" x14ac:dyDescent="0.3">
      <c r="A3" s="5"/>
    </row>
    <row r="4" spans="1:94" ht="14" x14ac:dyDescent="0.3">
      <c r="A4" s="5"/>
      <c r="O4" s="93" t="s">
        <v>69</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 x14ac:dyDescent="0.3">
      <c r="A5" s="5"/>
      <c r="O5" s="2" t="s">
        <v>70</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 x14ac:dyDescent="0.3">
      <c r="A6" s="5"/>
      <c r="O6" s="2" t="s">
        <v>71</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 x14ac:dyDescent="0.3">
      <c r="A7" s="5"/>
      <c r="F7" s="10"/>
      <c r="H7" s="10"/>
      <c r="I7" s="10"/>
      <c r="J7" s="10"/>
      <c r="L7" s="10"/>
      <c r="O7" s="2" t="s">
        <v>72</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 x14ac:dyDescent="0.3">
      <c r="A8" s="2" t="s">
        <v>158</v>
      </c>
    </row>
    <row r="9" spans="1:94" ht="14" x14ac:dyDescent="0.3"/>
    <row r="10" spans="1:94" ht="14" x14ac:dyDescent="0.3">
      <c r="O10" s="2" t="str">
        <f>Lists!$B$4</f>
        <v>Base Case</v>
      </c>
      <c r="P10" s="161">
        <f>'Discounted Benefits'!P224-'Discounted Costs'!P224</f>
        <v>0</v>
      </c>
      <c r="Q10" s="161">
        <f>'Discounted Benefits'!Q224-'Discounted Costs'!Q224</f>
        <v>0</v>
      </c>
      <c r="R10" s="161">
        <f>'Discounted Benefits'!R224-'Discounted Costs'!R224</f>
        <v>0</v>
      </c>
      <c r="S10" s="161">
        <f>'Discounted Benefits'!S224-'Discounted Costs'!S224</f>
        <v>0</v>
      </c>
      <c r="T10" s="161">
        <f>'Discounted Benefits'!T224-'Discounted Costs'!T224</f>
        <v>0</v>
      </c>
      <c r="U10" s="161">
        <f>'Discounted Benefits'!U224-'Discounted Costs'!U224</f>
        <v>0</v>
      </c>
      <c r="V10" s="161">
        <f>'Discounted Benefits'!V224-'Discounted Costs'!V224</f>
        <v>0</v>
      </c>
      <c r="W10" s="161">
        <f>'Discounted Benefits'!W224-'Discounted Costs'!W224</f>
        <v>0</v>
      </c>
      <c r="X10" s="161">
        <f>'Discounted Benefits'!X224-'Discounted Costs'!X224</f>
        <v>0</v>
      </c>
      <c r="Y10" s="161">
        <f>'Discounted Benefits'!Y224-'Discounted Costs'!Y224</f>
        <v>0</v>
      </c>
      <c r="Z10" s="161">
        <f>'Discounted Benefits'!Z224-'Discounted Costs'!Z224</f>
        <v>0</v>
      </c>
      <c r="AA10" s="161">
        <f>'Discounted Benefits'!AA224-'Discounted Costs'!AA224</f>
        <v>0</v>
      </c>
      <c r="AB10" s="161">
        <f>'Discounted Benefits'!AB224-'Discounted Costs'!AB224</f>
        <v>0</v>
      </c>
      <c r="AC10" s="161">
        <f>'Discounted Benefits'!AC224-'Discounted Costs'!AC224</f>
        <v>0</v>
      </c>
      <c r="AD10" s="161">
        <f>'Discounted Benefits'!AD224-'Discounted Costs'!AD224</f>
        <v>0</v>
      </c>
      <c r="AE10" s="161">
        <f>'Discounted Benefits'!AE224-'Discounted Costs'!AE224</f>
        <v>0</v>
      </c>
      <c r="AF10" s="161">
        <f>'Discounted Benefits'!AF224-'Discounted Costs'!AF224</f>
        <v>0</v>
      </c>
      <c r="AG10" s="161">
        <f>'Discounted Benefits'!AG224-'Discounted Costs'!AG224</f>
        <v>0</v>
      </c>
      <c r="AH10" s="161">
        <f>'Discounted Benefits'!AH224-'Discounted Costs'!AH224</f>
        <v>0</v>
      </c>
      <c r="AI10" s="161">
        <f>'Discounted Benefits'!AI224-'Discounted Costs'!AI224</f>
        <v>0</v>
      </c>
      <c r="AJ10" s="161">
        <f>'Discounted Benefits'!AJ224-'Discounted Costs'!AJ224</f>
        <v>0</v>
      </c>
      <c r="AK10" s="161">
        <f>'Discounted Benefits'!AK224-'Discounted Costs'!AK224</f>
        <v>0</v>
      </c>
      <c r="AL10" s="161">
        <f>'Discounted Benefits'!AL224-'Discounted Costs'!AL224</f>
        <v>0</v>
      </c>
      <c r="AM10" s="161">
        <f>'Discounted Benefits'!AM224-'Discounted Costs'!AM224</f>
        <v>0</v>
      </c>
      <c r="AN10" s="161">
        <f>'Discounted Benefits'!AN224-'Discounted Costs'!AN224</f>
        <v>0</v>
      </c>
      <c r="AO10" s="161">
        <f>'Discounted Benefits'!AO224-'Discounted Costs'!AO224</f>
        <v>0</v>
      </c>
      <c r="AP10" s="161">
        <f>'Discounted Benefits'!AP224-'Discounted Costs'!AP224</f>
        <v>0</v>
      </c>
      <c r="AQ10" s="161">
        <f>'Discounted Benefits'!AQ224-'Discounted Costs'!AQ224</f>
        <v>0</v>
      </c>
      <c r="AR10" s="161">
        <f>'Discounted Benefits'!AR224-'Discounted Costs'!AR224</f>
        <v>0</v>
      </c>
      <c r="AS10" s="161">
        <f>'Discounted Benefits'!AS224-'Discounted Costs'!AS224</f>
        <v>0</v>
      </c>
      <c r="AT10" s="161">
        <f>'Discounted Benefits'!AT224-'Discounted Costs'!AT224</f>
        <v>0</v>
      </c>
      <c r="AU10" s="161">
        <f>'Discounted Benefits'!AU224-'Discounted Costs'!AU224</f>
        <v>0</v>
      </c>
      <c r="AV10" s="161">
        <f>'Discounted Benefits'!AV224-'Discounted Costs'!AV224</f>
        <v>0</v>
      </c>
      <c r="AW10" s="161">
        <f>'Discounted Benefits'!AW224-'Discounted Costs'!AW224</f>
        <v>0</v>
      </c>
      <c r="AX10" s="161">
        <f>'Discounted Benefits'!AX224-'Discounted Costs'!AX224</f>
        <v>0</v>
      </c>
      <c r="AY10" s="161">
        <f>'Discounted Benefits'!AY224-'Discounted Costs'!AY224</f>
        <v>0</v>
      </c>
      <c r="AZ10" s="161">
        <f>'Discounted Benefits'!AZ224-'Discounted Costs'!AZ224</f>
        <v>0</v>
      </c>
      <c r="BA10" s="161">
        <f>'Discounted Benefits'!BA224-'Discounted Costs'!BA224</f>
        <v>0</v>
      </c>
      <c r="BB10" s="161">
        <f>'Discounted Benefits'!BB224-'Discounted Costs'!BB224</f>
        <v>0</v>
      </c>
      <c r="BC10" s="161">
        <f>'Discounted Benefits'!BC224-'Discounted Costs'!BC224</f>
        <v>0</v>
      </c>
      <c r="BD10" s="161">
        <f>'Discounted Benefits'!BD224-'Discounted Costs'!BD224</f>
        <v>0</v>
      </c>
      <c r="BE10" s="161">
        <f>'Discounted Benefits'!BE224-'Discounted Costs'!BE224</f>
        <v>0</v>
      </c>
      <c r="BF10" s="161">
        <f>'Discounted Benefits'!BF224-'Discounted Costs'!BF224</f>
        <v>0</v>
      </c>
      <c r="BG10" s="161">
        <f>'Discounted Benefits'!BG224-'Discounted Costs'!BG224</f>
        <v>0</v>
      </c>
      <c r="BH10" s="161">
        <f>'Discounted Benefits'!BH224-'Discounted Costs'!BH224</f>
        <v>0</v>
      </c>
      <c r="BI10" s="161">
        <f>'Discounted Benefits'!BI224-'Discounted Costs'!BI224</f>
        <v>0</v>
      </c>
      <c r="BJ10" s="161">
        <f>'Discounted Benefits'!BJ224-'Discounted Costs'!BJ224</f>
        <v>0</v>
      </c>
      <c r="BK10" s="161">
        <f>'Discounted Benefits'!BK224-'Discounted Costs'!BK224</f>
        <v>0</v>
      </c>
      <c r="BL10" s="161">
        <f>'Discounted Benefits'!BL224-'Discounted Costs'!BL224</f>
        <v>0</v>
      </c>
      <c r="BM10" s="161">
        <f>'Discounted Benefits'!BM224-'Discounted Costs'!BM224</f>
        <v>0</v>
      </c>
      <c r="BN10" s="161">
        <f>'Discounted Benefits'!BN224-'Discounted Costs'!BN224</f>
        <v>0</v>
      </c>
      <c r="BO10" s="161">
        <f>'Discounted Benefits'!BO224-'Discounted Costs'!BO224</f>
        <v>0</v>
      </c>
      <c r="BP10" s="161">
        <f>'Discounted Benefits'!BP224-'Discounted Costs'!BP224</f>
        <v>0</v>
      </c>
      <c r="BQ10" s="161">
        <f>'Discounted Benefits'!BQ224-'Discounted Costs'!BQ224</f>
        <v>0</v>
      </c>
      <c r="BR10" s="161">
        <f>'Discounted Benefits'!BR224-'Discounted Costs'!BR224</f>
        <v>0</v>
      </c>
      <c r="BS10" s="161">
        <f>'Discounted Benefits'!BS224-'Discounted Costs'!BS224</f>
        <v>0</v>
      </c>
      <c r="BT10" s="161">
        <f>'Discounted Benefits'!BT224-'Discounted Costs'!BT224</f>
        <v>0</v>
      </c>
      <c r="BU10" s="161">
        <f>'Discounted Benefits'!BU224-'Discounted Costs'!BU224</f>
        <v>0</v>
      </c>
      <c r="BV10" s="161">
        <f>'Discounted Benefits'!BV224-'Discounted Costs'!BV224</f>
        <v>0</v>
      </c>
      <c r="BW10" s="161">
        <f>'Discounted Benefits'!BW224-'Discounted Costs'!BW224</f>
        <v>0</v>
      </c>
      <c r="BX10" s="161">
        <f>'Discounted Benefits'!BX224-'Discounted Costs'!BX224</f>
        <v>0</v>
      </c>
      <c r="BY10" s="161">
        <f>'Discounted Benefits'!BY224-'Discounted Costs'!BY224</f>
        <v>0</v>
      </c>
      <c r="BZ10" s="161">
        <f>'Discounted Benefits'!BZ224-'Discounted Costs'!BZ224</f>
        <v>0</v>
      </c>
      <c r="CA10" s="161">
        <f>'Discounted Benefits'!CA224-'Discounted Costs'!CA224</f>
        <v>0</v>
      </c>
      <c r="CB10" s="161">
        <f>'Discounted Benefits'!CB224-'Discounted Costs'!CB224</f>
        <v>0</v>
      </c>
      <c r="CC10" s="161">
        <f>'Discounted Benefits'!CC224-'Discounted Costs'!CC224</f>
        <v>0</v>
      </c>
      <c r="CD10" s="161">
        <f>'Discounted Benefits'!CD224-'Discounted Costs'!CD224</f>
        <v>0</v>
      </c>
      <c r="CE10" s="161">
        <f>'Discounted Benefits'!CE224-'Discounted Costs'!CE224</f>
        <v>0</v>
      </c>
      <c r="CF10" s="161">
        <f>'Discounted Benefits'!CF224-'Discounted Costs'!CF224</f>
        <v>0</v>
      </c>
      <c r="CG10" s="161">
        <f>'Discounted Benefits'!CG224-'Discounted Costs'!CG224</f>
        <v>0</v>
      </c>
      <c r="CH10" s="161">
        <f>'Discounted Benefits'!CH224-'Discounted Costs'!CH224</f>
        <v>0</v>
      </c>
      <c r="CI10" s="161">
        <f>'Discounted Benefits'!CI224-'Discounted Costs'!CI224</f>
        <v>0</v>
      </c>
      <c r="CJ10" s="161">
        <f>'Discounted Benefits'!CJ224-'Discounted Costs'!CJ224</f>
        <v>0</v>
      </c>
      <c r="CK10" s="161">
        <f>'Discounted Benefits'!CK224-'Discounted Costs'!CK224</f>
        <v>0</v>
      </c>
      <c r="CL10" s="161">
        <f>'Discounted Benefits'!CL224-'Discounted Costs'!CL224</f>
        <v>0</v>
      </c>
      <c r="CM10" s="161">
        <f>'Discounted Benefits'!CM224-'Discounted Costs'!CM224</f>
        <v>0</v>
      </c>
      <c r="CN10" s="161">
        <f>'Discounted Benefits'!CN224-'Discounted Costs'!CN224</f>
        <v>0</v>
      </c>
      <c r="CO10" s="161">
        <f>'Discounted Benefits'!CO224-'Discounted Costs'!CO224</f>
        <v>0</v>
      </c>
      <c r="CP10" s="161">
        <f>'Discounted Benefits'!CP224-'Discounted Costs'!CP224</f>
        <v>0</v>
      </c>
    </row>
    <row r="11" spans="1:94" ht="14" x14ac:dyDescent="0.3">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row>
    <row r="12" spans="1:94" ht="14" x14ac:dyDescent="0.3">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row>
    <row r="13" spans="1:94" ht="14" x14ac:dyDescent="0.3">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row>
    <row r="14" spans="1:94" ht="14" x14ac:dyDescent="0.3">
      <c r="O14" s="2" t="str">
        <f>Lists!$B$5</f>
        <v>Option 1</v>
      </c>
      <c r="P14" s="161">
        <f>'Discounted Benefits'!P228-'Discounted Costs'!P228</f>
        <v>0</v>
      </c>
      <c r="Q14" s="161">
        <f>'Discounted Benefits'!Q228-'Discounted Costs'!Q228</f>
        <v>0</v>
      </c>
      <c r="R14" s="161">
        <f>'Discounted Benefits'!R228-'Discounted Costs'!R228</f>
        <v>0</v>
      </c>
      <c r="S14" s="161">
        <f>'Discounted Benefits'!S228-'Discounted Costs'!S228</f>
        <v>0</v>
      </c>
      <c r="T14" s="161">
        <f>'Discounted Benefits'!T228-'Discounted Costs'!T228</f>
        <v>0</v>
      </c>
      <c r="U14" s="161">
        <f>'Discounted Benefits'!U228-'Discounted Costs'!U228</f>
        <v>0</v>
      </c>
      <c r="V14" s="161">
        <f>'Discounted Benefits'!V228-'Discounted Costs'!V228</f>
        <v>0</v>
      </c>
      <c r="W14" s="161">
        <f>'Discounted Benefits'!W228-'Discounted Costs'!W228</f>
        <v>0</v>
      </c>
      <c r="X14" s="161">
        <f>'Discounted Benefits'!X228-'Discounted Costs'!X228</f>
        <v>0</v>
      </c>
      <c r="Y14" s="161">
        <f>'Discounted Benefits'!Y228-'Discounted Costs'!Y228</f>
        <v>0</v>
      </c>
      <c r="Z14" s="161">
        <f>'Discounted Benefits'!Z228-'Discounted Costs'!Z228</f>
        <v>0</v>
      </c>
      <c r="AA14" s="161">
        <f>'Discounted Benefits'!AA228-'Discounted Costs'!AA228</f>
        <v>0</v>
      </c>
      <c r="AB14" s="161">
        <f>'Discounted Benefits'!AB228-'Discounted Costs'!AB228</f>
        <v>0</v>
      </c>
      <c r="AC14" s="161">
        <f>'Discounted Benefits'!AC228-'Discounted Costs'!AC228</f>
        <v>0</v>
      </c>
      <c r="AD14" s="161">
        <f>'Discounted Benefits'!AD228-'Discounted Costs'!AD228</f>
        <v>0</v>
      </c>
      <c r="AE14" s="161">
        <f>'Discounted Benefits'!AE228-'Discounted Costs'!AE228</f>
        <v>0</v>
      </c>
      <c r="AF14" s="161">
        <f>'Discounted Benefits'!AF228-'Discounted Costs'!AF228</f>
        <v>0</v>
      </c>
      <c r="AG14" s="161">
        <f>'Discounted Benefits'!AG228-'Discounted Costs'!AG228</f>
        <v>0</v>
      </c>
      <c r="AH14" s="161">
        <f>'Discounted Benefits'!AH228-'Discounted Costs'!AH228</f>
        <v>0</v>
      </c>
      <c r="AI14" s="161">
        <f>'Discounted Benefits'!AI228-'Discounted Costs'!AI228</f>
        <v>0</v>
      </c>
      <c r="AJ14" s="161">
        <f>'Discounted Benefits'!AJ228-'Discounted Costs'!AJ228</f>
        <v>0</v>
      </c>
      <c r="AK14" s="161">
        <f>'Discounted Benefits'!AK228-'Discounted Costs'!AK228</f>
        <v>0</v>
      </c>
      <c r="AL14" s="161">
        <f>'Discounted Benefits'!AL228-'Discounted Costs'!AL228</f>
        <v>0</v>
      </c>
      <c r="AM14" s="161">
        <f>'Discounted Benefits'!AM228-'Discounted Costs'!AM228</f>
        <v>0</v>
      </c>
      <c r="AN14" s="161">
        <f>'Discounted Benefits'!AN228-'Discounted Costs'!AN228</f>
        <v>0</v>
      </c>
      <c r="AO14" s="161">
        <f>'Discounted Benefits'!AO228-'Discounted Costs'!AO228</f>
        <v>0</v>
      </c>
      <c r="AP14" s="161">
        <f>'Discounted Benefits'!AP228-'Discounted Costs'!AP228</f>
        <v>0</v>
      </c>
      <c r="AQ14" s="161">
        <f>'Discounted Benefits'!AQ228-'Discounted Costs'!AQ228</f>
        <v>0</v>
      </c>
      <c r="AR14" s="161">
        <f>'Discounted Benefits'!AR228-'Discounted Costs'!AR228</f>
        <v>0</v>
      </c>
      <c r="AS14" s="161">
        <f>'Discounted Benefits'!AS228-'Discounted Costs'!AS228</f>
        <v>0</v>
      </c>
      <c r="AT14" s="161">
        <f>'Discounted Benefits'!AT228-'Discounted Costs'!AT228</f>
        <v>0</v>
      </c>
      <c r="AU14" s="161">
        <f>'Discounted Benefits'!AU228-'Discounted Costs'!AU228</f>
        <v>0</v>
      </c>
      <c r="AV14" s="161">
        <f>'Discounted Benefits'!AV228-'Discounted Costs'!AV228</f>
        <v>0</v>
      </c>
      <c r="AW14" s="161">
        <f>'Discounted Benefits'!AW228-'Discounted Costs'!AW228</f>
        <v>0</v>
      </c>
      <c r="AX14" s="161">
        <f>'Discounted Benefits'!AX228-'Discounted Costs'!AX228</f>
        <v>0</v>
      </c>
      <c r="AY14" s="161">
        <f>'Discounted Benefits'!AY228-'Discounted Costs'!AY228</f>
        <v>0</v>
      </c>
      <c r="AZ14" s="161">
        <f>'Discounted Benefits'!AZ228-'Discounted Costs'!AZ228</f>
        <v>0</v>
      </c>
      <c r="BA14" s="161">
        <f>'Discounted Benefits'!BA228-'Discounted Costs'!BA228</f>
        <v>0</v>
      </c>
      <c r="BB14" s="161">
        <f>'Discounted Benefits'!BB228-'Discounted Costs'!BB228</f>
        <v>0</v>
      </c>
      <c r="BC14" s="161">
        <f>'Discounted Benefits'!BC228-'Discounted Costs'!BC228</f>
        <v>0</v>
      </c>
      <c r="BD14" s="161">
        <f>'Discounted Benefits'!BD228-'Discounted Costs'!BD228</f>
        <v>0</v>
      </c>
      <c r="BE14" s="161">
        <f>'Discounted Benefits'!BE228-'Discounted Costs'!BE228</f>
        <v>0</v>
      </c>
      <c r="BF14" s="161">
        <f>'Discounted Benefits'!BF228-'Discounted Costs'!BF228</f>
        <v>0</v>
      </c>
      <c r="BG14" s="161">
        <f>'Discounted Benefits'!BG228-'Discounted Costs'!BG228</f>
        <v>0</v>
      </c>
      <c r="BH14" s="161">
        <f>'Discounted Benefits'!BH228-'Discounted Costs'!BH228</f>
        <v>0</v>
      </c>
      <c r="BI14" s="161">
        <f>'Discounted Benefits'!BI228-'Discounted Costs'!BI228</f>
        <v>0</v>
      </c>
      <c r="BJ14" s="161">
        <f>'Discounted Benefits'!BJ228-'Discounted Costs'!BJ228</f>
        <v>0</v>
      </c>
      <c r="BK14" s="161">
        <f>'Discounted Benefits'!BK228-'Discounted Costs'!BK228</f>
        <v>0</v>
      </c>
      <c r="BL14" s="161">
        <f>'Discounted Benefits'!BL228-'Discounted Costs'!BL228</f>
        <v>0</v>
      </c>
      <c r="BM14" s="161">
        <f>'Discounted Benefits'!BM228-'Discounted Costs'!BM228</f>
        <v>0</v>
      </c>
      <c r="BN14" s="161">
        <f>'Discounted Benefits'!BN228-'Discounted Costs'!BN228</f>
        <v>0</v>
      </c>
      <c r="BO14" s="161">
        <f>'Discounted Benefits'!BO228-'Discounted Costs'!BO228</f>
        <v>0</v>
      </c>
      <c r="BP14" s="161">
        <f>'Discounted Benefits'!BP228-'Discounted Costs'!BP228</f>
        <v>0</v>
      </c>
      <c r="BQ14" s="161">
        <f>'Discounted Benefits'!BQ228-'Discounted Costs'!BQ228</f>
        <v>0</v>
      </c>
      <c r="BR14" s="161">
        <f>'Discounted Benefits'!BR228-'Discounted Costs'!BR228</f>
        <v>0</v>
      </c>
      <c r="BS14" s="161">
        <f>'Discounted Benefits'!BS228-'Discounted Costs'!BS228</f>
        <v>0</v>
      </c>
      <c r="BT14" s="161">
        <f>'Discounted Benefits'!BT228-'Discounted Costs'!BT228</f>
        <v>0</v>
      </c>
      <c r="BU14" s="161">
        <f>'Discounted Benefits'!BU228-'Discounted Costs'!BU228</f>
        <v>0</v>
      </c>
      <c r="BV14" s="161">
        <f>'Discounted Benefits'!BV228-'Discounted Costs'!BV228</f>
        <v>0</v>
      </c>
      <c r="BW14" s="161">
        <f>'Discounted Benefits'!BW228-'Discounted Costs'!BW228</f>
        <v>0</v>
      </c>
      <c r="BX14" s="161">
        <f>'Discounted Benefits'!BX228-'Discounted Costs'!BX228</f>
        <v>0</v>
      </c>
      <c r="BY14" s="161">
        <f>'Discounted Benefits'!BY228-'Discounted Costs'!BY228</f>
        <v>0</v>
      </c>
      <c r="BZ14" s="161">
        <f>'Discounted Benefits'!BZ228-'Discounted Costs'!BZ228</f>
        <v>0</v>
      </c>
      <c r="CA14" s="161">
        <f>'Discounted Benefits'!CA228-'Discounted Costs'!CA228</f>
        <v>0</v>
      </c>
      <c r="CB14" s="161">
        <f>'Discounted Benefits'!CB228-'Discounted Costs'!CB228</f>
        <v>0</v>
      </c>
      <c r="CC14" s="161">
        <f>'Discounted Benefits'!CC228-'Discounted Costs'!CC228</f>
        <v>0</v>
      </c>
      <c r="CD14" s="161">
        <f>'Discounted Benefits'!CD228-'Discounted Costs'!CD228</f>
        <v>0</v>
      </c>
      <c r="CE14" s="161">
        <f>'Discounted Benefits'!CE228-'Discounted Costs'!CE228</f>
        <v>0</v>
      </c>
      <c r="CF14" s="161">
        <f>'Discounted Benefits'!CF228-'Discounted Costs'!CF228</f>
        <v>0</v>
      </c>
      <c r="CG14" s="161">
        <f>'Discounted Benefits'!CG228-'Discounted Costs'!CG228</f>
        <v>0</v>
      </c>
      <c r="CH14" s="161">
        <f>'Discounted Benefits'!CH228-'Discounted Costs'!CH228</f>
        <v>0</v>
      </c>
      <c r="CI14" s="161">
        <f>'Discounted Benefits'!CI228-'Discounted Costs'!CI228</f>
        <v>0</v>
      </c>
      <c r="CJ14" s="161">
        <f>'Discounted Benefits'!CJ228-'Discounted Costs'!CJ228</f>
        <v>0</v>
      </c>
      <c r="CK14" s="161">
        <f>'Discounted Benefits'!CK228-'Discounted Costs'!CK228</f>
        <v>0</v>
      </c>
      <c r="CL14" s="161">
        <f>'Discounted Benefits'!CL228-'Discounted Costs'!CL228</f>
        <v>0</v>
      </c>
      <c r="CM14" s="161">
        <f>'Discounted Benefits'!CM228-'Discounted Costs'!CM228</f>
        <v>0</v>
      </c>
      <c r="CN14" s="161">
        <f>'Discounted Benefits'!CN228-'Discounted Costs'!CN228</f>
        <v>0</v>
      </c>
      <c r="CO14" s="161">
        <f>'Discounted Benefits'!CO228-'Discounted Costs'!CO228</f>
        <v>0</v>
      </c>
      <c r="CP14" s="161">
        <f>'Discounted Benefits'!CP228-'Discounted Costs'!CP228</f>
        <v>0</v>
      </c>
    </row>
    <row r="15" spans="1:94" ht="14" x14ac:dyDescent="0.3">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row>
    <row r="16" spans="1:94" ht="14" x14ac:dyDescent="0.3">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row>
    <row r="17" spans="15:94" ht="14" x14ac:dyDescent="0.3">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row>
    <row r="18" spans="15:94" ht="14" x14ac:dyDescent="0.3">
      <c r="O18" s="2" t="str">
        <f>Lists!$B$6</f>
        <v>Option 2</v>
      </c>
      <c r="P18" s="161">
        <f>'Discounted Benefits'!P232-'Discounted Costs'!P232</f>
        <v>0</v>
      </c>
      <c r="Q18" s="161">
        <f>'Discounted Benefits'!Q232-'Discounted Costs'!Q232</f>
        <v>0</v>
      </c>
      <c r="R18" s="161">
        <f>'Discounted Benefits'!R232-'Discounted Costs'!R232</f>
        <v>0</v>
      </c>
      <c r="S18" s="161">
        <f>'Discounted Benefits'!S232-'Discounted Costs'!S232</f>
        <v>0</v>
      </c>
      <c r="T18" s="161">
        <f>'Discounted Benefits'!T232-'Discounted Costs'!T232</f>
        <v>0</v>
      </c>
      <c r="U18" s="161">
        <f>'Discounted Benefits'!U232-'Discounted Costs'!U232</f>
        <v>0</v>
      </c>
      <c r="V18" s="161">
        <f>'Discounted Benefits'!V232-'Discounted Costs'!V232</f>
        <v>0</v>
      </c>
      <c r="W18" s="161">
        <f>'Discounted Benefits'!W232-'Discounted Costs'!W232</f>
        <v>0</v>
      </c>
      <c r="X18" s="161">
        <f>'Discounted Benefits'!X232-'Discounted Costs'!X232</f>
        <v>0</v>
      </c>
      <c r="Y18" s="161">
        <f>'Discounted Benefits'!Y232-'Discounted Costs'!Y232</f>
        <v>0</v>
      </c>
      <c r="Z18" s="161">
        <f>'Discounted Benefits'!Z232-'Discounted Costs'!Z232</f>
        <v>0</v>
      </c>
      <c r="AA18" s="161">
        <f>'Discounted Benefits'!AA232-'Discounted Costs'!AA232</f>
        <v>0</v>
      </c>
      <c r="AB18" s="161">
        <f>'Discounted Benefits'!AB232-'Discounted Costs'!AB232</f>
        <v>0</v>
      </c>
      <c r="AC18" s="161">
        <f>'Discounted Benefits'!AC232-'Discounted Costs'!AC232</f>
        <v>0</v>
      </c>
      <c r="AD18" s="161">
        <f>'Discounted Benefits'!AD232-'Discounted Costs'!AD232</f>
        <v>0</v>
      </c>
      <c r="AE18" s="161">
        <f>'Discounted Benefits'!AE232-'Discounted Costs'!AE232</f>
        <v>0</v>
      </c>
      <c r="AF18" s="161">
        <f>'Discounted Benefits'!AF232-'Discounted Costs'!AF232</f>
        <v>0</v>
      </c>
      <c r="AG18" s="161">
        <f>'Discounted Benefits'!AG232-'Discounted Costs'!AG232</f>
        <v>0</v>
      </c>
      <c r="AH18" s="161">
        <f>'Discounted Benefits'!AH232-'Discounted Costs'!AH232</f>
        <v>0</v>
      </c>
      <c r="AI18" s="161">
        <f>'Discounted Benefits'!AI232-'Discounted Costs'!AI232</f>
        <v>0</v>
      </c>
      <c r="AJ18" s="161">
        <f>'Discounted Benefits'!AJ232-'Discounted Costs'!AJ232</f>
        <v>0</v>
      </c>
      <c r="AK18" s="161">
        <f>'Discounted Benefits'!AK232-'Discounted Costs'!AK232</f>
        <v>0</v>
      </c>
      <c r="AL18" s="161">
        <f>'Discounted Benefits'!AL232-'Discounted Costs'!AL232</f>
        <v>0</v>
      </c>
      <c r="AM18" s="161">
        <f>'Discounted Benefits'!AM232-'Discounted Costs'!AM232</f>
        <v>0</v>
      </c>
      <c r="AN18" s="161">
        <f>'Discounted Benefits'!AN232-'Discounted Costs'!AN232</f>
        <v>0</v>
      </c>
      <c r="AO18" s="161">
        <f>'Discounted Benefits'!AO232-'Discounted Costs'!AO232</f>
        <v>0</v>
      </c>
      <c r="AP18" s="161">
        <f>'Discounted Benefits'!AP232-'Discounted Costs'!AP232</f>
        <v>0</v>
      </c>
      <c r="AQ18" s="161">
        <f>'Discounted Benefits'!AQ232-'Discounted Costs'!AQ232</f>
        <v>0</v>
      </c>
      <c r="AR18" s="161">
        <f>'Discounted Benefits'!AR232-'Discounted Costs'!AR232</f>
        <v>0</v>
      </c>
      <c r="AS18" s="161">
        <f>'Discounted Benefits'!AS232-'Discounted Costs'!AS232</f>
        <v>0</v>
      </c>
      <c r="AT18" s="161">
        <f>'Discounted Benefits'!AT232-'Discounted Costs'!AT232</f>
        <v>0</v>
      </c>
      <c r="AU18" s="161">
        <f>'Discounted Benefits'!AU232-'Discounted Costs'!AU232</f>
        <v>0</v>
      </c>
      <c r="AV18" s="161">
        <f>'Discounted Benefits'!AV232-'Discounted Costs'!AV232</f>
        <v>0</v>
      </c>
      <c r="AW18" s="161">
        <f>'Discounted Benefits'!AW232-'Discounted Costs'!AW232</f>
        <v>0</v>
      </c>
      <c r="AX18" s="161">
        <f>'Discounted Benefits'!AX232-'Discounted Costs'!AX232</f>
        <v>0</v>
      </c>
      <c r="AY18" s="161">
        <f>'Discounted Benefits'!AY232-'Discounted Costs'!AY232</f>
        <v>0</v>
      </c>
      <c r="AZ18" s="161">
        <f>'Discounted Benefits'!AZ232-'Discounted Costs'!AZ232</f>
        <v>0</v>
      </c>
      <c r="BA18" s="161">
        <f>'Discounted Benefits'!BA232-'Discounted Costs'!BA232</f>
        <v>0</v>
      </c>
      <c r="BB18" s="161">
        <f>'Discounted Benefits'!BB232-'Discounted Costs'!BB232</f>
        <v>0</v>
      </c>
      <c r="BC18" s="161">
        <f>'Discounted Benefits'!BC232-'Discounted Costs'!BC232</f>
        <v>0</v>
      </c>
      <c r="BD18" s="161">
        <f>'Discounted Benefits'!BD232-'Discounted Costs'!BD232</f>
        <v>0</v>
      </c>
      <c r="BE18" s="161">
        <f>'Discounted Benefits'!BE232-'Discounted Costs'!BE232</f>
        <v>0</v>
      </c>
      <c r="BF18" s="161">
        <f>'Discounted Benefits'!BF232-'Discounted Costs'!BF232</f>
        <v>0</v>
      </c>
      <c r="BG18" s="161">
        <f>'Discounted Benefits'!BG232-'Discounted Costs'!BG232</f>
        <v>0</v>
      </c>
      <c r="BH18" s="161">
        <f>'Discounted Benefits'!BH232-'Discounted Costs'!BH232</f>
        <v>0</v>
      </c>
      <c r="BI18" s="161">
        <f>'Discounted Benefits'!BI232-'Discounted Costs'!BI232</f>
        <v>0</v>
      </c>
      <c r="BJ18" s="161">
        <f>'Discounted Benefits'!BJ232-'Discounted Costs'!BJ232</f>
        <v>0</v>
      </c>
      <c r="BK18" s="161">
        <f>'Discounted Benefits'!BK232-'Discounted Costs'!BK232</f>
        <v>0</v>
      </c>
      <c r="BL18" s="161">
        <f>'Discounted Benefits'!BL232-'Discounted Costs'!BL232</f>
        <v>0</v>
      </c>
      <c r="BM18" s="161">
        <f>'Discounted Benefits'!BM232-'Discounted Costs'!BM232</f>
        <v>0</v>
      </c>
      <c r="BN18" s="161">
        <f>'Discounted Benefits'!BN232-'Discounted Costs'!BN232</f>
        <v>0</v>
      </c>
      <c r="BO18" s="161">
        <f>'Discounted Benefits'!BO232-'Discounted Costs'!BO232</f>
        <v>0</v>
      </c>
      <c r="BP18" s="161">
        <f>'Discounted Benefits'!BP232-'Discounted Costs'!BP232</f>
        <v>0</v>
      </c>
      <c r="BQ18" s="161">
        <f>'Discounted Benefits'!BQ232-'Discounted Costs'!BQ232</f>
        <v>0</v>
      </c>
      <c r="BR18" s="161">
        <f>'Discounted Benefits'!BR232-'Discounted Costs'!BR232</f>
        <v>0</v>
      </c>
      <c r="BS18" s="161">
        <f>'Discounted Benefits'!BS232-'Discounted Costs'!BS232</f>
        <v>0</v>
      </c>
      <c r="BT18" s="161">
        <f>'Discounted Benefits'!BT232-'Discounted Costs'!BT232</f>
        <v>0</v>
      </c>
      <c r="BU18" s="161">
        <f>'Discounted Benefits'!BU232-'Discounted Costs'!BU232</f>
        <v>0</v>
      </c>
      <c r="BV18" s="161">
        <f>'Discounted Benefits'!BV232-'Discounted Costs'!BV232</f>
        <v>0</v>
      </c>
      <c r="BW18" s="161">
        <f>'Discounted Benefits'!BW232-'Discounted Costs'!BW232</f>
        <v>0</v>
      </c>
      <c r="BX18" s="161">
        <f>'Discounted Benefits'!BX232-'Discounted Costs'!BX232</f>
        <v>0</v>
      </c>
      <c r="BY18" s="161">
        <f>'Discounted Benefits'!BY232-'Discounted Costs'!BY232</f>
        <v>0</v>
      </c>
      <c r="BZ18" s="161">
        <f>'Discounted Benefits'!BZ232-'Discounted Costs'!BZ232</f>
        <v>0</v>
      </c>
      <c r="CA18" s="161">
        <f>'Discounted Benefits'!CA232-'Discounted Costs'!CA232</f>
        <v>0</v>
      </c>
      <c r="CB18" s="161">
        <f>'Discounted Benefits'!CB232-'Discounted Costs'!CB232</f>
        <v>0</v>
      </c>
      <c r="CC18" s="161">
        <f>'Discounted Benefits'!CC232-'Discounted Costs'!CC232</f>
        <v>0</v>
      </c>
      <c r="CD18" s="161">
        <f>'Discounted Benefits'!CD232-'Discounted Costs'!CD232</f>
        <v>0</v>
      </c>
      <c r="CE18" s="161">
        <f>'Discounted Benefits'!CE232-'Discounted Costs'!CE232</f>
        <v>0</v>
      </c>
      <c r="CF18" s="161">
        <f>'Discounted Benefits'!CF232-'Discounted Costs'!CF232</f>
        <v>0</v>
      </c>
      <c r="CG18" s="161">
        <f>'Discounted Benefits'!CG232-'Discounted Costs'!CG232</f>
        <v>0</v>
      </c>
      <c r="CH18" s="161">
        <f>'Discounted Benefits'!CH232-'Discounted Costs'!CH232</f>
        <v>0</v>
      </c>
      <c r="CI18" s="161">
        <f>'Discounted Benefits'!CI232-'Discounted Costs'!CI232</f>
        <v>0</v>
      </c>
      <c r="CJ18" s="161">
        <f>'Discounted Benefits'!CJ232-'Discounted Costs'!CJ232</f>
        <v>0</v>
      </c>
      <c r="CK18" s="161">
        <f>'Discounted Benefits'!CK232-'Discounted Costs'!CK232</f>
        <v>0</v>
      </c>
      <c r="CL18" s="161">
        <f>'Discounted Benefits'!CL232-'Discounted Costs'!CL232</f>
        <v>0</v>
      </c>
      <c r="CM18" s="161">
        <f>'Discounted Benefits'!CM232-'Discounted Costs'!CM232</f>
        <v>0</v>
      </c>
      <c r="CN18" s="161">
        <f>'Discounted Benefits'!CN232-'Discounted Costs'!CN232</f>
        <v>0</v>
      </c>
      <c r="CO18" s="161">
        <f>'Discounted Benefits'!CO232-'Discounted Costs'!CO232</f>
        <v>0</v>
      </c>
      <c r="CP18" s="161">
        <f>'Discounted Benefits'!CP232-'Discounted Costs'!CP232</f>
        <v>0</v>
      </c>
    </row>
    <row r="19" spans="15:94" ht="14" x14ac:dyDescent="0.3">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row>
    <row r="20" spans="15:94" ht="14" x14ac:dyDescent="0.3">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row>
    <row r="21" spans="15:94" ht="14" x14ac:dyDescent="0.3">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row>
    <row r="22" spans="15:94" ht="14" x14ac:dyDescent="0.3">
      <c r="O22" s="2" t="str">
        <f>Lists!$B$7</f>
        <v>Option 3</v>
      </c>
      <c r="P22" s="161">
        <f>'Discounted Benefits'!P236-'Discounted Costs'!P236</f>
        <v>0</v>
      </c>
      <c r="Q22" s="161">
        <f>'Discounted Benefits'!Q236-'Discounted Costs'!Q236</f>
        <v>0</v>
      </c>
      <c r="R22" s="161">
        <f>'Discounted Benefits'!R236-'Discounted Costs'!R236</f>
        <v>0</v>
      </c>
      <c r="S22" s="161">
        <f>'Discounted Benefits'!S236-'Discounted Costs'!S236</f>
        <v>0</v>
      </c>
      <c r="T22" s="161">
        <f>'Discounted Benefits'!T236-'Discounted Costs'!T236</f>
        <v>0</v>
      </c>
      <c r="U22" s="161">
        <f>'Discounted Benefits'!U236-'Discounted Costs'!U236</f>
        <v>0</v>
      </c>
      <c r="V22" s="161">
        <f>'Discounted Benefits'!V236-'Discounted Costs'!V236</f>
        <v>0</v>
      </c>
      <c r="W22" s="161">
        <f>'Discounted Benefits'!W236-'Discounted Costs'!W236</f>
        <v>0</v>
      </c>
      <c r="X22" s="161">
        <f>'Discounted Benefits'!X236-'Discounted Costs'!X236</f>
        <v>0</v>
      </c>
      <c r="Y22" s="161">
        <f>'Discounted Benefits'!Y236-'Discounted Costs'!Y236</f>
        <v>0</v>
      </c>
      <c r="Z22" s="161">
        <f>'Discounted Benefits'!Z236-'Discounted Costs'!Z236</f>
        <v>0</v>
      </c>
      <c r="AA22" s="161">
        <f>'Discounted Benefits'!AA236-'Discounted Costs'!AA236</f>
        <v>0</v>
      </c>
      <c r="AB22" s="161">
        <f>'Discounted Benefits'!AB236-'Discounted Costs'!AB236</f>
        <v>0</v>
      </c>
      <c r="AC22" s="161">
        <f>'Discounted Benefits'!AC236-'Discounted Costs'!AC236</f>
        <v>0</v>
      </c>
      <c r="AD22" s="161">
        <f>'Discounted Benefits'!AD236-'Discounted Costs'!AD236</f>
        <v>0</v>
      </c>
      <c r="AE22" s="161">
        <f>'Discounted Benefits'!AE236-'Discounted Costs'!AE236</f>
        <v>0</v>
      </c>
      <c r="AF22" s="161">
        <f>'Discounted Benefits'!AF236-'Discounted Costs'!AF236</f>
        <v>0</v>
      </c>
      <c r="AG22" s="161">
        <f>'Discounted Benefits'!AG236-'Discounted Costs'!AG236</f>
        <v>0</v>
      </c>
      <c r="AH22" s="161">
        <f>'Discounted Benefits'!AH236-'Discounted Costs'!AH236</f>
        <v>0</v>
      </c>
      <c r="AI22" s="161">
        <f>'Discounted Benefits'!AI236-'Discounted Costs'!AI236</f>
        <v>0</v>
      </c>
      <c r="AJ22" s="161">
        <f>'Discounted Benefits'!AJ236-'Discounted Costs'!AJ236</f>
        <v>0</v>
      </c>
      <c r="AK22" s="161">
        <f>'Discounted Benefits'!AK236-'Discounted Costs'!AK236</f>
        <v>0</v>
      </c>
      <c r="AL22" s="161">
        <f>'Discounted Benefits'!AL236-'Discounted Costs'!AL236</f>
        <v>0</v>
      </c>
      <c r="AM22" s="161">
        <f>'Discounted Benefits'!AM236-'Discounted Costs'!AM236</f>
        <v>0</v>
      </c>
      <c r="AN22" s="161">
        <f>'Discounted Benefits'!AN236-'Discounted Costs'!AN236</f>
        <v>0</v>
      </c>
      <c r="AO22" s="161">
        <f>'Discounted Benefits'!AO236-'Discounted Costs'!AO236</f>
        <v>0</v>
      </c>
      <c r="AP22" s="161">
        <f>'Discounted Benefits'!AP236-'Discounted Costs'!AP236</f>
        <v>0</v>
      </c>
      <c r="AQ22" s="161">
        <f>'Discounted Benefits'!AQ236-'Discounted Costs'!AQ236</f>
        <v>0</v>
      </c>
      <c r="AR22" s="161">
        <f>'Discounted Benefits'!AR236-'Discounted Costs'!AR236</f>
        <v>0</v>
      </c>
      <c r="AS22" s="161">
        <f>'Discounted Benefits'!AS236-'Discounted Costs'!AS236</f>
        <v>0</v>
      </c>
      <c r="AT22" s="161">
        <f>'Discounted Benefits'!AT236-'Discounted Costs'!AT236</f>
        <v>0</v>
      </c>
      <c r="AU22" s="161">
        <f>'Discounted Benefits'!AU236-'Discounted Costs'!AU236</f>
        <v>0</v>
      </c>
      <c r="AV22" s="161">
        <f>'Discounted Benefits'!AV236-'Discounted Costs'!AV236</f>
        <v>0</v>
      </c>
      <c r="AW22" s="161">
        <f>'Discounted Benefits'!AW236-'Discounted Costs'!AW236</f>
        <v>0</v>
      </c>
      <c r="AX22" s="161">
        <f>'Discounted Benefits'!AX236-'Discounted Costs'!AX236</f>
        <v>0</v>
      </c>
      <c r="AY22" s="161">
        <f>'Discounted Benefits'!AY236-'Discounted Costs'!AY236</f>
        <v>0</v>
      </c>
      <c r="AZ22" s="161">
        <f>'Discounted Benefits'!AZ236-'Discounted Costs'!AZ236</f>
        <v>0</v>
      </c>
      <c r="BA22" s="161">
        <f>'Discounted Benefits'!BA236-'Discounted Costs'!BA236</f>
        <v>0</v>
      </c>
      <c r="BB22" s="161">
        <f>'Discounted Benefits'!BB236-'Discounted Costs'!BB236</f>
        <v>0</v>
      </c>
      <c r="BC22" s="161">
        <f>'Discounted Benefits'!BC236-'Discounted Costs'!BC236</f>
        <v>0</v>
      </c>
      <c r="BD22" s="161">
        <f>'Discounted Benefits'!BD236-'Discounted Costs'!BD236</f>
        <v>0</v>
      </c>
      <c r="BE22" s="161">
        <f>'Discounted Benefits'!BE236-'Discounted Costs'!BE236</f>
        <v>0</v>
      </c>
      <c r="BF22" s="161">
        <f>'Discounted Benefits'!BF236-'Discounted Costs'!BF236</f>
        <v>0</v>
      </c>
      <c r="BG22" s="161">
        <f>'Discounted Benefits'!BG236-'Discounted Costs'!BG236</f>
        <v>0</v>
      </c>
      <c r="BH22" s="161">
        <f>'Discounted Benefits'!BH236-'Discounted Costs'!BH236</f>
        <v>0</v>
      </c>
      <c r="BI22" s="161">
        <f>'Discounted Benefits'!BI236-'Discounted Costs'!BI236</f>
        <v>0</v>
      </c>
      <c r="BJ22" s="161">
        <f>'Discounted Benefits'!BJ236-'Discounted Costs'!BJ236</f>
        <v>0</v>
      </c>
      <c r="BK22" s="161">
        <f>'Discounted Benefits'!BK236-'Discounted Costs'!BK236</f>
        <v>0</v>
      </c>
      <c r="BL22" s="161">
        <f>'Discounted Benefits'!BL236-'Discounted Costs'!BL236</f>
        <v>0</v>
      </c>
      <c r="BM22" s="161">
        <f>'Discounted Benefits'!BM236-'Discounted Costs'!BM236</f>
        <v>0</v>
      </c>
      <c r="BN22" s="161">
        <f>'Discounted Benefits'!BN236-'Discounted Costs'!BN236</f>
        <v>0</v>
      </c>
      <c r="BO22" s="161">
        <f>'Discounted Benefits'!BO236-'Discounted Costs'!BO236</f>
        <v>0</v>
      </c>
      <c r="BP22" s="161">
        <f>'Discounted Benefits'!BP236-'Discounted Costs'!BP236</f>
        <v>0</v>
      </c>
      <c r="BQ22" s="161">
        <f>'Discounted Benefits'!BQ236-'Discounted Costs'!BQ236</f>
        <v>0</v>
      </c>
      <c r="BR22" s="161">
        <f>'Discounted Benefits'!BR236-'Discounted Costs'!BR236</f>
        <v>0</v>
      </c>
      <c r="BS22" s="161">
        <f>'Discounted Benefits'!BS236-'Discounted Costs'!BS236</f>
        <v>0</v>
      </c>
      <c r="BT22" s="161">
        <f>'Discounted Benefits'!BT236-'Discounted Costs'!BT236</f>
        <v>0</v>
      </c>
      <c r="BU22" s="161">
        <f>'Discounted Benefits'!BU236-'Discounted Costs'!BU236</f>
        <v>0</v>
      </c>
      <c r="BV22" s="161">
        <f>'Discounted Benefits'!BV236-'Discounted Costs'!BV236</f>
        <v>0</v>
      </c>
      <c r="BW22" s="161">
        <f>'Discounted Benefits'!BW236-'Discounted Costs'!BW236</f>
        <v>0</v>
      </c>
      <c r="BX22" s="161">
        <f>'Discounted Benefits'!BX236-'Discounted Costs'!BX236</f>
        <v>0</v>
      </c>
      <c r="BY22" s="161">
        <f>'Discounted Benefits'!BY236-'Discounted Costs'!BY236</f>
        <v>0</v>
      </c>
      <c r="BZ22" s="161">
        <f>'Discounted Benefits'!BZ236-'Discounted Costs'!BZ236</f>
        <v>0</v>
      </c>
      <c r="CA22" s="161">
        <f>'Discounted Benefits'!CA236-'Discounted Costs'!CA236</f>
        <v>0</v>
      </c>
      <c r="CB22" s="161">
        <f>'Discounted Benefits'!CB236-'Discounted Costs'!CB236</f>
        <v>0</v>
      </c>
      <c r="CC22" s="161">
        <f>'Discounted Benefits'!CC236-'Discounted Costs'!CC236</f>
        <v>0</v>
      </c>
      <c r="CD22" s="161">
        <f>'Discounted Benefits'!CD236-'Discounted Costs'!CD236</f>
        <v>0</v>
      </c>
      <c r="CE22" s="161">
        <f>'Discounted Benefits'!CE236-'Discounted Costs'!CE236</f>
        <v>0</v>
      </c>
      <c r="CF22" s="161">
        <f>'Discounted Benefits'!CF236-'Discounted Costs'!CF236</f>
        <v>0</v>
      </c>
      <c r="CG22" s="161">
        <f>'Discounted Benefits'!CG236-'Discounted Costs'!CG236</f>
        <v>0</v>
      </c>
      <c r="CH22" s="161">
        <f>'Discounted Benefits'!CH236-'Discounted Costs'!CH236</f>
        <v>0</v>
      </c>
      <c r="CI22" s="161">
        <f>'Discounted Benefits'!CI236-'Discounted Costs'!CI236</f>
        <v>0</v>
      </c>
      <c r="CJ22" s="161">
        <f>'Discounted Benefits'!CJ236-'Discounted Costs'!CJ236</f>
        <v>0</v>
      </c>
      <c r="CK22" s="161">
        <f>'Discounted Benefits'!CK236-'Discounted Costs'!CK236</f>
        <v>0</v>
      </c>
      <c r="CL22" s="161">
        <f>'Discounted Benefits'!CL236-'Discounted Costs'!CL236</f>
        <v>0</v>
      </c>
      <c r="CM22" s="161">
        <f>'Discounted Benefits'!CM236-'Discounted Costs'!CM236</f>
        <v>0</v>
      </c>
      <c r="CN22" s="161">
        <f>'Discounted Benefits'!CN236-'Discounted Costs'!CN236</f>
        <v>0</v>
      </c>
      <c r="CO22" s="161">
        <f>'Discounted Benefits'!CO236-'Discounted Costs'!CO236</f>
        <v>0</v>
      </c>
      <c r="CP22" s="161">
        <f>'Discounted Benefits'!CP236-'Discounted Costs'!CP236</f>
        <v>0</v>
      </c>
    </row>
    <row r="23" spans="15:94" ht="14" x14ac:dyDescent="0.3">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row>
    <row r="24" spans="15:94" ht="14" x14ac:dyDescent="0.3">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row>
    <row r="25" spans="15:94" ht="14" x14ac:dyDescent="0.3">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row>
    <row r="26" spans="15:94" ht="14" x14ac:dyDescent="0.3">
      <c r="O26" s="2" t="str">
        <f>Lists!$B$8</f>
        <v>Option 4</v>
      </c>
      <c r="P26" s="161">
        <f>'Discounted Benefits'!P240-'Discounted Costs'!P240</f>
        <v>0</v>
      </c>
      <c r="Q26" s="161">
        <f>'Discounted Benefits'!Q240-'Discounted Costs'!Q240</f>
        <v>0</v>
      </c>
      <c r="R26" s="161">
        <f>'Discounted Benefits'!R240-'Discounted Costs'!R240</f>
        <v>0</v>
      </c>
      <c r="S26" s="161">
        <f>'Discounted Benefits'!S240-'Discounted Costs'!S240</f>
        <v>0</v>
      </c>
      <c r="T26" s="161">
        <f>'Discounted Benefits'!T240-'Discounted Costs'!T240</f>
        <v>0</v>
      </c>
      <c r="U26" s="161">
        <f>'Discounted Benefits'!U240-'Discounted Costs'!U240</f>
        <v>0</v>
      </c>
      <c r="V26" s="161">
        <f>'Discounted Benefits'!V240-'Discounted Costs'!V240</f>
        <v>0</v>
      </c>
      <c r="W26" s="161">
        <f>'Discounted Benefits'!W240-'Discounted Costs'!W240</f>
        <v>0</v>
      </c>
      <c r="X26" s="161">
        <f>'Discounted Benefits'!X240-'Discounted Costs'!X240</f>
        <v>0</v>
      </c>
      <c r="Y26" s="161">
        <f>'Discounted Benefits'!Y240-'Discounted Costs'!Y240</f>
        <v>0</v>
      </c>
      <c r="Z26" s="161">
        <f>'Discounted Benefits'!Z240-'Discounted Costs'!Z240</f>
        <v>0</v>
      </c>
      <c r="AA26" s="161">
        <f>'Discounted Benefits'!AA240-'Discounted Costs'!AA240</f>
        <v>0</v>
      </c>
      <c r="AB26" s="161">
        <f>'Discounted Benefits'!AB240-'Discounted Costs'!AB240</f>
        <v>0</v>
      </c>
      <c r="AC26" s="161">
        <f>'Discounted Benefits'!AC240-'Discounted Costs'!AC240</f>
        <v>0</v>
      </c>
      <c r="AD26" s="161">
        <f>'Discounted Benefits'!AD240-'Discounted Costs'!AD240</f>
        <v>0</v>
      </c>
      <c r="AE26" s="161">
        <f>'Discounted Benefits'!AE240-'Discounted Costs'!AE240</f>
        <v>0</v>
      </c>
      <c r="AF26" s="161">
        <f>'Discounted Benefits'!AF240-'Discounted Costs'!AF240</f>
        <v>0</v>
      </c>
      <c r="AG26" s="161">
        <f>'Discounted Benefits'!AG240-'Discounted Costs'!AG240</f>
        <v>0</v>
      </c>
      <c r="AH26" s="161">
        <f>'Discounted Benefits'!AH240-'Discounted Costs'!AH240</f>
        <v>0</v>
      </c>
      <c r="AI26" s="161">
        <f>'Discounted Benefits'!AI240-'Discounted Costs'!AI240</f>
        <v>0</v>
      </c>
      <c r="AJ26" s="161">
        <f>'Discounted Benefits'!AJ240-'Discounted Costs'!AJ240</f>
        <v>0</v>
      </c>
      <c r="AK26" s="161">
        <f>'Discounted Benefits'!AK240-'Discounted Costs'!AK240</f>
        <v>0</v>
      </c>
      <c r="AL26" s="161">
        <f>'Discounted Benefits'!AL240-'Discounted Costs'!AL240</f>
        <v>0</v>
      </c>
      <c r="AM26" s="161">
        <f>'Discounted Benefits'!AM240-'Discounted Costs'!AM240</f>
        <v>0</v>
      </c>
      <c r="AN26" s="161">
        <f>'Discounted Benefits'!AN240-'Discounted Costs'!AN240</f>
        <v>0</v>
      </c>
      <c r="AO26" s="161">
        <f>'Discounted Benefits'!AO240-'Discounted Costs'!AO240</f>
        <v>0</v>
      </c>
      <c r="AP26" s="161">
        <f>'Discounted Benefits'!AP240-'Discounted Costs'!AP240</f>
        <v>0</v>
      </c>
      <c r="AQ26" s="161">
        <f>'Discounted Benefits'!AQ240-'Discounted Costs'!AQ240</f>
        <v>0</v>
      </c>
      <c r="AR26" s="161">
        <f>'Discounted Benefits'!AR240-'Discounted Costs'!AR240</f>
        <v>0</v>
      </c>
      <c r="AS26" s="161">
        <f>'Discounted Benefits'!AS240-'Discounted Costs'!AS240</f>
        <v>0</v>
      </c>
      <c r="AT26" s="161">
        <f>'Discounted Benefits'!AT240-'Discounted Costs'!AT240</f>
        <v>0</v>
      </c>
      <c r="AU26" s="161">
        <f>'Discounted Benefits'!AU240-'Discounted Costs'!AU240</f>
        <v>0</v>
      </c>
      <c r="AV26" s="161">
        <f>'Discounted Benefits'!AV240-'Discounted Costs'!AV240</f>
        <v>0</v>
      </c>
      <c r="AW26" s="161">
        <f>'Discounted Benefits'!AW240-'Discounted Costs'!AW240</f>
        <v>0</v>
      </c>
      <c r="AX26" s="161">
        <f>'Discounted Benefits'!AX240-'Discounted Costs'!AX240</f>
        <v>0</v>
      </c>
      <c r="AY26" s="161">
        <f>'Discounted Benefits'!AY240-'Discounted Costs'!AY240</f>
        <v>0</v>
      </c>
      <c r="AZ26" s="161">
        <f>'Discounted Benefits'!AZ240-'Discounted Costs'!AZ240</f>
        <v>0</v>
      </c>
      <c r="BA26" s="161">
        <f>'Discounted Benefits'!BA240-'Discounted Costs'!BA240</f>
        <v>0</v>
      </c>
      <c r="BB26" s="161">
        <f>'Discounted Benefits'!BB240-'Discounted Costs'!BB240</f>
        <v>0</v>
      </c>
      <c r="BC26" s="161">
        <f>'Discounted Benefits'!BC240-'Discounted Costs'!BC240</f>
        <v>0</v>
      </c>
      <c r="BD26" s="161">
        <f>'Discounted Benefits'!BD240-'Discounted Costs'!BD240</f>
        <v>0</v>
      </c>
      <c r="BE26" s="161">
        <f>'Discounted Benefits'!BE240-'Discounted Costs'!BE240</f>
        <v>0</v>
      </c>
      <c r="BF26" s="161">
        <f>'Discounted Benefits'!BF240-'Discounted Costs'!BF240</f>
        <v>0</v>
      </c>
      <c r="BG26" s="161">
        <f>'Discounted Benefits'!BG240-'Discounted Costs'!BG240</f>
        <v>0</v>
      </c>
      <c r="BH26" s="161">
        <f>'Discounted Benefits'!BH240-'Discounted Costs'!BH240</f>
        <v>0</v>
      </c>
      <c r="BI26" s="161">
        <f>'Discounted Benefits'!BI240-'Discounted Costs'!BI240</f>
        <v>0</v>
      </c>
      <c r="BJ26" s="161">
        <f>'Discounted Benefits'!BJ240-'Discounted Costs'!BJ240</f>
        <v>0</v>
      </c>
      <c r="BK26" s="161">
        <f>'Discounted Benefits'!BK240-'Discounted Costs'!BK240</f>
        <v>0</v>
      </c>
      <c r="BL26" s="161">
        <f>'Discounted Benefits'!BL240-'Discounted Costs'!BL240</f>
        <v>0</v>
      </c>
      <c r="BM26" s="161">
        <f>'Discounted Benefits'!BM240-'Discounted Costs'!BM240</f>
        <v>0</v>
      </c>
      <c r="BN26" s="161">
        <f>'Discounted Benefits'!BN240-'Discounted Costs'!BN240</f>
        <v>0</v>
      </c>
      <c r="BO26" s="161">
        <f>'Discounted Benefits'!BO240-'Discounted Costs'!BO240</f>
        <v>0</v>
      </c>
      <c r="BP26" s="161">
        <f>'Discounted Benefits'!BP240-'Discounted Costs'!BP240</f>
        <v>0</v>
      </c>
      <c r="BQ26" s="161">
        <f>'Discounted Benefits'!BQ240-'Discounted Costs'!BQ240</f>
        <v>0</v>
      </c>
      <c r="BR26" s="161">
        <f>'Discounted Benefits'!BR240-'Discounted Costs'!BR240</f>
        <v>0</v>
      </c>
      <c r="BS26" s="161">
        <f>'Discounted Benefits'!BS240-'Discounted Costs'!BS240</f>
        <v>0</v>
      </c>
      <c r="BT26" s="161">
        <f>'Discounted Benefits'!BT240-'Discounted Costs'!BT240</f>
        <v>0</v>
      </c>
      <c r="BU26" s="161">
        <f>'Discounted Benefits'!BU240-'Discounted Costs'!BU240</f>
        <v>0</v>
      </c>
      <c r="BV26" s="161">
        <f>'Discounted Benefits'!BV240-'Discounted Costs'!BV240</f>
        <v>0</v>
      </c>
      <c r="BW26" s="161">
        <f>'Discounted Benefits'!BW240-'Discounted Costs'!BW240</f>
        <v>0</v>
      </c>
      <c r="BX26" s="161">
        <f>'Discounted Benefits'!BX240-'Discounted Costs'!BX240</f>
        <v>0</v>
      </c>
      <c r="BY26" s="161">
        <f>'Discounted Benefits'!BY240-'Discounted Costs'!BY240</f>
        <v>0</v>
      </c>
      <c r="BZ26" s="161">
        <f>'Discounted Benefits'!BZ240-'Discounted Costs'!BZ240</f>
        <v>0</v>
      </c>
      <c r="CA26" s="161">
        <f>'Discounted Benefits'!CA240-'Discounted Costs'!CA240</f>
        <v>0</v>
      </c>
      <c r="CB26" s="161">
        <f>'Discounted Benefits'!CB240-'Discounted Costs'!CB240</f>
        <v>0</v>
      </c>
      <c r="CC26" s="161">
        <f>'Discounted Benefits'!CC240-'Discounted Costs'!CC240</f>
        <v>0</v>
      </c>
      <c r="CD26" s="161">
        <f>'Discounted Benefits'!CD240-'Discounted Costs'!CD240</f>
        <v>0</v>
      </c>
      <c r="CE26" s="161">
        <f>'Discounted Benefits'!CE240-'Discounted Costs'!CE240</f>
        <v>0</v>
      </c>
      <c r="CF26" s="161">
        <f>'Discounted Benefits'!CF240-'Discounted Costs'!CF240</f>
        <v>0</v>
      </c>
      <c r="CG26" s="161">
        <f>'Discounted Benefits'!CG240-'Discounted Costs'!CG240</f>
        <v>0</v>
      </c>
      <c r="CH26" s="161">
        <f>'Discounted Benefits'!CH240-'Discounted Costs'!CH240</f>
        <v>0</v>
      </c>
      <c r="CI26" s="161">
        <f>'Discounted Benefits'!CI240-'Discounted Costs'!CI240</f>
        <v>0</v>
      </c>
      <c r="CJ26" s="161">
        <f>'Discounted Benefits'!CJ240-'Discounted Costs'!CJ240</f>
        <v>0</v>
      </c>
      <c r="CK26" s="161">
        <f>'Discounted Benefits'!CK240-'Discounted Costs'!CK240</f>
        <v>0</v>
      </c>
      <c r="CL26" s="161">
        <f>'Discounted Benefits'!CL240-'Discounted Costs'!CL240</f>
        <v>0</v>
      </c>
      <c r="CM26" s="161">
        <f>'Discounted Benefits'!CM240-'Discounted Costs'!CM240</f>
        <v>0</v>
      </c>
      <c r="CN26" s="161">
        <f>'Discounted Benefits'!CN240-'Discounted Costs'!CN240</f>
        <v>0</v>
      </c>
      <c r="CO26" s="161">
        <f>'Discounted Benefits'!CO240-'Discounted Costs'!CO240</f>
        <v>0</v>
      </c>
      <c r="CP26" s="161">
        <f>'Discounted Benefits'!CP240-'Discounted Costs'!CP240</f>
        <v>0</v>
      </c>
    </row>
    <row r="27" spans="15:94" ht="14" x14ac:dyDescent="0.3">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row>
    <row r="28" spans="15:94" ht="14" x14ac:dyDescent="0.3">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row>
    <row r="29" spans="15:94" ht="14" x14ac:dyDescent="0.3">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row>
    <row r="30" spans="15:94" ht="14" x14ac:dyDescent="0.3">
      <c r="O30" s="2" t="str">
        <f>Lists!$B$9</f>
        <v>Option 5</v>
      </c>
      <c r="P30" s="161">
        <f>'Discounted Benefits'!P244-'Discounted Costs'!P244</f>
        <v>0</v>
      </c>
      <c r="Q30" s="161">
        <f>'Discounted Benefits'!Q244-'Discounted Costs'!Q244</f>
        <v>0</v>
      </c>
      <c r="R30" s="161">
        <f>'Discounted Benefits'!R244-'Discounted Costs'!R244</f>
        <v>0</v>
      </c>
      <c r="S30" s="161">
        <f>'Discounted Benefits'!S244-'Discounted Costs'!S244</f>
        <v>0</v>
      </c>
      <c r="T30" s="161">
        <f>'Discounted Benefits'!T244-'Discounted Costs'!T244</f>
        <v>0</v>
      </c>
      <c r="U30" s="161">
        <f>'Discounted Benefits'!U244-'Discounted Costs'!U244</f>
        <v>0</v>
      </c>
      <c r="V30" s="161">
        <f>'Discounted Benefits'!V244-'Discounted Costs'!V244</f>
        <v>0</v>
      </c>
      <c r="W30" s="161">
        <f>'Discounted Benefits'!W244-'Discounted Costs'!W244</f>
        <v>0</v>
      </c>
      <c r="X30" s="161">
        <f>'Discounted Benefits'!X244-'Discounted Costs'!X244</f>
        <v>0</v>
      </c>
      <c r="Y30" s="161">
        <f>'Discounted Benefits'!Y244-'Discounted Costs'!Y244</f>
        <v>0</v>
      </c>
      <c r="Z30" s="161">
        <f>'Discounted Benefits'!Z244-'Discounted Costs'!Z244</f>
        <v>0</v>
      </c>
      <c r="AA30" s="161">
        <f>'Discounted Benefits'!AA244-'Discounted Costs'!AA244</f>
        <v>0</v>
      </c>
      <c r="AB30" s="161">
        <f>'Discounted Benefits'!AB244-'Discounted Costs'!AB244</f>
        <v>0</v>
      </c>
      <c r="AC30" s="161">
        <f>'Discounted Benefits'!AC244-'Discounted Costs'!AC244</f>
        <v>0</v>
      </c>
      <c r="AD30" s="161">
        <f>'Discounted Benefits'!AD244-'Discounted Costs'!AD244</f>
        <v>0</v>
      </c>
      <c r="AE30" s="161">
        <f>'Discounted Benefits'!AE244-'Discounted Costs'!AE244</f>
        <v>0</v>
      </c>
      <c r="AF30" s="161">
        <f>'Discounted Benefits'!AF244-'Discounted Costs'!AF244</f>
        <v>0</v>
      </c>
      <c r="AG30" s="161">
        <f>'Discounted Benefits'!AG244-'Discounted Costs'!AG244</f>
        <v>0</v>
      </c>
      <c r="AH30" s="161">
        <f>'Discounted Benefits'!AH244-'Discounted Costs'!AH244</f>
        <v>0</v>
      </c>
      <c r="AI30" s="161">
        <f>'Discounted Benefits'!AI244-'Discounted Costs'!AI244</f>
        <v>0</v>
      </c>
      <c r="AJ30" s="161">
        <f>'Discounted Benefits'!AJ244-'Discounted Costs'!AJ244</f>
        <v>0</v>
      </c>
      <c r="AK30" s="161">
        <f>'Discounted Benefits'!AK244-'Discounted Costs'!AK244</f>
        <v>0</v>
      </c>
      <c r="AL30" s="161">
        <f>'Discounted Benefits'!AL244-'Discounted Costs'!AL244</f>
        <v>0</v>
      </c>
      <c r="AM30" s="161">
        <f>'Discounted Benefits'!AM244-'Discounted Costs'!AM244</f>
        <v>0</v>
      </c>
      <c r="AN30" s="161">
        <f>'Discounted Benefits'!AN244-'Discounted Costs'!AN244</f>
        <v>0</v>
      </c>
      <c r="AO30" s="161">
        <f>'Discounted Benefits'!AO244-'Discounted Costs'!AO244</f>
        <v>0</v>
      </c>
      <c r="AP30" s="161">
        <f>'Discounted Benefits'!AP244-'Discounted Costs'!AP244</f>
        <v>0</v>
      </c>
      <c r="AQ30" s="161">
        <f>'Discounted Benefits'!AQ244-'Discounted Costs'!AQ244</f>
        <v>0</v>
      </c>
      <c r="AR30" s="161">
        <f>'Discounted Benefits'!AR244-'Discounted Costs'!AR244</f>
        <v>0</v>
      </c>
      <c r="AS30" s="161">
        <f>'Discounted Benefits'!AS244-'Discounted Costs'!AS244</f>
        <v>0</v>
      </c>
      <c r="AT30" s="161">
        <f>'Discounted Benefits'!AT244-'Discounted Costs'!AT244</f>
        <v>0</v>
      </c>
      <c r="AU30" s="161">
        <f>'Discounted Benefits'!AU244-'Discounted Costs'!AU244</f>
        <v>0</v>
      </c>
      <c r="AV30" s="161">
        <f>'Discounted Benefits'!AV244-'Discounted Costs'!AV244</f>
        <v>0</v>
      </c>
      <c r="AW30" s="161">
        <f>'Discounted Benefits'!AW244-'Discounted Costs'!AW244</f>
        <v>0</v>
      </c>
      <c r="AX30" s="161">
        <f>'Discounted Benefits'!AX244-'Discounted Costs'!AX244</f>
        <v>0</v>
      </c>
      <c r="AY30" s="161">
        <f>'Discounted Benefits'!AY244-'Discounted Costs'!AY244</f>
        <v>0</v>
      </c>
      <c r="AZ30" s="161">
        <f>'Discounted Benefits'!AZ244-'Discounted Costs'!AZ244</f>
        <v>0</v>
      </c>
      <c r="BA30" s="161">
        <f>'Discounted Benefits'!BA244-'Discounted Costs'!BA244</f>
        <v>0</v>
      </c>
      <c r="BB30" s="161">
        <f>'Discounted Benefits'!BB244-'Discounted Costs'!BB244</f>
        <v>0</v>
      </c>
      <c r="BC30" s="161">
        <f>'Discounted Benefits'!BC244-'Discounted Costs'!BC244</f>
        <v>0</v>
      </c>
      <c r="BD30" s="161">
        <f>'Discounted Benefits'!BD244-'Discounted Costs'!BD244</f>
        <v>0</v>
      </c>
      <c r="BE30" s="161">
        <f>'Discounted Benefits'!BE244-'Discounted Costs'!BE244</f>
        <v>0</v>
      </c>
      <c r="BF30" s="161">
        <f>'Discounted Benefits'!BF244-'Discounted Costs'!BF244</f>
        <v>0</v>
      </c>
      <c r="BG30" s="161">
        <f>'Discounted Benefits'!BG244-'Discounted Costs'!BG244</f>
        <v>0</v>
      </c>
      <c r="BH30" s="161">
        <f>'Discounted Benefits'!BH244-'Discounted Costs'!BH244</f>
        <v>0</v>
      </c>
      <c r="BI30" s="161">
        <f>'Discounted Benefits'!BI244-'Discounted Costs'!BI244</f>
        <v>0</v>
      </c>
      <c r="BJ30" s="161">
        <f>'Discounted Benefits'!BJ244-'Discounted Costs'!BJ244</f>
        <v>0</v>
      </c>
      <c r="BK30" s="161">
        <f>'Discounted Benefits'!BK244-'Discounted Costs'!BK244</f>
        <v>0</v>
      </c>
      <c r="BL30" s="161">
        <f>'Discounted Benefits'!BL244-'Discounted Costs'!BL244</f>
        <v>0</v>
      </c>
      <c r="BM30" s="161">
        <f>'Discounted Benefits'!BM244-'Discounted Costs'!BM244</f>
        <v>0</v>
      </c>
      <c r="BN30" s="161">
        <f>'Discounted Benefits'!BN244-'Discounted Costs'!BN244</f>
        <v>0</v>
      </c>
      <c r="BO30" s="161">
        <f>'Discounted Benefits'!BO244-'Discounted Costs'!BO244</f>
        <v>0</v>
      </c>
      <c r="BP30" s="161">
        <f>'Discounted Benefits'!BP244-'Discounted Costs'!BP244</f>
        <v>0</v>
      </c>
      <c r="BQ30" s="161">
        <f>'Discounted Benefits'!BQ244-'Discounted Costs'!BQ244</f>
        <v>0</v>
      </c>
      <c r="BR30" s="161">
        <f>'Discounted Benefits'!BR244-'Discounted Costs'!BR244</f>
        <v>0</v>
      </c>
      <c r="BS30" s="161">
        <f>'Discounted Benefits'!BS244-'Discounted Costs'!BS244</f>
        <v>0</v>
      </c>
      <c r="BT30" s="161">
        <f>'Discounted Benefits'!BT244-'Discounted Costs'!BT244</f>
        <v>0</v>
      </c>
      <c r="BU30" s="161">
        <f>'Discounted Benefits'!BU244-'Discounted Costs'!BU244</f>
        <v>0</v>
      </c>
      <c r="BV30" s="161">
        <f>'Discounted Benefits'!BV244-'Discounted Costs'!BV244</f>
        <v>0</v>
      </c>
      <c r="BW30" s="161">
        <f>'Discounted Benefits'!BW244-'Discounted Costs'!BW244</f>
        <v>0</v>
      </c>
      <c r="BX30" s="161">
        <f>'Discounted Benefits'!BX244-'Discounted Costs'!BX244</f>
        <v>0</v>
      </c>
      <c r="BY30" s="161">
        <f>'Discounted Benefits'!BY244-'Discounted Costs'!BY244</f>
        <v>0</v>
      </c>
      <c r="BZ30" s="161">
        <f>'Discounted Benefits'!BZ244-'Discounted Costs'!BZ244</f>
        <v>0</v>
      </c>
      <c r="CA30" s="161">
        <f>'Discounted Benefits'!CA244-'Discounted Costs'!CA244</f>
        <v>0</v>
      </c>
      <c r="CB30" s="161">
        <f>'Discounted Benefits'!CB244-'Discounted Costs'!CB244</f>
        <v>0</v>
      </c>
      <c r="CC30" s="161">
        <f>'Discounted Benefits'!CC244-'Discounted Costs'!CC244</f>
        <v>0</v>
      </c>
      <c r="CD30" s="161">
        <f>'Discounted Benefits'!CD244-'Discounted Costs'!CD244</f>
        <v>0</v>
      </c>
      <c r="CE30" s="161">
        <f>'Discounted Benefits'!CE244-'Discounted Costs'!CE244</f>
        <v>0</v>
      </c>
      <c r="CF30" s="161">
        <f>'Discounted Benefits'!CF244-'Discounted Costs'!CF244</f>
        <v>0</v>
      </c>
      <c r="CG30" s="161">
        <f>'Discounted Benefits'!CG244-'Discounted Costs'!CG244</f>
        <v>0</v>
      </c>
      <c r="CH30" s="161">
        <f>'Discounted Benefits'!CH244-'Discounted Costs'!CH244</f>
        <v>0</v>
      </c>
      <c r="CI30" s="161">
        <f>'Discounted Benefits'!CI244-'Discounted Costs'!CI244</f>
        <v>0</v>
      </c>
      <c r="CJ30" s="161">
        <f>'Discounted Benefits'!CJ244-'Discounted Costs'!CJ244</f>
        <v>0</v>
      </c>
      <c r="CK30" s="161">
        <f>'Discounted Benefits'!CK244-'Discounted Costs'!CK244</f>
        <v>0</v>
      </c>
      <c r="CL30" s="161">
        <f>'Discounted Benefits'!CL244-'Discounted Costs'!CL244</f>
        <v>0</v>
      </c>
      <c r="CM30" s="161">
        <f>'Discounted Benefits'!CM244-'Discounted Costs'!CM244</f>
        <v>0</v>
      </c>
      <c r="CN30" s="161">
        <f>'Discounted Benefits'!CN244-'Discounted Costs'!CN244</f>
        <v>0</v>
      </c>
      <c r="CO30" s="161">
        <f>'Discounted Benefits'!CO244-'Discounted Costs'!CO244</f>
        <v>0</v>
      </c>
      <c r="CP30" s="161">
        <f>'Discounted Benefits'!CP244-'Discounted Costs'!CP244</f>
        <v>0</v>
      </c>
    </row>
    <row r="31" spans="15:94" ht="14" x14ac:dyDescent="0.3">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row>
    <row r="32" spans="15:94" ht="14" x14ac:dyDescent="0.3">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row>
    <row r="33" spans="15:94" ht="14" x14ac:dyDescent="0.3">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row>
    <row r="34" spans="15:94" ht="14" x14ac:dyDescent="0.3">
      <c r="O34" s="2" t="str">
        <f>Lists!$B$10</f>
        <v>Option 6</v>
      </c>
      <c r="P34" s="161">
        <f>'Discounted Benefits'!P248-'Discounted Costs'!P248</f>
        <v>0</v>
      </c>
      <c r="Q34" s="161">
        <f>'Discounted Benefits'!Q248-'Discounted Costs'!Q248</f>
        <v>0</v>
      </c>
      <c r="R34" s="161">
        <f>'Discounted Benefits'!R248-'Discounted Costs'!R248</f>
        <v>0</v>
      </c>
      <c r="S34" s="161">
        <f>'Discounted Benefits'!S248-'Discounted Costs'!S248</f>
        <v>0</v>
      </c>
      <c r="T34" s="161">
        <f>'Discounted Benefits'!T248-'Discounted Costs'!T248</f>
        <v>0</v>
      </c>
      <c r="U34" s="161">
        <f>'Discounted Benefits'!U248-'Discounted Costs'!U248</f>
        <v>0</v>
      </c>
      <c r="V34" s="161">
        <f>'Discounted Benefits'!V248-'Discounted Costs'!V248</f>
        <v>0</v>
      </c>
      <c r="W34" s="161">
        <f>'Discounted Benefits'!W248-'Discounted Costs'!W248</f>
        <v>0</v>
      </c>
      <c r="X34" s="161">
        <f>'Discounted Benefits'!X248-'Discounted Costs'!X248</f>
        <v>0</v>
      </c>
      <c r="Y34" s="161">
        <f>'Discounted Benefits'!Y248-'Discounted Costs'!Y248</f>
        <v>0</v>
      </c>
      <c r="Z34" s="161">
        <f>'Discounted Benefits'!Z248-'Discounted Costs'!Z248</f>
        <v>0</v>
      </c>
      <c r="AA34" s="161">
        <f>'Discounted Benefits'!AA248-'Discounted Costs'!AA248</f>
        <v>0</v>
      </c>
      <c r="AB34" s="161">
        <f>'Discounted Benefits'!AB248-'Discounted Costs'!AB248</f>
        <v>0</v>
      </c>
      <c r="AC34" s="161">
        <f>'Discounted Benefits'!AC248-'Discounted Costs'!AC248</f>
        <v>0</v>
      </c>
      <c r="AD34" s="161">
        <f>'Discounted Benefits'!AD248-'Discounted Costs'!AD248</f>
        <v>0</v>
      </c>
      <c r="AE34" s="161">
        <f>'Discounted Benefits'!AE248-'Discounted Costs'!AE248</f>
        <v>0</v>
      </c>
      <c r="AF34" s="161">
        <f>'Discounted Benefits'!AF248-'Discounted Costs'!AF248</f>
        <v>0</v>
      </c>
      <c r="AG34" s="161">
        <f>'Discounted Benefits'!AG248-'Discounted Costs'!AG248</f>
        <v>0</v>
      </c>
      <c r="AH34" s="161">
        <f>'Discounted Benefits'!AH248-'Discounted Costs'!AH248</f>
        <v>0</v>
      </c>
      <c r="AI34" s="161">
        <f>'Discounted Benefits'!AI248-'Discounted Costs'!AI248</f>
        <v>0</v>
      </c>
      <c r="AJ34" s="161">
        <f>'Discounted Benefits'!AJ248-'Discounted Costs'!AJ248</f>
        <v>0</v>
      </c>
      <c r="AK34" s="161">
        <f>'Discounted Benefits'!AK248-'Discounted Costs'!AK248</f>
        <v>0</v>
      </c>
      <c r="AL34" s="161">
        <f>'Discounted Benefits'!AL248-'Discounted Costs'!AL248</f>
        <v>0</v>
      </c>
      <c r="AM34" s="161">
        <f>'Discounted Benefits'!AM248-'Discounted Costs'!AM248</f>
        <v>0</v>
      </c>
      <c r="AN34" s="161">
        <f>'Discounted Benefits'!AN248-'Discounted Costs'!AN248</f>
        <v>0</v>
      </c>
      <c r="AO34" s="161">
        <f>'Discounted Benefits'!AO248-'Discounted Costs'!AO248</f>
        <v>0</v>
      </c>
      <c r="AP34" s="161">
        <f>'Discounted Benefits'!AP248-'Discounted Costs'!AP248</f>
        <v>0</v>
      </c>
      <c r="AQ34" s="161">
        <f>'Discounted Benefits'!AQ248-'Discounted Costs'!AQ248</f>
        <v>0</v>
      </c>
      <c r="AR34" s="161">
        <f>'Discounted Benefits'!AR248-'Discounted Costs'!AR248</f>
        <v>0</v>
      </c>
      <c r="AS34" s="161">
        <f>'Discounted Benefits'!AS248-'Discounted Costs'!AS248</f>
        <v>0</v>
      </c>
      <c r="AT34" s="161">
        <f>'Discounted Benefits'!AT248-'Discounted Costs'!AT248</f>
        <v>0</v>
      </c>
      <c r="AU34" s="161">
        <f>'Discounted Benefits'!AU248-'Discounted Costs'!AU248</f>
        <v>0</v>
      </c>
      <c r="AV34" s="161">
        <f>'Discounted Benefits'!AV248-'Discounted Costs'!AV248</f>
        <v>0</v>
      </c>
      <c r="AW34" s="161">
        <f>'Discounted Benefits'!AW248-'Discounted Costs'!AW248</f>
        <v>0</v>
      </c>
      <c r="AX34" s="161">
        <f>'Discounted Benefits'!AX248-'Discounted Costs'!AX248</f>
        <v>0</v>
      </c>
      <c r="AY34" s="161">
        <f>'Discounted Benefits'!AY248-'Discounted Costs'!AY248</f>
        <v>0</v>
      </c>
      <c r="AZ34" s="161">
        <f>'Discounted Benefits'!AZ248-'Discounted Costs'!AZ248</f>
        <v>0</v>
      </c>
      <c r="BA34" s="161">
        <f>'Discounted Benefits'!BA248-'Discounted Costs'!BA248</f>
        <v>0</v>
      </c>
      <c r="BB34" s="161">
        <f>'Discounted Benefits'!BB248-'Discounted Costs'!BB248</f>
        <v>0</v>
      </c>
      <c r="BC34" s="161">
        <f>'Discounted Benefits'!BC248-'Discounted Costs'!BC248</f>
        <v>0</v>
      </c>
      <c r="BD34" s="161">
        <f>'Discounted Benefits'!BD248-'Discounted Costs'!BD248</f>
        <v>0</v>
      </c>
      <c r="BE34" s="161">
        <f>'Discounted Benefits'!BE248-'Discounted Costs'!BE248</f>
        <v>0</v>
      </c>
      <c r="BF34" s="161">
        <f>'Discounted Benefits'!BF248-'Discounted Costs'!BF248</f>
        <v>0</v>
      </c>
      <c r="BG34" s="161">
        <f>'Discounted Benefits'!BG248-'Discounted Costs'!BG248</f>
        <v>0</v>
      </c>
      <c r="BH34" s="161">
        <f>'Discounted Benefits'!BH248-'Discounted Costs'!BH248</f>
        <v>0</v>
      </c>
      <c r="BI34" s="161">
        <f>'Discounted Benefits'!BI248-'Discounted Costs'!BI248</f>
        <v>0</v>
      </c>
      <c r="BJ34" s="161">
        <f>'Discounted Benefits'!BJ248-'Discounted Costs'!BJ248</f>
        <v>0</v>
      </c>
      <c r="BK34" s="161">
        <f>'Discounted Benefits'!BK248-'Discounted Costs'!BK248</f>
        <v>0</v>
      </c>
      <c r="BL34" s="161">
        <f>'Discounted Benefits'!BL248-'Discounted Costs'!BL248</f>
        <v>0</v>
      </c>
      <c r="BM34" s="161">
        <f>'Discounted Benefits'!BM248-'Discounted Costs'!BM248</f>
        <v>0</v>
      </c>
      <c r="BN34" s="161">
        <f>'Discounted Benefits'!BN248-'Discounted Costs'!BN248</f>
        <v>0</v>
      </c>
      <c r="BO34" s="161">
        <f>'Discounted Benefits'!BO248-'Discounted Costs'!BO248</f>
        <v>0</v>
      </c>
      <c r="BP34" s="161">
        <f>'Discounted Benefits'!BP248-'Discounted Costs'!BP248</f>
        <v>0</v>
      </c>
      <c r="BQ34" s="161">
        <f>'Discounted Benefits'!BQ248-'Discounted Costs'!BQ248</f>
        <v>0</v>
      </c>
      <c r="BR34" s="161">
        <f>'Discounted Benefits'!BR248-'Discounted Costs'!BR248</f>
        <v>0</v>
      </c>
      <c r="BS34" s="161">
        <f>'Discounted Benefits'!BS248-'Discounted Costs'!BS248</f>
        <v>0</v>
      </c>
      <c r="BT34" s="161">
        <f>'Discounted Benefits'!BT248-'Discounted Costs'!BT248</f>
        <v>0</v>
      </c>
      <c r="BU34" s="161">
        <f>'Discounted Benefits'!BU248-'Discounted Costs'!BU248</f>
        <v>0</v>
      </c>
      <c r="BV34" s="161">
        <f>'Discounted Benefits'!BV248-'Discounted Costs'!BV248</f>
        <v>0</v>
      </c>
      <c r="BW34" s="161">
        <f>'Discounted Benefits'!BW248-'Discounted Costs'!BW248</f>
        <v>0</v>
      </c>
      <c r="BX34" s="161">
        <f>'Discounted Benefits'!BX248-'Discounted Costs'!BX248</f>
        <v>0</v>
      </c>
      <c r="BY34" s="161">
        <f>'Discounted Benefits'!BY248-'Discounted Costs'!BY248</f>
        <v>0</v>
      </c>
      <c r="BZ34" s="161">
        <f>'Discounted Benefits'!BZ248-'Discounted Costs'!BZ248</f>
        <v>0</v>
      </c>
      <c r="CA34" s="161">
        <f>'Discounted Benefits'!CA248-'Discounted Costs'!CA248</f>
        <v>0</v>
      </c>
      <c r="CB34" s="161">
        <f>'Discounted Benefits'!CB248-'Discounted Costs'!CB248</f>
        <v>0</v>
      </c>
      <c r="CC34" s="161">
        <f>'Discounted Benefits'!CC248-'Discounted Costs'!CC248</f>
        <v>0</v>
      </c>
      <c r="CD34" s="161">
        <f>'Discounted Benefits'!CD248-'Discounted Costs'!CD248</f>
        <v>0</v>
      </c>
      <c r="CE34" s="161">
        <f>'Discounted Benefits'!CE248-'Discounted Costs'!CE248</f>
        <v>0</v>
      </c>
      <c r="CF34" s="161">
        <f>'Discounted Benefits'!CF248-'Discounted Costs'!CF248</f>
        <v>0</v>
      </c>
      <c r="CG34" s="161">
        <f>'Discounted Benefits'!CG248-'Discounted Costs'!CG248</f>
        <v>0</v>
      </c>
      <c r="CH34" s="161">
        <f>'Discounted Benefits'!CH248-'Discounted Costs'!CH248</f>
        <v>0</v>
      </c>
      <c r="CI34" s="161">
        <f>'Discounted Benefits'!CI248-'Discounted Costs'!CI248</f>
        <v>0</v>
      </c>
      <c r="CJ34" s="161">
        <f>'Discounted Benefits'!CJ248-'Discounted Costs'!CJ248</f>
        <v>0</v>
      </c>
      <c r="CK34" s="161">
        <f>'Discounted Benefits'!CK248-'Discounted Costs'!CK248</f>
        <v>0</v>
      </c>
      <c r="CL34" s="161">
        <f>'Discounted Benefits'!CL248-'Discounted Costs'!CL248</f>
        <v>0</v>
      </c>
      <c r="CM34" s="161">
        <f>'Discounted Benefits'!CM248-'Discounted Costs'!CM248</f>
        <v>0</v>
      </c>
      <c r="CN34" s="161">
        <f>'Discounted Benefits'!CN248-'Discounted Costs'!CN248</f>
        <v>0</v>
      </c>
      <c r="CO34" s="161">
        <f>'Discounted Benefits'!CO248-'Discounted Costs'!CO248</f>
        <v>0</v>
      </c>
      <c r="CP34" s="161">
        <f>'Discounted Benefits'!CP248-'Discounted Costs'!CP248</f>
        <v>0</v>
      </c>
    </row>
    <row r="35" spans="15:94" ht="14" x14ac:dyDescent="0.3">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1"/>
      <c r="CH35" s="161"/>
      <c r="CI35" s="161"/>
      <c r="CJ35" s="161"/>
      <c r="CK35" s="161"/>
      <c r="CL35" s="161"/>
      <c r="CM35" s="161"/>
      <c r="CN35" s="161"/>
      <c r="CO35" s="161"/>
      <c r="CP35" s="161"/>
    </row>
    <row r="36" spans="15:94" ht="14" x14ac:dyDescent="0.3">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row>
    <row r="37" spans="15:94" ht="14" x14ac:dyDescent="0.3">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row>
    <row r="38" spans="15:94" ht="14" x14ac:dyDescent="0.3">
      <c r="O38" s="2" t="str">
        <f>Lists!$B$11</f>
        <v>Option 7</v>
      </c>
      <c r="P38" s="161">
        <f>'Discounted Benefits'!P252-'Discounted Costs'!P252</f>
        <v>0</v>
      </c>
      <c r="Q38" s="161">
        <f>'Discounted Benefits'!Q252-'Discounted Costs'!Q252</f>
        <v>0</v>
      </c>
      <c r="R38" s="161">
        <f>'Discounted Benefits'!R252-'Discounted Costs'!R252</f>
        <v>0</v>
      </c>
      <c r="S38" s="161">
        <f>'Discounted Benefits'!S252-'Discounted Costs'!S252</f>
        <v>0</v>
      </c>
      <c r="T38" s="161">
        <f>'Discounted Benefits'!T252-'Discounted Costs'!T252</f>
        <v>0</v>
      </c>
      <c r="U38" s="161">
        <f>'Discounted Benefits'!U252-'Discounted Costs'!U252</f>
        <v>0</v>
      </c>
      <c r="V38" s="161">
        <f>'Discounted Benefits'!V252-'Discounted Costs'!V252</f>
        <v>0</v>
      </c>
      <c r="W38" s="161">
        <f>'Discounted Benefits'!W252-'Discounted Costs'!W252</f>
        <v>0</v>
      </c>
      <c r="X38" s="161">
        <f>'Discounted Benefits'!X252-'Discounted Costs'!X252</f>
        <v>0</v>
      </c>
      <c r="Y38" s="161">
        <f>'Discounted Benefits'!Y252-'Discounted Costs'!Y252</f>
        <v>0</v>
      </c>
      <c r="Z38" s="161">
        <f>'Discounted Benefits'!Z252-'Discounted Costs'!Z252</f>
        <v>0</v>
      </c>
      <c r="AA38" s="161">
        <f>'Discounted Benefits'!AA252-'Discounted Costs'!AA252</f>
        <v>0</v>
      </c>
      <c r="AB38" s="161">
        <f>'Discounted Benefits'!AB252-'Discounted Costs'!AB252</f>
        <v>0</v>
      </c>
      <c r="AC38" s="161">
        <f>'Discounted Benefits'!AC252-'Discounted Costs'!AC252</f>
        <v>0</v>
      </c>
      <c r="AD38" s="161">
        <f>'Discounted Benefits'!AD252-'Discounted Costs'!AD252</f>
        <v>0</v>
      </c>
      <c r="AE38" s="161">
        <f>'Discounted Benefits'!AE252-'Discounted Costs'!AE252</f>
        <v>0</v>
      </c>
      <c r="AF38" s="161">
        <f>'Discounted Benefits'!AF252-'Discounted Costs'!AF252</f>
        <v>0</v>
      </c>
      <c r="AG38" s="161">
        <f>'Discounted Benefits'!AG252-'Discounted Costs'!AG252</f>
        <v>0</v>
      </c>
      <c r="AH38" s="161">
        <f>'Discounted Benefits'!AH252-'Discounted Costs'!AH252</f>
        <v>0</v>
      </c>
      <c r="AI38" s="161">
        <f>'Discounted Benefits'!AI252-'Discounted Costs'!AI252</f>
        <v>0</v>
      </c>
      <c r="AJ38" s="161">
        <f>'Discounted Benefits'!AJ252-'Discounted Costs'!AJ252</f>
        <v>0</v>
      </c>
      <c r="AK38" s="161">
        <f>'Discounted Benefits'!AK252-'Discounted Costs'!AK252</f>
        <v>0</v>
      </c>
      <c r="AL38" s="161">
        <f>'Discounted Benefits'!AL252-'Discounted Costs'!AL252</f>
        <v>0</v>
      </c>
      <c r="AM38" s="161">
        <f>'Discounted Benefits'!AM252-'Discounted Costs'!AM252</f>
        <v>0</v>
      </c>
      <c r="AN38" s="161">
        <f>'Discounted Benefits'!AN252-'Discounted Costs'!AN252</f>
        <v>0</v>
      </c>
      <c r="AO38" s="161">
        <f>'Discounted Benefits'!AO252-'Discounted Costs'!AO252</f>
        <v>0</v>
      </c>
      <c r="AP38" s="161">
        <f>'Discounted Benefits'!AP252-'Discounted Costs'!AP252</f>
        <v>0</v>
      </c>
      <c r="AQ38" s="161">
        <f>'Discounted Benefits'!AQ252-'Discounted Costs'!AQ252</f>
        <v>0</v>
      </c>
      <c r="AR38" s="161">
        <f>'Discounted Benefits'!AR252-'Discounted Costs'!AR252</f>
        <v>0</v>
      </c>
      <c r="AS38" s="161">
        <f>'Discounted Benefits'!AS252-'Discounted Costs'!AS252</f>
        <v>0</v>
      </c>
      <c r="AT38" s="161">
        <f>'Discounted Benefits'!AT252-'Discounted Costs'!AT252</f>
        <v>0</v>
      </c>
      <c r="AU38" s="161">
        <f>'Discounted Benefits'!AU252-'Discounted Costs'!AU252</f>
        <v>0</v>
      </c>
      <c r="AV38" s="161">
        <f>'Discounted Benefits'!AV252-'Discounted Costs'!AV252</f>
        <v>0</v>
      </c>
      <c r="AW38" s="161">
        <f>'Discounted Benefits'!AW252-'Discounted Costs'!AW252</f>
        <v>0</v>
      </c>
      <c r="AX38" s="161">
        <f>'Discounted Benefits'!AX252-'Discounted Costs'!AX252</f>
        <v>0</v>
      </c>
      <c r="AY38" s="161">
        <f>'Discounted Benefits'!AY252-'Discounted Costs'!AY252</f>
        <v>0</v>
      </c>
      <c r="AZ38" s="161">
        <f>'Discounted Benefits'!AZ252-'Discounted Costs'!AZ252</f>
        <v>0</v>
      </c>
      <c r="BA38" s="161">
        <f>'Discounted Benefits'!BA252-'Discounted Costs'!BA252</f>
        <v>0</v>
      </c>
      <c r="BB38" s="161">
        <f>'Discounted Benefits'!BB252-'Discounted Costs'!BB252</f>
        <v>0</v>
      </c>
      <c r="BC38" s="161">
        <f>'Discounted Benefits'!BC252-'Discounted Costs'!BC252</f>
        <v>0</v>
      </c>
      <c r="BD38" s="161">
        <f>'Discounted Benefits'!BD252-'Discounted Costs'!BD252</f>
        <v>0</v>
      </c>
      <c r="BE38" s="161">
        <f>'Discounted Benefits'!BE252-'Discounted Costs'!BE252</f>
        <v>0</v>
      </c>
      <c r="BF38" s="161">
        <f>'Discounted Benefits'!BF252-'Discounted Costs'!BF252</f>
        <v>0</v>
      </c>
      <c r="BG38" s="161">
        <f>'Discounted Benefits'!BG252-'Discounted Costs'!BG252</f>
        <v>0</v>
      </c>
      <c r="BH38" s="161">
        <f>'Discounted Benefits'!BH252-'Discounted Costs'!BH252</f>
        <v>0</v>
      </c>
      <c r="BI38" s="161">
        <f>'Discounted Benefits'!BI252-'Discounted Costs'!BI252</f>
        <v>0</v>
      </c>
      <c r="BJ38" s="161">
        <f>'Discounted Benefits'!BJ252-'Discounted Costs'!BJ252</f>
        <v>0</v>
      </c>
      <c r="BK38" s="161">
        <f>'Discounted Benefits'!BK252-'Discounted Costs'!BK252</f>
        <v>0</v>
      </c>
      <c r="BL38" s="161">
        <f>'Discounted Benefits'!BL252-'Discounted Costs'!BL252</f>
        <v>0</v>
      </c>
      <c r="BM38" s="161">
        <f>'Discounted Benefits'!BM252-'Discounted Costs'!BM252</f>
        <v>0</v>
      </c>
      <c r="BN38" s="161">
        <f>'Discounted Benefits'!BN252-'Discounted Costs'!BN252</f>
        <v>0</v>
      </c>
      <c r="BO38" s="161">
        <f>'Discounted Benefits'!BO252-'Discounted Costs'!BO252</f>
        <v>0</v>
      </c>
      <c r="BP38" s="161">
        <f>'Discounted Benefits'!BP252-'Discounted Costs'!BP252</f>
        <v>0</v>
      </c>
      <c r="BQ38" s="161">
        <f>'Discounted Benefits'!BQ252-'Discounted Costs'!BQ252</f>
        <v>0</v>
      </c>
      <c r="BR38" s="161">
        <f>'Discounted Benefits'!BR252-'Discounted Costs'!BR252</f>
        <v>0</v>
      </c>
      <c r="BS38" s="161">
        <f>'Discounted Benefits'!BS252-'Discounted Costs'!BS252</f>
        <v>0</v>
      </c>
      <c r="BT38" s="161">
        <f>'Discounted Benefits'!BT252-'Discounted Costs'!BT252</f>
        <v>0</v>
      </c>
      <c r="BU38" s="161">
        <f>'Discounted Benefits'!BU252-'Discounted Costs'!BU252</f>
        <v>0</v>
      </c>
      <c r="BV38" s="161">
        <f>'Discounted Benefits'!BV252-'Discounted Costs'!BV252</f>
        <v>0</v>
      </c>
      <c r="BW38" s="161">
        <f>'Discounted Benefits'!BW252-'Discounted Costs'!BW252</f>
        <v>0</v>
      </c>
      <c r="BX38" s="161">
        <f>'Discounted Benefits'!BX252-'Discounted Costs'!BX252</f>
        <v>0</v>
      </c>
      <c r="BY38" s="161">
        <f>'Discounted Benefits'!BY252-'Discounted Costs'!BY252</f>
        <v>0</v>
      </c>
      <c r="BZ38" s="161">
        <f>'Discounted Benefits'!BZ252-'Discounted Costs'!BZ252</f>
        <v>0</v>
      </c>
      <c r="CA38" s="161">
        <f>'Discounted Benefits'!CA252-'Discounted Costs'!CA252</f>
        <v>0</v>
      </c>
      <c r="CB38" s="161">
        <f>'Discounted Benefits'!CB252-'Discounted Costs'!CB252</f>
        <v>0</v>
      </c>
      <c r="CC38" s="161">
        <f>'Discounted Benefits'!CC252-'Discounted Costs'!CC252</f>
        <v>0</v>
      </c>
      <c r="CD38" s="161">
        <f>'Discounted Benefits'!CD252-'Discounted Costs'!CD252</f>
        <v>0</v>
      </c>
      <c r="CE38" s="161">
        <f>'Discounted Benefits'!CE252-'Discounted Costs'!CE252</f>
        <v>0</v>
      </c>
      <c r="CF38" s="161">
        <f>'Discounted Benefits'!CF252-'Discounted Costs'!CF252</f>
        <v>0</v>
      </c>
      <c r="CG38" s="161">
        <f>'Discounted Benefits'!CG252-'Discounted Costs'!CG252</f>
        <v>0</v>
      </c>
      <c r="CH38" s="161">
        <f>'Discounted Benefits'!CH252-'Discounted Costs'!CH252</f>
        <v>0</v>
      </c>
      <c r="CI38" s="161">
        <f>'Discounted Benefits'!CI252-'Discounted Costs'!CI252</f>
        <v>0</v>
      </c>
      <c r="CJ38" s="161">
        <f>'Discounted Benefits'!CJ252-'Discounted Costs'!CJ252</f>
        <v>0</v>
      </c>
      <c r="CK38" s="161">
        <f>'Discounted Benefits'!CK252-'Discounted Costs'!CK252</f>
        <v>0</v>
      </c>
      <c r="CL38" s="161">
        <f>'Discounted Benefits'!CL252-'Discounted Costs'!CL252</f>
        <v>0</v>
      </c>
      <c r="CM38" s="161">
        <f>'Discounted Benefits'!CM252-'Discounted Costs'!CM252</f>
        <v>0</v>
      </c>
      <c r="CN38" s="161">
        <f>'Discounted Benefits'!CN252-'Discounted Costs'!CN252</f>
        <v>0</v>
      </c>
      <c r="CO38" s="161">
        <f>'Discounted Benefits'!CO252-'Discounted Costs'!CO252</f>
        <v>0</v>
      </c>
      <c r="CP38" s="161">
        <f>'Discounted Benefits'!CP252-'Discounted Costs'!CP252</f>
        <v>0</v>
      </c>
    </row>
    <row r="39" spans="15:94" ht="14" x14ac:dyDescent="0.3">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row>
    <row r="40" spans="15:94" ht="14" x14ac:dyDescent="0.3">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row>
    <row r="41" spans="15:94" ht="14" x14ac:dyDescent="0.3">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row>
    <row r="42" spans="15:94" ht="14" x14ac:dyDescent="0.3">
      <c r="O42" s="2" t="str">
        <f>Lists!$B$12</f>
        <v>Option 8</v>
      </c>
      <c r="P42" s="161">
        <f>'Discounted Benefits'!P256-'Discounted Costs'!P256</f>
        <v>0</v>
      </c>
      <c r="Q42" s="161">
        <f>'Discounted Benefits'!Q256-'Discounted Costs'!Q256</f>
        <v>0</v>
      </c>
      <c r="R42" s="161">
        <f>'Discounted Benefits'!R256-'Discounted Costs'!R256</f>
        <v>0</v>
      </c>
      <c r="S42" s="161">
        <f>'Discounted Benefits'!S256-'Discounted Costs'!S256</f>
        <v>0</v>
      </c>
      <c r="T42" s="161">
        <f>'Discounted Benefits'!T256-'Discounted Costs'!T256</f>
        <v>0</v>
      </c>
      <c r="U42" s="161">
        <f>'Discounted Benefits'!U256-'Discounted Costs'!U256</f>
        <v>0</v>
      </c>
      <c r="V42" s="161">
        <f>'Discounted Benefits'!V256-'Discounted Costs'!V256</f>
        <v>0</v>
      </c>
      <c r="W42" s="161">
        <f>'Discounted Benefits'!W256-'Discounted Costs'!W256</f>
        <v>0</v>
      </c>
      <c r="X42" s="161">
        <f>'Discounted Benefits'!X256-'Discounted Costs'!X256</f>
        <v>0</v>
      </c>
      <c r="Y42" s="161">
        <f>'Discounted Benefits'!Y256-'Discounted Costs'!Y256</f>
        <v>0</v>
      </c>
      <c r="Z42" s="161">
        <f>'Discounted Benefits'!Z256-'Discounted Costs'!Z256</f>
        <v>0</v>
      </c>
      <c r="AA42" s="161">
        <f>'Discounted Benefits'!AA256-'Discounted Costs'!AA256</f>
        <v>0</v>
      </c>
      <c r="AB42" s="161">
        <f>'Discounted Benefits'!AB256-'Discounted Costs'!AB256</f>
        <v>0</v>
      </c>
      <c r="AC42" s="161">
        <f>'Discounted Benefits'!AC256-'Discounted Costs'!AC256</f>
        <v>0</v>
      </c>
      <c r="AD42" s="161">
        <f>'Discounted Benefits'!AD256-'Discounted Costs'!AD256</f>
        <v>0</v>
      </c>
      <c r="AE42" s="161">
        <f>'Discounted Benefits'!AE256-'Discounted Costs'!AE256</f>
        <v>0</v>
      </c>
      <c r="AF42" s="161">
        <f>'Discounted Benefits'!AF256-'Discounted Costs'!AF256</f>
        <v>0</v>
      </c>
      <c r="AG42" s="161">
        <f>'Discounted Benefits'!AG256-'Discounted Costs'!AG256</f>
        <v>0</v>
      </c>
      <c r="AH42" s="161">
        <f>'Discounted Benefits'!AH256-'Discounted Costs'!AH256</f>
        <v>0</v>
      </c>
      <c r="AI42" s="161">
        <f>'Discounted Benefits'!AI256-'Discounted Costs'!AI256</f>
        <v>0</v>
      </c>
      <c r="AJ42" s="161">
        <f>'Discounted Benefits'!AJ256-'Discounted Costs'!AJ256</f>
        <v>0</v>
      </c>
      <c r="AK42" s="161">
        <f>'Discounted Benefits'!AK256-'Discounted Costs'!AK256</f>
        <v>0</v>
      </c>
      <c r="AL42" s="161">
        <f>'Discounted Benefits'!AL256-'Discounted Costs'!AL256</f>
        <v>0</v>
      </c>
      <c r="AM42" s="161">
        <f>'Discounted Benefits'!AM256-'Discounted Costs'!AM256</f>
        <v>0</v>
      </c>
      <c r="AN42" s="161">
        <f>'Discounted Benefits'!AN256-'Discounted Costs'!AN256</f>
        <v>0</v>
      </c>
      <c r="AO42" s="161">
        <f>'Discounted Benefits'!AO256-'Discounted Costs'!AO256</f>
        <v>0</v>
      </c>
      <c r="AP42" s="161">
        <f>'Discounted Benefits'!AP256-'Discounted Costs'!AP256</f>
        <v>0</v>
      </c>
      <c r="AQ42" s="161">
        <f>'Discounted Benefits'!AQ256-'Discounted Costs'!AQ256</f>
        <v>0</v>
      </c>
      <c r="AR42" s="161">
        <f>'Discounted Benefits'!AR256-'Discounted Costs'!AR256</f>
        <v>0</v>
      </c>
      <c r="AS42" s="161">
        <f>'Discounted Benefits'!AS256-'Discounted Costs'!AS256</f>
        <v>0</v>
      </c>
      <c r="AT42" s="161">
        <f>'Discounted Benefits'!AT256-'Discounted Costs'!AT256</f>
        <v>0</v>
      </c>
      <c r="AU42" s="161">
        <f>'Discounted Benefits'!AU256-'Discounted Costs'!AU256</f>
        <v>0</v>
      </c>
      <c r="AV42" s="161">
        <f>'Discounted Benefits'!AV256-'Discounted Costs'!AV256</f>
        <v>0</v>
      </c>
      <c r="AW42" s="161">
        <f>'Discounted Benefits'!AW256-'Discounted Costs'!AW256</f>
        <v>0</v>
      </c>
      <c r="AX42" s="161">
        <f>'Discounted Benefits'!AX256-'Discounted Costs'!AX256</f>
        <v>0</v>
      </c>
      <c r="AY42" s="161">
        <f>'Discounted Benefits'!AY256-'Discounted Costs'!AY256</f>
        <v>0</v>
      </c>
      <c r="AZ42" s="161">
        <f>'Discounted Benefits'!AZ256-'Discounted Costs'!AZ256</f>
        <v>0</v>
      </c>
      <c r="BA42" s="161">
        <f>'Discounted Benefits'!BA256-'Discounted Costs'!BA256</f>
        <v>0</v>
      </c>
      <c r="BB42" s="161">
        <f>'Discounted Benefits'!BB256-'Discounted Costs'!BB256</f>
        <v>0</v>
      </c>
      <c r="BC42" s="161">
        <f>'Discounted Benefits'!BC256-'Discounted Costs'!BC256</f>
        <v>0</v>
      </c>
      <c r="BD42" s="161">
        <f>'Discounted Benefits'!BD256-'Discounted Costs'!BD256</f>
        <v>0</v>
      </c>
      <c r="BE42" s="161">
        <f>'Discounted Benefits'!BE256-'Discounted Costs'!BE256</f>
        <v>0</v>
      </c>
      <c r="BF42" s="161">
        <f>'Discounted Benefits'!BF256-'Discounted Costs'!BF256</f>
        <v>0</v>
      </c>
      <c r="BG42" s="161">
        <f>'Discounted Benefits'!BG256-'Discounted Costs'!BG256</f>
        <v>0</v>
      </c>
      <c r="BH42" s="161">
        <f>'Discounted Benefits'!BH256-'Discounted Costs'!BH256</f>
        <v>0</v>
      </c>
      <c r="BI42" s="161">
        <f>'Discounted Benefits'!BI256-'Discounted Costs'!BI256</f>
        <v>0</v>
      </c>
      <c r="BJ42" s="161">
        <f>'Discounted Benefits'!BJ256-'Discounted Costs'!BJ256</f>
        <v>0</v>
      </c>
      <c r="BK42" s="161">
        <f>'Discounted Benefits'!BK256-'Discounted Costs'!BK256</f>
        <v>0</v>
      </c>
      <c r="BL42" s="161">
        <f>'Discounted Benefits'!BL256-'Discounted Costs'!BL256</f>
        <v>0</v>
      </c>
      <c r="BM42" s="161">
        <f>'Discounted Benefits'!BM256-'Discounted Costs'!BM256</f>
        <v>0</v>
      </c>
      <c r="BN42" s="161">
        <f>'Discounted Benefits'!BN256-'Discounted Costs'!BN256</f>
        <v>0</v>
      </c>
      <c r="BO42" s="161">
        <f>'Discounted Benefits'!BO256-'Discounted Costs'!BO256</f>
        <v>0</v>
      </c>
      <c r="BP42" s="161">
        <f>'Discounted Benefits'!BP256-'Discounted Costs'!BP256</f>
        <v>0</v>
      </c>
      <c r="BQ42" s="161">
        <f>'Discounted Benefits'!BQ256-'Discounted Costs'!BQ256</f>
        <v>0</v>
      </c>
      <c r="BR42" s="161">
        <f>'Discounted Benefits'!BR256-'Discounted Costs'!BR256</f>
        <v>0</v>
      </c>
      <c r="BS42" s="161">
        <f>'Discounted Benefits'!BS256-'Discounted Costs'!BS256</f>
        <v>0</v>
      </c>
      <c r="BT42" s="161">
        <f>'Discounted Benefits'!BT256-'Discounted Costs'!BT256</f>
        <v>0</v>
      </c>
      <c r="BU42" s="161">
        <f>'Discounted Benefits'!BU256-'Discounted Costs'!BU256</f>
        <v>0</v>
      </c>
      <c r="BV42" s="161">
        <f>'Discounted Benefits'!BV256-'Discounted Costs'!BV256</f>
        <v>0</v>
      </c>
      <c r="BW42" s="161">
        <f>'Discounted Benefits'!BW256-'Discounted Costs'!BW256</f>
        <v>0</v>
      </c>
      <c r="BX42" s="161">
        <f>'Discounted Benefits'!BX256-'Discounted Costs'!BX256</f>
        <v>0</v>
      </c>
      <c r="BY42" s="161">
        <f>'Discounted Benefits'!BY256-'Discounted Costs'!BY256</f>
        <v>0</v>
      </c>
      <c r="BZ42" s="161">
        <f>'Discounted Benefits'!BZ256-'Discounted Costs'!BZ256</f>
        <v>0</v>
      </c>
      <c r="CA42" s="161">
        <f>'Discounted Benefits'!CA256-'Discounted Costs'!CA256</f>
        <v>0</v>
      </c>
      <c r="CB42" s="161">
        <f>'Discounted Benefits'!CB256-'Discounted Costs'!CB256</f>
        <v>0</v>
      </c>
      <c r="CC42" s="161">
        <f>'Discounted Benefits'!CC256-'Discounted Costs'!CC256</f>
        <v>0</v>
      </c>
      <c r="CD42" s="161">
        <f>'Discounted Benefits'!CD256-'Discounted Costs'!CD256</f>
        <v>0</v>
      </c>
      <c r="CE42" s="161">
        <f>'Discounted Benefits'!CE256-'Discounted Costs'!CE256</f>
        <v>0</v>
      </c>
      <c r="CF42" s="161">
        <f>'Discounted Benefits'!CF256-'Discounted Costs'!CF256</f>
        <v>0</v>
      </c>
      <c r="CG42" s="161">
        <f>'Discounted Benefits'!CG256-'Discounted Costs'!CG256</f>
        <v>0</v>
      </c>
      <c r="CH42" s="161">
        <f>'Discounted Benefits'!CH256-'Discounted Costs'!CH256</f>
        <v>0</v>
      </c>
      <c r="CI42" s="161">
        <f>'Discounted Benefits'!CI256-'Discounted Costs'!CI256</f>
        <v>0</v>
      </c>
      <c r="CJ42" s="161">
        <f>'Discounted Benefits'!CJ256-'Discounted Costs'!CJ256</f>
        <v>0</v>
      </c>
      <c r="CK42" s="161">
        <f>'Discounted Benefits'!CK256-'Discounted Costs'!CK256</f>
        <v>0</v>
      </c>
      <c r="CL42" s="161">
        <f>'Discounted Benefits'!CL256-'Discounted Costs'!CL256</f>
        <v>0</v>
      </c>
      <c r="CM42" s="161">
        <f>'Discounted Benefits'!CM256-'Discounted Costs'!CM256</f>
        <v>0</v>
      </c>
      <c r="CN42" s="161">
        <f>'Discounted Benefits'!CN256-'Discounted Costs'!CN256</f>
        <v>0</v>
      </c>
      <c r="CO42" s="161">
        <f>'Discounted Benefits'!CO256-'Discounted Costs'!CO256</f>
        <v>0</v>
      </c>
      <c r="CP42" s="161">
        <f>'Discounted Benefits'!CP256-'Discounted Costs'!CP256</f>
        <v>0</v>
      </c>
    </row>
    <row r="43" spans="15:94" ht="14" x14ac:dyDescent="0.3">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row>
    <row r="44" spans="15:94" ht="14" x14ac:dyDescent="0.3">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row>
    <row r="45" spans="15:94" ht="14" x14ac:dyDescent="0.3">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row>
    <row r="46" spans="15:94" ht="14" x14ac:dyDescent="0.3">
      <c r="O46" s="2" t="str">
        <f>Lists!$B$13</f>
        <v>Option 9</v>
      </c>
      <c r="P46" s="161">
        <f>'Discounted Benefits'!P260-'Discounted Costs'!P260</f>
        <v>0</v>
      </c>
      <c r="Q46" s="161">
        <f>'Discounted Benefits'!Q260-'Discounted Costs'!Q260</f>
        <v>0</v>
      </c>
      <c r="R46" s="161">
        <f>'Discounted Benefits'!R260-'Discounted Costs'!R260</f>
        <v>0</v>
      </c>
      <c r="S46" s="161">
        <f>'Discounted Benefits'!S260-'Discounted Costs'!S260</f>
        <v>0</v>
      </c>
      <c r="T46" s="161">
        <f>'Discounted Benefits'!T260-'Discounted Costs'!T260</f>
        <v>0</v>
      </c>
      <c r="U46" s="161">
        <f>'Discounted Benefits'!U260-'Discounted Costs'!U260</f>
        <v>0</v>
      </c>
      <c r="V46" s="161">
        <f>'Discounted Benefits'!V260-'Discounted Costs'!V260</f>
        <v>0</v>
      </c>
      <c r="W46" s="161">
        <f>'Discounted Benefits'!W260-'Discounted Costs'!W260</f>
        <v>0</v>
      </c>
      <c r="X46" s="161">
        <f>'Discounted Benefits'!X260-'Discounted Costs'!X260</f>
        <v>0</v>
      </c>
      <c r="Y46" s="161">
        <f>'Discounted Benefits'!Y260-'Discounted Costs'!Y260</f>
        <v>0</v>
      </c>
      <c r="Z46" s="161">
        <f>'Discounted Benefits'!Z260-'Discounted Costs'!Z260</f>
        <v>0</v>
      </c>
      <c r="AA46" s="161">
        <f>'Discounted Benefits'!AA260-'Discounted Costs'!AA260</f>
        <v>0</v>
      </c>
      <c r="AB46" s="161">
        <f>'Discounted Benefits'!AB260-'Discounted Costs'!AB260</f>
        <v>0</v>
      </c>
      <c r="AC46" s="161">
        <f>'Discounted Benefits'!AC260-'Discounted Costs'!AC260</f>
        <v>0</v>
      </c>
      <c r="AD46" s="161">
        <f>'Discounted Benefits'!AD260-'Discounted Costs'!AD260</f>
        <v>0</v>
      </c>
      <c r="AE46" s="161">
        <f>'Discounted Benefits'!AE260-'Discounted Costs'!AE260</f>
        <v>0</v>
      </c>
      <c r="AF46" s="161">
        <f>'Discounted Benefits'!AF260-'Discounted Costs'!AF260</f>
        <v>0</v>
      </c>
      <c r="AG46" s="161">
        <f>'Discounted Benefits'!AG260-'Discounted Costs'!AG260</f>
        <v>0</v>
      </c>
      <c r="AH46" s="161">
        <f>'Discounted Benefits'!AH260-'Discounted Costs'!AH260</f>
        <v>0</v>
      </c>
      <c r="AI46" s="161">
        <f>'Discounted Benefits'!AI260-'Discounted Costs'!AI260</f>
        <v>0</v>
      </c>
      <c r="AJ46" s="161">
        <f>'Discounted Benefits'!AJ260-'Discounted Costs'!AJ260</f>
        <v>0</v>
      </c>
      <c r="AK46" s="161">
        <f>'Discounted Benefits'!AK260-'Discounted Costs'!AK260</f>
        <v>0</v>
      </c>
      <c r="AL46" s="161">
        <f>'Discounted Benefits'!AL260-'Discounted Costs'!AL260</f>
        <v>0</v>
      </c>
      <c r="AM46" s="161">
        <f>'Discounted Benefits'!AM260-'Discounted Costs'!AM260</f>
        <v>0</v>
      </c>
      <c r="AN46" s="161">
        <f>'Discounted Benefits'!AN260-'Discounted Costs'!AN260</f>
        <v>0</v>
      </c>
      <c r="AO46" s="161">
        <f>'Discounted Benefits'!AO260-'Discounted Costs'!AO260</f>
        <v>0</v>
      </c>
      <c r="AP46" s="161">
        <f>'Discounted Benefits'!AP260-'Discounted Costs'!AP260</f>
        <v>0</v>
      </c>
      <c r="AQ46" s="161">
        <f>'Discounted Benefits'!AQ260-'Discounted Costs'!AQ260</f>
        <v>0</v>
      </c>
      <c r="AR46" s="161">
        <f>'Discounted Benefits'!AR260-'Discounted Costs'!AR260</f>
        <v>0</v>
      </c>
      <c r="AS46" s="161">
        <f>'Discounted Benefits'!AS260-'Discounted Costs'!AS260</f>
        <v>0</v>
      </c>
      <c r="AT46" s="161">
        <f>'Discounted Benefits'!AT260-'Discounted Costs'!AT260</f>
        <v>0</v>
      </c>
      <c r="AU46" s="161">
        <f>'Discounted Benefits'!AU260-'Discounted Costs'!AU260</f>
        <v>0</v>
      </c>
      <c r="AV46" s="161">
        <f>'Discounted Benefits'!AV260-'Discounted Costs'!AV260</f>
        <v>0</v>
      </c>
      <c r="AW46" s="161">
        <f>'Discounted Benefits'!AW260-'Discounted Costs'!AW260</f>
        <v>0</v>
      </c>
      <c r="AX46" s="161">
        <f>'Discounted Benefits'!AX260-'Discounted Costs'!AX260</f>
        <v>0</v>
      </c>
      <c r="AY46" s="161">
        <f>'Discounted Benefits'!AY260-'Discounted Costs'!AY260</f>
        <v>0</v>
      </c>
      <c r="AZ46" s="161">
        <f>'Discounted Benefits'!AZ260-'Discounted Costs'!AZ260</f>
        <v>0</v>
      </c>
      <c r="BA46" s="161">
        <f>'Discounted Benefits'!BA260-'Discounted Costs'!BA260</f>
        <v>0</v>
      </c>
      <c r="BB46" s="161">
        <f>'Discounted Benefits'!BB260-'Discounted Costs'!BB260</f>
        <v>0</v>
      </c>
      <c r="BC46" s="161">
        <f>'Discounted Benefits'!BC260-'Discounted Costs'!BC260</f>
        <v>0</v>
      </c>
      <c r="BD46" s="161">
        <f>'Discounted Benefits'!BD260-'Discounted Costs'!BD260</f>
        <v>0</v>
      </c>
      <c r="BE46" s="161">
        <f>'Discounted Benefits'!BE260-'Discounted Costs'!BE260</f>
        <v>0</v>
      </c>
      <c r="BF46" s="161">
        <f>'Discounted Benefits'!BF260-'Discounted Costs'!BF260</f>
        <v>0</v>
      </c>
      <c r="BG46" s="161">
        <f>'Discounted Benefits'!BG260-'Discounted Costs'!BG260</f>
        <v>0</v>
      </c>
      <c r="BH46" s="161">
        <f>'Discounted Benefits'!BH260-'Discounted Costs'!BH260</f>
        <v>0</v>
      </c>
      <c r="BI46" s="161">
        <f>'Discounted Benefits'!BI260-'Discounted Costs'!BI260</f>
        <v>0</v>
      </c>
      <c r="BJ46" s="161">
        <f>'Discounted Benefits'!BJ260-'Discounted Costs'!BJ260</f>
        <v>0</v>
      </c>
      <c r="BK46" s="161">
        <f>'Discounted Benefits'!BK260-'Discounted Costs'!BK260</f>
        <v>0</v>
      </c>
      <c r="BL46" s="161">
        <f>'Discounted Benefits'!BL260-'Discounted Costs'!BL260</f>
        <v>0</v>
      </c>
      <c r="BM46" s="161">
        <f>'Discounted Benefits'!BM260-'Discounted Costs'!BM260</f>
        <v>0</v>
      </c>
      <c r="BN46" s="161">
        <f>'Discounted Benefits'!BN260-'Discounted Costs'!BN260</f>
        <v>0</v>
      </c>
      <c r="BO46" s="161">
        <f>'Discounted Benefits'!BO260-'Discounted Costs'!BO260</f>
        <v>0</v>
      </c>
      <c r="BP46" s="161">
        <f>'Discounted Benefits'!BP260-'Discounted Costs'!BP260</f>
        <v>0</v>
      </c>
      <c r="BQ46" s="161">
        <f>'Discounted Benefits'!BQ260-'Discounted Costs'!BQ260</f>
        <v>0</v>
      </c>
      <c r="BR46" s="161">
        <f>'Discounted Benefits'!BR260-'Discounted Costs'!BR260</f>
        <v>0</v>
      </c>
      <c r="BS46" s="161">
        <f>'Discounted Benefits'!BS260-'Discounted Costs'!BS260</f>
        <v>0</v>
      </c>
      <c r="BT46" s="161">
        <f>'Discounted Benefits'!BT260-'Discounted Costs'!BT260</f>
        <v>0</v>
      </c>
      <c r="BU46" s="161">
        <f>'Discounted Benefits'!BU260-'Discounted Costs'!BU260</f>
        <v>0</v>
      </c>
      <c r="BV46" s="161">
        <f>'Discounted Benefits'!BV260-'Discounted Costs'!BV260</f>
        <v>0</v>
      </c>
      <c r="BW46" s="161">
        <f>'Discounted Benefits'!BW260-'Discounted Costs'!BW260</f>
        <v>0</v>
      </c>
      <c r="BX46" s="161">
        <f>'Discounted Benefits'!BX260-'Discounted Costs'!BX260</f>
        <v>0</v>
      </c>
      <c r="BY46" s="161">
        <f>'Discounted Benefits'!BY260-'Discounted Costs'!BY260</f>
        <v>0</v>
      </c>
      <c r="BZ46" s="161">
        <f>'Discounted Benefits'!BZ260-'Discounted Costs'!BZ260</f>
        <v>0</v>
      </c>
      <c r="CA46" s="161">
        <f>'Discounted Benefits'!CA260-'Discounted Costs'!CA260</f>
        <v>0</v>
      </c>
      <c r="CB46" s="161">
        <f>'Discounted Benefits'!CB260-'Discounted Costs'!CB260</f>
        <v>0</v>
      </c>
      <c r="CC46" s="161">
        <f>'Discounted Benefits'!CC260-'Discounted Costs'!CC260</f>
        <v>0</v>
      </c>
      <c r="CD46" s="161">
        <f>'Discounted Benefits'!CD260-'Discounted Costs'!CD260</f>
        <v>0</v>
      </c>
      <c r="CE46" s="161">
        <f>'Discounted Benefits'!CE260-'Discounted Costs'!CE260</f>
        <v>0</v>
      </c>
      <c r="CF46" s="161">
        <f>'Discounted Benefits'!CF260-'Discounted Costs'!CF260</f>
        <v>0</v>
      </c>
      <c r="CG46" s="161">
        <f>'Discounted Benefits'!CG260-'Discounted Costs'!CG260</f>
        <v>0</v>
      </c>
      <c r="CH46" s="161">
        <f>'Discounted Benefits'!CH260-'Discounted Costs'!CH260</f>
        <v>0</v>
      </c>
      <c r="CI46" s="161">
        <f>'Discounted Benefits'!CI260-'Discounted Costs'!CI260</f>
        <v>0</v>
      </c>
      <c r="CJ46" s="161">
        <f>'Discounted Benefits'!CJ260-'Discounted Costs'!CJ260</f>
        <v>0</v>
      </c>
      <c r="CK46" s="161">
        <f>'Discounted Benefits'!CK260-'Discounted Costs'!CK260</f>
        <v>0</v>
      </c>
      <c r="CL46" s="161">
        <f>'Discounted Benefits'!CL260-'Discounted Costs'!CL260</f>
        <v>0</v>
      </c>
      <c r="CM46" s="161">
        <f>'Discounted Benefits'!CM260-'Discounted Costs'!CM260</f>
        <v>0</v>
      </c>
      <c r="CN46" s="161">
        <f>'Discounted Benefits'!CN260-'Discounted Costs'!CN260</f>
        <v>0</v>
      </c>
      <c r="CO46" s="161">
        <f>'Discounted Benefits'!CO260-'Discounted Costs'!CO260</f>
        <v>0</v>
      </c>
      <c r="CP46" s="161">
        <f>'Discounted Benefits'!CP260-'Discounted Costs'!CP260</f>
        <v>0</v>
      </c>
    </row>
    <row r="47" spans="15:94" ht="14" x14ac:dyDescent="0.3">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row>
    <row r="48" spans="15:94" ht="14" x14ac:dyDescent="0.3">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row>
    <row r="49" spans="1:94" ht="14" x14ac:dyDescent="0.3">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row>
    <row r="50" spans="1:94" ht="14" x14ac:dyDescent="0.3">
      <c r="O50" s="2" t="str">
        <f>Lists!$B$14</f>
        <v>Option 10</v>
      </c>
      <c r="P50" s="161">
        <f>'Discounted Benefits'!P264-'Discounted Costs'!P264</f>
        <v>0</v>
      </c>
      <c r="Q50" s="161">
        <f>'Discounted Benefits'!Q264-'Discounted Costs'!Q264</f>
        <v>0</v>
      </c>
      <c r="R50" s="161">
        <f>'Discounted Benefits'!R264-'Discounted Costs'!R264</f>
        <v>0</v>
      </c>
      <c r="S50" s="161">
        <f>'Discounted Benefits'!S264-'Discounted Costs'!S264</f>
        <v>0</v>
      </c>
      <c r="T50" s="161">
        <f>'Discounted Benefits'!T264-'Discounted Costs'!T264</f>
        <v>0</v>
      </c>
      <c r="U50" s="161">
        <f>'Discounted Benefits'!U264-'Discounted Costs'!U264</f>
        <v>0</v>
      </c>
      <c r="V50" s="161">
        <f>'Discounted Benefits'!V264-'Discounted Costs'!V264</f>
        <v>0</v>
      </c>
      <c r="W50" s="161">
        <f>'Discounted Benefits'!W264-'Discounted Costs'!W264</f>
        <v>0</v>
      </c>
      <c r="X50" s="161">
        <f>'Discounted Benefits'!X264-'Discounted Costs'!X264</f>
        <v>0</v>
      </c>
      <c r="Y50" s="161">
        <f>'Discounted Benefits'!Y264-'Discounted Costs'!Y264</f>
        <v>0</v>
      </c>
      <c r="Z50" s="161">
        <f>'Discounted Benefits'!Z264-'Discounted Costs'!Z264</f>
        <v>0</v>
      </c>
      <c r="AA50" s="161">
        <f>'Discounted Benefits'!AA264-'Discounted Costs'!AA264</f>
        <v>0</v>
      </c>
      <c r="AB50" s="161">
        <f>'Discounted Benefits'!AB264-'Discounted Costs'!AB264</f>
        <v>0</v>
      </c>
      <c r="AC50" s="161">
        <f>'Discounted Benefits'!AC264-'Discounted Costs'!AC264</f>
        <v>0</v>
      </c>
      <c r="AD50" s="161">
        <f>'Discounted Benefits'!AD264-'Discounted Costs'!AD264</f>
        <v>0</v>
      </c>
      <c r="AE50" s="161">
        <f>'Discounted Benefits'!AE264-'Discounted Costs'!AE264</f>
        <v>0</v>
      </c>
      <c r="AF50" s="161">
        <f>'Discounted Benefits'!AF264-'Discounted Costs'!AF264</f>
        <v>0</v>
      </c>
      <c r="AG50" s="161">
        <f>'Discounted Benefits'!AG264-'Discounted Costs'!AG264</f>
        <v>0</v>
      </c>
      <c r="AH50" s="161">
        <f>'Discounted Benefits'!AH264-'Discounted Costs'!AH264</f>
        <v>0</v>
      </c>
      <c r="AI50" s="161">
        <f>'Discounted Benefits'!AI264-'Discounted Costs'!AI264</f>
        <v>0</v>
      </c>
      <c r="AJ50" s="161">
        <f>'Discounted Benefits'!AJ264-'Discounted Costs'!AJ264</f>
        <v>0</v>
      </c>
      <c r="AK50" s="161">
        <f>'Discounted Benefits'!AK264-'Discounted Costs'!AK264</f>
        <v>0</v>
      </c>
      <c r="AL50" s="161">
        <f>'Discounted Benefits'!AL264-'Discounted Costs'!AL264</f>
        <v>0</v>
      </c>
      <c r="AM50" s="161">
        <f>'Discounted Benefits'!AM264-'Discounted Costs'!AM264</f>
        <v>0</v>
      </c>
      <c r="AN50" s="161">
        <f>'Discounted Benefits'!AN264-'Discounted Costs'!AN264</f>
        <v>0</v>
      </c>
      <c r="AO50" s="161">
        <f>'Discounted Benefits'!AO264-'Discounted Costs'!AO264</f>
        <v>0</v>
      </c>
      <c r="AP50" s="161">
        <f>'Discounted Benefits'!AP264-'Discounted Costs'!AP264</f>
        <v>0</v>
      </c>
      <c r="AQ50" s="161">
        <f>'Discounted Benefits'!AQ264-'Discounted Costs'!AQ264</f>
        <v>0</v>
      </c>
      <c r="AR50" s="161">
        <f>'Discounted Benefits'!AR264-'Discounted Costs'!AR264</f>
        <v>0</v>
      </c>
      <c r="AS50" s="161">
        <f>'Discounted Benefits'!AS264-'Discounted Costs'!AS264</f>
        <v>0</v>
      </c>
      <c r="AT50" s="161">
        <f>'Discounted Benefits'!AT264-'Discounted Costs'!AT264</f>
        <v>0</v>
      </c>
      <c r="AU50" s="161">
        <f>'Discounted Benefits'!AU264-'Discounted Costs'!AU264</f>
        <v>0</v>
      </c>
      <c r="AV50" s="161">
        <f>'Discounted Benefits'!AV264-'Discounted Costs'!AV264</f>
        <v>0</v>
      </c>
      <c r="AW50" s="161">
        <f>'Discounted Benefits'!AW264-'Discounted Costs'!AW264</f>
        <v>0</v>
      </c>
      <c r="AX50" s="161">
        <f>'Discounted Benefits'!AX264-'Discounted Costs'!AX264</f>
        <v>0</v>
      </c>
      <c r="AY50" s="161">
        <f>'Discounted Benefits'!AY264-'Discounted Costs'!AY264</f>
        <v>0</v>
      </c>
      <c r="AZ50" s="161">
        <f>'Discounted Benefits'!AZ264-'Discounted Costs'!AZ264</f>
        <v>0</v>
      </c>
      <c r="BA50" s="161">
        <f>'Discounted Benefits'!BA264-'Discounted Costs'!BA264</f>
        <v>0</v>
      </c>
      <c r="BB50" s="161">
        <f>'Discounted Benefits'!BB264-'Discounted Costs'!BB264</f>
        <v>0</v>
      </c>
      <c r="BC50" s="161">
        <f>'Discounted Benefits'!BC264-'Discounted Costs'!BC264</f>
        <v>0</v>
      </c>
      <c r="BD50" s="161">
        <f>'Discounted Benefits'!BD264-'Discounted Costs'!BD264</f>
        <v>0</v>
      </c>
      <c r="BE50" s="161">
        <f>'Discounted Benefits'!BE264-'Discounted Costs'!BE264</f>
        <v>0</v>
      </c>
      <c r="BF50" s="161">
        <f>'Discounted Benefits'!BF264-'Discounted Costs'!BF264</f>
        <v>0</v>
      </c>
      <c r="BG50" s="161">
        <f>'Discounted Benefits'!BG264-'Discounted Costs'!BG264</f>
        <v>0</v>
      </c>
      <c r="BH50" s="161">
        <f>'Discounted Benefits'!BH264-'Discounted Costs'!BH264</f>
        <v>0</v>
      </c>
      <c r="BI50" s="161">
        <f>'Discounted Benefits'!BI264-'Discounted Costs'!BI264</f>
        <v>0</v>
      </c>
      <c r="BJ50" s="161">
        <f>'Discounted Benefits'!BJ264-'Discounted Costs'!BJ264</f>
        <v>0</v>
      </c>
      <c r="BK50" s="161">
        <f>'Discounted Benefits'!BK264-'Discounted Costs'!BK264</f>
        <v>0</v>
      </c>
      <c r="BL50" s="161">
        <f>'Discounted Benefits'!BL264-'Discounted Costs'!BL264</f>
        <v>0</v>
      </c>
      <c r="BM50" s="161">
        <f>'Discounted Benefits'!BM264-'Discounted Costs'!BM264</f>
        <v>0</v>
      </c>
      <c r="BN50" s="161">
        <f>'Discounted Benefits'!BN264-'Discounted Costs'!BN264</f>
        <v>0</v>
      </c>
      <c r="BO50" s="161">
        <f>'Discounted Benefits'!BO264-'Discounted Costs'!BO264</f>
        <v>0</v>
      </c>
      <c r="BP50" s="161">
        <f>'Discounted Benefits'!BP264-'Discounted Costs'!BP264</f>
        <v>0</v>
      </c>
      <c r="BQ50" s="161">
        <f>'Discounted Benefits'!BQ264-'Discounted Costs'!BQ264</f>
        <v>0</v>
      </c>
      <c r="BR50" s="161">
        <f>'Discounted Benefits'!BR264-'Discounted Costs'!BR264</f>
        <v>0</v>
      </c>
      <c r="BS50" s="161">
        <f>'Discounted Benefits'!BS264-'Discounted Costs'!BS264</f>
        <v>0</v>
      </c>
      <c r="BT50" s="161">
        <f>'Discounted Benefits'!BT264-'Discounted Costs'!BT264</f>
        <v>0</v>
      </c>
      <c r="BU50" s="161">
        <f>'Discounted Benefits'!BU264-'Discounted Costs'!BU264</f>
        <v>0</v>
      </c>
      <c r="BV50" s="161">
        <f>'Discounted Benefits'!BV264-'Discounted Costs'!BV264</f>
        <v>0</v>
      </c>
      <c r="BW50" s="161">
        <f>'Discounted Benefits'!BW264-'Discounted Costs'!BW264</f>
        <v>0</v>
      </c>
      <c r="BX50" s="161">
        <f>'Discounted Benefits'!BX264-'Discounted Costs'!BX264</f>
        <v>0</v>
      </c>
      <c r="BY50" s="161">
        <f>'Discounted Benefits'!BY264-'Discounted Costs'!BY264</f>
        <v>0</v>
      </c>
      <c r="BZ50" s="161">
        <f>'Discounted Benefits'!BZ264-'Discounted Costs'!BZ264</f>
        <v>0</v>
      </c>
      <c r="CA50" s="161">
        <f>'Discounted Benefits'!CA264-'Discounted Costs'!CA264</f>
        <v>0</v>
      </c>
      <c r="CB50" s="161">
        <f>'Discounted Benefits'!CB264-'Discounted Costs'!CB264</f>
        <v>0</v>
      </c>
      <c r="CC50" s="161">
        <f>'Discounted Benefits'!CC264-'Discounted Costs'!CC264</f>
        <v>0</v>
      </c>
      <c r="CD50" s="161">
        <f>'Discounted Benefits'!CD264-'Discounted Costs'!CD264</f>
        <v>0</v>
      </c>
      <c r="CE50" s="161">
        <f>'Discounted Benefits'!CE264-'Discounted Costs'!CE264</f>
        <v>0</v>
      </c>
      <c r="CF50" s="161">
        <f>'Discounted Benefits'!CF264-'Discounted Costs'!CF264</f>
        <v>0</v>
      </c>
      <c r="CG50" s="161">
        <f>'Discounted Benefits'!CG264-'Discounted Costs'!CG264</f>
        <v>0</v>
      </c>
      <c r="CH50" s="161">
        <f>'Discounted Benefits'!CH264-'Discounted Costs'!CH264</f>
        <v>0</v>
      </c>
      <c r="CI50" s="161">
        <f>'Discounted Benefits'!CI264-'Discounted Costs'!CI264</f>
        <v>0</v>
      </c>
      <c r="CJ50" s="161">
        <f>'Discounted Benefits'!CJ264-'Discounted Costs'!CJ264</f>
        <v>0</v>
      </c>
      <c r="CK50" s="161">
        <f>'Discounted Benefits'!CK264-'Discounted Costs'!CK264</f>
        <v>0</v>
      </c>
      <c r="CL50" s="161">
        <f>'Discounted Benefits'!CL264-'Discounted Costs'!CL264</f>
        <v>0</v>
      </c>
      <c r="CM50" s="161">
        <f>'Discounted Benefits'!CM264-'Discounted Costs'!CM264</f>
        <v>0</v>
      </c>
      <c r="CN50" s="161">
        <f>'Discounted Benefits'!CN264-'Discounted Costs'!CN264</f>
        <v>0</v>
      </c>
      <c r="CO50" s="161">
        <f>'Discounted Benefits'!CO264-'Discounted Costs'!CO264</f>
        <v>0</v>
      </c>
      <c r="CP50" s="161">
        <f>'Discounted Benefits'!CP264-'Discounted Costs'!CP264</f>
        <v>0</v>
      </c>
    </row>
    <row r="51" spans="1:94" ht="14" x14ac:dyDescent="0.3">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row>
    <row r="52" spans="1:94" ht="14" x14ac:dyDescent="0.3">
      <c r="O52" s="17"/>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row>
    <row r="53" spans="1:94" ht="14" x14ac:dyDescent="0.3">
      <c r="A53" s="4" t="s">
        <v>159</v>
      </c>
      <c r="B53" s="4"/>
      <c r="C53" s="4"/>
      <c r="D53" s="4"/>
      <c r="E53" s="4"/>
      <c r="F53" s="4"/>
      <c r="G53" s="4"/>
      <c r="H53" s="4"/>
      <c r="I53" s="4"/>
      <c r="J53" s="4"/>
      <c r="K53" s="4"/>
      <c r="L53" s="4"/>
      <c r="M53" s="4"/>
      <c r="N53" s="4"/>
      <c r="O53" s="93" t="str">
        <f t="shared" ref="O53:AT53" si="0">O4</f>
        <v>Timeline</v>
      </c>
      <c r="P53" s="93">
        <f t="shared" si="0"/>
        <v>0</v>
      </c>
      <c r="Q53" s="93">
        <f t="shared" si="0"/>
        <v>1</v>
      </c>
      <c r="R53" s="93">
        <f t="shared" si="0"/>
        <v>2</v>
      </c>
      <c r="S53" s="93">
        <f t="shared" si="0"/>
        <v>3</v>
      </c>
      <c r="T53" s="93">
        <f t="shared" si="0"/>
        <v>4</v>
      </c>
      <c r="U53" s="93">
        <f t="shared" si="0"/>
        <v>5</v>
      </c>
      <c r="V53" s="93">
        <f t="shared" si="0"/>
        <v>6</v>
      </c>
      <c r="W53" s="93">
        <f t="shared" si="0"/>
        <v>7</v>
      </c>
      <c r="X53" s="93">
        <f t="shared" si="0"/>
        <v>8</v>
      </c>
      <c r="Y53" s="93">
        <f t="shared" si="0"/>
        <v>9</v>
      </c>
      <c r="Z53" s="93">
        <f t="shared" si="0"/>
        <v>10</v>
      </c>
      <c r="AA53" s="93">
        <f t="shared" si="0"/>
        <v>11</v>
      </c>
      <c r="AB53" s="93">
        <f t="shared" si="0"/>
        <v>12</v>
      </c>
      <c r="AC53" s="93">
        <f t="shared" si="0"/>
        <v>13</v>
      </c>
      <c r="AD53" s="93">
        <f t="shared" si="0"/>
        <v>14</v>
      </c>
      <c r="AE53" s="93">
        <f t="shared" si="0"/>
        <v>15</v>
      </c>
      <c r="AF53" s="93">
        <f t="shared" si="0"/>
        <v>16</v>
      </c>
      <c r="AG53" s="93">
        <f t="shared" si="0"/>
        <v>17</v>
      </c>
      <c r="AH53" s="93">
        <f t="shared" si="0"/>
        <v>18</v>
      </c>
      <c r="AI53" s="93">
        <f t="shared" si="0"/>
        <v>19</v>
      </c>
      <c r="AJ53" s="93">
        <f t="shared" si="0"/>
        <v>20</v>
      </c>
      <c r="AK53" s="93">
        <f t="shared" si="0"/>
        <v>21</v>
      </c>
      <c r="AL53" s="93">
        <f t="shared" si="0"/>
        <v>22</v>
      </c>
      <c r="AM53" s="93">
        <f t="shared" si="0"/>
        <v>23</v>
      </c>
      <c r="AN53" s="93">
        <f t="shared" si="0"/>
        <v>24</v>
      </c>
      <c r="AO53" s="93">
        <f t="shared" si="0"/>
        <v>25</v>
      </c>
      <c r="AP53" s="93">
        <f t="shared" si="0"/>
        <v>26</v>
      </c>
      <c r="AQ53" s="93">
        <f t="shared" si="0"/>
        <v>27</v>
      </c>
      <c r="AR53" s="93">
        <f t="shared" si="0"/>
        <v>28</v>
      </c>
      <c r="AS53" s="93">
        <f t="shared" si="0"/>
        <v>29</v>
      </c>
      <c r="AT53" s="93">
        <f t="shared" si="0"/>
        <v>30</v>
      </c>
      <c r="AU53" s="93">
        <f t="shared" ref="AU53:BZ53" si="1">AU4</f>
        <v>31</v>
      </c>
      <c r="AV53" s="93">
        <f t="shared" si="1"/>
        <v>32</v>
      </c>
      <c r="AW53" s="93">
        <f t="shared" si="1"/>
        <v>33</v>
      </c>
      <c r="AX53" s="93">
        <f t="shared" si="1"/>
        <v>34</v>
      </c>
      <c r="AY53" s="93">
        <f t="shared" si="1"/>
        <v>35</v>
      </c>
      <c r="AZ53" s="93">
        <f t="shared" si="1"/>
        <v>36</v>
      </c>
      <c r="BA53" s="93">
        <f t="shared" si="1"/>
        <v>37</v>
      </c>
      <c r="BB53" s="93">
        <f t="shared" si="1"/>
        <v>38</v>
      </c>
      <c r="BC53" s="93">
        <f t="shared" si="1"/>
        <v>39</v>
      </c>
      <c r="BD53" s="93">
        <f t="shared" si="1"/>
        <v>40</v>
      </c>
      <c r="BE53" s="93">
        <f t="shared" si="1"/>
        <v>41</v>
      </c>
      <c r="BF53" s="93">
        <f t="shared" si="1"/>
        <v>42</v>
      </c>
      <c r="BG53" s="93">
        <f t="shared" si="1"/>
        <v>43</v>
      </c>
      <c r="BH53" s="93">
        <f t="shared" si="1"/>
        <v>44</v>
      </c>
      <c r="BI53" s="93">
        <f t="shared" si="1"/>
        <v>45</v>
      </c>
      <c r="BJ53" s="93">
        <f t="shared" si="1"/>
        <v>46</v>
      </c>
      <c r="BK53" s="93">
        <f t="shared" si="1"/>
        <v>47</v>
      </c>
      <c r="BL53" s="93">
        <f t="shared" si="1"/>
        <v>48</v>
      </c>
      <c r="BM53" s="93">
        <f t="shared" si="1"/>
        <v>49</v>
      </c>
      <c r="BN53" s="93">
        <f t="shared" si="1"/>
        <v>50</v>
      </c>
      <c r="BO53" s="93">
        <f t="shared" si="1"/>
        <v>51</v>
      </c>
      <c r="BP53" s="93">
        <f t="shared" si="1"/>
        <v>52</v>
      </c>
      <c r="BQ53" s="93">
        <f t="shared" si="1"/>
        <v>53</v>
      </c>
      <c r="BR53" s="93">
        <f t="shared" si="1"/>
        <v>54</v>
      </c>
      <c r="BS53" s="93">
        <f t="shared" si="1"/>
        <v>55</v>
      </c>
      <c r="BT53" s="93">
        <f t="shared" si="1"/>
        <v>56</v>
      </c>
      <c r="BU53" s="93">
        <f t="shared" si="1"/>
        <v>57</v>
      </c>
      <c r="BV53" s="93">
        <f t="shared" si="1"/>
        <v>58</v>
      </c>
      <c r="BW53" s="93">
        <f t="shared" si="1"/>
        <v>59</v>
      </c>
      <c r="BX53" s="93">
        <f t="shared" si="1"/>
        <v>60</v>
      </c>
      <c r="BY53" s="93">
        <f t="shared" si="1"/>
        <v>61</v>
      </c>
      <c r="BZ53" s="93">
        <f t="shared" si="1"/>
        <v>62</v>
      </c>
      <c r="CA53" s="93">
        <f t="shared" ref="CA53:CP53" si="2">CA4</f>
        <v>63</v>
      </c>
      <c r="CB53" s="93">
        <f t="shared" si="2"/>
        <v>64</v>
      </c>
      <c r="CC53" s="93">
        <f t="shared" si="2"/>
        <v>65</v>
      </c>
      <c r="CD53" s="93">
        <f t="shared" si="2"/>
        <v>66</v>
      </c>
      <c r="CE53" s="93">
        <f t="shared" si="2"/>
        <v>67</v>
      </c>
      <c r="CF53" s="93">
        <f t="shared" si="2"/>
        <v>68</v>
      </c>
      <c r="CG53" s="93">
        <f t="shared" si="2"/>
        <v>69</v>
      </c>
      <c r="CH53" s="93">
        <f t="shared" si="2"/>
        <v>70</v>
      </c>
      <c r="CI53" s="93">
        <f t="shared" si="2"/>
        <v>71</v>
      </c>
      <c r="CJ53" s="93">
        <f t="shared" si="2"/>
        <v>72</v>
      </c>
      <c r="CK53" s="93">
        <f t="shared" si="2"/>
        <v>73</v>
      </c>
      <c r="CL53" s="93">
        <f t="shared" si="2"/>
        <v>74</v>
      </c>
      <c r="CM53" s="93">
        <f t="shared" si="2"/>
        <v>75</v>
      </c>
      <c r="CN53" s="93">
        <f t="shared" si="2"/>
        <v>76</v>
      </c>
      <c r="CO53" s="93">
        <f t="shared" si="2"/>
        <v>77</v>
      </c>
      <c r="CP53" s="93">
        <f t="shared" si="2"/>
        <v>78</v>
      </c>
    </row>
    <row r="54" spans="1:94" ht="15" customHeight="1" x14ac:dyDescent="0.3">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row>
    <row r="55" spans="1:94" ht="15" customHeight="1" x14ac:dyDescent="0.3">
      <c r="O55" s="2" t="str">
        <f>Lists!$B$5</f>
        <v>Option 1</v>
      </c>
      <c r="P55" s="161">
        <f>P14-P$10</f>
        <v>0</v>
      </c>
      <c r="Q55" s="161">
        <f t="shared" ref="Q55:BM55" si="3">Q14-Q$10</f>
        <v>0</v>
      </c>
      <c r="R55" s="161">
        <f t="shared" si="3"/>
        <v>0</v>
      </c>
      <c r="S55" s="161">
        <f t="shared" si="3"/>
        <v>0</v>
      </c>
      <c r="T55" s="161">
        <f t="shared" si="3"/>
        <v>0</v>
      </c>
      <c r="U55" s="161">
        <f t="shared" si="3"/>
        <v>0</v>
      </c>
      <c r="V55" s="161">
        <f t="shared" si="3"/>
        <v>0</v>
      </c>
      <c r="W55" s="161">
        <f t="shared" si="3"/>
        <v>0</v>
      </c>
      <c r="X55" s="161">
        <f t="shared" si="3"/>
        <v>0</v>
      </c>
      <c r="Y55" s="161">
        <f t="shared" si="3"/>
        <v>0</v>
      </c>
      <c r="Z55" s="161">
        <f t="shared" si="3"/>
        <v>0</v>
      </c>
      <c r="AA55" s="161">
        <f t="shared" si="3"/>
        <v>0</v>
      </c>
      <c r="AB55" s="161">
        <f t="shared" si="3"/>
        <v>0</v>
      </c>
      <c r="AC55" s="161">
        <f t="shared" si="3"/>
        <v>0</v>
      </c>
      <c r="AD55" s="161">
        <f t="shared" si="3"/>
        <v>0</v>
      </c>
      <c r="AE55" s="161">
        <f t="shared" si="3"/>
        <v>0</v>
      </c>
      <c r="AF55" s="161">
        <f t="shared" si="3"/>
        <v>0</v>
      </c>
      <c r="AG55" s="161">
        <f t="shared" si="3"/>
        <v>0</v>
      </c>
      <c r="AH55" s="161">
        <f t="shared" si="3"/>
        <v>0</v>
      </c>
      <c r="AI55" s="161">
        <f t="shared" si="3"/>
        <v>0</v>
      </c>
      <c r="AJ55" s="161">
        <f t="shared" si="3"/>
        <v>0</v>
      </c>
      <c r="AK55" s="161">
        <f t="shared" si="3"/>
        <v>0</v>
      </c>
      <c r="AL55" s="161">
        <f t="shared" si="3"/>
        <v>0</v>
      </c>
      <c r="AM55" s="161">
        <f t="shared" si="3"/>
        <v>0</v>
      </c>
      <c r="AN55" s="161">
        <f t="shared" si="3"/>
        <v>0</v>
      </c>
      <c r="AO55" s="161">
        <f t="shared" si="3"/>
        <v>0</v>
      </c>
      <c r="AP55" s="161">
        <f t="shared" si="3"/>
        <v>0</v>
      </c>
      <c r="AQ55" s="161">
        <f t="shared" si="3"/>
        <v>0</v>
      </c>
      <c r="AR55" s="161">
        <f t="shared" si="3"/>
        <v>0</v>
      </c>
      <c r="AS55" s="161">
        <f t="shared" si="3"/>
        <v>0</v>
      </c>
      <c r="AT55" s="161">
        <f t="shared" si="3"/>
        <v>0</v>
      </c>
      <c r="AU55" s="161">
        <f t="shared" si="3"/>
        <v>0</v>
      </c>
      <c r="AV55" s="161">
        <f t="shared" si="3"/>
        <v>0</v>
      </c>
      <c r="AW55" s="161">
        <f t="shared" si="3"/>
        <v>0</v>
      </c>
      <c r="AX55" s="161">
        <f t="shared" si="3"/>
        <v>0</v>
      </c>
      <c r="AY55" s="161">
        <f t="shared" si="3"/>
        <v>0</v>
      </c>
      <c r="AZ55" s="161">
        <f t="shared" si="3"/>
        <v>0</v>
      </c>
      <c r="BA55" s="161">
        <f t="shared" si="3"/>
        <v>0</v>
      </c>
      <c r="BB55" s="161">
        <f t="shared" si="3"/>
        <v>0</v>
      </c>
      <c r="BC55" s="161">
        <f t="shared" si="3"/>
        <v>0</v>
      </c>
      <c r="BD55" s="161">
        <f t="shared" si="3"/>
        <v>0</v>
      </c>
      <c r="BE55" s="161">
        <f t="shared" si="3"/>
        <v>0</v>
      </c>
      <c r="BF55" s="161">
        <f t="shared" si="3"/>
        <v>0</v>
      </c>
      <c r="BG55" s="161">
        <f t="shared" si="3"/>
        <v>0</v>
      </c>
      <c r="BH55" s="161">
        <f t="shared" si="3"/>
        <v>0</v>
      </c>
      <c r="BI55" s="161">
        <f t="shared" si="3"/>
        <v>0</v>
      </c>
      <c r="BJ55" s="161">
        <f t="shared" si="3"/>
        <v>0</v>
      </c>
      <c r="BK55" s="161">
        <f t="shared" si="3"/>
        <v>0</v>
      </c>
      <c r="BL55" s="161">
        <f t="shared" si="3"/>
        <v>0</v>
      </c>
      <c r="BM55" s="161">
        <f t="shared" si="3"/>
        <v>0</v>
      </c>
      <c r="BN55" s="161">
        <f t="shared" ref="BN55:CP55" si="4">BN14-BN$10</f>
        <v>0</v>
      </c>
      <c r="BO55" s="161">
        <f t="shared" si="4"/>
        <v>0</v>
      </c>
      <c r="BP55" s="161">
        <f t="shared" si="4"/>
        <v>0</v>
      </c>
      <c r="BQ55" s="161">
        <f t="shared" si="4"/>
        <v>0</v>
      </c>
      <c r="BR55" s="161">
        <f t="shared" si="4"/>
        <v>0</v>
      </c>
      <c r="BS55" s="161">
        <f t="shared" si="4"/>
        <v>0</v>
      </c>
      <c r="BT55" s="161">
        <f t="shared" si="4"/>
        <v>0</v>
      </c>
      <c r="BU55" s="161">
        <f t="shared" si="4"/>
        <v>0</v>
      </c>
      <c r="BV55" s="161">
        <f t="shared" si="4"/>
        <v>0</v>
      </c>
      <c r="BW55" s="161">
        <f t="shared" si="4"/>
        <v>0</v>
      </c>
      <c r="BX55" s="161">
        <f t="shared" si="4"/>
        <v>0</v>
      </c>
      <c r="BY55" s="161">
        <f t="shared" si="4"/>
        <v>0</v>
      </c>
      <c r="BZ55" s="161">
        <f t="shared" si="4"/>
        <v>0</v>
      </c>
      <c r="CA55" s="161">
        <f t="shared" si="4"/>
        <v>0</v>
      </c>
      <c r="CB55" s="161">
        <f t="shared" si="4"/>
        <v>0</v>
      </c>
      <c r="CC55" s="161">
        <f t="shared" si="4"/>
        <v>0</v>
      </c>
      <c r="CD55" s="161">
        <f t="shared" si="4"/>
        <v>0</v>
      </c>
      <c r="CE55" s="161">
        <f t="shared" si="4"/>
        <v>0</v>
      </c>
      <c r="CF55" s="161">
        <f t="shared" si="4"/>
        <v>0</v>
      </c>
      <c r="CG55" s="161">
        <f t="shared" si="4"/>
        <v>0</v>
      </c>
      <c r="CH55" s="161">
        <f t="shared" si="4"/>
        <v>0</v>
      </c>
      <c r="CI55" s="161">
        <f t="shared" si="4"/>
        <v>0</v>
      </c>
      <c r="CJ55" s="161">
        <f t="shared" si="4"/>
        <v>0</v>
      </c>
      <c r="CK55" s="161">
        <f t="shared" si="4"/>
        <v>0</v>
      </c>
      <c r="CL55" s="161">
        <f t="shared" si="4"/>
        <v>0</v>
      </c>
      <c r="CM55" s="161">
        <f t="shared" si="4"/>
        <v>0</v>
      </c>
      <c r="CN55" s="161">
        <f t="shared" si="4"/>
        <v>0</v>
      </c>
      <c r="CO55" s="161">
        <f t="shared" si="4"/>
        <v>0</v>
      </c>
      <c r="CP55" s="161">
        <f t="shared" si="4"/>
        <v>0</v>
      </c>
    </row>
    <row r="56" spans="1:94" ht="15" customHeight="1" x14ac:dyDescent="0.3">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row>
    <row r="57" spans="1:94" ht="15" customHeight="1" x14ac:dyDescent="0.3">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row>
    <row r="58" spans="1:94" ht="15" customHeight="1" x14ac:dyDescent="0.3">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row>
    <row r="59" spans="1:94" ht="15" customHeight="1" x14ac:dyDescent="0.3">
      <c r="O59" s="2" t="str">
        <f>Lists!$B$6</f>
        <v>Option 2</v>
      </c>
      <c r="P59" s="161">
        <f>P18-P$10</f>
        <v>0</v>
      </c>
      <c r="Q59" s="161">
        <f t="shared" ref="Q59:BM59" si="5">Q18-Q$10</f>
        <v>0</v>
      </c>
      <c r="R59" s="161">
        <f t="shared" si="5"/>
        <v>0</v>
      </c>
      <c r="S59" s="161">
        <f t="shared" si="5"/>
        <v>0</v>
      </c>
      <c r="T59" s="161">
        <f t="shared" si="5"/>
        <v>0</v>
      </c>
      <c r="U59" s="161">
        <f t="shared" si="5"/>
        <v>0</v>
      </c>
      <c r="V59" s="161">
        <f t="shared" si="5"/>
        <v>0</v>
      </c>
      <c r="W59" s="161">
        <f t="shared" si="5"/>
        <v>0</v>
      </c>
      <c r="X59" s="161">
        <f t="shared" si="5"/>
        <v>0</v>
      </c>
      <c r="Y59" s="161">
        <f t="shared" si="5"/>
        <v>0</v>
      </c>
      <c r="Z59" s="161">
        <f t="shared" si="5"/>
        <v>0</v>
      </c>
      <c r="AA59" s="161">
        <f t="shared" si="5"/>
        <v>0</v>
      </c>
      <c r="AB59" s="161">
        <f t="shared" si="5"/>
        <v>0</v>
      </c>
      <c r="AC59" s="161">
        <f t="shared" si="5"/>
        <v>0</v>
      </c>
      <c r="AD59" s="161">
        <f t="shared" si="5"/>
        <v>0</v>
      </c>
      <c r="AE59" s="161">
        <f t="shared" si="5"/>
        <v>0</v>
      </c>
      <c r="AF59" s="161">
        <f t="shared" si="5"/>
        <v>0</v>
      </c>
      <c r="AG59" s="161">
        <f t="shared" si="5"/>
        <v>0</v>
      </c>
      <c r="AH59" s="161">
        <f t="shared" si="5"/>
        <v>0</v>
      </c>
      <c r="AI59" s="161">
        <f t="shared" si="5"/>
        <v>0</v>
      </c>
      <c r="AJ59" s="161">
        <f t="shared" si="5"/>
        <v>0</v>
      </c>
      <c r="AK59" s="161">
        <f t="shared" si="5"/>
        <v>0</v>
      </c>
      <c r="AL59" s="161">
        <f t="shared" si="5"/>
        <v>0</v>
      </c>
      <c r="AM59" s="161">
        <f t="shared" si="5"/>
        <v>0</v>
      </c>
      <c r="AN59" s="161">
        <f t="shared" si="5"/>
        <v>0</v>
      </c>
      <c r="AO59" s="161">
        <f t="shared" si="5"/>
        <v>0</v>
      </c>
      <c r="AP59" s="161">
        <f t="shared" si="5"/>
        <v>0</v>
      </c>
      <c r="AQ59" s="161">
        <f t="shared" si="5"/>
        <v>0</v>
      </c>
      <c r="AR59" s="161">
        <f t="shared" si="5"/>
        <v>0</v>
      </c>
      <c r="AS59" s="161">
        <f t="shared" si="5"/>
        <v>0</v>
      </c>
      <c r="AT59" s="161">
        <f t="shared" si="5"/>
        <v>0</v>
      </c>
      <c r="AU59" s="161">
        <f t="shared" si="5"/>
        <v>0</v>
      </c>
      <c r="AV59" s="161">
        <f t="shared" si="5"/>
        <v>0</v>
      </c>
      <c r="AW59" s="161">
        <f t="shared" si="5"/>
        <v>0</v>
      </c>
      <c r="AX59" s="161">
        <f t="shared" si="5"/>
        <v>0</v>
      </c>
      <c r="AY59" s="161">
        <f t="shared" si="5"/>
        <v>0</v>
      </c>
      <c r="AZ59" s="161">
        <f t="shared" si="5"/>
        <v>0</v>
      </c>
      <c r="BA59" s="161">
        <f t="shared" si="5"/>
        <v>0</v>
      </c>
      <c r="BB59" s="161">
        <f t="shared" si="5"/>
        <v>0</v>
      </c>
      <c r="BC59" s="161">
        <f t="shared" si="5"/>
        <v>0</v>
      </c>
      <c r="BD59" s="161">
        <f t="shared" si="5"/>
        <v>0</v>
      </c>
      <c r="BE59" s="161">
        <f t="shared" si="5"/>
        <v>0</v>
      </c>
      <c r="BF59" s="161">
        <f t="shared" si="5"/>
        <v>0</v>
      </c>
      <c r="BG59" s="161">
        <f t="shared" si="5"/>
        <v>0</v>
      </c>
      <c r="BH59" s="161">
        <f t="shared" si="5"/>
        <v>0</v>
      </c>
      <c r="BI59" s="161">
        <f t="shared" si="5"/>
        <v>0</v>
      </c>
      <c r="BJ59" s="161">
        <f t="shared" si="5"/>
        <v>0</v>
      </c>
      <c r="BK59" s="161">
        <f t="shared" si="5"/>
        <v>0</v>
      </c>
      <c r="BL59" s="161">
        <f t="shared" si="5"/>
        <v>0</v>
      </c>
      <c r="BM59" s="161">
        <f t="shared" si="5"/>
        <v>0</v>
      </c>
      <c r="BN59" s="161">
        <f t="shared" ref="BN59:CP59" si="6">BN18-BN$10</f>
        <v>0</v>
      </c>
      <c r="BO59" s="161">
        <f t="shared" si="6"/>
        <v>0</v>
      </c>
      <c r="BP59" s="161">
        <f t="shared" si="6"/>
        <v>0</v>
      </c>
      <c r="BQ59" s="161">
        <f t="shared" si="6"/>
        <v>0</v>
      </c>
      <c r="BR59" s="161">
        <f t="shared" si="6"/>
        <v>0</v>
      </c>
      <c r="BS59" s="161">
        <f t="shared" si="6"/>
        <v>0</v>
      </c>
      <c r="BT59" s="161">
        <f t="shared" si="6"/>
        <v>0</v>
      </c>
      <c r="BU59" s="161">
        <f t="shared" si="6"/>
        <v>0</v>
      </c>
      <c r="BV59" s="161">
        <f t="shared" si="6"/>
        <v>0</v>
      </c>
      <c r="BW59" s="161">
        <f t="shared" si="6"/>
        <v>0</v>
      </c>
      <c r="BX59" s="161">
        <f t="shared" si="6"/>
        <v>0</v>
      </c>
      <c r="BY59" s="161">
        <f t="shared" si="6"/>
        <v>0</v>
      </c>
      <c r="BZ59" s="161">
        <f t="shared" si="6"/>
        <v>0</v>
      </c>
      <c r="CA59" s="161">
        <f t="shared" si="6"/>
        <v>0</v>
      </c>
      <c r="CB59" s="161">
        <f t="shared" si="6"/>
        <v>0</v>
      </c>
      <c r="CC59" s="161">
        <f t="shared" si="6"/>
        <v>0</v>
      </c>
      <c r="CD59" s="161">
        <f t="shared" si="6"/>
        <v>0</v>
      </c>
      <c r="CE59" s="161">
        <f t="shared" si="6"/>
        <v>0</v>
      </c>
      <c r="CF59" s="161">
        <f t="shared" si="6"/>
        <v>0</v>
      </c>
      <c r="CG59" s="161">
        <f t="shared" si="6"/>
        <v>0</v>
      </c>
      <c r="CH59" s="161">
        <f t="shared" si="6"/>
        <v>0</v>
      </c>
      <c r="CI59" s="161">
        <f t="shared" si="6"/>
        <v>0</v>
      </c>
      <c r="CJ59" s="161">
        <f t="shared" si="6"/>
        <v>0</v>
      </c>
      <c r="CK59" s="161">
        <f t="shared" si="6"/>
        <v>0</v>
      </c>
      <c r="CL59" s="161">
        <f t="shared" si="6"/>
        <v>0</v>
      </c>
      <c r="CM59" s="161">
        <f t="shared" si="6"/>
        <v>0</v>
      </c>
      <c r="CN59" s="161">
        <f t="shared" si="6"/>
        <v>0</v>
      </c>
      <c r="CO59" s="161">
        <f t="shared" si="6"/>
        <v>0</v>
      </c>
      <c r="CP59" s="161">
        <f t="shared" si="6"/>
        <v>0</v>
      </c>
    </row>
    <row r="60" spans="1:94" ht="15" customHeight="1" x14ac:dyDescent="0.3">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row>
    <row r="61" spans="1:94" ht="15" customHeight="1" x14ac:dyDescent="0.3">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row>
    <row r="62" spans="1:94" ht="15" customHeight="1" x14ac:dyDescent="0.3">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row>
    <row r="63" spans="1:94" ht="15" customHeight="1" x14ac:dyDescent="0.3">
      <c r="O63" s="2" t="str">
        <f>Lists!$B$7</f>
        <v>Option 3</v>
      </c>
      <c r="P63" s="161">
        <f>P22-P$10</f>
        <v>0</v>
      </c>
      <c r="Q63" s="161">
        <f t="shared" ref="Q63:BM63" si="7">Q22-Q$10</f>
        <v>0</v>
      </c>
      <c r="R63" s="161">
        <f t="shared" si="7"/>
        <v>0</v>
      </c>
      <c r="S63" s="161">
        <f t="shared" si="7"/>
        <v>0</v>
      </c>
      <c r="T63" s="161">
        <f t="shared" si="7"/>
        <v>0</v>
      </c>
      <c r="U63" s="161">
        <f t="shared" si="7"/>
        <v>0</v>
      </c>
      <c r="V63" s="161">
        <f t="shared" si="7"/>
        <v>0</v>
      </c>
      <c r="W63" s="161">
        <f t="shared" si="7"/>
        <v>0</v>
      </c>
      <c r="X63" s="161">
        <f t="shared" si="7"/>
        <v>0</v>
      </c>
      <c r="Y63" s="161">
        <f t="shared" si="7"/>
        <v>0</v>
      </c>
      <c r="Z63" s="161">
        <f t="shared" si="7"/>
        <v>0</v>
      </c>
      <c r="AA63" s="161">
        <f t="shared" si="7"/>
        <v>0</v>
      </c>
      <c r="AB63" s="161">
        <f t="shared" si="7"/>
        <v>0</v>
      </c>
      <c r="AC63" s="161">
        <f t="shared" si="7"/>
        <v>0</v>
      </c>
      <c r="AD63" s="161">
        <f t="shared" si="7"/>
        <v>0</v>
      </c>
      <c r="AE63" s="161">
        <f t="shared" si="7"/>
        <v>0</v>
      </c>
      <c r="AF63" s="161">
        <f t="shared" si="7"/>
        <v>0</v>
      </c>
      <c r="AG63" s="161">
        <f t="shared" si="7"/>
        <v>0</v>
      </c>
      <c r="AH63" s="161">
        <f t="shared" si="7"/>
        <v>0</v>
      </c>
      <c r="AI63" s="161">
        <f t="shared" si="7"/>
        <v>0</v>
      </c>
      <c r="AJ63" s="161">
        <f t="shared" si="7"/>
        <v>0</v>
      </c>
      <c r="AK63" s="161">
        <f t="shared" si="7"/>
        <v>0</v>
      </c>
      <c r="AL63" s="161">
        <f t="shared" si="7"/>
        <v>0</v>
      </c>
      <c r="AM63" s="161">
        <f t="shared" si="7"/>
        <v>0</v>
      </c>
      <c r="AN63" s="161">
        <f t="shared" si="7"/>
        <v>0</v>
      </c>
      <c r="AO63" s="161">
        <f t="shared" si="7"/>
        <v>0</v>
      </c>
      <c r="AP63" s="161">
        <f t="shared" si="7"/>
        <v>0</v>
      </c>
      <c r="AQ63" s="161">
        <f t="shared" si="7"/>
        <v>0</v>
      </c>
      <c r="AR63" s="161">
        <f t="shared" si="7"/>
        <v>0</v>
      </c>
      <c r="AS63" s="161">
        <f t="shared" si="7"/>
        <v>0</v>
      </c>
      <c r="AT63" s="161">
        <f t="shared" si="7"/>
        <v>0</v>
      </c>
      <c r="AU63" s="161">
        <f t="shared" si="7"/>
        <v>0</v>
      </c>
      <c r="AV63" s="161">
        <f t="shared" si="7"/>
        <v>0</v>
      </c>
      <c r="AW63" s="161">
        <f t="shared" si="7"/>
        <v>0</v>
      </c>
      <c r="AX63" s="161">
        <f t="shared" si="7"/>
        <v>0</v>
      </c>
      <c r="AY63" s="161">
        <f t="shared" si="7"/>
        <v>0</v>
      </c>
      <c r="AZ63" s="161">
        <f t="shared" si="7"/>
        <v>0</v>
      </c>
      <c r="BA63" s="161">
        <f t="shared" si="7"/>
        <v>0</v>
      </c>
      <c r="BB63" s="161">
        <f t="shared" si="7"/>
        <v>0</v>
      </c>
      <c r="BC63" s="161">
        <f t="shared" si="7"/>
        <v>0</v>
      </c>
      <c r="BD63" s="161">
        <f t="shared" si="7"/>
        <v>0</v>
      </c>
      <c r="BE63" s="161">
        <f t="shared" si="7"/>
        <v>0</v>
      </c>
      <c r="BF63" s="161">
        <f t="shared" si="7"/>
        <v>0</v>
      </c>
      <c r="BG63" s="161">
        <f t="shared" si="7"/>
        <v>0</v>
      </c>
      <c r="BH63" s="161">
        <f t="shared" si="7"/>
        <v>0</v>
      </c>
      <c r="BI63" s="161">
        <f t="shared" si="7"/>
        <v>0</v>
      </c>
      <c r="BJ63" s="161">
        <f t="shared" si="7"/>
        <v>0</v>
      </c>
      <c r="BK63" s="161">
        <f t="shared" si="7"/>
        <v>0</v>
      </c>
      <c r="BL63" s="161">
        <f t="shared" si="7"/>
        <v>0</v>
      </c>
      <c r="BM63" s="161">
        <f t="shared" si="7"/>
        <v>0</v>
      </c>
      <c r="BN63" s="161">
        <f t="shared" ref="BN63:CP63" si="8">BN22-BN$10</f>
        <v>0</v>
      </c>
      <c r="BO63" s="161">
        <f t="shared" si="8"/>
        <v>0</v>
      </c>
      <c r="BP63" s="161">
        <f t="shared" si="8"/>
        <v>0</v>
      </c>
      <c r="BQ63" s="161">
        <f t="shared" si="8"/>
        <v>0</v>
      </c>
      <c r="BR63" s="161">
        <f t="shared" si="8"/>
        <v>0</v>
      </c>
      <c r="BS63" s="161">
        <f t="shared" si="8"/>
        <v>0</v>
      </c>
      <c r="BT63" s="161">
        <f t="shared" si="8"/>
        <v>0</v>
      </c>
      <c r="BU63" s="161">
        <f t="shared" si="8"/>
        <v>0</v>
      </c>
      <c r="BV63" s="161">
        <f t="shared" si="8"/>
        <v>0</v>
      </c>
      <c r="BW63" s="161">
        <f t="shared" si="8"/>
        <v>0</v>
      </c>
      <c r="BX63" s="161">
        <f t="shared" si="8"/>
        <v>0</v>
      </c>
      <c r="BY63" s="161">
        <f t="shared" si="8"/>
        <v>0</v>
      </c>
      <c r="BZ63" s="161">
        <f t="shared" si="8"/>
        <v>0</v>
      </c>
      <c r="CA63" s="161">
        <f t="shared" si="8"/>
        <v>0</v>
      </c>
      <c r="CB63" s="161">
        <f t="shared" si="8"/>
        <v>0</v>
      </c>
      <c r="CC63" s="161">
        <f t="shared" si="8"/>
        <v>0</v>
      </c>
      <c r="CD63" s="161">
        <f t="shared" si="8"/>
        <v>0</v>
      </c>
      <c r="CE63" s="161">
        <f t="shared" si="8"/>
        <v>0</v>
      </c>
      <c r="CF63" s="161">
        <f t="shared" si="8"/>
        <v>0</v>
      </c>
      <c r="CG63" s="161">
        <f t="shared" si="8"/>
        <v>0</v>
      </c>
      <c r="CH63" s="161">
        <f t="shared" si="8"/>
        <v>0</v>
      </c>
      <c r="CI63" s="161">
        <f t="shared" si="8"/>
        <v>0</v>
      </c>
      <c r="CJ63" s="161">
        <f t="shared" si="8"/>
        <v>0</v>
      </c>
      <c r="CK63" s="161">
        <f t="shared" si="8"/>
        <v>0</v>
      </c>
      <c r="CL63" s="161">
        <f t="shared" si="8"/>
        <v>0</v>
      </c>
      <c r="CM63" s="161">
        <f t="shared" si="8"/>
        <v>0</v>
      </c>
      <c r="CN63" s="161">
        <f t="shared" si="8"/>
        <v>0</v>
      </c>
      <c r="CO63" s="161">
        <f t="shared" si="8"/>
        <v>0</v>
      </c>
      <c r="CP63" s="161">
        <f t="shared" si="8"/>
        <v>0</v>
      </c>
    </row>
    <row r="64" spans="1:94" ht="15" customHeight="1" x14ac:dyDescent="0.3">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row>
    <row r="65" spans="15:94" ht="15" customHeight="1" x14ac:dyDescent="0.3">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row>
    <row r="66" spans="15:94" ht="15" customHeight="1" x14ac:dyDescent="0.3">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row>
    <row r="67" spans="15:94" ht="15" customHeight="1" x14ac:dyDescent="0.3">
      <c r="O67" s="2" t="str">
        <f>Lists!$B$8</f>
        <v>Option 4</v>
      </c>
      <c r="P67" s="161">
        <f>P26-P$10</f>
        <v>0</v>
      </c>
      <c r="Q67" s="161">
        <f t="shared" ref="Q67:BM67" si="9">Q26-Q$10</f>
        <v>0</v>
      </c>
      <c r="R67" s="161">
        <f t="shared" si="9"/>
        <v>0</v>
      </c>
      <c r="S67" s="161">
        <f t="shared" si="9"/>
        <v>0</v>
      </c>
      <c r="T67" s="161">
        <f t="shared" si="9"/>
        <v>0</v>
      </c>
      <c r="U67" s="161">
        <f t="shared" si="9"/>
        <v>0</v>
      </c>
      <c r="V67" s="161">
        <f t="shared" si="9"/>
        <v>0</v>
      </c>
      <c r="W67" s="161">
        <f t="shared" si="9"/>
        <v>0</v>
      </c>
      <c r="X67" s="161">
        <f t="shared" si="9"/>
        <v>0</v>
      </c>
      <c r="Y67" s="161">
        <f t="shared" si="9"/>
        <v>0</v>
      </c>
      <c r="Z67" s="161">
        <f t="shared" si="9"/>
        <v>0</v>
      </c>
      <c r="AA67" s="161">
        <f t="shared" si="9"/>
        <v>0</v>
      </c>
      <c r="AB67" s="161">
        <f t="shared" si="9"/>
        <v>0</v>
      </c>
      <c r="AC67" s="161">
        <f t="shared" si="9"/>
        <v>0</v>
      </c>
      <c r="AD67" s="161">
        <f t="shared" si="9"/>
        <v>0</v>
      </c>
      <c r="AE67" s="161">
        <f t="shared" si="9"/>
        <v>0</v>
      </c>
      <c r="AF67" s="161">
        <f t="shared" si="9"/>
        <v>0</v>
      </c>
      <c r="AG67" s="161">
        <f t="shared" si="9"/>
        <v>0</v>
      </c>
      <c r="AH67" s="161">
        <f t="shared" si="9"/>
        <v>0</v>
      </c>
      <c r="AI67" s="161">
        <f t="shared" si="9"/>
        <v>0</v>
      </c>
      <c r="AJ67" s="161">
        <f t="shared" si="9"/>
        <v>0</v>
      </c>
      <c r="AK67" s="161">
        <f t="shared" si="9"/>
        <v>0</v>
      </c>
      <c r="AL67" s="161">
        <f t="shared" si="9"/>
        <v>0</v>
      </c>
      <c r="AM67" s="161">
        <f t="shared" si="9"/>
        <v>0</v>
      </c>
      <c r="AN67" s="161">
        <f t="shared" si="9"/>
        <v>0</v>
      </c>
      <c r="AO67" s="161">
        <f t="shared" si="9"/>
        <v>0</v>
      </c>
      <c r="AP67" s="161">
        <f t="shared" si="9"/>
        <v>0</v>
      </c>
      <c r="AQ67" s="161">
        <f t="shared" si="9"/>
        <v>0</v>
      </c>
      <c r="AR67" s="161">
        <f t="shared" si="9"/>
        <v>0</v>
      </c>
      <c r="AS67" s="161">
        <f t="shared" si="9"/>
        <v>0</v>
      </c>
      <c r="AT67" s="161">
        <f t="shared" si="9"/>
        <v>0</v>
      </c>
      <c r="AU67" s="161">
        <f t="shared" si="9"/>
        <v>0</v>
      </c>
      <c r="AV67" s="161">
        <f t="shared" si="9"/>
        <v>0</v>
      </c>
      <c r="AW67" s="161">
        <f t="shared" si="9"/>
        <v>0</v>
      </c>
      <c r="AX67" s="161">
        <f t="shared" si="9"/>
        <v>0</v>
      </c>
      <c r="AY67" s="161">
        <f t="shared" si="9"/>
        <v>0</v>
      </c>
      <c r="AZ67" s="161">
        <f t="shared" si="9"/>
        <v>0</v>
      </c>
      <c r="BA67" s="161">
        <f t="shared" si="9"/>
        <v>0</v>
      </c>
      <c r="BB67" s="161">
        <f t="shared" si="9"/>
        <v>0</v>
      </c>
      <c r="BC67" s="161">
        <f t="shared" si="9"/>
        <v>0</v>
      </c>
      <c r="BD67" s="161">
        <f t="shared" si="9"/>
        <v>0</v>
      </c>
      <c r="BE67" s="161">
        <f t="shared" si="9"/>
        <v>0</v>
      </c>
      <c r="BF67" s="161">
        <f t="shared" si="9"/>
        <v>0</v>
      </c>
      <c r="BG67" s="161">
        <f t="shared" si="9"/>
        <v>0</v>
      </c>
      <c r="BH67" s="161">
        <f t="shared" si="9"/>
        <v>0</v>
      </c>
      <c r="BI67" s="161">
        <f t="shared" si="9"/>
        <v>0</v>
      </c>
      <c r="BJ67" s="161">
        <f t="shared" si="9"/>
        <v>0</v>
      </c>
      <c r="BK67" s="161">
        <f t="shared" si="9"/>
        <v>0</v>
      </c>
      <c r="BL67" s="161">
        <f t="shared" si="9"/>
        <v>0</v>
      </c>
      <c r="BM67" s="161">
        <f t="shared" si="9"/>
        <v>0</v>
      </c>
      <c r="BN67" s="161">
        <f t="shared" ref="BN67:CP67" si="10">BN26-BN$10</f>
        <v>0</v>
      </c>
      <c r="BO67" s="161">
        <f t="shared" si="10"/>
        <v>0</v>
      </c>
      <c r="BP67" s="161">
        <f t="shared" si="10"/>
        <v>0</v>
      </c>
      <c r="BQ67" s="161">
        <f t="shared" si="10"/>
        <v>0</v>
      </c>
      <c r="BR67" s="161">
        <f t="shared" si="10"/>
        <v>0</v>
      </c>
      <c r="BS67" s="161">
        <f t="shared" si="10"/>
        <v>0</v>
      </c>
      <c r="BT67" s="161">
        <f t="shared" si="10"/>
        <v>0</v>
      </c>
      <c r="BU67" s="161">
        <f t="shared" si="10"/>
        <v>0</v>
      </c>
      <c r="BV67" s="161">
        <f t="shared" si="10"/>
        <v>0</v>
      </c>
      <c r="BW67" s="161">
        <f t="shared" si="10"/>
        <v>0</v>
      </c>
      <c r="BX67" s="161">
        <f t="shared" si="10"/>
        <v>0</v>
      </c>
      <c r="BY67" s="161">
        <f t="shared" si="10"/>
        <v>0</v>
      </c>
      <c r="BZ67" s="161">
        <f t="shared" si="10"/>
        <v>0</v>
      </c>
      <c r="CA67" s="161">
        <f t="shared" si="10"/>
        <v>0</v>
      </c>
      <c r="CB67" s="161">
        <f t="shared" si="10"/>
        <v>0</v>
      </c>
      <c r="CC67" s="161">
        <f t="shared" si="10"/>
        <v>0</v>
      </c>
      <c r="CD67" s="161">
        <f t="shared" si="10"/>
        <v>0</v>
      </c>
      <c r="CE67" s="161">
        <f t="shared" si="10"/>
        <v>0</v>
      </c>
      <c r="CF67" s="161">
        <f t="shared" si="10"/>
        <v>0</v>
      </c>
      <c r="CG67" s="161">
        <f t="shared" si="10"/>
        <v>0</v>
      </c>
      <c r="CH67" s="161">
        <f t="shared" si="10"/>
        <v>0</v>
      </c>
      <c r="CI67" s="161">
        <f t="shared" si="10"/>
        <v>0</v>
      </c>
      <c r="CJ67" s="161">
        <f t="shared" si="10"/>
        <v>0</v>
      </c>
      <c r="CK67" s="161">
        <f t="shared" si="10"/>
        <v>0</v>
      </c>
      <c r="CL67" s="161">
        <f t="shared" si="10"/>
        <v>0</v>
      </c>
      <c r="CM67" s="161">
        <f t="shared" si="10"/>
        <v>0</v>
      </c>
      <c r="CN67" s="161">
        <f t="shared" si="10"/>
        <v>0</v>
      </c>
      <c r="CO67" s="161">
        <f t="shared" si="10"/>
        <v>0</v>
      </c>
      <c r="CP67" s="161">
        <f t="shared" si="10"/>
        <v>0</v>
      </c>
    </row>
    <row r="68" spans="15:94" ht="15" customHeight="1" x14ac:dyDescent="0.3">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row>
    <row r="69" spans="15:94" ht="15" customHeight="1" x14ac:dyDescent="0.3">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row>
    <row r="70" spans="15:94" ht="15" customHeight="1" x14ac:dyDescent="0.3">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1"/>
      <c r="CH70" s="161"/>
      <c r="CI70" s="161"/>
      <c r="CJ70" s="161"/>
      <c r="CK70" s="161"/>
      <c r="CL70" s="161"/>
      <c r="CM70" s="161"/>
      <c r="CN70" s="161"/>
      <c r="CO70" s="161"/>
      <c r="CP70" s="161"/>
    </row>
    <row r="71" spans="15:94" ht="15" customHeight="1" x14ac:dyDescent="0.3">
      <c r="O71" s="2" t="str">
        <f>Lists!$B$9</f>
        <v>Option 5</v>
      </c>
      <c r="P71" s="161">
        <f>P30-P$10</f>
        <v>0</v>
      </c>
      <c r="Q71" s="161">
        <f t="shared" ref="Q71:BM71" si="11">Q30-Q$10</f>
        <v>0</v>
      </c>
      <c r="R71" s="161">
        <f t="shared" si="11"/>
        <v>0</v>
      </c>
      <c r="S71" s="161">
        <f t="shared" si="11"/>
        <v>0</v>
      </c>
      <c r="T71" s="161">
        <f t="shared" si="11"/>
        <v>0</v>
      </c>
      <c r="U71" s="161">
        <f t="shared" si="11"/>
        <v>0</v>
      </c>
      <c r="V71" s="161">
        <f t="shared" si="11"/>
        <v>0</v>
      </c>
      <c r="W71" s="161">
        <f t="shared" si="11"/>
        <v>0</v>
      </c>
      <c r="X71" s="161">
        <f t="shared" si="11"/>
        <v>0</v>
      </c>
      <c r="Y71" s="161">
        <f t="shared" si="11"/>
        <v>0</v>
      </c>
      <c r="Z71" s="161">
        <f t="shared" si="11"/>
        <v>0</v>
      </c>
      <c r="AA71" s="161">
        <f t="shared" si="11"/>
        <v>0</v>
      </c>
      <c r="AB71" s="161">
        <f t="shared" si="11"/>
        <v>0</v>
      </c>
      <c r="AC71" s="161">
        <f t="shared" si="11"/>
        <v>0</v>
      </c>
      <c r="AD71" s="161">
        <f t="shared" si="11"/>
        <v>0</v>
      </c>
      <c r="AE71" s="161">
        <f t="shared" si="11"/>
        <v>0</v>
      </c>
      <c r="AF71" s="161">
        <f t="shared" si="11"/>
        <v>0</v>
      </c>
      <c r="AG71" s="161">
        <f t="shared" si="11"/>
        <v>0</v>
      </c>
      <c r="AH71" s="161">
        <f t="shared" si="11"/>
        <v>0</v>
      </c>
      <c r="AI71" s="161">
        <f t="shared" si="11"/>
        <v>0</v>
      </c>
      <c r="AJ71" s="161">
        <f t="shared" si="11"/>
        <v>0</v>
      </c>
      <c r="AK71" s="161">
        <f t="shared" si="11"/>
        <v>0</v>
      </c>
      <c r="AL71" s="161">
        <f t="shared" si="11"/>
        <v>0</v>
      </c>
      <c r="AM71" s="161">
        <f t="shared" si="11"/>
        <v>0</v>
      </c>
      <c r="AN71" s="161">
        <f t="shared" si="11"/>
        <v>0</v>
      </c>
      <c r="AO71" s="161">
        <f t="shared" si="11"/>
        <v>0</v>
      </c>
      <c r="AP71" s="161">
        <f t="shared" si="11"/>
        <v>0</v>
      </c>
      <c r="AQ71" s="161">
        <f t="shared" si="11"/>
        <v>0</v>
      </c>
      <c r="AR71" s="161">
        <f t="shared" si="11"/>
        <v>0</v>
      </c>
      <c r="AS71" s="161">
        <f t="shared" si="11"/>
        <v>0</v>
      </c>
      <c r="AT71" s="161">
        <f t="shared" si="11"/>
        <v>0</v>
      </c>
      <c r="AU71" s="161">
        <f t="shared" si="11"/>
        <v>0</v>
      </c>
      <c r="AV71" s="161">
        <f t="shared" si="11"/>
        <v>0</v>
      </c>
      <c r="AW71" s="161">
        <f t="shared" si="11"/>
        <v>0</v>
      </c>
      <c r="AX71" s="161">
        <f t="shared" si="11"/>
        <v>0</v>
      </c>
      <c r="AY71" s="161">
        <f t="shared" si="11"/>
        <v>0</v>
      </c>
      <c r="AZ71" s="161">
        <f t="shared" si="11"/>
        <v>0</v>
      </c>
      <c r="BA71" s="161">
        <f t="shared" si="11"/>
        <v>0</v>
      </c>
      <c r="BB71" s="161">
        <f t="shared" si="11"/>
        <v>0</v>
      </c>
      <c r="BC71" s="161">
        <f t="shared" si="11"/>
        <v>0</v>
      </c>
      <c r="BD71" s="161">
        <f t="shared" si="11"/>
        <v>0</v>
      </c>
      <c r="BE71" s="161">
        <f t="shared" si="11"/>
        <v>0</v>
      </c>
      <c r="BF71" s="161">
        <f t="shared" si="11"/>
        <v>0</v>
      </c>
      <c r="BG71" s="161">
        <f t="shared" si="11"/>
        <v>0</v>
      </c>
      <c r="BH71" s="161">
        <f t="shared" si="11"/>
        <v>0</v>
      </c>
      <c r="BI71" s="161">
        <f t="shared" si="11"/>
        <v>0</v>
      </c>
      <c r="BJ71" s="161">
        <f t="shared" si="11"/>
        <v>0</v>
      </c>
      <c r="BK71" s="161">
        <f t="shared" si="11"/>
        <v>0</v>
      </c>
      <c r="BL71" s="161">
        <f t="shared" si="11"/>
        <v>0</v>
      </c>
      <c r="BM71" s="161">
        <f t="shared" si="11"/>
        <v>0</v>
      </c>
      <c r="BN71" s="161">
        <f t="shared" ref="BN71:CP71" si="12">BN30-BN$10</f>
        <v>0</v>
      </c>
      <c r="BO71" s="161">
        <f t="shared" si="12"/>
        <v>0</v>
      </c>
      <c r="BP71" s="161">
        <f t="shared" si="12"/>
        <v>0</v>
      </c>
      <c r="BQ71" s="161">
        <f t="shared" si="12"/>
        <v>0</v>
      </c>
      <c r="BR71" s="161">
        <f t="shared" si="12"/>
        <v>0</v>
      </c>
      <c r="BS71" s="161">
        <f t="shared" si="12"/>
        <v>0</v>
      </c>
      <c r="BT71" s="161">
        <f t="shared" si="12"/>
        <v>0</v>
      </c>
      <c r="BU71" s="161">
        <f t="shared" si="12"/>
        <v>0</v>
      </c>
      <c r="BV71" s="161">
        <f t="shared" si="12"/>
        <v>0</v>
      </c>
      <c r="BW71" s="161">
        <f t="shared" si="12"/>
        <v>0</v>
      </c>
      <c r="BX71" s="161">
        <f t="shared" si="12"/>
        <v>0</v>
      </c>
      <c r="BY71" s="161">
        <f t="shared" si="12"/>
        <v>0</v>
      </c>
      <c r="BZ71" s="161">
        <f t="shared" si="12"/>
        <v>0</v>
      </c>
      <c r="CA71" s="161">
        <f t="shared" si="12"/>
        <v>0</v>
      </c>
      <c r="CB71" s="161">
        <f t="shared" si="12"/>
        <v>0</v>
      </c>
      <c r="CC71" s="161">
        <f t="shared" si="12"/>
        <v>0</v>
      </c>
      <c r="CD71" s="161">
        <f t="shared" si="12"/>
        <v>0</v>
      </c>
      <c r="CE71" s="161">
        <f t="shared" si="12"/>
        <v>0</v>
      </c>
      <c r="CF71" s="161">
        <f t="shared" si="12"/>
        <v>0</v>
      </c>
      <c r="CG71" s="161">
        <f t="shared" si="12"/>
        <v>0</v>
      </c>
      <c r="CH71" s="161">
        <f t="shared" si="12"/>
        <v>0</v>
      </c>
      <c r="CI71" s="161">
        <f t="shared" si="12"/>
        <v>0</v>
      </c>
      <c r="CJ71" s="161">
        <f t="shared" si="12"/>
        <v>0</v>
      </c>
      <c r="CK71" s="161">
        <f t="shared" si="12"/>
        <v>0</v>
      </c>
      <c r="CL71" s="161">
        <f t="shared" si="12"/>
        <v>0</v>
      </c>
      <c r="CM71" s="161">
        <f t="shared" si="12"/>
        <v>0</v>
      </c>
      <c r="CN71" s="161">
        <f t="shared" si="12"/>
        <v>0</v>
      </c>
      <c r="CO71" s="161">
        <f t="shared" si="12"/>
        <v>0</v>
      </c>
      <c r="CP71" s="161">
        <f t="shared" si="12"/>
        <v>0</v>
      </c>
    </row>
    <row r="72" spans="15:94" ht="15" customHeight="1" x14ac:dyDescent="0.3">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row>
    <row r="73" spans="15:94" ht="15" customHeight="1" x14ac:dyDescent="0.3">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row>
    <row r="74" spans="15:94" ht="15" customHeight="1" x14ac:dyDescent="0.3">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row>
    <row r="75" spans="15:94" ht="15" customHeight="1" x14ac:dyDescent="0.3">
      <c r="O75" s="2" t="str">
        <f>Lists!$B$10</f>
        <v>Option 6</v>
      </c>
      <c r="P75" s="161">
        <f>P34-P$10</f>
        <v>0</v>
      </c>
      <c r="Q75" s="161">
        <f t="shared" ref="Q75:BM75" si="13">Q34-Q$10</f>
        <v>0</v>
      </c>
      <c r="R75" s="161">
        <f t="shared" si="13"/>
        <v>0</v>
      </c>
      <c r="S75" s="161">
        <f t="shared" si="13"/>
        <v>0</v>
      </c>
      <c r="T75" s="161">
        <f t="shared" si="13"/>
        <v>0</v>
      </c>
      <c r="U75" s="161">
        <f t="shared" si="13"/>
        <v>0</v>
      </c>
      <c r="V75" s="161">
        <f t="shared" si="13"/>
        <v>0</v>
      </c>
      <c r="W75" s="161">
        <f t="shared" si="13"/>
        <v>0</v>
      </c>
      <c r="X75" s="161">
        <f t="shared" si="13"/>
        <v>0</v>
      </c>
      <c r="Y75" s="161">
        <f t="shared" si="13"/>
        <v>0</v>
      </c>
      <c r="Z75" s="161">
        <f t="shared" si="13"/>
        <v>0</v>
      </c>
      <c r="AA75" s="161">
        <f t="shared" si="13"/>
        <v>0</v>
      </c>
      <c r="AB75" s="161">
        <f t="shared" si="13"/>
        <v>0</v>
      </c>
      <c r="AC75" s="161">
        <f t="shared" si="13"/>
        <v>0</v>
      </c>
      <c r="AD75" s="161">
        <f t="shared" si="13"/>
        <v>0</v>
      </c>
      <c r="AE75" s="161">
        <f t="shared" si="13"/>
        <v>0</v>
      </c>
      <c r="AF75" s="161">
        <f t="shared" si="13"/>
        <v>0</v>
      </c>
      <c r="AG75" s="161">
        <f t="shared" si="13"/>
        <v>0</v>
      </c>
      <c r="AH75" s="161">
        <f t="shared" si="13"/>
        <v>0</v>
      </c>
      <c r="AI75" s="161">
        <f t="shared" si="13"/>
        <v>0</v>
      </c>
      <c r="AJ75" s="161">
        <f t="shared" si="13"/>
        <v>0</v>
      </c>
      <c r="AK75" s="161">
        <f t="shared" si="13"/>
        <v>0</v>
      </c>
      <c r="AL75" s="161">
        <f t="shared" si="13"/>
        <v>0</v>
      </c>
      <c r="AM75" s="161">
        <f t="shared" si="13"/>
        <v>0</v>
      </c>
      <c r="AN75" s="161">
        <f t="shared" si="13"/>
        <v>0</v>
      </c>
      <c r="AO75" s="161">
        <f t="shared" si="13"/>
        <v>0</v>
      </c>
      <c r="AP75" s="161">
        <f t="shared" si="13"/>
        <v>0</v>
      </c>
      <c r="AQ75" s="161">
        <f t="shared" si="13"/>
        <v>0</v>
      </c>
      <c r="AR75" s="161">
        <f t="shared" si="13"/>
        <v>0</v>
      </c>
      <c r="AS75" s="161">
        <f t="shared" si="13"/>
        <v>0</v>
      </c>
      <c r="AT75" s="161">
        <f t="shared" si="13"/>
        <v>0</v>
      </c>
      <c r="AU75" s="161">
        <f t="shared" si="13"/>
        <v>0</v>
      </c>
      <c r="AV75" s="161">
        <f t="shared" si="13"/>
        <v>0</v>
      </c>
      <c r="AW75" s="161">
        <f t="shared" si="13"/>
        <v>0</v>
      </c>
      <c r="AX75" s="161">
        <f t="shared" si="13"/>
        <v>0</v>
      </c>
      <c r="AY75" s="161">
        <f t="shared" si="13"/>
        <v>0</v>
      </c>
      <c r="AZ75" s="161">
        <f t="shared" si="13"/>
        <v>0</v>
      </c>
      <c r="BA75" s="161">
        <f t="shared" si="13"/>
        <v>0</v>
      </c>
      <c r="BB75" s="161">
        <f t="shared" si="13"/>
        <v>0</v>
      </c>
      <c r="BC75" s="161">
        <f t="shared" si="13"/>
        <v>0</v>
      </c>
      <c r="BD75" s="161">
        <f t="shared" si="13"/>
        <v>0</v>
      </c>
      <c r="BE75" s="161">
        <f t="shared" si="13"/>
        <v>0</v>
      </c>
      <c r="BF75" s="161">
        <f t="shared" si="13"/>
        <v>0</v>
      </c>
      <c r="BG75" s="161">
        <f t="shared" si="13"/>
        <v>0</v>
      </c>
      <c r="BH75" s="161">
        <f t="shared" si="13"/>
        <v>0</v>
      </c>
      <c r="BI75" s="161">
        <f t="shared" si="13"/>
        <v>0</v>
      </c>
      <c r="BJ75" s="161">
        <f t="shared" si="13"/>
        <v>0</v>
      </c>
      <c r="BK75" s="161">
        <f t="shared" si="13"/>
        <v>0</v>
      </c>
      <c r="BL75" s="161">
        <f t="shared" si="13"/>
        <v>0</v>
      </c>
      <c r="BM75" s="161">
        <f t="shared" si="13"/>
        <v>0</v>
      </c>
      <c r="BN75" s="161">
        <f t="shared" ref="BN75:CP75" si="14">BN34-BN$10</f>
        <v>0</v>
      </c>
      <c r="BO75" s="161">
        <f t="shared" si="14"/>
        <v>0</v>
      </c>
      <c r="BP75" s="161">
        <f t="shared" si="14"/>
        <v>0</v>
      </c>
      <c r="BQ75" s="161">
        <f t="shared" si="14"/>
        <v>0</v>
      </c>
      <c r="BR75" s="161">
        <f t="shared" si="14"/>
        <v>0</v>
      </c>
      <c r="BS75" s="161">
        <f t="shared" si="14"/>
        <v>0</v>
      </c>
      <c r="BT75" s="161">
        <f t="shared" si="14"/>
        <v>0</v>
      </c>
      <c r="BU75" s="161">
        <f t="shared" si="14"/>
        <v>0</v>
      </c>
      <c r="BV75" s="161">
        <f t="shared" si="14"/>
        <v>0</v>
      </c>
      <c r="BW75" s="161">
        <f t="shared" si="14"/>
        <v>0</v>
      </c>
      <c r="BX75" s="161">
        <f t="shared" si="14"/>
        <v>0</v>
      </c>
      <c r="BY75" s="161">
        <f t="shared" si="14"/>
        <v>0</v>
      </c>
      <c r="BZ75" s="161">
        <f t="shared" si="14"/>
        <v>0</v>
      </c>
      <c r="CA75" s="161">
        <f t="shared" si="14"/>
        <v>0</v>
      </c>
      <c r="CB75" s="161">
        <f t="shared" si="14"/>
        <v>0</v>
      </c>
      <c r="CC75" s="161">
        <f t="shared" si="14"/>
        <v>0</v>
      </c>
      <c r="CD75" s="161">
        <f t="shared" si="14"/>
        <v>0</v>
      </c>
      <c r="CE75" s="161">
        <f t="shared" si="14"/>
        <v>0</v>
      </c>
      <c r="CF75" s="161">
        <f t="shared" si="14"/>
        <v>0</v>
      </c>
      <c r="CG75" s="161">
        <f t="shared" si="14"/>
        <v>0</v>
      </c>
      <c r="CH75" s="161">
        <f t="shared" si="14"/>
        <v>0</v>
      </c>
      <c r="CI75" s="161">
        <f t="shared" si="14"/>
        <v>0</v>
      </c>
      <c r="CJ75" s="161">
        <f t="shared" si="14"/>
        <v>0</v>
      </c>
      <c r="CK75" s="161">
        <f t="shared" si="14"/>
        <v>0</v>
      </c>
      <c r="CL75" s="161">
        <f t="shared" si="14"/>
        <v>0</v>
      </c>
      <c r="CM75" s="161">
        <f t="shared" si="14"/>
        <v>0</v>
      </c>
      <c r="CN75" s="161">
        <f t="shared" si="14"/>
        <v>0</v>
      </c>
      <c r="CO75" s="161">
        <f t="shared" si="14"/>
        <v>0</v>
      </c>
      <c r="CP75" s="161">
        <f t="shared" si="14"/>
        <v>0</v>
      </c>
    </row>
    <row r="76" spans="15:94" ht="15" customHeight="1" x14ac:dyDescent="0.3">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row>
    <row r="77" spans="15:94" ht="15" customHeight="1" x14ac:dyDescent="0.3">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c r="CA77" s="161"/>
      <c r="CB77" s="161"/>
      <c r="CC77" s="161"/>
      <c r="CD77" s="161"/>
      <c r="CE77" s="161"/>
      <c r="CF77" s="161"/>
      <c r="CG77" s="161"/>
      <c r="CH77" s="161"/>
      <c r="CI77" s="161"/>
      <c r="CJ77" s="161"/>
      <c r="CK77" s="161"/>
      <c r="CL77" s="161"/>
      <c r="CM77" s="161"/>
      <c r="CN77" s="161"/>
      <c r="CO77" s="161"/>
      <c r="CP77" s="161"/>
    </row>
    <row r="78" spans="15:94" ht="15" customHeight="1" x14ac:dyDescent="0.3">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row>
    <row r="79" spans="15:94" ht="15" customHeight="1" x14ac:dyDescent="0.3">
      <c r="O79" s="2" t="str">
        <f>Lists!$B$11</f>
        <v>Option 7</v>
      </c>
      <c r="P79" s="161">
        <f>P38-P$10</f>
        <v>0</v>
      </c>
      <c r="Q79" s="161">
        <f t="shared" ref="Q79:BM79" si="15">Q38-Q$10</f>
        <v>0</v>
      </c>
      <c r="R79" s="161">
        <f t="shared" si="15"/>
        <v>0</v>
      </c>
      <c r="S79" s="161">
        <f t="shared" si="15"/>
        <v>0</v>
      </c>
      <c r="T79" s="161">
        <f t="shared" si="15"/>
        <v>0</v>
      </c>
      <c r="U79" s="161">
        <f t="shared" si="15"/>
        <v>0</v>
      </c>
      <c r="V79" s="161">
        <f t="shared" si="15"/>
        <v>0</v>
      </c>
      <c r="W79" s="161">
        <f t="shared" si="15"/>
        <v>0</v>
      </c>
      <c r="X79" s="161">
        <f t="shared" si="15"/>
        <v>0</v>
      </c>
      <c r="Y79" s="161">
        <f t="shared" si="15"/>
        <v>0</v>
      </c>
      <c r="Z79" s="161">
        <f t="shared" si="15"/>
        <v>0</v>
      </c>
      <c r="AA79" s="161">
        <f t="shared" si="15"/>
        <v>0</v>
      </c>
      <c r="AB79" s="161">
        <f t="shared" si="15"/>
        <v>0</v>
      </c>
      <c r="AC79" s="161">
        <f t="shared" si="15"/>
        <v>0</v>
      </c>
      <c r="AD79" s="161">
        <f t="shared" si="15"/>
        <v>0</v>
      </c>
      <c r="AE79" s="161">
        <f t="shared" si="15"/>
        <v>0</v>
      </c>
      <c r="AF79" s="161">
        <f t="shared" si="15"/>
        <v>0</v>
      </c>
      <c r="AG79" s="161">
        <f t="shared" si="15"/>
        <v>0</v>
      </c>
      <c r="AH79" s="161">
        <f t="shared" si="15"/>
        <v>0</v>
      </c>
      <c r="AI79" s="161">
        <f t="shared" si="15"/>
        <v>0</v>
      </c>
      <c r="AJ79" s="161">
        <f t="shared" si="15"/>
        <v>0</v>
      </c>
      <c r="AK79" s="161">
        <f t="shared" si="15"/>
        <v>0</v>
      </c>
      <c r="AL79" s="161">
        <f t="shared" si="15"/>
        <v>0</v>
      </c>
      <c r="AM79" s="161">
        <f t="shared" si="15"/>
        <v>0</v>
      </c>
      <c r="AN79" s="161">
        <f t="shared" si="15"/>
        <v>0</v>
      </c>
      <c r="AO79" s="161">
        <f t="shared" si="15"/>
        <v>0</v>
      </c>
      <c r="AP79" s="161">
        <f t="shared" si="15"/>
        <v>0</v>
      </c>
      <c r="AQ79" s="161">
        <f t="shared" si="15"/>
        <v>0</v>
      </c>
      <c r="AR79" s="161">
        <f t="shared" si="15"/>
        <v>0</v>
      </c>
      <c r="AS79" s="161">
        <f t="shared" si="15"/>
        <v>0</v>
      </c>
      <c r="AT79" s="161">
        <f t="shared" si="15"/>
        <v>0</v>
      </c>
      <c r="AU79" s="161">
        <f t="shared" si="15"/>
        <v>0</v>
      </c>
      <c r="AV79" s="161">
        <f t="shared" si="15"/>
        <v>0</v>
      </c>
      <c r="AW79" s="161">
        <f t="shared" si="15"/>
        <v>0</v>
      </c>
      <c r="AX79" s="161">
        <f t="shared" si="15"/>
        <v>0</v>
      </c>
      <c r="AY79" s="161">
        <f t="shared" si="15"/>
        <v>0</v>
      </c>
      <c r="AZ79" s="161">
        <f t="shared" si="15"/>
        <v>0</v>
      </c>
      <c r="BA79" s="161">
        <f t="shared" si="15"/>
        <v>0</v>
      </c>
      <c r="BB79" s="161">
        <f t="shared" si="15"/>
        <v>0</v>
      </c>
      <c r="BC79" s="161">
        <f t="shared" si="15"/>
        <v>0</v>
      </c>
      <c r="BD79" s="161">
        <f t="shared" si="15"/>
        <v>0</v>
      </c>
      <c r="BE79" s="161">
        <f t="shared" si="15"/>
        <v>0</v>
      </c>
      <c r="BF79" s="161">
        <f t="shared" si="15"/>
        <v>0</v>
      </c>
      <c r="BG79" s="161">
        <f t="shared" si="15"/>
        <v>0</v>
      </c>
      <c r="BH79" s="161">
        <f t="shared" si="15"/>
        <v>0</v>
      </c>
      <c r="BI79" s="161">
        <f t="shared" si="15"/>
        <v>0</v>
      </c>
      <c r="BJ79" s="161">
        <f t="shared" si="15"/>
        <v>0</v>
      </c>
      <c r="BK79" s="161">
        <f t="shared" si="15"/>
        <v>0</v>
      </c>
      <c r="BL79" s="161">
        <f t="shared" si="15"/>
        <v>0</v>
      </c>
      <c r="BM79" s="161">
        <f t="shared" si="15"/>
        <v>0</v>
      </c>
      <c r="BN79" s="161">
        <f t="shared" ref="BN79:CP79" si="16">BN38-BN$10</f>
        <v>0</v>
      </c>
      <c r="BO79" s="161">
        <f t="shared" si="16"/>
        <v>0</v>
      </c>
      <c r="BP79" s="161">
        <f t="shared" si="16"/>
        <v>0</v>
      </c>
      <c r="BQ79" s="161">
        <f t="shared" si="16"/>
        <v>0</v>
      </c>
      <c r="BR79" s="161">
        <f t="shared" si="16"/>
        <v>0</v>
      </c>
      <c r="BS79" s="161">
        <f t="shared" si="16"/>
        <v>0</v>
      </c>
      <c r="BT79" s="161">
        <f t="shared" si="16"/>
        <v>0</v>
      </c>
      <c r="BU79" s="161">
        <f t="shared" si="16"/>
        <v>0</v>
      </c>
      <c r="BV79" s="161">
        <f t="shared" si="16"/>
        <v>0</v>
      </c>
      <c r="BW79" s="161">
        <f t="shared" si="16"/>
        <v>0</v>
      </c>
      <c r="BX79" s="161">
        <f t="shared" si="16"/>
        <v>0</v>
      </c>
      <c r="BY79" s="161">
        <f t="shared" si="16"/>
        <v>0</v>
      </c>
      <c r="BZ79" s="161">
        <f t="shared" si="16"/>
        <v>0</v>
      </c>
      <c r="CA79" s="161">
        <f t="shared" si="16"/>
        <v>0</v>
      </c>
      <c r="CB79" s="161">
        <f t="shared" si="16"/>
        <v>0</v>
      </c>
      <c r="CC79" s="161">
        <f t="shared" si="16"/>
        <v>0</v>
      </c>
      <c r="CD79" s="161">
        <f t="shared" si="16"/>
        <v>0</v>
      </c>
      <c r="CE79" s="161">
        <f t="shared" si="16"/>
        <v>0</v>
      </c>
      <c r="CF79" s="161">
        <f t="shared" si="16"/>
        <v>0</v>
      </c>
      <c r="CG79" s="161">
        <f t="shared" si="16"/>
        <v>0</v>
      </c>
      <c r="CH79" s="161">
        <f t="shared" si="16"/>
        <v>0</v>
      </c>
      <c r="CI79" s="161">
        <f t="shared" si="16"/>
        <v>0</v>
      </c>
      <c r="CJ79" s="161">
        <f t="shared" si="16"/>
        <v>0</v>
      </c>
      <c r="CK79" s="161">
        <f t="shared" si="16"/>
        <v>0</v>
      </c>
      <c r="CL79" s="161">
        <f t="shared" si="16"/>
        <v>0</v>
      </c>
      <c r="CM79" s="161">
        <f t="shared" si="16"/>
        <v>0</v>
      </c>
      <c r="CN79" s="161">
        <f t="shared" si="16"/>
        <v>0</v>
      </c>
      <c r="CO79" s="161">
        <f t="shared" si="16"/>
        <v>0</v>
      </c>
      <c r="CP79" s="161">
        <f t="shared" si="16"/>
        <v>0</v>
      </c>
    </row>
    <row r="80" spans="15:94" ht="15" customHeight="1" x14ac:dyDescent="0.3">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row>
    <row r="81" spans="1:94" ht="15" customHeight="1" x14ac:dyDescent="0.3">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row>
    <row r="82" spans="1:94" ht="15" customHeight="1" x14ac:dyDescent="0.3">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row>
    <row r="83" spans="1:94" ht="15" customHeight="1" x14ac:dyDescent="0.3">
      <c r="O83" s="2" t="str">
        <f>Lists!$B$12</f>
        <v>Option 8</v>
      </c>
      <c r="P83" s="161">
        <f>P42-P$10</f>
        <v>0</v>
      </c>
      <c r="Q83" s="161">
        <f t="shared" ref="Q83:BM83" si="17">Q42-Q$10</f>
        <v>0</v>
      </c>
      <c r="R83" s="161">
        <f t="shared" si="17"/>
        <v>0</v>
      </c>
      <c r="S83" s="161">
        <f t="shared" si="17"/>
        <v>0</v>
      </c>
      <c r="T83" s="161">
        <f t="shared" si="17"/>
        <v>0</v>
      </c>
      <c r="U83" s="161">
        <f t="shared" si="17"/>
        <v>0</v>
      </c>
      <c r="V83" s="161">
        <f t="shared" si="17"/>
        <v>0</v>
      </c>
      <c r="W83" s="161">
        <f t="shared" si="17"/>
        <v>0</v>
      </c>
      <c r="X83" s="161">
        <f t="shared" si="17"/>
        <v>0</v>
      </c>
      <c r="Y83" s="161">
        <f t="shared" si="17"/>
        <v>0</v>
      </c>
      <c r="Z83" s="161">
        <f t="shared" si="17"/>
        <v>0</v>
      </c>
      <c r="AA83" s="161">
        <f t="shared" si="17"/>
        <v>0</v>
      </c>
      <c r="AB83" s="161">
        <f t="shared" si="17"/>
        <v>0</v>
      </c>
      <c r="AC83" s="161">
        <f t="shared" si="17"/>
        <v>0</v>
      </c>
      <c r="AD83" s="161">
        <f t="shared" si="17"/>
        <v>0</v>
      </c>
      <c r="AE83" s="161">
        <f t="shared" si="17"/>
        <v>0</v>
      </c>
      <c r="AF83" s="161">
        <f t="shared" si="17"/>
        <v>0</v>
      </c>
      <c r="AG83" s="161">
        <f t="shared" si="17"/>
        <v>0</v>
      </c>
      <c r="AH83" s="161">
        <f t="shared" si="17"/>
        <v>0</v>
      </c>
      <c r="AI83" s="161">
        <f t="shared" si="17"/>
        <v>0</v>
      </c>
      <c r="AJ83" s="161">
        <f t="shared" si="17"/>
        <v>0</v>
      </c>
      <c r="AK83" s="161">
        <f t="shared" si="17"/>
        <v>0</v>
      </c>
      <c r="AL83" s="161">
        <f t="shared" si="17"/>
        <v>0</v>
      </c>
      <c r="AM83" s="161">
        <f t="shared" si="17"/>
        <v>0</v>
      </c>
      <c r="AN83" s="161">
        <f t="shared" si="17"/>
        <v>0</v>
      </c>
      <c r="AO83" s="161">
        <f t="shared" si="17"/>
        <v>0</v>
      </c>
      <c r="AP83" s="161">
        <f t="shared" si="17"/>
        <v>0</v>
      </c>
      <c r="AQ83" s="161">
        <f t="shared" si="17"/>
        <v>0</v>
      </c>
      <c r="AR83" s="161">
        <f t="shared" si="17"/>
        <v>0</v>
      </c>
      <c r="AS83" s="161">
        <f t="shared" si="17"/>
        <v>0</v>
      </c>
      <c r="AT83" s="161">
        <f t="shared" si="17"/>
        <v>0</v>
      </c>
      <c r="AU83" s="161">
        <f t="shared" si="17"/>
        <v>0</v>
      </c>
      <c r="AV83" s="161">
        <f t="shared" si="17"/>
        <v>0</v>
      </c>
      <c r="AW83" s="161">
        <f t="shared" si="17"/>
        <v>0</v>
      </c>
      <c r="AX83" s="161">
        <f t="shared" si="17"/>
        <v>0</v>
      </c>
      <c r="AY83" s="161">
        <f t="shared" si="17"/>
        <v>0</v>
      </c>
      <c r="AZ83" s="161">
        <f t="shared" si="17"/>
        <v>0</v>
      </c>
      <c r="BA83" s="161">
        <f t="shared" si="17"/>
        <v>0</v>
      </c>
      <c r="BB83" s="161">
        <f t="shared" si="17"/>
        <v>0</v>
      </c>
      <c r="BC83" s="161">
        <f t="shared" si="17"/>
        <v>0</v>
      </c>
      <c r="BD83" s="161">
        <f t="shared" si="17"/>
        <v>0</v>
      </c>
      <c r="BE83" s="161">
        <f t="shared" si="17"/>
        <v>0</v>
      </c>
      <c r="BF83" s="161">
        <f t="shared" si="17"/>
        <v>0</v>
      </c>
      <c r="BG83" s="161">
        <f t="shared" si="17"/>
        <v>0</v>
      </c>
      <c r="BH83" s="161">
        <f t="shared" si="17"/>
        <v>0</v>
      </c>
      <c r="BI83" s="161">
        <f t="shared" si="17"/>
        <v>0</v>
      </c>
      <c r="BJ83" s="161">
        <f t="shared" si="17"/>
        <v>0</v>
      </c>
      <c r="BK83" s="161">
        <f t="shared" si="17"/>
        <v>0</v>
      </c>
      <c r="BL83" s="161">
        <f t="shared" si="17"/>
        <v>0</v>
      </c>
      <c r="BM83" s="161">
        <f t="shared" si="17"/>
        <v>0</v>
      </c>
      <c r="BN83" s="161">
        <f t="shared" ref="BN83:CP83" si="18">BN42-BN$10</f>
        <v>0</v>
      </c>
      <c r="BO83" s="161">
        <f t="shared" si="18"/>
        <v>0</v>
      </c>
      <c r="BP83" s="161">
        <f t="shared" si="18"/>
        <v>0</v>
      </c>
      <c r="BQ83" s="161">
        <f t="shared" si="18"/>
        <v>0</v>
      </c>
      <c r="BR83" s="161">
        <f t="shared" si="18"/>
        <v>0</v>
      </c>
      <c r="BS83" s="161">
        <f t="shared" si="18"/>
        <v>0</v>
      </c>
      <c r="BT83" s="161">
        <f t="shared" si="18"/>
        <v>0</v>
      </c>
      <c r="BU83" s="161">
        <f t="shared" si="18"/>
        <v>0</v>
      </c>
      <c r="BV83" s="161">
        <f t="shared" si="18"/>
        <v>0</v>
      </c>
      <c r="BW83" s="161">
        <f t="shared" si="18"/>
        <v>0</v>
      </c>
      <c r="BX83" s="161">
        <f t="shared" si="18"/>
        <v>0</v>
      </c>
      <c r="BY83" s="161">
        <f t="shared" si="18"/>
        <v>0</v>
      </c>
      <c r="BZ83" s="161">
        <f t="shared" si="18"/>
        <v>0</v>
      </c>
      <c r="CA83" s="161">
        <f t="shared" si="18"/>
        <v>0</v>
      </c>
      <c r="CB83" s="161">
        <f t="shared" si="18"/>
        <v>0</v>
      </c>
      <c r="CC83" s="161">
        <f t="shared" si="18"/>
        <v>0</v>
      </c>
      <c r="CD83" s="161">
        <f t="shared" si="18"/>
        <v>0</v>
      </c>
      <c r="CE83" s="161">
        <f t="shared" si="18"/>
        <v>0</v>
      </c>
      <c r="CF83" s="161">
        <f t="shared" si="18"/>
        <v>0</v>
      </c>
      <c r="CG83" s="161">
        <f t="shared" si="18"/>
        <v>0</v>
      </c>
      <c r="CH83" s="161">
        <f t="shared" si="18"/>
        <v>0</v>
      </c>
      <c r="CI83" s="161">
        <f t="shared" si="18"/>
        <v>0</v>
      </c>
      <c r="CJ83" s="161">
        <f t="shared" si="18"/>
        <v>0</v>
      </c>
      <c r="CK83" s="161">
        <f t="shared" si="18"/>
        <v>0</v>
      </c>
      <c r="CL83" s="161">
        <f t="shared" si="18"/>
        <v>0</v>
      </c>
      <c r="CM83" s="161">
        <f t="shared" si="18"/>
        <v>0</v>
      </c>
      <c r="CN83" s="161">
        <f t="shared" si="18"/>
        <v>0</v>
      </c>
      <c r="CO83" s="161">
        <f t="shared" si="18"/>
        <v>0</v>
      </c>
      <c r="CP83" s="161">
        <f t="shared" si="18"/>
        <v>0</v>
      </c>
    </row>
    <row r="84" spans="1:94" ht="15" customHeight="1" x14ac:dyDescent="0.3">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c r="BP84" s="161"/>
      <c r="BQ84" s="161"/>
      <c r="BR84" s="161"/>
      <c r="BS84" s="161"/>
      <c r="BT84" s="161"/>
      <c r="BU84" s="161"/>
      <c r="BV84" s="161"/>
      <c r="BW84" s="161"/>
      <c r="BX84" s="161"/>
      <c r="BY84" s="161"/>
      <c r="BZ84" s="161"/>
      <c r="CA84" s="161"/>
      <c r="CB84" s="161"/>
      <c r="CC84" s="161"/>
      <c r="CD84" s="161"/>
      <c r="CE84" s="161"/>
      <c r="CF84" s="161"/>
      <c r="CG84" s="161"/>
      <c r="CH84" s="161"/>
      <c r="CI84" s="161"/>
      <c r="CJ84" s="161"/>
      <c r="CK84" s="161"/>
      <c r="CL84" s="161"/>
      <c r="CM84" s="161"/>
      <c r="CN84" s="161"/>
      <c r="CO84" s="161"/>
      <c r="CP84" s="161"/>
    </row>
    <row r="85" spans="1:94" ht="15" customHeight="1" x14ac:dyDescent="0.3">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row>
    <row r="86" spans="1:94" ht="15" customHeight="1" x14ac:dyDescent="0.3">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row>
    <row r="87" spans="1:94" ht="15" customHeight="1" x14ac:dyDescent="0.3">
      <c r="O87" s="2" t="str">
        <f>Lists!$B$13</f>
        <v>Option 9</v>
      </c>
      <c r="P87" s="161">
        <f>P46-P$10</f>
        <v>0</v>
      </c>
      <c r="Q87" s="161">
        <f t="shared" ref="Q87:BM87" si="19">Q46-Q$10</f>
        <v>0</v>
      </c>
      <c r="R87" s="161">
        <f t="shared" si="19"/>
        <v>0</v>
      </c>
      <c r="S87" s="161">
        <f t="shared" si="19"/>
        <v>0</v>
      </c>
      <c r="T87" s="161">
        <f t="shared" si="19"/>
        <v>0</v>
      </c>
      <c r="U87" s="161">
        <f t="shared" si="19"/>
        <v>0</v>
      </c>
      <c r="V87" s="161">
        <f t="shared" si="19"/>
        <v>0</v>
      </c>
      <c r="W87" s="161">
        <f t="shared" si="19"/>
        <v>0</v>
      </c>
      <c r="X87" s="161">
        <f t="shared" si="19"/>
        <v>0</v>
      </c>
      <c r="Y87" s="161">
        <f t="shared" si="19"/>
        <v>0</v>
      </c>
      <c r="Z87" s="161">
        <f t="shared" si="19"/>
        <v>0</v>
      </c>
      <c r="AA87" s="161">
        <f t="shared" si="19"/>
        <v>0</v>
      </c>
      <c r="AB87" s="161">
        <f t="shared" si="19"/>
        <v>0</v>
      </c>
      <c r="AC87" s="161">
        <f t="shared" si="19"/>
        <v>0</v>
      </c>
      <c r="AD87" s="161">
        <f t="shared" si="19"/>
        <v>0</v>
      </c>
      <c r="AE87" s="161">
        <f t="shared" si="19"/>
        <v>0</v>
      </c>
      <c r="AF87" s="161">
        <f t="shared" si="19"/>
        <v>0</v>
      </c>
      <c r="AG87" s="161">
        <f t="shared" si="19"/>
        <v>0</v>
      </c>
      <c r="AH87" s="161">
        <f t="shared" si="19"/>
        <v>0</v>
      </c>
      <c r="AI87" s="161">
        <f t="shared" si="19"/>
        <v>0</v>
      </c>
      <c r="AJ87" s="161">
        <f t="shared" si="19"/>
        <v>0</v>
      </c>
      <c r="AK87" s="161">
        <f t="shared" si="19"/>
        <v>0</v>
      </c>
      <c r="AL87" s="161">
        <f t="shared" si="19"/>
        <v>0</v>
      </c>
      <c r="AM87" s="161">
        <f t="shared" si="19"/>
        <v>0</v>
      </c>
      <c r="AN87" s="161">
        <f t="shared" si="19"/>
        <v>0</v>
      </c>
      <c r="AO87" s="161">
        <f t="shared" si="19"/>
        <v>0</v>
      </c>
      <c r="AP87" s="161">
        <f t="shared" si="19"/>
        <v>0</v>
      </c>
      <c r="AQ87" s="161">
        <f t="shared" si="19"/>
        <v>0</v>
      </c>
      <c r="AR87" s="161">
        <f t="shared" si="19"/>
        <v>0</v>
      </c>
      <c r="AS87" s="161">
        <f t="shared" si="19"/>
        <v>0</v>
      </c>
      <c r="AT87" s="161">
        <f t="shared" si="19"/>
        <v>0</v>
      </c>
      <c r="AU87" s="161">
        <f t="shared" si="19"/>
        <v>0</v>
      </c>
      <c r="AV87" s="161">
        <f t="shared" si="19"/>
        <v>0</v>
      </c>
      <c r="AW87" s="161">
        <f t="shared" si="19"/>
        <v>0</v>
      </c>
      <c r="AX87" s="161">
        <f t="shared" si="19"/>
        <v>0</v>
      </c>
      <c r="AY87" s="161">
        <f t="shared" si="19"/>
        <v>0</v>
      </c>
      <c r="AZ87" s="161">
        <f t="shared" si="19"/>
        <v>0</v>
      </c>
      <c r="BA87" s="161">
        <f t="shared" si="19"/>
        <v>0</v>
      </c>
      <c r="BB87" s="161">
        <f t="shared" si="19"/>
        <v>0</v>
      </c>
      <c r="BC87" s="161">
        <f t="shared" si="19"/>
        <v>0</v>
      </c>
      <c r="BD87" s="161">
        <f t="shared" si="19"/>
        <v>0</v>
      </c>
      <c r="BE87" s="161">
        <f t="shared" si="19"/>
        <v>0</v>
      </c>
      <c r="BF87" s="161">
        <f t="shared" si="19"/>
        <v>0</v>
      </c>
      <c r="BG87" s="161">
        <f t="shared" si="19"/>
        <v>0</v>
      </c>
      <c r="BH87" s="161">
        <f t="shared" si="19"/>
        <v>0</v>
      </c>
      <c r="BI87" s="161">
        <f t="shared" si="19"/>
        <v>0</v>
      </c>
      <c r="BJ87" s="161">
        <f t="shared" si="19"/>
        <v>0</v>
      </c>
      <c r="BK87" s="161">
        <f t="shared" si="19"/>
        <v>0</v>
      </c>
      <c r="BL87" s="161">
        <f t="shared" si="19"/>
        <v>0</v>
      </c>
      <c r="BM87" s="161">
        <f t="shared" si="19"/>
        <v>0</v>
      </c>
      <c r="BN87" s="161">
        <f t="shared" ref="BN87:CP87" si="20">BN46-BN$10</f>
        <v>0</v>
      </c>
      <c r="BO87" s="161">
        <f t="shared" si="20"/>
        <v>0</v>
      </c>
      <c r="BP87" s="161">
        <f t="shared" si="20"/>
        <v>0</v>
      </c>
      <c r="BQ87" s="161">
        <f t="shared" si="20"/>
        <v>0</v>
      </c>
      <c r="BR87" s="161">
        <f t="shared" si="20"/>
        <v>0</v>
      </c>
      <c r="BS87" s="161">
        <f t="shared" si="20"/>
        <v>0</v>
      </c>
      <c r="BT87" s="161">
        <f t="shared" si="20"/>
        <v>0</v>
      </c>
      <c r="BU87" s="161">
        <f t="shared" si="20"/>
        <v>0</v>
      </c>
      <c r="BV87" s="161">
        <f t="shared" si="20"/>
        <v>0</v>
      </c>
      <c r="BW87" s="161">
        <f t="shared" si="20"/>
        <v>0</v>
      </c>
      <c r="BX87" s="161">
        <f t="shared" si="20"/>
        <v>0</v>
      </c>
      <c r="BY87" s="161">
        <f t="shared" si="20"/>
        <v>0</v>
      </c>
      <c r="BZ87" s="161">
        <f t="shared" si="20"/>
        <v>0</v>
      </c>
      <c r="CA87" s="161">
        <f t="shared" si="20"/>
        <v>0</v>
      </c>
      <c r="CB87" s="161">
        <f t="shared" si="20"/>
        <v>0</v>
      </c>
      <c r="CC87" s="161">
        <f t="shared" si="20"/>
        <v>0</v>
      </c>
      <c r="CD87" s="161">
        <f t="shared" si="20"/>
        <v>0</v>
      </c>
      <c r="CE87" s="161">
        <f t="shared" si="20"/>
        <v>0</v>
      </c>
      <c r="CF87" s="161">
        <f t="shared" si="20"/>
        <v>0</v>
      </c>
      <c r="CG87" s="161">
        <f t="shared" si="20"/>
        <v>0</v>
      </c>
      <c r="CH87" s="161">
        <f t="shared" si="20"/>
        <v>0</v>
      </c>
      <c r="CI87" s="161">
        <f t="shared" si="20"/>
        <v>0</v>
      </c>
      <c r="CJ87" s="161">
        <f t="shared" si="20"/>
        <v>0</v>
      </c>
      <c r="CK87" s="161">
        <f t="shared" si="20"/>
        <v>0</v>
      </c>
      <c r="CL87" s="161">
        <f t="shared" si="20"/>
        <v>0</v>
      </c>
      <c r="CM87" s="161">
        <f t="shared" si="20"/>
        <v>0</v>
      </c>
      <c r="CN87" s="161">
        <f t="shared" si="20"/>
        <v>0</v>
      </c>
      <c r="CO87" s="161">
        <f t="shared" si="20"/>
        <v>0</v>
      </c>
      <c r="CP87" s="161">
        <f t="shared" si="20"/>
        <v>0</v>
      </c>
    </row>
    <row r="88" spans="1:94" ht="15" customHeight="1" x14ac:dyDescent="0.3">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row>
    <row r="89" spans="1:94" ht="15" customHeight="1" x14ac:dyDescent="0.3">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row>
    <row r="90" spans="1:94" ht="15" customHeight="1" x14ac:dyDescent="0.3">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row>
    <row r="91" spans="1:94" ht="15" customHeight="1" x14ac:dyDescent="0.3">
      <c r="O91" s="2" t="str">
        <f>Lists!$B$14</f>
        <v>Option 10</v>
      </c>
      <c r="P91" s="161">
        <f>P50-P$10</f>
        <v>0</v>
      </c>
      <c r="Q91" s="161">
        <f t="shared" ref="Q91:BM91" si="21">Q50-Q$10</f>
        <v>0</v>
      </c>
      <c r="R91" s="161">
        <f t="shared" si="21"/>
        <v>0</v>
      </c>
      <c r="S91" s="161">
        <f t="shared" si="21"/>
        <v>0</v>
      </c>
      <c r="T91" s="161">
        <f t="shared" si="21"/>
        <v>0</v>
      </c>
      <c r="U91" s="161">
        <f t="shared" si="21"/>
        <v>0</v>
      </c>
      <c r="V91" s="161">
        <f t="shared" si="21"/>
        <v>0</v>
      </c>
      <c r="W91" s="161">
        <f t="shared" si="21"/>
        <v>0</v>
      </c>
      <c r="X91" s="161">
        <f t="shared" si="21"/>
        <v>0</v>
      </c>
      <c r="Y91" s="161">
        <f t="shared" si="21"/>
        <v>0</v>
      </c>
      <c r="Z91" s="161">
        <f t="shared" si="21"/>
        <v>0</v>
      </c>
      <c r="AA91" s="161">
        <f t="shared" si="21"/>
        <v>0</v>
      </c>
      <c r="AB91" s="161">
        <f t="shared" si="21"/>
        <v>0</v>
      </c>
      <c r="AC91" s="161">
        <f t="shared" si="21"/>
        <v>0</v>
      </c>
      <c r="AD91" s="161">
        <f t="shared" si="21"/>
        <v>0</v>
      </c>
      <c r="AE91" s="161">
        <f t="shared" si="21"/>
        <v>0</v>
      </c>
      <c r="AF91" s="161">
        <f t="shared" si="21"/>
        <v>0</v>
      </c>
      <c r="AG91" s="161">
        <f t="shared" si="21"/>
        <v>0</v>
      </c>
      <c r="AH91" s="161">
        <f t="shared" si="21"/>
        <v>0</v>
      </c>
      <c r="AI91" s="161">
        <f t="shared" si="21"/>
        <v>0</v>
      </c>
      <c r="AJ91" s="161">
        <f t="shared" si="21"/>
        <v>0</v>
      </c>
      <c r="AK91" s="161">
        <f t="shared" si="21"/>
        <v>0</v>
      </c>
      <c r="AL91" s="161">
        <f t="shared" si="21"/>
        <v>0</v>
      </c>
      <c r="AM91" s="161">
        <f t="shared" si="21"/>
        <v>0</v>
      </c>
      <c r="AN91" s="161">
        <f t="shared" si="21"/>
        <v>0</v>
      </c>
      <c r="AO91" s="161">
        <f t="shared" si="21"/>
        <v>0</v>
      </c>
      <c r="AP91" s="161">
        <f t="shared" si="21"/>
        <v>0</v>
      </c>
      <c r="AQ91" s="161">
        <f t="shared" si="21"/>
        <v>0</v>
      </c>
      <c r="AR91" s="161">
        <f t="shared" si="21"/>
        <v>0</v>
      </c>
      <c r="AS91" s="161">
        <f t="shared" si="21"/>
        <v>0</v>
      </c>
      <c r="AT91" s="161">
        <f t="shared" si="21"/>
        <v>0</v>
      </c>
      <c r="AU91" s="161">
        <f t="shared" si="21"/>
        <v>0</v>
      </c>
      <c r="AV91" s="161">
        <f t="shared" si="21"/>
        <v>0</v>
      </c>
      <c r="AW91" s="161">
        <f t="shared" si="21"/>
        <v>0</v>
      </c>
      <c r="AX91" s="161">
        <f t="shared" si="21"/>
        <v>0</v>
      </c>
      <c r="AY91" s="161">
        <f t="shared" si="21"/>
        <v>0</v>
      </c>
      <c r="AZ91" s="161">
        <f t="shared" si="21"/>
        <v>0</v>
      </c>
      <c r="BA91" s="161">
        <f t="shared" si="21"/>
        <v>0</v>
      </c>
      <c r="BB91" s="161">
        <f t="shared" si="21"/>
        <v>0</v>
      </c>
      <c r="BC91" s="161">
        <f t="shared" si="21"/>
        <v>0</v>
      </c>
      <c r="BD91" s="161">
        <f t="shared" si="21"/>
        <v>0</v>
      </c>
      <c r="BE91" s="161">
        <f t="shared" si="21"/>
        <v>0</v>
      </c>
      <c r="BF91" s="161">
        <f t="shared" si="21"/>
        <v>0</v>
      </c>
      <c r="BG91" s="161">
        <f t="shared" si="21"/>
        <v>0</v>
      </c>
      <c r="BH91" s="161">
        <f t="shared" si="21"/>
        <v>0</v>
      </c>
      <c r="BI91" s="161">
        <f t="shared" si="21"/>
        <v>0</v>
      </c>
      <c r="BJ91" s="161">
        <f t="shared" si="21"/>
        <v>0</v>
      </c>
      <c r="BK91" s="161">
        <f t="shared" si="21"/>
        <v>0</v>
      </c>
      <c r="BL91" s="161">
        <f t="shared" si="21"/>
        <v>0</v>
      </c>
      <c r="BM91" s="161">
        <f t="shared" si="21"/>
        <v>0</v>
      </c>
      <c r="BN91" s="161">
        <f t="shared" ref="BN91:CP91" si="22">BN50-BN$10</f>
        <v>0</v>
      </c>
      <c r="BO91" s="161">
        <f t="shared" si="22"/>
        <v>0</v>
      </c>
      <c r="BP91" s="161">
        <f t="shared" si="22"/>
        <v>0</v>
      </c>
      <c r="BQ91" s="161">
        <f t="shared" si="22"/>
        <v>0</v>
      </c>
      <c r="BR91" s="161">
        <f t="shared" si="22"/>
        <v>0</v>
      </c>
      <c r="BS91" s="161">
        <f t="shared" si="22"/>
        <v>0</v>
      </c>
      <c r="BT91" s="161">
        <f t="shared" si="22"/>
        <v>0</v>
      </c>
      <c r="BU91" s="161">
        <f t="shared" si="22"/>
        <v>0</v>
      </c>
      <c r="BV91" s="161">
        <f t="shared" si="22"/>
        <v>0</v>
      </c>
      <c r="BW91" s="161">
        <f t="shared" si="22"/>
        <v>0</v>
      </c>
      <c r="BX91" s="161">
        <f t="shared" si="22"/>
        <v>0</v>
      </c>
      <c r="BY91" s="161">
        <f t="shared" si="22"/>
        <v>0</v>
      </c>
      <c r="BZ91" s="161">
        <f t="shared" si="22"/>
        <v>0</v>
      </c>
      <c r="CA91" s="161">
        <f t="shared" si="22"/>
        <v>0</v>
      </c>
      <c r="CB91" s="161">
        <f t="shared" si="22"/>
        <v>0</v>
      </c>
      <c r="CC91" s="161">
        <f t="shared" si="22"/>
        <v>0</v>
      </c>
      <c r="CD91" s="161">
        <f t="shared" si="22"/>
        <v>0</v>
      </c>
      <c r="CE91" s="161">
        <f t="shared" si="22"/>
        <v>0</v>
      </c>
      <c r="CF91" s="161">
        <f t="shared" si="22"/>
        <v>0</v>
      </c>
      <c r="CG91" s="161">
        <f t="shared" si="22"/>
        <v>0</v>
      </c>
      <c r="CH91" s="161">
        <f t="shared" si="22"/>
        <v>0</v>
      </c>
      <c r="CI91" s="161">
        <f t="shared" si="22"/>
        <v>0</v>
      </c>
      <c r="CJ91" s="161">
        <f t="shared" si="22"/>
        <v>0</v>
      </c>
      <c r="CK91" s="161">
        <f t="shared" si="22"/>
        <v>0</v>
      </c>
      <c r="CL91" s="161">
        <f t="shared" si="22"/>
        <v>0</v>
      </c>
      <c r="CM91" s="161">
        <f t="shared" si="22"/>
        <v>0</v>
      </c>
      <c r="CN91" s="161">
        <f t="shared" si="22"/>
        <v>0</v>
      </c>
      <c r="CO91" s="161">
        <f t="shared" si="22"/>
        <v>0</v>
      </c>
      <c r="CP91" s="161">
        <f t="shared" si="22"/>
        <v>0</v>
      </c>
    </row>
    <row r="92" spans="1:94" ht="15" customHeight="1" x14ac:dyDescent="0.3">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row>
    <row r="93" spans="1:94" ht="15" customHeight="1" x14ac:dyDescent="0.3">
      <c r="A93" s="17"/>
      <c r="B93" s="17"/>
      <c r="C93" s="17"/>
      <c r="D93" s="17"/>
      <c r="E93" s="17"/>
      <c r="F93" s="17"/>
      <c r="G93" s="17"/>
      <c r="H93" s="17"/>
      <c r="I93" s="17"/>
      <c r="J93" s="17"/>
      <c r="K93" s="17"/>
      <c r="L93" s="17"/>
      <c r="M93" s="17"/>
      <c r="N93" s="17"/>
      <c r="O93" s="17"/>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row>
    <row r="94" spans="1:94" ht="15" customHeight="1" x14ac:dyDescent="0.3">
      <c r="A94" s="2" t="s">
        <v>160</v>
      </c>
      <c r="O94" s="93" t="str">
        <f t="shared" ref="O94:AT94" si="23">O4</f>
        <v>Timeline</v>
      </c>
      <c r="P94" s="93">
        <f t="shared" si="23"/>
        <v>0</v>
      </c>
      <c r="Q94" s="93">
        <f t="shared" si="23"/>
        <v>1</v>
      </c>
      <c r="R94" s="93">
        <f t="shared" si="23"/>
        <v>2</v>
      </c>
      <c r="S94" s="93">
        <f t="shared" si="23"/>
        <v>3</v>
      </c>
      <c r="T94" s="93">
        <f t="shared" si="23"/>
        <v>4</v>
      </c>
      <c r="U94" s="93">
        <f t="shared" si="23"/>
        <v>5</v>
      </c>
      <c r="V94" s="93">
        <f t="shared" si="23"/>
        <v>6</v>
      </c>
      <c r="W94" s="93">
        <f t="shared" si="23"/>
        <v>7</v>
      </c>
      <c r="X94" s="93">
        <f t="shared" si="23"/>
        <v>8</v>
      </c>
      <c r="Y94" s="93">
        <f t="shared" si="23"/>
        <v>9</v>
      </c>
      <c r="Z94" s="93">
        <f t="shared" si="23"/>
        <v>10</v>
      </c>
      <c r="AA94" s="93">
        <f t="shared" si="23"/>
        <v>11</v>
      </c>
      <c r="AB94" s="93">
        <f t="shared" si="23"/>
        <v>12</v>
      </c>
      <c r="AC94" s="93">
        <f t="shared" si="23"/>
        <v>13</v>
      </c>
      <c r="AD94" s="93">
        <f t="shared" si="23"/>
        <v>14</v>
      </c>
      <c r="AE94" s="93">
        <f t="shared" si="23"/>
        <v>15</v>
      </c>
      <c r="AF94" s="93">
        <f t="shared" si="23"/>
        <v>16</v>
      </c>
      <c r="AG94" s="93">
        <f t="shared" si="23"/>
        <v>17</v>
      </c>
      <c r="AH94" s="93">
        <f t="shared" si="23"/>
        <v>18</v>
      </c>
      <c r="AI94" s="93">
        <f t="shared" si="23"/>
        <v>19</v>
      </c>
      <c r="AJ94" s="93">
        <f t="shared" si="23"/>
        <v>20</v>
      </c>
      <c r="AK94" s="93">
        <f t="shared" si="23"/>
        <v>21</v>
      </c>
      <c r="AL94" s="93">
        <f t="shared" si="23"/>
        <v>22</v>
      </c>
      <c r="AM94" s="93">
        <f t="shared" si="23"/>
        <v>23</v>
      </c>
      <c r="AN94" s="93">
        <f t="shared" si="23"/>
        <v>24</v>
      </c>
      <c r="AO94" s="93">
        <f t="shared" si="23"/>
        <v>25</v>
      </c>
      <c r="AP94" s="93">
        <f t="shared" si="23"/>
        <v>26</v>
      </c>
      <c r="AQ94" s="93">
        <f t="shared" si="23"/>
        <v>27</v>
      </c>
      <c r="AR94" s="93">
        <f t="shared" si="23"/>
        <v>28</v>
      </c>
      <c r="AS94" s="93">
        <f t="shared" si="23"/>
        <v>29</v>
      </c>
      <c r="AT94" s="93">
        <f t="shared" si="23"/>
        <v>30</v>
      </c>
      <c r="AU94" s="93">
        <f t="shared" ref="AU94:BZ94" si="24">AU4</f>
        <v>31</v>
      </c>
      <c r="AV94" s="93">
        <f t="shared" si="24"/>
        <v>32</v>
      </c>
      <c r="AW94" s="93">
        <f t="shared" si="24"/>
        <v>33</v>
      </c>
      <c r="AX94" s="93">
        <f t="shared" si="24"/>
        <v>34</v>
      </c>
      <c r="AY94" s="93">
        <f t="shared" si="24"/>
        <v>35</v>
      </c>
      <c r="AZ94" s="93">
        <f t="shared" si="24"/>
        <v>36</v>
      </c>
      <c r="BA94" s="93">
        <f t="shared" si="24"/>
        <v>37</v>
      </c>
      <c r="BB94" s="93">
        <f t="shared" si="24"/>
        <v>38</v>
      </c>
      <c r="BC94" s="93">
        <f t="shared" si="24"/>
        <v>39</v>
      </c>
      <c r="BD94" s="93">
        <f t="shared" si="24"/>
        <v>40</v>
      </c>
      <c r="BE94" s="93">
        <f t="shared" si="24"/>
        <v>41</v>
      </c>
      <c r="BF94" s="93">
        <f t="shared" si="24"/>
        <v>42</v>
      </c>
      <c r="BG94" s="93">
        <f t="shared" si="24"/>
        <v>43</v>
      </c>
      <c r="BH94" s="93">
        <f t="shared" si="24"/>
        <v>44</v>
      </c>
      <c r="BI94" s="93">
        <f t="shared" si="24"/>
        <v>45</v>
      </c>
      <c r="BJ94" s="93">
        <f t="shared" si="24"/>
        <v>46</v>
      </c>
      <c r="BK94" s="93">
        <f t="shared" si="24"/>
        <v>47</v>
      </c>
      <c r="BL94" s="93">
        <f t="shared" si="24"/>
        <v>48</v>
      </c>
      <c r="BM94" s="93">
        <f t="shared" si="24"/>
        <v>49</v>
      </c>
      <c r="BN94" s="93">
        <f t="shared" si="24"/>
        <v>50</v>
      </c>
      <c r="BO94" s="93">
        <f t="shared" si="24"/>
        <v>51</v>
      </c>
      <c r="BP94" s="93">
        <f t="shared" si="24"/>
        <v>52</v>
      </c>
      <c r="BQ94" s="93">
        <f t="shared" si="24"/>
        <v>53</v>
      </c>
      <c r="BR94" s="93">
        <f t="shared" si="24"/>
        <v>54</v>
      </c>
      <c r="BS94" s="93">
        <f t="shared" si="24"/>
        <v>55</v>
      </c>
      <c r="BT94" s="93">
        <f t="shared" si="24"/>
        <v>56</v>
      </c>
      <c r="BU94" s="93">
        <f t="shared" si="24"/>
        <v>57</v>
      </c>
      <c r="BV94" s="93">
        <f t="shared" si="24"/>
        <v>58</v>
      </c>
      <c r="BW94" s="93">
        <f t="shared" si="24"/>
        <v>59</v>
      </c>
      <c r="BX94" s="93">
        <f t="shared" si="24"/>
        <v>60</v>
      </c>
      <c r="BY94" s="93">
        <f t="shared" si="24"/>
        <v>61</v>
      </c>
      <c r="BZ94" s="93">
        <f t="shared" si="24"/>
        <v>62</v>
      </c>
      <c r="CA94" s="93">
        <f t="shared" ref="CA94:CP94" si="25">CA4</f>
        <v>63</v>
      </c>
      <c r="CB94" s="93">
        <f t="shared" si="25"/>
        <v>64</v>
      </c>
      <c r="CC94" s="93">
        <f t="shared" si="25"/>
        <v>65</v>
      </c>
      <c r="CD94" s="93">
        <f t="shared" si="25"/>
        <v>66</v>
      </c>
      <c r="CE94" s="93">
        <f t="shared" si="25"/>
        <v>67</v>
      </c>
      <c r="CF94" s="93">
        <f t="shared" si="25"/>
        <v>68</v>
      </c>
      <c r="CG94" s="93">
        <f t="shared" si="25"/>
        <v>69</v>
      </c>
      <c r="CH94" s="93">
        <f t="shared" si="25"/>
        <v>70</v>
      </c>
      <c r="CI94" s="93">
        <f t="shared" si="25"/>
        <v>71</v>
      </c>
      <c r="CJ94" s="93">
        <f t="shared" si="25"/>
        <v>72</v>
      </c>
      <c r="CK94" s="93">
        <f t="shared" si="25"/>
        <v>73</v>
      </c>
      <c r="CL94" s="93">
        <f t="shared" si="25"/>
        <v>74</v>
      </c>
      <c r="CM94" s="93">
        <f t="shared" si="25"/>
        <v>75</v>
      </c>
      <c r="CN94" s="93">
        <f t="shared" si="25"/>
        <v>76</v>
      </c>
      <c r="CO94" s="93">
        <f t="shared" si="25"/>
        <v>77</v>
      </c>
      <c r="CP94" s="93">
        <f t="shared" si="25"/>
        <v>78</v>
      </c>
    </row>
    <row r="95" spans="1:94" ht="15" customHeight="1" x14ac:dyDescent="0.3">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row>
    <row r="96" spans="1:94" ht="15" customHeight="1" x14ac:dyDescent="0.3">
      <c r="O96" s="2" t="str">
        <f>Lists!$B$4</f>
        <v>Base Case</v>
      </c>
      <c r="P96" s="161">
        <f>P10</f>
        <v>0</v>
      </c>
      <c r="Q96" s="161">
        <f>P96+Q10</f>
        <v>0</v>
      </c>
      <c r="R96" s="161">
        <f t="shared" ref="R96:BL96" si="26">Q96+R10</f>
        <v>0</v>
      </c>
      <c r="S96" s="161">
        <f t="shared" si="26"/>
        <v>0</v>
      </c>
      <c r="T96" s="161">
        <f t="shared" si="26"/>
        <v>0</v>
      </c>
      <c r="U96" s="161">
        <f t="shared" si="26"/>
        <v>0</v>
      </c>
      <c r="V96" s="161">
        <f t="shared" si="26"/>
        <v>0</v>
      </c>
      <c r="W96" s="161">
        <f t="shared" si="26"/>
        <v>0</v>
      </c>
      <c r="X96" s="161">
        <f t="shared" si="26"/>
        <v>0</v>
      </c>
      <c r="Y96" s="161">
        <f t="shared" si="26"/>
        <v>0</v>
      </c>
      <c r="Z96" s="161">
        <f t="shared" si="26"/>
        <v>0</v>
      </c>
      <c r="AA96" s="161">
        <f t="shared" si="26"/>
        <v>0</v>
      </c>
      <c r="AB96" s="161">
        <f t="shared" si="26"/>
        <v>0</v>
      </c>
      <c r="AC96" s="161">
        <f t="shared" si="26"/>
        <v>0</v>
      </c>
      <c r="AD96" s="161">
        <f t="shared" si="26"/>
        <v>0</v>
      </c>
      <c r="AE96" s="161">
        <f t="shared" si="26"/>
        <v>0</v>
      </c>
      <c r="AF96" s="161">
        <f t="shared" si="26"/>
        <v>0</v>
      </c>
      <c r="AG96" s="161">
        <f t="shared" si="26"/>
        <v>0</v>
      </c>
      <c r="AH96" s="161">
        <f t="shared" si="26"/>
        <v>0</v>
      </c>
      <c r="AI96" s="161">
        <f t="shared" si="26"/>
        <v>0</v>
      </c>
      <c r="AJ96" s="161">
        <f t="shared" si="26"/>
        <v>0</v>
      </c>
      <c r="AK96" s="161">
        <f t="shared" si="26"/>
        <v>0</v>
      </c>
      <c r="AL96" s="161">
        <f t="shared" si="26"/>
        <v>0</v>
      </c>
      <c r="AM96" s="161">
        <f t="shared" si="26"/>
        <v>0</v>
      </c>
      <c r="AN96" s="161">
        <f t="shared" si="26"/>
        <v>0</v>
      </c>
      <c r="AO96" s="161">
        <f t="shared" si="26"/>
        <v>0</v>
      </c>
      <c r="AP96" s="161">
        <f t="shared" si="26"/>
        <v>0</v>
      </c>
      <c r="AQ96" s="161">
        <f t="shared" si="26"/>
        <v>0</v>
      </c>
      <c r="AR96" s="161">
        <f t="shared" si="26"/>
        <v>0</v>
      </c>
      <c r="AS96" s="161">
        <f t="shared" si="26"/>
        <v>0</v>
      </c>
      <c r="AT96" s="161">
        <f t="shared" si="26"/>
        <v>0</v>
      </c>
      <c r="AU96" s="161">
        <f t="shared" si="26"/>
        <v>0</v>
      </c>
      <c r="AV96" s="161">
        <f t="shared" si="26"/>
        <v>0</v>
      </c>
      <c r="AW96" s="161">
        <f t="shared" si="26"/>
        <v>0</v>
      </c>
      <c r="AX96" s="161">
        <f t="shared" si="26"/>
        <v>0</v>
      </c>
      <c r="AY96" s="161">
        <f t="shared" si="26"/>
        <v>0</v>
      </c>
      <c r="AZ96" s="161">
        <f t="shared" si="26"/>
        <v>0</v>
      </c>
      <c r="BA96" s="161">
        <f t="shared" si="26"/>
        <v>0</v>
      </c>
      <c r="BB96" s="161">
        <f t="shared" si="26"/>
        <v>0</v>
      </c>
      <c r="BC96" s="161">
        <f t="shared" si="26"/>
        <v>0</v>
      </c>
      <c r="BD96" s="161">
        <f t="shared" si="26"/>
        <v>0</v>
      </c>
      <c r="BE96" s="161">
        <f t="shared" si="26"/>
        <v>0</v>
      </c>
      <c r="BF96" s="161">
        <f t="shared" si="26"/>
        <v>0</v>
      </c>
      <c r="BG96" s="161">
        <f t="shared" si="26"/>
        <v>0</v>
      </c>
      <c r="BH96" s="161">
        <f t="shared" si="26"/>
        <v>0</v>
      </c>
      <c r="BI96" s="161">
        <f t="shared" si="26"/>
        <v>0</v>
      </c>
      <c r="BJ96" s="161">
        <f t="shared" si="26"/>
        <v>0</v>
      </c>
      <c r="BK96" s="161">
        <f t="shared" si="26"/>
        <v>0</v>
      </c>
      <c r="BL96" s="161">
        <f t="shared" si="26"/>
        <v>0</v>
      </c>
      <c r="BM96" s="161">
        <f>BL96+BM10</f>
        <v>0</v>
      </c>
      <c r="BN96" s="161">
        <f t="shared" ref="BN96:CP96" si="27">BM96+BN10</f>
        <v>0</v>
      </c>
      <c r="BO96" s="161">
        <f t="shared" si="27"/>
        <v>0</v>
      </c>
      <c r="BP96" s="161">
        <f t="shared" si="27"/>
        <v>0</v>
      </c>
      <c r="BQ96" s="161">
        <f t="shared" si="27"/>
        <v>0</v>
      </c>
      <c r="BR96" s="161">
        <f t="shared" si="27"/>
        <v>0</v>
      </c>
      <c r="BS96" s="161">
        <f t="shared" si="27"/>
        <v>0</v>
      </c>
      <c r="BT96" s="161">
        <f t="shared" si="27"/>
        <v>0</v>
      </c>
      <c r="BU96" s="161">
        <f t="shared" si="27"/>
        <v>0</v>
      </c>
      <c r="BV96" s="161">
        <f t="shared" si="27"/>
        <v>0</v>
      </c>
      <c r="BW96" s="161">
        <f t="shared" si="27"/>
        <v>0</v>
      </c>
      <c r="BX96" s="161">
        <f t="shared" si="27"/>
        <v>0</v>
      </c>
      <c r="BY96" s="161">
        <f t="shared" si="27"/>
        <v>0</v>
      </c>
      <c r="BZ96" s="161">
        <f t="shared" si="27"/>
        <v>0</v>
      </c>
      <c r="CA96" s="161">
        <f t="shared" si="27"/>
        <v>0</v>
      </c>
      <c r="CB96" s="161">
        <f t="shared" si="27"/>
        <v>0</v>
      </c>
      <c r="CC96" s="161">
        <f t="shared" si="27"/>
        <v>0</v>
      </c>
      <c r="CD96" s="161">
        <f t="shared" si="27"/>
        <v>0</v>
      </c>
      <c r="CE96" s="161">
        <f t="shared" si="27"/>
        <v>0</v>
      </c>
      <c r="CF96" s="161">
        <f t="shared" si="27"/>
        <v>0</v>
      </c>
      <c r="CG96" s="161">
        <f t="shared" si="27"/>
        <v>0</v>
      </c>
      <c r="CH96" s="161">
        <f t="shared" si="27"/>
        <v>0</v>
      </c>
      <c r="CI96" s="161">
        <f t="shared" si="27"/>
        <v>0</v>
      </c>
      <c r="CJ96" s="161">
        <f t="shared" si="27"/>
        <v>0</v>
      </c>
      <c r="CK96" s="161">
        <f t="shared" si="27"/>
        <v>0</v>
      </c>
      <c r="CL96" s="161">
        <f t="shared" si="27"/>
        <v>0</v>
      </c>
      <c r="CM96" s="161">
        <f t="shared" si="27"/>
        <v>0</v>
      </c>
      <c r="CN96" s="161">
        <f t="shared" si="27"/>
        <v>0</v>
      </c>
      <c r="CO96" s="161">
        <f t="shared" si="27"/>
        <v>0</v>
      </c>
      <c r="CP96" s="161">
        <f t="shared" si="27"/>
        <v>0</v>
      </c>
    </row>
    <row r="97" spans="15:94" ht="15" customHeight="1" x14ac:dyDescent="0.3">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row>
    <row r="98" spans="15:94" ht="15" customHeight="1" x14ac:dyDescent="0.3">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row>
    <row r="99" spans="15:94" ht="15" customHeight="1" x14ac:dyDescent="0.3">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row>
    <row r="100" spans="15:94" ht="15" customHeight="1" x14ac:dyDescent="0.3">
      <c r="O100" s="2" t="str">
        <f>Lists!$B$5</f>
        <v>Option 1</v>
      </c>
      <c r="P100" s="161">
        <f>P55</f>
        <v>0</v>
      </c>
      <c r="Q100" s="161">
        <f>P100+Q55</f>
        <v>0</v>
      </c>
      <c r="R100" s="161">
        <f t="shared" ref="R100:BM100" si="28">Q100+R55</f>
        <v>0</v>
      </c>
      <c r="S100" s="161">
        <f t="shared" si="28"/>
        <v>0</v>
      </c>
      <c r="T100" s="161">
        <f t="shared" si="28"/>
        <v>0</v>
      </c>
      <c r="U100" s="161">
        <f t="shared" si="28"/>
        <v>0</v>
      </c>
      <c r="V100" s="161">
        <f t="shared" si="28"/>
        <v>0</v>
      </c>
      <c r="W100" s="161">
        <f t="shared" si="28"/>
        <v>0</v>
      </c>
      <c r="X100" s="161">
        <f t="shared" si="28"/>
        <v>0</v>
      </c>
      <c r="Y100" s="161">
        <f t="shared" si="28"/>
        <v>0</v>
      </c>
      <c r="Z100" s="161">
        <f t="shared" si="28"/>
        <v>0</v>
      </c>
      <c r="AA100" s="161">
        <f t="shared" si="28"/>
        <v>0</v>
      </c>
      <c r="AB100" s="161">
        <f t="shared" si="28"/>
        <v>0</v>
      </c>
      <c r="AC100" s="161">
        <f t="shared" si="28"/>
        <v>0</v>
      </c>
      <c r="AD100" s="161">
        <f t="shared" si="28"/>
        <v>0</v>
      </c>
      <c r="AE100" s="161">
        <f t="shared" si="28"/>
        <v>0</v>
      </c>
      <c r="AF100" s="161">
        <f t="shared" si="28"/>
        <v>0</v>
      </c>
      <c r="AG100" s="161">
        <f t="shared" si="28"/>
        <v>0</v>
      </c>
      <c r="AH100" s="161">
        <f t="shared" si="28"/>
        <v>0</v>
      </c>
      <c r="AI100" s="161">
        <f t="shared" si="28"/>
        <v>0</v>
      </c>
      <c r="AJ100" s="161">
        <f t="shared" si="28"/>
        <v>0</v>
      </c>
      <c r="AK100" s="161">
        <f t="shared" si="28"/>
        <v>0</v>
      </c>
      <c r="AL100" s="161">
        <f t="shared" si="28"/>
        <v>0</v>
      </c>
      <c r="AM100" s="161">
        <f t="shared" si="28"/>
        <v>0</v>
      </c>
      <c r="AN100" s="161">
        <f t="shared" si="28"/>
        <v>0</v>
      </c>
      <c r="AO100" s="161">
        <f t="shared" si="28"/>
        <v>0</v>
      </c>
      <c r="AP100" s="161">
        <f t="shared" si="28"/>
        <v>0</v>
      </c>
      <c r="AQ100" s="161">
        <f t="shared" si="28"/>
        <v>0</v>
      </c>
      <c r="AR100" s="161">
        <f t="shared" si="28"/>
        <v>0</v>
      </c>
      <c r="AS100" s="161">
        <f t="shared" si="28"/>
        <v>0</v>
      </c>
      <c r="AT100" s="161">
        <f t="shared" si="28"/>
        <v>0</v>
      </c>
      <c r="AU100" s="161">
        <f t="shared" si="28"/>
        <v>0</v>
      </c>
      <c r="AV100" s="161">
        <f t="shared" si="28"/>
        <v>0</v>
      </c>
      <c r="AW100" s="161">
        <f t="shared" si="28"/>
        <v>0</v>
      </c>
      <c r="AX100" s="161">
        <f t="shared" si="28"/>
        <v>0</v>
      </c>
      <c r="AY100" s="161">
        <f t="shared" si="28"/>
        <v>0</v>
      </c>
      <c r="AZ100" s="161">
        <f t="shared" si="28"/>
        <v>0</v>
      </c>
      <c r="BA100" s="161">
        <f t="shared" si="28"/>
        <v>0</v>
      </c>
      <c r="BB100" s="161">
        <f t="shared" si="28"/>
        <v>0</v>
      </c>
      <c r="BC100" s="161">
        <f t="shared" si="28"/>
        <v>0</v>
      </c>
      <c r="BD100" s="161">
        <f t="shared" si="28"/>
        <v>0</v>
      </c>
      <c r="BE100" s="161">
        <f t="shared" si="28"/>
        <v>0</v>
      </c>
      <c r="BF100" s="161">
        <f t="shared" si="28"/>
        <v>0</v>
      </c>
      <c r="BG100" s="161">
        <f t="shared" si="28"/>
        <v>0</v>
      </c>
      <c r="BH100" s="161">
        <f t="shared" si="28"/>
        <v>0</v>
      </c>
      <c r="BI100" s="161">
        <f t="shared" si="28"/>
        <v>0</v>
      </c>
      <c r="BJ100" s="161">
        <f t="shared" si="28"/>
        <v>0</v>
      </c>
      <c r="BK100" s="161">
        <f t="shared" si="28"/>
        <v>0</v>
      </c>
      <c r="BL100" s="161">
        <f t="shared" si="28"/>
        <v>0</v>
      </c>
      <c r="BM100" s="161">
        <f t="shared" si="28"/>
        <v>0</v>
      </c>
      <c r="BN100" s="161">
        <f t="shared" ref="BN100" si="29">BM100+BN55</f>
        <v>0</v>
      </c>
      <c r="BO100" s="161">
        <f t="shared" ref="BO100" si="30">BN100+BO55</f>
        <v>0</v>
      </c>
      <c r="BP100" s="161">
        <f t="shared" ref="BP100" si="31">BO100+BP55</f>
        <v>0</v>
      </c>
      <c r="BQ100" s="161">
        <f t="shared" ref="BQ100" si="32">BP100+BQ55</f>
        <v>0</v>
      </c>
      <c r="BR100" s="161">
        <f t="shared" ref="BR100" si="33">BQ100+BR55</f>
        <v>0</v>
      </c>
      <c r="BS100" s="161">
        <f t="shared" ref="BS100" si="34">BR100+BS55</f>
        <v>0</v>
      </c>
      <c r="BT100" s="161">
        <f t="shared" ref="BT100" si="35">BS100+BT55</f>
        <v>0</v>
      </c>
      <c r="BU100" s="161">
        <f t="shared" ref="BU100" si="36">BT100+BU55</f>
        <v>0</v>
      </c>
      <c r="BV100" s="161">
        <f t="shared" ref="BV100" si="37">BU100+BV55</f>
        <v>0</v>
      </c>
      <c r="BW100" s="161">
        <f t="shared" ref="BW100" si="38">BV100+BW55</f>
        <v>0</v>
      </c>
      <c r="BX100" s="161">
        <f t="shared" ref="BX100" si="39">BW100+BX55</f>
        <v>0</v>
      </c>
      <c r="BY100" s="161">
        <f t="shared" ref="BY100" si="40">BX100+BY55</f>
        <v>0</v>
      </c>
      <c r="BZ100" s="161">
        <f t="shared" ref="BZ100" si="41">BY100+BZ55</f>
        <v>0</v>
      </c>
      <c r="CA100" s="161">
        <f t="shared" ref="CA100" si="42">BZ100+CA55</f>
        <v>0</v>
      </c>
      <c r="CB100" s="161">
        <f t="shared" ref="CB100" si="43">CA100+CB55</f>
        <v>0</v>
      </c>
      <c r="CC100" s="161">
        <f t="shared" ref="CC100" si="44">CB100+CC55</f>
        <v>0</v>
      </c>
      <c r="CD100" s="161">
        <f t="shared" ref="CD100" si="45">CC100+CD55</f>
        <v>0</v>
      </c>
      <c r="CE100" s="161">
        <f t="shared" ref="CE100" si="46">CD100+CE55</f>
        <v>0</v>
      </c>
      <c r="CF100" s="161">
        <f t="shared" ref="CF100" si="47">CE100+CF55</f>
        <v>0</v>
      </c>
      <c r="CG100" s="161">
        <f t="shared" ref="CG100" si="48">CF100+CG55</f>
        <v>0</v>
      </c>
      <c r="CH100" s="161">
        <f t="shared" ref="CH100" si="49">CG100+CH55</f>
        <v>0</v>
      </c>
      <c r="CI100" s="161">
        <f t="shared" ref="CI100" si="50">CH100+CI55</f>
        <v>0</v>
      </c>
      <c r="CJ100" s="161">
        <f t="shared" ref="CJ100" si="51">CI100+CJ55</f>
        <v>0</v>
      </c>
      <c r="CK100" s="161">
        <f t="shared" ref="CK100" si="52">CJ100+CK55</f>
        <v>0</v>
      </c>
      <c r="CL100" s="161">
        <f t="shared" ref="CL100" si="53">CK100+CL55</f>
        <v>0</v>
      </c>
      <c r="CM100" s="161">
        <f t="shared" ref="CM100" si="54">CL100+CM55</f>
        <v>0</v>
      </c>
      <c r="CN100" s="161">
        <f t="shared" ref="CN100" si="55">CM100+CN55</f>
        <v>0</v>
      </c>
      <c r="CO100" s="161">
        <f t="shared" ref="CO100" si="56">CN100+CO55</f>
        <v>0</v>
      </c>
      <c r="CP100" s="161">
        <f t="shared" ref="CP100" si="57">CO100+CP55</f>
        <v>0</v>
      </c>
    </row>
    <row r="101" spans="15:94" ht="15" customHeight="1" x14ac:dyDescent="0.3">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row>
    <row r="102" spans="15:94" ht="15" customHeight="1" x14ac:dyDescent="0.3">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row>
    <row r="103" spans="15:94" ht="15" customHeight="1" x14ac:dyDescent="0.3">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row>
    <row r="104" spans="15:94" ht="15" customHeight="1" x14ac:dyDescent="0.3">
      <c r="O104" s="2" t="str">
        <f>Lists!$B$6</f>
        <v>Option 2</v>
      </c>
      <c r="P104" s="161">
        <f>P59</f>
        <v>0</v>
      </c>
      <c r="Q104" s="161">
        <f>P104+Q59</f>
        <v>0</v>
      </c>
      <c r="R104" s="161">
        <f t="shared" ref="R104:BM104" si="58">Q104+R59</f>
        <v>0</v>
      </c>
      <c r="S104" s="161">
        <f t="shared" si="58"/>
        <v>0</v>
      </c>
      <c r="T104" s="161">
        <f t="shared" si="58"/>
        <v>0</v>
      </c>
      <c r="U104" s="161">
        <f t="shared" si="58"/>
        <v>0</v>
      </c>
      <c r="V104" s="161">
        <f t="shared" si="58"/>
        <v>0</v>
      </c>
      <c r="W104" s="161">
        <f t="shared" si="58"/>
        <v>0</v>
      </c>
      <c r="X104" s="161">
        <f t="shared" si="58"/>
        <v>0</v>
      </c>
      <c r="Y104" s="161">
        <f t="shared" si="58"/>
        <v>0</v>
      </c>
      <c r="Z104" s="161">
        <f t="shared" si="58"/>
        <v>0</v>
      </c>
      <c r="AA104" s="161">
        <f t="shared" si="58"/>
        <v>0</v>
      </c>
      <c r="AB104" s="161">
        <f t="shared" si="58"/>
        <v>0</v>
      </c>
      <c r="AC104" s="161">
        <f t="shared" si="58"/>
        <v>0</v>
      </c>
      <c r="AD104" s="161">
        <f t="shared" si="58"/>
        <v>0</v>
      </c>
      <c r="AE104" s="161">
        <f t="shared" si="58"/>
        <v>0</v>
      </c>
      <c r="AF104" s="161">
        <f t="shared" si="58"/>
        <v>0</v>
      </c>
      <c r="AG104" s="161">
        <f t="shared" si="58"/>
        <v>0</v>
      </c>
      <c r="AH104" s="161">
        <f t="shared" si="58"/>
        <v>0</v>
      </c>
      <c r="AI104" s="161">
        <f t="shared" si="58"/>
        <v>0</v>
      </c>
      <c r="AJ104" s="161">
        <f t="shared" si="58"/>
        <v>0</v>
      </c>
      <c r="AK104" s="161">
        <f t="shared" si="58"/>
        <v>0</v>
      </c>
      <c r="AL104" s="161">
        <f t="shared" si="58"/>
        <v>0</v>
      </c>
      <c r="AM104" s="161">
        <f t="shared" si="58"/>
        <v>0</v>
      </c>
      <c r="AN104" s="161">
        <f t="shared" si="58"/>
        <v>0</v>
      </c>
      <c r="AO104" s="161">
        <f t="shared" si="58"/>
        <v>0</v>
      </c>
      <c r="AP104" s="161">
        <f t="shared" si="58"/>
        <v>0</v>
      </c>
      <c r="AQ104" s="161">
        <f t="shared" si="58"/>
        <v>0</v>
      </c>
      <c r="AR104" s="161">
        <f t="shared" si="58"/>
        <v>0</v>
      </c>
      <c r="AS104" s="161">
        <f t="shared" si="58"/>
        <v>0</v>
      </c>
      <c r="AT104" s="161">
        <f t="shared" si="58"/>
        <v>0</v>
      </c>
      <c r="AU104" s="161">
        <f t="shared" si="58"/>
        <v>0</v>
      </c>
      <c r="AV104" s="161">
        <f t="shared" si="58"/>
        <v>0</v>
      </c>
      <c r="AW104" s="161">
        <f t="shared" si="58"/>
        <v>0</v>
      </c>
      <c r="AX104" s="161">
        <f t="shared" si="58"/>
        <v>0</v>
      </c>
      <c r="AY104" s="161">
        <f t="shared" si="58"/>
        <v>0</v>
      </c>
      <c r="AZ104" s="161">
        <f t="shared" si="58"/>
        <v>0</v>
      </c>
      <c r="BA104" s="161">
        <f t="shared" si="58"/>
        <v>0</v>
      </c>
      <c r="BB104" s="161">
        <f t="shared" si="58"/>
        <v>0</v>
      </c>
      <c r="BC104" s="161">
        <f t="shared" si="58"/>
        <v>0</v>
      </c>
      <c r="BD104" s="161">
        <f t="shared" si="58"/>
        <v>0</v>
      </c>
      <c r="BE104" s="161">
        <f t="shared" si="58"/>
        <v>0</v>
      </c>
      <c r="BF104" s="161">
        <f t="shared" si="58"/>
        <v>0</v>
      </c>
      <c r="BG104" s="161">
        <f t="shared" si="58"/>
        <v>0</v>
      </c>
      <c r="BH104" s="161">
        <f t="shared" si="58"/>
        <v>0</v>
      </c>
      <c r="BI104" s="161">
        <f t="shared" si="58"/>
        <v>0</v>
      </c>
      <c r="BJ104" s="161">
        <f t="shared" si="58"/>
        <v>0</v>
      </c>
      <c r="BK104" s="161">
        <f t="shared" si="58"/>
        <v>0</v>
      </c>
      <c r="BL104" s="161">
        <f t="shared" si="58"/>
        <v>0</v>
      </c>
      <c r="BM104" s="161">
        <f t="shared" si="58"/>
        <v>0</v>
      </c>
      <c r="BN104" s="161">
        <f t="shared" ref="BN104" si="59">BM104+BN59</f>
        <v>0</v>
      </c>
      <c r="BO104" s="161">
        <f t="shared" ref="BO104" si="60">BN104+BO59</f>
        <v>0</v>
      </c>
      <c r="BP104" s="161">
        <f t="shared" ref="BP104" si="61">BO104+BP59</f>
        <v>0</v>
      </c>
      <c r="BQ104" s="161">
        <f t="shared" ref="BQ104" si="62">BP104+BQ59</f>
        <v>0</v>
      </c>
      <c r="BR104" s="161">
        <f t="shared" ref="BR104" si="63">BQ104+BR59</f>
        <v>0</v>
      </c>
      <c r="BS104" s="161">
        <f t="shared" ref="BS104" si="64">BR104+BS59</f>
        <v>0</v>
      </c>
      <c r="BT104" s="161">
        <f t="shared" ref="BT104" si="65">BS104+BT59</f>
        <v>0</v>
      </c>
      <c r="BU104" s="161">
        <f t="shared" ref="BU104" si="66">BT104+BU59</f>
        <v>0</v>
      </c>
      <c r="BV104" s="161">
        <f t="shared" ref="BV104" si="67">BU104+BV59</f>
        <v>0</v>
      </c>
      <c r="BW104" s="161">
        <f t="shared" ref="BW104" si="68">BV104+BW59</f>
        <v>0</v>
      </c>
      <c r="BX104" s="161">
        <f t="shared" ref="BX104" si="69">BW104+BX59</f>
        <v>0</v>
      </c>
      <c r="BY104" s="161">
        <f t="shared" ref="BY104" si="70">BX104+BY59</f>
        <v>0</v>
      </c>
      <c r="BZ104" s="161">
        <f t="shared" ref="BZ104" si="71">BY104+BZ59</f>
        <v>0</v>
      </c>
      <c r="CA104" s="161">
        <f t="shared" ref="CA104" si="72">BZ104+CA59</f>
        <v>0</v>
      </c>
      <c r="CB104" s="161">
        <f t="shared" ref="CB104" si="73">CA104+CB59</f>
        <v>0</v>
      </c>
      <c r="CC104" s="161">
        <f t="shared" ref="CC104" si="74">CB104+CC59</f>
        <v>0</v>
      </c>
      <c r="CD104" s="161">
        <f t="shared" ref="CD104" si="75">CC104+CD59</f>
        <v>0</v>
      </c>
      <c r="CE104" s="161">
        <f t="shared" ref="CE104" si="76">CD104+CE59</f>
        <v>0</v>
      </c>
      <c r="CF104" s="161">
        <f t="shared" ref="CF104" si="77">CE104+CF59</f>
        <v>0</v>
      </c>
      <c r="CG104" s="161">
        <f t="shared" ref="CG104" si="78">CF104+CG59</f>
        <v>0</v>
      </c>
      <c r="CH104" s="161">
        <f t="shared" ref="CH104" si="79">CG104+CH59</f>
        <v>0</v>
      </c>
      <c r="CI104" s="161">
        <f t="shared" ref="CI104" si="80">CH104+CI59</f>
        <v>0</v>
      </c>
      <c r="CJ104" s="161">
        <f t="shared" ref="CJ104" si="81">CI104+CJ59</f>
        <v>0</v>
      </c>
      <c r="CK104" s="161">
        <f t="shared" ref="CK104" si="82">CJ104+CK59</f>
        <v>0</v>
      </c>
      <c r="CL104" s="161">
        <f t="shared" ref="CL104" si="83">CK104+CL59</f>
        <v>0</v>
      </c>
      <c r="CM104" s="161">
        <f t="shared" ref="CM104" si="84">CL104+CM59</f>
        <v>0</v>
      </c>
      <c r="CN104" s="161">
        <f t="shared" ref="CN104" si="85">CM104+CN59</f>
        <v>0</v>
      </c>
      <c r="CO104" s="161">
        <f t="shared" ref="CO104" si="86">CN104+CO59</f>
        <v>0</v>
      </c>
      <c r="CP104" s="161">
        <f t="shared" ref="CP104" si="87">CO104+CP59</f>
        <v>0</v>
      </c>
    </row>
    <row r="105" spans="15:94" ht="15" customHeight="1" x14ac:dyDescent="0.3">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c r="BL105" s="161"/>
      <c r="BM105" s="161"/>
      <c r="BN105" s="161"/>
      <c r="BO105" s="161"/>
      <c r="BP105" s="161"/>
      <c r="BQ105" s="161"/>
      <c r="BR105" s="161"/>
      <c r="BS105" s="161"/>
      <c r="BT105" s="161"/>
      <c r="BU105" s="161"/>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row>
    <row r="106" spans="15:94" ht="15" customHeight="1" x14ac:dyDescent="0.3">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row>
    <row r="107" spans="15:94" ht="15" customHeight="1" x14ac:dyDescent="0.3">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row>
    <row r="108" spans="15:94" ht="15" customHeight="1" x14ac:dyDescent="0.3">
      <c r="O108" s="2" t="str">
        <f>Lists!$B$7</f>
        <v>Option 3</v>
      </c>
      <c r="P108" s="161">
        <f>P63</f>
        <v>0</v>
      </c>
      <c r="Q108" s="161">
        <f>P108+Q63</f>
        <v>0</v>
      </c>
      <c r="R108" s="161">
        <f t="shared" ref="R108:BM108" si="88">Q108+R63</f>
        <v>0</v>
      </c>
      <c r="S108" s="161">
        <f>R108+S63</f>
        <v>0</v>
      </c>
      <c r="T108" s="161">
        <f t="shared" si="88"/>
        <v>0</v>
      </c>
      <c r="U108" s="161">
        <f t="shared" si="88"/>
        <v>0</v>
      </c>
      <c r="V108" s="161">
        <f t="shared" si="88"/>
        <v>0</v>
      </c>
      <c r="W108" s="161">
        <f t="shared" si="88"/>
        <v>0</v>
      </c>
      <c r="X108" s="161">
        <f t="shared" si="88"/>
        <v>0</v>
      </c>
      <c r="Y108" s="161">
        <f t="shared" si="88"/>
        <v>0</v>
      </c>
      <c r="Z108" s="161">
        <f t="shared" si="88"/>
        <v>0</v>
      </c>
      <c r="AA108" s="161">
        <f t="shared" si="88"/>
        <v>0</v>
      </c>
      <c r="AB108" s="161">
        <f t="shared" si="88"/>
        <v>0</v>
      </c>
      <c r="AC108" s="161">
        <f t="shared" si="88"/>
        <v>0</v>
      </c>
      <c r="AD108" s="161">
        <f t="shared" si="88"/>
        <v>0</v>
      </c>
      <c r="AE108" s="161">
        <f t="shared" si="88"/>
        <v>0</v>
      </c>
      <c r="AF108" s="161">
        <f t="shared" si="88"/>
        <v>0</v>
      </c>
      <c r="AG108" s="161">
        <f t="shared" si="88"/>
        <v>0</v>
      </c>
      <c r="AH108" s="161">
        <f t="shared" si="88"/>
        <v>0</v>
      </c>
      <c r="AI108" s="161">
        <f t="shared" si="88"/>
        <v>0</v>
      </c>
      <c r="AJ108" s="161">
        <f t="shared" si="88"/>
        <v>0</v>
      </c>
      <c r="AK108" s="161">
        <f t="shared" si="88"/>
        <v>0</v>
      </c>
      <c r="AL108" s="161">
        <f t="shared" si="88"/>
        <v>0</v>
      </c>
      <c r="AM108" s="161">
        <f t="shared" si="88"/>
        <v>0</v>
      </c>
      <c r="AN108" s="161">
        <f t="shared" si="88"/>
        <v>0</v>
      </c>
      <c r="AO108" s="161">
        <f t="shared" si="88"/>
        <v>0</v>
      </c>
      <c r="AP108" s="161">
        <f t="shared" si="88"/>
        <v>0</v>
      </c>
      <c r="AQ108" s="161">
        <f t="shared" si="88"/>
        <v>0</v>
      </c>
      <c r="AR108" s="161">
        <f t="shared" si="88"/>
        <v>0</v>
      </c>
      <c r="AS108" s="161">
        <f t="shared" si="88"/>
        <v>0</v>
      </c>
      <c r="AT108" s="161">
        <f t="shared" si="88"/>
        <v>0</v>
      </c>
      <c r="AU108" s="161">
        <f t="shared" si="88"/>
        <v>0</v>
      </c>
      <c r="AV108" s="161">
        <f t="shared" si="88"/>
        <v>0</v>
      </c>
      <c r="AW108" s="161">
        <f t="shared" si="88"/>
        <v>0</v>
      </c>
      <c r="AX108" s="161">
        <f t="shared" si="88"/>
        <v>0</v>
      </c>
      <c r="AY108" s="161">
        <f t="shared" si="88"/>
        <v>0</v>
      </c>
      <c r="AZ108" s="161">
        <f t="shared" si="88"/>
        <v>0</v>
      </c>
      <c r="BA108" s="161">
        <f t="shared" si="88"/>
        <v>0</v>
      </c>
      <c r="BB108" s="161">
        <f t="shared" si="88"/>
        <v>0</v>
      </c>
      <c r="BC108" s="161">
        <f t="shared" si="88"/>
        <v>0</v>
      </c>
      <c r="BD108" s="161">
        <f t="shared" si="88"/>
        <v>0</v>
      </c>
      <c r="BE108" s="161">
        <f t="shared" si="88"/>
        <v>0</v>
      </c>
      <c r="BF108" s="161">
        <f t="shared" si="88"/>
        <v>0</v>
      </c>
      <c r="BG108" s="161">
        <f t="shared" si="88"/>
        <v>0</v>
      </c>
      <c r="BH108" s="161">
        <f t="shared" si="88"/>
        <v>0</v>
      </c>
      <c r="BI108" s="161">
        <f t="shared" si="88"/>
        <v>0</v>
      </c>
      <c r="BJ108" s="161">
        <f t="shared" si="88"/>
        <v>0</v>
      </c>
      <c r="BK108" s="161">
        <f t="shared" si="88"/>
        <v>0</v>
      </c>
      <c r="BL108" s="161">
        <f t="shared" si="88"/>
        <v>0</v>
      </c>
      <c r="BM108" s="161">
        <f t="shared" si="88"/>
        <v>0</v>
      </c>
      <c r="BN108" s="161">
        <f t="shared" ref="BN108" si="89">BM108+BN63</f>
        <v>0</v>
      </c>
      <c r="BO108" s="161">
        <f t="shared" ref="BO108" si="90">BN108+BO63</f>
        <v>0</v>
      </c>
      <c r="BP108" s="161">
        <f t="shared" ref="BP108" si="91">BO108+BP63</f>
        <v>0</v>
      </c>
      <c r="BQ108" s="161">
        <f t="shared" ref="BQ108" si="92">BP108+BQ63</f>
        <v>0</v>
      </c>
      <c r="BR108" s="161">
        <f t="shared" ref="BR108" si="93">BQ108+BR63</f>
        <v>0</v>
      </c>
      <c r="BS108" s="161">
        <f t="shared" ref="BS108" si="94">BR108+BS63</f>
        <v>0</v>
      </c>
      <c r="BT108" s="161">
        <f t="shared" ref="BT108" si="95">BS108+BT63</f>
        <v>0</v>
      </c>
      <c r="BU108" s="161">
        <f t="shared" ref="BU108" si="96">BT108+BU63</f>
        <v>0</v>
      </c>
      <c r="BV108" s="161">
        <f t="shared" ref="BV108" si="97">BU108+BV63</f>
        <v>0</v>
      </c>
      <c r="BW108" s="161">
        <f t="shared" ref="BW108" si="98">BV108+BW63</f>
        <v>0</v>
      </c>
      <c r="BX108" s="161">
        <f t="shared" ref="BX108" si="99">BW108+BX63</f>
        <v>0</v>
      </c>
      <c r="BY108" s="161">
        <f t="shared" ref="BY108" si="100">BX108+BY63</f>
        <v>0</v>
      </c>
      <c r="BZ108" s="161">
        <f t="shared" ref="BZ108" si="101">BY108+BZ63</f>
        <v>0</v>
      </c>
      <c r="CA108" s="161">
        <f t="shared" ref="CA108" si="102">BZ108+CA63</f>
        <v>0</v>
      </c>
      <c r="CB108" s="161">
        <f t="shared" ref="CB108" si="103">CA108+CB63</f>
        <v>0</v>
      </c>
      <c r="CC108" s="161">
        <f t="shared" ref="CC108" si="104">CB108+CC63</f>
        <v>0</v>
      </c>
      <c r="CD108" s="161">
        <f t="shared" ref="CD108" si="105">CC108+CD63</f>
        <v>0</v>
      </c>
      <c r="CE108" s="161">
        <f t="shared" ref="CE108" si="106">CD108+CE63</f>
        <v>0</v>
      </c>
      <c r="CF108" s="161">
        <f t="shared" ref="CF108" si="107">CE108+CF63</f>
        <v>0</v>
      </c>
      <c r="CG108" s="161">
        <f t="shared" ref="CG108" si="108">CF108+CG63</f>
        <v>0</v>
      </c>
      <c r="CH108" s="161">
        <f t="shared" ref="CH108" si="109">CG108+CH63</f>
        <v>0</v>
      </c>
      <c r="CI108" s="161">
        <f t="shared" ref="CI108" si="110">CH108+CI63</f>
        <v>0</v>
      </c>
      <c r="CJ108" s="161">
        <f t="shared" ref="CJ108" si="111">CI108+CJ63</f>
        <v>0</v>
      </c>
      <c r="CK108" s="161">
        <f t="shared" ref="CK108" si="112">CJ108+CK63</f>
        <v>0</v>
      </c>
      <c r="CL108" s="161">
        <f t="shared" ref="CL108" si="113">CK108+CL63</f>
        <v>0</v>
      </c>
      <c r="CM108" s="161">
        <f t="shared" ref="CM108" si="114">CL108+CM63</f>
        <v>0</v>
      </c>
      <c r="CN108" s="161">
        <f t="shared" ref="CN108" si="115">CM108+CN63</f>
        <v>0</v>
      </c>
      <c r="CO108" s="161">
        <f t="shared" ref="CO108" si="116">CN108+CO63</f>
        <v>0</v>
      </c>
      <c r="CP108" s="161">
        <f t="shared" ref="CP108" si="117">CO108+CP63</f>
        <v>0</v>
      </c>
    </row>
    <row r="109" spans="15:94" ht="15" customHeight="1" x14ac:dyDescent="0.3">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row>
    <row r="110" spans="15:94" ht="15" customHeight="1" x14ac:dyDescent="0.3">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row>
    <row r="111" spans="15:94" ht="15" customHeight="1" x14ac:dyDescent="0.3">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row>
    <row r="112" spans="15:94" ht="15" customHeight="1" x14ac:dyDescent="0.3">
      <c r="O112" s="2" t="str">
        <f>Lists!$B$8</f>
        <v>Option 4</v>
      </c>
      <c r="P112" s="161">
        <f>P67</f>
        <v>0</v>
      </c>
      <c r="Q112" s="161">
        <f>P112+Q67</f>
        <v>0</v>
      </c>
      <c r="R112" s="161">
        <f t="shared" ref="R112:BM112" si="118">Q112+R67</f>
        <v>0</v>
      </c>
      <c r="S112" s="161">
        <f t="shared" si="118"/>
        <v>0</v>
      </c>
      <c r="T112" s="161">
        <f t="shared" si="118"/>
        <v>0</v>
      </c>
      <c r="U112" s="161">
        <f t="shared" si="118"/>
        <v>0</v>
      </c>
      <c r="V112" s="161">
        <f t="shared" si="118"/>
        <v>0</v>
      </c>
      <c r="W112" s="161">
        <f t="shared" si="118"/>
        <v>0</v>
      </c>
      <c r="X112" s="161">
        <f t="shared" si="118"/>
        <v>0</v>
      </c>
      <c r="Y112" s="161">
        <f t="shared" si="118"/>
        <v>0</v>
      </c>
      <c r="Z112" s="161">
        <f t="shared" si="118"/>
        <v>0</v>
      </c>
      <c r="AA112" s="161">
        <f t="shared" si="118"/>
        <v>0</v>
      </c>
      <c r="AB112" s="161">
        <f t="shared" si="118"/>
        <v>0</v>
      </c>
      <c r="AC112" s="161">
        <f t="shared" si="118"/>
        <v>0</v>
      </c>
      <c r="AD112" s="161">
        <f t="shared" si="118"/>
        <v>0</v>
      </c>
      <c r="AE112" s="161">
        <f t="shared" si="118"/>
        <v>0</v>
      </c>
      <c r="AF112" s="161">
        <f t="shared" si="118"/>
        <v>0</v>
      </c>
      <c r="AG112" s="161">
        <f t="shared" si="118"/>
        <v>0</v>
      </c>
      <c r="AH112" s="161">
        <f t="shared" si="118"/>
        <v>0</v>
      </c>
      <c r="AI112" s="161">
        <f t="shared" si="118"/>
        <v>0</v>
      </c>
      <c r="AJ112" s="161">
        <f t="shared" si="118"/>
        <v>0</v>
      </c>
      <c r="AK112" s="161">
        <f t="shared" si="118"/>
        <v>0</v>
      </c>
      <c r="AL112" s="161">
        <f t="shared" si="118"/>
        <v>0</v>
      </c>
      <c r="AM112" s="161">
        <f t="shared" si="118"/>
        <v>0</v>
      </c>
      <c r="AN112" s="161">
        <f t="shared" si="118"/>
        <v>0</v>
      </c>
      <c r="AO112" s="161">
        <f t="shared" si="118"/>
        <v>0</v>
      </c>
      <c r="AP112" s="161">
        <f t="shared" si="118"/>
        <v>0</v>
      </c>
      <c r="AQ112" s="161">
        <f t="shared" si="118"/>
        <v>0</v>
      </c>
      <c r="AR112" s="161">
        <f t="shared" si="118"/>
        <v>0</v>
      </c>
      <c r="AS112" s="161">
        <f t="shared" si="118"/>
        <v>0</v>
      </c>
      <c r="AT112" s="161">
        <f t="shared" si="118"/>
        <v>0</v>
      </c>
      <c r="AU112" s="161">
        <f t="shared" si="118"/>
        <v>0</v>
      </c>
      <c r="AV112" s="161">
        <f t="shared" si="118"/>
        <v>0</v>
      </c>
      <c r="AW112" s="161">
        <f t="shared" si="118"/>
        <v>0</v>
      </c>
      <c r="AX112" s="161">
        <f t="shared" si="118"/>
        <v>0</v>
      </c>
      <c r="AY112" s="161">
        <f t="shared" si="118"/>
        <v>0</v>
      </c>
      <c r="AZ112" s="161">
        <f t="shared" si="118"/>
        <v>0</v>
      </c>
      <c r="BA112" s="161">
        <f t="shared" si="118"/>
        <v>0</v>
      </c>
      <c r="BB112" s="161">
        <f t="shared" si="118"/>
        <v>0</v>
      </c>
      <c r="BC112" s="161">
        <f t="shared" si="118"/>
        <v>0</v>
      </c>
      <c r="BD112" s="161">
        <f t="shared" si="118"/>
        <v>0</v>
      </c>
      <c r="BE112" s="161">
        <f t="shared" si="118"/>
        <v>0</v>
      </c>
      <c r="BF112" s="161">
        <f t="shared" si="118"/>
        <v>0</v>
      </c>
      <c r="BG112" s="161">
        <f t="shared" si="118"/>
        <v>0</v>
      </c>
      <c r="BH112" s="161">
        <f t="shared" si="118"/>
        <v>0</v>
      </c>
      <c r="BI112" s="161">
        <f t="shared" si="118"/>
        <v>0</v>
      </c>
      <c r="BJ112" s="161">
        <f t="shared" si="118"/>
        <v>0</v>
      </c>
      <c r="BK112" s="161">
        <f t="shared" si="118"/>
        <v>0</v>
      </c>
      <c r="BL112" s="161">
        <f t="shared" si="118"/>
        <v>0</v>
      </c>
      <c r="BM112" s="161">
        <f t="shared" si="118"/>
        <v>0</v>
      </c>
      <c r="BN112" s="161">
        <f t="shared" ref="BN112" si="119">BM112+BN67</f>
        <v>0</v>
      </c>
      <c r="BO112" s="161">
        <f t="shared" ref="BO112" si="120">BN112+BO67</f>
        <v>0</v>
      </c>
      <c r="BP112" s="161">
        <f t="shared" ref="BP112" si="121">BO112+BP67</f>
        <v>0</v>
      </c>
      <c r="BQ112" s="161">
        <f t="shared" ref="BQ112" si="122">BP112+BQ67</f>
        <v>0</v>
      </c>
      <c r="BR112" s="161">
        <f t="shared" ref="BR112" si="123">BQ112+BR67</f>
        <v>0</v>
      </c>
      <c r="BS112" s="161">
        <f t="shared" ref="BS112" si="124">BR112+BS67</f>
        <v>0</v>
      </c>
      <c r="BT112" s="161">
        <f t="shared" ref="BT112" si="125">BS112+BT67</f>
        <v>0</v>
      </c>
      <c r="BU112" s="161">
        <f t="shared" ref="BU112" si="126">BT112+BU67</f>
        <v>0</v>
      </c>
      <c r="BV112" s="161">
        <f t="shared" ref="BV112" si="127">BU112+BV67</f>
        <v>0</v>
      </c>
      <c r="BW112" s="161">
        <f t="shared" ref="BW112" si="128">BV112+BW67</f>
        <v>0</v>
      </c>
      <c r="BX112" s="161">
        <f t="shared" ref="BX112" si="129">BW112+BX67</f>
        <v>0</v>
      </c>
      <c r="BY112" s="161">
        <f t="shared" ref="BY112" si="130">BX112+BY67</f>
        <v>0</v>
      </c>
      <c r="BZ112" s="161">
        <f t="shared" ref="BZ112" si="131">BY112+BZ67</f>
        <v>0</v>
      </c>
      <c r="CA112" s="161">
        <f t="shared" ref="CA112" si="132">BZ112+CA67</f>
        <v>0</v>
      </c>
      <c r="CB112" s="161">
        <f t="shared" ref="CB112" si="133">CA112+CB67</f>
        <v>0</v>
      </c>
      <c r="CC112" s="161">
        <f t="shared" ref="CC112" si="134">CB112+CC67</f>
        <v>0</v>
      </c>
      <c r="CD112" s="161">
        <f t="shared" ref="CD112" si="135">CC112+CD67</f>
        <v>0</v>
      </c>
      <c r="CE112" s="161">
        <f t="shared" ref="CE112" si="136">CD112+CE67</f>
        <v>0</v>
      </c>
      <c r="CF112" s="161">
        <f t="shared" ref="CF112" si="137">CE112+CF67</f>
        <v>0</v>
      </c>
      <c r="CG112" s="161">
        <f t="shared" ref="CG112" si="138">CF112+CG67</f>
        <v>0</v>
      </c>
      <c r="CH112" s="161">
        <f t="shared" ref="CH112" si="139">CG112+CH67</f>
        <v>0</v>
      </c>
      <c r="CI112" s="161">
        <f t="shared" ref="CI112" si="140">CH112+CI67</f>
        <v>0</v>
      </c>
      <c r="CJ112" s="161">
        <f t="shared" ref="CJ112" si="141">CI112+CJ67</f>
        <v>0</v>
      </c>
      <c r="CK112" s="161">
        <f t="shared" ref="CK112" si="142">CJ112+CK67</f>
        <v>0</v>
      </c>
      <c r="CL112" s="161">
        <f t="shared" ref="CL112" si="143">CK112+CL67</f>
        <v>0</v>
      </c>
      <c r="CM112" s="161">
        <f t="shared" ref="CM112" si="144">CL112+CM67</f>
        <v>0</v>
      </c>
      <c r="CN112" s="161">
        <f t="shared" ref="CN112" si="145">CM112+CN67</f>
        <v>0</v>
      </c>
      <c r="CO112" s="161">
        <f t="shared" ref="CO112" si="146">CN112+CO67</f>
        <v>0</v>
      </c>
      <c r="CP112" s="161">
        <f t="shared" ref="CP112" si="147">CO112+CP67</f>
        <v>0</v>
      </c>
    </row>
    <row r="113" spans="15:94" ht="15" customHeight="1" x14ac:dyDescent="0.3">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row>
    <row r="114" spans="15:94" ht="15" customHeight="1" x14ac:dyDescent="0.3">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row>
    <row r="115" spans="15:94" ht="15" customHeight="1" x14ac:dyDescent="0.3">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row>
    <row r="116" spans="15:94" ht="15" customHeight="1" x14ac:dyDescent="0.3">
      <c r="O116" s="2" t="str">
        <f>Lists!$B$9</f>
        <v>Option 5</v>
      </c>
      <c r="P116" s="161">
        <f>P71</f>
        <v>0</v>
      </c>
      <c r="Q116" s="161">
        <f>P116+Q71</f>
        <v>0</v>
      </c>
      <c r="R116" s="161">
        <f t="shared" ref="R116:BM116" si="148">Q116+R71</f>
        <v>0</v>
      </c>
      <c r="S116" s="161">
        <f t="shared" si="148"/>
        <v>0</v>
      </c>
      <c r="T116" s="161">
        <f t="shared" si="148"/>
        <v>0</v>
      </c>
      <c r="U116" s="161">
        <f t="shared" si="148"/>
        <v>0</v>
      </c>
      <c r="V116" s="161">
        <f t="shared" si="148"/>
        <v>0</v>
      </c>
      <c r="W116" s="161">
        <f t="shared" si="148"/>
        <v>0</v>
      </c>
      <c r="X116" s="161">
        <f t="shared" si="148"/>
        <v>0</v>
      </c>
      <c r="Y116" s="161">
        <f t="shared" si="148"/>
        <v>0</v>
      </c>
      <c r="Z116" s="161">
        <f t="shared" si="148"/>
        <v>0</v>
      </c>
      <c r="AA116" s="161">
        <f t="shared" si="148"/>
        <v>0</v>
      </c>
      <c r="AB116" s="161">
        <f t="shared" si="148"/>
        <v>0</v>
      </c>
      <c r="AC116" s="161">
        <f t="shared" si="148"/>
        <v>0</v>
      </c>
      <c r="AD116" s="161">
        <f t="shared" si="148"/>
        <v>0</v>
      </c>
      <c r="AE116" s="161">
        <f t="shared" si="148"/>
        <v>0</v>
      </c>
      <c r="AF116" s="161">
        <f t="shared" si="148"/>
        <v>0</v>
      </c>
      <c r="AG116" s="161">
        <f t="shared" si="148"/>
        <v>0</v>
      </c>
      <c r="AH116" s="161">
        <f t="shared" si="148"/>
        <v>0</v>
      </c>
      <c r="AI116" s="161">
        <f t="shared" si="148"/>
        <v>0</v>
      </c>
      <c r="AJ116" s="161">
        <f t="shared" si="148"/>
        <v>0</v>
      </c>
      <c r="AK116" s="161">
        <f t="shared" si="148"/>
        <v>0</v>
      </c>
      <c r="AL116" s="161">
        <f t="shared" si="148"/>
        <v>0</v>
      </c>
      <c r="AM116" s="161">
        <f t="shared" si="148"/>
        <v>0</v>
      </c>
      <c r="AN116" s="161">
        <f t="shared" si="148"/>
        <v>0</v>
      </c>
      <c r="AO116" s="161">
        <f t="shared" si="148"/>
        <v>0</v>
      </c>
      <c r="AP116" s="161">
        <f t="shared" si="148"/>
        <v>0</v>
      </c>
      <c r="AQ116" s="161">
        <f t="shared" si="148"/>
        <v>0</v>
      </c>
      <c r="AR116" s="161">
        <f t="shared" si="148"/>
        <v>0</v>
      </c>
      <c r="AS116" s="161">
        <f t="shared" si="148"/>
        <v>0</v>
      </c>
      <c r="AT116" s="161">
        <f t="shared" si="148"/>
        <v>0</v>
      </c>
      <c r="AU116" s="161">
        <f t="shared" si="148"/>
        <v>0</v>
      </c>
      <c r="AV116" s="161">
        <f t="shared" si="148"/>
        <v>0</v>
      </c>
      <c r="AW116" s="161">
        <f t="shared" si="148"/>
        <v>0</v>
      </c>
      <c r="AX116" s="161">
        <f t="shared" si="148"/>
        <v>0</v>
      </c>
      <c r="AY116" s="161">
        <f t="shared" si="148"/>
        <v>0</v>
      </c>
      <c r="AZ116" s="161">
        <f t="shared" si="148"/>
        <v>0</v>
      </c>
      <c r="BA116" s="161">
        <f t="shared" si="148"/>
        <v>0</v>
      </c>
      <c r="BB116" s="161">
        <f t="shared" si="148"/>
        <v>0</v>
      </c>
      <c r="BC116" s="161">
        <f t="shared" si="148"/>
        <v>0</v>
      </c>
      <c r="BD116" s="161">
        <f t="shared" si="148"/>
        <v>0</v>
      </c>
      <c r="BE116" s="161">
        <f t="shared" si="148"/>
        <v>0</v>
      </c>
      <c r="BF116" s="161">
        <f t="shared" si="148"/>
        <v>0</v>
      </c>
      <c r="BG116" s="161">
        <f t="shared" si="148"/>
        <v>0</v>
      </c>
      <c r="BH116" s="161">
        <f t="shared" si="148"/>
        <v>0</v>
      </c>
      <c r="BI116" s="161">
        <f t="shared" si="148"/>
        <v>0</v>
      </c>
      <c r="BJ116" s="161">
        <f t="shared" si="148"/>
        <v>0</v>
      </c>
      <c r="BK116" s="161">
        <f t="shared" si="148"/>
        <v>0</v>
      </c>
      <c r="BL116" s="161">
        <f t="shared" si="148"/>
        <v>0</v>
      </c>
      <c r="BM116" s="161">
        <f t="shared" si="148"/>
        <v>0</v>
      </c>
      <c r="BN116" s="161">
        <f t="shared" ref="BN116" si="149">BM116+BN71</f>
        <v>0</v>
      </c>
      <c r="BO116" s="161">
        <f t="shared" ref="BO116" si="150">BN116+BO71</f>
        <v>0</v>
      </c>
      <c r="BP116" s="161">
        <f t="shared" ref="BP116" si="151">BO116+BP71</f>
        <v>0</v>
      </c>
      <c r="BQ116" s="161">
        <f t="shared" ref="BQ116" si="152">BP116+BQ71</f>
        <v>0</v>
      </c>
      <c r="BR116" s="161">
        <f t="shared" ref="BR116" si="153">BQ116+BR71</f>
        <v>0</v>
      </c>
      <c r="BS116" s="161">
        <f t="shared" ref="BS116" si="154">BR116+BS71</f>
        <v>0</v>
      </c>
      <c r="BT116" s="161">
        <f t="shared" ref="BT116" si="155">BS116+BT71</f>
        <v>0</v>
      </c>
      <c r="BU116" s="161">
        <f t="shared" ref="BU116" si="156">BT116+BU71</f>
        <v>0</v>
      </c>
      <c r="BV116" s="161">
        <f t="shared" ref="BV116" si="157">BU116+BV71</f>
        <v>0</v>
      </c>
      <c r="BW116" s="161">
        <f t="shared" ref="BW116" si="158">BV116+BW71</f>
        <v>0</v>
      </c>
      <c r="BX116" s="161">
        <f t="shared" ref="BX116" si="159">BW116+BX71</f>
        <v>0</v>
      </c>
      <c r="BY116" s="161">
        <f t="shared" ref="BY116" si="160">BX116+BY71</f>
        <v>0</v>
      </c>
      <c r="BZ116" s="161">
        <f t="shared" ref="BZ116" si="161">BY116+BZ71</f>
        <v>0</v>
      </c>
      <c r="CA116" s="161">
        <f t="shared" ref="CA116" si="162">BZ116+CA71</f>
        <v>0</v>
      </c>
      <c r="CB116" s="161">
        <f t="shared" ref="CB116" si="163">CA116+CB71</f>
        <v>0</v>
      </c>
      <c r="CC116" s="161">
        <f t="shared" ref="CC116" si="164">CB116+CC71</f>
        <v>0</v>
      </c>
      <c r="CD116" s="161">
        <f t="shared" ref="CD116" si="165">CC116+CD71</f>
        <v>0</v>
      </c>
      <c r="CE116" s="161">
        <f t="shared" ref="CE116" si="166">CD116+CE71</f>
        <v>0</v>
      </c>
      <c r="CF116" s="161">
        <f t="shared" ref="CF116" si="167">CE116+CF71</f>
        <v>0</v>
      </c>
      <c r="CG116" s="161">
        <f t="shared" ref="CG116" si="168">CF116+CG71</f>
        <v>0</v>
      </c>
      <c r="CH116" s="161">
        <f t="shared" ref="CH116" si="169">CG116+CH71</f>
        <v>0</v>
      </c>
      <c r="CI116" s="161">
        <f t="shared" ref="CI116" si="170">CH116+CI71</f>
        <v>0</v>
      </c>
      <c r="CJ116" s="161">
        <f t="shared" ref="CJ116" si="171">CI116+CJ71</f>
        <v>0</v>
      </c>
      <c r="CK116" s="161">
        <f t="shared" ref="CK116" si="172">CJ116+CK71</f>
        <v>0</v>
      </c>
      <c r="CL116" s="161">
        <f t="shared" ref="CL116" si="173">CK116+CL71</f>
        <v>0</v>
      </c>
      <c r="CM116" s="161">
        <f t="shared" ref="CM116" si="174">CL116+CM71</f>
        <v>0</v>
      </c>
      <c r="CN116" s="161">
        <f t="shared" ref="CN116" si="175">CM116+CN71</f>
        <v>0</v>
      </c>
      <c r="CO116" s="161">
        <f t="shared" ref="CO116" si="176">CN116+CO71</f>
        <v>0</v>
      </c>
      <c r="CP116" s="161">
        <f t="shared" ref="CP116" si="177">CO116+CP71</f>
        <v>0</v>
      </c>
    </row>
    <row r="117" spans="15:94" ht="15" customHeight="1" x14ac:dyDescent="0.3">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row>
    <row r="118" spans="15:94" ht="15" customHeight="1" x14ac:dyDescent="0.3">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row>
    <row r="119" spans="15:94" ht="15" customHeight="1" x14ac:dyDescent="0.3">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row>
    <row r="120" spans="15:94" ht="15" customHeight="1" x14ac:dyDescent="0.3">
      <c r="O120" s="2" t="str">
        <f>Lists!$B$10</f>
        <v>Option 6</v>
      </c>
      <c r="P120" s="161">
        <f>P75</f>
        <v>0</v>
      </c>
      <c r="Q120" s="161">
        <f>P120+Q75</f>
        <v>0</v>
      </c>
      <c r="R120" s="161">
        <f t="shared" ref="R120:BM120" si="178">Q120+R75</f>
        <v>0</v>
      </c>
      <c r="S120" s="161">
        <f t="shared" si="178"/>
        <v>0</v>
      </c>
      <c r="T120" s="161">
        <f t="shared" si="178"/>
        <v>0</v>
      </c>
      <c r="U120" s="161">
        <f t="shared" si="178"/>
        <v>0</v>
      </c>
      <c r="V120" s="161">
        <f t="shared" si="178"/>
        <v>0</v>
      </c>
      <c r="W120" s="161">
        <f t="shared" si="178"/>
        <v>0</v>
      </c>
      <c r="X120" s="161">
        <f t="shared" si="178"/>
        <v>0</v>
      </c>
      <c r="Y120" s="161">
        <f t="shared" si="178"/>
        <v>0</v>
      </c>
      <c r="Z120" s="161">
        <f t="shared" si="178"/>
        <v>0</v>
      </c>
      <c r="AA120" s="161">
        <f t="shared" si="178"/>
        <v>0</v>
      </c>
      <c r="AB120" s="161">
        <f t="shared" si="178"/>
        <v>0</v>
      </c>
      <c r="AC120" s="161">
        <f t="shared" si="178"/>
        <v>0</v>
      </c>
      <c r="AD120" s="161">
        <f t="shared" si="178"/>
        <v>0</v>
      </c>
      <c r="AE120" s="161">
        <f t="shared" si="178"/>
        <v>0</v>
      </c>
      <c r="AF120" s="161">
        <f t="shared" si="178"/>
        <v>0</v>
      </c>
      <c r="AG120" s="161">
        <f t="shared" si="178"/>
        <v>0</v>
      </c>
      <c r="AH120" s="161">
        <f t="shared" si="178"/>
        <v>0</v>
      </c>
      <c r="AI120" s="161">
        <f t="shared" si="178"/>
        <v>0</v>
      </c>
      <c r="AJ120" s="161">
        <f t="shared" si="178"/>
        <v>0</v>
      </c>
      <c r="AK120" s="161">
        <f t="shared" si="178"/>
        <v>0</v>
      </c>
      <c r="AL120" s="161">
        <f t="shared" si="178"/>
        <v>0</v>
      </c>
      <c r="AM120" s="161">
        <f t="shared" si="178"/>
        <v>0</v>
      </c>
      <c r="AN120" s="161">
        <f t="shared" si="178"/>
        <v>0</v>
      </c>
      <c r="AO120" s="161">
        <f t="shared" si="178"/>
        <v>0</v>
      </c>
      <c r="AP120" s="161">
        <f t="shared" si="178"/>
        <v>0</v>
      </c>
      <c r="AQ120" s="161">
        <f t="shared" si="178"/>
        <v>0</v>
      </c>
      <c r="AR120" s="161">
        <f t="shared" si="178"/>
        <v>0</v>
      </c>
      <c r="AS120" s="161">
        <f t="shared" si="178"/>
        <v>0</v>
      </c>
      <c r="AT120" s="161">
        <f t="shared" si="178"/>
        <v>0</v>
      </c>
      <c r="AU120" s="161">
        <f t="shared" si="178"/>
        <v>0</v>
      </c>
      <c r="AV120" s="161">
        <f t="shared" si="178"/>
        <v>0</v>
      </c>
      <c r="AW120" s="161">
        <f t="shared" si="178"/>
        <v>0</v>
      </c>
      <c r="AX120" s="161">
        <f t="shared" si="178"/>
        <v>0</v>
      </c>
      <c r="AY120" s="161">
        <f t="shared" si="178"/>
        <v>0</v>
      </c>
      <c r="AZ120" s="161">
        <f t="shared" si="178"/>
        <v>0</v>
      </c>
      <c r="BA120" s="161">
        <f t="shared" si="178"/>
        <v>0</v>
      </c>
      <c r="BB120" s="161">
        <f t="shared" si="178"/>
        <v>0</v>
      </c>
      <c r="BC120" s="161">
        <f t="shared" si="178"/>
        <v>0</v>
      </c>
      <c r="BD120" s="161">
        <f t="shared" si="178"/>
        <v>0</v>
      </c>
      <c r="BE120" s="161">
        <f t="shared" si="178"/>
        <v>0</v>
      </c>
      <c r="BF120" s="161">
        <f t="shared" si="178"/>
        <v>0</v>
      </c>
      <c r="BG120" s="161">
        <f t="shared" si="178"/>
        <v>0</v>
      </c>
      <c r="BH120" s="161">
        <f t="shared" si="178"/>
        <v>0</v>
      </c>
      <c r="BI120" s="161">
        <f t="shared" si="178"/>
        <v>0</v>
      </c>
      <c r="BJ120" s="161">
        <f t="shared" si="178"/>
        <v>0</v>
      </c>
      <c r="BK120" s="161">
        <f t="shared" si="178"/>
        <v>0</v>
      </c>
      <c r="BL120" s="161">
        <f t="shared" si="178"/>
        <v>0</v>
      </c>
      <c r="BM120" s="161">
        <f t="shared" si="178"/>
        <v>0</v>
      </c>
      <c r="BN120" s="161">
        <f t="shared" ref="BN120" si="179">BM120+BN75</f>
        <v>0</v>
      </c>
      <c r="BO120" s="161">
        <f t="shared" ref="BO120" si="180">BN120+BO75</f>
        <v>0</v>
      </c>
      <c r="BP120" s="161">
        <f t="shared" ref="BP120" si="181">BO120+BP75</f>
        <v>0</v>
      </c>
      <c r="BQ120" s="161">
        <f t="shared" ref="BQ120" si="182">BP120+BQ75</f>
        <v>0</v>
      </c>
      <c r="BR120" s="161">
        <f t="shared" ref="BR120" si="183">BQ120+BR75</f>
        <v>0</v>
      </c>
      <c r="BS120" s="161">
        <f t="shared" ref="BS120" si="184">BR120+BS75</f>
        <v>0</v>
      </c>
      <c r="BT120" s="161">
        <f t="shared" ref="BT120" si="185">BS120+BT75</f>
        <v>0</v>
      </c>
      <c r="BU120" s="161">
        <f t="shared" ref="BU120" si="186">BT120+BU75</f>
        <v>0</v>
      </c>
      <c r="BV120" s="161">
        <f t="shared" ref="BV120" si="187">BU120+BV75</f>
        <v>0</v>
      </c>
      <c r="BW120" s="161">
        <f t="shared" ref="BW120" si="188">BV120+BW75</f>
        <v>0</v>
      </c>
      <c r="BX120" s="161">
        <f t="shared" ref="BX120" si="189">BW120+BX75</f>
        <v>0</v>
      </c>
      <c r="BY120" s="161">
        <f t="shared" ref="BY120" si="190">BX120+BY75</f>
        <v>0</v>
      </c>
      <c r="BZ120" s="161">
        <f t="shared" ref="BZ120" si="191">BY120+BZ75</f>
        <v>0</v>
      </c>
      <c r="CA120" s="161">
        <f t="shared" ref="CA120" si="192">BZ120+CA75</f>
        <v>0</v>
      </c>
      <c r="CB120" s="161">
        <f t="shared" ref="CB120" si="193">CA120+CB75</f>
        <v>0</v>
      </c>
      <c r="CC120" s="161">
        <f t="shared" ref="CC120" si="194">CB120+CC75</f>
        <v>0</v>
      </c>
      <c r="CD120" s="161">
        <f t="shared" ref="CD120" si="195">CC120+CD75</f>
        <v>0</v>
      </c>
      <c r="CE120" s="161">
        <f t="shared" ref="CE120" si="196">CD120+CE75</f>
        <v>0</v>
      </c>
      <c r="CF120" s="161">
        <f t="shared" ref="CF120" si="197">CE120+CF75</f>
        <v>0</v>
      </c>
      <c r="CG120" s="161">
        <f t="shared" ref="CG120" si="198">CF120+CG75</f>
        <v>0</v>
      </c>
      <c r="CH120" s="161">
        <f t="shared" ref="CH120" si="199">CG120+CH75</f>
        <v>0</v>
      </c>
      <c r="CI120" s="161">
        <f t="shared" ref="CI120" si="200">CH120+CI75</f>
        <v>0</v>
      </c>
      <c r="CJ120" s="161">
        <f t="shared" ref="CJ120" si="201">CI120+CJ75</f>
        <v>0</v>
      </c>
      <c r="CK120" s="161">
        <f t="shared" ref="CK120" si="202">CJ120+CK75</f>
        <v>0</v>
      </c>
      <c r="CL120" s="161">
        <f t="shared" ref="CL120" si="203">CK120+CL75</f>
        <v>0</v>
      </c>
      <c r="CM120" s="161">
        <f t="shared" ref="CM120" si="204">CL120+CM75</f>
        <v>0</v>
      </c>
      <c r="CN120" s="161">
        <f t="shared" ref="CN120" si="205">CM120+CN75</f>
        <v>0</v>
      </c>
      <c r="CO120" s="161">
        <f t="shared" ref="CO120" si="206">CN120+CO75</f>
        <v>0</v>
      </c>
      <c r="CP120" s="161">
        <f t="shared" ref="CP120" si="207">CO120+CP75</f>
        <v>0</v>
      </c>
    </row>
    <row r="121" spans="15:94" ht="15" customHeight="1" x14ac:dyDescent="0.3">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row>
    <row r="122" spans="15:94" ht="15" customHeight="1" x14ac:dyDescent="0.3">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row>
    <row r="123" spans="15:94" ht="15" customHeight="1" x14ac:dyDescent="0.3">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row>
    <row r="124" spans="15:94" ht="15" customHeight="1" x14ac:dyDescent="0.3">
      <c r="O124" s="2" t="str">
        <f>Lists!$B$11</f>
        <v>Option 7</v>
      </c>
      <c r="P124" s="161">
        <f>P79</f>
        <v>0</v>
      </c>
      <c r="Q124" s="161">
        <f>P124+Q79</f>
        <v>0</v>
      </c>
      <c r="R124" s="161">
        <f t="shared" ref="R124:BM124" si="208">Q124+R79</f>
        <v>0</v>
      </c>
      <c r="S124" s="161">
        <f t="shared" si="208"/>
        <v>0</v>
      </c>
      <c r="T124" s="161">
        <f t="shared" si="208"/>
        <v>0</v>
      </c>
      <c r="U124" s="161">
        <f t="shared" si="208"/>
        <v>0</v>
      </c>
      <c r="V124" s="161">
        <f t="shared" si="208"/>
        <v>0</v>
      </c>
      <c r="W124" s="161">
        <f t="shared" si="208"/>
        <v>0</v>
      </c>
      <c r="X124" s="161">
        <f t="shared" si="208"/>
        <v>0</v>
      </c>
      <c r="Y124" s="161">
        <f t="shared" si="208"/>
        <v>0</v>
      </c>
      <c r="Z124" s="161">
        <f t="shared" si="208"/>
        <v>0</v>
      </c>
      <c r="AA124" s="161">
        <f t="shared" si="208"/>
        <v>0</v>
      </c>
      <c r="AB124" s="161">
        <f t="shared" si="208"/>
        <v>0</v>
      </c>
      <c r="AC124" s="161">
        <f t="shared" si="208"/>
        <v>0</v>
      </c>
      <c r="AD124" s="161">
        <f t="shared" si="208"/>
        <v>0</v>
      </c>
      <c r="AE124" s="161">
        <f t="shared" si="208"/>
        <v>0</v>
      </c>
      <c r="AF124" s="161">
        <f t="shared" si="208"/>
        <v>0</v>
      </c>
      <c r="AG124" s="161">
        <f t="shared" si="208"/>
        <v>0</v>
      </c>
      <c r="AH124" s="161">
        <f t="shared" si="208"/>
        <v>0</v>
      </c>
      <c r="AI124" s="161">
        <f t="shared" si="208"/>
        <v>0</v>
      </c>
      <c r="AJ124" s="161">
        <f t="shared" si="208"/>
        <v>0</v>
      </c>
      <c r="AK124" s="161">
        <f t="shared" si="208"/>
        <v>0</v>
      </c>
      <c r="AL124" s="161">
        <f t="shared" si="208"/>
        <v>0</v>
      </c>
      <c r="AM124" s="161">
        <f t="shared" si="208"/>
        <v>0</v>
      </c>
      <c r="AN124" s="161">
        <f t="shared" si="208"/>
        <v>0</v>
      </c>
      <c r="AO124" s="161">
        <f t="shared" si="208"/>
        <v>0</v>
      </c>
      <c r="AP124" s="161">
        <f t="shared" si="208"/>
        <v>0</v>
      </c>
      <c r="AQ124" s="161">
        <f t="shared" si="208"/>
        <v>0</v>
      </c>
      <c r="AR124" s="161">
        <f t="shared" si="208"/>
        <v>0</v>
      </c>
      <c r="AS124" s="161">
        <f t="shared" si="208"/>
        <v>0</v>
      </c>
      <c r="AT124" s="161">
        <f t="shared" si="208"/>
        <v>0</v>
      </c>
      <c r="AU124" s="161">
        <f t="shared" si="208"/>
        <v>0</v>
      </c>
      <c r="AV124" s="161">
        <f t="shared" si="208"/>
        <v>0</v>
      </c>
      <c r="AW124" s="161">
        <f t="shared" si="208"/>
        <v>0</v>
      </c>
      <c r="AX124" s="161">
        <f t="shared" si="208"/>
        <v>0</v>
      </c>
      <c r="AY124" s="161">
        <f t="shared" si="208"/>
        <v>0</v>
      </c>
      <c r="AZ124" s="161">
        <f t="shared" si="208"/>
        <v>0</v>
      </c>
      <c r="BA124" s="161">
        <f t="shared" si="208"/>
        <v>0</v>
      </c>
      <c r="BB124" s="161">
        <f t="shared" si="208"/>
        <v>0</v>
      </c>
      <c r="BC124" s="161">
        <f t="shared" si="208"/>
        <v>0</v>
      </c>
      <c r="BD124" s="161">
        <f t="shared" si="208"/>
        <v>0</v>
      </c>
      <c r="BE124" s="161">
        <f t="shared" si="208"/>
        <v>0</v>
      </c>
      <c r="BF124" s="161">
        <f t="shared" si="208"/>
        <v>0</v>
      </c>
      <c r="BG124" s="161">
        <f t="shared" si="208"/>
        <v>0</v>
      </c>
      <c r="BH124" s="161">
        <f t="shared" si="208"/>
        <v>0</v>
      </c>
      <c r="BI124" s="161">
        <f t="shared" si="208"/>
        <v>0</v>
      </c>
      <c r="BJ124" s="161">
        <f t="shared" si="208"/>
        <v>0</v>
      </c>
      <c r="BK124" s="161">
        <f t="shared" si="208"/>
        <v>0</v>
      </c>
      <c r="BL124" s="161">
        <f t="shared" si="208"/>
        <v>0</v>
      </c>
      <c r="BM124" s="161">
        <f t="shared" si="208"/>
        <v>0</v>
      </c>
      <c r="BN124" s="161">
        <f t="shared" ref="BN124" si="209">BM124+BN79</f>
        <v>0</v>
      </c>
      <c r="BO124" s="161">
        <f t="shared" ref="BO124" si="210">BN124+BO79</f>
        <v>0</v>
      </c>
      <c r="BP124" s="161">
        <f t="shared" ref="BP124" si="211">BO124+BP79</f>
        <v>0</v>
      </c>
      <c r="BQ124" s="161">
        <f t="shared" ref="BQ124" si="212">BP124+BQ79</f>
        <v>0</v>
      </c>
      <c r="BR124" s="161">
        <f t="shared" ref="BR124" si="213">BQ124+BR79</f>
        <v>0</v>
      </c>
      <c r="BS124" s="161">
        <f t="shared" ref="BS124" si="214">BR124+BS79</f>
        <v>0</v>
      </c>
      <c r="BT124" s="161">
        <f t="shared" ref="BT124" si="215">BS124+BT79</f>
        <v>0</v>
      </c>
      <c r="BU124" s="161">
        <f t="shared" ref="BU124" si="216">BT124+BU79</f>
        <v>0</v>
      </c>
      <c r="BV124" s="161">
        <f t="shared" ref="BV124" si="217">BU124+BV79</f>
        <v>0</v>
      </c>
      <c r="BW124" s="161">
        <f t="shared" ref="BW124" si="218">BV124+BW79</f>
        <v>0</v>
      </c>
      <c r="BX124" s="161">
        <f t="shared" ref="BX124" si="219">BW124+BX79</f>
        <v>0</v>
      </c>
      <c r="BY124" s="161">
        <f t="shared" ref="BY124" si="220">BX124+BY79</f>
        <v>0</v>
      </c>
      <c r="BZ124" s="161">
        <f t="shared" ref="BZ124" si="221">BY124+BZ79</f>
        <v>0</v>
      </c>
      <c r="CA124" s="161">
        <f t="shared" ref="CA124" si="222">BZ124+CA79</f>
        <v>0</v>
      </c>
      <c r="CB124" s="161">
        <f t="shared" ref="CB124" si="223">CA124+CB79</f>
        <v>0</v>
      </c>
      <c r="CC124" s="161">
        <f t="shared" ref="CC124" si="224">CB124+CC79</f>
        <v>0</v>
      </c>
      <c r="CD124" s="161">
        <f t="shared" ref="CD124" si="225">CC124+CD79</f>
        <v>0</v>
      </c>
      <c r="CE124" s="161">
        <f t="shared" ref="CE124" si="226">CD124+CE79</f>
        <v>0</v>
      </c>
      <c r="CF124" s="161">
        <f t="shared" ref="CF124" si="227">CE124+CF79</f>
        <v>0</v>
      </c>
      <c r="CG124" s="161">
        <f t="shared" ref="CG124" si="228">CF124+CG79</f>
        <v>0</v>
      </c>
      <c r="CH124" s="161">
        <f t="shared" ref="CH124" si="229">CG124+CH79</f>
        <v>0</v>
      </c>
      <c r="CI124" s="161">
        <f t="shared" ref="CI124" si="230">CH124+CI79</f>
        <v>0</v>
      </c>
      <c r="CJ124" s="161">
        <f t="shared" ref="CJ124" si="231">CI124+CJ79</f>
        <v>0</v>
      </c>
      <c r="CK124" s="161">
        <f t="shared" ref="CK124" si="232">CJ124+CK79</f>
        <v>0</v>
      </c>
      <c r="CL124" s="161">
        <f t="shared" ref="CL124" si="233">CK124+CL79</f>
        <v>0</v>
      </c>
      <c r="CM124" s="161">
        <f t="shared" ref="CM124" si="234">CL124+CM79</f>
        <v>0</v>
      </c>
      <c r="CN124" s="161">
        <f t="shared" ref="CN124" si="235">CM124+CN79</f>
        <v>0</v>
      </c>
      <c r="CO124" s="161">
        <f t="shared" ref="CO124" si="236">CN124+CO79</f>
        <v>0</v>
      </c>
      <c r="CP124" s="161">
        <f t="shared" ref="CP124" si="237">CO124+CP79</f>
        <v>0</v>
      </c>
    </row>
    <row r="125" spans="15:94" ht="15" customHeight="1" x14ac:dyDescent="0.3">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row>
    <row r="126" spans="15:94" ht="15" customHeight="1" x14ac:dyDescent="0.3">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BM126" s="161"/>
      <c r="BN126" s="161"/>
      <c r="BO126" s="161"/>
      <c r="BP126" s="161"/>
      <c r="BQ126" s="161"/>
      <c r="BR126" s="161"/>
      <c r="BS126" s="161"/>
      <c r="BT126" s="161"/>
      <c r="BU126" s="161"/>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row>
    <row r="127" spans="15:94" ht="15" customHeight="1" x14ac:dyDescent="0.3">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row>
    <row r="128" spans="15:94" ht="15" customHeight="1" x14ac:dyDescent="0.3">
      <c r="O128" s="2" t="str">
        <f>Lists!$B$12</f>
        <v>Option 8</v>
      </c>
      <c r="P128" s="161">
        <f>P83</f>
        <v>0</v>
      </c>
      <c r="Q128" s="161">
        <f>P128+Q83</f>
        <v>0</v>
      </c>
      <c r="R128" s="161">
        <f t="shared" ref="R128:BM128" si="238">Q128+R83</f>
        <v>0</v>
      </c>
      <c r="S128" s="161">
        <f t="shared" si="238"/>
        <v>0</v>
      </c>
      <c r="T128" s="161">
        <f t="shared" si="238"/>
        <v>0</v>
      </c>
      <c r="U128" s="161">
        <f t="shared" si="238"/>
        <v>0</v>
      </c>
      <c r="V128" s="161">
        <f t="shared" si="238"/>
        <v>0</v>
      </c>
      <c r="W128" s="161">
        <f t="shared" si="238"/>
        <v>0</v>
      </c>
      <c r="X128" s="161">
        <f t="shared" si="238"/>
        <v>0</v>
      </c>
      <c r="Y128" s="161">
        <f t="shared" si="238"/>
        <v>0</v>
      </c>
      <c r="Z128" s="161">
        <f t="shared" si="238"/>
        <v>0</v>
      </c>
      <c r="AA128" s="161">
        <f t="shared" si="238"/>
        <v>0</v>
      </c>
      <c r="AB128" s="161">
        <f t="shared" si="238"/>
        <v>0</v>
      </c>
      <c r="AC128" s="161">
        <f t="shared" si="238"/>
        <v>0</v>
      </c>
      <c r="AD128" s="161">
        <f t="shared" si="238"/>
        <v>0</v>
      </c>
      <c r="AE128" s="161">
        <f t="shared" si="238"/>
        <v>0</v>
      </c>
      <c r="AF128" s="161">
        <f t="shared" si="238"/>
        <v>0</v>
      </c>
      <c r="AG128" s="161">
        <f t="shared" si="238"/>
        <v>0</v>
      </c>
      <c r="AH128" s="161">
        <f t="shared" si="238"/>
        <v>0</v>
      </c>
      <c r="AI128" s="161">
        <f t="shared" si="238"/>
        <v>0</v>
      </c>
      <c r="AJ128" s="161">
        <f t="shared" si="238"/>
        <v>0</v>
      </c>
      <c r="AK128" s="161">
        <f t="shared" si="238"/>
        <v>0</v>
      </c>
      <c r="AL128" s="161">
        <f t="shared" si="238"/>
        <v>0</v>
      </c>
      <c r="AM128" s="161">
        <f t="shared" si="238"/>
        <v>0</v>
      </c>
      <c r="AN128" s="161">
        <f t="shared" si="238"/>
        <v>0</v>
      </c>
      <c r="AO128" s="161">
        <f t="shared" si="238"/>
        <v>0</v>
      </c>
      <c r="AP128" s="161">
        <f t="shared" si="238"/>
        <v>0</v>
      </c>
      <c r="AQ128" s="161">
        <f t="shared" si="238"/>
        <v>0</v>
      </c>
      <c r="AR128" s="161">
        <f t="shared" si="238"/>
        <v>0</v>
      </c>
      <c r="AS128" s="161">
        <f t="shared" si="238"/>
        <v>0</v>
      </c>
      <c r="AT128" s="161">
        <f t="shared" si="238"/>
        <v>0</v>
      </c>
      <c r="AU128" s="161">
        <f t="shared" si="238"/>
        <v>0</v>
      </c>
      <c r="AV128" s="161">
        <f t="shared" si="238"/>
        <v>0</v>
      </c>
      <c r="AW128" s="161">
        <f t="shared" si="238"/>
        <v>0</v>
      </c>
      <c r="AX128" s="161">
        <f t="shared" si="238"/>
        <v>0</v>
      </c>
      <c r="AY128" s="161">
        <f t="shared" si="238"/>
        <v>0</v>
      </c>
      <c r="AZ128" s="161">
        <f t="shared" si="238"/>
        <v>0</v>
      </c>
      <c r="BA128" s="161">
        <f t="shared" si="238"/>
        <v>0</v>
      </c>
      <c r="BB128" s="161">
        <f t="shared" si="238"/>
        <v>0</v>
      </c>
      <c r="BC128" s="161">
        <f t="shared" si="238"/>
        <v>0</v>
      </c>
      <c r="BD128" s="161">
        <f t="shared" si="238"/>
        <v>0</v>
      </c>
      <c r="BE128" s="161">
        <f t="shared" si="238"/>
        <v>0</v>
      </c>
      <c r="BF128" s="161">
        <f t="shared" si="238"/>
        <v>0</v>
      </c>
      <c r="BG128" s="161">
        <f t="shared" si="238"/>
        <v>0</v>
      </c>
      <c r="BH128" s="161">
        <f t="shared" si="238"/>
        <v>0</v>
      </c>
      <c r="BI128" s="161">
        <f t="shared" si="238"/>
        <v>0</v>
      </c>
      <c r="BJ128" s="161">
        <f t="shared" si="238"/>
        <v>0</v>
      </c>
      <c r="BK128" s="161">
        <f t="shared" si="238"/>
        <v>0</v>
      </c>
      <c r="BL128" s="161">
        <f t="shared" si="238"/>
        <v>0</v>
      </c>
      <c r="BM128" s="161">
        <f t="shared" si="238"/>
        <v>0</v>
      </c>
      <c r="BN128" s="161">
        <f t="shared" ref="BN128" si="239">BM128+BN83</f>
        <v>0</v>
      </c>
      <c r="BO128" s="161">
        <f t="shared" ref="BO128" si="240">BN128+BO83</f>
        <v>0</v>
      </c>
      <c r="BP128" s="161">
        <f t="shared" ref="BP128" si="241">BO128+BP83</f>
        <v>0</v>
      </c>
      <c r="BQ128" s="161">
        <f t="shared" ref="BQ128" si="242">BP128+BQ83</f>
        <v>0</v>
      </c>
      <c r="BR128" s="161">
        <f t="shared" ref="BR128" si="243">BQ128+BR83</f>
        <v>0</v>
      </c>
      <c r="BS128" s="161">
        <f t="shared" ref="BS128" si="244">BR128+BS83</f>
        <v>0</v>
      </c>
      <c r="BT128" s="161">
        <f t="shared" ref="BT128" si="245">BS128+BT83</f>
        <v>0</v>
      </c>
      <c r="BU128" s="161">
        <f t="shared" ref="BU128" si="246">BT128+BU83</f>
        <v>0</v>
      </c>
      <c r="BV128" s="161">
        <f t="shared" ref="BV128" si="247">BU128+BV83</f>
        <v>0</v>
      </c>
      <c r="BW128" s="161">
        <f t="shared" ref="BW128" si="248">BV128+BW83</f>
        <v>0</v>
      </c>
      <c r="BX128" s="161">
        <f t="shared" ref="BX128" si="249">BW128+BX83</f>
        <v>0</v>
      </c>
      <c r="BY128" s="161">
        <f t="shared" ref="BY128" si="250">BX128+BY83</f>
        <v>0</v>
      </c>
      <c r="BZ128" s="161">
        <f t="shared" ref="BZ128" si="251">BY128+BZ83</f>
        <v>0</v>
      </c>
      <c r="CA128" s="161">
        <f t="shared" ref="CA128" si="252">BZ128+CA83</f>
        <v>0</v>
      </c>
      <c r="CB128" s="161">
        <f t="shared" ref="CB128" si="253">CA128+CB83</f>
        <v>0</v>
      </c>
      <c r="CC128" s="161">
        <f t="shared" ref="CC128" si="254">CB128+CC83</f>
        <v>0</v>
      </c>
      <c r="CD128" s="161">
        <f t="shared" ref="CD128" si="255">CC128+CD83</f>
        <v>0</v>
      </c>
      <c r="CE128" s="161">
        <f t="shared" ref="CE128" si="256">CD128+CE83</f>
        <v>0</v>
      </c>
      <c r="CF128" s="161">
        <f t="shared" ref="CF128" si="257">CE128+CF83</f>
        <v>0</v>
      </c>
      <c r="CG128" s="161">
        <f t="shared" ref="CG128" si="258">CF128+CG83</f>
        <v>0</v>
      </c>
      <c r="CH128" s="161">
        <f t="shared" ref="CH128" si="259">CG128+CH83</f>
        <v>0</v>
      </c>
      <c r="CI128" s="161">
        <f t="shared" ref="CI128" si="260">CH128+CI83</f>
        <v>0</v>
      </c>
      <c r="CJ128" s="161">
        <f t="shared" ref="CJ128" si="261">CI128+CJ83</f>
        <v>0</v>
      </c>
      <c r="CK128" s="161">
        <f t="shared" ref="CK128" si="262">CJ128+CK83</f>
        <v>0</v>
      </c>
      <c r="CL128" s="161">
        <f t="shared" ref="CL128" si="263">CK128+CL83</f>
        <v>0</v>
      </c>
      <c r="CM128" s="161">
        <f t="shared" ref="CM128" si="264">CL128+CM83</f>
        <v>0</v>
      </c>
      <c r="CN128" s="161">
        <f t="shared" ref="CN128" si="265">CM128+CN83</f>
        <v>0</v>
      </c>
      <c r="CO128" s="161">
        <f t="shared" ref="CO128" si="266">CN128+CO83</f>
        <v>0</v>
      </c>
      <c r="CP128" s="161">
        <f t="shared" ref="CP128" si="267">CO128+CP83</f>
        <v>0</v>
      </c>
    </row>
    <row r="129" spans="1:94" ht="15" customHeight="1" x14ac:dyDescent="0.3">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row>
    <row r="130" spans="1:94" ht="15" customHeight="1" x14ac:dyDescent="0.3">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row>
    <row r="131" spans="1:94" ht="15" customHeight="1" x14ac:dyDescent="0.3">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row>
    <row r="132" spans="1:94" ht="15" customHeight="1" x14ac:dyDescent="0.3">
      <c r="O132" s="2" t="str">
        <f>Lists!$B$13</f>
        <v>Option 9</v>
      </c>
      <c r="P132" s="161">
        <f>P87</f>
        <v>0</v>
      </c>
      <c r="Q132" s="161">
        <f>P132+Q87</f>
        <v>0</v>
      </c>
      <c r="R132" s="161">
        <f t="shared" ref="R132:BM132" si="268">Q132+R87</f>
        <v>0</v>
      </c>
      <c r="S132" s="161">
        <f t="shared" si="268"/>
        <v>0</v>
      </c>
      <c r="T132" s="161">
        <f t="shared" si="268"/>
        <v>0</v>
      </c>
      <c r="U132" s="161">
        <f t="shared" si="268"/>
        <v>0</v>
      </c>
      <c r="V132" s="161">
        <f t="shared" si="268"/>
        <v>0</v>
      </c>
      <c r="W132" s="161">
        <f t="shared" si="268"/>
        <v>0</v>
      </c>
      <c r="X132" s="161">
        <f t="shared" si="268"/>
        <v>0</v>
      </c>
      <c r="Y132" s="161">
        <f t="shared" si="268"/>
        <v>0</v>
      </c>
      <c r="Z132" s="161">
        <f t="shared" si="268"/>
        <v>0</v>
      </c>
      <c r="AA132" s="161">
        <f t="shared" si="268"/>
        <v>0</v>
      </c>
      <c r="AB132" s="161">
        <f t="shared" si="268"/>
        <v>0</v>
      </c>
      <c r="AC132" s="161">
        <f t="shared" si="268"/>
        <v>0</v>
      </c>
      <c r="AD132" s="161">
        <f t="shared" si="268"/>
        <v>0</v>
      </c>
      <c r="AE132" s="161">
        <f t="shared" si="268"/>
        <v>0</v>
      </c>
      <c r="AF132" s="161">
        <f t="shared" si="268"/>
        <v>0</v>
      </c>
      <c r="AG132" s="161">
        <f t="shared" si="268"/>
        <v>0</v>
      </c>
      <c r="AH132" s="161">
        <f t="shared" si="268"/>
        <v>0</v>
      </c>
      <c r="AI132" s="161">
        <f t="shared" si="268"/>
        <v>0</v>
      </c>
      <c r="AJ132" s="161">
        <f t="shared" si="268"/>
        <v>0</v>
      </c>
      <c r="AK132" s="161">
        <f t="shared" si="268"/>
        <v>0</v>
      </c>
      <c r="AL132" s="161">
        <f t="shared" si="268"/>
        <v>0</v>
      </c>
      <c r="AM132" s="161">
        <f t="shared" si="268"/>
        <v>0</v>
      </c>
      <c r="AN132" s="161">
        <f t="shared" si="268"/>
        <v>0</v>
      </c>
      <c r="AO132" s="161">
        <f t="shared" si="268"/>
        <v>0</v>
      </c>
      <c r="AP132" s="161">
        <f t="shared" si="268"/>
        <v>0</v>
      </c>
      <c r="AQ132" s="161">
        <f t="shared" si="268"/>
        <v>0</v>
      </c>
      <c r="AR132" s="161">
        <f t="shared" si="268"/>
        <v>0</v>
      </c>
      <c r="AS132" s="161">
        <f t="shared" si="268"/>
        <v>0</v>
      </c>
      <c r="AT132" s="161">
        <f t="shared" si="268"/>
        <v>0</v>
      </c>
      <c r="AU132" s="161">
        <f t="shared" si="268"/>
        <v>0</v>
      </c>
      <c r="AV132" s="161">
        <f t="shared" si="268"/>
        <v>0</v>
      </c>
      <c r="AW132" s="161">
        <f t="shared" si="268"/>
        <v>0</v>
      </c>
      <c r="AX132" s="161">
        <f t="shared" si="268"/>
        <v>0</v>
      </c>
      <c r="AY132" s="161">
        <f t="shared" si="268"/>
        <v>0</v>
      </c>
      <c r="AZ132" s="161">
        <f t="shared" si="268"/>
        <v>0</v>
      </c>
      <c r="BA132" s="161">
        <f t="shared" si="268"/>
        <v>0</v>
      </c>
      <c r="BB132" s="161">
        <f t="shared" si="268"/>
        <v>0</v>
      </c>
      <c r="BC132" s="161">
        <f t="shared" si="268"/>
        <v>0</v>
      </c>
      <c r="BD132" s="161">
        <f t="shared" si="268"/>
        <v>0</v>
      </c>
      <c r="BE132" s="161">
        <f t="shared" si="268"/>
        <v>0</v>
      </c>
      <c r="BF132" s="161">
        <f t="shared" si="268"/>
        <v>0</v>
      </c>
      <c r="BG132" s="161">
        <f t="shared" si="268"/>
        <v>0</v>
      </c>
      <c r="BH132" s="161">
        <f t="shared" si="268"/>
        <v>0</v>
      </c>
      <c r="BI132" s="161">
        <f t="shared" si="268"/>
        <v>0</v>
      </c>
      <c r="BJ132" s="161">
        <f t="shared" si="268"/>
        <v>0</v>
      </c>
      <c r="BK132" s="161">
        <f t="shared" si="268"/>
        <v>0</v>
      </c>
      <c r="BL132" s="161">
        <f t="shared" si="268"/>
        <v>0</v>
      </c>
      <c r="BM132" s="161">
        <f t="shared" si="268"/>
        <v>0</v>
      </c>
      <c r="BN132" s="161">
        <f t="shared" ref="BN132" si="269">BM132+BN87</f>
        <v>0</v>
      </c>
      <c r="BO132" s="161">
        <f t="shared" ref="BO132" si="270">BN132+BO87</f>
        <v>0</v>
      </c>
      <c r="BP132" s="161">
        <f t="shared" ref="BP132" si="271">BO132+BP87</f>
        <v>0</v>
      </c>
      <c r="BQ132" s="161">
        <f t="shared" ref="BQ132" si="272">BP132+BQ87</f>
        <v>0</v>
      </c>
      <c r="BR132" s="161">
        <f t="shared" ref="BR132" si="273">BQ132+BR87</f>
        <v>0</v>
      </c>
      <c r="BS132" s="161">
        <f t="shared" ref="BS132" si="274">BR132+BS87</f>
        <v>0</v>
      </c>
      <c r="BT132" s="161">
        <f t="shared" ref="BT132" si="275">BS132+BT87</f>
        <v>0</v>
      </c>
      <c r="BU132" s="161">
        <f t="shared" ref="BU132" si="276">BT132+BU87</f>
        <v>0</v>
      </c>
      <c r="BV132" s="161">
        <f t="shared" ref="BV132" si="277">BU132+BV87</f>
        <v>0</v>
      </c>
      <c r="BW132" s="161">
        <f t="shared" ref="BW132" si="278">BV132+BW87</f>
        <v>0</v>
      </c>
      <c r="BX132" s="161">
        <f t="shared" ref="BX132" si="279">BW132+BX87</f>
        <v>0</v>
      </c>
      <c r="BY132" s="161">
        <f t="shared" ref="BY132" si="280">BX132+BY87</f>
        <v>0</v>
      </c>
      <c r="BZ132" s="161">
        <f t="shared" ref="BZ132" si="281">BY132+BZ87</f>
        <v>0</v>
      </c>
      <c r="CA132" s="161">
        <f t="shared" ref="CA132" si="282">BZ132+CA87</f>
        <v>0</v>
      </c>
      <c r="CB132" s="161">
        <f t="shared" ref="CB132" si="283">CA132+CB87</f>
        <v>0</v>
      </c>
      <c r="CC132" s="161">
        <f t="shared" ref="CC132" si="284">CB132+CC87</f>
        <v>0</v>
      </c>
      <c r="CD132" s="161">
        <f t="shared" ref="CD132" si="285">CC132+CD87</f>
        <v>0</v>
      </c>
      <c r="CE132" s="161">
        <f t="shared" ref="CE132" si="286">CD132+CE87</f>
        <v>0</v>
      </c>
      <c r="CF132" s="161">
        <f t="shared" ref="CF132" si="287">CE132+CF87</f>
        <v>0</v>
      </c>
      <c r="CG132" s="161">
        <f t="shared" ref="CG132" si="288">CF132+CG87</f>
        <v>0</v>
      </c>
      <c r="CH132" s="161">
        <f t="shared" ref="CH132" si="289">CG132+CH87</f>
        <v>0</v>
      </c>
      <c r="CI132" s="161">
        <f t="shared" ref="CI132" si="290">CH132+CI87</f>
        <v>0</v>
      </c>
      <c r="CJ132" s="161">
        <f t="shared" ref="CJ132" si="291">CI132+CJ87</f>
        <v>0</v>
      </c>
      <c r="CK132" s="161">
        <f t="shared" ref="CK132" si="292">CJ132+CK87</f>
        <v>0</v>
      </c>
      <c r="CL132" s="161">
        <f t="shared" ref="CL132" si="293">CK132+CL87</f>
        <v>0</v>
      </c>
      <c r="CM132" s="161">
        <f t="shared" ref="CM132" si="294">CL132+CM87</f>
        <v>0</v>
      </c>
      <c r="CN132" s="161">
        <f t="shared" ref="CN132" si="295">CM132+CN87</f>
        <v>0</v>
      </c>
      <c r="CO132" s="161">
        <f t="shared" ref="CO132" si="296">CN132+CO87</f>
        <v>0</v>
      </c>
      <c r="CP132" s="161">
        <f t="shared" ref="CP132" si="297">CO132+CP87</f>
        <v>0</v>
      </c>
    </row>
    <row r="133" spans="1:94" ht="15" customHeight="1" x14ac:dyDescent="0.3">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c r="BL133" s="161"/>
      <c r="BM133" s="161"/>
      <c r="BN133" s="161"/>
      <c r="BO133" s="161"/>
      <c r="BP133" s="161"/>
      <c r="BQ133" s="161"/>
      <c r="BR133" s="161"/>
      <c r="BS133" s="161"/>
      <c r="BT133" s="161"/>
      <c r="BU133" s="161"/>
      <c r="BV133" s="161"/>
      <c r="BW133" s="161"/>
      <c r="BX133" s="161"/>
      <c r="BY133" s="161"/>
      <c r="BZ133" s="161"/>
      <c r="CA133" s="161"/>
      <c r="CB133" s="161"/>
      <c r="CC133" s="161"/>
      <c r="CD133" s="161"/>
      <c r="CE133" s="161"/>
      <c r="CF133" s="161"/>
      <c r="CG133" s="161"/>
      <c r="CH133" s="161"/>
      <c r="CI133" s="161"/>
      <c r="CJ133" s="161"/>
      <c r="CK133" s="161"/>
      <c r="CL133" s="161"/>
      <c r="CM133" s="161"/>
      <c r="CN133" s="161"/>
      <c r="CO133" s="161"/>
      <c r="CP133" s="161"/>
    </row>
    <row r="134" spans="1:94" ht="15" customHeight="1" x14ac:dyDescent="0.3">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row>
    <row r="135" spans="1:94" ht="15" customHeight="1" x14ac:dyDescent="0.3">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row>
    <row r="136" spans="1:94" ht="15" customHeight="1" x14ac:dyDescent="0.3">
      <c r="O136" s="2" t="str">
        <f>Lists!$B$14</f>
        <v>Option 10</v>
      </c>
      <c r="P136" s="161">
        <f>P91</f>
        <v>0</v>
      </c>
      <c r="Q136" s="161">
        <f>P136+Q91</f>
        <v>0</v>
      </c>
      <c r="R136" s="161">
        <f t="shared" ref="R136:BM136" si="298">Q136+R91</f>
        <v>0</v>
      </c>
      <c r="S136" s="161">
        <f t="shared" si="298"/>
        <v>0</v>
      </c>
      <c r="T136" s="161">
        <f t="shared" si="298"/>
        <v>0</v>
      </c>
      <c r="U136" s="161">
        <f t="shared" si="298"/>
        <v>0</v>
      </c>
      <c r="V136" s="161">
        <f t="shared" si="298"/>
        <v>0</v>
      </c>
      <c r="W136" s="161">
        <f t="shared" si="298"/>
        <v>0</v>
      </c>
      <c r="X136" s="161">
        <f t="shared" si="298"/>
        <v>0</v>
      </c>
      <c r="Y136" s="161">
        <f t="shared" si="298"/>
        <v>0</v>
      </c>
      <c r="Z136" s="161">
        <f t="shared" si="298"/>
        <v>0</v>
      </c>
      <c r="AA136" s="161">
        <f t="shared" si="298"/>
        <v>0</v>
      </c>
      <c r="AB136" s="161">
        <f t="shared" si="298"/>
        <v>0</v>
      </c>
      <c r="AC136" s="161">
        <f t="shared" si="298"/>
        <v>0</v>
      </c>
      <c r="AD136" s="161">
        <f t="shared" si="298"/>
        <v>0</v>
      </c>
      <c r="AE136" s="161">
        <f t="shared" si="298"/>
        <v>0</v>
      </c>
      <c r="AF136" s="161">
        <f t="shared" si="298"/>
        <v>0</v>
      </c>
      <c r="AG136" s="161">
        <f t="shared" si="298"/>
        <v>0</v>
      </c>
      <c r="AH136" s="161">
        <f t="shared" si="298"/>
        <v>0</v>
      </c>
      <c r="AI136" s="161">
        <f t="shared" si="298"/>
        <v>0</v>
      </c>
      <c r="AJ136" s="161">
        <f t="shared" si="298"/>
        <v>0</v>
      </c>
      <c r="AK136" s="161">
        <f t="shared" si="298"/>
        <v>0</v>
      </c>
      <c r="AL136" s="161">
        <f t="shared" si="298"/>
        <v>0</v>
      </c>
      <c r="AM136" s="161">
        <f t="shared" si="298"/>
        <v>0</v>
      </c>
      <c r="AN136" s="161">
        <f t="shared" si="298"/>
        <v>0</v>
      </c>
      <c r="AO136" s="161">
        <f t="shared" si="298"/>
        <v>0</v>
      </c>
      <c r="AP136" s="161">
        <f t="shared" si="298"/>
        <v>0</v>
      </c>
      <c r="AQ136" s="161">
        <f t="shared" si="298"/>
        <v>0</v>
      </c>
      <c r="AR136" s="161">
        <f t="shared" si="298"/>
        <v>0</v>
      </c>
      <c r="AS136" s="161">
        <f t="shared" si="298"/>
        <v>0</v>
      </c>
      <c r="AT136" s="161">
        <f t="shared" si="298"/>
        <v>0</v>
      </c>
      <c r="AU136" s="161">
        <f t="shared" si="298"/>
        <v>0</v>
      </c>
      <c r="AV136" s="161">
        <f t="shared" si="298"/>
        <v>0</v>
      </c>
      <c r="AW136" s="161">
        <f t="shared" si="298"/>
        <v>0</v>
      </c>
      <c r="AX136" s="161">
        <f t="shared" si="298"/>
        <v>0</v>
      </c>
      <c r="AY136" s="161">
        <f t="shared" si="298"/>
        <v>0</v>
      </c>
      <c r="AZ136" s="161">
        <f t="shared" si="298"/>
        <v>0</v>
      </c>
      <c r="BA136" s="161">
        <f t="shared" si="298"/>
        <v>0</v>
      </c>
      <c r="BB136" s="161">
        <f t="shared" si="298"/>
        <v>0</v>
      </c>
      <c r="BC136" s="161">
        <f t="shared" si="298"/>
        <v>0</v>
      </c>
      <c r="BD136" s="161">
        <f t="shared" si="298"/>
        <v>0</v>
      </c>
      <c r="BE136" s="161">
        <f t="shared" si="298"/>
        <v>0</v>
      </c>
      <c r="BF136" s="161">
        <f t="shared" si="298"/>
        <v>0</v>
      </c>
      <c r="BG136" s="161">
        <f t="shared" si="298"/>
        <v>0</v>
      </c>
      <c r="BH136" s="161">
        <f t="shared" si="298"/>
        <v>0</v>
      </c>
      <c r="BI136" s="161">
        <f t="shared" si="298"/>
        <v>0</v>
      </c>
      <c r="BJ136" s="161">
        <f t="shared" si="298"/>
        <v>0</v>
      </c>
      <c r="BK136" s="161">
        <f t="shared" si="298"/>
        <v>0</v>
      </c>
      <c r="BL136" s="161">
        <f t="shared" si="298"/>
        <v>0</v>
      </c>
      <c r="BM136" s="161">
        <f t="shared" si="298"/>
        <v>0</v>
      </c>
      <c r="BN136" s="161">
        <f t="shared" ref="BN136" si="299">BM136+BN91</f>
        <v>0</v>
      </c>
      <c r="BO136" s="161">
        <f t="shared" ref="BO136" si="300">BN136+BO91</f>
        <v>0</v>
      </c>
      <c r="BP136" s="161">
        <f t="shared" ref="BP136" si="301">BO136+BP91</f>
        <v>0</v>
      </c>
      <c r="BQ136" s="161">
        <f t="shared" ref="BQ136" si="302">BP136+BQ91</f>
        <v>0</v>
      </c>
      <c r="BR136" s="161">
        <f t="shared" ref="BR136" si="303">BQ136+BR91</f>
        <v>0</v>
      </c>
      <c r="BS136" s="161">
        <f t="shared" ref="BS136" si="304">BR136+BS91</f>
        <v>0</v>
      </c>
      <c r="BT136" s="161">
        <f t="shared" ref="BT136" si="305">BS136+BT91</f>
        <v>0</v>
      </c>
      <c r="BU136" s="161">
        <f t="shared" ref="BU136" si="306">BT136+BU91</f>
        <v>0</v>
      </c>
      <c r="BV136" s="161">
        <f t="shared" ref="BV136" si="307">BU136+BV91</f>
        <v>0</v>
      </c>
      <c r="BW136" s="161">
        <f t="shared" ref="BW136" si="308">BV136+BW91</f>
        <v>0</v>
      </c>
      <c r="BX136" s="161">
        <f t="shared" ref="BX136" si="309">BW136+BX91</f>
        <v>0</v>
      </c>
      <c r="BY136" s="161">
        <f t="shared" ref="BY136" si="310">BX136+BY91</f>
        <v>0</v>
      </c>
      <c r="BZ136" s="161">
        <f t="shared" ref="BZ136" si="311">BY136+BZ91</f>
        <v>0</v>
      </c>
      <c r="CA136" s="161">
        <f t="shared" ref="CA136" si="312">BZ136+CA91</f>
        <v>0</v>
      </c>
      <c r="CB136" s="161">
        <f t="shared" ref="CB136" si="313">CA136+CB91</f>
        <v>0</v>
      </c>
      <c r="CC136" s="161">
        <f t="shared" ref="CC136" si="314">CB136+CC91</f>
        <v>0</v>
      </c>
      <c r="CD136" s="161">
        <f t="shared" ref="CD136" si="315">CC136+CD91</f>
        <v>0</v>
      </c>
      <c r="CE136" s="161">
        <f t="shared" ref="CE136" si="316">CD136+CE91</f>
        <v>0</v>
      </c>
      <c r="CF136" s="161">
        <f t="shared" ref="CF136" si="317">CE136+CF91</f>
        <v>0</v>
      </c>
      <c r="CG136" s="161">
        <f t="shared" ref="CG136" si="318">CF136+CG91</f>
        <v>0</v>
      </c>
      <c r="CH136" s="161">
        <f t="shared" ref="CH136" si="319">CG136+CH91</f>
        <v>0</v>
      </c>
      <c r="CI136" s="161">
        <f t="shared" ref="CI136" si="320">CH136+CI91</f>
        <v>0</v>
      </c>
      <c r="CJ136" s="161">
        <f t="shared" ref="CJ136" si="321">CI136+CJ91</f>
        <v>0</v>
      </c>
      <c r="CK136" s="161">
        <f t="shared" ref="CK136" si="322">CJ136+CK91</f>
        <v>0</v>
      </c>
      <c r="CL136" s="161">
        <f t="shared" ref="CL136" si="323">CK136+CL91</f>
        <v>0</v>
      </c>
      <c r="CM136" s="161">
        <f t="shared" ref="CM136" si="324">CL136+CM91</f>
        <v>0</v>
      </c>
      <c r="CN136" s="161">
        <f t="shared" ref="CN136" si="325">CM136+CN91</f>
        <v>0</v>
      </c>
      <c r="CO136" s="161">
        <f t="shared" ref="CO136" si="326">CN136+CO91</f>
        <v>0</v>
      </c>
      <c r="CP136" s="161">
        <f t="shared" ref="CP136" si="327">CO136+CP91</f>
        <v>0</v>
      </c>
    </row>
    <row r="137" spans="1:94" ht="15" customHeight="1" x14ac:dyDescent="0.3">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row>
    <row r="138" spans="1:94" ht="15" customHeight="1" x14ac:dyDescent="0.3">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row>
    <row r="139" spans="1:94" ht="15" customHeight="1" x14ac:dyDescent="0.3">
      <c r="A139" s="4" t="s">
        <v>161</v>
      </c>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row>
    <row r="140" spans="1:94" ht="15" customHeight="1" x14ac:dyDescent="0.3">
      <c r="P140" s="93" t="s">
        <v>115</v>
      </c>
      <c r="Q140" s="93" t="s">
        <v>116</v>
      </c>
    </row>
    <row r="141" spans="1:94" ht="15" customHeight="1" x14ac:dyDescent="0.3">
      <c r="O141" s="93" t="str">
        <f>Lists!$B$4</f>
        <v>Base Case</v>
      </c>
      <c r="P141" s="91">
        <f>SUM(P10:CP10)</f>
        <v>0</v>
      </c>
      <c r="Q141" s="94" t="e">
        <f>SUM('Discounted Benefits'!P224:CP224)/SUM('Discounted Costs'!P224:CP224)</f>
        <v>#DIV/0!</v>
      </c>
    </row>
    <row r="142" spans="1:94" ht="15" customHeight="1" x14ac:dyDescent="0.3">
      <c r="O142" s="93"/>
      <c r="P142" s="91"/>
      <c r="Q142" s="94"/>
    </row>
    <row r="143" spans="1:94" ht="15" customHeight="1" x14ac:dyDescent="0.3">
      <c r="O143" s="93"/>
      <c r="P143" s="91"/>
      <c r="Q143" s="94"/>
    </row>
    <row r="144" spans="1:94" ht="15" customHeight="1" x14ac:dyDescent="0.3">
      <c r="O144" s="93"/>
      <c r="P144" s="91"/>
      <c r="Q144" s="94"/>
    </row>
    <row r="145" spans="15:17" ht="15" customHeight="1" x14ac:dyDescent="0.3">
      <c r="O145" s="93" t="str">
        <f>Lists!$B$5</f>
        <v>Option 1</v>
      </c>
      <c r="P145" s="91">
        <f>SUM(P55:CP55)</f>
        <v>0</v>
      </c>
      <c r="Q145" s="94" t="e">
        <f>SUM('Discounted Benefits'!P314:CP314)/SUM('Discounted Costs'!P314:CP314)</f>
        <v>#DIV/0!</v>
      </c>
    </row>
    <row r="146" spans="15:17" ht="15" customHeight="1" x14ac:dyDescent="0.3">
      <c r="O146" s="93"/>
      <c r="P146" s="91"/>
      <c r="Q146" s="94"/>
    </row>
    <row r="147" spans="15:17" ht="15" customHeight="1" x14ac:dyDescent="0.3">
      <c r="O147" s="93"/>
      <c r="P147" s="91"/>
      <c r="Q147" s="94"/>
    </row>
    <row r="148" spans="15:17" ht="15" customHeight="1" x14ac:dyDescent="0.3">
      <c r="O148" s="93"/>
      <c r="P148" s="91"/>
      <c r="Q148" s="94"/>
    </row>
    <row r="149" spans="15:17" ht="15" customHeight="1" x14ac:dyDescent="0.3">
      <c r="O149" s="93" t="str">
        <f>Lists!$B$6</f>
        <v>Option 2</v>
      </c>
      <c r="P149" s="91">
        <f>SUM(P59:CP59)</f>
        <v>0</v>
      </c>
      <c r="Q149" s="94" t="e">
        <f>SUM('Discounted Benefits'!P318:CP318)/SUM('Discounted Costs'!P318:CP318)</f>
        <v>#DIV/0!</v>
      </c>
    </row>
    <row r="150" spans="15:17" ht="15" customHeight="1" x14ac:dyDescent="0.3">
      <c r="O150" s="93"/>
      <c r="P150" s="91"/>
      <c r="Q150" s="94"/>
    </row>
    <row r="151" spans="15:17" ht="15" customHeight="1" x14ac:dyDescent="0.3">
      <c r="O151" s="93"/>
      <c r="P151" s="91"/>
      <c r="Q151" s="94"/>
    </row>
    <row r="152" spans="15:17" ht="15" customHeight="1" x14ac:dyDescent="0.3">
      <c r="O152" s="93"/>
      <c r="P152" s="91"/>
      <c r="Q152" s="94"/>
    </row>
    <row r="153" spans="15:17" ht="15" customHeight="1" x14ac:dyDescent="0.3">
      <c r="O153" s="93" t="str">
        <f>Lists!$B$7</f>
        <v>Option 3</v>
      </c>
      <c r="P153" s="91">
        <f>SUM(P63:CP63)</f>
        <v>0</v>
      </c>
      <c r="Q153" s="94" t="e">
        <f>SUM('Discounted Benefits'!P322:CP322)/SUM('Discounted Costs'!P322:CP322)</f>
        <v>#DIV/0!</v>
      </c>
    </row>
    <row r="154" spans="15:17" ht="15" customHeight="1" x14ac:dyDescent="0.3">
      <c r="O154" s="93"/>
      <c r="P154" s="91"/>
      <c r="Q154" s="94"/>
    </row>
    <row r="155" spans="15:17" ht="15" customHeight="1" x14ac:dyDescent="0.3">
      <c r="O155" s="93"/>
      <c r="P155" s="91"/>
      <c r="Q155" s="94"/>
    </row>
    <row r="156" spans="15:17" ht="15" customHeight="1" x14ac:dyDescent="0.3">
      <c r="O156" s="93"/>
      <c r="P156" s="91"/>
      <c r="Q156" s="94"/>
    </row>
    <row r="157" spans="15:17" ht="15" customHeight="1" x14ac:dyDescent="0.3">
      <c r="O157" s="93" t="str">
        <f>Lists!$B$8</f>
        <v>Option 4</v>
      </c>
      <c r="P157" s="91">
        <f>SUM(P67:CP67)</f>
        <v>0</v>
      </c>
      <c r="Q157" s="94" t="e">
        <f>SUM('Discounted Benefits'!P326:CP326)/SUM('Discounted Costs'!P326:CP326)</f>
        <v>#DIV/0!</v>
      </c>
    </row>
    <row r="158" spans="15:17" ht="15" customHeight="1" x14ac:dyDescent="0.3">
      <c r="O158" s="93"/>
      <c r="P158" s="91"/>
      <c r="Q158" s="94"/>
    </row>
    <row r="159" spans="15:17" ht="15" customHeight="1" x14ac:dyDescent="0.3">
      <c r="O159" s="93"/>
      <c r="P159" s="91"/>
      <c r="Q159" s="94"/>
    </row>
    <row r="160" spans="15:17" ht="15" customHeight="1" x14ac:dyDescent="0.3">
      <c r="O160" s="93"/>
      <c r="P160" s="91"/>
      <c r="Q160" s="94"/>
    </row>
    <row r="161" spans="15:17" ht="15" customHeight="1" x14ac:dyDescent="0.3">
      <c r="O161" s="93" t="str">
        <f>Lists!$B$9</f>
        <v>Option 5</v>
      </c>
      <c r="P161" s="91">
        <f>SUM(P71:CP71)</f>
        <v>0</v>
      </c>
      <c r="Q161" s="94" t="e">
        <f>SUM('Discounted Benefits'!P330:CP330)/SUM('Discounted Costs'!P330:CP330)</f>
        <v>#DIV/0!</v>
      </c>
    </row>
    <row r="162" spans="15:17" ht="15" customHeight="1" x14ac:dyDescent="0.3">
      <c r="O162" s="93"/>
      <c r="P162" s="91"/>
      <c r="Q162" s="94"/>
    </row>
    <row r="163" spans="15:17" ht="15" customHeight="1" x14ac:dyDescent="0.3">
      <c r="O163" s="93"/>
      <c r="P163" s="91"/>
      <c r="Q163" s="94"/>
    </row>
    <row r="164" spans="15:17" ht="15" customHeight="1" x14ac:dyDescent="0.3">
      <c r="O164" s="93"/>
      <c r="P164" s="91"/>
      <c r="Q164" s="94"/>
    </row>
    <row r="165" spans="15:17" ht="15" customHeight="1" x14ac:dyDescent="0.3">
      <c r="O165" s="93" t="str">
        <f>Lists!$B$10</f>
        <v>Option 6</v>
      </c>
      <c r="P165" s="91">
        <f>SUM(P75:CP75)</f>
        <v>0</v>
      </c>
      <c r="Q165" s="94" t="e">
        <f>SUM('Discounted Benefits'!P334:CP334)/SUM('Discounted Costs'!P334:CP334)</f>
        <v>#DIV/0!</v>
      </c>
    </row>
    <row r="166" spans="15:17" ht="15" customHeight="1" x14ac:dyDescent="0.3">
      <c r="O166" s="93"/>
      <c r="P166" s="91"/>
      <c r="Q166" s="94"/>
    </row>
    <row r="167" spans="15:17" ht="15" customHeight="1" x14ac:dyDescent="0.3">
      <c r="O167" s="93"/>
      <c r="P167" s="91"/>
      <c r="Q167" s="94"/>
    </row>
    <row r="168" spans="15:17" ht="15" customHeight="1" x14ac:dyDescent="0.3">
      <c r="O168" s="93"/>
      <c r="P168" s="91"/>
      <c r="Q168" s="94"/>
    </row>
    <row r="169" spans="15:17" ht="15" customHeight="1" x14ac:dyDescent="0.3">
      <c r="O169" s="93" t="str">
        <f>Lists!$B$11</f>
        <v>Option 7</v>
      </c>
      <c r="P169" s="91">
        <f>SUM(P79:CP79)</f>
        <v>0</v>
      </c>
      <c r="Q169" s="94" t="e">
        <f>SUM('Discounted Benefits'!P338:CP338)/SUM('Discounted Costs'!P338:CP338)</f>
        <v>#DIV/0!</v>
      </c>
    </row>
    <row r="170" spans="15:17" ht="15" customHeight="1" x14ac:dyDescent="0.3">
      <c r="O170" s="93"/>
      <c r="P170" s="91"/>
      <c r="Q170" s="94"/>
    </row>
    <row r="171" spans="15:17" ht="15" customHeight="1" x14ac:dyDescent="0.3">
      <c r="O171" s="93"/>
      <c r="P171" s="91"/>
      <c r="Q171" s="94"/>
    </row>
    <row r="172" spans="15:17" ht="15" customHeight="1" x14ac:dyDescent="0.3">
      <c r="O172" s="93"/>
      <c r="P172" s="91"/>
      <c r="Q172" s="94"/>
    </row>
    <row r="173" spans="15:17" ht="15" customHeight="1" x14ac:dyDescent="0.3">
      <c r="O173" s="93" t="str">
        <f>Lists!$B$12</f>
        <v>Option 8</v>
      </c>
      <c r="P173" s="91">
        <f>SUM(P83:CP83)</f>
        <v>0</v>
      </c>
      <c r="Q173" s="94" t="e">
        <f>SUM('Discounted Benefits'!P342:CP342)/SUM('Discounted Costs'!P342:CP342)</f>
        <v>#DIV/0!</v>
      </c>
    </row>
    <row r="174" spans="15:17" ht="15" customHeight="1" x14ac:dyDescent="0.3">
      <c r="O174" s="93"/>
      <c r="P174" s="91"/>
      <c r="Q174" s="94"/>
    </row>
    <row r="175" spans="15:17" ht="15" customHeight="1" x14ac:dyDescent="0.3">
      <c r="O175" s="93"/>
      <c r="P175" s="91"/>
      <c r="Q175" s="94"/>
    </row>
    <row r="176" spans="15:17" ht="15" customHeight="1" x14ac:dyDescent="0.3">
      <c r="O176" s="93"/>
      <c r="P176" s="91"/>
      <c r="Q176" s="94"/>
    </row>
    <row r="177" spans="1:94" ht="15" customHeight="1" x14ac:dyDescent="0.3">
      <c r="O177" s="93" t="str">
        <f>Lists!$B$13</f>
        <v>Option 9</v>
      </c>
      <c r="P177" s="91">
        <f>SUM(P87:CP87)</f>
        <v>0</v>
      </c>
      <c r="Q177" s="94" t="e">
        <f>SUM('Discounted Benefits'!P346:CP346)/SUM('Discounted Costs'!P346:CP346)</f>
        <v>#DIV/0!</v>
      </c>
    </row>
    <row r="178" spans="1:94" ht="15" customHeight="1" x14ac:dyDescent="0.3">
      <c r="O178" s="93"/>
      <c r="P178" s="91"/>
      <c r="Q178" s="94"/>
    </row>
    <row r="179" spans="1:94" ht="15" customHeight="1" x14ac:dyDescent="0.3">
      <c r="O179" s="93"/>
      <c r="P179" s="91"/>
      <c r="Q179" s="94"/>
    </row>
    <row r="180" spans="1:94" ht="15" customHeight="1" x14ac:dyDescent="0.3">
      <c r="O180" s="93"/>
      <c r="P180" s="91"/>
      <c r="Q180" s="94"/>
    </row>
    <row r="181" spans="1:94" ht="15" customHeight="1" x14ac:dyDescent="0.3">
      <c r="O181" s="93" t="str">
        <f>Lists!$B$14</f>
        <v>Option 10</v>
      </c>
      <c r="P181" s="91">
        <f>SUM(P91:CP91)</f>
        <v>0</v>
      </c>
      <c r="Q181" s="94" t="e">
        <f>SUM('Discounted Benefits'!P350:CP350)/SUM('Discounted Costs'!P350:CP350)</f>
        <v>#DIV/0!</v>
      </c>
    </row>
    <row r="182" spans="1:94" ht="15" customHeight="1" x14ac:dyDescent="0.3">
      <c r="P182" s="91"/>
      <c r="Q182" s="94"/>
    </row>
    <row r="183" spans="1:94" ht="15" customHeight="1" x14ac:dyDescent="0.3">
      <c r="P183" s="91"/>
      <c r="Q183" s="94"/>
    </row>
    <row r="184" spans="1:94" ht="15" customHeight="1" x14ac:dyDescent="0.3">
      <c r="A184" s="4" t="s">
        <v>162</v>
      </c>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row>
    <row r="186" spans="1:94" ht="15" customHeight="1" x14ac:dyDescent="0.3">
      <c r="A186" s="2" t="s">
        <v>34</v>
      </c>
      <c r="B186" s="2" t="str">
        <f>Lists!$B$4</f>
        <v>Base Case</v>
      </c>
      <c r="P186" s="2" t="str">
        <f>Lists!$B$5</f>
        <v>Option 1</v>
      </c>
      <c r="T186" s="2" t="str">
        <f>Lists!$B$6</f>
        <v>Option 2</v>
      </c>
      <c r="X186" s="2" t="str">
        <f>Lists!$B$7</f>
        <v>Option 3</v>
      </c>
      <c r="AB186" s="2" t="str">
        <f>Lists!$B$8</f>
        <v>Option 4</v>
      </c>
      <c r="AF186" s="2" t="str">
        <f>Lists!$B$9</f>
        <v>Option 5</v>
      </c>
      <c r="AJ186" s="2" t="str">
        <f>Lists!$B$10</f>
        <v>Option 6</v>
      </c>
      <c r="AN186" s="2" t="str">
        <f>Lists!$B$11</f>
        <v>Option 7</v>
      </c>
      <c r="AR186" s="2" t="str">
        <f>Lists!$B$12</f>
        <v>Option 8</v>
      </c>
      <c r="AV186" s="2" t="str">
        <f>Lists!$B$13</f>
        <v>Option 9</v>
      </c>
      <c r="AZ186" s="2" t="str">
        <f>Lists!$B$14</f>
        <v>Option 10</v>
      </c>
    </row>
    <row r="187" spans="1:94" s="91" customFormat="1" ht="15" customHeight="1" x14ac:dyDescent="0.3">
      <c r="A187" s="91" t="s">
        <v>163</v>
      </c>
      <c r="B187" s="91" t="str">
        <f>IF(Report!$D17="","",'Central Estimates'!$P141)</f>
        <v/>
      </c>
      <c r="P187" s="91" t="str">
        <f>IF(Report!$D18="","",'Central Estimates'!$P145)</f>
        <v/>
      </c>
      <c r="T187" s="91" t="str">
        <f>IF(Report!$D19="","",'Central Estimates'!$P149)</f>
        <v/>
      </c>
      <c r="X187" s="91" t="str">
        <f>IF(Report!$D20="","",'Central Estimates'!$P153)</f>
        <v/>
      </c>
      <c r="AB187" s="91" t="str">
        <f>IF(Report!$D21="","",'Central Estimates'!$P157)</f>
        <v/>
      </c>
      <c r="AF187" s="91" t="str">
        <f>IF(Report!$D22="","",'Central Estimates'!$P161)</f>
        <v/>
      </c>
      <c r="AJ187" s="91" t="str">
        <f>IF(Report!$D23="","",'Central Estimates'!$P165)</f>
        <v/>
      </c>
      <c r="AN187" s="91" t="str">
        <f>IF(Report!$D24="","",'Central Estimates'!$P169)</f>
        <v/>
      </c>
      <c r="AR187" s="91" t="str">
        <f>IF(Report!$D25="","",'Central Estimates'!$P173)</f>
        <v/>
      </c>
      <c r="AV187" s="91" t="str">
        <f>IF(Report!$D26="","",'Central Estimates'!$P177)</f>
        <v/>
      </c>
      <c r="AZ187" s="91" t="str">
        <f>IF(Report!$D27="","",'Central Estimates'!$P181)</f>
        <v/>
      </c>
    </row>
    <row r="188" spans="1:94" s="92" customFormat="1" ht="15" customHeight="1" x14ac:dyDescent="0.3">
      <c r="A188" s="92" t="s">
        <v>127</v>
      </c>
      <c r="B188" s="92" t="str">
        <f>IF(Report!$D17="","",'Central Estimates'!$Q141)</f>
        <v/>
      </c>
      <c r="P188" s="92" t="str">
        <f>IF(Report!$D18="","",'Central Estimates'!$Q145)</f>
        <v/>
      </c>
      <c r="T188" s="92" t="str">
        <f>IF(Report!$D19="","",'Central Estimates'!$Q149)</f>
        <v/>
      </c>
      <c r="X188" s="92" t="str">
        <f>IF(Report!$D20="","",'Central Estimates'!$Q153)</f>
        <v/>
      </c>
      <c r="AB188" s="92" t="str">
        <f>IF(Report!$D21="","",'Central Estimates'!$Q157)</f>
        <v/>
      </c>
      <c r="AF188" s="92" t="str">
        <f>IF(Report!$D22="","",'Central Estimates'!$Q161)</f>
        <v/>
      </c>
      <c r="AJ188" s="92" t="str">
        <f>IF(Report!$D23="","",'Central Estimates'!$Q165)</f>
        <v/>
      </c>
      <c r="AN188" s="92" t="str">
        <f>IF(Report!$D24="","",'Central Estimates'!$Q169)</f>
        <v/>
      </c>
      <c r="AR188" s="92" t="str">
        <f>IF(Report!$D25="","",'Central Estimates'!$Q173)</f>
        <v/>
      </c>
      <c r="AV188" s="92" t="str">
        <f>IF(Report!$D26="","",'Central Estimates'!$Q177)</f>
        <v/>
      </c>
      <c r="AZ188" s="92" t="str">
        <f>IF(Report!$D27="","",'Central Estimates'!$Q181)</f>
        <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C0E0-9FBD-4B83-9572-BF20C39D0D5B}">
  <sheetPr codeName="Sheet10"/>
  <dimension ref="A1:O121"/>
  <sheetViews>
    <sheetView topLeftCell="A16" zoomScale="85" zoomScaleNormal="85" workbookViewId="0">
      <selection activeCell="A29" sqref="A29"/>
    </sheetView>
  </sheetViews>
  <sheetFormatPr defaultColWidth="9.1796875" defaultRowHeight="15" customHeight="1" x14ac:dyDescent="0.3"/>
  <cols>
    <col min="1" max="1" width="33.7265625" style="2" bestFit="1" customWidth="1"/>
    <col min="2" max="2" width="8.54296875" style="2" customWidth="1"/>
    <col min="3" max="3" width="28.54296875" style="2" customWidth="1"/>
    <col min="4" max="4" width="9.1796875" style="2"/>
    <col min="5" max="5" width="11.54296875" style="2" bestFit="1" customWidth="1"/>
    <col min="6" max="6" width="9.1796875" style="2"/>
    <col min="7" max="7" width="15.7265625" style="91" bestFit="1" customWidth="1"/>
    <col min="8" max="8" width="9.1796875" style="91"/>
    <col min="9" max="9" width="15.7265625" style="91" bestFit="1" customWidth="1"/>
    <col min="10" max="10" width="9.1796875" style="91"/>
    <col min="11" max="11" width="15.26953125" style="91" bestFit="1" customWidth="1"/>
    <col min="12" max="12" width="9.1796875" style="91"/>
    <col min="13" max="13" width="15.26953125" style="91" bestFit="1" customWidth="1"/>
    <col min="14" max="14" width="9.1796875" style="91"/>
    <col min="15" max="15" width="14.54296875" style="91" bestFit="1" customWidth="1"/>
    <col min="16" max="16384" width="9.1796875" style="2"/>
  </cols>
  <sheetData>
    <row r="1" spans="1:15" ht="20" x14ac:dyDescent="0.4">
      <c r="A1" s="7" t="s">
        <v>164</v>
      </c>
    </row>
    <row r="2" spans="1:15" ht="14" x14ac:dyDescent="0.3"/>
    <row r="3" spans="1:15" ht="14" x14ac:dyDescent="0.3"/>
    <row r="4" spans="1:15" ht="14" x14ac:dyDescent="0.3"/>
    <row r="5" spans="1:15" ht="14" x14ac:dyDescent="0.3"/>
    <row r="6" spans="1:15" ht="14" x14ac:dyDescent="0.3"/>
    <row r="7" spans="1:15" ht="14" x14ac:dyDescent="0.3"/>
    <row r="8" spans="1:15" ht="14" x14ac:dyDescent="0.3"/>
    <row r="9" spans="1:15" ht="14" x14ac:dyDescent="0.3">
      <c r="A9" s="17"/>
      <c r="B9" s="17"/>
      <c r="C9" s="17"/>
      <c r="D9" s="17"/>
      <c r="E9" s="17"/>
      <c r="F9" s="17"/>
      <c r="G9" s="95"/>
      <c r="H9" s="95"/>
      <c r="I9" s="95"/>
      <c r="J9" s="95"/>
      <c r="K9" s="95"/>
      <c r="L9" s="95"/>
      <c r="M9" s="95"/>
      <c r="N9" s="95"/>
      <c r="O9" s="95"/>
    </row>
    <row r="10" spans="1:15" ht="15" customHeight="1" x14ac:dyDescent="0.3">
      <c r="A10" s="2" t="s">
        <v>165</v>
      </c>
      <c r="I10" s="335" t="s">
        <v>166</v>
      </c>
      <c r="J10" s="335"/>
      <c r="K10" s="335"/>
      <c r="L10" s="335"/>
      <c r="M10" s="335"/>
      <c r="N10" s="335"/>
      <c r="O10" s="335"/>
    </row>
    <row r="11" spans="1:15" ht="15" customHeight="1" x14ac:dyDescent="0.3">
      <c r="A11" s="113" t="s">
        <v>106</v>
      </c>
      <c r="B11" s="165"/>
      <c r="C11" s="113" t="s">
        <v>150</v>
      </c>
      <c r="D11" s="165"/>
      <c r="E11" s="113" t="s">
        <v>34</v>
      </c>
      <c r="F11" s="165"/>
      <c r="G11" s="113" t="s">
        <v>167</v>
      </c>
      <c r="H11" s="165"/>
      <c r="I11" s="113">
        <f>Stakeholder_1</f>
        <v>0</v>
      </c>
      <c r="J11" s="165"/>
      <c r="K11" s="113">
        <f>Stakeholder_2</f>
        <v>0</v>
      </c>
      <c r="L11" s="165"/>
      <c r="M11" s="113">
        <f>Stakeholder_3</f>
        <v>0</v>
      </c>
      <c r="N11" s="165"/>
      <c r="O11" s="113">
        <f>Stakeholder_4</f>
        <v>0</v>
      </c>
    </row>
    <row r="12" spans="1:15" ht="14" x14ac:dyDescent="0.3">
      <c r="A12" s="2">
        <v>1</v>
      </c>
      <c r="C12" s="2" t="str">
        <f>IF(ISTEXT('Cost Inputs'!$C$11),'Cost Inputs'!$C$11,"")</f>
        <v/>
      </c>
      <c r="E12" s="2" t="str">
        <f>IF(ISTEXT('Cost Inputs'!$E$11),'Cost Inputs'!$E$11,"")</f>
        <v/>
      </c>
      <c r="G12" s="91">
        <f>SUM('Discounted Costs'!$P$14:$BM$14)</f>
        <v>0</v>
      </c>
      <c r="I12" s="91">
        <f>$G12*'Distributional Inputs'!I11</f>
        <v>0</v>
      </c>
      <c r="K12" s="91">
        <f>$G12*'Distributional Inputs'!K11</f>
        <v>0</v>
      </c>
      <c r="M12" s="91">
        <f>$G12*'Distributional Inputs'!M11</f>
        <v>0</v>
      </c>
      <c r="O12" s="91">
        <f>$G12*'Distributional Inputs'!O11</f>
        <v>0</v>
      </c>
    </row>
    <row r="13" spans="1:15" ht="14" x14ac:dyDescent="0.3">
      <c r="A13" s="2">
        <f>A12+1</f>
        <v>2</v>
      </c>
      <c r="C13" s="2" t="str">
        <f>IF(ISTEXT('Cost Inputs'!$C$15),'Cost Inputs'!$C$15,"")</f>
        <v/>
      </c>
      <c r="E13" s="2" t="str">
        <f>IF(ISTEXT('Cost Inputs'!$E$15),'Cost Inputs'!$E$15,"")</f>
        <v/>
      </c>
      <c r="G13" s="91">
        <f>SUM('Discounted Costs'!$P$21:$BM$21)</f>
        <v>0</v>
      </c>
      <c r="I13" s="91">
        <f>$G13*'Distributional Inputs'!I13</f>
        <v>0</v>
      </c>
      <c r="K13" s="91">
        <f>$G13*'Distributional Inputs'!K13</f>
        <v>0</v>
      </c>
      <c r="M13" s="91">
        <f>$G13*'Distributional Inputs'!M13</f>
        <v>0</v>
      </c>
      <c r="O13" s="91">
        <f>$G13*'Distributional Inputs'!O13</f>
        <v>0</v>
      </c>
    </row>
    <row r="14" spans="1:15" ht="14" x14ac:dyDescent="0.3">
      <c r="A14" s="2">
        <f t="shared" ref="A14:A41" si="0">A13+1</f>
        <v>3</v>
      </c>
      <c r="C14" s="2" t="str">
        <f>IF(ISTEXT('Cost Inputs'!$C$19),'Cost Inputs'!$C$19,"")</f>
        <v/>
      </c>
      <c r="E14" s="2" t="str">
        <f>IF(ISTEXT('Cost Inputs'!$E$19),'Cost Inputs'!$E$19,"")</f>
        <v/>
      </c>
      <c r="G14" s="91">
        <f>SUM('Discounted Costs'!$P$28:$BM$28)</f>
        <v>0</v>
      </c>
      <c r="I14" s="91">
        <f>$G14*'Distributional Inputs'!I15</f>
        <v>0</v>
      </c>
      <c r="K14" s="91">
        <f>$G14*'Distributional Inputs'!K15</f>
        <v>0</v>
      </c>
      <c r="M14" s="91">
        <f>$G14*'Distributional Inputs'!M15</f>
        <v>0</v>
      </c>
      <c r="O14" s="91">
        <f>$G14*'Distributional Inputs'!O15</f>
        <v>0</v>
      </c>
    </row>
    <row r="15" spans="1:15" ht="14" x14ac:dyDescent="0.3">
      <c r="A15" s="2">
        <f t="shared" si="0"/>
        <v>4</v>
      </c>
      <c r="C15" s="2" t="str">
        <f>IF(ISTEXT('Cost Inputs'!$C$23),'Cost Inputs'!$C$23,"")</f>
        <v/>
      </c>
      <c r="E15" s="2" t="str">
        <f>IF(ISTEXT('Cost Inputs'!$E$23),'Cost Inputs'!$E$23,"")</f>
        <v/>
      </c>
      <c r="G15" s="91">
        <f>SUM('Discounted Costs'!$P$35:$BM$35)</f>
        <v>0</v>
      </c>
      <c r="I15" s="91">
        <f>$G15*'Distributional Inputs'!I17</f>
        <v>0</v>
      </c>
      <c r="K15" s="91">
        <f>$G15*'Distributional Inputs'!K17</f>
        <v>0</v>
      </c>
      <c r="M15" s="91">
        <f>$G15*'Distributional Inputs'!M17</f>
        <v>0</v>
      </c>
      <c r="O15" s="91">
        <f>$G15*'Distributional Inputs'!O17</f>
        <v>0</v>
      </c>
    </row>
    <row r="16" spans="1:15" ht="14" x14ac:dyDescent="0.3">
      <c r="A16" s="2">
        <f t="shared" si="0"/>
        <v>5</v>
      </c>
      <c r="C16" s="2" t="str">
        <f>IF(ISTEXT('Cost Inputs'!$C$27),'Cost Inputs'!$C$27,"")</f>
        <v/>
      </c>
      <c r="E16" s="2" t="str">
        <f>IF(ISTEXT('Cost Inputs'!$E$27),'Cost Inputs'!$E$27,"")</f>
        <v/>
      </c>
      <c r="G16" s="91">
        <f>SUM('Discounted Costs'!$P$42:$BM$42)</f>
        <v>0</v>
      </c>
      <c r="I16" s="91">
        <f>$G16*'Distributional Inputs'!I19</f>
        <v>0</v>
      </c>
      <c r="K16" s="91">
        <f>$G16*'Distributional Inputs'!K19</f>
        <v>0</v>
      </c>
      <c r="M16" s="91">
        <f>$G16*'Distributional Inputs'!M19</f>
        <v>0</v>
      </c>
      <c r="O16" s="91">
        <f>$G16*'Distributional Inputs'!O19</f>
        <v>0</v>
      </c>
    </row>
    <row r="17" spans="1:15" ht="14" x14ac:dyDescent="0.3">
      <c r="A17" s="2">
        <f t="shared" si="0"/>
        <v>6</v>
      </c>
      <c r="C17" s="2" t="str">
        <f>IF(ISTEXT('Cost Inputs'!$C$31),'Cost Inputs'!$C$31,"")</f>
        <v/>
      </c>
      <c r="E17" s="2" t="str">
        <f>IF(ISTEXT('Cost Inputs'!$E$31),'Cost Inputs'!$E$31,"")</f>
        <v/>
      </c>
      <c r="G17" s="91">
        <f>SUM('Discounted Costs'!$P$49:$BM$49)</f>
        <v>0</v>
      </c>
      <c r="I17" s="91">
        <f>$G17*'Distributional Inputs'!I21</f>
        <v>0</v>
      </c>
      <c r="K17" s="91">
        <f>$G17*'Distributional Inputs'!K21</f>
        <v>0</v>
      </c>
      <c r="M17" s="91">
        <f>$G17*'Distributional Inputs'!M21</f>
        <v>0</v>
      </c>
      <c r="O17" s="91">
        <f>$G17*'Distributional Inputs'!O21</f>
        <v>0</v>
      </c>
    </row>
    <row r="18" spans="1:15" ht="14" x14ac:dyDescent="0.3">
      <c r="A18" s="2">
        <f t="shared" si="0"/>
        <v>7</v>
      </c>
      <c r="C18" s="2" t="str">
        <f>IF(ISTEXT('Cost Inputs'!$C$35),'Cost Inputs'!$C$35,"")</f>
        <v/>
      </c>
      <c r="E18" s="2" t="str">
        <f>IF(ISTEXT('Cost Inputs'!$E$35),'Cost Inputs'!$E$35,"")</f>
        <v/>
      </c>
      <c r="G18" s="91">
        <f>SUM('Discounted Costs'!$P$56:$BM$56)</f>
        <v>0</v>
      </c>
      <c r="I18" s="91">
        <f>$G18*'Distributional Inputs'!I23</f>
        <v>0</v>
      </c>
      <c r="K18" s="91">
        <f>$G18*'Distributional Inputs'!K23</f>
        <v>0</v>
      </c>
      <c r="M18" s="91">
        <f>$G18*'Distributional Inputs'!M23</f>
        <v>0</v>
      </c>
      <c r="O18" s="91">
        <f>$G18*'Distributional Inputs'!O23</f>
        <v>0</v>
      </c>
    </row>
    <row r="19" spans="1:15" ht="14" x14ac:dyDescent="0.3">
      <c r="A19" s="2">
        <f t="shared" si="0"/>
        <v>8</v>
      </c>
      <c r="C19" s="2" t="str">
        <f>IF(ISTEXT('Cost Inputs'!$C$39),'Cost Inputs'!$C$39,"")</f>
        <v/>
      </c>
      <c r="E19" s="2" t="str">
        <f>IF(ISTEXT('Cost Inputs'!$E$39),'Cost Inputs'!$E$39,"")</f>
        <v/>
      </c>
      <c r="G19" s="91">
        <f>SUM('Discounted Costs'!$P$63:$BM$63)</f>
        <v>0</v>
      </c>
      <c r="I19" s="91">
        <f>$G19*'Distributional Inputs'!I25</f>
        <v>0</v>
      </c>
      <c r="K19" s="91">
        <f>$G19*'Distributional Inputs'!K25</f>
        <v>0</v>
      </c>
      <c r="M19" s="91">
        <f>$G19*'Distributional Inputs'!M25</f>
        <v>0</v>
      </c>
      <c r="O19" s="91">
        <f>$G19*'Distributional Inputs'!O25</f>
        <v>0</v>
      </c>
    </row>
    <row r="20" spans="1:15" ht="14" x14ac:dyDescent="0.3">
      <c r="A20" s="2">
        <f t="shared" si="0"/>
        <v>9</v>
      </c>
      <c r="C20" s="2" t="str">
        <f>IF(ISTEXT('Cost Inputs'!$C$43),'Cost Inputs'!$C$43,"")</f>
        <v/>
      </c>
      <c r="E20" s="2" t="str">
        <f>IF(ISTEXT('Cost Inputs'!$E$43),'Cost Inputs'!$E$43,"")</f>
        <v/>
      </c>
      <c r="G20" s="91">
        <f>SUM('Discounted Costs'!$P$70:$BM$70)</f>
        <v>0</v>
      </c>
      <c r="I20" s="91">
        <f>$G20*'Distributional Inputs'!I27</f>
        <v>0</v>
      </c>
      <c r="K20" s="91">
        <f>$G20*'Distributional Inputs'!K27</f>
        <v>0</v>
      </c>
      <c r="M20" s="91">
        <f>$G20*'Distributional Inputs'!M27</f>
        <v>0</v>
      </c>
      <c r="O20" s="91">
        <f>$G20*'Distributional Inputs'!O27</f>
        <v>0</v>
      </c>
    </row>
    <row r="21" spans="1:15" ht="14" x14ac:dyDescent="0.3">
      <c r="A21" s="2">
        <f t="shared" si="0"/>
        <v>10</v>
      </c>
      <c r="C21" s="2" t="str">
        <f>IF(ISTEXT('Cost Inputs'!$C$47),'Cost Inputs'!$C$47,"")</f>
        <v/>
      </c>
      <c r="E21" s="2" t="str">
        <f>IF(ISTEXT('Cost Inputs'!$E$47),'Cost Inputs'!$E$47,"")</f>
        <v/>
      </c>
      <c r="G21" s="91">
        <f>SUM('Discounted Costs'!$P$77:$BM$77)</f>
        <v>0</v>
      </c>
      <c r="I21" s="91">
        <f>$G21*'Distributional Inputs'!I29</f>
        <v>0</v>
      </c>
      <c r="K21" s="91">
        <f>$G21*'Distributional Inputs'!K29</f>
        <v>0</v>
      </c>
      <c r="M21" s="91">
        <f>$G21*'Distributional Inputs'!M29</f>
        <v>0</v>
      </c>
      <c r="O21" s="91">
        <f>$G21*'Distributional Inputs'!O29</f>
        <v>0</v>
      </c>
    </row>
    <row r="22" spans="1:15" ht="14" x14ac:dyDescent="0.3">
      <c r="A22" s="2">
        <f t="shared" si="0"/>
        <v>11</v>
      </c>
      <c r="C22" s="2" t="str">
        <f>IF(ISTEXT('Cost Inputs'!$C$51),'Cost Inputs'!$C$51,"")</f>
        <v/>
      </c>
      <c r="E22" s="2" t="str">
        <f>IF(ISTEXT('Cost Inputs'!$E$51),'Cost Inputs'!$E$51,"")</f>
        <v/>
      </c>
      <c r="G22" s="91">
        <f>SUM('Discounted Costs'!$P$84:$BM$84)</f>
        <v>0</v>
      </c>
      <c r="I22" s="91">
        <f>$G22*'Distributional Inputs'!I31</f>
        <v>0</v>
      </c>
      <c r="K22" s="91">
        <f>$G22*'Distributional Inputs'!K31</f>
        <v>0</v>
      </c>
      <c r="M22" s="91">
        <f>$G22*'Distributional Inputs'!M31</f>
        <v>0</v>
      </c>
      <c r="O22" s="91">
        <f>$G22*'Distributional Inputs'!O31</f>
        <v>0</v>
      </c>
    </row>
    <row r="23" spans="1:15" ht="14" x14ac:dyDescent="0.3">
      <c r="A23" s="2">
        <f t="shared" si="0"/>
        <v>12</v>
      </c>
      <c r="C23" s="2" t="str">
        <f>IF(ISTEXT('Cost Inputs'!$C$55),'Cost Inputs'!$C$55,"")</f>
        <v/>
      </c>
      <c r="E23" s="2" t="str">
        <f>IF(ISTEXT('Cost Inputs'!$E$55),'Cost Inputs'!$E$55,"")</f>
        <v/>
      </c>
      <c r="G23" s="91">
        <f>SUM('Discounted Costs'!$P$91:$BM$91)</f>
        <v>0</v>
      </c>
      <c r="I23" s="91">
        <f>$G23*'Distributional Inputs'!I33</f>
        <v>0</v>
      </c>
      <c r="K23" s="91">
        <f>$G23*'Distributional Inputs'!K33</f>
        <v>0</v>
      </c>
      <c r="M23" s="91">
        <f>$G23*'Distributional Inputs'!M33</f>
        <v>0</v>
      </c>
      <c r="O23" s="91">
        <f>$G23*'Distributional Inputs'!O33</f>
        <v>0</v>
      </c>
    </row>
    <row r="24" spans="1:15" ht="14" x14ac:dyDescent="0.3">
      <c r="A24" s="2">
        <f t="shared" si="0"/>
        <v>13</v>
      </c>
      <c r="C24" s="2" t="str">
        <f>IF(ISTEXT('Cost Inputs'!$C$59),'Cost Inputs'!$C$59,"")</f>
        <v/>
      </c>
      <c r="E24" s="2" t="str">
        <f>IF(ISTEXT('Cost Inputs'!$E$59),'Cost Inputs'!$E$59,"")</f>
        <v/>
      </c>
      <c r="G24" s="91">
        <f>SUM('Discounted Costs'!$P$98:$BM$98)</f>
        <v>0</v>
      </c>
      <c r="I24" s="91">
        <f>$G24*'Distributional Inputs'!I35</f>
        <v>0</v>
      </c>
      <c r="K24" s="91">
        <f>$G24*'Distributional Inputs'!K35</f>
        <v>0</v>
      </c>
      <c r="M24" s="91">
        <f>$G24*'Distributional Inputs'!M35</f>
        <v>0</v>
      </c>
      <c r="O24" s="91">
        <f>$G24*'Distributional Inputs'!O35</f>
        <v>0</v>
      </c>
    </row>
    <row r="25" spans="1:15" ht="14" x14ac:dyDescent="0.3">
      <c r="A25" s="2">
        <f t="shared" si="0"/>
        <v>14</v>
      </c>
      <c r="C25" s="2" t="str">
        <f>IF(ISTEXT('Cost Inputs'!$C$63),'Cost Inputs'!$C$63,"")</f>
        <v/>
      </c>
      <c r="E25" s="2" t="str">
        <f>IF(ISTEXT('Cost Inputs'!$E$63),'Cost Inputs'!$E$63,"")</f>
        <v/>
      </c>
      <c r="G25" s="91">
        <f>SUM('Discounted Costs'!$P$105:$BM$105)</f>
        <v>0</v>
      </c>
      <c r="I25" s="91">
        <f>$G25*'Distributional Inputs'!I37</f>
        <v>0</v>
      </c>
      <c r="K25" s="91">
        <f>$G25*'Distributional Inputs'!K37</f>
        <v>0</v>
      </c>
      <c r="M25" s="91">
        <f>$G25*'Distributional Inputs'!M37</f>
        <v>0</v>
      </c>
      <c r="O25" s="91">
        <f>$G25*'Distributional Inputs'!O37</f>
        <v>0</v>
      </c>
    </row>
    <row r="26" spans="1:15" ht="14" x14ac:dyDescent="0.3">
      <c r="A26" s="2">
        <f t="shared" si="0"/>
        <v>15</v>
      </c>
      <c r="C26" s="2" t="str">
        <f>IF(ISTEXT('Cost Inputs'!$C$67),'Cost Inputs'!$C$67,"")</f>
        <v/>
      </c>
      <c r="E26" s="2" t="str">
        <f>IF(ISTEXT('Cost Inputs'!$E$67),'Cost Inputs'!$E$67,"")</f>
        <v/>
      </c>
      <c r="G26" s="91">
        <f>SUM('Discounted Costs'!$P$112:$BM$112)</f>
        <v>0</v>
      </c>
      <c r="I26" s="91">
        <f>$G26*'Distributional Inputs'!I39</f>
        <v>0</v>
      </c>
      <c r="K26" s="91">
        <f>$G26*'Distributional Inputs'!K39</f>
        <v>0</v>
      </c>
      <c r="M26" s="91">
        <f>$G26*'Distributional Inputs'!M39</f>
        <v>0</v>
      </c>
      <c r="O26" s="91">
        <f>$G26*'Distributional Inputs'!O39</f>
        <v>0</v>
      </c>
    </row>
    <row r="27" spans="1:15" ht="14" x14ac:dyDescent="0.3">
      <c r="A27" s="2">
        <f t="shared" si="0"/>
        <v>16</v>
      </c>
      <c r="C27" s="2" t="str">
        <f>IF(ISTEXT('Cost Inputs'!$C$71),'Cost Inputs'!$C$71,"")</f>
        <v/>
      </c>
      <c r="E27" s="2" t="str">
        <f>IF(ISTEXT('Cost Inputs'!$E$71),'Cost Inputs'!$E$71,"")</f>
        <v/>
      </c>
      <c r="G27" s="91">
        <f>SUM('Discounted Costs'!$P$119:$BM$119)</f>
        <v>0</v>
      </c>
      <c r="I27" s="91">
        <f>$G27*'Distributional Inputs'!I41</f>
        <v>0</v>
      </c>
      <c r="K27" s="91">
        <f>$G27*'Distributional Inputs'!K41</f>
        <v>0</v>
      </c>
      <c r="M27" s="91">
        <f>$G27*'Distributional Inputs'!M41</f>
        <v>0</v>
      </c>
      <c r="O27" s="91">
        <f>$G27*'Distributional Inputs'!O41</f>
        <v>0</v>
      </c>
    </row>
    <row r="28" spans="1:15" ht="14" x14ac:dyDescent="0.3">
      <c r="A28" s="2">
        <f t="shared" si="0"/>
        <v>17</v>
      </c>
      <c r="C28" s="2" t="str">
        <f>IF(ISTEXT('Cost Inputs'!$C$75),'Cost Inputs'!$C$75,"")</f>
        <v/>
      </c>
      <c r="E28" s="2" t="str">
        <f>IF(ISTEXT('Cost Inputs'!$E$75),'Cost Inputs'!$E$75,"")</f>
        <v/>
      </c>
      <c r="G28" s="91">
        <f>SUM('Discounted Costs'!$P$126:$BM$126)</f>
        <v>0</v>
      </c>
      <c r="I28" s="91">
        <f>$G28*'Distributional Inputs'!I43</f>
        <v>0</v>
      </c>
      <c r="K28" s="91">
        <f>$G28*'Distributional Inputs'!K43</f>
        <v>0</v>
      </c>
      <c r="M28" s="91">
        <f>$G28*'Distributional Inputs'!M43</f>
        <v>0</v>
      </c>
      <c r="O28" s="91">
        <f>$G28*'Distributional Inputs'!O43</f>
        <v>0</v>
      </c>
    </row>
    <row r="29" spans="1:15" ht="14" x14ac:dyDescent="0.3">
      <c r="A29" s="2">
        <f t="shared" si="0"/>
        <v>18</v>
      </c>
      <c r="C29" s="2" t="str">
        <f>IF(ISTEXT('Cost Inputs'!$C$79),'Cost Inputs'!$C$79,"")</f>
        <v/>
      </c>
      <c r="E29" s="2" t="str">
        <f>IF(ISTEXT('Cost Inputs'!$E$79),'Cost Inputs'!$E$79,"")</f>
        <v/>
      </c>
      <c r="G29" s="91">
        <f>SUM('Discounted Costs'!$P$133:$BM$133)</f>
        <v>0</v>
      </c>
      <c r="I29" s="91">
        <f>$G29*'Distributional Inputs'!I45</f>
        <v>0</v>
      </c>
      <c r="K29" s="91">
        <f>$G29*'Distributional Inputs'!K45</f>
        <v>0</v>
      </c>
      <c r="M29" s="91">
        <f>$G29*'Distributional Inputs'!M45</f>
        <v>0</v>
      </c>
      <c r="O29" s="91">
        <f>$G29*'Distributional Inputs'!O45</f>
        <v>0</v>
      </c>
    </row>
    <row r="30" spans="1:15" ht="14" x14ac:dyDescent="0.3">
      <c r="A30" s="2">
        <f t="shared" si="0"/>
        <v>19</v>
      </c>
      <c r="C30" s="2" t="str">
        <f>IF(ISTEXT('Cost Inputs'!$C$83),'Cost Inputs'!$C$83,"")</f>
        <v/>
      </c>
      <c r="E30" s="2" t="str">
        <f>IF(ISTEXT('Cost Inputs'!$E$83),'Cost Inputs'!$E$83,"")</f>
        <v/>
      </c>
      <c r="G30" s="91">
        <f>SUM('Discounted Costs'!$P$140:$BM$140)</f>
        <v>0</v>
      </c>
      <c r="I30" s="91">
        <f>$G30*'Distributional Inputs'!I47</f>
        <v>0</v>
      </c>
      <c r="K30" s="91">
        <f>$G30*'Distributional Inputs'!K47</f>
        <v>0</v>
      </c>
      <c r="M30" s="91">
        <f>$G30*'Distributional Inputs'!M47</f>
        <v>0</v>
      </c>
      <c r="O30" s="91">
        <f>$G30*'Distributional Inputs'!O47</f>
        <v>0</v>
      </c>
    </row>
    <row r="31" spans="1:15" ht="14" x14ac:dyDescent="0.3">
      <c r="A31" s="2">
        <f t="shared" si="0"/>
        <v>20</v>
      </c>
      <c r="C31" s="2" t="str">
        <f>IF(ISTEXT('Cost Inputs'!$C$87),'Cost Inputs'!$C$87,"")</f>
        <v/>
      </c>
      <c r="E31" s="2" t="str">
        <f>IF(ISTEXT('Cost Inputs'!$E$87),'Cost Inputs'!$E$87,"")</f>
        <v/>
      </c>
      <c r="G31" s="91">
        <f>SUM('Discounted Costs'!$P$147:$BM$147)</f>
        <v>0</v>
      </c>
      <c r="I31" s="91">
        <f>$G31*'Distributional Inputs'!I49</f>
        <v>0</v>
      </c>
      <c r="K31" s="91">
        <f>$G31*'Distributional Inputs'!K49</f>
        <v>0</v>
      </c>
      <c r="M31" s="91">
        <f>$G31*'Distributional Inputs'!M49</f>
        <v>0</v>
      </c>
      <c r="O31" s="91">
        <f>$G31*'Distributional Inputs'!O49</f>
        <v>0</v>
      </c>
    </row>
    <row r="32" spans="1:15" ht="14" x14ac:dyDescent="0.3">
      <c r="A32" s="2">
        <f t="shared" si="0"/>
        <v>21</v>
      </c>
      <c r="C32" s="2" t="str">
        <f>IF(ISTEXT('Cost Inputs'!$C$91),'Cost Inputs'!$C$91,"")</f>
        <v/>
      </c>
      <c r="E32" s="2" t="str">
        <f>IF(ISTEXT('Cost Inputs'!$E$91),'Cost Inputs'!$E$91,"")</f>
        <v/>
      </c>
      <c r="G32" s="91">
        <f>SUM('Discounted Costs'!$P$154:$BM$154)</f>
        <v>0</v>
      </c>
      <c r="I32" s="91">
        <f>$G32*'Distributional Inputs'!I51</f>
        <v>0</v>
      </c>
      <c r="K32" s="91">
        <f>$G32*'Distributional Inputs'!K51</f>
        <v>0</v>
      </c>
      <c r="M32" s="91">
        <f>$G32*'Distributional Inputs'!M51</f>
        <v>0</v>
      </c>
      <c r="O32" s="91">
        <f>$G32*'Distributional Inputs'!O51</f>
        <v>0</v>
      </c>
    </row>
    <row r="33" spans="1:15" ht="14" x14ac:dyDescent="0.3">
      <c r="A33" s="2">
        <f t="shared" si="0"/>
        <v>22</v>
      </c>
      <c r="C33" s="2" t="str">
        <f>IF(ISTEXT('Cost Inputs'!$C$95),'Cost Inputs'!$C$95,"")</f>
        <v/>
      </c>
      <c r="E33" s="2" t="str">
        <f>IF(ISTEXT('Cost Inputs'!$E$95),'Cost Inputs'!$E$95,"")</f>
        <v/>
      </c>
      <c r="G33" s="91">
        <f>SUM('Discounted Costs'!$P$161:$BM$161)</f>
        <v>0</v>
      </c>
      <c r="I33" s="91">
        <f>$G33*'Distributional Inputs'!I53</f>
        <v>0</v>
      </c>
      <c r="K33" s="91">
        <f>$G33*'Distributional Inputs'!K53</f>
        <v>0</v>
      </c>
      <c r="M33" s="91">
        <f>$G33*'Distributional Inputs'!M53</f>
        <v>0</v>
      </c>
      <c r="O33" s="91">
        <f>$G33*'Distributional Inputs'!O53</f>
        <v>0</v>
      </c>
    </row>
    <row r="34" spans="1:15" ht="14" x14ac:dyDescent="0.3">
      <c r="A34" s="2">
        <f t="shared" si="0"/>
        <v>23</v>
      </c>
      <c r="C34" s="2" t="str">
        <f>IF(ISTEXT('Cost Inputs'!$C$99),'Cost Inputs'!$C$99,"")</f>
        <v/>
      </c>
      <c r="E34" s="2" t="str">
        <f>IF(ISTEXT('Cost Inputs'!$E$99),'Cost Inputs'!$E$99,"")</f>
        <v/>
      </c>
      <c r="G34" s="91">
        <f>SUM('Discounted Costs'!$P$168:$BM$168)</f>
        <v>0</v>
      </c>
      <c r="I34" s="91">
        <f>$G34*'Distributional Inputs'!I55</f>
        <v>0</v>
      </c>
      <c r="K34" s="91">
        <f>$G34*'Distributional Inputs'!K55</f>
        <v>0</v>
      </c>
      <c r="M34" s="91">
        <f>$G34*'Distributional Inputs'!M55</f>
        <v>0</v>
      </c>
      <c r="O34" s="91">
        <f>$G34*'Distributional Inputs'!O55</f>
        <v>0</v>
      </c>
    </row>
    <row r="35" spans="1:15" ht="14" x14ac:dyDescent="0.3">
      <c r="A35" s="2">
        <f t="shared" si="0"/>
        <v>24</v>
      </c>
      <c r="C35" s="2" t="str">
        <f>IF(ISTEXT('Cost Inputs'!$C$103),'Cost Inputs'!$C$103,"")</f>
        <v/>
      </c>
      <c r="E35" s="2" t="str">
        <f>IF(ISTEXT('Cost Inputs'!$E$103),'Cost Inputs'!$E$103,"")</f>
        <v/>
      </c>
      <c r="G35" s="91">
        <f>SUM('Discounted Costs'!$P$175:$BM$175)</f>
        <v>0</v>
      </c>
      <c r="I35" s="91">
        <f>$G35*'Distributional Inputs'!I57</f>
        <v>0</v>
      </c>
      <c r="K35" s="91">
        <f>$G35*'Distributional Inputs'!K57</f>
        <v>0</v>
      </c>
      <c r="M35" s="91">
        <f>$G35*'Distributional Inputs'!M57</f>
        <v>0</v>
      </c>
      <c r="O35" s="91">
        <f>$G35*'Distributional Inputs'!O57</f>
        <v>0</v>
      </c>
    </row>
    <row r="36" spans="1:15" ht="14" x14ac:dyDescent="0.3">
      <c r="A36" s="2">
        <f t="shared" si="0"/>
        <v>25</v>
      </c>
      <c r="C36" s="2" t="str">
        <f>IF(ISTEXT('Cost Inputs'!$C$107),'Cost Inputs'!$C$107,"")</f>
        <v/>
      </c>
      <c r="E36" s="2" t="str">
        <f>IF(ISTEXT('Cost Inputs'!$E$107),'Cost Inputs'!$E$107,"")</f>
        <v/>
      </c>
      <c r="G36" s="91">
        <f>SUM('Discounted Costs'!$P$182:$BM$182)</f>
        <v>0</v>
      </c>
      <c r="I36" s="91">
        <f>$G36*'Distributional Inputs'!I59</f>
        <v>0</v>
      </c>
      <c r="K36" s="91">
        <f>$G36*'Distributional Inputs'!K59</f>
        <v>0</v>
      </c>
      <c r="M36" s="91">
        <f>$G36*'Distributional Inputs'!M59</f>
        <v>0</v>
      </c>
      <c r="O36" s="91">
        <f>$G36*'Distributional Inputs'!O59</f>
        <v>0</v>
      </c>
    </row>
    <row r="37" spans="1:15" ht="14" x14ac:dyDescent="0.3">
      <c r="A37" s="2">
        <f t="shared" si="0"/>
        <v>26</v>
      </c>
      <c r="C37" s="2" t="str">
        <f>IF(ISTEXT('Cost Inputs'!$C$111),'Cost Inputs'!$C$111,"")</f>
        <v/>
      </c>
      <c r="E37" s="2" t="str">
        <f>IF(ISTEXT('Cost Inputs'!$E$111),'Cost Inputs'!$E$111,"")</f>
        <v/>
      </c>
      <c r="G37" s="91">
        <f>SUM('Discounted Costs'!$P$189:$BM$189)</f>
        <v>0</v>
      </c>
      <c r="I37" s="91">
        <f>$G37*'Distributional Inputs'!I61</f>
        <v>0</v>
      </c>
      <c r="K37" s="91">
        <f>$G37*'Distributional Inputs'!K61</f>
        <v>0</v>
      </c>
      <c r="M37" s="91">
        <f>$G37*'Distributional Inputs'!M61</f>
        <v>0</v>
      </c>
      <c r="O37" s="91">
        <f>$G37*'Distributional Inputs'!O61</f>
        <v>0</v>
      </c>
    </row>
    <row r="38" spans="1:15" ht="14" x14ac:dyDescent="0.3">
      <c r="A38" s="2">
        <f t="shared" si="0"/>
        <v>27</v>
      </c>
      <c r="C38" s="2" t="str">
        <f>IF(ISTEXT('Cost Inputs'!$C$115),'Cost Inputs'!$C$115,"")</f>
        <v/>
      </c>
      <c r="E38" s="2" t="str">
        <f>IF(ISTEXT('Cost Inputs'!$E$115),'Cost Inputs'!$E$115,"")</f>
        <v/>
      </c>
      <c r="G38" s="91">
        <f>SUM('Discounted Costs'!$P$196:$BM$196)</f>
        <v>0</v>
      </c>
      <c r="I38" s="91">
        <f>$G38*'Distributional Inputs'!I63</f>
        <v>0</v>
      </c>
      <c r="K38" s="91">
        <f>$G38*'Distributional Inputs'!K63</f>
        <v>0</v>
      </c>
      <c r="M38" s="91">
        <f>$G38*'Distributional Inputs'!M63</f>
        <v>0</v>
      </c>
      <c r="O38" s="91">
        <f>$G38*'Distributional Inputs'!O63</f>
        <v>0</v>
      </c>
    </row>
    <row r="39" spans="1:15" ht="14" x14ac:dyDescent="0.3">
      <c r="A39" s="2">
        <f t="shared" si="0"/>
        <v>28</v>
      </c>
      <c r="C39" s="2" t="str">
        <f>IF(ISTEXT('Cost Inputs'!$C$119),'Cost Inputs'!$C$119,"")</f>
        <v/>
      </c>
      <c r="E39" s="2" t="str">
        <f>IF(ISTEXT('Cost Inputs'!$E$119),'Cost Inputs'!$E$119,"")</f>
        <v/>
      </c>
      <c r="G39" s="91">
        <f>SUM('Discounted Costs'!$P$203:$BM$203)</f>
        <v>0</v>
      </c>
      <c r="I39" s="91">
        <f>$G39*'Distributional Inputs'!I65</f>
        <v>0</v>
      </c>
      <c r="K39" s="91">
        <f>$G39*'Distributional Inputs'!K65</f>
        <v>0</v>
      </c>
      <c r="M39" s="91">
        <f>$G39*'Distributional Inputs'!M65</f>
        <v>0</v>
      </c>
      <c r="O39" s="91">
        <f>$G39*'Distributional Inputs'!O65</f>
        <v>0</v>
      </c>
    </row>
    <row r="40" spans="1:15" ht="14" x14ac:dyDescent="0.3">
      <c r="A40" s="2">
        <f t="shared" si="0"/>
        <v>29</v>
      </c>
      <c r="C40" s="2" t="str">
        <f>IF(ISTEXT('Cost Inputs'!$C$123),'Cost Inputs'!$C$123,"")</f>
        <v/>
      </c>
      <c r="E40" s="2" t="str">
        <f>IF(ISTEXT('Cost Inputs'!$E$123),'Cost Inputs'!$E$123,"")</f>
        <v/>
      </c>
      <c r="G40" s="91">
        <f>SUM('Discounted Costs'!$P$210:$BM$210)</f>
        <v>0</v>
      </c>
      <c r="I40" s="91">
        <f>$G40*'Distributional Inputs'!I67</f>
        <v>0</v>
      </c>
      <c r="K40" s="91">
        <f>$G40*'Distributional Inputs'!K67</f>
        <v>0</v>
      </c>
      <c r="M40" s="91">
        <f>$G40*'Distributional Inputs'!M67</f>
        <v>0</v>
      </c>
      <c r="O40" s="91">
        <f>$G40*'Distributional Inputs'!O67</f>
        <v>0</v>
      </c>
    </row>
    <row r="41" spans="1:15" ht="14" x14ac:dyDescent="0.3">
      <c r="A41" s="2">
        <f t="shared" si="0"/>
        <v>30</v>
      </c>
      <c r="C41" s="2" t="str">
        <f>IF(ISTEXT('Cost Inputs'!$C$127),'Cost Inputs'!$C$127,"")</f>
        <v/>
      </c>
      <c r="E41" s="2" t="str">
        <f>IF(ISTEXT('Cost Inputs'!$E$127),'Cost Inputs'!$E$127,"")</f>
        <v/>
      </c>
      <c r="G41" s="91">
        <f>SUM('Discounted Costs'!$P$217:$BM$217)</f>
        <v>0</v>
      </c>
      <c r="I41" s="91">
        <f>$G41*'Distributional Inputs'!I69</f>
        <v>0</v>
      </c>
      <c r="K41" s="91">
        <f>$G41*'Distributional Inputs'!K69</f>
        <v>0</v>
      </c>
      <c r="M41" s="91">
        <f>$G41*'Distributional Inputs'!M69</f>
        <v>0</v>
      </c>
      <c r="O41" s="91">
        <f>$G41*'Distributional Inputs'!O69</f>
        <v>0</v>
      </c>
    </row>
    <row r="42" spans="1:15" ht="14" x14ac:dyDescent="0.3"/>
    <row r="43" spans="1:15" ht="14" x14ac:dyDescent="0.3"/>
    <row r="44" spans="1:15" ht="14" x14ac:dyDescent="0.3">
      <c r="G44" s="113" t="s">
        <v>167</v>
      </c>
      <c r="H44" s="2"/>
      <c r="I44" s="113">
        <f>Stakeholder_1</f>
        <v>0</v>
      </c>
      <c r="J44" s="165"/>
      <c r="K44" s="113">
        <f>Stakeholder_2</f>
        <v>0</v>
      </c>
      <c r="L44" s="165"/>
      <c r="M44" s="113">
        <f>Stakeholder_3</f>
        <v>0</v>
      </c>
      <c r="N44" s="165"/>
      <c r="O44" s="113">
        <f>Stakeholder_4</f>
        <v>0</v>
      </c>
    </row>
    <row r="45" spans="1:15" ht="14" x14ac:dyDescent="0.3">
      <c r="E45" s="2" t="str">
        <f>Lists!B4</f>
        <v>Base Case</v>
      </c>
      <c r="G45" s="91">
        <f>SUMIF($E$12:$E$41,$E45,$G$12:$G$41)</f>
        <v>0</v>
      </c>
      <c r="I45" s="91">
        <f>SUMIF($E$12:$E$41,$E45,$I$12:$I$41)</f>
        <v>0</v>
      </c>
      <c r="K45" s="91">
        <f>SUMIF($E$12:$E$41,$E45,$K$12:$K$41)</f>
        <v>0</v>
      </c>
      <c r="M45" s="91">
        <f>SUMIF($E$12:$E$41,$E45,$M$12:$M$41)</f>
        <v>0</v>
      </c>
      <c r="O45" s="91">
        <f>SUMIF($E$12:$E$41,$E45,$O$12:$O$41)</f>
        <v>0</v>
      </c>
    </row>
    <row r="46" spans="1:15" ht="14" x14ac:dyDescent="0.3">
      <c r="E46" s="2" t="str">
        <f>Lists!B5</f>
        <v>Option 1</v>
      </c>
      <c r="G46" s="91">
        <f>SUMIF($E$12:$E$41,$E46,$G$12:$G$41)</f>
        <v>0</v>
      </c>
      <c r="I46" s="91">
        <f t="shared" ref="I46:I55" si="1">SUMIF($E$12:$E$41,$E46,$I$12:$I$41)</f>
        <v>0</v>
      </c>
      <c r="K46" s="91">
        <f t="shared" ref="K46:K55" si="2">SUMIF($E$12:$E$41,$E46,$K$12:$K$41)</f>
        <v>0</v>
      </c>
      <c r="M46" s="91">
        <f t="shared" ref="M46:M55" si="3">SUMIF($E$12:$E$41,$E46,$M$12:$M$41)</f>
        <v>0</v>
      </c>
      <c r="O46" s="91">
        <f t="shared" ref="O46:O55" si="4">SUMIF($E$12:$E$41,$E46,$O$12:$O$41)</f>
        <v>0</v>
      </c>
    </row>
    <row r="47" spans="1:15" ht="14" x14ac:dyDescent="0.3">
      <c r="E47" s="2" t="str">
        <f>Lists!B6</f>
        <v>Option 2</v>
      </c>
      <c r="G47" s="91">
        <f t="shared" ref="G47:G55" si="5">SUMIF($E$12:$E$41,$E47,$G$12:$G$41)</f>
        <v>0</v>
      </c>
      <c r="I47" s="91">
        <f t="shared" si="1"/>
        <v>0</v>
      </c>
      <c r="K47" s="91">
        <f t="shared" si="2"/>
        <v>0</v>
      </c>
      <c r="M47" s="91">
        <f t="shared" si="3"/>
        <v>0</v>
      </c>
      <c r="O47" s="91">
        <f t="shared" si="4"/>
        <v>0</v>
      </c>
    </row>
    <row r="48" spans="1:15" ht="14" x14ac:dyDescent="0.3">
      <c r="E48" s="2" t="str">
        <f>Lists!B7</f>
        <v>Option 3</v>
      </c>
      <c r="G48" s="91">
        <f t="shared" si="5"/>
        <v>0</v>
      </c>
      <c r="I48" s="91">
        <f t="shared" si="1"/>
        <v>0</v>
      </c>
      <c r="K48" s="91">
        <f t="shared" si="2"/>
        <v>0</v>
      </c>
      <c r="M48" s="91">
        <f t="shared" si="3"/>
        <v>0</v>
      </c>
      <c r="O48" s="91">
        <f t="shared" si="4"/>
        <v>0</v>
      </c>
    </row>
    <row r="49" spans="1:15" ht="14" x14ac:dyDescent="0.3">
      <c r="E49" s="2" t="str">
        <f>Lists!B8</f>
        <v>Option 4</v>
      </c>
      <c r="G49" s="91">
        <f t="shared" si="5"/>
        <v>0</v>
      </c>
      <c r="I49" s="91">
        <f t="shared" si="1"/>
        <v>0</v>
      </c>
      <c r="K49" s="91">
        <f t="shared" si="2"/>
        <v>0</v>
      </c>
      <c r="M49" s="91">
        <f t="shared" si="3"/>
        <v>0</v>
      </c>
      <c r="O49" s="91">
        <f t="shared" si="4"/>
        <v>0</v>
      </c>
    </row>
    <row r="50" spans="1:15" ht="14" x14ac:dyDescent="0.3">
      <c r="E50" s="2" t="str">
        <f>Lists!B9</f>
        <v>Option 5</v>
      </c>
      <c r="G50" s="91">
        <f t="shared" si="5"/>
        <v>0</v>
      </c>
      <c r="I50" s="91">
        <f t="shared" si="1"/>
        <v>0</v>
      </c>
      <c r="K50" s="91">
        <f t="shared" si="2"/>
        <v>0</v>
      </c>
      <c r="M50" s="91">
        <f t="shared" si="3"/>
        <v>0</v>
      </c>
      <c r="O50" s="91">
        <f t="shared" si="4"/>
        <v>0</v>
      </c>
    </row>
    <row r="51" spans="1:15" ht="14" x14ac:dyDescent="0.3">
      <c r="E51" s="2" t="str">
        <f>Lists!B10</f>
        <v>Option 6</v>
      </c>
      <c r="G51" s="91">
        <f t="shared" si="5"/>
        <v>0</v>
      </c>
      <c r="I51" s="91">
        <f t="shared" si="1"/>
        <v>0</v>
      </c>
      <c r="K51" s="91">
        <f t="shared" si="2"/>
        <v>0</v>
      </c>
      <c r="M51" s="91">
        <f t="shared" si="3"/>
        <v>0</v>
      </c>
      <c r="O51" s="91">
        <f t="shared" si="4"/>
        <v>0</v>
      </c>
    </row>
    <row r="52" spans="1:15" ht="14" x14ac:dyDescent="0.3">
      <c r="E52" s="2" t="str">
        <f>Lists!B11</f>
        <v>Option 7</v>
      </c>
      <c r="G52" s="91">
        <f t="shared" si="5"/>
        <v>0</v>
      </c>
      <c r="I52" s="91">
        <f t="shared" si="1"/>
        <v>0</v>
      </c>
      <c r="K52" s="91">
        <f t="shared" si="2"/>
        <v>0</v>
      </c>
      <c r="M52" s="91">
        <f t="shared" si="3"/>
        <v>0</v>
      </c>
      <c r="O52" s="91">
        <f t="shared" si="4"/>
        <v>0</v>
      </c>
    </row>
    <row r="53" spans="1:15" ht="14" x14ac:dyDescent="0.3">
      <c r="E53" s="2" t="str">
        <f>Lists!B12</f>
        <v>Option 8</v>
      </c>
      <c r="G53" s="91">
        <f t="shared" si="5"/>
        <v>0</v>
      </c>
      <c r="I53" s="91">
        <f t="shared" si="1"/>
        <v>0</v>
      </c>
      <c r="K53" s="91">
        <f t="shared" si="2"/>
        <v>0</v>
      </c>
      <c r="M53" s="91">
        <f t="shared" si="3"/>
        <v>0</v>
      </c>
      <c r="O53" s="91">
        <f t="shared" si="4"/>
        <v>0</v>
      </c>
    </row>
    <row r="54" spans="1:15" ht="14" x14ac:dyDescent="0.3">
      <c r="E54" s="2" t="str">
        <f>Lists!B13</f>
        <v>Option 9</v>
      </c>
      <c r="G54" s="91">
        <f t="shared" si="5"/>
        <v>0</v>
      </c>
      <c r="I54" s="91">
        <f t="shared" si="1"/>
        <v>0</v>
      </c>
      <c r="K54" s="91">
        <f t="shared" si="2"/>
        <v>0</v>
      </c>
      <c r="M54" s="91">
        <f t="shared" si="3"/>
        <v>0</v>
      </c>
      <c r="O54" s="91">
        <f t="shared" si="4"/>
        <v>0</v>
      </c>
    </row>
    <row r="55" spans="1:15" ht="14" x14ac:dyDescent="0.3">
      <c r="E55" s="2" t="str">
        <f>Lists!B14</f>
        <v>Option 10</v>
      </c>
      <c r="G55" s="91">
        <f t="shared" si="5"/>
        <v>0</v>
      </c>
      <c r="I55" s="91">
        <f t="shared" si="1"/>
        <v>0</v>
      </c>
      <c r="K55" s="91">
        <f t="shared" si="2"/>
        <v>0</v>
      </c>
      <c r="M55" s="91">
        <f t="shared" si="3"/>
        <v>0</v>
      </c>
      <c r="O55" s="91">
        <f t="shared" si="4"/>
        <v>0</v>
      </c>
    </row>
    <row r="56" spans="1:15" ht="14" x14ac:dyDescent="0.3"/>
    <row r="57" spans="1:15" ht="14" x14ac:dyDescent="0.3"/>
    <row r="58" spans="1:15" ht="14" x14ac:dyDescent="0.3">
      <c r="A58" s="17"/>
      <c r="B58" s="17"/>
      <c r="C58" s="17"/>
      <c r="D58" s="17"/>
      <c r="E58" s="17"/>
      <c r="F58" s="17"/>
      <c r="G58" s="95"/>
      <c r="H58" s="95"/>
      <c r="I58" s="95"/>
      <c r="J58" s="95"/>
      <c r="K58" s="95"/>
      <c r="L58" s="95"/>
      <c r="M58" s="95"/>
      <c r="N58" s="95"/>
      <c r="O58" s="95"/>
    </row>
    <row r="59" spans="1:15" ht="14" x14ac:dyDescent="0.3">
      <c r="A59" s="2" t="s">
        <v>168</v>
      </c>
    </row>
    <row r="60" spans="1:15" ht="14" x14ac:dyDescent="0.3">
      <c r="I60" s="335" t="s">
        <v>166</v>
      </c>
      <c r="J60" s="335"/>
      <c r="K60" s="335"/>
      <c r="L60" s="335"/>
      <c r="M60" s="335"/>
      <c r="N60" s="335"/>
      <c r="O60" s="335"/>
    </row>
    <row r="61" spans="1:15" ht="15" customHeight="1" x14ac:dyDescent="0.3">
      <c r="A61" s="113" t="s">
        <v>109</v>
      </c>
      <c r="B61" s="165"/>
      <c r="C61" s="113" t="s">
        <v>153</v>
      </c>
      <c r="D61" s="165"/>
      <c r="E61" s="113" t="s">
        <v>34</v>
      </c>
      <c r="F61" s="165"/>
      <c r="G61" s="113" t="s">
        <v>167</v>
      </c>
      <c r="H61" s="165"/>
      <c r="I61" s="113">
        <f>Stakeholder_1</f>
        <v>0</v>
      </c>
      <c r="J61" s="165"/>
      <c r="K61" s="113">
        <f>Stakeholder_2</f>
        <v>0</v>
      </c>
      <c r="L61" s="165"/>
      <c r="M61" s="113">
        <f>Stakeholder_3</f>
        <v>0</v>
      </c>
      <c r="N61" s="165"/>
      <c r="O61" s="113">
        <f>Stakeholder_4</f>
        <v>0</v>
      </c>
    </row>
    <row r="62" spans="1:15" ht="14" x14ac:dyDescent="0.3">
      <c r="A62" s="2">
        <v>1</v>
      </c>
      <c r="C62" s="2" t="str">
        <f>IF(ISTEXT('Benefit Inputs'!$C$11),'Benefit Inputs'!$C$11,"")</f>
        <v/>
      </c>
      <c r="E62" s="2" t="str">
        <f>IF(ISTEXT('Benefit Inputs'!$E$11),'Benefit Inputs'!$E$11,"")</f>
        <v/>
      </c>
      <c r="G62" s="91">
        <f>SUM('Discounted Benefits'!$P$14:$BM$14)</f>
        <v>0</v>
      </c>
      <c r="I62" s="91">
        <f>$G62*'Distributional Inputs'!I75</f>
        <v>0</v>
      </c>
      <c r="K62" s="91">
        <f>$G62*'Distributional Inputs'!K75</f>
        <v>0</v>
      </c>
      <c r="M62" s="91">
        <f>$G62*'Distributional Inputs'!M75</f>
        <v>0</v>
      </c>
      <c r="O62" s="91">
        <f>$G62*'Distributional Inputs'!O75</f>
        <v>0</v>
      </c>
    </row>
    <row r="63" spans="1:15" ht="14" x14ac:dyDescent="0.3">
      <c r="A63" s="2">
        <f>A62+1</f>
        <v>2</v>
      </c>
      <c r="C63" s="2" t="str">
        <f>IF(ISTEXT('Benefit Inputs'!$C$15),'Benefit Inputs'!$C$15,"")</f>
        <v/>
      </c>
      <c r="E63" s="2" t="str">
        <f>IF(ISTEXT('Benefit Inputs'!$E$15),'Benefit Inputs'!$E$15,"")</f>
        <v/>
      </c>
      <c r="G63" s="91">
        <f>SUM('Discounted Benefits'!$P$21:$BM$21)</f>
        <v>0</v>
      </c>
      <c r="I63" s="91">
        <f>$G63*'Distributional Inputs'!I77</f>
        <v>0</v>
      </c>
      <c r="K63" s="91">
        <f>$G63*'Distributional Inputs'!K77</f>
        <v>0</v>
      </c>
      <c r="M63" s="91">
        <f>$G63*'Distributional Inputs'!M77</f>
        <v>0</v>
      </c>
      <c r="O63" s="91">
        <f>$G63*'Distributional Inputs'!O77</f>
        <v>0</v>
      </c>
    </row>
    <row r="64" spans="1:15" ht="14" x14ac:dyDescent="0.3">
      <c r="A64" s="2">
        <f t="shared" ref="A64:A91" si="6">A63+1</f>
        <v>3</v>
      </c>
      <c r="C64" s="2" t="str">
        <f>IF(ISTEXT('Benefit Inputs'!$C$19),'Benefit Inputs'!$C$19,"")</f>
        <v/>
      </c>
      <c r="E64" s="2" t="str">
        <f>IF(ISTEXT('Benefit Inputs'!$E$19),'Benefit Inputs'!$E$19,"")</f>
        <v/>
      </c>
      <c r="G64" s="91">
        <f>SUM('Discounted Benefits'!$P$28:$BM$28)</f>
        <v>0</v>
      </c>
      <c r="I64" s="91">
        <f>$G64*'Distributional Inputs'!I79</f>
        <v>0</v>
      </c>
      <c r="K64" s="91">
        <f>$G64*'Distributional Inputs'!K79</f>
        <v>0</v>
      </c>
      <c r="M64" s="91">
        <f>$G64*'Distributional Inputs'!M79</f>
        <v>0</v>
      </c>
      <c r="O64" s="91">
        <f>$G64*'Distributional Inputs'!O79</f>
        <v>0</v>
      </c>
    </row>
    <row r="65" spans="1:15" ht="14" x14ac:dyDescent="0.3">
      <c r="A65" s="2">
        <f t="shared" si="6"/>
        <v>4</v>
      </c>
      <c r="C65" s="2" t="str">
        <f>IF(ISTEXT('Benefit Inputs'!$C$23),'Benefit Inputs'!$C$23,"")</f>
        <v/>
      </c>
      <c r="E65" s="2" t="str">
        <f>IF(ISTEXT('Benefit Inputs'!$E$23),'Benefit Inputs'!$E$23,"")</f>
        <v/>
      </c>
      <c r="G65" s="91">
        <f>SUM('Discounted Benefits'!$P$35:$BM$35)</f>
        <v>0</v>
      </c>
      <c r="I65" s="91">
        <f>$G65*'Distributional Inputs'!I81</f>
        <v>0</v>
      </c>
      <c r="K65" s="91">
        <f>$G65*'Distributional Inputs'!K81</f>
        <v>0</v>
      </c>
      <c r="M65" s="91">
        <f>$G65*'Distributional Inputs'!M81</f>
        <v>0</v>
      </c>
      <c r="O65" s="91">
        <f>$G65*'Distributional Inputs'!O81</f>
        <v>0</v>
      </c>
    </row>
    <row r="66" spans="1:15" ht="14" x14ac:dyDescent="0.3">
      <c r="A66" s="2">
        <f t="shared" si="6"/>
        <v>5</v>
      </c>
      <c r="C66" s="2" t="str">
        <f>IF(ISTEXT('Benefit Inputs'!$C$27),'Benefit Inputs'!$C$27,"")</f>
        <v/>
      </c>
      <c r="E66" s="2" t="str">
        <f>IF(ISTEXT('Benefit Inputs'!$E$27),'Benefit Inputs'!$E$27,"")</f>
        <v/>
      </c>
      <c r="G66" s="91">
        <f>SUM('Discounted Benefits'!$P$42:$BM$42)</f>
        <v>0</v>
      </c>
      <c r="I66" s="91">
        <f>$G66*'Distributional Inputs'!I83</f>
        <v>0</v>
      </c>
      <c r="K66" s="91">
        <f>$G66*'Distributional Inputs'!K83</f>
        <v>0</v>
      </c>
      <c r="M66" s="91">
        <f>$G66*'Distributional Inputs'!M83</f>
        <v>0</v>
      </c>
      <c r="O66" s="91">
        <f>$G66*'Distributional Inputs'!O83</f>
        <v>0</v>
      </c>
    </row>
    <row r="67" spans="1:15" ht="14" x14ac:dyDescent="0.3">
      <c r="A67" s="2">
        <f t="shared" si="6"/>
        <v>6</v>
      </c>
      <c r="C67" s="2" t="str">
        <f>IF(ISTEXT('Benefit Inputs'!$C$31),'Benefit Inputs'!$C$31,"")</f>
        <v/>
      </c>
      <c r="E67" s="2" t="str">
        <f>IF(ISTEXT('Benefit Inputs'!$E$31),'Benefit Inputs'!$E$31,"")</f>
        <v/>
      </c>
      <c r="G67" s="91">
        <f>SUM('Discounted Benefits'!$P$49:$BM$49)</f>
        <v>0</v>
      </c>
      <c r="I67" s="91">
        <f>$G67*'Distributional Inputs'!I85</f>
        <v>0</v>
      </c>
      <c r="K67" s="91">
        <f>$G67*'Distributional Inputs'!K85</f>
        <v>0</v>
      </c>
      <c r="M67" s="91">
        <f>$G67*'Distributional Inputs'!M85</f>
        <v>0</v>
      </c>
      <c r="O67" s="91">
        <f>$G67*'Distributional Inputs'!O85</f>
        <v>0</v>
      </c>
    </row>
    <row r="68" spans="1:15" ht="14" x14ac:dyDescent="0.3">
      <c r="A68" s="2">
        <f t="shared" si="6"/>
        <v>7</v>
      </c>
      <c r="C68" s="2" t="str">
        <f>IF(ISTEXT('Benefit Inputs'!$C$35),'Benefit Inputs'!$C$35,"")</f>
        <v/>
      </c>
      <c r="E68" s="2" t="str">
        <f>IF(ISTEXT('Benefit Inputs'!$E$35),'Benefit Inputs'!$E$35,"")</f>
        <v/>
      </c>
      <c r="G68" s="91">
        <f>SUM('Discounted Benefits'!$P$56:$BM$56)</f>
        <v>0</v>
      </c>
      <c r="I68" s="91">
        <f>$G68*'Distributional Inputs'!I87</f>
        <v>0</v>
      </c>
      <c r="K68" s="91">
        <f>$G68*'Distributional Inputs'!K87</f>
        <v>0</v>
      </c>
      <c r="M68" s="91">
        <f>$G68*'Distributional Inputs'!M87</f>
        <v>0</v>
      </c>
      <c r="O68" s="91">
        <f>$G68*'Distributional Inputs'!O87</f>
        <v>0</v>
      </c>
    </row>
    <row r="69" spans="1:15" ht="14" x14ac:dyDescent="0.3">
      <c r="A69" s="2">
        <f t="shared" si="6"/>
        <v>8</v>
      </c>
      <c r="C69" s="2" t="str">
        <f>IF(ISTEXT('Benefit Inputs'!$C$39),'Benefit Inputs'!$C$39,"")</f>
        <v/>
      </c>
      <c r="E69" s="2" t="str">
        <f>IF(ISTEXT('Benefit Inputs'!$E$39),'Benefit Inputs'!$E$39,"")</f>
        <v/>
      </c>
      <c r="G69" s="91">
        <f>SUM('Discounted Benefits'!$P$63:$BM$63)</f>
        <v>0</v>
      </c>
      <c r="I69" s="91">
        <f>$G69*'Distributional Inputs'!I89</f>
        <v>0</v>
      </c>
      <c r="K69" s="91">
        <f>$G69*'Distributional Inputs'!K89</f>
        <v>0</v>
      </c>
      <c r="M69" s="91">
        <f>$G69*'Distributional Inputs'!M89</f>
        <v>0</v>
      </c>
      <c r="O69" s="91">
        <f>$G69*'Distributional Inputs'!O89</f>
        <v>0</v>
      </c>
    </row>
    <row r="70" spans="1:15" ht="14" x14ac:dyDescent="0.3">
      <c r="A70" s="2">
        <f t="shared" si="6"/>
        <v>9</v>
      </c>
      <c r="C70" s="2" t="str">
        <f>IF(ISTEXT('Benefit Inputs'!$C$43),'Benefit Inputs'!$C$43,"")</f>
        <v/>
      </c>
      <c r="E70" s="2" t="str">
        <f>IF(ISTEXT('Benefit Inputs'!$E$43),'Benefit Inputs'!$E$43,"")</f>
        <v/>
      </c>
      <c r="G70" s="91">
        <f>SUM('Discounted Benefits'!$P$70:$BM$70)</f>
        <v>0</v>
      </c>
      <c r="I70" s="91">
        <f>$G70*'Distributional Inputs'!I91</f>
        <v>0</v>
      </c>
      <c r="K70" s="91">
        <f>$G70*'Distributional Inputs'!K91</f>
        <v>0</v>
      </c>
      <c r="M70" s="91">
        <f>$G70*'Distributional Inputs'!M91</f>
        <v>0</v>
      </c>
      <c r="O70" s="91">
        <f>$G70*'Distributional Inputs'!O91</f>
        <v>0</v>
      </c>
    </row>
    <row r="71" spans="1:15" ht="14" x14ac:dyDescent="0.3">
      <c r="A71" s="2">
        <f t="shared" si="6"/>
        <v>10</v>
      </c>
      <c r="C71" s="2" t="str">
        <f>IF(ISTEXT('Benefit Inputs'!$C$47),'Benefit Inputs'!$C$47,"")</f>
        <v/>
      </c>
      <c r="E71" s="2" t="str">
        <f>IF(ISTEXT('Benefit Inputs'!$E$47),'Benefit Inputs'!$E$47,"")</f>
        <v/>
      </c>
      <c r="G71" s="91">
        <f>SUM('Discounted Benefits'!$P$77:$BM$77)</f>
        <v>0</v>
      </c>
      <c r="I71" s="91">
        <f>$G71*'Distributional Inputs'!I93</f>
        <v>0</v>
      </c>
      <c r="K71" s="91">
        <f>$G71*'Distributional Inputs'!K93</f>
        <v>0</v>
      </c>
      <c r="M71" s="91">
        <f>$G71*'Distributional Inputs'!M93</f>
        <v>0</v>
      </c>
      <c r="O71" s="91">
        <f>$G71*'Distributional Inputs'!O93</f>
        <v>0</v>
      </c>
    </row>
    <row r="72" spans="1:15" ht="14" x14ac:dyDescent="0.3">
      <c r="A72" s="2">
        <f t="shared" si="6"/>
        <v>11</v>
      </c>
      <c r="C72" s="2" t="str">
        <f>IF(ISTEXT('Benefit Inputs'!$C$51),'Benefit Inputs'!$C$51,"")</f>
        <v/>
      </c>
      <c r="E72" s="2" t="str">
        <f>IF(ISTEXT('Benefit Inputs'!$E$51),'Benefit Inputs'!$E$51,"")</f>
        <v/>
      </c>
      <c r="G72" s="91">
        <f>SUM('Discounted Benefits'!$P$84:$BM$84)</f>
        <v>0</v>
      </c>
      <c r="I72" s="91">
        <f>$G72*'Distributional Inputs'!I95</f>
        <v>0</v>
      </c>
      <c r="K72" s="91">
        <f>$G72*'Distributional Inputs'!K95</f>
        <v>0</v>
      </c>
      <c r="M72" s="91">
        <f>$G72*'Distributional Inputs'!M95</f>
        <v>0</v>
      </c>
      <c r="O72" s="91">
        <f>$G72*'Distributional Inputs'!O95</f>
        <v>0</v>
      </c>
    </row>
    <row r="73" spans="1:15" ht="14" x14ac:dyDescent="0.3">
      <c r="A73" s="2">
        <f t="shared" si="6"/>
        <v>12</v>
      </c>
      <c r="C73" s="2" t="str">
        <f>IF(ISTEXT('Benefit Inputs'!$C$55),'Benefit Inputs'!$C$55,"")</f>
        <v/>
      </c>
      <c r="E73" s="2" t="str">
        <f>IF(ISTEXT('Benefit Inputs'!$E$55),'Benefit Inputs'!$E$55,"")</f>
        <v/>
      </c>
      <c r="G73" s="91">
        <f>SUM('Discounted Benefits'!$P$91:$BM$91)</f>
        <v>0</v>
      </c>
      <c r="I73" s="91">
        <f>$G73*'Distributional Inputs'!I97</f>
        <v>0</v>
      </c>
      <c r="K73" s="91">
        <f>$G73*'Distributional Inputs'!K97</f>
        <v>0</v>
      </c>
      <c r="M73" s="91">
        <f>$G73*'Distributional Inputs'!M97</f>
        <v>0</v>
      </c>
      <c r="O73" s="91">
        <f>$G73*'Distributional Inputs'!O97</f>
        <v>0</v>
      </c>
    </row>
    <row r="74" spans="1:15" ht="14" x14ac:dyDescent="0.3">
      <c r="A74" s="2">
        <f t="shared" si="6"/>
        <v>13</v>
      </c>
      <c r="C74" s="2" t="str">
        <f>IF(ISTEXT('Benefit Inputs'!$C$59),'Benefit Inputs'!$C$59,"")</f>
        <v/>
      </c>
      <c r="E74" s="2" t="str">
        <f>IF(ISTEXT('Benefit Inputs'!$E$59),'Benefit Inputs'!$E$59,"")</f>
        <v/>
      </c>
      <c r="G74" s="91">
        <f>SUM('Discounted Benefits'!$P$98:$BM$98)</f>
        <v>0</v>
      </c>
      <c r="I74" s="91">
        <f>$G74*'Distributional Inputs'!I99</f>
        <v>0</v>
      </c>
      <c r="K74" s="91">
        <f>$G74*'Distributional Inputs'!K99</f>
        <v>0</v>
      </c>
      <c r="M74" s="91">
        <f>$G74*'Distributional Inputs'!M99</f>
        <v>0</v>
      </c>
      <c r="O74" s="91">
        <f>$G74*'Distributional Inputs'!O99</f>
        <v>0</v>
      </c>
    </row>
    <row r="75" spans="1:15" ht="14" x14ac:dyDescent="0.3">
      <c r="A75" s="2">
        <f t="shared" si="6"/>
        <v>14</v>
      </c>
      <c r="C75" s="2" t="str">
        <f>IF(ISTEXT('Benefit Inputs'!$C$63),'Benefit Inputs'!$C$63,"")</f>
        <v/>
      </c>
      <c r="E75" s="2" t="str">
        <f>IF(ISTEXT('Benefit Inputs'!$E$63),'Benefit Inputs'!$E$63,"")</f>
        <v/>
      </c>
      <c r="G75" s="91">
        <f>SUM('Discounted Benefits'!$P$105:$BM$105)</f>
        <v>0</v>
      </c>
      <c r="I75" s="91">
        <f>$G75*'Distributional Inputs'!I101</f>
        <v>0</v>
      </c>
      <c r="K75" s="91">
        <f>$G75*'Distributional Inputs'!K101</f>
        <v>0</v>
      </c>
      <c r="M75" s="91">
        <f>$G75*'Distributional Inputs'!M101</f>
        <v>0</v>
      </c>
      <c r="O75" s="91">
        <f>$G75*'Distributional Inputs'!O101</f>
        <v>0</v>
      </c>
    </row>
    <row r="76" spans="1:15" ht="14" x14ac:dyDescent="0.3">
      <c r="A76" s="2">
        <f t="shared" si="6"/>
        <v>15</v>
      </c>
      <c r="C76" s="2" t="str">
        <f>IF(ISTEXT('Benefit Inputs'!$C$67),'Benefit Inputs'!$C$67,"")</f>
        <v/>
      </c>
      <c r="E76" s="2" t="str">
        <f>IF(ISTEXT('Benefit Inputs'!$E$67),'Benefit Inputs'!$E$67,"")</f>
        <v/>
      </c>
      <c r="G76" s="91">
        <f>SUM('Discounted Benefits'!$P$112:$BM$112)</f>
        <v>0</v>
      </c>
      <c r="I76" s="91">
        <f>$G76*'Distributional Inputs'!I103</f>
        <v>0</v>
      </c>
      <c r="K76" s="91">
        <f>$G76*'Distributional Inputs'!K103</f>
        <v>0</v>
      </c>
      <c r="M76" s="91">
        <f>$G76*'Distributional Inputs'!M103</f>
        <v>0</v>
      </c>
      <c r="O76" s="91">
        <f>$G76*'Distributional Inputs'!O103</f>
        <v>0</v>
      </c>
    </row>
    <row r="77" spans="1:15" ht="14" x14ac:dyDescent="0.3">
      <c r="A77" s="2">
        <f t="shared" si="6"/>
        <v>16</v>
      </c>
      <c r="C77" s="2" t="str">
        <f>IF(ISTEXT('Benefit Inputs'!$C$71),'Benefit Inputs'!$C$71,"")</f>
        <v/>
      </c>
      <c r="E77" s="2" t="str">
        <f>IF(ISTEXT('Benefit Inputs'!$E$71),'Benefit Inputs'!$E$71,"")</f>
        <v/>
      </c>
      <c r="G77" s="91">
        <f>SUM('Discounted Benefits'!$P$119:$BM$119)</f>
        <v>0</v>
      </c>
      <c r="I77" s="91">
        <f>$G77*'Distributional Inputs'!I105</f>
        <v>0</v>
      </c>
      <c r="K77" s="91">
        <f>$G77*'Distributional Inputs'!K105</f>
        <v>0</v>
      </c>
      <c r="M77" s="91">
        <f>$G77*'Distributional Inputs'!M105</f>
        <v>0</v>
      </c>
      <c r="O77" s="91">
        <f>$G77*'Distributional Inputs'!O105</f>
        <v>0</v>
      </c>
    </row>
    <row r="78" spans="1:15" ht="14" x14ac:dyDescent="0.3">
      <c r="A78" s="2">
        <f t="shared" si="6"/>
        <v>17</v>
      </c>
      <c r="C78" s="2" t="str">
        <f>IF(ISTEXT('Benefit Inputs'!$C$75),'Benefit Inputs'!$C$75,"")</f>
        <v/>
      </c>
      <c r="E78" s="2" t="str">
        <f>IF(ISTEXT('Benefit Inputs'!$E$75),'Benefit Inputs'!$E$75,"")</f>
        <v/>
      </c>
      <c r="G78" s="91">
        <f>SUM('Discounted Benefits'!$P$126:$BM$126)</f>
        <v>0</v>
      </c>
      <c r="I78" s="91">
        <f>$G78*'Distributional Inputs'!I107</f>
        <v>0</v>
      </c>
      <c r="K78" s="91">
        <f>$G78*'Distributional Inputs'!K107</f>
        <v>0</v>
      </c>
      <c r="M78" s="91">
        <f>$G78*'Distributional Inputs'!M107</f>
        <v>0</v>
      </c>
      <c r="O78" s="91">
        <f>$G78*'Distributional Inputs'!O107</f>
        <v>0</v>
      </c>
    </row>
    <row r="79" spans="1:15" ht="14" x14ac:dyDescent="0.3">
      <c r="A79" s="2">
        <f t="shared" si="6"/>
        <v>18</v>
      </c>
      <c r="C79" s="2" t="str">
        <f>IF(ISTEXT('Benefit Inputs'!$C$79),'Benefit Inputs'!$C$79,"")</f>
        <v/>
      </c>
      <c r="E79" s="2" t="str">
        <f>IF(ISTEXT('Benefit Inputs'!$E$79),'Benefit Inputs'!$E$79,"")</f>
        <v/>
      </c>
      <c r="G79" s="91">
        <f>SUM('Discounted Benefits'!$P$133:$BM$133)</f>
        <v>0</v>
      </c>
      <c r="I79" s="91">
        <f>$G79*'Distributional Inputs'!I109</f>
        <v>0</v>
      </c>
      <c r="K79" s="91">
        <f>$G79*'Distributional Inputs'!K109</f>
        <v>0</v>
      </c>
      <c r="M79" s="91">
        <f>$G79*'Distributional Inputs'!M109</f>
        <v>0</v>
      </c>
      <c r="O79" s="91">
        <f>$G79*'Distributional Inputs'!O109</f>
        <v>0</v>
      </c>
    </row>
    <row r="80" spans="1:15" ht="14" x14ac:dyDescent="0.3">
      <c r="A80" s="2">
        <f t="shared" si="6"/>
        <v>19</v>
      </c>
      <c r="C80" s="2" t="str">
        <f>IF(ISTEXT('Benefit Inputs'!$C$83),'Benefit Inputs'!$C$83,"")</f>
        <v/>
      </c>
      <c r="E80" s="2" t="str">
        <f>IF(ISTEXT('Benefit Inputs'!$E$83),'Benefit Inputs'!$E$83,"")</f>
        <v/>
      </c>
      <c r="G80" s="91">
        <f>SUM('Discounted Benefits'!$P$140:$BM$140)</f>
        <v>0</v>
      </c>
      <c r="I80" s="91">
        <f>$G80*'Distributional Inputs'!I111</f>
        <v>0</v>
      </c>
      <c r="K80" s="91">
        <f>$G80*'Distributional Inputs'!K111</f>
        <v>0</v>
      </c>
      <c r="M80" s="91">
        <f>$G80*'Distributional Inputs'!M111</f>
        <v>0</v>
      </c>
      <c r="O80" s="91">
        <f>$G80*'Distributional Inputs'!O111</f>
        <v>0</v>
      </c>
    </row>
    <row r="81" spans="1:15" ht="14" x14ac:dyDescent="0.3">
      <c r="A81" s="2">
        <f t="shared" si="6"/>
        <v>20</v>
      </c>
      <c r="C81" s="2" t="str">
        <f>IF(ISTEXT('Benefit Inputs'!$C$87),'Benefit Inputs'!$C$87,"")</f>
        <v/>
      </c>
      <c r="E81" s="2" t="str">
        <f>IF(ISTEXT('Benefit Inputs'!$E$87),'Benefit Inputs'!$E$87,"")</f>
        <v/>
      </c>
      <c r="G81" s="91">
        <f>SUM('Discounted Benefits'!$P$147:$BM$147)</f>
        <v>0</v>
      </c>
      <c r="I81" s="91">
        <f>$G81*'Distributional Inputs'!I113</f>
        <v>0</v>
      </c>
      <c r="K81" s="91">
        <f>$G81*'Distributional Inputs'!K113</f>
        <v>0</v>
      </c>
      <c r="M81" s="91">
        <f>$G81*'Distributional Inputs'!M113</f>
        <v>0</v>
      </c>
      <c r="O81" s="91">
        <f>$G81*'Distributional Inputs'!O113</f>
        <v>0</v>
      </c>
    </row>
    <row r="82" spans="1:15" ht="14" x14ac:dyDescent="0.3">
      <c r="A82" s="2">
        <f t="shared" si="6"/>
        <v>21</v>
      </c>
      <c r="C82" s="2" t="str">
        <f>IF(ISTEXT('Benefit Inputs'!$C$91),'Benefit Inputs'!$C$91,"")</f>
        <v/>
      </c>
      <c r="E82" s="2" t="str">
        <f>IF(ISTEXT('Benefit Inputs'!$E$91),'Benefit Inputs'!$E$91,"")</f>
        <v/>
      </c>
      <c r="G82" s="91">
        <f>SUM('Discounted Benefits'!$P$154:$BM$154)</f>
        <v>0</v>
      </c>
      <c r="I82" s="91">
        <f>$G82*'Distributional Inputs'!I115</f>
        <v>0</v>
      </c>
      <c r="K82" s="91">
        <f>$G82*'Distributional Inputs'!K115</f>
        <v>0</v>
      </c>
      <c r="M82" s="91">
        <f>$G82*'Distributional Inputs'!M115</f>
        <v>0</v>
      </c>
      <c r="O82" s="91">
        <f>$G82*'Distributional Inputs'!O115</f>
        <v>0</v>
      </c>
    </row>
    <row r="83" spans="1:15" ht="14" x14ac:dyDescent="0.3">
      <c r="A83" s="2">
        <f t="shared" si="6"/>
        <v>22</v>
      </c>
      <c r="C83" s="2" t="str">
        <f>IF(ISTEXT('Benefit Inputs'!$C$95),'Benefit Inputs'!$C$95,"")</f>
        <v/>
      </c>
      <c r="E83" s="2" t="str">
        <f>IF(ISTEXT('Benefit Inputs'!$E$95),'Benefit Inputs'!$E$95,"")</f>
        <v/>
      </c>
      <c r="G83" s="91">
        <f>SUM('Discounted Benefits'!$P$161:$BM$161)</f>
        <v>0</v>
      </c>
      <c r="I83" s="91">
        <f>$G83*'Distributional Inputs'!I117</f>
        <v>0</v>
      </c>
      <c r="K83" s="91">
        <f>$G83*'Distributional Inputs'!K117</f>
        <v>0</v>
      </c>
      <c r="M83" s="91">
        <f>$G83*'Distributional Inputs'!M117</f>
        <v>0</v>
      </c>
      <c r="O83" s="91">
        <f>$G83*'Distributional Inputs'!O117</f>
        <v>0</v>
      </c>
    </row>
    <row r="84" spans="1:15" ht="14" x14ac:dyDescent="0.3">
      <c r="A84" s="2">
        <f t="shared" si="6"/>
        <v>23</v>
      </c>
      <c r="C84" s="2" t="str">
        <f>IF(ISTEXT('Benefit Inputs'!$C$99),'Benefit Inputs'!$C$99,"")</f>
        <v/>
      </c>
      <c r="E84" s="2" t="str">
        <f>IF(ISTEXT('Benefit Inputs'!$E$99),'Benefit Inputs'!$E$99,"")</f>
        <v/>
      </c>
      <c r="G84" s="91">
        <f>SUM('Discounted Benefits'!$P$168:$BM$168)</f>
        <v>0</v>
      </c>
      <c r="I84" s="91">
        <f>$G84*'Distributional Inputs'!I119</f>
        <v>0</v>
      </c>
      <c r="K84" s="91">
        <f>$G84*'Distributional Inputs'!K119</f>
        <v>0</v>
      </c>
      <c r="M84" s="91">
        <f>$G84*'Distributional Inputs'!M119</f>
        <v>0</v>
      </c>
      <c r="O84" s="91">
        <f>$G84*'Distributional Inputs'!O119</f>
        <v>0</v>
      </c>
    </row>
    <row r="85" spans="1:15" ht="14" x14ac:dyDescent="0.3">
      <c r="A85" s="2">
        <f t="shared" si="6"/>
        <v>24</v>
      </c>
      <c r="C85" s="2" t="str">
        <f>IF(ISTEXT('Benefit Inputs'!$C$103),'Benefit Inputs'!$C$103,"")</f>
        <v/>
      </c>
      <c r="E85" s="2" t="str">
        <f>IF(ISTEXT('Benefit Inputs'!$E$103),'Benefit Inputs'!$E$103,"")</f>
        <v/>
      </c>
      <c r="G85" s="91">
        <f>SUM('Discounted Benefits'!$P$175:$BM$175)</f>
        <v>0</v>
      </c>
      <c r="I85" s="91">
        <f>$G85*'Distributional Inputs'!I121</f>
        <v>0</v>
      </c>
      <c r="K85" s="91">
        <f>$G85*'Distributional Inputs'!K121</f>
        <v>0</v>
      </c>
      <c r="M85" s="91">
        <f>$G85*'Distributional Inputs'!M121</f>
        <v>0</v>
      </c>
      <c r="O85" s="91">
        <f>$G85*'Distributional Inputs'!O121</f>
        <v>0</v>
      </c>
    </row>
    <row r="86" spans="1:15" ht="14" x14ac:dyDescent="0.3">
      <c r="A86" s="2">
        <f t="shared" si="6"/>
        <v>25</v>
      </c>
      <c r="C86" s="2" t="str">
        <f>IF(ISTEXT('Benefit Inputs'!$C$107),'Benefit Inputs'!$C$107,"")</f>
        <v/>
      </c>
      <c r="E86" s="2" t="str">
        <f>IF(ISTEXT('Benefit Inputs'!$E$107),'Benefit Inputs'!$E$107,"")</f>
        <v/>
      </c>
      <c r="G86" s="91">
        <f>SUM('Discounted Benefits'!$P$182:$BM$182)</f>
        <v>0</v>
      </c>
      <c r="I86" s="91">
        <f>$G86*'Distributional Inputs'!I123</f>
        <v>0</v>
      </c>
      <c r="K86" s="91">
        <f>$G86*'Distributional Inputs'!K123</f>
        <v>0</v>
      </c>
      <c r="M86" s="91">
        <f>$G86*'Distributional Inputs'!M123</f>
        <v>0</v>
      </c>
      <c r="O86" s="91">
        <f>$G86*'Distributional Inputs'!O123</f>
        <v>0</v>
      </c>
    </row>
    <row r="87" spans="1:15" ht="14" x14ac:dyDescent="0.3">
      <c r="A87" s="2">
        <f t="shared" si="6"/>
        <v>26</v>
      </c>
      <c r="C87" s="2" t="str">
        <f>IF(ISTEXT('Benefit Inputs'!$C$111),'Benefit Inputs'!$C$111,"")</f>
        <v/>
      </c>
      <c r="E87" s="2" t="str">
        <f>IF(ISTEXT('Benefit Inputs'!$E$111),'Benefit Inputs'!$E$111,"")</f>
        <v/>
      </c>
      <c r="G87" s="91">
        <f>SUM('Discounted Benefits'!$P$189:$BM$189)</f>
        <v>0</v>
      </c>
      <c r="I87" s="91">
        <f>$G87*'Distributional Inputs'!I125</f>
        <v>0</v>
      </c>
      <c r="K87" s="91">
        <f>$G87*'Distributional Inputs'!K125</f>
        <v>0</v>
      </c>
      <c r="M87" s="91">
        <f>$G87*'Distributional Inputs'!M125</f>
        <v>0</v>
      </c>
      <c r="O87" s="91">
        <f>$G87*'Distributional Inputs'!O125</f>
        <v>0</v>
      </c>
    </row>
    <row r="88" spans="1:15" ht="14" x14ac:dyDescent="0.3">
      <c r="A88" s="2">
        <f t="shared" si="6"/>
        <v>27</v>
      </c>
      <c r="C88" s="2" t="str">
        <f>IF(ISTEXT('Benefit Inputs'!$C$115),'Benefit Inputs'!$C$115,"")</f>
        <v/>
      </c>
      <c r="E88" s="2" t="str">
        <f>IF(ISTEXT('Benefit Inputs'!$E$115),'Benefit Inputs'!$E$115,"")</f>
        <v/>
      </c>
      <c r="G88" s="91">
        <f>SUM('Discounted Benefits'!$P$196:$BM$196)</f>
        <v>0</v>
      </c>
      <c r="I88" s="91">
        <f>$G88*'Distributional Inputs'!I127</f>
        <v>0</v>
      </c>
      <c r="K88" s="91">
        <f>$G88*'Distributional Inputs'!K127</f>
        <v>0</v>
      </c>
      <c r="M88" s="91">
        <f>$G88*'Distributional Inputs'!M127</f>
        <v>0</v>
      </c>
      <c r="O88" s="91">
        <f>$G88*'Distributional Inputs'!O127</f>
        <v>0</v>
      </c>
    </row>
    <row r="89" spans="1:15" ht="14" x14ac:dyDescent="0.3">
      <c r="A89" s="2">
        <f t="shared" si="6"/>
        <v>28</v>
      </c>
      <c r="C89" s="2" t="str">
        <f>IF(ISTEXT('Benefit Inputs'!$C$119),'Benefit Inputs'!$C$119,"")</f>
        <v/>
      </c>
      <c r="E89" s="2" t="str">
        <f>IF(ISTEXT('Benefit Inputs'!$E$119),'Benefit Inputs'!$E$119,"")</f>
        <v/>
      </c>
      <c r="G89" s="91">
        <f>SUM('Discounted Benefits'!$P$203:$BM$203)</f>
        <v>0</v>
      </c>
      <c r="I89" s="91">
        <f>$G89*'Distributional Inputs'!I129</f>
        <v>0</v>
      </c>
      <c r="K89" s="91">
        <f>$G89*'Distributional Inputs'!K129</f>
        <v>0</v>
      </c>
      <c r="M89" s="91">
        <f>$G89*'Distributional Inputs'!M129</f>
        <v>0</v>
      </c>
      <c r="O89" s="91">
        <f>$G89*'Distributional Inputs'!O129</f>
        <v>0</v>
      </c>
    </row>
    <row r="90" spans="1:15" ht="14" x14ac:dyDescent="0.3">
      <c r="A90" s="2">
        <f t="shared" si="6"/>
        <v>29</v>
      </c>
      <c r="C90" s="2" t="str">
        <f>IF(ISTEXT('Benefit Inputs'!$C$123),'Benefit Inputs'!$C$123,"")</f>
        <v/>
      </c>
      <c r="E90" s="2" t="str">
        <f>IF(ISTEXT('Benefit Inputs'!$E$123),'Benefit Inputs'!$E$123,"")</f>
        <v/>
      </c>
      <c r="G90" s="91">
        <f>SUM('Discounted Benefits'!$P$210:$BM$210)</f>
        <v>0</v>
      </c>
      <c r="I90" s="91">
        <f>$G90*'Distributional Inputs'!I131</f>
        <v>0</v>
      </c>
      <c r="K90" s="91">
        <f>$G90*'Distributional Inputs'!K131</f>
        <v>0</v>
      </c>
      <c r="M90" s="91">
        <f>$G90*'Distributional Inputs'!M131</f>
        <v>0</v>
      </c>
      <c r="O90" s="91">
        <f>$G90*'Distributional Inputs'!O131</f>
        <v>0</v>
      </c>
    </row>
    <row r="91" spans="1:15" ht="14" x14ac:dyDescent="0.3">
      <c r="A91" s="2">
        <f t="shared" si="6"/>
        <v>30</v>
      </c>
      <c r="C91" s="2" t="str">
        <f>IF(ISTEXT('Benefit Inputs'!$C$127),'Benefit Inputs'!$C$127,"")</f>
        <v/>
      </c>
      <c r="E91" s="2" t="str">
        <f>IF(ISTEXT('Benefit Inputs'!$E$127),'Benefit Inputs'!$E$127,"")</f>
        <v/>
      </c>
      <c r="G91" s="91">
        <f>SUM('Discounted Benefits'!$P$217:$BM$217)</f>
        <v>0</v>
      </c>
      <c r="I91" s="91">
        <f>$G91*'Distributional Inputs'!I133</f>
        <v>0</v>
      </c>
      <c r="K91" s="91">
        <f>$G91*'Distributional Inputs'!K133</f>
        <v>0</v>
      </c>
      <c r="M91" s="91">
        <f>$G91*'Distributional Inputs'!M133</f>
        <v>0</v>
      </c>
      <c r="O91" s="91">
        <f>$G91*'Distributional Inputs'!O133</f>
        <v>0</v>
      </c>
    </row>
    <row r="94" spans="1:15" ht="15" customHeight="1" x14ac:dyDescent="0.3">
      <c r="G94" s="113" t="s">
        <v>167</v>
      </c>
      <c r="H94" s="2"/>
      <c r="I94" s="113">
        <f>Stakeholder_1</f>
        <v>0</v>
      </c>
      <c r="J94" s="165"/>
      <c r="K94" s="113">
        <f>Stakeholder_2</f>
        <v>0</v>
      </c>
      <c r="L94" s="165"/>
      <c r="M94" s="113">
        <f>Stakeholder_3</f>
        <v>0</v>
      </c>
      <c r="N94" s="165"/>
      <c r="O94" s="113">
        <f>Stakeholder_4</f>
        <v>0</v>
      </c>
    </row>
    <row r="95" spans="1:15" ht="15" customHeight="1" x14ac:dyDescent="0.3">
      <c r="E95" s="2" t="str">
        <f>Lists!B4</f>
        <v>Base Case</v>
      </c>
      <c r="G95" s="91">
        <f>SUMIF($E$62:$E$91,$E95,$G$62:$G$91)</f>
        <v>0</v>
      </c>
      <c r="I95" s="91">
        <f>SUMIF($E$62:$E$91,$E95,$I$62:$I$91)</f>
        <v>0</v>
      </c>
      <c r="K95" s="91">
        <f>SUMIF($E$62:$E$91,$E95,$K$62:$K$91)</f>
        <v>0</v>
      </c>
      <c r="M95" s="91">
        <f>SUMIF($E$62:$E$91,$E95,$M$62:$M$91)</f>
        <v>0</v>
      </c>
      <c r="O95" s="91">
        <f>SUMIF($E$62:$E$91,$E95,$O$62:$O$91)</f>
        <v>0</v>
      </c>
    </row>
    <row r="96" spans="1:15" ht="15" customHeight="1" x14ac:dyDescent="0.3">
      <c r="E96" s="2" t="str">
        <f>Lists!B5</f>
        <v>Option 1</v>
      </c>
      <c r="G96" s="91">
        <f t="shared" ref="G96:G105" si="7">SUMIF($E$62:$E$91,$E96,$G$62:$G$91)</f>
        <v>0</v>
      </c>
      <c r="I96" s="91">
        <f t="shared" ref="I96:I105" si="8">SUMIF($E$62:$E$91,$E96,$I$62:$I$91)</f>
        <v>0</v>
      </c>
      <c r="K96" s="91">
        <f t="shared" ref="K96:K105" si="9">SUMIF($E$62:$E$91,$E96,$K$62:$K$91)</f>
        <v>0</v>
      </c>
      <c r="M96" s="91">
        <f t="shared" ref="M96:M105" si="10">SUMIF($E$62:$E$91,$E96,$M$62:$M$91)</f>
        <v>0</v>
      </c>
      <c r="O96" s="91">
        <f t="shared" ref="O96:O105" si="11">SUMIF($E$62:$E$91,$E96,$O$62:$O$91)</f>
        <v>0</v>
      </c>
    </row>
    <row r="97" spans="1:15" ht="15" customHeight="1" x14ac:dyDescent="0.3">
      <c r="E97" s="2" t="str">
        <f>Lists!B6</f>
        <v>Option 2</v>
      </c>
      <c r="G97" s="91">
        <f t="shared" si="7"/>
        <v>0</v>
      </c>
      <c r="I97" s="91">
        <f t="shared" si="8"/>
        <v>0</v>
      </c>
      <c r="K97" s="91">
        <f t="shared" si="9"/>
        <v>0</v>
      </c>
      <c r="M97" s="91">
        <f t="shared" si="10"/>
        <v>0</v>
      </c>
      <c r="O97" s="91">
        <f t="shared" si="11"/>
        <v>0</v>
      </c>
    </row>
    <row r="98" spans="1:15" ht="15" customHeight="1" x14ac:dyDescent="0.3">
      <c r="E98" s="2" t="str">
        <f>Lists!B7</f>
        <v>Option 3</v>
      </c>
      <c r="G98" s="91">
        <f t="shared" si="7"/>
        <v>0</v>
      </c>
      <c r="I98" s="91">
        <f t="shared" si="8"/>
        <v>0</v>
      </c>
      <c r="K98" s="91">
        <f t="shared" si="9"/>
        <v>0</v>
      </c>
      <c r="M98" s="91">
        <f t="shared" si="10"/>
        <v>0</v>
      </c>
      <c r="O98" s="91">
        <f t="shared" si="11"/>
        <v>0</v>
      </c>
    </row>
    <row r="99" spans="1:15" ht="15" customHeight="1" x14ac:dyDescent="0.3">
      <c r="E99" s="2" t="str">
        <f>Lists!B8</f>
        <v>Option 4</v>
      </c>
      <c r="G99" s="91">
        <f t="shared" si="7"/>
        <v>0</v>
      </c>
      <c r="I99" s="91">
        <f t="shared" si="8"/>
        <v>0</v>
      </c>
      <c r="K99" s="91">
        <f t="shared" si="9"/>
        <v>0</v>
      </c>
      <c r="M99" s="91">
        <f t="shared" si="10"/>
        <v>0</v>
      </c>
      <c r="O99" s="91">
        <f t="shared" si="11"/>
        <v>0</v>
      </c>
    </row>
    <row r="100" spans="1:15" ht="15" customHeight="1" x14ac:dyDescent="0.3">
      <c r="E100" s="2" t="str">
        <f>Lists!B9</f>
        <v>Option 5</v>
      </c>
      <c r="G100" s="91">
        <f t="shared" si="7"/>
        <v>0</v>
      </c>
      <c r="I100" s="91">
        <f t="shared" si="8"/>
        <v>0</v>
      </c>
      <c r="K100" s="91">
        <f t="shared" si="9"/>
        <v>0</v>
      </c>
      <c r="M100" s="91">
        <f t="shared" si="10"/>
        <v>0</v>
      </c>
      <c r="O100" s="91">
        <f t="shared" si="11"/>
        <v>0</v>
      </c>
    </row>
    <row r="101" spans="1:15" ht="15" customHeight="1" x14ac:dyDescent="0.3">
      <c r="E101" s="2" t="str">
        <f>Lists!B10</f>
        <v>Option 6</v>
      </c>
      <c r="G101" s="91">
        <f t="shared" si="7"/>
        <v>0</v>
      </c>
      <c r="I101" s="91">
        <f t="shared" si="8"/>
        <v>0</v>
      </c>
      <c r="K101" s="91">
        <f t="shared" si="9"/>
        <v>0</v>
      </c>
      <c r="M101" s="91">
        <f t="shared" si="10"/>
        <v>0</v>
      </c>
      <c r="O101" s="91">
        <f t="shared" si="11"/>
        <v>0</v>
      </c>
    </row>
    <row r="102" spans="1:15" ht="15" customHeight="1" x14ac:dyDescent="0.3">
      <c r="E102" s="2" t="str">
        <f>Lists!B11</f>
        <v>Option 7</v>
      </c>
      <c r="G102" s="91">
        <f t="shared" si="7"/>
        <v>0</v>
      </c>
      <c r="I102" s="91">
        <f t="shared" si="8"/>
        <v>0</v>
      </c>
      <c r="K102" s="91">
        <f t="shared" si="9"/>
        <v>0</v>
      </c>
      <c r="M102" s="91">
        <f t="shared" si="10"/>
        <v>0</v>
      </c>
      <c r="O102" s="91">
        <f t="shared" si="11"/>
        <v>0</v>
      </c>
    </row>
    <row r="103" spans="1:15" ht="15" customHeight="1" x14ac:dyDescent="0.3">
      <c r="E103" s="2" t="str">
        <f>Lists!B12</f>
        <v>Option 8</v>
      </c>
      <c r="G103" s="91">
        <f t="shared" si="7"/>
        <v>0</v>
      </c>
      <c r="I103" s="91">
        <f t="shared" si="8"/>
        <v>0</v>
      </c>
      <c r="K103" s="91">
        <f t="shared" si="9"/>
        <v>0</v>
      </c>
      <c r="M103" s="91">
        <f t="shared" si="10"/>
        <v>0</v>
      </c>
      <c r="O103" s="91">
        <f t="shared" si="11"/>
        <v>0</v>
      </c>
    </row>
    <row r="104" spans="1:15" ht="15" customHeight="1" x14ac:dyDescent="0.3">
      <c r="E104" s="2" t="str">
        <f>Lists!B13</f>
        <v>Option 9</v>
      </c>
      <c r="G104" s="91">
        <f t="shared" si="7"/>
        <v>0</v>
      </c>
      <c r="I104" s="91">
        <f t="shared" si="8"/>
        <v>0</v>
      </c>
      <c r="K104" s="91">
        <f t="shared" si="9"/>
        <v>0</v>
      </c>
      <c r="M104" s="91">
        <f t="shared" si="10"/>
        <v>0</v>
      </c>
      <c r="O104" s="91">
        <f t="shared" si="11"/>
        <v>0</v>
      </c>
    </row>
    <row r="105" spans="1:15" ht="15" customHeight="1" x14ac:dyDescent="0.3">
      <c r="E105" s="2" t="str">
        <f>Lists!B14</f>
        <v>Option 10</v>
      </c>
      <c r="G105" s="91">
        <f t="shared" si="7"/>
        <v>0</v>
      </c>
      <c r="I105" s="91">
        <f t="shared" si="8"/>
        <v>0</v>
      </c>
      <c r="K105" s="91">
        <f t="shared" si="9"/>
        <v>0</v>
      </c>
      <c r="M105" s="91">
        <f t="shared" si="10"/>
        <v>0</v>
      </c>
      <c r="O105" s="91">
        <f t="shared" si="11"/>
        <v>0</v>
      </c>
    </row>
    <row r="108" spans="1:15" ht="15" customHeight="1" x14ac:dyDescent="0.3">
      <c r="A108" s="4" t="s">
        <v>169</v>
      </c>
      <c r="B108" s="4"/>
      <c r="C108" s="4"/>
      <c r="D108" s="4"/>
      <c r="E108" s="4"/>
      <c r="F108" s="4"/>
      <c r="G108" s="96"/>
      <c r="H108" s="96"/>
      <c r="I108" s="96"/>
      <c r="J108" s="96"/>
      <c r="K108" s="96"/>
      <c r="L108" s="96"/>
      <c r="M108" s="96"/>
      <c r="N108" s="96"/>
      <c r="O108" s="96"/>
    </row>
    <row r="110" spans="1:15" ht="15" customHeight="1" x14ac:dyDescent="0.3">
      <c r="G110" s="2"/>
      <c r="H110" s="2"/>
      <c r="I110" s="113">
        <f>Stakeholder_1</f>
        <v>0</v>
      </c>
      <c r="J110" s="165"/>
      <c r="K110" s="113">
        <f>Stakeholder_2</f>
        <v>0</v>
      </c>
      <c r="L110" s="165"/>
      <c r="M110" s="113">
        <f>Stakeholder_3</f>
        <v>0</v>
      </c>
      <c r="N110" s="165"/>
      <c r="O110" s="113">
        <f>Stakeholder_4</f>
        <v>0</v>
      </c>
    </row>
    <row r="111" spans="1:15" ht="15" customHeight="1" x14ac:dyDescent="0.3">
      <c r="E111" s="2" t="str">
        <f>Lists!B4</f>
        <v>Base Case</v>
      </c>
      <c r="G111" s="91">
        <f>G95-G45</f>
        <v>0</v>
      </c>
      <c r="I111" s="91">
        <f>I95-I45</f>
        <v>0</v>
      </c>
      <c r="K111" s="91">
        <f>K95-K45</f>
        <v>0</v>
      </c>
      <c r="M111" s="91">
        <f>M95-M45</f>
        <v>0</v>
      </c>
      <c r="O111" s="91">
        <f>O95-O45</f>
        <v>0</v>
      </c>
    </row>
    <row r="112" spans="1:15" ht="15" customHeight="1" x14ac:dyDescent="0.3">
      <c r="E112" s="2" t="str">
        <f>Lists!B5</f>
        <v>Option 1</v>
      </c>
      <c r="G112" s="91">
        <f>(G96-G46)-G$111</f>
        <v>0</v>
      </c>
      <c r="I112" s="91">
        <f>(I96-I46)-I$111</f>
        <v>0</v>
      </c>
      <c r="K112" s="91">
        <f t="shared" ref="K112:K121" si="12">(K96-K46)-K$111</f>
        <v>0</v>
      </c>
      <c r="M112" s="91">
        <f t="shared" ref="M112:M121" si="13">(M96-M46)-M$111</f>
        <v>0</v>
      </c>
      <c r="O112" s="91">
        <f t="shared" ref="O112:O121" si="14">(O96-O46)-O$111</f>
        <v>0</v>
      </c>
    </row>
    <row r="113" spans="5:15" ht="15" customHeight="1" x14ac:dyDescent="0.3">
      <c r="E113" s="2" t="str">
        <f>Lists!B6</f>
        <v>Option 2</v>
      </c>
      <c r="G113" s="91">
        <f t="shared" ref="G113:G121" si="15">(G97-G47)-G$111</f>
        <v>0</v>
      </c>
      <c r="I113" s="91">
        <f t="shared" ref="I113:I121" si="16">(I97-I47)-I$111</f>
        <v>0</v>
      </c>
      <c r="K113" s="91">
        <f t="shared" si="12"/>
        <v>0</v>
      </c>
      <c r="M113" s="91">
        <f t="shared" si="13"/>
        <v>0</v>
      </c>
      <c r="O113" s="91">
        <f t="shared" si="14"/>
        <v>0</v>
      </c>
    </row>
    <row r="114" spans="5:15" ht="15" customHeight="1" x14ac:dyDescent="0.3">
      <c r="E114" s="2" t="str">
        <f>Lists!B7</f>
        <v>Option 3</v>
      </c>
      <c r="G114" s="91">
        <f t="shared" si="15"/>
        <v>0</v>
      </c>
      <c r="I114" s="91">
        <f t="shared" si="16"/>
        <v>0</v>
      </c>
      <c r="K114" s="91">
        <f t="shared" si="12"/>
        <v>0</v>
      </c>
      <c r="M114" s="91">
        <f t="shared" si="13"/>
        <v>0</v>
      </c>
      <c r="O114" s="91">
        <f t="shared" si="14"/>
        <v>0</v>
      </c>
    </row>
    <row r="115" spans="5:15" ht="15" customHeight="1" x14ac:dyDescent="0.3">
      <c r="E115" s="2" t="str">
        <f>Lists!B8</f>
        <v>Option 4</v>
      </c>
      <c r="G115" s="91">
        <f t="shared" si="15"/>
        <v>0</v>
      </c>
      <c r="I115" s="91">
        <f t="shared" si="16"/>
        <v>0</v>
      </c>
      <c r="K115" s="91">
        <f t="shared" si="12"/>
        <v>0</v>
      </c>
      <c r="M115" s="91">
        <f t="shared" si="13"/>
        <v>0</v>
      </c>
      <c r="O115" s="91">
        <f t="shared" si="14"/>
        <v>0</v>
      </c>
    </row>
    <row r="116" spans="5:15" ht="15" customHeight="1" x14ac:dyDescent="0.3">
      <c r="E116" s="2" t="str">
        <f>Lists!B9</f>
        <v>Option 5</v>
      </c>
      <c r="G116" s="91">
        <f t="shared" si="15"/>
        <v>0</v>
      </c>
      <c r="I116" s="91">
        <f t="shared" si="16"/>
        <v>0</v>
      </c>
      <c r="K116" s="91">
        <f t="shared" si="12"/>
        <v>0</v>
      </c>
      <c r="M116" s="91">
        <f t="shared" si="13"/>
        <v>0</v>
      </c>
      <c r="O116" s="91">
        <f t="shared" si="14"/>
        <v>0</v>
      </c>
    </row>
    <row r="117" spans="5:15" ht="15" customHeight="1" x14ac:dyDescent="0.3">
      <c r="E117" s="2" t="str">
        <f>Lists!B10</f>
        <v>Option 6</v>
      </c>
      <c r="G117" s="91">
        <f t="shared" si="15"/>
        <v>0</v>
      </c>
      <c r="I117" s="91">
        <f t="shared" si="16"/>
        <v>0</v>
      </c>
      <c r="K117" s="91">
        <f t="shared" si="12"/>
        <v>0</v>
      </c>
      <c r="M117" s="91">
        <f t="shared" si="13"/>
        <v>0</v>
      </c>
      <c r="O117" s="91">
        <f t="shared" si="14"/>
        <v>0</v>
      </c>
    </row>
    <row r="118" spans="5:15" ht="15" customHeight="1" x14ac:dyDescent="0.3">
      <c r="E118" s="2" t="str">
        <f>Lists!B11</f>
        <v>Option 7</v>
      </c>
      <c r="G118" s="91">
        <f t="shared" si="15"/>
        <v>0</v>
      </c>
      <c r="I118" s="91">
        <f t="shared" si="16"/>
        <v>0</v>
      </c>
      <c r="K118" s="91">
        <f t="shared" si="12"/>
        <v>0</v>
      </c>
      <c r="M118" s="91">
        <f t="shared" si="13"/>
        <v>0</v>
      </c>
      <c r="O118" s="91">
        <f t="shared" si="14"/>
        <v>0</v>
      </c>
    </row>
    <row r="119" spans="5:15" ht="15" customHeight="1" x14ac:dyDescent="0.3">
      <c r="E119" s="2" t="str">
        <f>Lists!B12</f>
        <v>Option 8</v>
      </c>
      <c r="G119" s="91">
        <f t="shared" si="15"/>
        <v>0</v>
      </c>
      <c r="I119" s="91">
        <f t="shared" si="16"/>
        <v>0</v>
      </c>
      <c r="K119" s="91">
        <f t="shared" si="12"/>
        <v>0</v>
      </c>
      <c r="M119" s="91">
        <f t="shared" si="13"/>
        <v>0</v>
      </c>
      <c r="O119" s="91">
        <f t="shared" si="14"/>
        <v>0</v>
      </c>
    </row>
    <row r="120" spans="5:15" ht="15" customHeight="1" x14ac:dyDescent="0.3">
      <c r="E120" s="2" t="str">
        <f>Lists!B13</f>
        <v>Option 9</v>
      </c>
      <c r="G120" s="91">
        <f t="shared" si="15"/>
        <v>0</v>
      </c>
      <c r="I120" s="91">
        <f t="shared" si="16"/>
        <v>0</v>
      </c>
      <c r="K120" s="91">
        <f t="shared" si="12"/>
        <v>0</v>
      </c>
      <c r="M120" s="91">
        <f t="shared" si="13"/>
        <v>0</v>
      </c>
      <c r="O120" s="91">
        <f t="shared" si="14"/>
        <v>0</v>
      </c>
    </row>
    <row r="121" spans="5:15" ht="15" customHeight="1" x14ac:dyDescent="0.3">
      <c r="E121" s="2" t="str">
        <f>Lists!B14</f>
        <v>Option 10</v>
      </c>
      <c r="G121" s="91">
        <f t="shared" si="15"/>
        <v>0</v>
      </c>
      <c r="I121" s="91">
        <f t="shared" si="16"/>
        <v>0</v>
      </c>
      <c r="K121" s="91">
        <f t="shared" si="12"/>
        <v>0</v>
      </c>
      <c r="M121" s="91">
        <f t="shared" si="13"/>
        <v>0</v>
      </c>
      <c r="O121" s="91">
        <f t="shared" si="14"/>
        <v>0</v>
      </c>
    </row>
  </sheetData>
  <mergeCells count="2">
    <mergeCell ref="I10:O10"/>
    <mergeCell ref="I60:O60"/>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2D70-DDAE-4BF9-9CA8-CCD40B38C326}">
  <sheetPr codeName="Sheet18"/>
  <dimension ref="A1:CQ1335"/>
  <sheetViews>
    <sheetView topLeftCell="A1044" zoomScale="76" zoomScaleNormal="85" workbookViewId="0">
      <selection activeCell="A29" sqref="A29"/>
    </sheetView>
  </sheetViews>
  <sheetFormatPr defaultColWidth="9.1796875" defaultRowHeight="14" x14ac:dyDescent="0.3"/>
  <cols>
    <col min="1" max="1" width="28.81640625" style="2" bestFit="1" customWidth="1"/>
    <col min="2" max="2" width="18.1796875" style="2" bestFit="1" customWidth="1"/>
    <col min="3" max="4" width="9.1796875" style="2"/>
    <col min="5" max="5" width="11.54296875" style="2" bestFit="1" customWidth="1"/>
    <col min="6" max="14" width="9.1796875" style="2"/>
    <col min="15" max="15" width="24.54296875" style="2" bestFit="1" customWidth="1"/>
    <col min="16" max="16" width="15.26953125" style="2" bestFit="1" customWidth="1"/>
    <col min="17" max="17" width="9.54296875" style="2" bestFit="1" customWidth="1"/>
    <col min="18" max="18" width="9.453125" style="2" bestFit="1" customWidth="1"/>
    <col min="19" max="19" width="13.7265625" style="2" bestFit="1" customWidth="1"/>
    <col min="20" max="21" width="11" style="2" bestFit="1" customWidth="1"/>
    <col min="22" max="22" width="13.7265625" style="2" bestFit="1" customWidth="1"/>
    <col min="23" max="23" width="12" style="2" bestFit="1" customWidth="1"/>
    <col min="24" max="24" width="10.453125" style="2" bestFit="1" customWidth="1"/>
    <col min="25" max="25" width="13.7265625" style="2" bestFit="1" customWidth="1"/>
    <col min="26" max="27" width="11" style="2" bestFit="1" customWidth="1"/>
    <col min="28" max="28" width="14" style="2" customWidth="1"/>
    <col min="29" max="29" width="10.453125" style="2" bestFit="1" customWidth="1"/>
    <col min="30" max="30" width="11" style="2" bestFit="1" customWidth="1"/>
    <col min="31" max="31" width="12.7265625" style="2" customWidth="1"/>
    <col min="32" max="33" width="9.26953125" style="2" bestFit="1" customWidth="1"/>
    <col min="34" max="34" width="13.7265625" style="2" customWidth="1"/>
    <col min="35" max="94" width="9.26953125" style="2" bestFit="1" customWidth="1"/>
    <col min="95" max="16384" width="9.1796875" style="2"/>
  </cols>
  <sheetData>
    <row r="1" spans="1:94" ht="20" x14ac:dyDescent="0.4">
      <c r="A1" s="9" t="s">
        <v>170</v>
      </c>
    </row>
    <row r="2" spans="1:94" x14ac:dyDescent="0.3">
      <c r="A2" s="5"/>
    </row>
    <row r="3" spans="1:94" x14ac:dyDescent="0.3">
      <c r="A3" s="5"/>
    </row>
    <row r="4" spans="1:94" x14ac:dyDescent="0.3">
      <c r="A4" s="5"/>
    </row>
    <row r="5" spans="1:94" x14ac:dyDescent="0.3">
      <c r="A5" s="5"/>
    </row>
    <row r="6" spans="1:94" x14ac:dyDescent="0.3">
      <c r="A6" s="5"/>
      <c r="O6" s="2" t="s">
        <v>69</v>
      </c>
      <c r="P6" s="2">
        <f>'Primary Inputs'!P70</f>
        <v>0</v>
      </c>
      <c r="Q6" s="2">
        <f>'Primary Inputs'!Q70</f>
        <v>1</v>
      </c>
      <c r="R6" s="2">
        <f>'Primary Inputs'!R70</f>
        <v>2</v>
      </c>
      <c r="S6" s="2">
        <f>'Primary Inputs'!S70</f>
        <v>3</v>
      </c>
      <c r="T6" s="2">
        <f>'Primary Inputs'!T70</f>
        <v>4</v>
      </c>
      <c r="U6" s="2">
        <f>'Primary Inputs'!U70</f>
        <v>5</v>
      </c>
      <c r="V6" s="2">
        <f>'Primary Inputs'!V70</f>
        <v>6</v>
      </c>
      <c r="W6" s="2">
        <f>'Primary Inputs'!W70</f>
        <v>7</v>
      </c>
      <c r="X6" s="2">
        <f>'Primary Inputs'!X70</f>
        <v>8</v>
      </c>
      <c r="Y6" s="2">
        <f>'Primary Inputs'!Y70</f>
        <v>9</v>
      </c>
      <c r="Z6" s="2">
        <f>'Primary Inputs'!Z70</f>
        <v>10</v>
      </c>
      <c r="AA6" s="2">
        <f>'Primary Inputs'!AA70</f>
        <v>11</v>
      </c>
      <c r="AB6" s="2">
        <f>'Primary Inputs'!AB70</f>
        <v>12</v>
      </c>
      <c r="AC6" s="2">
        <f>'Primary Inputs'!AC70</f>
        <v>13</v>
      </c>
      <c r="AD6" s="2">
        <f>'Primary Inputs'!AD70</f>
        <v>14</v>
      </c>
      <c r="AE6" s="2">
        <f>'Primary Inputs'!AE70</f>
        <v>15</v>
      </c>
      <c r="AF6" s="2">
        <f>'Primary Inputs'!AF70</f>
        <v>16</v>
      </c>
      <c r="AG6" s="2">
        <f>'Primary Inputs'!AG70</f>
        <v>17</v>
      </c>
      <c r="AH6" s="2">
        <f>'Primary Inputs'!AH70</f>
        <v>18</v>
      </c>
      <c r="AI6" s="2">
        <f>'Primary Inputs'!AI70</f>
        <v>19</v>
      </c>
      <c r="AJ6" s="2">
        <f>'Primary Inputs'!AJ70</f>
        <v>20</v>
      </c>
      <c r="AK6" s="2">
        <f>'Primary Inputs'!AK70</f>
        <v>21</v>
      </c>
      <c r="AL6" s="2">
        <f>'Primary Inputs'!AL70</f>
        <v>22</v>
      </c>
      <c r="AM6" s="2">
        <f>'Primary Inputs'!AM70</f>
        <v>23</v>
      </c>
      <c r="AN6" s="2">
        <f>'Primary Inputs'!AN70</f>
        <v>24</v>
      </c>
      <c r="AO6" s="2">
        <f>'Primary Inputs'!AO70</f>
        <v>25</v>
      </c>
      <c r="AP6" s="2">
        <f>'Primary Inputs'!AP70</f>
        <v>26</v>
      </c>
      <c r="AQ6" s="2">
        <f>'Primary Inputs'!AQ70</f>
        <v>27</v>
      </c>
      <c r="AR6" s="2">
        <f>'Primary Inputs'!AR70</f>
        <v>28</v>
      </c>
      <c r="AS6" s="2">
        <f>'Primary Inputs'!AS70</f>
        <v>29</v>
      </c>
      <c r="AT6" s="2">
        <f>'Primary Inputs'!AT70</f>
        <v>30</v>
      </c>
      <c r="AU6" s="2">
        <f>'Primary Inputs'!AU70</f>
        <v>31</v>
      </c>
      <c r="AV6" s="2">
        <f>'Primary Inputs'!AV70</f>
        <v>32</v>
      </c>
      <c r="AW6" s="2">
        <f>'Primary Inputs'!AW70</f>
        <v>33</v>
      </c>
      <c r="AX6" s="2">
        <f>'Primary Inputs'!AX70</f>
        <v>34</v>
      </c>
      <c r="AY6" s="2">
        <f>'Primary Inputs'!AY70</f>
        <v>35</v>
      </c>
      <c r="AZ6" s="2">
        <f>'Primary Inputs'!AZ70</f>
        <v>36</v>
      </c>
      <c r="BA6" s="2">
        <f>'Primary Inputs'!BA70</f>
        <v>37</v>
      </c>
      <c r="BB6" s="2">
        <f>'Primary Inputs'!BB70</f>
        <v>38</v>
      </c>
      <c r="BC6" s="2">
        <f>'Primary Inputs'!BC70</f>
        <v>39</v>
      </c>
      <c r="BD6" s="2">
        <f>'Primary Inputs'!BD70</f>
        <v>40</v>
      </c>
      <c r="BE6" s="2">
        <f>'Primary Inputs'!BE70</f>
        <v>41</v>
      </c>
      <c r="BF6" s="2">
        <f>'Primary Inputs'!BF70</f>
        <v>42</v>
      </c>
      <c r="BG6" s="2">
        <f>'Primary Inputs'!BG70</f>
        <v>43</v>
      </c>
      <c r="BH6" s="2">
        <f>'Primary Inputs'!BH70</f>
        <v>44</v>
      </c>
      <c r="BI6" s="2">
        <f>'Primary Inputs'!BI70</f>
        <v>45</v>
      </c>
      <c r="BJ6" s="2">
        <f>'Primary Inputs'!BJ70</f>
        <v>46</v>
      </c>
      <c r="BK6" s="2">
        <f>'Primary Inputs'!BK70</f>
        <v>47</v>
      </c>
      <c r="BL6" s="2">
        <f>'Primary Inputs'!BL70</f>
        <v>48</v>
      </c>
      <c r="BM6" s="2">
        <f>'Primary Inputs'!BM70</f>
        <v>49</v>
      </c>
      <c r="BN6" s="2">
        <f>'Primary Inputs'!BN70</f>
        <v>50</v>
      </c>
      <c r="BO6" s="2">
        <f>'Primary Inputs'!BO70</f>
        <v>51</v>
      </c>
      <c r="BP6" s="2">
        <f>'Primary Inputs'!BP70</f>
        <v>52</v>
      </c>
      <c r="BQ6" s="2">
        <f>'Primary Inputs'!BQ70</f>
        <v>53</v>
      </c>
      <c r="BR6" s="2">
        <f>'Primary Inputs'!BR70</f>
        <v>54</v>
      </c>
      <c r="BS6" s="2">
        <f>'Primary Inputs'!BS70</f>
        <v>55</v>
      </c>
      <c r="BT6" s="2">
        <f>'Primary Inputs'!BT70</f>
        <v>56</v>
      </c>
      <c r="BU6" s="2">
        <f>'Primary Inputs'!BU70</f>
        <v>57</v>
      </c>
      <c r="BV6" s="2">
        <f>'Primary Inputs'!BV70</f>
        <v>58</v>
      </c>
      <c r="BW6" s="2">
        <f>'Primary Inputs'!BW70</f>
        <v>59</v>
      </c>
      <c r="BX6" s="2">
        <f>'Primary Inputs'!BX70</f>
        <v>60</v>
      </c>
      <c r="BY6" s="2">
        <f>'Primary Inputs'!BY70</f>
        <v>61</v>
      </c>
      <c r="BZ6" s="2">
        <f>'Primary Inputs'!BZ70</f>
        <v>62</v>
      </c>
      <c r="CA6" s="2">
        <f>'Primary Inputs'!CA70</f>
        <v>63</v>
      </c>
      <c r="CB6" s="2">
        <f>'Primary Inputs'!CB70</f>
        <v>64</v>
      </c>
      <c r="CC6" s="2">
        <f>'Primary Inputs'!CC70</f>
        <v>65</v>
      </c>
      <c r="CD6" s="2">
        <f>'Primary Inputs'!CD70</f>
        <v>66</v>
      </c>
      <c r="CE6" s="2">
        <f>'Primary Inputs'!CE70</f>
        <v>67</v>
      </c>
      <c r="CF6" s="2">
        <f>'Primary Inputs'!CF70</f>
        <v>68</v>
      </c>
      <c r="CG6" s="2">
        <f>'Primary Inputs'!CG70</f>
        <v>69</v>
      </c>
      <c r="CH6" s="2">
        <f>'Primary Inputs'!CH70</f>
        <v>70</v>
      </c>
      <c r="CI6" s="2">
        <f>'Primary Inputs'!CI70</f>
        <v>71</v>
      </c>
      <c r="CJ6" s="2">
        <f>'Primary Inputs'!CJ70</f>
        <v>72</v>
      </c>
      <c r="CK6" s="2">
        <f>'Primary Inputs'!CK70</f>
        <v>73</v>
      </c>
      <c r="CL6" s="2">
        <f>'Primary Inputs'!CL70</f>
        <v>74</v>
      </c>
      <c r="CM6" s="2">
        <f>'Primary Inputs'!CM70</f>
        <v>75</v>
      </c>
      <c r="CN6" s="2">
        <f>'Primary Inputs'!CN70</f>
        <v>76</v>
      </c>
      <c r="CO6" s="2">
        <f>'Primary Inputs'!CO70</f>
        <v>77</v>
      </c>
      <c r="CP6" s="2">
        <f>'Primary Inputs'!CP70</f>
        <v>78</v>
      </c>
    </row>
    <row r="7" spans="1:94" x14ac:dyDescent="0.3">
      <c r="A7" s="5"/>
      <c r="O7" s="2" t="s">
        <v>70</v>
      </c>
      <c r="P7" s="2">
        <f>'Primary Inputs'!P71</f>
        <v>0</v>
      </c>
      <c r="Q7" s="2">
        <f>'Primary Inputs'!Q71</f>
        <v>1</v>
      </c>
      <c r="R7" s="2">
        <f>'Primary Inputs'!R71</f>
        <v>2</v>
      </c>
      <c r="S7" s="2">
        <f>'Primary Inputs'!S71</f>
        <v>3</v>
      </c>
      <c r="T7" s="2">
        <f>'Primary Inputs'!T71</f>
        <v>4</v>
      </c>
      <c r="U7" s="2">
        <f>'Primary Inputs'!U71</f>
        <v>5</v>
      </c>
      <c r="V7" s="2">
        <f>'Primary Inputs'!V71</f>
        <v>6</v>
      </c>
      <c r="W7" s="2">
        <f>'Primary Inputs'!W71</f>
        <v>7</v>
      </c>
      <c r="X7" s="2">
        <f>'Primary Inputs'!X71</f>
        <v>8</v>
      </c>
      <c r="Y7" s="2">
        <f>'Primary Inputs'!Y71</f>
        <v>9</v>
      </c>
      <c r="Z7" s="2">
        <f>'Primary Inputs'!Z71</f>
        <v>10</v>
      </c>
      <c r="AA7" s="2">
        <f>'Primary Inputs'!AA71</f>
        <v>11</v>
      </c>
      <c r="AB7" s="2">
        <f>'Primary Inputs'!AB71</f>
        <v>12</v>
      </c>
      <c r="AC7" s="2">
        <f>'Primary Inputs'!AC71</f>
        <v>13</v>
      </c>
      <c r="AD7" s="2">
        <f>'Primary Inputs'!AD71</f>
        <v>14</v>
      </c>
      <c r="AE7" s="2">
        <f>'Primary Inputs'!AE71</f>
        <v>15</v>
      </c>
      <c r="AF7" s="2">
        <f>'Primary Inputs'!AF71</f>
        <v>16</v>
      </c>
      <c r="AG7" s="2">
        <f>'Primary Inputs'!AG71</f>
        <v>17</v>
      </c>
      <c r="AH7" s="2">
        <f>'Primary Inputs'!AH71</f>
        <v>18</v>
      </c>
      <c r="AI7" s="2">
        <f>'Primary Inputs'!AI71</f>
        <v>19</v>
      </c>
      <c r="AJ7" s="2">
        <f>'Primary Inputs'!AJ71</f>
        <v>20</v>
      </c>
      <c r="AK7" s="2">
        <f>'Primary Inputs'!AK71</f>
        <v>21</v>
      </c>
      <c r="AL7" s="2">
        <f>'Primary Inputs'!AL71</f>
        <v>22</v>
      </c>
      <c r="AM7" s="2">
        <f>'Primary Inputs'!AM71</f>
        <v>23</v>
      </c>
      <c r="AN7" s="2">
        <f>'Primary Inputs'!AN71</f>
        <v>24</v>
      </c>
      <c r="AO7" s="2">
        <f>'Primary Inputs'!AO71</f>
        <v>25</v>
      </c>
      <c r="AP7" s="2">
        <f>'Primary Inputs'!AP71</f>
        <v>26</v>
      </c>
      <c r="AQ7" s="2">
        <f>'Primary Inputs'!AQ71</f>
        <v>27</v>
      </c>
      <c r="AR7" s="2">
        <f>'Primary Inputs'!AR71</f>
        <v>28</v>
      </c>
      <c r="AS7" s="2">
        <f>'Primary Inputs'!AS71</f>
        <v>29</v>
      </c>
      <c r="AT7" s="2">
        <f>'Primary Inputs'!AT71</f>
        <v>30</v>
      </c>
      <c r="AU7" s="2">
        <f>'Primary Inputs'!AU71</f>
        <v>31</v>
      </c>
      <c r="AV7" s="2">
        <f>'Primary Inputs'!AV71</f>
        <v>32</v>
      </c>
      <c r="AW7" s="2">
        <f>'Primary Inputs'!AW71</f>
        <v>33</v>
      </c>
      <c r="AX7" s="2">
        <f>'Primary Inputs'!AX71</f>
        <v>34</v>
      </c>
      <c r="AY7" s="2">
        <f>'Primary Inputs'!AY71</f>
        <v>35</v>
      </c>
      <c r="AZ7" s="2">
        <f>'Primary Inputs'!AZ71</f>
        <v>36</v>
      </c>
      <c r="BA7" s="2">
        <f>'Primary Inputs'!BA71</f>
        <v>37</v>
      </c>
      <c r="BB7" s="2">
        <f>'Primary Inputs'!BB71</f>
        <v>38</v>
      </c>
      <c r="BC7" s="2">
        <f>'Primary Inputs'!BC71</f>
        <v>39</v>
      </c>
      <c r="BD7" s="2">
        <f>'Primary Inputs'!BD71</f>
        <v>40</v>
      </c>
      <c r="BE7" s="2">
        <f>'Primary Inputs'!BE71</f>
        <v>41</v>
      </c>
      <c r="BF7" s="2">
        <f>'Primary Inputs'!BF71</f>
        <v>42</v>
      </c>
      <c r="BG7" s="2">
        <f>'Primary Inputs'!BG71</f>
        <v>43</v>
      </c>
      <c r="BH7" s="2">
        <f>'Primary Inputs'!BH71</f>
        <v>44</v>
      </c>
      <c r="BI7" s="2">
        <f>'Primary Inputs'!BI71</f>
        <v>45</v>
      </c>
      <c r="BJ7" s="2">
        <f>'Primary Inputs'!BJ71</f>
        <v>46</v>
      </c>
      <c r="BK7" s="2">
        <f>'Primary Inputs'!BK71</f>
        <v>47</v>
      </c>
      <c r="BL7" s="2">
        <f>'Primary Inputs'!BL71</f>
        <v>48</v>
      </c>
      <c r="BM7" s="2">
        <f>'Primary Inputs'!BM71</f>
        <v>49</v>
      </c>
      <c r="BN7" s="2">
        <f>'Primary Inputs'!BN71</f>
        <v>50</v>
      </c>
      <c r="BO7" s="2">
        <f>'Primary Inputs'!BO71</f>
        <v>51</v>
      </c>
      <c r="BP7" s="2">
        <f>'Primary Inputs'!BP71</f>
        <v>52</v>
      </c>
      <c r="BQ7" s="2">
        <f>'Primary Inputs'!BQ71</f>
        <v>53</v>
      </c>
      <c r="BR7" s="2">
        <f>'Primary Inputs'!BR71</f>
        <v>54</v>
      </c>
      <c r="BS7" s="2">
        <f>'Primary Inputs'!BS71</f>
        <v>55</v>
      </c>
      <c r="BT7" s="2">
        <f>'Primary Inputs'!BT71</f>
        <v>56</v>
      </c>
      <c r="BU7" s="2">
        <f>'Primary Inputs'!BU71</f>
        <v>57</v>
      </c>
      <c r="BV7" s="2">
        <f>'Primary Inputs'!BV71</f>
        <v>58</v>
      </c>
      <c r="BW7" s="2">
        <f>'Primary Inputs'!BW71</f>
        <v>59</v>
      </c>
      <c r="BX7" s="2">
        <f>'Primary Inputs'!BX71</f>
        <v>60</v>
      </c>
      <c r="BY7" s="2">
        <f>'Primary Inputs'!BY71</f>
        <v>61</v>
      </c>
      <c r="BZ7" s="2">
        <f>'Primary Inputs'!BZ71</f>
        <v>62</v>
      </c>
      <c r="CA7" s="2">
        <f>'Primary Inputs'!CA71</f>
        <v>63</v>
      </c>
      <c r="CB7" s="2">
        <f>'Primary Inputs'!CB71</f>
        <v>64</v>
      </c>
      <c r="CC7" s="2">
        <f>'Primary Inputs'!CC71</f>
        <v>65</v>
      </c>
      <c r="CD7" s="2">
        <f>'Primary Inputs'!CD71</f>
        <v>66</v>
      </c>
      <c r="CE7" s="2">
        <f>'Primary Inputs'!CE71</f>
        <v>67</v>
      </c>
      <c r="CF7" s="2">
        <f>'Primary Inputs'!CF71</f>
        <v>68</v>
      </c>
      <c r="CG7" s="2">
        <f>'Primary Inputs'!CG71</f>
        <v>69</v>
      </c>
      <c r="CH7" s="2">
        <f>'Primary Inputs'!CH71</f>
        <v>70</v>
      </c>
      <c r="CI7" s="2">
        <f>'Primary Inputs'!CI71</f>
        <v>71</v>
      </c>
      <c r="CJ7" s="2">
        <f>'Primary Inputs'!CJ71</f>
        <v>72</v>
      </c>
      <c r="CK7" s="2">
        <f>'Primary Inputs'!CK71</f>
        <v>73</v>
      </c>
      <c r="CL7" s="2">
        <f>'Primary Inputs'!CL71</f>
        <v>74</v>
      </c>
      <c r="CM7" s="2">
        <f>'Primary Inputs'!CM71</f>
        <v>75</v>
      </c>
      <c r="CN7" s="2">
        <f>'Primary Inputs'!CN71</f>
        <v>76</v>
      </c>
      <c r="CO7" s="2">
        <f>'Primary Inputs'!CO71</f>
        <v>77</v>
      </c>
      <c r="CP7" s="2">
        <f>'Primary Inputs'!CP71</f>
        <v>78</v>
      </c>
    </row>
    <row r="8" spans="1:94" x14ac:dyDescent="0.3">
      <c r="A8" s="5"/>
      <c r="O8" s="2" t="s">
        <v>71</v>
      </c>
      <c r="P8" s="2">
        <f>'Primary Inputs'!P72</f>
        <v>1</v>
      </c>
      <c r="Q8" s="2">
        <f>'Primary Inputs'!Q72</f>
        <v>2</v>
      </c>
      <c r="R8" s="2">
        <f>'Primary Inputs'!R72</f>
        <v>3</v>
      </c>
      <c r="S8" s="2">
        <f>'Primary Inputs'!S72</f>
        <v>4</v>
      </c>
      <c r="T8" s="2">
        <f>'Primary Inputs'!T72</f>
        <v>5</v>
      </c>
      <c r="U8" s="2">
        <f>'Primary Inputs'!U72</f>
        <v>6</v>
      </c>
      <c r="V8" s="2">
        <f>'Primary Inputs'!V72</f>
        <v>7</v>
      </c>
      <c r="W8" s="2">
        <f>'Primary Inputs'!W72</f>
        <v>8</v>
      </c>
      <c r="X8" s="2">
        <f>'Primary Inputs'!X72</f>
        <v>9</v>
      </c>
      <c r="Y8" s="2">
        <f>'Primary Inputs'!Y72</f>
        <v>10</v>
      </c>
      <c r="Z8" s="2">
        <f>'Primary Inputs'!Z72</f>
        <v>11</v>
      </c>
      <c r="AA8" s="2">
        <f>'Primary Inputs'!AA72</f>
        <v>12</v>
      </c>
      <c r="AB8" s="2">
        <f>'Primary Inputs'!AB72</f>
        <v>13</v>
      </c>
      <c r="AC8" s="2">
        <f>'Primary Inputs'!AC72</f>
        <v>14</v>
      </c>
      <c r="AD8" s="2">
        <f>'Primary Inputs'!AD72</f>
        <v>15</v>
      </c>
      <c r="AE8" s="2">
        <f>'Primary Inputs'!AE72</f>
        <v>16</v>
      </c>
      <c r="AF8" s="2">
        <f>'Primary Inputs'!AF72</f>
        <v>17</v>
      </c>
      <c r="AG8" s="2">
        <f>'Primary Inputs'!AG72</f>
        <v>18</v>
      </c>
      <c r="AH8" s="2">
        <f>'Primary Inputs'!AH72</f>
        <v>19</v>
      </c>
      <c r="AI8" s="2">
        <f>'Primary Inputs'!AI72</f>
        <v>20</v>
      </c>
      <c r="AJ8" s="2">
        <f>'Primary Inputs'!AJ72</f>
        <v>21</v>
      </c>
      <c r="AK8" s="2">
        <f>'Primary Inputs'!AK72</f>
        <v>22</v>
      </c>
      <c r="AL8" s="2">
        <f>'Primary Inputs'!AL72</f>
        <v>23</v>
      </c>
      <c r="AM8" s="2">
        <f>'Primary Inputs'!AM72</f>
        <v>24</v>
      </c>
      <c r="AN8" s="2">
        <f>'Primary Inputs'!AN72</f>
        <v>25</v>
      </c>
      <c r="AO8" s="2">
        <f>'Primary Inputs'!AO72</f>
        <v>26</v>
      </c>
      <c r="AP8" s="2">
        <f>'Primary Inputs'!AP72</f>
        <v>27</v>
      </c>
      <c r="AQ8" s="2">
        <f>'Primary Inputs'!AQ72</f>
        <v>28</v>
      </c>
      <c r="AR8" s="2">
        <f>'Primary Inputs'!AR72</f>
        <v>29</v>
      </c>
      <c r="AS8" s="2">
        <f>'Primary Inputs'!AS72</f>
        <v>30</v>
      </c>
      <c r="AT8" s="2">
        <f>'Primary Inputs'!AT72</f>
        <v>31</v>
      </c>
      <c r="AU8" s="2">
        <f>'Primary Inputs'!AU72</f>
        <v>32</v>
      </c>
      <c r="AV8" s="2">
        <f>'Primary Inputs'!AV72</f>
        <v>33</v>
      </c>
      <c r="AW8" s="2">
        <f>'Primary Inputs'!AW72</f>
        <v>34</v>
      </c>
      <c r="AX8" s="2">
        <f>'Primary Inputs'!AX72</f>
        <v>35</v>
      </c>
      <c r="AY8" s="2">
        <f>'Primary Inputs'!AY72</f>
        <v>36</v>
      </c>
      <c r="AZ8" s="2">
        <f>'Primary Inputs'!AZ72</f>
        <v>37</v>
      </c>
      <c r="BA8" s="2">
        <f>'Primary Inputs'!BA72</f>
        <v>38</v>
      </c>
      <c r="BB8" s="2">
        <f>'Primary Inputs'!BB72</f>
        <v>39</v>
      </c>
      <c r="BC8" s="2">
        <f>'Primary Inputs'!BC72</f>
        <v>40</v>
      </c>
      <c r="BD8" s="2">
        <f>'Primary Inputs'!BD72</f>
        <v>41</v>
      </c>
      <c r="BE8" s="2">
        <f>'Primary Inputs'!BE72</f>
        <v>42</v>
      </c>
      <c r="BF8" s="2">
        <f>'Primary Inputs'!BF72</f>
        <v>43</v>
      </c>
      <c r="BG8" s="2">
        <f>'Primary Inputs'!BG72</f>
        <v>44</v>
      </c>
      <c r="BH8" s="2">
        <f>'Primary Inputs'!BH72</f>
        <v>45</v>
      </c>
      <c r="BI8" s="2">
        <f>'Primary Inputs'!BI72</f>
        <v>46</v>
      </c>
      <c r="BJ8" s="2">
        <f>'Primary Inputs'!BJ72</f>
        <v>47</v>
      </c>
      <c r="BK8" s="2">
        <f>'Primary Inputs'!BK72</f>
        <v>48</v>
      </c>
      <c r="BL8" s="2">
        <f>'Primary Inputs'!BL72</f>
        <v>49</v>
      </c>
      <c r="BM8" s="2">
        <f>'Primary Inputs'!BM72</f>
        <v>50</v>
      </c>
      <c r="BN8" s="2">
        <f>'Primary Inputs'!BN72</f>
        <v>51</v>
      </c>
      <c r="BO8" s="2">
        <f>'Primary Inputs'!BO72</f>
        <v>52</v>
      </c>
      <c r="BP8" s="2">
        <f>'Primary Inputs'!BP72</f>
        <v>53</v>
      </c>
      <c r="BQ8" s="2">
        <f>'Primary Inputs'!BQ72</f>
        <v>54</v>
      </c>
      <c r="BR8" s="2">
        <f>'Primary Inputs'!BR72</f>
        <v>55</v>
      </c>
      <c r="BS8" s="2">
        <f>'Primary Inputs'!BS72</f>
        <v>56</v>
      </c>
      <c r="BT8" s="2">
        <f>'Primary Inputs'!BT72</f>
        <v>57</v>
      </c>
      <c r="BU8" s="2">
        <f>'Primary Inputs'!BU72</f>
        <v>58</v>
      </c>
      <c r="BV8" s="2">
        <f>'Primary Inputs'!BV72</f>
        <v>59</v>
      </c>
      <c r="BW8" s="2">
        <f>'Primary Inputs'!BW72</f>
        <v>60</v>
      </c>
      <c r="BX8" s="2">
        <f>'Primary Inputs'!BX72</f>
        <v>61</v>
      </c>
      <c r="BY8" s="2">
        <f>'Primary Inputs'!BY72</f>
        <v>62</v>
      </c>
      <c r="BZ8" s="2">
        <f>'Primary Inputs'!BZ72</f>
        <v>63</v>
      </c>
      <c r="CA8" s="2">
        <f>'Primary Inputs'!CA72</f>
        <v>64</v>
      </c>
      <c r="CB8" s="2">
        <f>'Primary Inputs'!CB72</f>
        <v>65</v>
      </c>
      <c r="CC8" s="2">
        <f>'Primary Inputs'!CC72</f>
        <v>66</v>
      </c>
      <c r="CD8" s="2">
        <f>'Primary Inputs'!CD72</f>
        <v>67</v>
      </c>
      <c r="CE8" s="2">
        <f>'Primary Inputs'!CE72</f>
        <v>68</v>
      </c>
      <c r="CF8" s="2">
        <f>'Primary Inputs'!CF72</f>
        <v>69</v>
      </c>
      <c r="CG8" s="2">
        <f>'Primary Inputs'!CG72</f>
        <v>70</v>
      </c>
      <c r="CH8" s="2">
        <f>'Primary Inputs'!CH72</f>
        <v>71</v>
      </c>
      <c r="CI8" s="2">
        <f>'Primary Inputs'!CI72</f>
        <v>72</v>
      </c>
      <c r="CJ8" s="2">
        <f>'Primary Inputs'!CJ72</f>
        <v>73</v>
      </c>
      <c r="CK8" s="2">
        <f>'Primary Inputs'!CK72</f>
        <v>74</v>
      </c>
      <c r="CL8" s="2">
        <f>'Primary Inputs'!CL72</f>
        <v>75</v>
      </c>
      <c r="CM8" s="2">
        <f>'Primary Inputs'!CM72</f>
        <v>76</v>
      </c>
      <c r="CN8" s="2">
        <f>'Primary Inputs'!CN72</f>
        <v>77</v>
      </c>
      <c r="CO8" s="2">
        <f>'Primary Inputs'!CO72</f>
        <v>78</v>
      </c>
      <c r="CP8" s="2">
        <f>'Primary Inputs'!CP72</f>
        <v>79</v>
      </c>
    </row>
    <row r="9" spans="1:94" x14ac:dyDescent="0.3">
      <c r="A9" s="5"/>
      <c r="F9" s="10"/>
      <c r="H9" s="10"/>
      <c r="I9" s="10"/>
      <c r="J9" s="10"/>
      <c r="L9" s="10"/>
      <c r="O9" s="2" t="s">
        <v>72</v>
      </c>
      <c r="P9" s="2">
        <f>'Primary Inputs'!P73</f>
        <v>0</v>
      </c>
      <c r="Q9" s="2">
        <f>'Primary Inputs'!Q73</f>
        <v>0</v>
      </c>
      <c r="R9" s="2">
        <f>'Primary Inputs'!R73</f>
        <v>0</v>
      </c>
      <c r="S9" s="2">
        <f>'Primary Inputs'!S73</f>
        <v>0</v>
      </c>
      <c r="T9" s="2">
        <f>'Primary Inputs'!T73</f>
        <v>0</v>
      </c>
      <c r="U9" s="2">
        <f>'Primary Inputs'!U73</f>
        <v>0</v>
      </c>
      <c r="V9" s="2">
        <f>'Primary Inputs'!V73</f>
        <v>0</v>
      </c>
      <c r="W9" s="2">
        <f>'Primary Inputs'!W73</f>
        <v>0</v>
      </c>
      <c r="X9" s="2">
        <f>'Primary Inputs'!X73</f>
        <v>0</v>
      </c>
      <c r="Y9" s="2">
        <f>'Primary Inputs'!Y73</f>
        <v>0</v>
      </c>
      <c r="Z9" s="2">
        <f>'Primary Inputs'!Z73</f>
        <v>0</v>
      </c>
      <c r="AA9" s="2">
        <f>'Primary Inputs'!AA73</f>
        <v>0</v>
      </c>
      <c r="AB9" s="2">
        <f>'Primary Inputs'!AB73</f>
        <v>0</v>
      </c>
      <c r="AC9" s="2">
        <f>'Primary Inputs'!AC73</f>
        <v>0</v>
      </c>
      <c r="AD9" s="2">
        <f>'Primary Inputs'!AD73</f>
        <v>0</v>
      </c>
      <c r="AE9" s="2">
        <f>'Primary Inputs'!AE73</f>
        <v>0</v>
      </c>
      <c r="AF9" s="2">
        <f>'Primary Inputs'!AF73</f>
        <v>0</v>
      </c>
      <c r="AG9" s="2">
        <f>'Primary Inputs'!AG73</f>
        <v>0</v>
      </c>
      <c r="AH9" s="2">
        <f>'Primary Inputs'!AH73</f>
        <v>0</v>
      </c>
      <c r="AI9" s="2">
        <f>'Primary Inputs'!AI73</f>
        <v>0</v>
      </c>
      <c r="AJ9" s="2">
        <f>'Primary Inputs'!AJ73</f>
        <v>0</v>
      </c>
      <c r="AK9" s="2">
        <f>'Primary Inputs'!AK73</f>
        <v>0</v>
      </c>
      <c r="AL9" s="2">
        <f>'Primary Inputs'!AL73</f>
        <v>0</v>
      </c>
      <c r="AM9" s="2">
        <f>'Primary Inputs'!AM73</f>
        <v>0</v>
      </c>
      <c r="AN9" s="2">
        <f>'Primary Inputs'!AN73</f>
        <v>0</v>
      </c>
      <c r="AO9" s="2">
        <f>'Primary Inputs'!AO73</f>
        <v>0</v>
      </c>
      <c r="AP9" s="2">
        <f>'Primary Inputs'!AP73</f>
        <v>0</v>
      </c>
      <c r="AQ9" s="2">
        <f>'Primary Inputs'!AQ73</f>
        <v>0</v>
      </c>
      <c r="AR9" s="2">
        <f>'Primary Inputs'!AR73</f>
        <v>0</v>
      </c>
      <c r="AS9" s="2">
        <f>'Primary Inputs'!AS73</f>
        <v>0</v>
      </c>
      <c r="AT9" s="2">
        <f>'Primary Inputs'!AT73</f>
        <v>0</v>
      </c>
      <c r="AU9" s="2">
        <f>'Primary Inputs'!AU73</f>
        <v>0</v>
      </c>
      <c r="AV9" s="2">
        <f>'Primary Inputs'!AV73</f>
        <v>0</v>
      </c>
      <c r="AW9" s="2">
        <f>'Primary Inputs'!AW73</f>
        <v>0</v>
      </c>
      <c r="AX9" s="2">
        <f>'Primary Inputs'!AX73</f>
        <v>0</v>
      </c>
      <c r="AY9" s="2">
        <f>'Primary Inputs'!AY73</f>
        <v>0</v>
      </c>
      <c r="AZ9" s="2">
        <f>'Primary Inputs'!AZ73</f>
        <v>0</v>
      </c>
      <c r="BA9" s="2">
        <f>'Primary Inputs'!BA73</f>
        <v>0</v>
      </c>
      <c r="BB9" s="2">
        <f>'Primary Inputs'!BB73</f>
        <v>0</v>
      </c>
      <c r="BC9" s="2">
        <f>'Primary Inputs'!BC73</f>
        <v>0</v>
      </c>
      <c r="BD9" s="2">
        <f>'Primary Inputs'!BD73</f>
        <v>0</v>
      </c>
      <c r="BE9" s="2">
        <f>'Primary Inputs'!BE73</f>
        <v>0</v>
      </c>
      <c r="BF9" s="2">
        <f>'Primary Inputs'!BF73</f>
        <v>0</v>
      </c>
      <c r="BG9" s="2">
        <f>'Primary Inputs'!BG73</f>
        <v>0</v>
      </c>
      <c r="BH9" s="2">
        <f>'Primary Inputs'!BH73</f>
        <v>0</v>
      </c>
      <c r="BI9" s="2">
        <f>'Primary Inputs'!BI73</f>
        <v>0</v>
      </c>
      <c r="BJ9" s="2">
        <f>'Primary Inputs'!BJ73</f>
        <v>0</v>
      </c>
      <c r="BK9" s="2">
        <f>'Primary Inputs'!BK73</f>
        <v>0</v>
      </c>
      <c r="BL9" s="2">
        <f>'Primary Inputs'!BL73</f>
        <v>0</v>
      </c>
      <c r="BM9" s="2">
        <f>'Primary Inputs'!BM73</f>
        <v>0</v>
      </c>
      <c r="BN9" s="2">
        <f>'Primary Inputs'!BN73</f>
        <v>0</v>
      </c>
      <c r="BO9" s="2">
        <f>'Primary Inputs'!BO73</f>
        <v>0</v>
      </c>
      <c r="BP9" s="2">
        <f>'Primary Inputs'!BP73</f>
        <v>0</v>
      </c>
      <c r="BQ9" s="2">
        <f>'Primary Inputs'!BQ73</f>
        <v>0</v>
      </c>
      <c r="BR9" s="2">
        <f>'Primary Inputs'!BR73</f>
        <v>0</v>
      </c>
      <c r="BS9" s="2">
        <f>'Primary Inputs'!BS73</f>
        <v>0</v>
      </c>
      <c r="BT9" s="2">
        <f>'Primary Inputs'!BT73</f>
        <v>0</v>
      </c>
      <c r="BU9" s="2">
        <f>'Primary Inputs'!BU73</f>
        <v>0</v>
      </c>
      <c r="BV9" s="2">
        <f>'Primary Inputs'!BV73</f>
        <v>0</v>
      </c>
      <c r="BW9" s="2">
        <f>'Primary Inputs'!BW73</f>
        <v>0</v>
      </c>
      <c r="BX9" s="2">
        <f>'Primary Inputs'!BX73</f>
        <v>0</v>
      </c>
      <c r="BY9" s="2">
        <f>'Primary Inputs'!BY73</f>
        <v>0</v>
      </c>
      <c r="BZ9" s="2">
        <f>'Primary Inputs'!BZ73</f>
        <v>0</v>
      </c>
      <c r="CA9" s="2">
        <f>'Primary Inputs'!CA73</f>
        <v>0</v>
      </c>
      <c r="CB9" s="2">
        <f>'Primary Inputs'!CB73</f>
        <v>0</v>
      </c>
      <c r="CC9" s="2">
        <f>'Primary Inputs'!CC73</f>
        <v>0</v>
      </c>
      <c r="CD9" s="2">
        <f>'Primary Inputs'!CD73</f>
        <v>0</v>
      </c>
      <c r="CE9" s="2">
        <f>'Primary Inputs'!CE73</f>
        <v>0</v>
      </c>
      <c r="CF9" s="2">
        <f>'Primary Inputs'!CF73</f>
        <v>0</v>
      </c>
      <c r="CG9" s="2">
        <f>'Primary Inputs'!CG73</f>
        <v>0</v>
      </c>
      <c r="CH9" s="2">
        <f>'Primary Inputs'!CH73</f>
        <v>0</v>
      </c>
      <c r="CI9" s="2">
        <f>'Primary Inputs'!CI73</f>
        <v>0</v>
      </c>
      <c r="CJ9" s="2">
        <f>'Primary Inputs'!CJ73</f>
        <v>0</v>
      </c>
      <c r="CK9" s="2">
        <f>'Primary Inputs'!CK73</f>
        <v>0</v>
      </c>
      <c r="CL9" s="2">
        <f>'Primary Inputs'!CL73</f>
        <v>0</v>
      </c>
      <c r="CM9" s="2">
        <f>'Primary Inputs'!CM73</f>
        <v>0</v>
      </c>
      <c r="CN9" s="2">
        <f>'Primary Inputs'!CN73</f>
        <v>0</v>
      </c>
      <c r="CO9" s="2">
        <f>'Primary Inputs'!CO73</f>
        <v>0</v>
      </c>
      <c r="CP9" s="2">
        <f>'Primary Inputs'!CP73</f>
        <v>0</v>
      </c>
    </row>
    <row r="10" spans="1:94" x14ac:dyDescent="0.3">
      <c r="A10" s="5" t="s">
        <v>144</v>
      </c>
    </row>
    <row r="12" spans="1:94" x14ac:dyDescent="0.3">
      <c r="A12" s="5" t="s">
        <v>145</v>
      </c>
      <c r="B12" s="2" t="s">
        <v>150</v>
      </c>
      <c r="E12" s="2" t="s">
        <v>34</v>
      </c>
    </row>
    <row r="14" spans="1:94" x14ac:dyDescent="0.3">
      <c r="A14" s="2">
        <f>'Cost Inputs'!A11</f>
        <v>1</v>
      </c>
      <c r="B14" s="2">
        <f>'Cost Inputs'!$C11</f>
        <v>0</v>
      </c>
      <c r="E14" s="2">
        <f>'Cost Inputs'!$E11</f>
        <v>0</v>
      </c>
      <c r="O14" s="2" t="s">
        <v>101</v>
      </c>
      <c r="P14" s="161">
        <f>'Cost Inputs'!J12</f>
        <v>0</v>
      </c>
      <c r="Q14" s="161">
        <f>'Cost Inputs'!K12</f>
        <v>0</v>
      </c>
      <c r="R14" s="161">
        <f>'Cost Inputs'!L12</f>
        <v>0</v>
      </c>
      <c r="S14" s="161">
        <f>'Cost Inputs'!M12</f>
        <v>0</v>
      </c>
      <c r="T14" s="161">
        <f>'Cost Inputs'!N12</f>
        <v>0</v>
      </c>
      <c r="U14" s="161">
        <f>'Cost Inputs'!O12</f>
        <v>0</v>
      </c>
      <c r="V14" s="161">
        <f>'Cost Inputs'!P12</f>
        <v>0</v>
      </c>
      <c r="W14" s="161">
        <f>'Cost Inputs'!Q12</f>
        <v>0</v>
      </c>
      <c r="X14" s="161">
        <f>'Cost Inputs'!R12</f>
        <v>0</v>
      </c>
      <c r="Y14" s="161">
        <f>'Cost Inputs'!S12</f>
        <v>0</v>
      </c>
      <c r="Z14" s="161">
        <f>'Cost Inputs'!T12</f>
        <v>0</v>
      </c>
      <c r="AA14" s="161">
        <f>'Cost Inputs'!U12</f>
        <v>0</v>
      </c>
      <c r="AB14" s="161">
        <f>'Cost Inputs'!V12</f>
        <v>0</v>
      </c>
      <c r="AC14" s="161">
        <f>'Cost Inputs'!W12</f>
        <v>0</v>
      </c>
      <c r="AD14" s="161">
        <f>'Cost Inputs'!X12</f>
        <v>0</v>
      </c>
      <c r="AE14" s="161">
        <f>'Cost Inputs'!Y12</f>
        <v>0</v>
      </c>
      <c r="AF14" s="161">
        <f>'Cost Inputs'!Z12</f>
        <v>0</v>
      </c>
      <c r="AG14" s="161">
        <f>'Cost Inputs'!AA12</f>
        <v>0</v>
      </c>
      <c r="AH14" s="161">
        <f>'Cost Inputs'!AB12</f>
        <v>0</v>
      </c>
      <c r="AI14" s="161">
        <f>'Cost Inputs'!AC12</f>
        <v>0</v>
      </c>
      <c r="AJ14" s="161">
        <f>'Cost Inputs'!AD12</f>
        <v>0</v>
      </c>
      <c r="AK14" s="161">
        <f>'Cost Inputs'!AE12</f>
        <v>0</v>
      </c>
      <c r="AL14" s="161">
        <f>'Cost Inputs'!AF12</f>
        <v>0</v>
      </c>
      <c r="AM14" s="161">
        <f>'Cost Inputs'!AG12</f>
        <v>0</v>
      </c>
      <c r="AN14" s="161">
        <f>'Cost Inputs'!AH12</f>
        <v>0</v>
      </c>
      <c r="AO14" s="161">
        <f>'Cost Inputs'!AI12</f>
        <v>0</v>
      </c>
      <c r="AP14" s="161">
        <f>'Cost Inputs'!AJ12</f>
        <v>0</v>
      </c>
      <c r="AQ14" s="161">
        <f>'Cost Inputs'!AK12</f>
        <v>0</v>
      </c>
      <c r="AR14" s="161">
        <f>'Cost Inputs'!AL12</f>
        <v>0</v>
      </c>
      <c r="AS14" s="161">
        <f>'Cost Inputs'!AM12</f>
        <v>0</v>
      </c>
      <c r="AT14" s="161">
        <f>'Cost Inputs'!AN12</f>
        <v>0</v>
      </c>
      <c r="AU14" s="161">
        <f>'Cost Inputs'!AO12</f>
        <v>0</v>
      </c>
      <c r="AV14" s="161">
        <f>'Cost Inputs'!AP12</f>
        <v>0</v>
      </c>
      <c r="AW14" s="161">
        <f>'Cost Inputs'!AQ12</f>
        <v>0</v>
      </c>
      <c r="AX14" s="161">
        <f>'Cost Inputs'!AR12</f>
        <v>0</v>
      </c>
      <c r="AY14" s="161">
        <f>'Cost Inputs'!AS12</f>
        <v>0</v>
      </c>
      <c r="AZ14" s="161">
        <f>'Cost Inputs'!AT12</f>
        <v>0</v>
      </c>
      <c r="BA14" s="161">
        <f>'Cost Inputs'!AU12</f>
        <v>0</v>
      </c>
      <c r="BB14" s="161">
        <f>'Cost Inputs'!AV12</f>
        <v>0</v>
      </c>
      <c r="BC14" s="161">
        <f>'Cost Inputs'!AW12</f>
        <v>0</v>
      </c>
      <c r="BD14" s="161">
        <f>'Cost Inputs'!AX12</f>
        <v>0</v>
      </c>
      <c r="BE14" s="161">
        <f>'Cost Inputs'!AY12</f>
        <v>0</v>
      </c>
      <c r="BF14" s="161">
        <f>'Cost Inputs'!AZ12</f>
        <v>0</v>
      </c>
      <c r="BG14" s="161">
        <f>'Cost Inputs'!BA12</f>
        <v>0</v>
      </c>
      <c r="BH14" s="161">
        <f>'Cost Inputs'!BB12</f>
        <v>0</v>
      </c>
      <c r="BI14" s="161">
        <f>'Cost Inputs'!BC12</f>
        <v>0</v>
      </c>
      <c r="BJ14" s="161">
        <f>'Cost Inputs'!BD12</f>
        <v>0</v>
      </c>
      <c r="BK14" s="161">
        <f>'Cost Inputs'!BE12</f>
        <v>0</v>
      </c>
      <c r="BL14" s="161">
        <f>'Cost Inputs'!BF12</f>
        <v>0</v>
      </c>
      <c r="BM14" s="161">
        <f>'Cost Inputs'!BG12</f>
        <v>0</v>
      </c>
      <c r="BN14" s="161">
        <f>'Cost Inputs'!BH12</f>
        <v>0</v>
      </c>
      <c r="BO14" s="161">
        <f>'Cost Inputs'!BI12</f>
        <v>0</v>
      </c>
      <c r="BP14" s="161">
        <f>'Cost Inputs'!BJ12</f>
        <v>0</v>
      </c>
      <c r="BQ14" s="161">
        <f>'Cost Inputs'!BK12</f>
        <v>0</v>
      </c>
      <c r="BR14" s="161">
        <f>'Cost Inputs'!BL12</f>
        <v>0</v>
      </c>
      <c r="BS14" s="161">
        <f>'Cost Inputs'!BM12</f>
        <v>0</v>
      </c>
      <c r="BT14" s="161">
        <f>'Cost Inputs'!BN12</f>
        <v>0</v>
      </c>
      <c r="BU14" s="161">
        <f>'Cost Inputs'!BO12</f>
        <v>0</v>
      </c>
      <c r="BV14" s="161">
        <f>'Cost Inputs'!BP12</f>
        <v>0</v>
      </c>
      <c r="BW14" s="161">
        <f>'Cost Inputs'!BQ12</f>
        <v>0</v>
      </c>
      <c r="BX14" s="161">
        <f>'Cost Inputs'!BR12</f>
        <v>0</v>
      </c>
      <c r="BY14" s="161">
        <f>'Cost Inputs'!BS12</f>
        <v>0</v>
      </c>
      <c r="BZ14" s="161">
        <f>'Cost Inputs'!BT12</f>
        <v>0</v>
      </c>
      <c r="CA14" s="161">
        <f>'Cost Inputs'!BU12</f>
        <v>0</v>
      </c>
      <c r="CB14" s="161">
        <f>'Cost Inputs'!BV12</f>
        <v>0</v>
      </c>
      <c r="CC14" s="161">
        <f>'Cost Inputs'!BW12</f>
        <v>0</v>
      </c>
      <c r="CD14" s="161">
        <f>'Cost Inputs'!BX12</f>
        <v>0</v>
      </c>
      <c r="CE14" s="161">
        <f>'Cost Inputs'!BY12</f>
        <v>0</v>
      </c>
      <c r="CF14" s="161">
        <f>'Cost Inputs'!BZ12</f>
        <v>0</v>
      </c>
      <c r="CG14" s="161">
        <f>'Cost Inputs'!CA12</f>
        <v>0</v>
      </c>
      <c r="CH14" s="161">
        <f>'Cost Inputs'!CB12</f>
        <v>0</v>
      </c>
      <c r="CI14" s="161">
        <f>'Cost Inputs'!CC12</f>
        <v>0</v>
      </c>
      <c r="CJ14" s="161">
        <f>'Cost Inputs'!CD12</f>
        <v>0</v>
      </c>
      <c r="CK14" s="161">
        <f>'Cost Inputs'!CE12</f>
        <v>0</v>
      </c>
      <c r="CL14" s="161">
        <f>'Cost Inputs'!CF12</f>
        <v>0</v>
      </c>
      <c r="CM14" s="161">
        <f>'Cost Inputs'!CG12</f>
        <v>0</v>
      </c>
      <c r="CN14" s="161">
        <f>'Cost Inputs'!CH12</f>
        <v>0</v>
      </c>
      <c r="CO14" s="161">
        <f>'Cost Inputs'!CI12</f>
        <v>0</v>
      </c>
      <c r="CP14" s="161">
        <f>'Cost Inputs'!CJ12</f>
        <v>0</v>
      </c>
    </row>
    <row r="15" spans="1:94" x14ac:dyDescent="0.3">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row>
    <row r="16" spans="1:94" x14ac:dyDescent="0.3">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row>
    <row r="17" spans="1:94" x14ac:dyDescent="0.3">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row>
    <row r="18" spans="1:94" x14ac:dyDescent="0.3">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row>
    <row r="19" spans="1:94" x14ac:dyDescent="0.3">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row>
    <row r="20" spans="1:94" x14ac:dyDescent="0.3">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row>
    <row r="21" spans="1:94" x14ac:dyDescent="0.3">
      <c r="A21" s="2">
        <f>'Cost Inputs'!A15</f>
        <v>2</v>
      </c>
      <c r="B21" s="2">
        <f>'Cost Inputs'!$C15</f>
        <v>0</v>
      </c>
      <c r="E21" s="2">
        <f>'Cost Inputs'!$E15</f>
        <v>0</v>
      </c>
      <c r="O21" s="2" t="s">
        <v>101</v>
      </c>
      <c r="P21" s="161">
        <f>'Cost Inputs'!J16</f>
        <v>0</v>
      </c>
      <c r="Q21" s="161">
        <f>'Cost Inputs'!K16</f>
        <v>0</v>
      </c>
      <c r="R21" s="161">
        <f>'Cost Inputs'!L16</f>
        <v>0</v>
      </c>
      <c r="S21" s="161">
        <f>'Cost Inputs'!M16</f>
        <v>0</v>
      </c>
      <c r="T21" s="161">
        <f>'Cost Inputs'!N16</f>
        <v>0</v>
      </c>
      <c r="U21" s="161">
        <f>'Cost Inputs'!O16</f>
        <v>0</v>
      </c>
      <c r="V21" s="161">
        <f>'Cost Inputs'!P16</f>
        <v>0</v>
      </c>
      <c r="W21" s="161">
        <f>'Cost Inputs'!Q16</f>
        <v>0</v>
      </c>
      <c r="X21" s="161">
        <f>'Cost Inputs'!R16</f>
        <v>0</v>
      </c>
      <c r="Y21" s="161">
        <f>'Cost Inputs'!S16</f>
        <v>0</v>
      </c>
      <c r="Z21" s="161">
        <f>'Cost Inputs'!T16</f>
        <v>0</v>
      </c>
      <c r="AA21" s="161">
        <f>'Cost Inputs'!U16</f>
        <v>0</v>
      </c>
      <c r="AB21" s="161">
        <f>'Cost Inputs'!V16</f>
        <v>0</v>
      </c>
      <c r="AC21" s="161">
        <f>'Cost Inputs'!W16</f>
        <v>0</v>
      </c>
      <c r="AD21" s="161">
        <f>'Cost Inputs'!X16</f>
        <v>0</v>
      </c>
      <c r="AE21" s="161">
        <f>'Cost Inputs'!Y16</f>
        <v>0</v>
      </c>
      <c r="AF21" s="161">
        <f>'Cost Inputs'!Z16</f>
        <v>0</v>
      </c>
      <c r="AG21" s="161">
        <f>'Cost Inputs'!AA16</f>
        <v>0</v>
      </c>
      <c r="AH21" s="161">
        <f>'Cost Inputs'!AB16</f>
        <v>0</v>
      </c>
      <c r="AI21" s="161">
        <f>'Cost Inputs'!AC16</f>
        <v>0</v>
      </c>
      <c r="AJ21" s="161">
        <f>'Cost Inputs'!AD16</f>
        <v>0</v>
      </c>
      <c r="AK21" s="161">
        <f>'Cost Inputs'!AE16</f>
        <v>0</v>
      </c>
      <c r="AL21" s="161">
        <f>'Cost Inputs'!AF16</f>
        <v>0</v>
      </c>
      <c r="AM21" s="161">
        <f>'Cost Inputs'!AG16</f>
        <v>0</v>
      </c>
      <c r="AN21" s="161">
        <f>'Cost Inputs'!AH16</f>
        <v>0</v>
      </c>
      <c r="AO21" s="161">
        <f>'Cost Inputs'!AI16</f>
        <v>0</v>
      </c>
      <c r="AP21" s="161">
        <f>'Cost Inputs'!AJ16</f>
        <v>0</v>
      </c>
      <c r="AQ21" s="161">
        <f>'Cost Inputs'!AK16</f>
        <v>0</v>
      </c>
      <c r="AR21" s="161">
        <f>'Cost Inputs'!AL16</f>
        <v>0</v>
      </c>
      <c r="AS21" s="161">
        <f>'Cost Inputs'!AM16</f>
        <v>0</v>
      </c>
      <c r="AT21" s="161">
        <f>'Cost Inputs'!AN16</f>
        <v>0</v>
      </c>
      <c r="AU21" s="161">
        <f>'Cost Inputs'!AO16</f>
        <v>0</v>
      </c>
      <c r="AV21" s="161">
        <f>'Cost Inputs'!AP16</f>
        <v>0</v>
      </c>
      <c r="AW21" s="161">
        <f>'Cost Inputs'!AQ16</f>
        <v>0</v>
      </c>
      <c r="AX21" s="161">
        <f>'Cost Inputs'!AR16</f>
        <v>0</v>
      </c>
      <c r="AY21" s="161">
        <f>'Cost Inputs'!AS16</f>
        <v>0</v>
      </c>
      <c r="AZ21" s="161">
        <f>'Cost Inputs'!AT16</f>
        <v>0</v>
      </c>
      <c r="BA21" s="161">
        <f>'Cost Inputs'!AU16</f>
        <v>0</v>
      </c>
      <c r="BB21" s="161">
        <f>'Cost Inputs'!AV16</f>
        <v>0</v>
      </c>
      <c r="BC21" s="161">
        <f>'Cost Inputs'!AW16</f>
        <v>0</v>
      </c>
      <c r="BD21" s="161">
        <f>'Cost Inputs'!AX16</f>
        <v>0</v>
      </c>
      <c r="BE21" s="161">
        <f>'Cost Inputs'!AY16</f>
        <v>0</v>
      </c>
      <c r="BF21" s="161">
        <f>'Cost Inputs'!AZ16</f>
        <v>0</v>
      </c>
      <c r="BG21" s="161">
        <f>'Cost Inputs'!BA16</f>
        <v>0</v>
      </c>
      <c r="BH21" s="161">
        <f>'Cost Inputs'!BB16</f>
        <v>0</v>
      </c>
      <c r="BI21" s="161">
        <f>'Cost Inputs'!BC16</f>
        <v>0</v>
      </c>
      <c r="BJ21" s="161">
        <f>'Cost Inputs'!BD16</f>
        <v>0</v>
      </c>
      <c r="BK21" s="161">
        <f>'Cost Inputs'!BE16</f>
        <v>0</v>
      </c>
      <c r="BL21" s="161">
        <f>'Cost Inputs'!BF16</f>
        <v>0</v>
      </c>
      <c r="BM21" s="161">
        <f>'Cost Inputs'!BG16</f>
        <v>0</v>
      </c>
      <c r="BN21" s="161">
        <f>'Cost Inputs'!BH16</f>
        <v>0</v>
      </c>
      <c r="BO21" s="161">
        <f>'Cost Inputs'!BI16</f>
        <v>0</v>
      </c>
      <c r="BP21" s="161">
        <f>'Cost Inputs'!BJ16</f>
        <v>0</v>
      </c>
      <c r="BQ21" s="161">
        <f>'Cost Inputs'!BK16</f>
        <v>0</v>
      </c>
      <c r="BR21" s="161">
        <f>'Cost Inputs'!BL16</f>
        <v>0</v>
      </c>
      <c r="BS21" s="161">
        <f>'Cost Inputs'!BM16</f>
        <v>0</v>
      </c>
      <c r="BT21" s="161">
        <f>'Cost Inputs'!BN16</f>
        <v>0</v>
      </c>
      <c r="BU21" s="161">
        <f>'Cost Inputs'!BO16</f>
        <v>0</v>
      </c>
      <c r="BV21" s="161">
        <f>'Cost Inputs'!BP16</f>
        <v>0</v>
      </c>
      <c r="BW21" s="161">
        <f>'Cost Inputs'!BQ16</f>
        <v>0</v>
      </c>
      <c r="BX21" s="161">
        <f>'Cost Inputs'!BR16</f>
        <v>0</v>
      </c>
      <c r="BY21" s="161">
        <f>'Cost Inputs'!BS16</f>
        <v>0</v>
      </c>
      <c r="BZ21" s="161">
        <f>'Cost Inputs'!BT16</f>
        <v>0</v>
      </c>
      <c r="CA21" s="161">
        <f>'Cost Inputs'!BU16</f>
        <v>0</v>
      </c>
      <c r="CB21" s="161">
        <f>'Cost Inputs'!BV16</f>
        <v>0</v>
      </c>
      <c r="CC21" s="161">
        <f>'Cost Inputs'!BW16</f>
        <v>0</v>
      </c>
      <c r="CD21" s="161">
        <f>'Cost Inputs'!BX16</f>
        <v>0</v>
      </c>
      <c r="CE21" s="161">
        <f>'Cost Inputs'!BY16</f>
        <v>0</v>
      </c>
      <c r="CF21" s="161">
        <f>'Cost Inputs'!BZ16</f>
        <v>0</v>
      </c>
      <c r="CG21" s="161">
        <f>'Cost Inputs'!CA16</f>
        <v>0</v>
      </c>
      <c r="CH21" s="161">
        <f>'Cost Inputs'!CB16</f>
        <v>0</v>
      </c>
      <c r="CI21" s="161">
        <f>'Cost Inputs'!CC16</f>
        <v>0</v>
      </c>
      <c r="CJ21" s="161">
        <f>'Cost Inputs'!CD16</f>
        <v>0</v>
      </c>
      <c r="CK21" s="161">
        <f>'Cost Inputs'!CE16</f>
        <v>0</v>
      </c>
      <c r="CL21" s="161">
        <f>'Cost Inputs'!CF16</f>
        <v>0</v>
      </c>
      <c r="CM21" s="161">
        <f>'Cost Inputs'!CG16</f>
        <v>0</v>
      </c>
      <c r="CN21" s="161">
        <f>'Cost Inputs'!CH16</f>
        <v>0</v>
      </c>
      <c r="CO21" s="161">
        <f>'Cost Inputs'!CI16</f>
        <v>0</v>
      </c>
      <c r="CP21" s="161">
        <f>'Cost Inputs'!CJ16</f>
        <v>0</v>
      </c>
    </row>
    <row r="22" spans="1:94" x14ac:dyDescent="0.3">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row>
    <row r="23" spans="1:94" x14ac:dyDescent="0.3">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row>
    <row r="24" spans="1:94" x14ac:dyDescent="0.3">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row>
    <row r="25" spans="1:94" x14ac:dyDescent="0.3">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row>
    <row r="26" spans="1:94" x14ac:dyDescent="0.3">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row>
    <row r="27" spans="1:94" x14ac:dyDescent="0.3">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row>
    <row r="28" spans="1:94" x14ac:dyDescent="0.3">
      <c r="A28" s="2">
        <f>'Cost Inputs'!A19</f>
        <v>3</v>
      </c>
      <c r="B28" s="2">
        <f>'Cost Inputs'!$C19</f>
        <v>0</v>
      </c>
      <c r="E28" s="2">
        <f>'Cost Inputs'!$E19</f>
        <v>0</v>
      </c>
      <c r="O28" s="2" t="s">
        <v>101</v>
      </c>
      <c r="P28" s="161">
        <f>'Cost Inputs'!J20</f>
        <v>0</v>
      </c>
      <c r="Q28" s="161">
        <f>'Cost Inputs'!K20</f>
        <v>0</v>
      </c>
      <c r="R28" s="161">
        <f>'Cost Inputs'!L20</f>
        <v>0</v>
      </c>
      <c r="S28" s="161">
        <f>'Cost Inputs'!M20</f>
        <v>0</v>
      </c>
      <c r="T28" s="161">
        <f>'Cost Inputs'!N20</f>
        <v>0</v>
      </c>
      <c r="U28" s="161">
        <f>'Cost Inputs'!O20</f>
        <v>0</v>
      </c>
      <c r="V28" s="161">
        <f>'Cost Inputs'!P20</f>
        <v>0</v>
      </c>
      <c r="W28" s="161">
        <f>'Cost Inputs'!Q20</f>
        <v>0</v>
      </c>
      <c r="X28" s="161">
        <f>'Cost Inputs'!R20</f>
        <v>0</v>
      </c>
      <c r="Y28" s="161">
        <f>'Cost Inputs'!S20</f>
        <v>0</v>
      </c>
      <c r="Z28" s="161">
        <f>'Cost Inputs'!T20</f>
        <v>0</v>
      </c>
      <c r="AA28" s="161">
        <f>'Cost Inputs'!U20</f>
        <v>0</v>
      </c>
      <c r="AB28" s="161">
        <f>'Cost Inputs'!V20</f>
        <v>0</v>
      </c>
      <c r="AC28" s="161">
        <f>'Cost Inputs'!W20</f>
        <v>0</v>
      </c>
      <c r="AD28" s="161">
        <f>'Cost Inputs'!X20</f>
        <v>0</v>
      </c>
      <c r="AE28" s="161">
        <f>'Cost Inputs'!Y20</f>
        <v>0</v>
      </c>
      <c r="AF28" s="161">
        <f>'Cost Inputs'!Z20</f>
        <v>0</v>
      </c>
      <c r="AG28" s="161">
        <f>'Cost Inputs'!AA20</f>
        <v>0</v>
      </c>
      <c r="AH28" s="161">
        <f>'Cost Inputs'!AB20</f>
        <v>0</v>
      </c>
      <c r="AI28" s="161">
        <f>'Cost Inputs'!AC20</f>
        <v>0</v>
      </c>
      <c r="AJ28" s="161">
        <f>'Cost Inputs'!AD20</f>
        <v>0</v>
      </c>
      <c r="AK28" s="161">
        <f>'Cost Inputs'!AE20</f>
        <v>0</v>
      </c>
      <c r="AL28" s="161">
        <f>'Cost Inputs'!AF20</f>
        <v>0</v>
      </c>
      <c r="AM28" s="161">
        <f>'Cost Inputs'!AG20</f>
        <v>0</v>
      </c>
      <c r="AN28" s="161">
        <f>'Cost Inputs'!AH20</f>
        <v>0</v>
      </c>
      <c r="AO28" s="161">
        <f>'Cost Inputs'!AI20</f>
        <v>0</v>
      </c>
      <c r="AP28" s="161">
        <f>'Cost Inputs'!AJ20</f>
        <v>0</v>
      </c>
      <c r="AQ28" s="161">
        <f>'Cost Inputs'!AK20</f>
        <v>0</v>
      </c>
      <c r="AR28" s="161">
        <f>'Cost Inputs'!AL20</f>
        <v>0</v>
      </c>
      <c r="AS28" s="161">
        <f>'Cost Inputs'!AM20</f>
        <v>0</v>
      </c>
      <c r="AT28" s="161">
        <f>'Cost Inputs'!AN20</f>
        <v>0</v>
      </c>
      <c r="AU28" s="161">
        <f>'Cost Inputs'!AO20</f>
        <v>0</v>
      </c>
      <c r="AV28" s="161">
        <f>'Cost Inputs'!AP20</f>
        <v>0</v>
      </c>
      <c r="AW28" s="161">
        <f>'Cost Inputs'!AQ20</f>
        <v>0</v>
      </c>
      <c r="AX28" s="161">
        <f>'Cost Inputs'!AR20</f>
        <v>0</v>
      </c>
      <c r="AY28" s="161">
        <f>'Cost Inputs'!AS20</f>
        <v>0</v>
      </c>
      <c r="AZ28" s="161">
        <f>'Cost Inputs'!AT20</f>
        <v>0</v>
      </c>
      <c r="BA28" s="161">
        <f>'Cost Inputs'!AU20</f>
        <v>0</v>
      </c>
      <c r="BB28" s="161">
        <f>'Cost Inputs'!AV20</f>
        <v>0</v>
      </c>
      <c r="BC28" s="161">
        <f>'Cost Inputs'!AW20</f>
        <v>0</v>
      </c>
      <c r="BD28" s="161">
        <f>'Cost Inputs'!AX20</f>
        <v>0</v>
      </c>
      <c r="BE28" s="161">
        <f>'Cost Inputs'!AY20</f>
        <v>0</v>
      </c>
      <c r="BF28" s="161">
        <f>'Cost Inputs'!AZ20</f>
        <v>0</v>
      </c>
      <c r="BG28" s="161">
        <f>'Cost Inputs'!BA20</f>
        <v>0</v>
      </c>
      <c r="BH28" s="161">
        <f>'Cost Inputs'!BB20</f>
        <v>0</v>
      </c>
      <c r="BI28" s="161">
        <f>'Cost Inputs'!BC20</f>
        <v>0</v>
      </c>
      <c r="BJ28" s="161">
        <f>'Cost Inputs'!BD20</f>
        <v>0</v>
      </c>
      <c r="BK28" s="161">
        <f>'Cost Inputs'!BE20</f>
        <v>0</v>
      </c>
      <c r="BL28" s="161">
        <f>'Cost Inputs'!BF20</f>
        <v>0</v>
      </c>
      <c r="BM28" s="161">
        <f>'Cost Inputs'!BG20</f>
        <v>0</v>
      </c>
      <c r="BN28" s="161">
        <f>'Cost Inputs'!BH20</f>
        <v>0</v>
      </c>
      <c r="BO28" s="161">
        <f>'Cost Inputs'!BI20</f>
        <v>0</v>
      </c>
      <c r="BP28" s="161">
        <f>'Cost Inputs'!BJ20</f>
        <v>0</v>
      </c>
      <c r="BQ28" s="161">
        <f>'Cost Inputs'!BK20</f>
        <v>0</v>
      </c>
      <c r="BR28" s="161">
        <f>'Cost Inputs'!BL20</f>
        <v>0</v>
      </c>
      <c r="BS28" s="161">
        <f>'Cost Inputs'!BM20</f>
        <v>0</v>
      </c>
      <c r="BT28" s="161">
        <f>'Cost Inputs'!BN20</f>
        <v>0</v>
      </c>
      <c r="BU28" s="161">
        <f>'Cost Inputs'!BO20</f>
        <v>0</v>
      </c>
      <c r="BV28" s="161">
        <f>'Cost Inputs'!BP20</f>
        <v>0</v>
      </c>
      <c r="BW28" s="161">
        <f>'Cost Inputs'!BQ20</f>
        <v>0</v>
      </c>
      <c r="BX28" s="161">
        <f>'Cost Inputs'!BR20</f>
        <v>0</v>
      </c>
      <c r="BY28" s="161">
        <f>'Cost Inputs'!BS20</f>
        <v>0</v>
      </c>
      <c r="BZ28" s="161">
        <f>'Cost Inputs'!BT20</f>
        <v>0</v>
      </c>
      <c r="CA28" s="161">
        <f>'Cost Inputs'!BU20</f>
        <v>0</v>
      </c>
      <c r="CB28" s="161">
        <f>'Cost Inputs'!BV20</f>
        <v>0</v>
      </c>
      <c r="CC28" s="161">
        <f>'Cost Inputs'!BW20</f>
        <v>0</v>
      </c>
      <c r="CD28" s="161">
        <f>'Cost Inputs'!BX20</f>
        <v>0</v>
      </c>
      <c r="CE28" s="161">
        <f>'Cost Inputs'!BY20</f>
        <v>0</v>
      </c>
      <c r="CF28" s="161">
        <f>'Cost Inputs'!BZ20</f>
        <v>0</v>
      </c>
      <c r="CG28" s="161">
        <f>'Cost Inputs'!CA20</f>
        <v>0</v>
      </c>
      <c r="CH28" s="161">
        <f>'Cost Inputs'!CB20</f>
        <v>0</v>
      </c>
      <c r="CI28" s="161">
        <f>'Cost Inputs'!CC20</f>
        <v>0</v>
      </c>
      <c r="CJ28" s="161">
        <f>'Cost Inputs'!CD20</f>
        <v>0</v>
      </c>
      <c r="CK28" s="161">
        <f>'Cost Inputs'!CE20</f>
        <v>0</v>
      </c>
      <c r="CL28" s="161">
        <f>'Cost Inputs'!CF20</f>
        <v>0</v>
      </c>
      <c r="CM28" s="161">
        <f>'Cost Inputs'!CG20</f>
        <v>0</v>
      </c>
      <c r="CN28" s="161">
        <f>'Cost Inputs'!CH20</f>
        <v>0</v>
      </c>
      <c r="CO28" s="161">
        <f>'Cost Inputs'!CI20</f>
        <v>0</v>
      </c>
      <c r="CP28" s="161">
        <f>'Cost Inputs'!CJ20</f>
        <v>0</v>
      </c>
    </row>
    <row r="29" spans="1:94" x14ac:dyDescent="0.3">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row>
    <row r="30" spans="1:94" x14ac:dyDescent="0.3">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row>
    <row r="31" spans="1:94" x14ac:dyDescent="0.3">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row>
    <row r="32" spans="1:94" x14ac:dyDescent="0.3">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row>
    <row r="33" spans="1:94" x14ac:dyDescent="0.3">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row>
    <row r="34" spans="1:94" x14ac:dyDescent="0.3">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row>
    <row r="35" spans="1:94" x14ac:dyDescent="0.3">
      <c r="A35" s="2">
        <f>'Cost Inputs'!A23</f>
        <v>4</v>
      </c>
      <c r="B35" s="2">
        <f>'Cost Inputs'!$C23</f>
        <v>0</v>
      </c>
      <c r="E35" s="2">
        <f>'Cost Inputs'!$E23</f>
        <v>0</v>
      </c>
      <c r="O35" s="2" t="s">
        <v>101</v>
      </c>
      <c r="P35" s="161">
        <f>'Cost Inputs'!J24</f>
        <v>0</v>
      </c>
      <c r="Q35" s="161">
        <f>'Cost Inputs'!K24</f>
        <v>0</v>
      </c>
      <c r="R35" s="161">
        <f>'Cost Inputs'!L24</f>
        <v>0</v>
      </c>
      <c r="S35" s="161">
        <f>'Cost Inputs'!M24</f>
        <v>0</v>
      </c>
      <c r="T35" s="161">
        <f>'Cost Inputs'!N24</f>
        <v>0</v>
      </c>
      <c r="U35" s="161">
        <f>'Cost Inputs'!O24</f>
        <v>0</v>
      </c>
      <c r="V35" s="161">
        <f>'Cost Inputs'!P24</f>
        <v>0</v>
      </c>
      <c r="W35" s="161">
        <f>'Cost Inputs'!Q24</f>
        <v>0</v>
      </c>
      <c r="X35" s="161">
        <f>'Cost Inputs'!R24</f>
        <v>0</v>
      </c>
      <c r="Y35" s="161">
        <f>'Cost Inputs'!S24</f>
        <v>0</v>
      </c>
      <c r="Z35" s="161">
        <f>'Cost Inputs'!T24</f>
        <v>0</v>
      </c>
      <c r="AA35" s="161">
        <f>'Cost Inputs'!U24</f>
        <v>0</v>
      </c>
      <c r="AB35" s="161">
        <f>'Cost Inputs'!V24</f>
        <v>0</v>
      </c>
      <c r="AC35" s="161">
        <f>'Cost Inputs'!W24</f>
        <v>0</v>
      </c>
      <c r="AD35" s="161">
        <f>'Cost Inputs'!X24</f>
        <v>0</v>
      </c>
      <c r="AE35" s="161">
        <f>'Cost Inputs'!Y24</f>
        <v>0</v>
      </c>
      <c r="AF35" s="161">
        <f>'Cost Inputs'!Z24</f>
        <v>0</v>
      </c>
      <c r="AG35" s="161">
        <f>'Cost Inputs'!AA24</f>
        <v>0</v>
      </c>
      <c r="AH35" s="161">
        <f>'Cost Inputs'!AB24</f>
        <v>0</v>
      </c>
      <c r="AI35" s="161">
        <f>'Cost Inputs'!AC24</f>
        <v>0</v>
      </c>
      <c r="AJ35" s="161">
        <f>'Cost Inputs'!AD24</f>
        <v>0</v>
      </c>
      <c r="AK35" s="161">
        <f>'Cost Inputs'!AE24</f>
        <v>0</v>
      </c>
      <c r="AL35" s="161">
        <f>'Cost Inputs'!AF24</f>
        <v>0</v>
      </c>
      <c r="AM35" s="161">
        <f>'Cost Inputs'!AG24</f>
        <v>0</v>
      </c>
      <c r="AN35" s="161">
        <f>'Cost Inputs'!AH24</f>
        <v>0</v>
      </c>
      <c r="AO35" s="161">
        <f>'Cost Inputs'!AI24</f>
        <v>0</v>
      </c>
      <c r="AP35" s="161">
        <f>'Cost Inputs'!AJ24</f>
        <v>0</v>
      </c>
      <c r="AQ35" s="161">
        <f>'Cost Inputs'!AK24</f>
        <v>0</v>
      </c>
      <c r="AR35" s="161">
        <f>'Cost Inputs'!AL24</f>
        <v>0</v>
      </c>
      <c r="AS35" s="161">
        <f>'Cost Inputs'!AM24</f>
        <v>0</v>
      </c>
      <c r="AT35" s="161">
        <f>'Cost Inputs'!AN24</f>
        <v>0</v>
      </c>
      <c r="AU35" s="161">
        <f>'Cost Inputs'!AO24</f>
        <v>0</v>
      </c>
      <c r="AV35" s="161">
        <f>'Cost Inputs'!AP24</f>
        <v>0</v>
      </c>
      <c r="AW35" s="161">
        <f>'Cost Inputs'!AQ24</f>
        <v>0</v>
      </c>
      <c r="AX35" s="161">
        <f>'Cost Inputs'!AR24</f>
        <v>0</v>
      </c>
      <c r="AY35" s="161">
        <f>'Cost Inputs'!AS24</f>
        <v>0</v>
      </c>
      <c r="AZ35" s="161">
        <f>'Cost Inputs'!AT24</f>
        <v>0</v>
      </c>
      <c r="BA35" s="161">
        <f>'Cost Inputs'!AU24</f>
        <v>0</v>
      </c>
      <c r="BB35" s="161">
        <f>'Cost Inputs'!AV24</f>
        <v>0</v>
      </c>
      <c r="BC35" s="161">
        <f>'Cost Inputs'!AW24</f>
        <v>0</v>
      </c>
      <c r="BD35" s="161">
        <f>'Cost Inputs'!AX24</f>
        <v>0</v>
      </c>
      <c r="BE35" s="161">
        <f>'Cost Inputs'!AY24</f>
        <v>0</v>
      </c>
      <c r="BF35" s="161">
        <f>'Cost Inputs'!AZ24</f>
        <v>0</v>
      </c>
      <c r="BG35" s="161">
        <f>'Cost Inputs'!BA24</f>
        <v>0</v>
      </c>
      <c r="BH35" s="161">
        <f>'Cost Inputs'!BB24</f>
        <v>0</v>
      </c>
      <c r="BI35" s="161">
        <f>'Cost Inputs'!BC24</f>
        <v>0</v>
      </c>
      <c r="BJ35" s="161">
        <f>'Cost Inputs'!BD24</f>
        <v>0</v>
      </c>
      <c r="BK35" s="161">
        <f>'Cost Inputs'!BE24</f>
        <v>0</v>
      </c>
      <c r="BL35" s="161">
        <f>'Cost Inputs'!BF24</f>
        <v>0</v>
      </c>
      <c r="BM35" s="161">
        <f>'Cost Inputs'!BG24</f>
        <v>0</v>
      </c>
      <c r="BN35" s="161">
        <f>'Cost Inputs'!BH24</f>
        <v>0</v>
      </c>
      <c r="BO35" s="161">
        <f>'Cost Inputs'!BI24</f>
        <v>0</v>
      </c>
      <c r="BP35" s="161">
        <f>'Cost Inputs'!BJ24</f>
        <v>0</v>
      </c>
      <c r="BQ35" s="161">
        <f>'Cost Inputs'!BK24</f>
        <v>0</v>
      </c>
      <c r="BR35" s="161">
        <f>'Cost Inputs'!BL24</f>
        <v>0</v>
      </c>
      <c r="BS35" s="161">
        <f>'Cost Inputs'!BM24</f>
        <v>0</v>
      </c>
      <c r="BT35" s="161">
        <f>'Cost Inputs'!BN24</f>
        <v>0</v>
      </c>
      <c r="BU35" s="161">
        <f>'Cost Inputs'!BO24</f>
        <v>0</v>
      </c>
      <c r="BV35" s="161">
        <f>'Cost Inputs'!BP24</f>
        <v>0</v>
      </c>
      <c r="BW35" s="161">
        <f>'Cost Inputs'!BQ24</f>
        <v>0</v>
      </c>
      <c r="BX35" s="161">
        <f>'Cost Inputs'!BR24</f>
        <v>0</v>
      </c>
      <c r="BY35" s="161">
        <f>'Cost Inputs'!BS24</f>
        <v>0</v>
      </c>
      <c r="BZ35" s="161">
        <f>'Cost Inputs'!BT24</f>
        <v>0</v>
      </c>
      <c r="CA35" s="161">
        <f>'Cost Inputs'!BU24</f>
        <v>0</v>
      </c>
      <c r="CB35" s="161">
        <f>'Cost Inputs'!BV24</f>
        <v>0</v>
      </c>
      <c r="CC35" s="161">
        <f>'Cost Inputs'!BW24</f>
        <v>0</v>
      </c>
      <c r="CD35" s="161">
        <f>'Cost Inputs'!BX24</f>
        <v>0</v>
      </c>
      <c r="CE35" s="161">
        <f>'Cost Inputs'!BY24</f>
        <v>0</v>
      </c>
      <c r="CF35" s="161">
        <f>'Cost Inputs'!BZ24</f>
        <v>0</v>
      </c>
      <c r="CG35" s="161">
        <f>'Cost Inputs'!CA24</f>
        <v>0</v>
      </c>
      <c r="CH35" s="161">
        <f>'Cost Inputs'!CB24</f>
        <v>0</v>
      </c>
      <c r="CI35" s="161">
        <f>'Cost Inputs'!CC24</f>
        <v>0</v>
      </c>
      <c r="CJ35" s="161">
        <f>'Cost Inputs'!CD24</f>
        <v>0</v>
      </c>
      <c r="CK35" s="161">
        <f>'Cost Inputs'!CE24</f>
        <v>0</v>
      </c>
      <c r="CL35" s="161">
        <f>'Cost Inputs'!CF24</f>
        <v>0</v>
      </c>
      <c r="CM35" s="161">
        <f>'Cost Inputs'!CG24</f>
        <v>0</v>
      </c>
      <c r="CN35" s="161">
        <f>'Cost Inputs'!CH24</f>
        <v>0</v>
      </c>
      <c r="CO35" s="161">
        <f>'Cost Inputs'!CI24</f>
        <v>0</v>
      </c>
      <c r="CP35" s="161">
        <f>'Cost Inputs'!CJ24</f>
        <v>0</v>
      </c>
    </row>
    <row r="36" spans="1:94" x14ac:dyDescent="0.3">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row>
    <row r="37" spans="1:94" x14ac:dyDescent="0.3">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row>
    <row r="38" spans="1:94" x14ac:dyDescent="0.3">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row>
    <row r="39" spans="1:94" x14ac:dyDescent="0.3">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row>
    <row r="40" spans="1:94" x14ac:dyDescent="0.3">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row>
    <row r="41" spans="1:94" x14ac:dyDescent="0.3">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row>
    <row r="42" spans="1:94" x14ac:dyDescent="0.3">
      <c r="A42" s="2">
        <f>'Cost Inputs'!A27</f>
        <v>5</v>
      </c>
      <c r="B42" s="2">
        <f>'Cost Inputs'!$C27</f>
        <v>0</v>
      </c>
      <c r="E42" s="2">
        <f>'Cost Inputs'!$E27</f>
        <v>0</v>
      </c>
      <c r="O42" s="2" t="s">
        <v>101</v>
      </c>
      <c r="P42" s="161">
        <f>'Cost Inputs'!J28</f>
        <v>0</v>
      </c>
      <c r="Q42" s="161">
        <f>'Cost Inputs'!K28</f>
        <v>0</v>
      </c>
      <c r="R42" s="161">
        <f>'Cost Inputs'!L28</f>
        <v>0</v>
      </c>
      <c r="S42" s="161">
        <f>'Cost Inputs'!M28</f>
        <v>0</v>
      </c>
      <c r="T42" s="161">
        <f>'Cost Inputs'!N28</f>
        <v>0</v>
      </c>
      <c r="U42" s="161">
        <f>'Cost Inputs'!O28</f>
        <v>0</v>
      </c>
      <c r="V42" s="161">
        <f>'Cost Inputs'!P28</f>
        <v>0</v>
      </c>
      <c r="W42" s="161">
        <f>'Cost Inputs'!Q28</f>
        <v>0</v>
      </c>
      <c r="X42" s="161">
        <f>'Cost Inputs'!R28</f>
        <v>0</v>
      </c>
      <c r="Y42" s="161">
        <f>'Cost Inputs'!S28</f>
        <v>0</v>
      </c>
      <c r="Z42" s="161">
        <f>'Cost Inputs'!T28</f>
        <v>0</v>
      </c>
      <c r="AA42" s="161">
        <f>'Cost Inputs'!U28</f>
        <v>0</v>
      </c>
      <c r="AB42" s="161">
        <f>'Cost Inputs'!V28</f>
        <v>0</v>
      </c>
      <c r="AC42" s="161">
        <f>'Cost Inputs'!W28</f>
        <v>0</v>
      </c>
      <c r="AD42" s="161">
        <f>'Cost Inputs'!X28</f>
        <v>0</v>
      </c>
      <c r="AE42" s="161">
        <f>'Cost Inputs'!Y28</f>
        <v>0</v>
      </c>
      <c r="AF42" s="161">
        <f>'Cost Inputs'!Z28</f>
        <v>0</v>
      </c>
      <c r="AG42" s="161">
        <f>'Cost Inputs'!AA28</f>
        <v>0</v>
      </c>
      <c r="AH42" s="161">
        <f>'Cost Inputs'!AB28</f>
        <v>0</v>
      </c>
      <c r="AI42" s="161">
        <f>'Cost Inputs'!AC28</f>
        <v>0</v>
      </c>
      <c r="AJ42" s="161">
        <f>'Cost Inputs'!AD28</f>
        <v>0</v>
      </c>
      <c r="AK42" s="161">
        <f>'Cost Inputs'!AE28</f>
        <v>0</v>
      </c>
      <c r="AL42" s="161">
        <f>'Cost Inputs'!AF28</f>
        <v>0</v>
      </c>
      <c r="AM42" s="161">
        <f>'Cost Inputs'!AG28</f>
        <v>0</v>
      </c>
      <c r="AN42" s="161">
        <f>'Cost Inputs'!AH28</f>
        <v>0</v>
      </c>
      <c r="AO42" s="161">
        <f>'Cost Inputs'!AI28</f>
        <v>0</v>
      </c>
      <c r="AP42" s="161">
        <f>'Cost Inputs'!AJ28</f>
        <v>0</v>
      </c>
      <c r="AQ42" s="161">
        <f>'Cost Inputs'!AK28</f>
        <v>0</v>
      </c>
      <c r="AR42" s="161">
        <f>'Cost Inputs'!AL28</f>
        <v>0</v>
      </c>
      <c r="AS42" s="161">
        <f>'Cost Inputs'!AM28</f>
        <v>0</v>
      </c>
      <c r="AT42" s="161">
        <f>'Cost Inputs'!AN28</f>
        <v>0</v>
      </c>
      <c r="AU42" s="161">
        <f>'Cost Inputs'!AO28</f>
        <v>0</v>
      </c>
      <c r="AV42" s="161">
        <f>'Cost Inputs'!AP28</f>
        <v>0</v>
      </c>
      <c r="AW42" s="161">
        <f>'Cost Inputs'!AQ28</f>
        <v>0</v>
      </c>
      <c r="AX42" s="161">
        <f>'Cost Inputs'!AR28</f>
        <v>0</v>
      </c>
      <c r="AY42" s="161">
        <f>'Cost Inputs'!AS28</f>
        <v>0</v>
      </c>
      <c r="AZ42" s="161">
        <f>'Cost Inputs'!AT28</f>
        <v>0</v>
      </c>
      <c r="BA42" s="161">
        <f>'Cost Inputs'!AU28</f>
        <v>0</v>
      </c>
      <c r="BB42" s="161">
        <f>'Cost Inputs'!AV28</f>
        <v>0</v>
      </c>
      <c r="BC42" s="161">
        <f>'Cost Inputs'!AW28</f>
        <v>0</v>
      </c>
      <c r="BD42" s="161">
        <f>'Cost Inputs'!AX28</f>
        <v>0</v>
      </c>
      <c r="BE42" s="161">
        <f>'Cost Inputs'!AY28</f>
        <v>0</v>
      </c>
      <c r="BF42" s="161">
        <f>'Cost Inputs'!AZ28</f>
        <v>0</v>
      </c>
      <c r="BG42" s="161">
        <f>'Cost Inputs'!BA28</f>
        <v>0</v>
      </c>
      <c r="BH42" s="161">
        <f>'Cost Inputs'!BB28</f>
        <v>0</v>
      </c>
      <c r="BI42" s="161">
        <f>'Cost Inputs'!BC28</f>
        <v>0</v>
      </c>
      <c r="BJ42" s="161">
        <f>'Cost Inputs'!BD28</f>
        <v>0</v>
      </c>
      <c r="BK42" s="161">
        <f>'Cost Inputs'!BE28</f>
        <v>0</v>
      </c>
      <c r="BL42" s="161">
        <f>'Cost Inputs'!BF28</f>
        <v>0</v>
      </c>
      <c r="BM42" s="161">
        <f>'Cost Inputs'!BG28</f>
        <v>0</v>
      </c>
      <c r="BN42" s="161">
        <f>'Cost Inputs'!BH28</f>
        <v>0</v>
      </c>
      <c r="BO42" s="161">
        <f>'Cost Inputs'!BI28</f>
        <v>0</v>
      </c>
      <c r="BP42" s="161">
        <f>'Cost Inputs'!BJ28</f>
        <v>0</v>
      </c>
      <c r="BQ42" s="161">
        <f>'Cost Inputs'!BK28</f>
        <v>0</v>
      </c>
      <c r="BR42" s="161">
        <f>'Cost Inputs'!BL28</f>
        <v>0</v>
      </c>
      <c r="BS42" s="161">
        <f>'Cost Inputs'!BM28</f>
        <v>0</v>
      </c>
      <c r="BT42" s="161">
        <f>'Cost Inputs'!BN28</f>
        <v>0</v>
      </c>
      <c r="BU42" s="161">
        <f>'Cost Inputs'!BO28</f>
        <v>0</v>
      </c>
      <c r="BV42" s="161">
        <f>'Cost Inputs'!BP28</f>
        <v>0</v>
      </c>
      <c r="BW42" s="161">
        <f>'Cost Inputs'!BQ28</f>
        <v>0</v>
      </c>
      <c r="BX42" s="161">
        <f>'Cost Inputs'!BR28</f>
        <v>0</v>
      </c>
      <c r="BY42" s="161">
        <f>'Cost Inputs'!BS28</f>
        <v>0</v>
      </c>
      <c r="BZ42" s="161">
        <f>'Cost Inputs'!BT28</f>
        <v>0</v>
      </c>
      <c r="CA42" s="161">
        <f>'Cost Inputs'!BU28</f>
        <v>0</v>
      </c>
      <c r="CB42" s="161">
        <f>'Cost Inputs'!BV28</f>
        <v>0</v>
      </c>
      <c r="CC42" s="161">
        <f>'Cost Inputs'!BW28</f>
        <v>0</v>
      </c>
      <c r="CD42" s="161">
        <f>'Cost Inputs'!BX28</f>
        <v>0</v>
      </c>
      <c r="CE42" s="161">
        <f>'Cost Inputs'!BY28</f>
        <v>0</v>
      </c>
      <c r="CF42" s="161">
        <f>'Cost Inputs'!BZ28</f>
        <v>0</v>
      </c>
      <c r="CG42" s="161">
        <f>'Cost Inputs'!CA28</f>
        <v>0</v>
      </c>
      <c r="CH42" s="161">
        <f>'Cost Inputs'!CB28</f>
        <v>0</v>
      </c>
      <c r="CI42" s="161">
        <f>'Cost Inputs'!CC28</f>
        <v>0</v>
      </c>
      <c r="CJ42" s="161">
        <f>'Cost Inputs'!CD28</f>
        <v>0</v>
      </c>
      <c r="CK42" s="161">
        <f>'Cost Inputs'!CE28</f>
        <v>0</v>
      </c>
      <c r="CL42" s="161">
        <f>'Cost Inputs'!CF28</f>
        <v>0</v>
      </c>
      <c r="CM42" s="161">
        <f>'Cost Inputs'!CG28</f>
        <v>0</v>
      </c>
      <c r="CN42" s="161">
        <f>'Cost Inputs'!CH28</f>
        <v>0</v>
      </c>
      <c r="CO42" s="161">
        <f>'Cost Inputs'!CI28</f>
        <v>0</v>
      </c>
      <c r="CP42" s="161">
        <f>'Cost Inputs'!CJ28</f>
        <v>0</v>
      </c>
    </row>
    <row r="43" spans="1:94" x14ac:dyDescent="0.3">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row>
    <row r="44" spans="1:94" x14ac:dyDescent="0.3">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row>
    <row r="45" spans="1:94" x14ac:dyDescent="0.3">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row>
    <row r="46" spans="1:94" x14ac:dyDescent="0.3">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row>
    <row r="47" spans="1:94" x14ac:dyDescent="0.3">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row>
    <row r="48" spans="1:94" x14ac:dyDescent="0.3">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row>
    <row r="49" spans="1:94" x14ac:dyDescent="0.3">
      <c r="A49" s="2">
        <f>'Cost Inputs'!A31</f>
        <v>6</v>
      </c>
      <c r="B49" s="2">
        <f>'Cost Inputs'!$C31</f>
        <v>0</v>
      </c>
      <c r="E49" s="2">
        <f>'Cost Inputs'!$E31</f>
        <v>0</v>
      </c>
      <c r="O49" s="2" t="s">
        <v>101</v>
      </c>
      <c r="P49" s="161">
        <f>'Cost Inputs'!J32</f>
        <v>0</v>
      </c>
      <c r="Q49" s="161">
        <f>'Cost Inputs'!K32</f>
        <v>0</v>
      </c>
      <c r="R49" s="161">
        <f>'Cost Inputs'!L32</f>
        <v>0</v>
      </c>
      <c r="S49" s="161">
        <f>'Cost Inputs'!M32</f>
        <v>0</v>
      </c>
      <c r="T49" s="161">
        <f>'Cost Inputs'!N32</f>
        <v>0</v>
      </c>
      <c r="U49" s="161">
        <f>'Cost Inputs'!O32</f>
        <v>0</v>
      </c>
      <c r="V49" s="161">
        <f>'Cost Inputs'!P32</f>
        <v>0</v>
      </c>
      <c r="W49" s="161">
        <f>'Cost Inputs'!Q32</f>
        <v>0</v>
      </c>
      <c r="X49" s="161">
        <f>'Cost Inputs'!R32</f>
        <v>0</v>
      </c>
      <c r="Y49" s="161">
        <f>'Cost Inputs'!S32</f>
        <v>0</v>
      </c>
      <c r="Z49" s="161">
        <f>'Cost Inputs'!T32</f>
        <v>0</v>
      </c>
      <c r="AA49" s="161">
        <f>'Cost Inputs'!U32</f>
        <v>0</v>
      </c>
      <c r="AB49" s="161">
        <f>'Cost Inputs'!V32</f>
        <v>0</v>
      </c>
      <c r="AC49" s="161">
        <f>'Cost Inputs'!W32</f>
        <v>0</v>
      </c>
      <c r="AD49" s="161">
        <f>'Cost Inputs'!X32</f>
        <v>0</v>
      </c>
      <c r="AE49" s="161">
        <f>'Cost Inputs'!Y32</f>
        <v>0</v>
      </c>
      <c r="AF49" s="161">
        <f>'Cost Inputs'!Z32</f>
        <v>0</v>
      </c>
      <c r="AG49" s="161">
        <f>'Cost Inputs'!AA32</f>
        <v>0</v>
      </c>
      <c r="AH49" s="161">
        <f>'Cost Inputs'!AB32</f>
        <v>0</v>
      </c>
      <c r="AI49" s="161">
        <f>'Cost Inputs'!AC32</f>
        <v>0</v>
      </c>
      <c r="AJ49" s="161">
        <f>'Cost Inputs'!AD32</f>
        <v>0</v>
      </c>
      <c r="AK49" s="161">
        <f>'Cost Inputs'!AE32</f>
        <v>0</v>
      </c>
      <c r="AL49" s="161">
        <f>'Cost Inputs'!AF32</f>
        <v>0</v>
      </c>
      <c r="AM49" s="161">
        <f>'Cost Inputs'!AG32</f>
        <v>0</v>
      </c>
      <c r="AN49" s="161">
        <f>'Cost Inputs'!AH32</f>
        <v>0</v>
      </c>
      <c r="AO49" s="161">
        <f>'Cost Inputs'!AI32</f>
        <v>0</v>
      </c>
      <c r="AP49" s="161">
        <f>'Cost Inputs'!AJ32</f>
        <v>0</v>
      </c>
      <c r="AQ49" s="161">
        <f>'Cost Inputs'!AK32</f>
        <v>0</v>
      </c>
      <c r="AR49" s="161">
        <f>'Cost Inputs'!AL32</f>
        <v>0</v>
      </c>
      <c r="AS49" s="161">
        <f>'Cost Inputs'!AM32</f>
        <v>0</v>
      </c>
      <c r="AT49" s="161">
        <f>'Cost Inputs'!AN32</f>
        <v>0</v>
      </c>
      <c r="AU49" s="161">
        <f>'Cost Inputs'!AO32</f>
        <v>0</v>
      </c>
      <c r="AV49" s="161">
        <f>'Cost Inputs'!AP32</f>
        <v>0</v>
      </c>
      <c r="AW49" s="161">
        <f>'Cost Inputs'!AQ32</f>
        <v>0</v>
      </c>
      <c r="AX49" s="161">
        <f>'Cost Inputs'!AR32</f>
        <v>0</v>
      </c>
      <c r="AY49" s="161">
        <f>'Cost Inputs'!AS32</f>
        <v>0</v>
      </c>
      <c r="AZ49" s="161">
        <f>'Cost Inputs'!AT32</f>
        <v>0</v>
      </c>
      <c r="BA49" s="161">
        <f>'Cost Inputs'!AU32</f>
        <v>0</v>
      </c>
      <c r="BB49" s="161">
        <f>'Cost Inputs'!AV32</f>
        <v>0</v>
      </c>
      <c r="BC49" s="161">
        <f>'Cost Inputs'!AW32</f>
        <v>0</v>
      </c>
      <c r="BD49" s="161">
        <f>'Cost Inputs'!AX32</f>
        <v>0</v>
      </c>
      <c r="BE49" s="161">
        <f>'Cost Inputs'!AY32</f>
        <v>0</v>
      </c>
      <c r="BF49" s="161">
        <f>'Cost Inputs'!AZ32</f>
        <v>0</v>
      </c>
      <c r="BG49" s="161">
        <f>'Cost Inputs'!BA32</f>
        <v>0</v>
      </c>
      <c r="BH49" s="161">
        <f>'Cost Inputs'!BB32</f>
        <v>0</v>
      </c>
      <c r="BI49" s="161">
        <f>'Cost Inputs'!BC32</f>
        <v>0</v>
      </c>
      <c r="BJ49" s="161">
        <f>'Cost Inputs'!BD32</f>
        <v>0</v>
      </c>
      <c r="BK49" s="161">
        <f>'Cost Inputs'!BE32</f>
        <v>0</v>
      </c>
      <c r="BL49" s="161">
        <f>'Cost Inputs'!BF32</f>
        <v>0</v>
      </c>
      <c r="BM49" s="161">
        <f>'Cost Inputs'!BG32</f>
        <v>0</v>
      </c>
      <c r="BN49" s="161">
        <f>'Cost Inputs'!BH32</f>
        <v>0</v>
      </c>
      <c r="BO49" s="161">
        <f>'Cost Inputs'!BI32</f>
        <v>0</v>
      </c>
      <c r="BP49" s="161">
        <f>'Cost Inputs'!BJ32</f>
        <v>0</v>
      </c>
      <c r="BQ49" s="161">
        <f>'Cost Inputs'!BK32</f>
        <v>0</v>
      </c>
      <c r="BR49" s="161">
        <f>'Cost Inputs'!BL32</f>
        <v>0</v>
      </c>
      <c r="BS49" s="161">
        <f>'Cost Inputs'!BM32</f>
        <v>0</v>
      </c>
      <c r="BT49" s="161">
        <f>'Cost Inputs'!BN32</f>
        <v>0</v>
      </c>
      <c r="BU49" s="161">
        <f>'Cost Inputs'!BO32</f>
        <v>0</v>
      </c>
      <c r="BV49" s="161">
        <f>'Cost Inputs'!BP32</f>
        <v>0</v>
      </c>
      <c r="BW49" s="161">
        <f>'Cost Inputs'!BQ32</f>
        <v>0</v>
      </c>
      <c r="BX49" s="161">
        <f>'Cost Inputs'!BR32</f>
        <v>0</v>
      </c>
      <c r="BY49" s="161">
        <f>'Cost Inputs'!BS32</f>
        <v>0</v>
      </c>
      <c r="BZ49" s="161">
        <f>'Cost Inputs'!BT32</f>
        <v>0</v>
      </c>
      <c r="CA49" s="161">
        <f>'Cost Inputs'!BU32</f>
        <v>0</v>
      </c>
      <c r="CB49" s="161">
        <f>'Cost Inputs'!BV32</f>
        <v>0</v>
      </c>
      <c r="CC49" s="161">
        <f>'Cost Inputs'!BW32</f>
        <v>0</v>
      </c>
      <c r="CD49" s="161">
        <f>'Cost Inputs'!BX32</f>
        <v>0</v>
      </c>
      <c r="CE49" s="161">
        <f>'Cost Inputs'!BY32</f>
        <v>0</v>
      </c>
      <c r="CF49" s="161">
        <f>'Cost Inputs'!BZ32</f>
        <v>0</v>
      </c>
      <c r="CG49" s="161">
        <f>'Cost Inputs'!CA32</f>
        <v>0</v>
      </c>
      <c r="CH49" s="161">
        <f>'Cost Inputs'!CB32</f>
        <v>0</v>
      </c>
      <c r="CI49" s="161">
        <f>'Cost Inputs'!CC32</f>
        <v>0</v>
      </c>
      <c r="CJ49" s="161">
        <f>'Cost Inputs'!CD32</f>
        <v>0</v>
      </c>
      <c r="CK49" s="161">
        <f>'Cost Inputs'!CE32</f>
        <v>0</v>
      </c>
      <c r="CL49" s="161">
        <f>'Cost Inputs'!CF32</f>
        <v>0</v>
      </c>
      <c r="CM49" s="161">
        <f>'Cost Inputs'!CG32</f>
        <v>0</v>
      </c>
      <c r="CN49" s="161">
        <f>'Cost Inputs'!CH32</f>
        <v>0</v>
      </c>
      <c r="CO49" s="161">
        <f>'Cost Inputs'!CI32</f>
        <v>0</v>
      </c>
      <c r="CP49" s="161">
        <f>'Cost Inputs'!CJ32</f>
        <v>0</v>
      </c>
    </row>
    <row r="50" spans="1:94" x14ac:dyDescent="0.3">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row>
    <row r="51" spans="1:94" x14ac:dyDescent="0.3">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row>
    <row r="52" spans="1:94" x14ac:dyDescent="0.3">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row>
    <row r="53" spans="1:94" x14ac:dyDescent="0.3">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row>
    <row r="54" spans="1:94" x14ac:dyDescent="0.3">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row>
    <row r="55" spans="1:94" x14ac:dyDescent="0.3">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row>
    <row r="56" spans="1:94" x14ac:dyDescent="0.3">
      <c r="A56" s="2">
        <f>'Cost Inputs'!A35</f>
        <v>7</v>
      </c>
      <c r="B56" s="2">
        <f>'Cost Inputs'!$C35</f>
        <v>0</v>
      </c>
      <c r="E56" s="2">
        <f>'Cost Inputs'!$E35</f>
        <v>0</v>
      </c>
      <c r="O56" s="2" t="s">
        <v>101</v>
      </c>
      <c r="P56" s="161">
        <f>'Cost Inputs'!J36</f>
        <v>0</v>
      </c>
      <c r="Q56" s="161">
        <f>'Cost Inputs'!K36</f>
        <v>0</v>
      </c>
      <c r="R56" s="161">
        <f>'Cost Inputs'!L36</f>
        <v>0</v>
      </c>
      <c r="S56" s="161">
        <f>'Cost Inputs'!M36</f>
        <v>0</v>
      </c>
      <c r="T56" s="161">
        <f>'Cost Inputs'!N36</f>
        <v>0</v>
      </c>
      <c r="U56" s="161">
        <f>'Cost Inputs'!O36</f>
        <v>0</v>
      </c>
      <c r="V56" s="161">
        <f>'Cost Inputs'!P36</f>
        <v>0</v>
      </c>
      <c r="W56" s="161">
        <f>'Cost Inputs'!Q36</f>
        <v>0</v>
      </c>
      <c r="X56" s="161">
        <f>'Cost Inputs'!R36</f>
        <v>0</v>
      </c>
      <c r="Y56" s="161">
        <f>'Cost Inputs'!S36</f>
        <v>0</v>
      </c>
      <c r="Z56" s="161">
        <f>'Cost Inputs'!T36</f>
        <v>0</v>
      </c>
      <c r="AA56" s="161">
        <f>'Cost Inputs'!U36</f>
        <v>0</v>
      </c>
      <c r="AB56" s="161">
        <f>'Cost Inputs'!V36</f>
        <v>0</v>
      </c>
      <c r="AC56" s="161">
        <f>'Cost Inputs'!W36</f>
        <v>0</v>
      </c>
      <c r="AD56" s="161">
        <f>'Cost Inputs'!X36</f>
        <v>0</v>
      </c>
      <c r="AE56" s="161">
        <f>'Cost Inputs'!Y36</f>
        <v>0</v>
      </c>
      <c r="AF56" s="161">
        <f>'Cost Inputs'!Z36</f>
        <v>0</v>
      </c>
      <c r="AG56" s="161">
        <f>'Cost Inputs'!AA36</f>
        <v>0</v>
      </c>
      <c r="AH56" s="161">
        <f>'Cost Inputs'!AB36</f>
        <v>0</v>
      </c>
      <c r="AI56" s="161">
        <f>'Cost Inputs'!AC36</f>
        <v>0</v>
      </c>
      <c r="AJ56" s="161">
        <f>'Cost Inputs'!AD36</f>
        <v>0</v>
      </c>
      <c r="AK56" s="161">
        <f>'Cost Inputs'!AE36</f>
        <v>0</v>
      </c>
      <c r="AL56" s="161">
        <f>'Cost Inputs'!AF36</f>
        <v>0</v>
      </c>
      <c r="AM56" s="161">
        <f>'Cost Inputs'!AG36</f>
        <v>0</v>
      </c>
      <c r="AN56" s="161">
        <f>'Cost Inputs'!AH36</f>
        <v>0</v>
      </c>
      <c r="AO56" s="161">
        <f>'Cost Inputs'!AI36</f>
        <v>0</v>
      </c>
      <c r="AP56" s="161">
        <f>'Cost Inputs'!AJ36</f>
        <v>0</v>
      </c>
      <c r="AQ56" s="161">
        <f>'Cost Inputs'!AK36</f>
        <v>0</v>
      </c>
      <c r="AR56" s="161">
        <f>'Cost Inputs'!AL36</f>
        <v>0</v>
      </c>
      <c r="AS56" s="161">
        <f>'Cost Inputs'!AM36</f>
        <v>0</v>
      </c>
      <c r="AT56" s="161">
        <f>'Cost Inputs'!AN36</f>
        <v>0</v>
      </c>
      <c r="AU56" s="161">
        <f>'Cost Inputs'!AO36</f>
        <v>0</v>
      </c>
      <c r="AV56" s="161">
        <f>'Cost Inputs'!AP36</f>
        <v>0</v>
      </c>
      <c r="AW56" s="161">
        <f>'Cost Inputs'!AQ36</f>
        <v>0</v>
      </c>
      <c r="AX56" s="161">
        <f>'Cost Inputs'!AR36</f>
        <v>0</v>
      </c>
      <c r="AY56" s="161">
        <f>'Cost Inputs'!AS36</f>
        <v>0</v>
      </c>
      <c r="AZ56" s="161">
        <f>'Cost Inputs'!AT36</f>
        <v>0</v>
      </c>
      <c r="BA56" s="161">
        <f>'Cost Inputs'!AU36</f>
        <v>0</v>
      </c>
      <c r="BB56" s="161">
        <f>'Cost Inputs'!AV36</f>
        <v>0</v>
      </c>
      <c r="BC56" s="161">
        <f>'Cost Inputs'!AW36</f>
        <v>0</v>
      </c>
      <c r="BD56" s="161">
        <f>'Cost Inputs'!AX36</f>
        <v>0</v>
      </c>
      <c r="BE56" s="161">
        <f>'Cost Inputs'!AY36</f>
        <v>0</v>
      </c>
      <c r="BF56" s="161">
        <f>'Cost Inputs'!AZ36</f>
        <v>0</v>
      </c>
      <c r="BG56" s="161">
        <f>'Cost Inputs'!BA36</f>
        <v>0</v>
      </c>
      <c r="BH56" s="161">
        <f>'Cost Inputs'!BB36</f>
        <v>0</v>
      </c>
      <c r="BI56" s="161">
        <f>'Cost Inputs'!BC36</f>
        <v>0</v>
      </c>
      <c r="BJ56" s="161">
        <f>'Cost Inputs'!BD36</f>
        <v>0</v>
      </c>
      <c r="BK56" s="161">
        <f>'Cost Inputs'!BE36</f>
        <v>0</v>
      </c>
      <c r="BL56" s="161">
        <f>'Cost Inputs'!BF36</f>
        <v>0</v>
      </c>
      <c r="BM56" s="161">
        <f>'Cost Inputs'!BG36</f>
        <v>0</v>
      </c>
      <c r="BN56" s="161">
        <f>'Cost Inputs'!BH36</f>
        <v>0</v>
      </c>
      <c r="BO56" s="161">
        <f>'Cost Inputs'!BI36</f>
        <v>0</v>
      </c>
      <c r="BP56" s="161">
        <f>'Cost Inputs'!BJ36</f>
        <v>0</v>
      </c>
      <c r="BQ56" s="161">
        <f>'Cost Inputs'!BK36</f>
        <v>0</v>
      </c>
      <c r="BR56" s="161">
        <f>'Cost Inputs'!BL36</f>
        <v>0</v>
      </c>
      <c r="BS56" s="161">
        <f>'Cost Inputs'!BM36</f>
        <v>0</v>
      </c>
      <c r="BT56" s="161">
        <f>'Cost Inputs'!BN36</f>
        <v>0</v>
      </c>
      <c r="BU56" s="161">
        <f>'Cost Inputs'!BO36</f>
        <v>0</v>
      </c>
      <c r="BV56" s="161">
        <f>'Cost Inputs'!BP36</f>
        <v>0</v>
      </c>
      <c r="BW56" s="161">
        <f>'Cost Inputs'!BQ36</f>
        <v>0</v>
      </c>
      <c r="BX56" s="161">
        <f>'Cost Inputs'!BR36</f>
        <v>0</v>
      </c>
      <c r="BY56" s="161">
        <f>'Cost Inputs'!BS36</f>
        <v>0</v>
      </c>
      <c r="BZ56" s="161">
        <f>'Cost Inputs'!BT36</f>
        <v>0</v>
      </c>
      <c r="CA56" s="161">
        <f>'Cost Inputs'!BU36</f>
        <v>0</v>
      </c>
      <c r="CB56" s="161">
        <f>'Cost Inputs'!BV36</f>
        <v>0</v>
      </c>
      <c r="CC56" s="161">
        <f>'Cost Inputs'!BW36</f>
        <v>0</v>
      </c>
      <c r="CD56" s="161">
        <f>'Cost Inputs'!BX36</f>
        <v>0</v>
      </c>
      <c r="CE56" s="161">
        <f>'Cost Inputs'!BY36</f>
        <v>0</v>
      </c>
      <c r="CF56" s="161">
        <f>'Cost Inputs'!BZ36</f>
        <v>0</v>
      </c>
      <c r="CG56" s="161">
        <f>'Cost Inputs'!CA36</f>
        <v>0</v>
      </c>
      <c r="CH56" s="161">
        <f>'Cost Inputs'!CB36</f>
        <v>0</v>
      </c>
      <c r="CI56" s="161">
        <f>'Cost Inputs'!CC36</f>
        <v>0</v>
      </c>
      <c r="CJ56" s="161">
        <f>'Cost Inputs'!CD36</f>
        <v>0</v>
      </c>
      <c r="CK56" s="161">
        <f>'Cost Inputs'!CE36</f>
        <v>0</v>
      </c>
      <c r="CL56" s="161">
        <f>'Cost Inputs'!CF36</f>
        <v>0</v>
      </c>
      <c r="CM56" s="161">
        <f>'Cost Inputs'!CG36</f>
        <v>0</v>
      </c>
      <c r="CN56" s="161">
        <f>'Cost Inputs'!CH36</f>
        <v>0</v>
      </c>
      <c r="CO56" s="161">
        <f>'Cost Inputs'!CI36</f>
        <v>0</v>
      </c>
      <c r="CP56" s="161">
        <f>'Cost Inputs'!CJ36</f>
        <v>0</v>
      </c>
    </row>
    <row r="57" spans="1:94" x14ac:dyDescent="0.3">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row>
    <row r="58" spans="1:94" x14ac:dyDescent="0.3">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row>
    <row r="59" spans="1:94" x14ac:dyDescent="0.3">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row>
    <row r="60" spans="1:94" x14ac:dyDescent="0.3">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row>
    <row r="61" spans="1:94" x14ac:dyDescent="0.3">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row>
    <row r="62" spans="1:94" x14ac:dyDescent="0.3">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row>
    <row r="63" spans="1:94" x14ac:dyDescent="0.3">
      <c r="A63" s="2">
        <f>'Cost Inputs'!A39</f>
        <v>8</v>
      </c>
      <c r="B63" s="2">
        <f>'Cost Inputs'!$C39</f>
        <v>0</v>
      </c>
      <c r="E63" s="2">
        <f>'Cost Inputs'!$E39</f>
        <v>0</v>
      </c>
      <c r="O63" s="2" t="s">
        <v>101</v>
      </c>
      <c r="P63" s="161">
        <f>'Cost Inputs'!J40</f>
        <v>0</v>
      </c>
      <c r="Q63" s="161">
        <f>'Cost Inputs'!K40</f>
        <v>0</v>
      </c>
      <c r="R63" s="161">
        <f>'Cost Inputs'!L40</f>
        <v>0</v>
      </c>
      <c r="S63" s="161">
        <f>'Cost Inputs'!M40</f>
        <v>0</v>
      </c>
      <c r="T63" s="161">
        <f>'Cost Inputs'!N40</f>
        <v>0</v>
      </c>
      <c r="U63" s="161">
        <f>'Cost Inputs'!O40</f>
        <v>0</v>
      </c>
      <c r="V63" s="161">
        <f>'Cost Inputs'!P40</f>
        <v>0</v>
      </c>
      <c r="W63" s="161">
        <f>'Cost Inputs'!Q40</f>
        <v>0</v>
      </c>
      <c r="X63" s="161">
        <f>'Cost Inputs'!R40</f>
        <v>0</v>
      </c>
      <c r="Y63" s="161">
        <f>'Cost Inputs'!S40</f>
        <v>0</v>
      </c>
      <c r="Z63" s="161">
        <f>'Cost Inputs'!T40</f>
        <v>0</v>
      </c>
      <c r="AA63" s="161">
        <f>'Cost Inputs'!U40</f>
        <v>0</v>
      </c>
      <c r="AB63" s="161">
        <f>'Cost Inputs'!V40</f>
        <v>0</v>
      </c>
      <c r="AC63" s="161">
        <f>'Cost Inputs'!W40</f>
        <v>0</v>
      </c>
      <c r="AD63" s="161">
        <f>'Cost Inputs'!X40</f>
        <v>0</v>
      </c>
      <c r="AE63" s="161">
        <f>'Cost Inputs'!Y40</f>
        <v>0</v>
      </c>
      <c r="AF63" s="161">
        <f>'Cost Inputs'!Z40</f>
        <v>0</v>
      </c>
      <c r="AG63" s="161">
        <f>'Cost Inputs'!AA40</f>
        <v>0</v>
      </c>
      <c r="AH63" s="161">
        <f>'Cost Inputs'!AB40</f>
        <v>0</v>
      </c>
      <c r="AI63" s="161">
        <f>'Cost Inputs'!AC40</f>
        <v>0</v>
      </c>
      <c r="AJ63" s="161">
        <f>'Cost Inputs'!AD40</f>
        <v>0</v>
      </c>
      <c r="AK63" s="161">
        <f>'Cost Inputs'!AE40</f>
        <v>0</v>
      </c>
      <c r="AL63" s="161">
        <f>'Cost Inputs'!AF40</f>
        <v>0</v>
      </c>
      <c r="AM63" s="161">
        <f>'Cost Inputs'!AG40</f>
        <v>0</v>
      </c>
      <c r="AN63" s="161">
        <f>'Cost Inputs'!AH40</f>
        <v>0</v>
      </c>
      <c r="AO63" s="161">
        <f>'Cost Inputs'!AI40</f>
        <v>0</v>
      </c>
      <c r="AP63" s="161">
        <f>'Cost Inputs'!AJ40</f>
        <v>0</v>
      </c>
      <c r="AQ63" s="161">
        <f>'Cost Inputs'!AK40</f>
        <v>0</v>
      </c>
      <c r="AR63" s="161">
        <f>'Cost Inputs'!AL40</f>
        <v>0</v>
      </c>
      <c r="AS63" s="161">
        <f>'Cost Inputs'!AM40</f>
        <v>0</v>
      </c>
      <c r="AT63" s="161">
        <f>'Cost Inputs'!AN40</f>
        <v>0</v>
      </c>
      <c r="AU63" s="161">
        <f>'Cost Inputs'!AO40</f>
        <v>0</v>
      </c>
      <c r="AV63" s="161">
        <f>'Cost Inputs'!AP40</f>
        <v>0</v>
      </c>
      <c r="AW63" s="161">
        <f>'Cost Inputs'!AQ40</f>
        <v>0</v>
      </c>
      <c r="AX63" s="161">
        <f>'Cost Inputs'!AR40</f>
        <v>0</v>
      </c>
      <c r="AY63" s="161">
        <f>'Cost Inputs'!AS40</f>
        <v>0</v>
      </c>
      <c r="AZ63" s="161">
        <f>'Cost Inputs'!AT40</f>
        <v>0</v>
      </c>
      <c r="BA63" s="161">
        <f>'Cost Inputs'!AU40</f>
        <v>0</v>
      </c>
      <c r="BB63" s="161">
        <f>'Cost Inputs'!AV40</f>
        <v>0</v>
      </c>
      <c r="BC63" s="161">
        <f>'Cost Inputs'!AW40</f>
        <v>0</v>
      </c>
      <c r="BD63" s="161">
        <f>'Cost Inputs'!AX40</f>
        <v>0</v>
      </c>
      <c r="BE63" s="161">
        <f>'Cost Inputs'!AY40</f>
        <v>0</v>
      </c>
      <c r="BF63" s="161">
        <f>'Cost Inputs'!AZ40</f>
        <v>0</v>
      </c>
      <c r="BG63" s="161">
        <f>'Cost Inputs'!BA40</f>
        <v>0</v>
      </c>
      <c r="BH63" s="161">
        <f>'Cost Inputs'!BB40</f>
        <v>0</v>
      </c>
      <c r="BI63" s="161">
        <f>'Cost Inputs'!BC40</f>
        <v>0</v>
      </c>
      <c r="BJ63" s="161">
        <f>'Cost Inputs'!BD40</f>
        <v>0</v>
      </c>
      <c r="BK63" s="161">
        <f>'Cost Inputs'!BE40</f>
        <v>0</v>
      </c>
      <c r="BL63" s="161">
        <f>'Cost Inputs'!BF40</f>
        <v>0</v>
      </c>
      <c r="BM63" s="161">
        <f>'Cost Inputs'!BG40</f>
        <v>0</v>
      </c>
      <c r="BN63" s="161">
        <f>'Cost Inputs'!BH40</f>
        <v>0</v>
      </c>
      <c r="BO63" s="161">
        <f>'Cost Inputs'!BI40</f>
        <v>0</v>
      </c>
      <c r="BP63" s="161">
        <f>'Cost Inputs'!BJ40</f>
        <v>0</v>
      </c>
      <c r="BQ63" s="161">
        <f>'Cost Inputs'!BK40</f>
        <v>0</v>
      </c>
      <c r="BR63" s="161">
        <f>'Cost Inputs'!BL40</f>
        <v>0</v>
      </c>
      <c r="BS63" s="161">
        <f>'Cost Inputs'!BM40</f>
        <v>0</v>
      </c>
      <c r="BT63" s="161">
        <f>'Cost Inputs'!BN40</f>
        <v>0</v>
      </c>
      <c r="BU63" s="161">
        <f>'Cost Inputs'!BO40</f>
        <v>0</v>
      </c>
      <c r="BV63" s="161">
        <f>'Cost Inputs'!BP40</f>
        <v>0</v>
      </c>
      <c r="BW63" s="161">
        <f>'Cost Inputs'!BQ40</f>
        <v>0</v>
      </c>
      <c r="BX63" s="161">
        <f>'Cost Inputs'!BR40</f>
        <v>0</v>
      </c>
      <c r="BY63" s="161">
        <f>'Cost Inputs'!BS40</f>
        <v>0</v>
      </c>
      <c r="BZ63" s="161">
        <f>'Cost Inputs'!BT40</f>
        <v>0</v>
      </c>
      <c r="CA63" s="161">
        <f>'Cost Inputs'!BU40</f>
        <v>0</v>
      </c>
      <c r="CB63" s="161">
        <f>'Cost Inputs'!BV40</f>
        <v>0</v>
      </c>
      <c r="CC63" s="161">
        <f>'Cost Inputs'!BW40</f>
        <v>0</v>
      </c>
      <c r="CD63" s="161">
        <f>'Cost Inputs'!BX40</f>
        <v>0</v>
      </c>
      <c r="CE63" s="161">
        <f>'Cost Inputs'!BY40</f>
        <v>0</v>
      </c>
      <c r="CF63" s="161">
        <f>'Cost Inputs'!BZ40</f>
        <v>0</v>
      </c>
      <c r="CG63" s="161">
        <f>'Cost Inputs'!CA40</f>
        <v>0</v>
      </c>
      <c r="CH63" s="161">
        <f>'Cost Inputs'!CB40</f>
        <v>0</v>
      </c>
      <c r="CI63" s="161">
        <f>'Cost Inputs'!CC40</f>
        <v>0</v>
      </c>
      <c r="CJ63" s="161">
        <f>'Cost Inputs'!CD40</f>
        <v>0</v>
      </c>
      <c r="CK63" s="161">
        <f>'Cost Inputs'!CE40</f>
        <v>0</v>
      </c>
      <c r="CL63" s="161">
        <f>'Cost Inputs'!CF40</f>
        <v>0</v>
      </c>
      <c r="CM63" s="161">
        <f>'Cost Inputs'!CG40</f>
        <v>0</v>
      </c>
      <c r="CN63" s="161">
        <f>'Cost Inputs'!CH40</f>
        <v>0</v>
      </c>
      <c r="CO63" s="161">
        <f>'Cost Inputs'!CI40</f>
        <v>0</v>
      </c>
      <c r="CP63" s="161">
        <f>'Cost Inputs'!CJ40</f>
        <v>0</v>
      </c>
    </row>
    <row r="64" spans="1:94" x14ac:dyDescent="0.3">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row>
    <row r="65" spans="1:94" x14ac:dyDescent="0.3">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row>
    <row r="66" spans="1:94" x14ac:dyDescent="0.3">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row>
    <row r="67" spans="1:94" x14ac:dyDescent="0.3">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row>
    <row r="68" spans="1:94" x14ac:dyDescent="0.3">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row>
    <row r="69" spans="1:94" x14ac:dyDescent="0.3">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row>
    <row r="70" spans="1:94" x14ac:dyDescent="0.3">
      <c r="A70" s="2">
        <f>'Cost Inputs'!A43</f>
        <v>9</v>
      </c>
      <c r="B70" s="2">
        <f>'Cost Inputs'!$C43</f>
        <v>0</v>
      </c>
      <c r="E70" s="2">
        <f>'Cost Inputs'!$E43</f>
        <v>0</v>
      </c>
      <c r="O70" s="2" t="s">
        <v>101</v>
      </c>
      <c r="P70" s="161">
        <f>'Cost Inputs'!J44</f>
        <v>0</v>
      </c>
      <c r="Q70" s="161">
        <f>'Cost Inputs'!K44</f>
        <v>0</v>
      </c>
      <c r="R70" s="161">
        <f>'Cost Inputs'!L44</f>
        <v>0</v>
      </c>
      <c r="S70" s="161">
        <f>'Cost Inputs'!M44</f>
        <v>0</v>
      </c>
      <c r="T70" s="161">
        <f>'Cost Inputs'!N44</f>
        <v>0</v>
      </c>
      <c r="U70" s="161">
        <f>'Cost Inputs'!O44</f>
        <v>0</v>
      </c>
      <c r="V70" s="161">
        <f>'Cost Inputs'!P44</f>
        <v>0</v>
      </c>
      <c r="W70" s="161">
        <f>'Cost Inputs'!Q44</f>
        <v>0</v>
      </c>
      <c r="X70" s="161">
        <f>'Cost Inputs'!R44</f>
        <v>0</v>
      </c>
      <c r="Y70" s="161">
        <f>'Cost Inputs'!S44</f>
        <v>0</v>
      </c>
      <c r="Z70" s="161">
        <f>'Cost Inputs'!T44</f>
        <v>0</v>
      </c>
      <c r="AA70" s="161">
        <f>'Cost Inputs'!U44</f>
        <v>0</v>
      </c>
      <c r="AB70" s="161">
        <f>'Cost Inputs'!V44</f>
        <v>0</v>
      </c>
      <c r="AC70" s="161">
        <f>'Cost Inputs'!W44</f>
        <v>0</v>
      </c>
      <c r="AD70" s="161">
        <f>'Cost Inputs'!X44</f>
        <v>0</v>
      </c>
      <c r="AE70" s="161">
        <f>'Cost Inputs'!Y44</f>
        <v>0</v>
      </c>
      <c r="AF70" s="161">
        <f>'Cost Inputs'!Z44</f>
        <v>0</v>
      </c>
      <c r="AG70" s="161">
        <f>'Cost Inputs'!AA44</f>
        <v>0</v>
      </c>
      <c r="AH70" s="161">
        <f>'Cost Inputs'!AB44</f>
        <v>0</v>
      </c>
      <c r="AI70" s="161">
        <f>'Cost Inputs'!AC44</f>
        <v>0</v>
      </c>
      <c r="AJ70" s="161">
        <f>'Cost Inputs'!AD44</f>
        <v>0</v>
      </c>
      <c r="AK70" s="161">
        <f>'Cost Inputs'!AE44</f>
        <v>0</v>
      </c>
      <c r="AL70" s="161">
        <f>'Cost Inputs'!AF44</f>
        <v>0</v>
      </c>
      <c r="AM70" s="161">
        <f>'Cost Inputs'!AG44</f>
        <v>0</v>
      </c>
      <c r="AN70" s="161">
        <f>'Cost Inputs'!AH44</f>
        <v>0</v>
      </c>
      <c r="AO70" s="161">
        <f>'Cost Inputs'!AI44</f>
        <v>0</v>
      </c>
      <c r="AP70" s="161">
        <f>'Cost Inputs'!AJ44</f>
        <v>0</v>
      </c>
      <c r="AQ70" s="161">
        <f>'Cost Inputs'!AK44</f>
        <v>0</v>
      </c>
      <c r="AR70" s="161">
        <f>'Cost Inputs'!AL44</f>
        <v>0</v>
      </c>
      <c r="AS70" s="161">
        <f>'Cost Inputs'!AM44</f>
        <v>0</v>
      </c>
      <c r="AT70" s="161">
        <f>'Cost Inputs'!AN44</f>
        <v>0</v>
      </c>
      <c r="AU70" s="161">
        <f>'Cost Inputs'!AO44</f>
        <v>0</v>
      </c>
      <c r="AV70" s="161">
        <f>'Cost Inputs'!AP44</f>
        <v>0</v>
      </c>
      <c r="AW70" s="161">
        <f>'Cost Inputs'!AQ44</f>
        <v>0</v>
      </c>
      <c r="AX70" s="161">
        <f>'Cost Inputs'!AR44</f>
        <v>0</v>
      </c>
      <c r="AY70" s="161">
        <f>'Cost Inputs'!AS44</f>
        <v>0</v>
      </c>
      <c r="AZ70" s="161">
        <f>'Cost Inputs'!AT44</f>
        <v>0</v>
      </c>
      <c r="BA70" s="161">
        <f>'Cost Inputs'!AU44</f>
        <v>0</v>
      </c>
      <c r="BB70" s="161">
        <f>'Cost Inputs'!AV44</f>
        <v>0</v>
      </c>
      <c r="BC70" s="161">
        <f>'Cost Inputs'!AW44</f>
        <v>0</v>
      </c>
      <c r="BD70" s="161">
        <f>'Cost Inputs'!AX44</f>
        <v>0</v>
      </c>
      <c r="BE70" s="161">
        <f>'Cost Inputs'!AY44</f>
        <v>0</v>
      </c>
      <c r="BF70" s="161">
        <f>'Cost Inputs'!AZ44</f>
        <v>0</v>
      </c>
      <c r="BG70" s="161">
        <f>'Cost Inputs'!BA44</f>
        <v>0</v>
      </c>
      <c r="BH70" s="161">
        <f>'Cost Inputs'!BB44</f>
        <v>0</v>
      </c>
      <c r="BI70" s="161">
        <f>'Cost Inputs'!BC44</f>
        <v>0</v>
      </c>
      <c r="BJ70" s="161">
        <f>'Cost Inputs'!BD44</f>
        <v>0</v>
      </c>
      <c r="BK70" s="161">
        <f>'Cost Inputs'!BE44</f>
        <v>0</v>
      </c>
      <c r="BL70" s="161">
        <f>'Cost Inputs'!BF44</f>
        <v>0</v>
      </c>
      <c r="BM70" s="161">
        <f>'Cost Inputs'!BG44</f>
        <v>0</v>
      </c>
      <c r="BN70" s="161">
        <f>'Cost Inputs'!BH44</f>
        <v>0</v>
      </c>
      <c r="BO70" s="161">
        <f>'Cost Inputs'!BI44</f>
        <v>0</v>
      </c>
      <c r="BP70" s="161">
        <f>'Cost Inputs'!BJ44</f>
        <v>0</v>
      </c>
      <c r="BQ70" s="161">
        <f>'Cost Inputs'!BK44</f>
        <v>0</v>
      </c>
      <c r="BR70" s="161">
        <f>'Cost Inputs'!BL44</f>
        <v>0</v>
      </c>
      <c r="BS70" s="161">
        <f>'Cost Inputs'!BM44</f>
        <v>0</v>
      </c>
      <c r="BT70" s="161">
        <f>'Cost Inputs'!BN44</f>
        <v>0</v>
      </c>
      <c r="BU70" s="161">
        <f>'Cost Inputs'!BO44</f>
        <v>0</v>
      </c>
      <c r="BV70" s="161">
        <f>'Cost Inputs'!BP44</f>
        <v>0</v>
      </c>
      <c r="BW70" s="161">
        <f>'Cost Inputs'!BQ44</f>
        <v>0</v>
      </c>
      <c r="BX70" s="161">
        <f>'Cost Inputs'!BR44</f>
        <v>0</v>
      </c>
      <c r="BY70" s="161">
        <f>'Cost Inputs'!BS44</f>
        <v>0</v>
      </c>
      <c r="BZ70" s="161">
        <f>'Cost Inputs'!BT44</f>
        <v>0</v>
      </c>
      <c r="CA70" s="161">
        <f>'Cost Inputs'!BU44</f>
        <v>0</v>
      </c>
      <c r="CB70" s="161">
        <f>'Cost Inputs'!BV44</f>
        <v>0</v>
      </c>
      <c r="CC70" s="161">
        <f>'Cost Inputs'!BW44</f>
        <v>0</v>
      </c>
      <c r="CD70" s="161">
        <f>'Cost Inputs'!BX44</f>
        <v>0</v>
      </c>
      <c r="CE70" s="161">
        <f>'Cost Inputs'!BY44</f>
        <v>0</v>
      </c>
      <c r="CF70" s="161">
        <f>'Cost Inputs'!BZ44</f>
        <v>0</v>
      </c>
      <c r="CG70" s="161">
        <f>'Cost Inputs'!CA44</f>
        <v>0</v>
      </c>
      <c r="CH70" s="161">
        <f>'Cost Inputs'!CB44</f>
        <v>0</v>
      </c>
      <c r="CI70" s="161">
        <f>'Cost Inputs'!CC44</f>
        <v>0</v>
      </c>
      <c r="CJ70" s="161">
        <f>'Cost Inputs'!CD44</f>
        <v>0</v>
      </c>
      <c r="CK70" s="161">
        <f>'Cost Inputs'!CE44</f>
        <v>0</v>
      </c>
      <c r="CL70" s="161">
        <f>'Cost Inputs'!CF44</f>
        <v>0</v>
      </c>
      <c r="CM70" s="161">
        <f>'Cost Inputs'!CG44</f>
        <v>0</v>
      </c>
      <c r="CN70" s="161">
        <f>'Cost Inputs'!CH44</f>
        <v>0</v>
      </c>
      <c r="CO70" s="161">
        <f>'Cost Inputs'!CI44</f>
        <v>0</v>
      </c>
      <c r="CP70" s="161">
        <f>'Cost Inputs'!CJ44</f>
        <v>0</v>
      </c>
    </row>
    <row r="71" spans="1:94" x14ac:dyDescent="0.3">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row>
    <row r="72" spans="1:94" x14ac:dyDescent="0.3">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row>
    <row r="73" spans="1:94" x14ac:dyDescent="0.3">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row>
    <row r="74" spans="1:94" x14ac:dyDescent="0.3">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row>
    <row r="75" spans="1:94" x14ac:dyDescent="0.3">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row>
    <row r="76" spans="1:94" x14ac:dyDescent="0.3">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row>
    <row r="77" spans="1:94" x14ac:dyDescent="0.3">
      <c r="A77" s="2">
        <f>'Cost Inputs'!A47</f>
        <v>10</v>
      </c>
      <c r="B77" s="2">
        <f>'Cost Inputs'!$C47</f>
        <v>0</v>
      </c>
      <c r="E77" s="2">
        <f>'Cost Inputs'!$E47</f>
        <v>0</v>
      </c>
      <c r="O77" s="2" t="s">
        <v>101</v>
      </c>
      <c r="P77" s="161">
        <f>'Cost Inputs'!J48</f>
        <v>0</v>
      </c>
      <c r="Q77" s="161">
        <f>'Cost Inputs'!K48</f>
        <v>0</v>
      </c>
      <c r="R77" s="161">
        <f>'Cost Inputs'!L48</f>
        <v>0</v>
      </c>
      <c r="S77" s="161">
        <f>'Cost Inputs'!M48</f>
        <v>0</v>
      </c>
      <c r="T77" s="161">
        <f>'Cost Inputs'!N48</f>
        <v>0</v>
      </c>
      <c r="U77" s="161">
        <f>'Cost Inputs'!O48</f>
        <v>0</v>
      </c>
      <c r="V77" s="161">
        <f>'Cost Inputs'!P48</f>
        <v>0</v>
      </c>
      <c r="W77" s="161">
        <f>'Cost Inputs'!Q48</f>
        <v>0</v>
      </c>
      <c r="X77" s="161">
        <f>'Cost Inputs'!R48</f>
        <v>0</v>
      </c>
      <c r="Y77" s="161">
        <f>'Cost Inputs'!S48</f>
        <v>0</v>
      </c>
      <c r="Z77" s="161">
        <f>'Cost Inputs'!T48</f>
        <v>0</v>
      </c>
      <c r="AA77" s="161">
        <f>'Cost Inputs'!U48</f>
        <v>0</v>
      </c>
      <c r="AB77" s="161">
        <f>'Cost Inputs'!V48</f>
        <v>0</v>
      </c>
      <c r="AC77" s="161">
        <f>'Cost Inputs'!W48</f>
        <v>0</v>
      </c>
      <c r="AD77" s="161">
        <f>'Cost Inputs'!X48</f>
        <v>0</v>
      </c>
      <c r="AE77" s="161">
        <f>'Cost Inputs'!Y48</f>
        <v>0</v>
      </c>
      <c r="AF77" s="161">
        <f>'Cost Inputs'!Z48</f>
        <v>0</v>
      </c>
      <c r="AG77" s="161">
        <f>'Cost Inputs'!AA48</f>
        <v>0</v>
      </c>
      <c r="AH77" s="161">
        <f>'Cost Inputs'!AB48</f>
        <v>0</v>
      </c>
      <c r="AI77" s="161">
        <f>'Cost Inputs'!AC48</f>
        <v>0</v>
      </c>
      <c r="AJ77" s="161">
        <f>'Cost Inputs'!AD48</f>
        <v>0</v>
      </c>
      <c r="AK77" s="161">
        <f>'Cost Inputs'!AE48</f>
        <v>0</v>
      </c>
      <c r="AL77" s="161">
        <f>'Cost Inputs'!AF48</f>
        <v>0</v>
      </c>
      <c r="AM77" s="161">
        <f>'Cost Inputs'!AG48</f>
        <v>0</v>
      </c>
      <c r="AN77" s="161">
        <f>'Cost Inputs'!AH48</f>
        <v>0</v>
      </c>
      <c r="AO77" s="161">
        <f>'Cost Inputs'!AI48</f>
        <v>0</v>
      </c>
      <c r="AP77" s="161">
        <f>'Cost Inputs'!AJ48</f>
        <v>0</v>
      </c>
      <c r="AQ77" s="161">
        <f>'Cost Inputs'!AK48</f>
        <v>0</v>
      </c>
      <c r="AR77" s="161">
        <f>'Cost Inputs'!AL48</f>
        <v>0</v>
      </c>
      <c r="AS77" s="161">
        <f>'Cost Inputs'!AM48</f>
        <v>0</v>
      </c>
      <c r="AT77" s="161">
        <f>'Cost Inputs'!AN48</f>
        <v>0</v>
      </c>
      <c r="AU77" s="161">
        <f>'Cost Inputs'!AO48</f>
        <v>0</v>
      </c>
      <c r="AV77" s="161">
        <f>'Cost Inputs'!AP48</f>
        <v>0</v>
      </c>
      <c r="AW77" s="161">
        <f>'Cost Inputs'!AQ48</f>
        <v>0</v>
      </c>
      <c r="AX77" s="161">
        <f>'Cost Inputs'!AR48</f>
        <v>0</v>
      </c>
      <c r="AY77" s="161">
        <f>'Cost Inputs'!AS48</f>
        <v>0</v>
      </c>
      <c r="AZ77" s="161">
        <f>'Cost Inputs'!AT48</f>
        <v>0</v>
      </c>
      <c r="BA77" s="161">
        <f>'Cost Inputs'!AU48</f>
        <v>0</v>
      </c>
      <c r="BB77" s="161">
        <f>'Cost Inputs'!AV48</f>
        <v>0</v>
      </c>
      <c r="BC77" s="161">
        <f>'Cost Inputs'!AW48</f>
        <v>0</v>
      </c>
      <c r="BD77" s="161">
        <f>'Cost Inputs'!AX48</f>
        <v>0</v>
      </c>
      <c r="BE77" s="161">
        <f>'Cost Inputs'!AY48</f>
        <v>0</v>
      </c>
      <c r="BF77" s="161">
        <f>'Cost Inputs'!AZ48</f>
        <v>0</v>
      </c>
      <c r="BG77" s="161">
        <f>'Cost Inputs'!BA48</f>
        <v>0</v>
      </c>
      <c r="BH77" s="161">
        <f>'Cost Inputs'!BB48</f>
        <v>0</v>
      </c>
      <c r="BI77" s="161">
        <f>'Cost Inputs'!BC48</f>
        <v>0</v>
      </c>
      <c r="BJ77" s="161">
        <f>'Cost Inputs'!BD48</f>
        <v>0</v>
      </c>
      <c r="BK77" s="161">
        <f>'Cost Inputs'!BE48</f>
        <v>0</v>
      </c>
      <c r="BL77" s="161">
        <f>'Cost Inputs'!BF48</f>
        <v>0</v>
      </c>
      <c r="BM77" s="161">
        <f>'Cost Inputs'!BG48</f>
        <v>0</v>
      </c>
      <c r="BN77" s="161">
        <f>'Cost Inputs'!BH48</f>
        <v>0</v>
      </c>
      <c r="BO77" s="161">
        <f>'Cost Inputs'!BI48</f>
        <v>0</v>
      </c>
      <c r="BP77" s="161">
        <f>'Cost Inputs'!BJ48</f>
        <v>0</v>
      </c>
      <c r="BQ77" s="161">
        <f>'Cost Inputs'!BK48</f>
        <v>0</v>
      </c>
      <c r="BR77" s="161">
        <f>'Cost Inputs'!BL48</f>
        <v>0</v>
      </c>
      <c r="BS77" s="161">
        <f>'Cost Inputs'!BM48</f>
        <v>0</v>
      </c>
      <c r="BT77" s="161">
        <f>'Cost Inputs'!BN48</f>
        <v>0</v>
      </c>
      <c r="BU77" s="161">
        <f>'Cost Inputs'!BO48</f>
        <v>0</v>
      </c>
      <c r="BV77" s="161">
        <f>'Cost Inputs'!BP48</f>
        <v>0</v>
      </c>
      <c r="BW77" s="161">
        <f>'Cost Inputs'!BQ48</f>
        <v>0</v>
      </c>
      <c r="BX77" s="161">
        <f>'Cost Inputs'!BR48</f>
        <v>0</v>
      </c>
      <c r="BY77" s="161">
        <f>'Cost Inputs'!BS48</f>
        <v>0</v>
      </c>
      <c r="BZ77" s="161">
        <f>'Cost Inputs'!BT48</f>
        <v>0</v>
      </c>
      <c r="CA77" s="161">
        <f>'Cost Inputs'!BU48</f>
        <v>0</v>
      </c>
      <c r="CB77" s="161">
        <f>'Cost Inputs'!BV48</f>
        <v>0</v>
      </c>
      <c r="CC77" s="161">
        <f>'Cost Inputs'!BW48</f>
        <v>0</v>
      </c>
      <c r="CD77" s="161">
        <f>'Cost Inputs'!BX48</f>
        <v>0</v>
      </c>
      <c r="CE77" s="161">
        <f>'Cost Inputs'!BY48</f>
        <v>0</v>
      </c>
      <c r="CF77" s="161">
        <f>'Cost Inputs'!BZ48</f>
        <v>0</v>
      </c>
      <c r="CG77" s="161">
        <f>'Cost Inputs'!CA48</f>
        <v>0</v>
      </c>
      <c r="CH77" s="161">
        <f>'Cost Inputs'!CB48</f>
        <v>0</v>
      </c>
      <c r="CI77" s="161">
        <f>'Cost Inputs'!CC48</f>
        <v>0</v>
      </c>
      <c r="CJ77" s="161">
        <f>'Cost Inputs'!CD48</f>
        <v>0</v>
      </c>
      <c r="CK77" s="161">
        <f>'Cost Inputs'!CE48</f>
        <v>0</v>
      </c>
      <c r="CL77" s="161">
        <f>'Cost Inputs'!CF48</f>
        <v>0</v>
      </c>
      <c r="CM77" s="161">
        <f>'Cost Inputs'!CG48</f>
        <v>0</v>
      </c>
      <c r="CN77" s="161">
        <f>'Cost Inputs'!CH48</f>
        <v>0</v>
      </c>
      <c r="CO77" s="161">
        <f>'Cost Inputs'!CI48</f>
        <v>0</v>
      </c>
      <c r="CP77" s="161">
        <f>'Cost Inputs'!CJ48</f>
        <v>0</v>
      </c>
    </row>
    <row r="78" spans="1:94" x14ac:dyDescent="0.3">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row>
    <row r="79" spans="1:94" x14ac:dyDescent="0.3">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row>
    <row r="80" spans="1:94" x14ac:dyDescent="0.3">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row>
    <row r="81" spans="1:94" x14ac:dyDescent="0.3">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row>
    <row r="82" spans="1:94" x14ac:dyDescent="0.3">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row>
    <row r="83" spans="1:94" x14ac:dyDescent="0.3">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row>
    <row r="84" spans="1:94" x14ac:dyDescent="0.3">
      <c r="A84" s="2">
        <f>'Cost Inputs'!A51</f>
        <v>11</v>
      </c>
      <c r="B84" s="2">
        <f>'Cost Inputs'!$C51</f>
        <v>0</v>
      </c>
      <c r="E84" s="2">
        <f>'Cost Inputs'!$E51</f>
        <v>0</v>
      </c>
      <c r="O84" s="2" t="s">
        <v>101</v>
      </c>
      <c r="P84" s="161">
        <f>'Cost Inputs'!J52</f>
        <v>0</v>
      </c>
      <c r="Q84" s="161">
        <f>'Cost Inputs'!K52</f>
        <v>0</v>
      </c>
      <c r="R84" s="161">
        <f>'Cost Inputs'!L52</f>
        <v>0</v>
      </c>
      <c r="S84" s="161">
        <f>'Cost Inputs'!M52</f>
        <v>0</v>
      </c>
      <c r="T84" s="161">
        <f>'Cost Inputs'!N52</f>
        <v>0</v>
      </c>
      <c r="U84" s="161">
        <f>'Cost Inputs'!O52</f>
        <v>0</v>
      </c>
      <c r="V84" s="161">
        <f>'Cost Inputs'!P52</f>
        <v>0</v>
      </c>
      <c r="W84" s="161">
        <f>'Cost Inputs'!Q52</f>
        <v>0</v>
      </c>
      <c r="X84" s="161">
        <f>'Cost Inputs'!R52</f>
        <v>0</v>
      </c>
      <c r="Y84" s="161">
        <f>'Cost Inputs'!S52</f>
        <v>0</v>
      </c>
      <c r="Z84" s="161">
        <f>'Cost Inputs'!T52</f>
        <v>0</v>
      </c>
      <c r="AA84" s="161">
        <f>'Cost Inputs'!U52</f>
        <v>0</v>
      </c>
      <c r="AB84" s="161">
        <f>'Cost Inputs'!V52</f>
        <v>0</v>
      </c>
      <c r="AC84" s="161">
        <f>'Cost Inputs'!W52</f>
        <v>0</v>
      </c>
      <c r="AD84" s="161">
        <f>'Cost Inputs'!X52</f>
        <v>0</v>
      </c>
      <c r="AE84" s="161">
        <f>'Cost Inputs'!Y52</f>
        <v>0</v>
      </c>
      <c r="AF84" s="161">
        <f>'Cost Inputs'!Z52</f>
        <v>0</v>
      </c>
      <c r="AG84" s="161">
        <f>'Cost Inputs'!AA52</f>
        <v>0</v>
      </c>
      <c r="AH84" s="161">
        <f>'Cost Inputs'!AB52</f>
        <v>0</v>
      </c>
      <c r="AI84" s="161">
        <f>'Cost Inputs'!AC52</f>
        <v>0</v>
      </c>
      <c r="AJ84" s="161">
        <f>'Cost Inputs'!AD52</f>
        <v>0</v>
      </c>
      <c r="AK84" s="161">
        <f>'Cost Inputs'!AE52</f>
        <v>0</v>
      </c>
      <c r="AL84" s="161">
        <f>'Cost Inputs'!AF52</f>
        <v>0</v>
      </c>
      <c r="AM84" s="161">
        <f>'Cost Inputs'!AG52</f>
        <v>0</v>
      </c>
      <c r="AN84" s="161">
        <f>'Cost Inputs'!AH52</f>
        <v>0</v>
      </c>
      <c r="AO84" s="161">
        <f>'Cost Inputs'!AI52</f>
        <v>0</v>
      </c>
      <c r="AP84" s="161">
        <f>'Cost Inputs'!AJ52</f>
        <v>0</v>
      </c>
      <c r="AQ84" s="161">
        <f>'Cost Inputs'!AK52</f>
        <v>0</v>
      </c>
      <c r="AR84" s="161">
        <f>'Cost Inputs'!AL52</f>
        <v>0</v>
      </c>
      <c r="AS84" s="161">
        <f>'Cost Inputs'!AM52</f>
        <v>0</v>
      </c>
      <c r="AT84" s="161">
        <f>'Cost Inputs'!AN52</f>
        <v>0</v>
      </c>
      <c r="AU84" s="161">
        <f>'Cost Inputs'!AO52</f>
        <v>0</v>
      </c>
      <c r="AV84" s="161">
        <f>'Cost Inputs'!AP52</f>
        <v>0</v>
      </c>
      <c r="AW84" s="161">
        <f>'Cost Inputs'!AQ52</f>
        <v>0</v>
      </c>
      <c r="AX84" s="161">
        <f>'Cost Inputs'!AR52</f>
        <v>0</v>
      </c>
      <c r="AY84" s="161">
        <f>'Cost Inputs'!AS52</f>
        <v>0</v>
      </c>
      <c r="AZ84" s="161">
        <f>'Cost Inputs'!AT52</f>
        <v>0</v>
      </c>
      <c r="BA84" s="161">
        <f>'Cost Inputs'!AU52</f>
        <v>0</v>
      </c>
      <c r="BB84" s="161">
        <f>'Cost Inputs'!AV52</f>
        <v>0</v>
      </c>
      <c r="BC84" s="161">
        <f>'Cost Inputs'!AW52</f>
        <v>0</v>
      </c>
      <c r="BD84" s="161">
        <f>'Cost Inputs'!AX52</f>
        <v>0</v>
      </c>
      <c r="BE84" s="161">
        <f>'Cost Inputs'!AY52</f>
        <v>0</v>
      </c>
      <c r="BF84" s="161">
        <f>'Cost Inputs'!AZ52</f>
        <v>0</v>
      </c>
      <c r="BG84" s="161">
        <f>'Cost Inputs'!BA52</f>
        <v>0</v>
      </c>
      <c r="BH84" s="161">
        <f>'Cost Inputs'!BB52</f>
        <v>0</v>
      </c>
      <c r="BI84" s="161">
        <f>'Cost Inputs'!BC52</f>
        <v>0</v>
      </c>
      <c r="BJ84" s="161">
        <f>'Cost Inputs'!BD52</f>
        <v>0</v>
      </c>
      <c r="BK84" s="161">
        <f>'Cost Inputs'!BE52</f>
        <v>0</v>
      </c>
      <c r="BL84" s="161">
        <f>'Cost Inputs'!BF52</f>
        <v>0</v>
      </c>
      <c r="BM84" s="161">
        <f>'Cost Inputs'!BG52</f>
        <v>0</v>
      </c>
      <c r="BN84" s="161">
        <f>'Cost Inputs'!BH52</f>
        <v>0</v>
      </c>
      <c r="BO84" s="161">
        <f>'Cost Inputs'!BI52</f>
        <v>0</v>
      </c>
      <c r="BP84" s="161">
        <f>'Cost Inputs'!BJ52</f>
        <v>0</v>
      </c>
      <c r="BQ84" s="161">
        <f>'Cost Inputs'!BK52</f>
        <v>0</v>
      </c>
      <c r="BR84" s="161">
        <f>'Cost Inputs'!BL52</f>
        <v>0</v>
      </c>
      <c r="BS84" s="161">
        <f>'Cost Inputs'!BM52</f>
        <v>0</v>
      </c>
      <c r="BT84" s="161">
        <f>'Cost Inputs'!BN52</f>
        <v>0</v>
      </c>
      <c r="BU84" s="161">
        <f>'Cost Inputs'!BO52</f>
        <v>0</v>
      </c>
      <c r="BV84" s="161">
        <f>'Cost Inputs'!BP52</f>
        <v>0</v>
      </c>
      <c r="BW84" s="161">
        <f>'Cost Inputs'!BQ52</f>
        <v>0</v>
      </c>
      <c r="BX84" s="161">
        <f>'Cost Inputs'!BR52</f>
        <v>0</v>
      </c>
      <c r="BY84" s="161">
        <f>'Cost Inputs'!BS52</f>
        <v>0</v>
      </c>
      <c r="BZ84" s="161">
        <f>'Cost Inputs'!BT52</f>
        <v>0</v>
      </c>
      <c r="CA84" s="161">
        <f>'Cost Inputs'!BU52</f>
        <v>0</v>
      </c>
      <c r="CB84" s="161">
        <f>'Cost Inputs'!BV52</f>
        <v>0</v>
      </c>
      <c r="CC84" s="161">
        <f>'Cost Inputs'!BW52</f>
        <v>0</v>
      </c>
      <c r="CD84" s="161">
        <f>'Cost Inputs'!BX52</f>
        <v>0</v>
      </c>
      <c r="CE84" s="161">
        <f>'Cost Inputs'!BY52</f>
        <v>0</v>
      </c>
      <c r="CF84" s="161">
        <f>'Cost Inputs'!BZ52</f>
        <v>0</v>
      </c>
      <c r="CG84" s="161">
        <f>'Cost Inputs'!CA52</f>
        <v>0</v>
      </c>
      <c r="CH84" s="161">
        <f>'Cost Inputs'!CB52</f>
        <v>0</v>
      </c>
      <c r="CI84" s="161">
        <f>'Cost Inputs'!CC52</f>
        <v>0</v>
      </c>
      <c r="CJ84" s="161">
        <f>'Cost Inputs'!CD52</f>
        <v>0</v>
      </c>
      <c r="CK84" s="161">
        <f>'Cost Inputs'!CE52</f>
        <v>0</v>
      </c>
      <c r="CL84" s="161">
        <f>'Cost Inputs'!CF52</f>
        <v>0</v>
      </c>
      <c r="CM84" s="161">
        <f>'Cost Inputs'!CG52</f>
        <v>0</v>
      </c>
      <c r="CN84" s="161">
        <f>'Cost Inputs'!CH52</f>
        <v>0</v>
      </c>
      <c r="CO84" s="161">
        <f>'Cost Inputs'!CI52</f>
        <v>0</v>
      </c>
      <c r="CP84" s="161">
        <f>'Cost Inputs'!CJ52</f>
        <v>0</v>
      </c>
    </row>
    <row r="85" spans="1:94" x14ac:dyDescent="0.3">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row>
    <row r="86" spans="1:94" x14ac:dyDescent="0.3">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row>
    <row r="87" spans="1:94" x14ac:dyDescent="0.3">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row>
    <row r="88" spans="1:94" x14ac:dyDescent="0.3">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row>
    <row r="89" spans="1:94" x14ac:dyDescent="0.3">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row>
    <row r="90" spans="1:94" x14ac:dyDescent="0.3">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row>
    <row r="91" spans="1:94" x14ac:dyDescent="0.3">
      <c r="A91" s="2">
        <f>'Cost Inputs'!A55</f>
        <v>12</v>
      </c>
      <c r="B91" s="2">
        <f>'Cost Inputs'!$C55</f>
        <v>0</v>
      </c>
      <c r="E91" s="2">
        <f>'Cost Inputs'!$E55</f>
        <v>0</v>
      </c>
      <c r="O91" s="2" t="s">
        <v>101</v>
      </c>
      <c r="P91" s="161">
        <f>'Cost Inputs'!J56</f>
        <v>0</v>
      </c>
      <c r="Q91" s="161">
        <f>'Cost Inputs'!K56</f>
        <v>0</v>
      </c>
      <c r="R91" s="161">
        <f>'Cost Inputs'!L56</f>
        <v>0</v>
      </c>
      <c r="S91" s="161">
        <f>'Cost Inputs'!M56</f>
        <v>0</v>
      </c>
      <c r="T91" s="161">
        <f>'Cost Inputs'!N56</f>
        <v>0</v>
      </c>
      <c r="U91" s="161">
        <f>'Cost Inputs'!O56</f>
        <v>0</v>
      </c>
      <c r="V91" s="161">
        <f>'Cost Inputs'!P56</f>
        <v>0</v>
      </c>
      <c r="W91" s="161">
        <f>'Cost Inputs'!Q56</f>
        <v>0</v>
      </c>
      <c r="X91" s="161">
        <f>'Cost Inputs'!R56</f>
        <v>0</v>
      </c>
      <c r="Y91" s="161">
        <f>'Cost Inputs'!S56</f>
        <v>0</v>
      </c>
      <c r="Z91" s="161">
        <f>'Cost Inputs'!T56</f>
        <v>0</v>
      </c>
      <c r="AA91" s="161">
        <f>'Cost Inputs'!U56</f>
        <v>0</v>
      </c>
      <c r="AB91" s="161">
        <f>'Cost Inputs'!V56</f>
        <v>0</v>
      </c>
      <c r="AC91" s="161">
        <f>'Cost Inputs'!W56</f>
        <v>0</v>
      </c>
      <c r="AD91" s="161">
        <f>'Cost Inputs'!X56</f>
        <v>0</v>
      </c>
      <c r="AE91" s="161">
        <f>'Cost Inputs'!Y56</f>
        <v>0</v>
      </c>
      <c r="AF91" s="161">
        <f>'Cost Inputs'!Z56</f>
        <v>0</v>
      </c>
      <c r="AG91" s="161">
        <f>'Cost Inputs'!AA56</f>
        <v>0</v>
      </c>
      <c r="AH91" s="161">
        <f>'Cost Inputs'!AB56</f>
        <v>0</v>
      </c>
      <c r="AI91" s="161">
        <f>'Cost Inputs'!AC56</f>
        <v>0</v>
      </c>
      <c r="AJ91" s="161">
        <f>'Cost Inputs'!AD56</f>
        <v>0</v>
      </c>
      <c r="AK91" s="161">
        <f>'Cost Inputs'!AE56</f>
        <v>0</v>
      </c>
      <c r="AL91" s="161">
        <f>'Cost Inputs'!AF56</f>
        <v>0</v>
      </c>
      <c r="AM91" s="161">
        <f>'Cost Inputs'!AG56</f>
        <v>0</v>
      </c>
      <c r="AN91" s="161">
        <f>'Cost Inputs'!AH56</f>
        <v>0</v>
      </c>
      <c r="AO91" s="161">
        <f>'Cost Inputs'!AI56</f>
        <v>0</v>
      </c>
      <c r="AP91" s="161">
        <f>'Cost Inputs'!AJ56</f>
        <v>0</v>
      </c>
      <c r="AQ91" s="161">
        <f>'Cost Inputs'!AK56</f>
        <v>0</v>
      </c>
      <c r="AR91" s="161">
        <f>'Cost Inputs'!AL56</f>
        <v>0</v>
      </c>
      <c r="AS91" s="161">
        <f>'Cost Inputs'!AM56</f>
        <v>0</v>
      </c>
      <c r="AT91" s="161">
        <f>'Cost Inputs'!AN56</f>
        <v>0</v>
      </c>
      <c r="AU91" s="161">
        <f>'Cost Inputs'!AO56</f>
        <v>0</v>
      </c>
      <c r="AV91" s="161">
        <f>'Cost Inputs'!AP56</f>
        <v>0</v>
      </c>
      <c r="AW91" s="161">
        <f>'Cost Inputs'!AQ56</f>
        <v>0</v>
      </c>
      <c r="AX91" s="161">
        <f>'Cost Inputs'!AR56</f>
        <v>0</v>
      </c>
      <c r="AY91" s="161">
        <f>'Cost Inputs'!AS56</f>
        <v>0</v>
      </c>
      <c r="AZ91" s="161">
        <f>'Cost Inputs'!AT56</f>
        <v>0</v>
      </c>
      <c r="BA91" s="161">
        <f>'Cost Inputs'!AU56</f>
        <v>0</v>
      </c>
      <c r="BB91" s="161">
        <f>'Cost Inputs'!AV56</f>
        <v>0</v>
      </c>
      <c r="BC91" s="161">
        <f>'Cost Inputs'!AW56</f>
        <v>0</v>
      </c>
      <c r="BD91" s="161">
        <f>'Cost Inputs'!AX56</f>
        <v>0</v>
      </c>
      <c r="BE91" s="161">
        <f>'Cost Inputs'!AY56</f>
        <v>0</v>
      </c>
      <c r="BF91" s="161">
        <f>'Cost Inputs'!AZ56</f>
        <v>0</v>
      </c>
      <c r="BG91" s="161">
        <f>'Cost Inputs'!BA56</f>
        <v>0</v>
      </c>
      <c r="BH91" s="161">
        <f>'Cost Inputs'!BB56</f>
        <v>0</v>
      </c>
      <c r="BI91" s="161">
        <f>'Cost Inputs'!BC56</f>
        <v>0</v>
      </c>
      <c r="BJ91" s="161">
        <f>'Cost Inputs'!BD56</f>
        <v>0</v>
      </c>
      <c r="BK91" s="161">
        <f>'Cost Inputs'!BE56</f>
        <v>0</v>
      </c>
      <c r="BL91" s="161">
        <f>'Cost Inputs'!BF56</f>
        <v>0</v>
      </c>
      <c r="BM91" s="161">
        <f>'Cost Inputs'!BG56</f>
        <v>0</v>
      </c>
      <c r="BN91" s="161">
        <f>'Cost Inputs'!BH56</f>
        <v>0</v>
      </c>
      <c r="BO91" s="161">
        <f>'Cost Inputs'!BI56</f>
        <v>0</v>
      </c>
      <c r="BP91" s="161">
        <f>'Cost Inputs'!BJ56</f>
        <v>0</v>
      </c>
      <c r="BQ91" s="161">
        <f>'Cost Inputs'!BK56</f>
        <v>0</v>
      </c>
      <c r="BR91" s="161">
        <f>'Cost Inputs'!BL56</f>
        <v>0</v>
      </c>
      <c r="BS91" s="161">
        <f>'Cost Inputs'!BM56</f>
        <v>0</v>
      </c>
      <c r="BT91" s="161">
        <f>'Cost Inputs'!BN56</f>
        <v>0</v>
      </c>
      <c r="BU91" s="161">
        <f>'Cost Inputs'!BO56</f>
        <v>0</v>
      </c>
      <c r="BV91" s="161">
        <f>'Cost Inputs'!BP56</f>
        <v>0</v>
      </c>
      <c r="BW91" s="161">
        <f>'Cost Inputs'!BQ56</f>
        <v>0</v>
      </c>
      <c r="BX91" s="161">
        <f>'Cost Inputs'!BR56</f>
        <v>0</v>
      </c>
      <c r="BY91" s="161">
        <f>'Cost Inputs'!BS56</f>
        <v>0</v>
      </c>
      <c r="BZ91" s="161">
        <f>'Cost Inputs'!BT56</f>
        <v>0</v>
      </c>
      <c r="CA91" s="161">
        <f>'Cost Inputs'!BU56</f>
        <v>0</v>
      </c>
      <c r="CB91" s="161">
        <f>'Cost Inputs'!BV56</f>
        <v>0</v>
      </c>
      <c r="CC91" s="161">
        <f>'Cost Inputs'!BW56</f>
        <v>0</v>
      </c>
      <c r="CD91" s="161">
        <f>'Cost Inputs'!BX56</f>
        <v>0</v>
      </c>
      <c r="CE91" s="161">
        <f>'Cost Inputs'!BY56</f>
        <v>0</v>
      </c>
      <c r="CF91" s="161">
        <f>'Cost Inputs'!BZ56</f>
        <v>0</v>
      </c>
      <c r="CG91" s="161">
        <f>'Cost Inputs'!CA56</f>
        <v>0</v>
      </c>
      <c r="CH91" s="161">
        <f>'Cost Inputs'!CB56</f>
        <v>0</v>
      </c>
      <c r="CI91" s="161">
        <f>'Cost Inputs'!CC56</f>
        <v>0</v>
      </c>
      <c r="CJ91" s="161">
        <f>'Cost Inputs'!CD56</f>
        <v>0</v>
      </c>
      <c r="CK91" s="161">
        <f>'Cost Inputs'!CE56</f>
        <v>0</v>
      </c>
      <c r="CL91" s="161">
        <f>'Cost Inputs'!CF56</f>
        <v>0</v>
      </c>
      <c r="CM91" s="161">
        <f>'Cost Inputs'!CG56</f>
        <v>0</v>
      </c>
      <c r="CN91" s="161">
        <f>'Cost Inputs'!CH56</f>
        <v>0</v>
      </c>
      <c r="CO91" s="161">
        <f>'Cost Inputs'!CI56</f>
        <v>0</v>
      </c>
      <c r="CP91" s="161">
        <f>'Cost Inputs'!CJ56</f>
        <v>0</v>
      </c>
    </row>
    <row r="92" spans="1:94" x14ac:dyDescent="0.3">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row>
    <row r="93" spans="1:94" x14ac:dyDescent="0.3">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row>
    <row r="94" spans="1:94" x14ac:dyDescent="0.3">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row>
    <row r="95" spans="1:94" x14ac:dyDescent="0.3">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row>
    <row r="96" spans="1:94" x14ac:dyDescent="0.3">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row>
    <row r="97" spans="1:94" x14ac:dyDescent="0.3">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row>
    <row r="98" spans="1:94" x14ac:dyDescent="0.3">
      <c r="A98" s="2">
        <f>'Cost Inputs'!A59</f>
        <v>13</v>
      </c>
      <c r="B98" s="2">
        <f>'Cost Inputs'!$C59</f>
        <v>0</v>
      </c>
      <c r="E98" s="2">
        <f>'Cost Inputs'!$E59</f>
        <v>0</v>
      </c>
      <c r="O98" s="2" t="s">
        <v>101</v>
      </c>
      <c r="P98" s="161">
        <f>'Cost Inputs'!J60</f>
        <v>0</v>
      </c>
      <c r="Q98" s="161">
        <f>'Cost Inputs'!K60</f>
        <v>0</v>
      </c>
      <c r="R98" s="161">
        <f>'Cost Inputs'!L60</f>
        <v>0</v>
      </c>
      <c r="S98" s="161">
        <f>'Cost Inputs'!M60</f>
        <v>0</v>
      </c>
      <c r="T98" s="161">
        <f>'Cost Inputs'!N60</f>
        <v>0</v>
      </c>
      <c r="U98" s="161">
        <f>'Cost Inputs'!O60</f>
        <v>0</v>
      </c>
      <c r="V98" s="161">
        <f>'Cost Inputs'!P60</f>
        <v>0</v>
      </c>
      <c r="W98" s="161">
        <f>'Cost Inputs'!Q60</f>
        <v>0</v>
      </c>
      <c r="X98" s="161">
        <f>'Cost Inputs'!R60</f>
        <v>0</v>
      </c>
      <c r="Y98" s="161">
        <f>'Cost Inputs'!S60</f>
        <v>0</v>
      </c>
      <c r="Z98" s="161">
        <f>'Cost Inputs'!T60</f>
        <v>0</v>
      </c>
      <c r="AA98" s="161">
        <f>'Cost Inputs'!U60</f>
        <v>0</v>
      </c>
      <c r="AB98" s="161">
        <f>'Cost Inputs'!V60</f>
        <v>0</v>
      </c>
      <c r="AC98" s="161">
        <f>'Cost Inputs'!W60</f>
        <v>0</v>
      </c>
      <c r="AD98" s="161">
        <f>'Cost Inputs'!X60</f>
        <v>0</v>
      </c>
      <c r="AE98" s="161">
        <f>'Cost Inputs'!Y60</f>
        <v>0</v>
      </c>
      <c r="AF98" s="161">
        <f>'Cost Inputs'!Z60</f>
        <v>0</v>
      </c>
      <c r="AG98" s="161">
        <f>'Cost Inputs'!AA60</f>
        <v>0</v>
      </c>
      <c r="AH98" s="161">
        <f>'Cost Inputs'!AB60</f>
        <v>0</v>
      </c>
      <c r="AI98" s="161">
        <f>'Cost Inputs'!AC60</f>
        <v>0</v>
      </c>
      <c r="AJ98" s="161">
        <f>'Cost Inputs'!AD60</f>
        <v>0</v>
      </c>
      <c r="AK98" s="161">
        <f>'Cost Inputs'!AE60</f>
        <v>0</v>
      </c>
      <c r="AL98" s="161">
        <f>'Cost Inputs'!AF60</f>
        <v>0</v>
      </c>
      <c r="AM98" s="161">
        <f>'Cost Inputs'!AG60</f>
        <v>0</v>
      </c>
      <c r="AN98" s="161">
        <f>'Cost Inputs'!AH60</f>
        <v>0</v>
      </c>
      <c r="AO98" s="161">
        <f>'Cost Inputs'!AI60</f>
        <v>0</v>
      </c>
      <c r="AP98" s="161">
        <f>'Cost Inputs'!AJ60</f>
        <v>0</v>
      </c>
      <c r="AQ98" s="161">
        <f>'Cost Inputs'!AK60</f>
        <v>0</v>
      </c>
      <c r="AR98" s="161">
        <f>'Cost Inputs'!AL60</f>
        <v>0</v>
      </c>
      <c r="AS98" s="161">
        <f>'Cost Inputs'!AM60</f>
        <v>0</v>
      </c>
      <c r="AT98" s="161">
        <f>'Cost Inputs'!AN60</f>
        <v>0</v>
      </c>
      <c r="AU98" s="161">
        <f>'Cost Inputs'!AO60</f>
        <v>0</v>
      </c>
      <c r="AV98" s="161">
        <f>'Cost Inputs'!AP60</f>
        <v>0</v>
      </c>
      <c r="AW98" s="161">
        <f>'Cost Inputs'!AQ60</f>
        <v>0</v>
      </c>
      <c r="AX98" s="161">
        <f>'Cost Inputs'!AR60</f>
        <v>0</v>
      </c>
      <c r="AY98" s="161">
        <f>'Cost Inputs'!AS60</f>
        <v>0</v>
      </c>
      <c r="AZ98" s="161">
        <f>'Cost Inputs'!AT60</f>
        <v>0</v>
      </c>
      <c r="BA98" s="161">
        <f>'Cost Inputs'!AU60</f>
        <v>0</v>
      </c>
      <c r="BB98" s="161">
        <f>'Cost Inputs'!AV60</f>
        <v>0</v>
      </c>
      <c r="BC98" s="161">
        <f>'Cost Inputs'!AW60</f>
        <v>0</v>
      </c>
      <c r="BD98" s="161">
        <f>'Cost Inputs'!AX60</f>
        <v>0</v>
      </c>
      <c r="BE98" s="161">
        <f>'Cost Inputs'!AY60</f>
        <v>0</v>
      </c>
      <c r="BF98" s="161">
        <f>'Cost Inputs'!AZ60</f>
        <v>0</v>
      </c>
      <c r="BG98" s="161">
        <f>'Cost Inputs'!BA60</f>
        <v>0</v>
      </c>
      <c r="BH98" s="161">
        <f>'Cost Inputs'!BB60</f>
        <v>0</v>
      </c>
      <c r="BI98" s="161">
        <f>'Cost Inputs'!BC60</f>
        <v>0</v>
      </c>
      <c r="BJ98" s="161">
        <f>'Cost Inputs'!BD60</f>
        <v>0</v>
      </c>
      <c r="BK98" s="161">
        <f>'Cost Inputs'!BE60</f>
        <v>0</v>
      </c>
      <c r="BL98" s="161">
        <f>'Cost Inputs'!BF60</f>
        <v>0</v>
      </c>
      <c r="BM98" s="161">
        <f>'Cost Inputs'!BG60</f>
        <v>0</v>
      </c>
      <c r="BN98" s="161">
        <f>'Cost Inputs'!BH60</f>
        <v>0</v>
      </c>
      <c r="BO98" s="161">
        <f>'Cost Inputs'!BI60</f>
        <v>0</v>
      </c>
      <c r="BP98" s="161">
        <f>'Cost Inputs'!BJ60</f>
        <v>0</v>
      </c>
      <c r="BQ98" s="161">
        <f>'Cost Inputs'!BK60</f>
        <v>0</v>
      </c>
      <c r="BR98" s="161">
        <f>'Cost Inputs'!BL60</f>
        <v>0</v>
      </c>
      <c r="BS98" s="161">
        <f>'Cost Inputs'!BM60</f>
        <v>0</v>
      </c>
      <c r="BT98" s="161">
        <f>'Cost Inputs'!BN60</f>
        <v>0</v>
      </c>
      <c r="BU98" s="161">
        <f>'Cost Inputs'!BO60</f>
        <v>0</v>
      </c>
      <c r="BV98" s="161">
        <f>'Cost Inputs'!BP60</f>
        <v>0</v>
      </c>
      <c r="BW98" s="161">
        <f>'Cost Inputs'!BQ60</f>
        <v>0</v>
      </c>
      <c r="BX98" s="161">
        <f>'Cost Inputs'!BR60</f>
        <v>0</v>
      </c>
      <c r="BY98" s="161">
        <f>'Cost Inputs'!BS60</f>
        <v>0</v>
      </c>
      <c r="BZ98" s="161">
        <f>'Cost Inputs'!BT60</f>
        <v>0</v>
      </c>
      <c r="CA98" s="161">
        <f>'Cost Inputs'!BU60</f>
        <v>0</v>
      </c>
      <c r="CB98" s="161">
        <f>'Cost Inputs'!BV60</f>
        <v>0</v>
      </c>
      <c r="CC98" s="161">
        <f>'Cost Inputs'!BW60</f>
        <v>0</v>
      </c>
      <c r="CD98" s="161">
        <f>'Cost Inputs'!BX60</f>
        <v>0</v>
      </c>
      <c r="CE98" s="161">
        <f>'Cost Inputs'!BY60</f>
        <v>0</v>
      </c>
      <c r="CF98" s="161">
        <f>'Cost Inputs'!BZ60</f>
        <v>0</v>
      </c>
      <c r="CG98" s="161">
        <f>'Cost Inputs'!CA60</f>
        <v>0</v>
      </c>
      <c r="CH98" s="161">
        <f>'Cost Inputs'!CB60</f>
        <v>0</v>
      </c>
      <c r="CI98" s="161">
        <f>'Cost Inputs'!CC60</f>
        <v>0</v>
      </c>
      <c r="CJ98" s="161">
        <f>'Cost Inputs'!CD60</f>
        <v>0</v>
      </c>
      <c r="CK98" s="161">
        <f>'Cost Inputs'!CE60</f>
        <v>0</v>
      </c>
      <c r="CL98" s="161">
        <f>'Cost Inputs'!CF60</f>
        <v>0</v>
      </c>
      <c r="CM98" s="161">
        <f>'Cost Inputs'!CG60</f>
        <v>0</v>
      </c>
      <c r="CN98" s="161">
        <f>'Cost Inputs'!CH60</f>
        <v>0</v>
      </c>
      <c r="CO98" s="161">
        <f>'Cost Inputs'!CI60</f>
        <v>0</v>
      </c>
      <c r="CP98" s="161">
        <f>'Cost Inputs'!CJ60</f>
        <v>0</v>
      </c>
    </row>
    <row r="99" spans="1:94" x14ac:dyDescent="0.3">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row>
    <row r="100" spans="1:94" x14ac:dyDescent="0.3">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row>
    <row r="101" spans="1:94" x14ac:dyDescent="0.3">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row>
    <row r="102" spans="1:94" x14ac:dyDescent="0.3">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row>
    <row r="103" spans="1:94" x14ac:dyDescent="0.3">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row>
    <row r="104" spans="1:94" x14ac:dyDescent="0.3">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row>
    <row r="105" spans="1:94" x14ac:dyDescent="0.3">
      <c r="A105" s="2">
        <f>'Cost Inputs'!A63</f>
        <v>14</v>
      </c>
      <c r="B105" s="2">
        <f>'Cost Inputs'!$C63</f>
        <v>0</v>
      </c>
      <c r="E105" s="2">
        <f>'Cost Inputs'!$E63</f>
        <v>0</v>
      </c>
      <c r="O105" s="2" t="s">
        <v>101</v>
      </c>
      <c r="P105" s="161">
        <f>'Cost Inputs'!J64</f>
        <v>0</v>
      </c>
      <c r="Q105" s="161">
        <f>'Cost Inputs'!K64</f>
        <v>0</v>
      </c>
      <c r="R105" s="161">
        <f>'Cost Inputs'!L64</f>
        <v>0</v>
      </c>
      <c r="S105" s="161">
        <f>'Cost Inputs'!M64</f>
        <v>0</v>
      </c>
      <c r="T105" s="161">
        <f>'Cost Inputs'!N64</f>
        <v>0</v>
      </c>
      <c r="U105" s="161">
        <f>'Cost Inputs'!O64</f>
        <v>0</v>
      </c>
      <c r="V105" s="161">
        <f>'Cost Inputs'!P64</f>
        <v>0</v>
      </c>
      <c r="W105" s="161">
        <f>'Cost Inputs'!Q64</f>
        <v>0</v>
      </c>
      <c r="X105" s="161">
        <f>'Cost Inputs'!R64</f>
        <v>0</v>
      </c>
      <c r="Y105" s="161">
        <f>'Cost Inputs'!S64</f>
        <v>0</v>
      </c>
      <c r="Z105" s="161">
        <f>'Cost Inputs'!T64</f>
        <v>0</v>
      </c>
      <c r="AA105" s="161">
        <f>'Cost Inputs'!U64</f>
        <v>0</v>
      </c>
      <c r="AB105" s="161">
        <f>'Cost Inputs'!V64</f>
        <v>0</v>
      </c>
      <c r="AC105" s="161">
        <f>'Cost Inputs'!W64</f>
        <v>0</v>
      </c>
      <c r="AD105" s="161">
        <f>'Cost Inputs'!X64</f>
        <v>0</v>
      </c>
      <c r="AE105" s="161">
        <f>'Cost Inputs'!Y64</f>
        <v>0</v>
      </c>
      <c r="AF105" s="161">
        <f>'Cost Inputs'!Z64</f>
        <v>0</v>
      </c>
      <c r="AG105" s="161">
        <f>'Cost Inputs'!AA64</f>
        <v>0</v>
      </c>
      <c r="AH105" s="161">
        <f>'Cost Inputs'!AB64</f>
        <v>0</v>
      </c>
      <c r="AI105" s="161">
        <f>'Cost Inputs'!AC64</f>
        <v>0</v>
      </c>
      <c r="AJ105" s="161">
        <f>'Cost Inputs'!AD64</f>
        <v>0</v>
      </c>
      <c r="AK105" s="161">
        <f>'Cost Inputs'!AE64</f>
        <v>0</v>
      </c>
      <c r="AL105" s="161">
        <f>'Cost Inputs'!AF64</f>
        <v>0</v>
      </c>
      <c r="AM105" s="161">
        <f>'Cost Inputs'!AG64</f>
        <v>0</v>
      </c>
      <c r="AN105" s="161">
        <f>'Cost Inputs'!AH64</f>
        <v>0</v>
      </c>
      <c r="AO105" s="161">
        <f>'Cost Inputs'!AI64</f>
        <v>0</v>
      </c>
      <c r="AP105" s="161">
        <f>'Cost Inputs'!AJ64</f>
        <v>0</v>
      </c>
      <c r="AQ105" s="161">
        <f>'Cost Inputs'!AK64</f>
        <v>0</v>
      </c>
      <c r="AR105" s="161">
        <f>'Cost Inputs'!AL64</f>
        <v>0</v>
      </c>
      <c r="AS105" s="161">
        <f>'Cost Inputs'!AM64</f>
        <v>0</v>
      </c>
      <c r="AT105" s="161">
        <f>'Cost Inputs'!AN64</f>
        <v>0</v>
      </c>
      <c r="AU105" s="161">
        <f>'Cost Inputs'!AO64</f>
        <v>0</v>
      </c>
      <c r="AV105" s="161">
        <f>'Cost Inputs'!AP64</f>
        <v>0</v>
      </c>
      <c r="AW105" s="161">
        <f>'Cost Inputs'!AQ64</f>
        <v>0</v>
      </c>
      <c r="AX105" s="161">
        <f>'Cost Inputs'!AR64</f>
        <v>0</v>
      </c>
      <c r="AY105" s="161">
        <f>'Cost Inputs'!AS64</f>
        <v>0</v>
      </c>
      <c r="AZ105" s="161">
        <f>'Cost Inputs'!AT64</f>
        <v>0</v>
      </c>
      <c r="BA105" s="161">
        <f>'Cost Inputs'!AU64</f>
        <v>0</v>
      </c>
      <c r="BB105" s="161">
        <f>'Cost Inputs'!AV64</f>
        <v>0</v>
      </c>
      <c r="BC105" s="161">
        <f>'Cost Inputs'!AW64</f>
        <v>0</v>
      </c>
      <c r="BD105" s="161">
        <f>'Cost Inputs'!AX64</f>
        <v>0</v>
      </c>
      <c r="BE105" s="161">
        <f>'Cost Inputs'!AY64</f>
        <v>0</v>
      </c>
      <c r="BF105" s="161">
        <f>'Cost Inputs'!AZ64</f>
        <v>0</v>
      </c>
      <c r="BG105" s="161">
        <f>'Cost Inputs'!BA64</f>
        <v>0</v>
      </c>
      <c r="BH105" s="161">
        <f>'Cost Inputs'!BB64</f>
        <v>0</v>
      </c>
      <c r="BI105" s="161">
        <f>'Cost Inputs'!BC64</f>
        <v>0</v>
      </c>
      <c r="BJ105" s="161">
        <f>'Cost Inputs'!BD64</f>
        <v>0</v>
      </c>
      <c r="BK105" s="161">
        <f>'Cost Inputs'!BE64</f>
        <v>0</v>
      </c>
      <c r="BL105" s="161">
        <f>'Cost Inputs'!BF64</f>
        <v>0</v>
      </c>
      <c r="BM105" s="161">
        <f>'Cost Inputs'!BG64</f>
        <v>0</v>
      </c>
      <c r="BN105" s="161">
        <f>'Cost Inputs'!BH64</f>
        <v>0</v>
      </c>
      <c r="BO105" s="161">
        <f>'Cost Inputs'!BI64</f>
        <v>0</v>
      </c>
      <c r="BP105" s="161">
        <f>'Cost Inputs'!BJ64</f>
        <v>0</v>
      </c>
      <c r="BQ105" s="161">
        <f>'Cost Inputs'!BK64</f>
        <v>0</v>
      </c>
      <c r="BR105" s="161">
        <f>'Cost Inputs'!BL64</f>
        <v>0</v>
      </c>
      <c r="BS105" s="161">
        <f>'Cost Inputs'!BM64</f>
        <v>0</v>
      </c>
      <c r="BT105" s="161">
        <f>'Cost Inputs'!BN64</f>
        <v>0</v>
      </c>
      <c r="BU105" s="161">
        <f>'Cost Inputs'!BO64</f>
        <v>0</v>
      </c>
      <c r="BV105" s="161">
        <f>'Cost Inputs'!BP64</f>
        <v>0</v>
      </c>
      <c r="BW105" s="161">
        <f>'Cost Inputs'!BQ64</f>
        <v>0</v>
      </c>
      <c r="BX105" s="161">
        <f>'Cost Inputs'!BR64</f>
        <v>0</v>
      </c>
      <c r="BY105" s="161">
        <f>'Cost Inputs'!BS64</f>
        <v>0</v>
      </c>
      <c r="BZ105" s="161">
        <f>'Cost Inputs'!BT64</f>
        <v>0</v>
      </c>
      <c r="CA105" s="161">
        <f>'Cost Inputs'!BU64</f>
        <v>0</v>
      </c>
      <c r="CB105" s="161">
        <f>'Cost Inputs'!BV64</f>
        <v>0</v>
      </c>
      <c r="CC105" s="161">
        <f>'Cost Inputs'!BW64</f>
        <v>0</v>
      </c>
      <c r="CD105" s="161">
        <f>'Cost Inputs'!BX64</f>
        <v>0</v>
      </c>
      <c r="CE105" s="161">
        <f>'Cost Inputs'!BY64</f>
        <v>0</v>
      </c>
      <c r="CF105" s="161">
        <f>'Cost Inputs'!BZ64</f>
        <v>0</v>
      </c>
      <c r="CG105" s="161">
        <f>'Cost Inputs'!CA64</f>
        <v>0</v>
      </c>
      <c r="CH105" s="161">
        <f>'Cost Inputs'!CB64</f>
        <v>0</v>
      </c>
      <c r="CI105" s="161">
        <f>'Cost Inputs'!CC64</f>
        <v>0</v>
      </c>
      <c r="CJ105" s="161">
        <f>'Cost Inputs'!CD64</f>
        <v>0</v>
      </c>
      <c r="CK105" s="161">
        <f>'Cost Inputs'!CE64</f>
        <v>0</v>
      </c>
      <c r="CL105" s="161">
        <f>'Cost Inputs'!CF64</f>
        <v>0</v>
      </c>
      <c r="CM105" s="161">
        <f>'Cost Inputs'!CG64</f>
        <v>0</v>
      </c>
      <c r="CN105" s="161">
        <f>'Cost Inputs'!CH64</f>
        <v>0</v>
      </c>
      <c r="CO105" s="161">
        <f>'Cost Inputs'!CI64</f>
        <v>0</v>
      </c>
      <c r="CP105" s="161">
        <f>'Cost Inputs'!CJ64</f>
        <v>0</v>
      </c>
    </row>
    <row r="106" spans="1:94" x14ac:dyDescent="0.3">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row>
    <row r="107" spans="1:94" x14ac:dyDescent="0.3">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row>
    <row r="108" spans="1:94" x14ac:dyDescent="0.3">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row>
    <row r="109" spans="1:94" x14ac:dyDescent="0.3">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row>
    <row r="110" spans="1:94" x14ac:dyDescent="0.3">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row>
    <row r="111" spans="1:94" x14ac:dyDescent="0.3">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row>
    <row r="112" spans="1:94" x14ac:dyDescent="0.3">
      <c r="A112" s="2">
        <f>'Cost Inputs'!A67</f>
        <v>15</v>
      </c>
      <c r="B112" s="2">
        <f>'Cost Inputs'!$C67</f>
        <v>0</v>
      </c>
      <c r="E112" s="2">
        <f>'Cost Inputs'!$E67</f>
        <v>0</v>
      </c>
      <c r="O112" s="2" t="s">
        <v>101</v>
      </c>
      <c r="P112" s="161">
        <f>'Cost Inputs'!J68</f>
        <v>0</v>
      </c>
      <c r="Q112" s="161">
        <f>'Cost Inputs'!K68</f>
        <v>0</v>
      </c>
      <c r="R112" s="161">
        <f>'Cost Inputs'!L68</f>
        <v>0</v>
      </c>
      <c r="S112" s="161">
        <f>'Cost Inputs'!M68</f>
        <v>0</v>
      </c>
      <c r="T112" s="161">
        <f>'Cost Inputs'!N68</f>
        <v>0</v>
      </c>
      <c r="U112" s="161">
        <f>'Cost Inputs'!O68</f>
        <v>0</v>
      </c>
      <c r="V112" s="161">
        <f>'Cost Inputs'!P68</f>
        <v>0</v>
      </c>
      <c r="W112" s="161">
        <f>'Cost Inputs'!Q68</f>
        <v>0</v>
      </c>
      <c r="X112" s="161">
        <f>'Cost Inputs'!R68</f>
        <v>0</v>
      </c>
      <c r="Y112" s="161">
        <f>'Cost Inputs'!S68</f>
        <v>0</v>
      </c>
      <c r="Z112" s="161">
        <f>'Cost Inputs'!T68</f>
        <v>0</v>
      </c>
      <c r="AA112" s="161">
        <f>'Cost Inputs'!U68</f>
        <v>0</v>
      </c>
      <c r="AB112" s="161">
        <f>'Cost Inputs'!V68</f>
        <v>0</v>
      </c>
      <c r="AC112" s="161">
        <f>'Cost Inputs'!W68</f>
        <v>0</v>
      </c>
      <c r="AD112" s="161">
        <f>'Cost Inputs'!X68</f>
        <v>0</v>
      </c>
      <c r="AE112" s="161">
        <f>'Cost Inputs'!Y68</f>
        <v>0</v>
      </c>
      <c r="AF112" s="161">
        <f>'Cost Inputs'!Z68</f>
        <v>0</v>
      </c>
      <c r="AG112" s="161">
        <f>'Cost Inputs'!AA68</f>
        <v>0</v>
      </c>
      <c r="AH112" s="161">
        <f>'Cost Inputs'!AB68</f>
        <v>0</v>
      </c>
      <c r="AI112" s="161">
        <f>'Cost Inputs'!AC68</f>
        <v>0</v>
      </c>
      <c r="AJ112" s="161">
        <f>'Cost Inputs'!AD68</f>
        <v>0</v>
      </c>
      <c r="AK112" s="161">
        <f>'Cost Inputs'!AE68</f>
        <v>0</v>
      </c>
      <c r="AL112" s="161">
        <f>'Cost Inputs'!AF68</f>
        <v>0</v>
      </c>
      <c r="AM112" s="161">
        <f>'Cost Inputs'!AG68</f>
        <v>0</v>
      </c>
      <c r="AN112" s="161">
        <f>'Cost Inputs'!AH68</f>
        <v>0</v>
      </c>
      <c r="AO112" s="161">
        <f>'Cost Inputs'!AI68</f>
        <v>0</v>
      </c>
      <c r="AP112" s="161">
        <f>'Cost Inputs'!AJ68</f>
        <v>0</v>
      </c>
      <c r="AQ112" s="161">
        <f>'Cost Inputs'!AK68</f>
        <v>0</v>
      </c>
      <c r="AR112" s="161">
        <f>'Cost Inputs'!AL68</f>
        <v>0</v>
      </c>
      <c r="AS112" s="161">
        <f>'Cost Inputs'!AM68</f>
        <v>0</v>
      </c>
      <c r="AT112" s="161">
        <f>'Cost Inputs'!AN68</f>
        <v>0</v>
      </c>
      <c r="AU112" s="161">
        <f>'Cost Inputs'!AO68</f>
        <v>0</v>
      </c>
      <c r="AV112" s="161">
        <f>'Cost Inputs'!AP68</f>
        <v>0</v>
      </c>
      <c r="AW112" s="161">
        <f>'Cost Inputs'!AQ68</f>
        <v>0</v>
      </c>
      <c r="AX112" s="161">
        <f>'Cost Inputs'!AR68</f>
        <v>0</v>
      </c>
      <c r="AY112" s="161">
        <f>'Cost Inputs'!AS68</f>
        <v>0</v>
      </c>
      <c r="AZ112" s="161">
        <f>'Cost Inputs'!AT68</f>
        <v>0</v>
      </c>
      <c r="BA112" s="161">
        <f>'Cost Inputs'!AU68</f>
        <v>0</v>
      </c>
      <c r="BB112" s="161">
        <f>'Cost Inputs'!AV68</f>
        <v>0</v>
      </c>
      <c r="BC112" s="161">
        <f>'Cost Inputs'!AW68</f>
        <v>0</v>
      </c>
      <c r="BD112" s="161">
        <f>'Cost Inputs'!AX68</f>
        <v>0</v>
      </c>
      <c r="BE112" s="161">
        <f>'Cost Inputs'!AY68</f>
        <v>0</v>
      </c>
      <c r="BF112" s="161">
        <f>'Cost Inputs'!AZ68</f>
        <v>0</v>
      </c>
      <c r="BG112" s="161">
        <f>'Cost Inputs'!BA68</f>
        <v>0</v>
      </c>
      <c r="BH112" s="161">
        <f>'Cost Inputs'!BB68</f>
        <v>0</v>
      </c>
      <c r="BI112" s="161">
        <f>'Cost Inputs'!BC68</f>
        <v>0</v>
      </c>
      <c r="BJ112" s="161">
        <f>'Cost Inputs'!BD68</f>
        <v>0</v>
      </c>
      <c r="BK112" s="161">
        <f>'Cost Inputs'!BE68</f>
        <v>0</v>
      </c>
      <c r="BL112" s="161">
        <f>'Cost Inputs'!BF68</f>
        <v>0</v>
      </c>
      <c r="BM112" s="161">
        <f>'Cost Inputs'!BG68</f>
        <v>0</v>
      </c>
      <c r="BN112" s="161">
        <f>'Cost Inputs'!BH68</f>
        <v>0</v>
      </c>
      <c r="BO112" s="161">
        <f>'Cost Inputs'!BI68</f>
        <v>0</v>
      </c>
      <c r="BP112" s="161">
        <f>'Cost Inputs'!BJ68</f>
        <v>0</v>
      </c>
      <c r="BQ112" s="161">
        <f>'Cost Inputs'!BK68</f>
        <v>0</v>
      </c>
      <c r="BR112" s="161">
        <f>'Cost Inputs'!BL68</f>
        <v>0</v>
      </c>
      <c r="BS112" s="161">
        <f>'Cost Inputs'!BM68</f>
        <v>0</v>
      </c>
      <c r="BT112" s="161">
        <f>'Cost Inputs'!BN68</f>
        <v>0</v>
      </c>
      <c r="BU112" s="161">
        <f>'Cost Inputs'!BO68</f>
        <v>0</v>
      </c>
      <c r="BV112" s="161">
        <f>'Cost Inputs'!BP68</f>
        <v>0</v>
      </c>
      <c r="BW112" s="161">
        <f>'Cost Inputs'!BQ68</f>
        <v>0</v>
      </c>
      <c r="BX112" s="161">
        <f>'Cost Inputs'!BR68</f>
        <v>0</v>
      </c>
      <c r="BY112" s="161">
        <f>'Cost Inputs'!BS68</f>
        <v>0</v>
      </c>
      <c r="BZ112" s="161">
        <f>'Cost Inputs'!BT68</f>
        <v>0</v>
      </c>
      <c r="CA112" s="161">
        <f>'Cost Inputs'!BU68</f>
        <v>0</v>
      </c>
      <c r="CB112" s="161">
        <f>'Cost Inputs'!BV68</f>
        <v>0</v>
      </c>
      <c r="CC112" s="161">
        <f>'Cost Inputs'!BW68</f>
        <v>0</v>
      </c>
      <c r="CD112" s="161">
        <f>'Cost Inputs'!BX68</f>
        <v>0</v>
      </c>
      <c r="CE112" s="161">
        <f>'Cost Inputs'!BY68</f>
        <v>0</v>
      </c>
      <c r="CF112" s="161">
        <f>'Cost Inputs'!BZ68</f>
        <v>0</v>
      </c>
      <c r="CG112" s="161">
        <f>'Cost Inputs'!CA68</f>
        <v>0</v>
      </c>
      <c r="CH112" s="161">
        <f>'Cost Inputs'!CB68</f>
        <v>0</v>
      </c>
      <c r="CI112" s="161">
        <f>'Cost Inputs'!CC68</f>
        <v>0</v>
      </c>
      <c r="CJ112" s="161">
        <f>'Cost Inputs'!CD68</f>
        <v>0</v>
      </c>
      <c r="CK112" s="161">
        <f>'Cost Inputs'!CE68</f>
        <v>0</v>
      </c>
      <c r="CL112" s="161">
        <f>'Cost Inputs'!CF68</f>
        <v>0</v>
      </c>
      <c r="CM112" s="161">
        <f>'Cost Inputs'!CG68</f>
        <v>0</v>
      </c>
      <c r="CN112" s="161">
        <f>'Cost Inputs'!CH68</f>
        <v>0</v>
      </c>
      <c r="CO112" s="161">
        <f>'Cost Inputs'!CI68</f>
        <v>0</v>
      </c>
      <c r="CP112" s="161">
        <f>'Cost Inputs'!CJ68</f>
        <v>0</v>
      </c>
    </row>
    <row r="113" spans="1:94" x14ac:dyDescent="0.3">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row>
    <row r="114" spans="1:94" x14ac:dyDescent="0.3">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row>
    <row r="115" spans="1:94" x14ac:dyDescent="0.3">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row>
    <row r="116" spans="1:94" x14ac:dyDescent="0.3">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row>
    <row r="117" spans="1:94" x14ac:dyDescent="0.3">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row>
    <row r="118" spans="1:94" x14ac:dyDescent="0.3">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row>
    <row r="119" spans="1:94" x14ac:dyDescent="0.3">
      <c r="A119" s="2">
        <f>'Cost Inputs'!A71</f>
        <v>16</v>
      </c>
      <c r="B119" s="2">
        <f>'Cost Inputs'!$C71</f>
        <v>0</v>
      </c>
      <c r="E119" s="2">
        <f>'Cost Inputs'!$E71</f>
        <v>0</v>
      </c>
      <c r="O119" s="2" t="s">
        <v>101</v>
      </c>
      <c r="P119" s="161">
        <f>'Cost Inputs'!J72</f>
        <v>0</v>
      </c>
      <c r="Q119" s="161">
        <f>'Cost Inputs'!K72</f>
        <v>0</v>
      </c>
      <c r="R119" s="161">
        <f>'Cost Inputs'!L72</f>
        <v>0</v>
      </c>
      <c r="S119" s="161">
        <f>'Cost Inputs'!M72</f>
        <v>0</v>
      </c>
      <c r="T119" s="161">
        <f>'Cost Inputs'!N72</f>
        <v>0</v>
      </c>
      <c r="U119" s="161">
        <f>'Cost Inputs'!O72</f>
        <v>0</v>
      </c>
      <c r="V119" s="161">
        <f>'Cost Inputs'!P72</f>
        <v>0</v>
      </c>
      <c r="W119" s="161">
        <f>'Cost Inputs'!Q72</f>
        <v>0</v>
      </c>
      <c r="X119" s="161">
        <f>'Cost Inputs'!R72</f>
        <v>0</v>
      </c>
      <c r="Y119" s="161">
        <f>'Cost Inputs'!S72</f>
        <v>0</v>
      </c>
      <c r="Z119" s="161">
        <f>'Cost Inputs'!T72</f>
        <v>0</v>
      </c>
      <c r="AA119" s="161">
        <f>'Cost Inputs'!U72</f>
        <v>0</v>
      </c>
      <c r="AB119" s="161">
        <f>'Cost Inputs'!V72</f>
        <v>0</v>
      </c>
      <c r="AC119" s="161">
        <f>'Cost Inputs'!W72</f>
        <v>0</v>
      </c>
      <c r="AD119" s="161">
        <f>'Cost Inputs'!X72</f>
        <v>0</v>
      </c>
      <c r="AE119" s="161">
        <f>'Cost Inputs'!Y72</f>
        <v>0</v>
      </c>
      <c r="AF119" s="161">
        <f>'Cost Inputs'!Z72</f>
        <v>0</v>
      </c>
      <c r="AG119" s="161">
        <f>'Cost Inputs'!AA72</f>
        <v>0</v>
      </c>
      <c r="AH119" s="161">
        <f>'Cost Inputs'!AB72</f>
        <v>0</v>
      </c>
      <c r="AI119" s="161">
        <f>'Cost Inputs'!AC72</f>
        <v>0</v>
      </c>
      <c r="AJ119" s="161">
        <f>'Cost Inputs'!AD72</f>
        <v>0</v>
      </c>
      <c r="AK119" s="161">
        <f>'Cost Inputs'!AE72</f>
        <v>0</v>
      </c>
      <c r="AL119" s="161">
        <f>'Cost Inputs'!AF72</f>
        <v>0</v>
      </c>
      <c r="AM119" s="161">
        <f>'Cost Inputs'!AG72</f>
        <v>0</v>
      </c>
      <c r="AN119" s="161">
        <f>'Cost Inputs'!AH72</f>
        <v>0</v>
      </c>
      <c r="AO119" s="161">
        <f>'Cost Inputs'!AI72</f>
        <v>0</v>
      </c>
      <c r="AP119" s="161">
        <f>'Cost Inputs'!AJ72</f>
        <v>0</v>
      </c>
      <c r="AQ119" s="161">
        <f>'Cost Inputs'!AK72</f>
        <v>0</v>
      </c>
      <c r="AR119" s="161">
        <f>'Cost Inputs'!AL72</f>
        <v>0</v>
      </c>
      <c r="AS119" s="161">
        <f>'Cost Inputs'!AM72</f>
        <v>0</v>
      </c>
      <c r="AT119" s="161">
        <f>'Cost Inputs'!AN72</f>
        <v>0</v>
      </c>
      <c r="AU119" s="161">
        <f>'Cost Inputs'!AO72</f>
        <v>0</v>
      </c>
      <c r="AV119" s="161">
        <f>'Cost Inputs'!AP72</f>
        <v>0</v>
      </c>
      <c r="AW119" s="161">
        <f>'Cost Inputs'!AQ72</f>
        <v>0</v>
      </c>
      <c r="AX119" s="161">
        <f>'Cost Inputs'!AR72</f>
        <v>0</v>
      </c>
      <c r="AY119" s="161">
        <f>'Cost Inputs'!AS72</f>
        <v>0</v>
      </c>
      <c r="AZ119" s="161">
        <f>'Cost Inputs'!AT72</f>
        <v>0</v>
      </c>
      <c r="BA119" s="161">
        <f>'Cost Inputs'!AU72</f>
        <v>0</v>
      </c>
      <c r="BB119" s="161">
        <f>'Cost Inputs'!AV72</f>
        <v>0</v>
      </c>
      <c r="BC119" s="161">
        <f>'Cost Inputs'!AW72</f>
        <v>0</v>
      </c>
      <c r="BD119" s="161">
        <f>'Cost Inputs'!AX72</f>
        <v>0</v>
      </c>
      <c r="BE119" s="161">
        <f>'Cost Inputs'!AY72</f>
        <v>0</v>
      </c>
      <c r="BF119" s="161">
        <f>'Cost Inputs'!AZ72</f>
        <v>0</v>
      </c>
      <c r="BG119" s="161">
        <f>'Cost Inputs'!BA72</f>
        <v>0</v>
      </c>
      <c r="BH119" s="161">
        <f>'Cost Inputs'!BB72</f>
        <v>0</v>
      </c>
      <c r="BI119" s="161">
        <f>'Cost Inputs'!BC72</f>
        <v>0</v>
      </c>
      <c r="BJ119" s="161">
        <f>'Cost Inputs'!BD72</f>
        <v>0</v>
      </c>
      <c r="BK119" s="161">
        <f>'Cost Inputs'!BE72</f>
        <v>0</v>
      </c>
      <c r="BL119" s="161">
        <f>'Cost Inputs'!BF72</f>
        <v>0</v>
      </c>
      <c r="BM119" s="161">
        <f>'Cost Inputs'!BG72</f>
        <v>0</v>
      </c>
      <c r="BN119" s="161">
        <f>'Cost Inputs'!BH72</f>
        <v>0</v>
      </c>
      <c r="BO119" s="161">
        <f>'Cost Inputs'!BI72</f>
        <v>0</v>
      </c>
      <c r="BP119" s="161">
        <f>'Cost Inputs'!BJ72</f>
        <v>0</v>
      </c>
      <c r="BQ119" s="161">
        <f>'Cost Inputs'!BK72</f>
        <v>0</v>
      </c>
      <c r="BR119" s="161">
        <f>'Cost Inputs'!BL72</f>
        <v>0</v>
      </c>
      <c r="BS119" s="161">
        <f>'Cost Inputs'!BM72</f>
        <v>0</v>
      </c>
      <c r="BT119" s="161">
        <f>'Cost Inputs'!BN72</f>
        <v>0</v>
      </c>
      <c r="BU119" s="161">
        <f>'Cost Inputs'!BO72</f>
        <v>0</v>
      </c>
      <c r="BV119" s="161">
        <f>'Cost Inputs'!BP72</f>
        <v>0</v>
      </c>
      <c r="BW119" s="161">
        <f>'Cost Inputs'!BQ72</f>
        <v>0</v>
      </c>
      <c r="BX119" s="161">
        <f>'Cost Inputs'!BR72</f>
        <v>0</v>
      </c>
      <c r="BY119" s="161">
        <f>'Cost Inputs'!BS72</f>
        <v>0</v>
      </c>
      <c r="BZ119" s="161">
        <f>'Cost Inputs'!BT72</f>
        <v>0</v>
      </c>
      <c r="CA119" s="161">
        <f>'Cost Inputs'!BU72</f>
        <v>0</v>
      </c>
      <c r="CB119" s="161">
        <f>'Cost Inputs'!BV72</f>
        <v>0</v>
      </c>
      <c r="CC119" s="161">
        <f>'Cost Inputs'!BW72</f>
        <v>0</v>
      </c>
      <c r="CD119" s="161">
        <f>'Cost Inputs'!BX72</f>
        <v>0</v>
      </c>
      <c r="CE119" s="161">
        <f>'Cost Inputs'!BY72</f>
        <v>0</v>
      </c>
      <c r="CF119" s="161">
        <f>'Cost Inputs'!BZ72</f>
        <v>0</v>
      </c>
      <c r="CG119" s="161">
        <f>'Cost Inputs'!CA72</f>
        <v>0</v>
      </c>
      <c r="CH119" s="161">
        <f>'Cost Inputs'!CB72</f>
        <v>0</v>
      </c>
      <c r="CI119" s="161">
        <f>'Cost Inputs'!CC72</f>
        <v>0</v>
      </c>
      <c r="CJ119" s="161">
        <f>'Cost Inputs'!CD72</f>
        <v>0</v>
      </c>
      <c r="CK119" s="161">
        <f>'Cost Inputs'!CE72</f>
        <v>0</v>
      </c>
      <c r="CL119" s="161">
        <f>'Cost Inputs'!CF72</f>
        <v>0</v>
      </c>
      <c r="CM119" s="161">
        <f>'Cost Inputs'!CG72</f>
        <v>0</v>
      </c>
      <c r="CN119" s="161">
        <f>'Cost Inputs'!CH72</f>
        <v>0</v>
      </c>
      <c r="CO119" s="161">
        <f>'Cost Inputs'!CI72</f>
        <v>0</v>
      </c>
      <c r="CP119" s="161">
        <f>'Cost Inputs'!CJ72</f>
        <v>0</v>
      </c>
    </row>
    <row r="120" spans="1:94" x14ac:dyDescent="0.3">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row>
    <row r="121" spans="1:94" x14ac:dyDescent="0.3">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row>
    <row r="122" spans="1:94" x14ac:dyDescent="0.3">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row>
    <row r="123" spans="1:94" x14ac:dyDescent="0.3">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row>
    <row r="124" spans="1:94" x14ac:dyDescent="0.3">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row>
    <row r="125" spans="1:94" x14ac:dyDescent="0.3">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row>
    <row r="126" spans="1:94" x14ac:dyDescent="0.3">
      <c r="A126" s="2">
        <f>'Cost Inputs'!A75</f>
        <v>17</v>
      </c>
      <c r="B126" s="2">
        <f>'Cost Inputs'!$C75</f>
        <v>0</v>
      </c>
      <c r="E126" s="2">
        <f>'Cost Inputs'!$E75</f>
        <v>0</v>
      </c>
      <c r="O126" s="2" t="s">
        <v>101</v>
      </c>
      <c r="P126" s="161">
        <f>'Cost Inputs'!J76</f>
        <v>0</v>
      </c>
      <c r="Q126" s="161">
        <f>'Cost Inputs'!K76</f>
        <v>0</v>
      </c>
      <c r="R126" s="161">
        <f>'Cost Inputs'!L76</f>
        <v>0</v>
      </c>
      <c r="S126" s="161">
        <f>'Cost Inputs'!M76</f>
        <v>0</v>
      </c>
      <c r="T126" s="161">
        <f>'Cost Inputs'!N76</f>
        <v>0</v>
      </c>
      <c r="U126" s="161">
        <f>'Cost Inputs'!O76</f>
        <v>0</v>
      </c>
      <c r="V126" s="161">
        <f>'Cost Inputs'!P76</f>
        <v>0</v>
      </c>
      <c r="W126" s="161">
        <f>'Cost Inputs'!Q76</f>
        <v>0</v>
      </c>
      <c r="X126" s="161">
        <f>'Cost Inputs'!R76</f>
        <v>0</v>
      </c>
      <c r="Y126" s="161">
        <f>'Cost Inputs'!S76</f>
        <v>0</v>
      </c>
      <c r="Z126" s="161">
        <f>'Cost Inputs'!T76</f>
        <v>0</v>
      </c>
      <c r="AA126" s="161">
        <f>'Cost Inputs'!U76</f>
        <v>0</v>
      </c>
      <c r="AB126" s="161">
        <f>'Cost Inputs'!V76</f>
        <v>0</v>
      </c>
      <c r="AC126" s="161">
        <f>'Cost Inputs'!W76</f>
        <v>0</v>
      </c>
      <c r="AD126" s="161">
        <f>'Cost Inputs'!X76</f>
        <v>0</v>
      </c>
      <c r="AE126" s="161">
        <f>'Cost Inputs'!Y76</f>
        <v>0</v>
      </c>
      <c r="AF126" s="161">
        <f>'Cost Inputs'!Z76</f>
        <v>0</v>
      </c>
      <c r="AG126" s="161">
        <f>'Cost Inputs'!AA76</f>
        <v>0</v>
      </c>
      <c r="AH126" s="161">
        <f>'Cost Inputs'!AB76</f>
        <v>0</v>
      </c>
      <c r="AI126" s="161">
        <f>'Cost Inputs'!AC76</f>
        <v>0</v>
      </c>
      <c r="AJ126" s="161">
        <f>'Cost Inputs'!AD76</f>
        <v>0</v>
      </c>
      <c r="AK126" s="161">
        <f>'Cost Inputs'!AE76</f>
        <v>0</v>
      </c>
      <c r="AL126" s="161">
        <f>'Cost Inputs'!AF76</f>
        <v>0</v>
      </c>
      <c r="AM126" s="161">
        <f>'Cost Inputs'!AG76</f>
        <v>0</v>
      </c>
      <c r="AN126" s="161">
        <f>'Cost Inputs'!AH76</f>
        <v>0</v>
      </c>
      <c r="AO126" s="161">
        <f>'Cost Inputs'!AI76</f>
        <v>0</v>
      </c>
      <c r="AP126" s="161">
        <f>'Cost Inputs'!AJ76</f>
        <v>0</v>
      </c>
      <c r="AQ126" s="161">
        <f>'Cost Inputs'!AK76</f>
        <v>0</v>
      </c>
      <c r="AR126" s="161">
        <f>'Cost Inputs'!AL76</f>
        <v>0</v>
      </c>
      <c r="AS126" s="161">
        <f>'Cost Inputs'!AM76</f>
        <v>0</v>
      </c>
      <c r="AT126" s="161">
        <f>'Cost Inputs'!AN76</f>
        <v>0</v>
      </c>
      <c r="AU126" s="161">
        <f>'Cost Inputs'!AO76</f>
        <v>0</v>
      </c>
      <c r="AV126" s="161">
        <f>'Cost Inputs'!AP76</f>
        <v>0</v>
      </c>
      <c r="AW126" s="161">
        <f>'Cost Inputs'!AQ76</f>
        <v>0</v>
      </c>
      <c r="AX126" s="161">
        <f>'Cost Inputs'!AR76</f>
        <v>0</v>
      </c>
      <c r="AY126" s="161">
        <f>'Cost Inputs'!AS76</f>
        <v>0</v>
      </c>
      <c r="AZ126" s="161">
        <f>'Cost Inputs'!AT76</f>
        <v>0</v>
      </c>
      <c r="BA126" s="161">
        <f>'Cost Inputs'!AU76</f>
        <v>0</v>
      </c>
      <c r="BB126" s="161">
        <f>'Cost Inputs'!AV76</f>
        <v>0</v>
      </c>
      <c r="BC126" s="161">
        <f>'Cost Inputs'!AW76</f>
        <v>0</v>
      </c>
      <c r="BD126" s="161">
        <f>'Cost Inputs'!AX76</f>
        <v>0</v>
      </c>
      <c r="BE126" s="161">
        <f>'Cost Inputs'!AY76</f>
        <v>0</v>
      </c>
      <c r="BF126" s="161">
        <f>'Cost Inputs'!AZ76</f>
        <v>0</v>
      </c>
      <c r="BG126" s="161">
        <f>'Cost Inputs'!BA76</f>
        <v>0</v>
      </c>
      <c r="BH126" s="161">
        <f>'Cost Inputs'!BB76</f>
        <v>0</v>
      </c>
      <c r="BI126" s="161">
        <f>'Cost Inputs'!BC76</f>
        <v>0</v>
      </c>
      <c r="BJ126" s="161">
        <f>'Cost Inputs'!BD76</f>
        <v>0</v>
      </c>
      <c r="BK126" s="161">
        <f>'Cost Inputs'!BE76</f>
        <v>0</v>
      </c>
      <c r="BL126" s="161">
        <f>'Cost Inputs'!BF76</f>
        <v>0</v>
      </c>
      <c r="BM126" s="161">
        <f>'Cost Inputs'!BG76</f>
        <v>0</v>
      </c>
      <c r="BN126" s="161">
        <f>'Cost Inputs'!BH76</f>
        <v>0</v>
      </c>
      <c r="BO126" s="161">
        <f>'Cost Inputs'!BI76</f>
        <v>0</v>
      </c>
      <c r="BP126" s="161">
        <f>'Cost Inputs'!BJ76</f>
        <v>0</v>
      </c>
      <c r="BQ126" s="161">
        <f>'Cost Inputs'!BK76</f>
        <v>0</v>
      </c>
      <c r="BR126" s="161">
        <f>'Cost Inputs'!BL76</f>
        <v>0</v>
      </c>
      <c r="BS126" s="161">
        <f>'Cost Inputs'!BM76</f>
        <v>0</v>
      </c>
      <c r="BT126" s="161">
        <f>'Cost Inputs'!BN76</f>
        <v>0</v>
      </c>
      <c r="BU126" s="161">
        <f>'Cost Inputs'!BO76</f>
        <v>0</v>
      </c>
      <c r="BV126" s="161">
        <f>'Cost Inputs'!BP76</f>
        <v>0</v>
      </c>
      <c r="BW126" s="161">
        <f>'Cost Inputs'!BQ76</f>
        <v>0</v>
      </c>
      <c r="BX126" s="161">
        <f>'Cost Inputs'!BR76</f>
        <v>0</v>
      </c>
      <c r="BY126" s="161">
        <f>'Cost Inputs'!BS76</f>
        <v>0</v>
      </c>
      <c r="BZ126" s="161">
        <f>'Cost Inputs'!BT76</f>
        <v>0</v>
      </c>
      <c r="CA126" s="161">
        <f>'Cost Inputs'!BU76</f>
        <v>0</v>
      </c>
      <c r="CB126" s="161">
        <f>'Cost Inputs'!BV76</f>
        <v>0</v>
      </c>
      <c r="CC126" s="161">
        <f>'Cost Inputs'!BW76</f>
        <v>0</v>
      </c>
      <c r="CD126" s="161">
        <f>'Cost Inputs'!BX76</f>
        <v>0</v>
      </c>
      <c r="CE126" s="161">
        <f>'Cost Inputs'!BY76</f>
        <v>0</v>
      </c>
      <c r="CF126" s="161">
        <f>'Cost Inputs'!BZ76</f>
        <v>0</v>
      </c>
      <c r="CG126" s="161">
        <f>'Cost Inputs'!CA76</f>
        <v>0</v>
      </c>
      <c r="CH126" s="161">
        <f>'Cost Inputs'!CB76</f>
        <v>0</v>
      </c>
      <c r="CI126" s="161">
        <f>'Cost Inputs'!CC76</f>
        <v>0</v>
      </c>
      <c r="CJ126" s="161">
        <f>'Cost Inputs'!CD76</f>
        <v>0</v>
      </c>
      <c r="CK126" s="161">
        <f>'Cost Inputs'!CE76</f>
        <v>0</v>
      </c>
      <c r="CL126" s="161">
        <f>'Cost Inputs'!CF76</f>
        <v>0</v>
      </c>
      <c r="CM126" s="161">
        <f>'Cost Inputs'!CG76</f>
        <v>0</v>
      </c>
      <c r="CN126" s="161">
        <f>'Cost Inputs'!CH76</f>
        <v>0</v>
      </c>
      <c r="CO126" s="161">
        <f>'Cost Inputs'!CI76</f>
        <v>0</v>
      </c>
      <c r="CP126" s="161">
        <f>'Cost Inputs'!CJ76</f>
        <v>0</v>
      </c>
    </row>
    <row r="127" spans="1:94" x14ac:dyDescent="0.3">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row>
    <row r="128" spans="1:94" x14ac:dyDescent="0.3">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row>
    <row r="129" spans="1:94" x14ac:dyDescent="0.3">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row>
    <row r="130" spans="1:94" x14ac:dyDescent="0.3">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row>
    <row r="131" spans="1:94" x14ac:dyDescent="0.3">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row>
    <row r="132" spans="1:94" x14ac:dyDescent="0.3">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row>
    <row r="133" spans="1:94" x14ac:dyDescent="0.3">
      <c r="A133" s="2">
        <f>'Cost Inputs'!A79</f>
        <v>18</v>
      </c>
      <c r="B133" s="2">
        <f>'Cost Inputs'!$C79</f>
        <v>0</v>
      </c>
      <c r="E133" s="2">
        <f>'Cost Inputs'!$E79</f>
        <v>0</v>
      </c>
      <c r="O133" s="2" t="s">
        <v>101</v>
      </c>
      <c r="P133" s="161">
        <f>'Cost Inputs'!J80</f>
        <v>0</v>
      </c>
      <c r="Q133" s="161">
        <f>'Cost Inputs'!K80</f>
        <v>0</v>
      </c>
      <c r="R133" s="161">
        <f>'Cost Inputs'!L80</f>
        <v>0</v>
      </c>
      <c r="S133" s="161">
        <f>'Cost Inputs'!M80</f>
        <v>0</v>
      </c>
      <c r="T133" s="161">
        <f>'Cost Inputs'!N80</f>
        <v>0</v>
      </c>
      <c r="U133" s="161">
        <f>'Cost Inputs'!O80</f>
        <v>0</v>
      </c>
      <c r="V133" s="161">
        <f>'Cost Inputs'!P80</f>
        <v>0</v>
      </c>
      <c r="W133" s="161">
        <f>'Cost Inputs'!Q80</f>
        <v>0</v>
      </c>
      <c r="X133" s="161">
        <f>'Cost Inputs'!R80</f>
        <v>0</v>
      </c>
      <c r="Y133" s="161">
        <f>'Cost Inputs'!S80</f>
        <v>0</v>
      </c>
      <c r="Z133" s="161">
        <f>'Cost Inputs'!T80</f>
        <v>0</v>
      </c>
      <c r="AA133" s="161">
        <f>'Cost Inputs'!U80</f>
        <v>0</v>
      </c>
      <c r="AB133" s="161">
        <f>'Cost Inputs'!V80</f>
        <v>0</v>
      </c>
      <c r="AC133" s="161">
        <f>'Cost Inputs'!W80</f>
        <v>0</v>
      </c>
      <c r="AD133" s="161">
        <f>'Cost Inputs'!X80</f>
        <v>0</v>
      </c>
      <c r="AE133" s="161">
        <f>'Cost Inputs'!Y80</f>
        <v>0</v>
      </c>
      <c r="AF133" s="161">
        <f>'Cost Inputs'!Z80</f>
        <v>0</v>
      </c>
      <c r="AG133" s="161">
        <f>'Cost Inputs'!AA80</f>
        <v>0</v>
      </c>
      <c r="AH133" s="161">
        <f>'Cost Inputs'!AB80</f>
        <v>0</v>
      </c>
      <c r="AI133" s="161">
        <f>'Cost Inputs'!AC80</f>
        <v>0</v>
      </c>
      <c r="AJ133" s="161">
        <f>'Cost Inputs'!AD80</f>
        <v>0</v>
      </c>
      <c r="AK133" s="161">
        <f>'Cost Inputs'!AE80</f>
        <v>0</v>
      </c>
      <c r="AL133" s="161">
        <f>'Cost Inputs'!AF80</f>
        <v>0</v>
      </c>
      <c r="AM133" s="161">
        <f>'Cost Inputs'!AG80</f>
        <v>0</v>
      </c>
      <c r="AN133" s="161">
        <f>'Cost Inputs'!AH80</f>
        <v>0</v>
      </c>
      <c r="AO133" s="161">
        <f>'Cost Inputs'!AI80</f>
        <v>0</v>
      </c>
      <c r="AP133" s="161">
        <f>'Cost Inputs'!AJ80</f>
        <v>0</v>
      </c>
      <c r="AQ133" s="161">
        <f>'Cost Inputs'!AK80</f>
        <v>0</v>
      </c>
      <c r="AR133" s="161">
        <f>'Cost Inputs'!AL80</f>
        <v>0</v>
      </c>
      <c r="AS133" s="161">
        <f>'Cost Inputs'!AM80</f>
        <v>0</v>
      </c>
      <c r="AT133" s="161">
        <f>'Cost Inputs'!AN80</f>
        <v>0</v>
      </c>
      <c r="AU133" s="161">
        <f>'Cost Inputs'!AO80</f>
        <v>0</v>
      </c>
      <c r="AV133" s="161">
        <f>'Cost Inputs'!AP80</f>
        <v>0</v>
      </c>
      <c r="AW133" s="161">
        <f>'Cost Inputs'!AQ80</f>
        <v>0</v>
      </c>
      <c r="AX133" s="161">
        <f>'Cost Inputs'!AR80</f>
        <v>0</v>
      </c>
      <c r="AY133" s="161">
        <f>'Cost Inputs'!AS80</f>
        <v>0</v>
      </c>
      <c r="AZ133" s="161">
        <f>'Cost Inputs'!AT80</f>
        <v>0</v>
      </c>
      <c r="BA133" s="161">
        <f>'Cost Inputs'!AU80</f>
        <v>0</v>
      </c>
      <c r="BB133" s="161">
        <f>'Cost Inputs'!AV80</f>
        <v>0</v>
      </c>
      <c r="BC133" s="161">
        <f>'Cost Inputs'!AW80</f>
        <v>0</v>
      </c>
      <c r="BD133" s="161">
        <f>'Cost Inputs'!AX80</f>
        <v>0</v>
      </c>
      <c r="BE133" s="161">
        <f>'Cost Inputs'!AY80</f>
        <v>0</v>
      </c>
      <c r="BF133" s="161">
        <f>'Cost Inputs'!AZ80</f>
        <v>0</v>
      </c>
      <c r="BG133" s="161">
        <f>'Cost Inputs'!BA80</f>
        <v>0</v>
      </c>
      <c r="BH133" s="161">
        <f>'Cost Inputs'!BB80</f>
        <v>0</v>
      </c>
      <c r="BI133" s="161">
        <f>'Cost Inputs'!BC80</f>
        <v>0</v>
      </c>
      <c r="BJ133" s="161">
        <f>'Cost Inputs'!BD80</f>
        <v>0</v>
      </c>
      <c r="BK133" s="161">
        <f>'Cost Inputs'!BE80</f>
        <v>0</v>
      </c>
      <c r="BL133" s="161">
        <f>'Cost Inputs'!BF80</f>
        <v>0</v>
      </c>
      <c r="BM133" s="161">
        <f>'Cost Inputs'!BG80</f>
        <v>0</v>
      </c>
      <c r="BN133" s="161">
        <f>'Cost Inputs'!BH80</f>
        <v>0</v>
      </c>
      <c r="BO133" s="161">
        <f>'Cost Inputs'!BI80</f>
        <v>0</v>
      </c>
      <c r="BP133" s="161">
        <f>'Cost Inputs'!BJ80</f>
        <v>0</v>
      </c>
      <c r="BQ133" s="161">
        <f>'Cost Inputs'!BK80</f>
        <v>0</v>
      </c>
      <c r="BR133" s="161">
        <f>'Cost Inputs'!BL80</f>
        <v>0</v>
      </c>
      <c r="BS133" s="161">
        <f>'Cost Inputs'!BM80</f>
        <v>0</v>
      </c>
      <c r="BT133" s="161">
        <f>'Cost Inputs'!BN80</f>
        <v>0</v>
      </c>
      <c r="BU133" s="161">
        <f>'Cost Inputs'!BO80</f>
        <v>0</v>
      </c>
      <c r="BV133" s="161">
        <f>'Cost Inputs'!BP80</f>
        <v>0</v>
      </c>
      <c r="BW133" s="161">
        <f>'Cost Inputs'!BQ80</f>
        <v>0</v>
      </c>
      <c r="BX133" s="161">
        <f>'Cost Inputs'!BR80</f>
        <v>0</v>
      </c>
      <c r="BY133" s="161">
        <f>'Cost Inputs'!BS80</f>
        <v>0</v>
      </c>
      <c r="BZ133" s="161">
        <f>'Cost Inputs'!BT80</f>
        <v>0</v>
      </c>
      <c r="CA133" s="161">
        <f>'Cost Inputs'!BU80</f>
        <v>0</v>
      </c>
      <c r="CB133" s="161">
        <f>'Cost Inputs'!BV80</f>
        <v>0</v>
      </c>
      <c r="CC133" s="161">
        <f>'Cost Inputs'!BW80</f>
        <v>0</v>
      </c>
      <c r="CD133" s="161">
        <f>'Cost Inputs'!BX80</f>
        <v>0</v>
      </c>
      <c r="CE133" s="161">
        <f>'Cost Inputs'!BY80</f>
        <v>0</v>
      </c>
      <c r="CF133" s="161">
        <f>'Cost Inputs'!BZ80</f>
        <v>0</v>
      </c>
      <c r="CG133" s="161">
        <f>'Cost Inputs'!CA80</f>
        <v>0</v>
      </c>
      <c r="CH133" s="161">
        <f>'Cost Inputs'!CB80</f>
        <v>0</v>
      </c>
      <c r="CI133" s="161">
        <f>'Cost Inputs'!CC80</f>
        <v>0</v>
      </c>
      <c r="CJ133" s="161">
        <f>'Cost Inputs'!CD80</f>
        <v>0</v>
      </c>
      <c r="CK133" s="161">
        <f>'Cost Inputs'!CE80</f>
        <v>0</v>
      </c>
      <c r="CL133" s="161">
        <f>'Cost Inputs'!CF80</f>
        <v>0</v>
      </c>
      <c r="CM133" s="161">
        <f>'Cost Inputs'!CG80</f>
        <v>0</v>
      </c>
      <c r="CN133" s="161">
        <f>'Cost Inputs'!CH80</f>
        <v>0</v>
      </c>
      <c r="CO133" s="161">
        <f>'Cost Inputs'!CI80</f>
        <v>0</v>
      </c>
      <c r="CP133" s="161">
        <f>'Cost Inputs'!CJ80</f>
        <v>0</v>
      </c>
    </row>
    <row r="134" spans="1:94" x14ac:dyDescent="0.3">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row>
    <row r="135" spans="1:94" x14ac:dyDescent="0.3">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row>
    <row r="136" spans="1:94" x14ac:dyDescent="0.3">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row>
    <row r="137" spans="1:94" x14ac:dyDescent="0.3">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row>
    <row r="138" spans="1:94" x14ac:dyDescent="0.3">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row>
    <row r="139" spans="1:94" x14ac:dyDescent="0.3">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c r="BP139" s="161"/>
      <c r="BQ139" s="161"/>
      <c r="BR139" s="161"/>
      <c r="BS139" s="161"/>
      <c r="BT139" s="161"/>
      <c r="BU139" s="161"/>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row>
    <row r="140" spans="1:94" x14ac:dyDescent="0.3">
      <c r="A140" s="2">
        <f>'Cost Inputs'!A83</f>
        <v>19</v>
      </c>
      <c r="B140" s="2">
        <f>'Cost Inputs'!$C83</f>
        <v>0</v>
      </c>
      <c r="E140" s="2">
        <f>'Cost Inputs'!$E83</f>
        <v>0</v>
      </c>
      <c r="O140" s="2" t="s">
        <v>101</v>
      </c>
      <c r="P140" s="161">
        <f>'Cost Inputs'!J84</f>
        <v>0</v>
      </c>
      <c r="Q140" s="161">
        <f>'Cost Inputs'!K84</f>
        <v>0</v>
      </c>
      <c r="R140" s="161">
        <f>'Cost Inputs'!L84</f>
        <v>0</v>
      </c>
      <c r="S140" s="161">
        <f>'Cost Inputs'!M84</f>
        <v>0</v>
      </c>
      <c r="T140" s="161">
        <f>'Cost Inputs'!N84</f>
        <v>0</v>
      </c>
      <c r="U140" s="161">
        <f>'Cost Inputs'!O84</f>
        <v>0</v>
      </c>
      <c r="V140" s="161">
        <f>'Cost Inputs'!P84</f>
        <v>0</v>
      </c>
      <c r="W140" s="161">
        <f>'Cost Inputs'!Q84</f>
        <v>0</v>
      </c>
      <c r="X140" s="161">
        <f>'Cost Inputs'!R84</f>
        <v>0</v>
      </c>
      <c r="Y140" s="161">
        <f>'Cost Inputs'!S84</f>
        <v>0</v>
      </c>
      <c r="Z140" s="161">
        <f>'Cost Inputs'!T84</f>
        <v>0</v>
      </c>
      <c r="AA140" s="161">
        <f>'Cost Inputs'!U84</f>
        <v>0</v>
      </c>
      <c r="AB140" s="161">
        <f>'Cost Inputs'!V84</f>
        <v>0</v>
      </c>
      <c r="AC140" s="161">
        <f>'Cost Inputs'!W84</f>
        <v>0</v>
      </c>
      <c r="AD140" s="161">
        <f>'Cost Inputs'!X84</f>
        <v>0</v>
      </c>
      <c r="AE140" s="161">
        <f>'Cost Inputs'!Y84</f>
        <v>0</v>
      </c>
      <c r="AF140" s="161">
        <f>'Cost Inputs'!Z84</f>
        <v>0</v>
      </c>
      <c r="AG140" s="161">
        <f>'Cost Inputs'!AA84</f>
        <v>0</v>
      </c>
      <c r="AH140" s="161">
        <f>'Cost Inputs'!AB84</f>
        <v>0</v>
      </c>
      <c r="AI140" s="161">
        <f>'Cost Inputs'!AC84</f>
        <v>0</v>
      </c>
      <c r="AJ140" s="161">
        <f>'Cost Inputs'!AD84</f>
        <v>0</v>
      </c>
      <c r="AK140" s="161">
        <f>'Cost Inputs'!AE84</f>
        <v>0</v>
      </c>
      <c r="AL140" s="161">
        <f>'Cost Inputs'!AF84</f>
        <v>0</v>
      </c>
      <c r="AM140" s="161">
        <f>'Cost Inputs'!AG84</f>
        <v>0</v>
      </c>
      <c r="AN140" s="161">
        <f>'Cost Inputs'!AH84</f>
        <v>0</v>
      </c>
      <c r="AO140" s="161">
        <f>'Cost Inputs'!AI84</f>
        <v>0</v>
      </c>
      <c r="AP140" s="161">
        <f>'Cost Inputs'!AJ84</f>
        <v>0</v>
      </c>
      <c r="AQ140" s="161">
        <f>'Cost Inputs'!AK84</f>
        <v>0</v>
      </c>
      <c r="AR140" s="161">
        <f>'Cost Inputs'!AL84</f>
        <v>0</v>
      </c>
      <c r="AS140" s="161">
        <f>'Cost Inputs'!AM84</f>
        <v>0</v>
      </c>
      <c r="AT140" s="161">
        <f>'Cost Inputs'!AN84</f>
        <v>0</v>
      </c>
      <c r="AU140" s="161">
        <f>'Cost Inputs'!AO84</f>
        <v>0</v>
      </c>
      <c r="AV140" s="161">
        <f>'Cost Inputs'!AP84</f>
        <v>0</v>
      </c>
      <c r="AW140" s="161">
        <f>'Cost Inputs'!AQ84</f>
        <v>0</v>
      </c>
      <c r="AX140" s="161">
        <f>'Cost Inputs'!AR84</f>
        <v>0</v>
      </c>
      <c r="AY140" s="161">
        <f>'Cost Inputs'!AS84</f>
        <v>0</v>
      </c>
      <c r="AZ140" s="161">
        <f>'Cost Inputs'!AT84</f>
        <v>0</v>
      </c>
      <c r="BA140" s="161">
        <f>'Cost Inputs'!AU84</f>
        <v>0</v>
      </c>
      <c r="BB140" s="161">
        <f>'Cost Inputs'!AV84</f>
        <v>0</v>
      </c>
      <c r="BC140" s="161">
        <f>'Cost Inputs'!AW84</f>
        <v>0</v>
      </c>
      <c r="BD140" s="161">
        <f>'Cost Inputs'!AX84</f>
        <v>0</v>
      </c>
      <c r="BE140" s="161">
        <f>'Cost Inputs'!AY84</f>
        <v>0</v>
      </c>
      <c r="BF140" s="161">
        <f>'Cost Inputs'!AZ84</f>
        <v>0</v>
      </c>
      <c r="BG140" s="161">
        <f>'Cost Inputs'!BA84</f>
        <v>0</v>
      </c>
      <c r="BH140" s="161">
        <f>'Cost Inputs'!BB84</f>
        <v>0</v>
      </c>
      <c r="BI140" s="161">
        <f>'Cost Inputs'!BC84</f>
        <v>0</v>
      </c>
      <c r="BJ140" s="161">
        <f>'Cost Inputs'!BD84</f>
        <v>0</v>
      </c>
      <c r="BK140" s="161">
        <f>'Cost Inputs'!BE84</f>
        <v>0</v>
      </c>
      <c r="BL140" s="161">
        <f>'Cost Inputs'!BF84</f>
        <v>0</v>
      </c>
      <c r="BM140" s="161">
        <f>'Cost Inputs'!BG84</f>
        <v>0</v>
      </c>
      <c r="BN140" s="161">
        <f>'Cost Inputs'!BH84</f>
        <v>0</v>
      </c>
      <c r="BO140" s="161">
        <f>'Cost Inputs'!BI84</f>
        <v>0</v>
      </c>
      <c r="BP140" s="161">
        <f>'Cost Inputs'!BJ84</f>
        <v>0</v>
      </c>
      <c r="BQ140" s="161">
        <f>'Cost Inputs'!BK84</f>
        <v>0</v>
      </c>
      <c r="BR140" s="161">
        <f>'Cost Inputs'!BL84</f>
        <v>0</v>
      </c>
      <c r="BS140" s="161">
        <f>'Cost Inputs'!BM84</f>
        <v>0</v>
      </c>
      <c r="BT140" s="161">
        <f>'Cost Inputs'!BN84</f>
        <v>0</v>
      </c>
      <c r="BU140" s="161">
        <f>'Cost Inputs'!BO84</f>
        <v>0</v>
      </c>
      <c r="BV140" s="161">
        <f>'Cost Inputs'!BP84</f>
        <v>0</v>
      </c>
      <c r="BW140" s="161">
        <f>'Cost Inputs'!BQ84</f>
        <v>0</v>
      </c>
      <c r="BX140" s="161">
        <f>'Cost Inputs'!BR84</f>
        <v>0</v>
      </c>
      <c r="BY140" s="161">
        <f>'Cost Inputs'!BS84</f>
        <v>0</v>
      </c>
      <c r="BZ140" s="161">
        <f>'Cost Inputs'!BT84</f>
        <v>0</v>
      </c>
      <c r="CA140" s="161">
        <f>'Cost Inputs'!BU84</f>
        <v>0</v>
      </c>
      <c r="CB140" s="161">
        <f>'Cost Inputs'!BV84</f>
        <v>0</v>
      </c>
      <c r="CC140" s="161">
        <f>'Cost Inputs'!BW84</f>
        <v>0</v>
      </c>
      <c r="CD140" s="161">
        <f>'Cost Inputs'!BX84</f>
        <v>0</v>
      </c>
      <c r="CE140" s="161">
        <f>'Cost Inputs'!BY84</f>
        <v>0</v>
      </c>
      <c r="CF140" s="161">
        <f>'Cost Inputs'!BZ84</f>
        <v>0</v>
      </c>
      <c r="CG140" s="161">
        <f>'Cost Inputs'!CA84</f>
        <v>0</v>
      </c>
      <c r="CH140" s="161">
        <f>'Cost Inputs'!CB84</f>
        <v>0</v>
      </c>
      <c r="CI140" s="161">
        <f>'Cost Inputs'!CC84</f>
        <v>0</v>
      </c>
      <c r="CJ140" s="161">
        <f>'Cost Inputs'!CD84</f>
        <v>0</v>
      </c>
      <c r="CK140" s="161">
        <f>'Cost Inputs'!CE84</f>
        <v>0</v>
      </c>
      <c r="CL140" s="161">
        <f>'Cost Inputs'!CF84</f>
        <v>0</v>
      </c>
      <c r="CM140" s="161">
        <f>'Cost Inputs'!CG84</f>
        <v>0</v>
      </c>
      <c r="CN140" s="161">
        <f>'Cost Inputs'!CH84</f>
        <v>0</v>
      </c>
      <c r="CO140" s="161">
        <f>'Cost Inputs'!CI84</f>
        <v>0</v>
      </c>
      <c r="CP140" s="161">
        <f>'Cost Inputs'!CJ84</f>
        <v>0</v>
      </c>
    </row>
    <row r="141" spans="1:94" x14ac:dyDescent="0.3">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row>
    <row r="142" spans="1:94" x14ac:dyDescent="0.3">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row>
    <row r="143" spans="1:94" x14ac:dyDescent="0.3">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c r="BP143" s="161"/>
      <c r="BQ143" s="161"/>
      <c r="BR143" s="161"/>
      <c r="BS143" s="161"/>
      <c r="BT143" s="161"/>
      <c r="BU143" s="161"/>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row>
    <row r="144" spans="1:94" x14ac:dyDescent="0.3">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row>
    <row r="145" spans="1:94" x14ac:dyDescent="0.3">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c r="BP145" s="161"/>
      <c r="BQ145" s="161"/>
      <c r="BR145" s="161"/>
      <c r="BS145" s="161"/>
      <c r="BT145" s="161"/>
      <c r="BU145" s="161"/>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row>
    <row r="146" spans="1:94" x14ac:dyDescent="0.3">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c r="BP146" s="161"/>
      <c r="BQ146" s="161"/>
      <c r="BR146" s="161"/>
      <c r="BS146" s="161"/>
      <c r="BT146" s="161"/>
      <c r="BU146" s="161"/>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row>
    <row r="147" spans="1:94" x14ac:dyDescent="0.3">
      <c r="A147" s="2">
        <f>'Cost Inputs'!A87</f>
        <v>20</v>
      </c>
      <c r="B147" s="2">
        <f>'Cost Inputs'!$C87</f>
        <v>0</v>
      </c>
      <c r="E147" s="2">
        <f>'Cost Inputs'!$E87</f>
        <v>0</v>
      </c>
      <c r="O147" s="2" t="s">
        <v>101</v>
      </c>
      <c r="P147" s="161">
        <f>'Cost Inputs'!J88</f>
        <v>0</v>
      </c>
      <c r="Q147" s="161">
        <f>'Cost Inputs'!K88</f>
        <v>0</v>
      </c>
      <c r="R147" s="161">
        <f>'Cost Inputs'!L88</f>
        <v>0</v>
      </c>
      <c r="S147" s="161">
        <f>'Cost Inputs'!M88</f>
        <v>0</v>
      </c>
      <c r="T147" s="161">
        <f>'Cost Inputs'!N88</f>
        <v>0</v>
      </c>
      <c r="U147" s="161">
        <f>'Cost Inputs'!O88</f>
        <v>0</v>
      </c>
      <c r="V147" s="161">
        <f>'Cost Inputs'!P88</f>
        <v>0</v>
      </c>
      <c r="W147" s="161">
        <f>'Cost Inputs'!Q88</f>
        <v>0</v>
      </c>
      <c r="X147" s="161">
        <f>'Cost Inputs'!R88</f>
        <v>0</v>
      </c>
      <c r="Y147" s="161">
        <f>'Cost Inputs'!S88</f>
        <v>0</v>
      </c>
      <c r="Z147" s="161">
        <f>'Cost Inputs'!T88</f>
        <v>0</v>
      </c>
      <c r="AA147" s="161">
        <f>'Cost Inputs'!U88</f>
        <v>0</v>
      </c>
      <c r="AB147" s="161">
        <f>'Cost Inputs'!V88</f>
        <v>0</v>
      </c>
      <c r="AC147" s="161">
        <f>'Cost Inputs'!W88</f>
        <v>0</v>
      </c>
      <c r="AD147" s="161">
        <f>'Cost Inputs'!X88</f>
        <v>0</v>
      </c>
      <c r="AE147" s="161">
        <f>'Cost Inputs'!Y88</f>
        <v>0</v>
      </c>
      <c r="AF147" s="161">
        <f>'Cost Inputs'!Z88</f>
        <v>0</v>
      </c>
      <c r="AG147" s="161">
        <f>'Cost Inputs'!AA88</f>
        <v>0</v>
      </c>
      <c r="AH147" s="161">
        <f>'Cost Inputs'!AB88</f>
        <v>0</v>
      </c>
      <c r="AI147" s="161">
        <f>'Cost Inputs'!AC88</f>
        <v>0</v>
      </c>
      <c r="AJ147" s="161">
        <f>'Cost Inputs'!AD88</f>
        <v>0</v>
      </c>
      <c r="AK147" s="161">
        <f>'Cost Inputs'!AE88</f>
        <v>0</v>
      </c>
      <c r="AL147" s="161">
        <f>'Cost Inputs'!AF88</f>
        <v>0</v>
      </c>
      <c r="AM147" s="161">
        <f>'Cost Inputs'!AG88</f>
        <v>0</v>
      </c>
      <c r="AN147" s="161">
        <f>'Cost Inputs'!AH88</f>
        <v>0</v>
      </c>
      <c r="AO147" s="161">
        <f>'Cost Inputs'!AI88</f>
        <v>0</v>
      </c>
      <c r="AP147" s="161">
        <f>'Cost Inputs'!AJ88</f>
        <v>0</v>
      </c>
      <c r="AQ147" s="161">
        <f>'Cost Inputs'!AK88</f>
        <v>0</v>
      </c>
      <c r="AR147" s="161">
        <f>'Cost Inputs'!AL88</f>
        <v>0</v>
      </c>
      <c r="AS147" s="161">
        <f>'Cost Inputs'!AM88</f>
        <v>0</v>
      </c>
      <c r="AT147" s="161">
        <f>'Cost Inputs'!AN88</f>
        <v>0</v>
      </c>
      <c r="AU147" s="161">
        <f>'Cost Inputs'!AO88</f>
        <v>0</v>
      </c>
      <c r="AV147" s="161">
        <f>'Cost Inputs'!AP88</f>
        <v>0</v>
      </c>
      <c r="AW147" s="161">
        <f>'Cost Inputs'!AQ88</f>
        <v>0</v>
      </c>
      <c r="AX147" s="161">
        <f>'Cost Inputs'!AR88</f>
        <v>0</v>
      </c>
      <c r="AY147" s="161">
        <f>'Cost Inputs'!AS88</f>
        <v>0</v>
      </c>
      <c r="AZ147" s="161">
        <f>'Cost Inputs'!AT88</f>
        <v>0</v>
      </c>
      <c r="BA147" s="161">
        <f>'Cost Inputs'!AU88</f>
        <v>0</v>
      </c>
      <c r="BB147" s="161">
        <f>'Cost Inputs'!AV88</f>
        <v>0</v>
      </c>
      <c r="BC147" s="161">
        <f>'Cost Inputs'!AW88</f>
        <v>0</v>
      </c>
      <c r="BD147" s="161">
        <f>'Cost Inputs'!AX88</f>
        <v>0</v>
      </c>
      <c r="BE147" s="161">
        <f>'Cost Inputs'!AY88</f>
        <v>0</v>
      </c>
      <c r="BF147" s="161">
        <f>'Cost Inputs'!AZ88</f>
        <v>0</v>
      </c>
      <c r="BG147" s="161">
        <f>'Cost Inputs'!BA88</f>
        <v>0</v>
      </c>
      <c r="BH147" s="161">
        <f>'Cost Inputs'!BB88</f>
        <v>0</v>
      </c>
      <c r="BI147" s="161">
        <f>'Cost Inputs'!BC88</f>
        <v>0</v>
      </c>
      <c r="BJ147" s="161">
        <f>'Cost Inputs'!BD88</f>
        <v>0</v>
      </c>
      <c r="BK147" s="161">
        <f>'Cost Inputs'!BE88</f>
        <v>0</v>
      </c>
      <c r="BL147" s="161">
        <f>'Cost Inputs'!BF88</f>
        <v>0</v>
      </c>
      <c r="BM147" s="161">
        <f>'Cost Inputs'!BG88</f>
        <v>0</v>
      </c>
      <c r="BN147" s="161">
        <f>'Cost Inputs'!BH88</f>
        <v>0</v>
      </c>
      <c r="BO147" s="161">
        <f>'Cost Inputs'!BI88</f>
        <v>0</v>
      </c>
      <c r="BP147" s="161">
        <f>'Cost Inputs'!BJ88</f>
        <v>0</v>
      </c>
      <c r="BQ147" s="161">
        <f>'Cost Inputs'!BK88</f>
        <v>0</v>
      </c>
      <c r="BR147" s="161">
        <f>'Cost Inputs'!BL88</f>
        <v>0</v>
      </c>
      <c r="BS147" s="161">
        <f>'Cost Inputs'!BM88</f>
        <v>0</v>
      </c>
      <c r="BT147" s="161">
        <f>'Cost Inputs'!BN88</f>
        <v>0</v>
      </c>
      <c r="BU147" s="161">
        <f>'Cost Inputs'!BO88</f>
        <v>0</v>
      </c>
      <c r="BV147" s="161">
        <f>'Cost Inputs'!BP88</f>
        <v>0</v>
      </c>
      <c r="BW147" s="161">
        <f>'Cost Inputs'!BQ88</f>
        <v>0</v>
      </c>
      <c r="BX147" s="161">
        <f>'Cost Inputs'!BR88</f>
        <v>0</v>
      </c>
      <c r="BY147" s="161">
        <f>'Cost Inputs'!BS88</f>
        <v>0</v>
      </c>
      <c r="BZ147" s="161">
        <f>'Cost Inputs'!BT88</f>
        <v>0</v>
      </c>
      <c r="CA147" s="161">
        <f>'Cost Inputs'!BU88</f>
        <v>0</v>
      </c>
      <c r="CB147" s="161">
        <f>'Cost Inputs'!BV88</f>
        <v>0</v>
      </c>
      <c r="CC147" s="161">
        <f>'Cost Inputs'!BW88</f>
        <v>0</v>
      </c>
      <c r="CD147" s="161">
        <f>'Cost Inputs'!BX88</f>
        <v>0</v>
      </c>
      <c r="CE147" s="161">
        <f>'Cost Inputs'!BY88</f>
        <v>0</v>
      </c>
      <c r="CF147" s="161">
        <f>'Cost Inputs'!BZ88</f>
        <v>0</v>
      </c>
      <c r="CG147" s="161">
        <f>'Cost Inputs'!CA88</f>
        <v>0</v>
      </c>
      <c r="CH147" s="161">
        <f>'Cost Inputs'!CB88</f>
        <v>0</v>
      </c>
      <c r="CI147" s="161">
        <f>'Cost Inputs'!CC88</f>
        <v>0</v>
      </c>
      <c r="CJ147" s="161">
        <f>'Cost Inputs'!CD88</f>
        <v>0</v>
      </c>
      <c r="CK147" s="161">
        <f>'Cost Inputs'!CE88</f>
        <v>0</v>
      </c>
      <c r="CL147" s="161">
        <f>'Cost Inputs'!CF88</f>
        <v>0</v>
      </c>
      <c r="CM147" s="161">
        <f>'Cost Inputs'!CG88</f>
        <v>0</v>
      </c>
      <c r="CN147" s="161">
        <f>'Cost Inputs'!CH88</f>
        <v>0</v>
      </c>
      <c r="CO147" s="161">
        <f>'Cost Inputs'!CI88</f>
        <v>0</v>
      </c>
      <c r="CP147" s="161">
        <f>'Cost Inputs'!CJ88</f>
        <v>0</v>
      </c>
    </row>
    <row r="148" spans="1:94" x14ac:dyDescent="0.3">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row>
    <row r="149" spans="1:94" x14ac:dyDescent="0.3">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161"/>
      <c r="BU149" s="161"/>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row>
    <row r="150" spans="1:94" x14ac:dyDescent="0.3">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c r="BP150" s="161"/>
      <c r="BQ150" s="161"/>
      <c r="BR150" s="161"/>
      <c r="BS150" s="161"/>
      <c r="BT150" s="161"/>
      <c r="BU150" s="161"/>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row>
    <row r="151" spans="1:94" x14ac:dyDescent="0.3">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row>
    <row r="152" spans="1:94" x14ac:dyDescent="0.3">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c r="BL152" s="161"/>
      <c r="BM152" s="161"/>
      <c r="BN152" s="161"/>
      <c r="BO152" s="161"/>
      <c r="BP152" s="161"/>
      <c r="BQ152" s="161"/>
      <c r="BR152" s="161"/>
      <c r="BS152" s="161"/>
      <c r="BT152" s="161"/>
      <c r="BU152" s="161"/>
      <c r="BV152" s="161"/>
      <c r="BW152" s="161"/>
      <c r="BX152" s="161"/>
      <c r="BY152" s="161"/>
      <c r="BZ152" s="161"/>
      <c r="CA152" s="161"/>
      <c r="CB152" s="161"/>
      <c r="CC152" s="161"/>
      <c r="CD152" s="161"/>
      <c r="CE152" s="161"/>
      <c r="CF152" s="161"/>
      <c r="CG152" s="161"/>
      <c r="CH152" s="161"/>
      <c r="CI152" s="161"/>
      <c r="CJ152" s="161"/>
      <c r="CK152" s="161"/>
      <c r="CL152" s="161"/>
      <c r="CM152" s="161"/>
      <c r="CN152" s="161"/>
      <c r="CO152" s="161"/>
      <c r="CP152" s="161"/>
    </row>
    <row r="153" spans="1:94" x14ac:dyDescent="0.3">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c r="BL153" s="161"/>
      <c r="BM153" s="161"/>
      <c r="BN153" s="161"/>
      <c r="BO153" s="161"/>
      <c r="BP153" s="161"/>
      <c r="BQ153" s="161"/>
      <c r="BR153" s="161"/>
      <c r="BS153" s="161"/>
      <c r="BT153" s="161"/>
      <c r="BU153" s="161"/>
      <c r="BV153" s="161"/>
      <c r="BW153" s="161"/>
      <c r="BX153" s="161"/>
      <c r="BY153" s="161"/>
      <c r="BZ153" s="161"/>
      <c r="CA153" s="161"/>
      <c r="CB153" s="161"/>
      <c r="CC153" s="161"/>
      <c r="CD153" s="161"/>
      <c r="CE153" s="161"/>
      <c r="CF153" s="161"/>
      <c r="CG153" s="161"/>
      <c r="CH153" s="161"/>
      <c r="CI153" s="161"/>
      <c r="CJ153" s="161"/>
      <c r="CK153" s="161"/>
      <c r="CL153" s="161"/>
      <c r="CM153" s="161"/>
      <c r="CN153" s="161"/>
      <c r="CO153" s="161"/>
      <c r="CP153" s="161"/>
    </row>
    <row r="154" spans="1:94" x14ac:dyDescent="0.3">
      <c r="A154" s="2">
        <f>'Cost Inputs'!A91</f>
        <v>21</v>
      </c>
      <c r="B154" s="2">
        <f>'Cost Inputs'!$C91</f>
        <v>0</v>
      </c>
      <c r="E154" s="2">
        <f>'Cost Inputs'!$E91</f>
        <v>0</v>
      </c>
      <c r="O154" s="2" t="s">
        <v>101</v>
      </c>
      <c r="P154" s="161">
        <f>'Cost Inputs'!J92</f>
        <v>0</v>
      </c>
      <c r="Q154" s="161">
        <f>'Cost Inputs'!K92</f>
        <v>0</v>
      </c>
      <c r="R154" s="161">
        <f>'Cost Inputs'!L92</f>
        <v>0</v>
      </c>
      <c r="S154" s="161">
        <f>'Cost Inputs'!M92</f>
        <v>0</v>
      </c>
      <c r="T154" s="161">
        <f>'Cost Inputs'!N92</f>
        <v>0</v>
      </c>
      <c r="U154" s="161">
        <f>'Cost Inputs'!O92</f>
        <v>0</v>
      </c>
      <c r="V154" s="161">
        <f>'Cost Inputs'!P92</f>
        <v>0</v>
      </c>
      <c r="W154" s="161">
        <f>'Cost Inputs'!Q92</f>
        <v>0</v>
      </c>
      <c r="X154" s="161">
        <f>'Cost Inputs'!R92</f>
        <v>0</v>
      </c>
      <c r="Y154" s="161">
        <f>'Cost Inputs'!S92</f>
        <v>0</v>
      </c>
      <c r="Z154" s="161">
        <f>'Cost Inputs'!T92</f>
        <v>0</v>
      </c>
      <c r="AA154" s="161">
        <f>'Cost Inputs'!U92</f>
        <v>0</v>
      </c>
      <c r="AB154" s="161">
        <f>'Cost Inputs'!V92</f>
        <v>0</v>
      </c>
      <c r="AC154" s="161">
        <f>'Cost Inputs'!W92</f>
        <v>0</v>
      </c>
      <c r="AD154" s="161">
        <f>'Cost Inputs'!X92</f>
        <v>0</v>
      </c>
      <c r="AE154" s="161">
        <f>'Cost Inputs'!Y92</f>
        <v>0</v>
      </c>
      <c r="AF154" s="161">
        <f>'Cost Inputs'!Z92</f>
        <v>0</v>
      </c>
      <c r="AG154" s="161">
        <f>'Cost Inputs'!AA92</f>
        <v>0</v>
      </c>
      <c r="AH154" s="161">
        <f>'Cost Inputs'!AB92</f>
        <v>0</v>
      </c>
      <c r="AI154" s="161">
        <f>'Cost Inputs'!AC92</f>
        <v>0</v>
      </c>
      <c r="AJ154" s="161">
        <f>'Cost Inputs'!AD92</f>
        <v>0</v>
      </c>
      <c r="AK154" s="161">
        <f>'Cost Inputs'!AE92</f>
        <v>0</v>
      </c>
      <c r="AL154" s="161">
        <f>'Cost Inputs'!AF92</f>
        <v>0</v>
      </c>
      <c r="AM154" s="161">
        <f>'Cost Inputs'!AG92</f>
        <v>0</v>
      </c>
      <c r="AN154" s="161">
        <f>'Cost Inputs'!AH92</f>
        <v>0</v>
      </c>
      <c r="AO154" s="161">
        <f>'Cost Inputs'!AI92</f>
        <v>0</v>
      </c>
      <c r="AP154" s="161">
        <f>'Cost Inputs'!AJ92</f>
        <v>0</v>
      </c>
      <c r="AQ154" s="161">
        <f>'Cost Inputs'!AK92</f>
        <v>0</v>
      </c>
      <c r="AR154" s="161">
        <f>'Cost Inputs'!AL92</f>
        <v>0</v>
      </c>
      <c r="AS154" s="161">
        <f>'Cost Inputs'!AM92</f>
        <v>0</v>
      </c>
      <c r="AT154" s="161">
        <f>'Cost Inputs'!AN92</f>
        <v>0</v>
      </c>
      <c r="AU154" s="161">
        <f>'Cost Inputs'!AO92</f>
        <v>0</v>
      </c>
      <c r="AV154" s="161">
        <f>'Cost Inputs'!AP92</f>
        <v>0</v>
      </c>
      <c r="AW154" s="161">
        <f>'Cost Inputs'!AQ92</f>
        <v>0</v>
      </c>
      <c r="AX154" s="161">
        <f>'Cost Inputs'!AR92</f>
        <v>0</v>
      </c>
      <c r="AY154" s="161">
        <f>'Cost Inputs'!AS92</f>
        <v>0</v>
      </c>
      <c r="AZ154" s="161">
        <f>'Cost Inputs'!AT92</f>
        <v>0</v>
      </c>
      <c r="BA154" s="161">
        <f>'Cost Inputs'!AU92</f>
        <v>0</v>
      </c>
      <c r="BB154" s="161">
        <f>'Cost Inputs'!AV92</f>
        <v>0</v>
      </c>
      <c r="BC154" s="161">
        <f>'Cost Inputs'!AW92</f>
        <v>0</v>
      </c>
      <c r="BD154" s="161">
        <f>'Cost Inputs'!AX92</f>
        <v>0</v>
      </c>
      <c r="BE154" s="161">
        <f>'Cost Inputs'!AY92</f>
        <v>0</v>
      </c>
      <c r="BF154" s="161">
        <f>'Cost Inputs'!AZ92</f>
        <v>0</v>
      </c>
      <c r="BG154" s="161">
        <f>'Cost Inputs'!BA92</f>
        <v>0</v>
      </c>
      <c r="BH154" s="161">
        <f>'Cost Inputs'!BB92</f>
        <v>0</v>
      </c>
      <c r="BI154" s="161">
        <f>'Cost Inputs'!BC92</f>
        <v>0</v>
      </c>
      <c r="BJ154" s="161">
        <f>'Cost Inputs'!BD92</f>
        <v>0</v>
      </c>
      <c r="BK154" s="161">
        <f>'Cost Inputs'!BE92</f>
        <v>0</v>
      </c>
      <c r="BL154" s="161">
        <f>'Cost Inputs'!BF92</f>
        <v>0</v>
      </c>
      <c r="BM154" s="161">
        <f>'Cost Inputs'!BG92</f>
        <v>0</v>
      </c>
      <c r="BN154" s="161">
        <f>'Cost Inputs'!BH92</f>
        <v>0</v>
      </c>
      <c r="BO154" s="161">
        <f>'Cost Inputs'!BI92</f>
        <v>0</v>
      </c>
      <c r="BP154" s="161">
        <f>'Cost Inputs'!BJ92</f>
        <v>0</v>
      </c>
      <c r="BQ154" s="161">
        <f>'Cost Inputs'!BK92</f>
        <v>0</v>
      </c>
      <c r="BR154" s="161">
        <f>'Cost Inputs'!BL92</f>
        <v>0</v>
      </c>
      <c r="BS154" s="161">
        <f>'Cost Inputs'!BM92</f>
        <v>0</v>
      </c>
      <c r="BT154" s="161">
        <f>'Cost Inputs'!BN92</f>
        <v>0</v>
      </c>
      <c r="BU154" s="161">
        <f>'Cost Inputs'!BO92</f>
        <v>0</v>
      </c>
      <c r="BV154" s="161">
        <f>'Cost Inputs'!BP92</f>
        <v>0</v>
      </c>
      <c r="BW154" s="161">
        <f>'Cost Inputs'!BQ92</f>
        <v>0</v>
      </c>
      <c r="BX154" s="161">
        <f>'Cost Inputs'!BR92</f>
        <v>0</v>
      </c>
      <c r="BY154" s="161">
        <f>'Cost Inputs'!BS92</f>
        <v>0</v>
      </c>
      <c r="BZ154" s="161">
        <f>'Cost Inputs'!BT92</f>
        <v>0</v>
      </c>
      <c r="CA154" s="161">
        <f>'Cost Inputs'!BU92</f>
        <v>0</v>
      </c>
      <c r="CB154" s="161">
        <f>'Cost Inputs'!BV92</f>
        <v>0</v>
      </c>
      <c r="CC154" s="161">
        <f>'Cost Inputs'!BW92</f>
        <v>0</v>
      </c>
      <c r="CD154" s="161">
        <f>'Cost Inputs'!BX92</f>
        <v>0</v>
      </c>
      <c r="CE154" s="161">
        <f>'Cost Inputs'!BY92</f>
        <v>0</v>
      </c>
      <c r="CF154" s="161">
        <f>'Cost Inputs'!BZ92</f>
        <v>0</v>
      </c>
      <c r="CG154" s="161">
        <f>'Cost Inputs'!CA92</f>
        <v>0</v>
      </c>
      <c r="CH154" s="161">
        <f>'Cost Inputs'!CB92</f>
        <v>0</v>
      </c>
      <c r="CI154" s="161">
        <f>'Cost Inputs'!CC92</f>
        <v>0</v>
      </c>
      <c r="CJ154" s="161">
        <f>'Cost Inputs'!CD92</f>
        <v>0</v>
      </c>
      <c r="CK154" s="161">
        <f>'Cost Inputs'!CE92</f>
        <v>0</v>
      </c>
      <c r="CL154" s="161">
        <f>'Cost Inputs'!CF92</f>
        <v>0</v>
      </c>
      <c r="CM154" s="161">
        <f>'Cost Inputs'!CG92</f>
        <v>0</v>
      </c>
      <c r="CN154" s="161">
        <f>'Cost Inputs'!CH92</f>
        <v>0</v>
      </c>
      <c r="CO154" s="161">
        <f>'Cost Inputs'!CI92</f>
        <v>0</v>
      </c>
      <c r="CP154" s="161">
        <f>'Cost Inputs'!CJ92</f>
        <v>0</v>
      </c>
    </row>
    <row r="155" spans="1:94" x14ac:dyDescent="0.3">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row>
    <row r="156" spans="1:94" x14ac:dyDescent="0.3">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row>
    <row r="157" spans="1:94" x14ac:dyDescent="0.3">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row>
    <row r="158" spans="1:94" x14ac:dyDescent="0.3">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c r="BL158" s="161"/>
      <c r="BM158" s="161"/>
      <c r="BN158" s="161"/>
      <c r="BO158" s="161"/>
      <c r="BP158" s="161"/>
      <c r="BQ158" s="161"/>
      <c r="BR158" s="161"/>
      <c r="BS158" s="161"/>
      <c r="BT158" s="161"/>
      <c r="BU158" s="161"/>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row>
    <row r="159" spans="1:94" x14ac:dyDescent="0.3">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c r="BL159" s="161"/>
      <c r="BM159" s="161"/>
      <c r="BN159" s="161"/>
      <c r="BO159" s="161"/>
      <c r="BP159" s="161"/>
      <c r="BQ159" s="161"/>
      <c r="BR159" s="161"/>
      <c r="BS159" s="161"/>
      <c r="BT159" s="161"/>
      <c r="BU159" s="161"/>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row>
    <row r="160" spans="1:94" x14ac:dyDescent="0.3">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c r="BL160" s="161"/>
      <c r="BM160" s="161"/>
      <c r="BN160" s="161"/>
      <c r="BO160" s="161"/>
      <c r="BP160" s="161"/>
      <c r="BQ160" s="161"/>
      <c r="BR160" s="161"/>
      <c r="BS160" s="161"/>
      <c r="BT160" s="161"/>
      <c r="BU160" s="161"/>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row>
    <row r="161" spans="1:94" x14ac:dyDescent="0.3">
      <c r="A161" s="2">
        <f>'Cost Inputs'!A95</f>
        <v>22</v>
      </c>
      <c r="B161" s="2">
        <f>'Cost Inputs'!$C95</f>
        <v>0</v>
      </c>
      <c r="E161" s="2">
        <f>'Cost Inputs'!$E95</f>
        <v>0</v>
      </c>
      <c r="O161" s="2" t="s">
        <v>101</v>
      </c>
      <c r="P161" s="161">
        <f>'Cost Inputs'!J96</f>
        <v>0</v>
      </c>
      <c r="Q161" s="161">
        <f>'Cost Inputs'!K96</f>
        <v>0</v>
      </c>
      <c r="R161" s="161">
        <f>'Cost Inputs'!L96</f>
        <v>0</v>
      </c>
      <c r="S161" s="161">
        <f>'Cost Inputs'!M96</f>
        <v>0</v>
      </c>
      <c r="T161" s="161">
        <f>'Cost Inputs'!N96</f>
        <v>0</v>
      </c>
      <c r="U161" s="161">
        <f>'Cost Inputs'!O96</f>
        <v>0</v>
      </c>
      <c r="V161" s="161">
        <f>'Cost Inputs'!P96</f>
        <v>0</v>
      </c>
      <c r="W161" s="161">
        <f>'Cost Inputs'!Q96</f>
        <v>0</v>
      </c>
      <c r="X161" s="161">
        <f>'Cost Inputs'!R96</f>
        <v>0</v>
      </c>
      <c r="Y161" s="161">
        <f>'Cost Inputs'!S96</f>
        <v>0</v>
      </c>
      <c r="Z161" s="161">
        <f>'Cost Inputs'!T96</f>
        <v>0</v>
      </c>
      <c r="AA161" s="161">
        <f>'Cost Inputs'!U96</f>
        <v>0</v>
      </c>
      <c r="AB161" s="161">
        <f>'Cost Inputs'!V96</f>
        <v>0</v>
      </c>
      <c r="AC161" s="161">
        <f>'Cost Inputs'!W96</f>
        <v>0</v>
      </c>
      <c r="AD161" s="161">
        <f>'Cost Inputs'!X96</f>
        <v>0</v>
      </c>
      <c r="AE161" s="161">
        <f>'Cost Inputs'!Y96</f>
        <v>0</v>
      </c>
      <c r="AF161" s="161">
        <f>'Cost Inputs'!Z96</f>
        <v>0</v>
      </c>
      <c r="AG161" s="161">
        <f>'Cost Inputs'!AA96</f>
        <v>0</v>
      </c>
      <c r="AH161" s="161">
        <f>'Cost Inputs'!AB96</f>
        <v>0</v>
      </c>
      <c r="AI161" s="161">
        <f>'Cost Inputs'!AC96</f>
        <v>0</v>
      </c>
      <c r="AJ161" s="161">
        <f>'Cost Inputs'!AD96</f>
        <v>0</v>
      </c>
      <c r="AK161" s="161">
        <f>'Cost Inputs'!AE96</f>
        <v>0</v>
      </c>
      <c r="AL161" s="161">
        <f>'Cost Inputs'!AF96</f>
        <v>0</v>
      </c>
      <c r="AM161" s="161">
        <f>'Cost Inputs'!AG96</f>
        <v>0</v>
      </c>
      <c r="AN161" s="161">
        <f>'Cost Inputs'!AH96</f>
        <v>0</v>
      </c>
      <c r="AO161" s="161">
        <f>'Cost Inputs'!AI96</f>
        <v>0</v>
      </c>
      <c r="AP161" s="161">
        <f>'Cost Inputs'!AJ96</f>
        <v>0</v>
      </c>
      <c r="AQ161" s="161">
        <f>'Cost Inputs'!AK96</f>
        <v>0</v>
      </c>
      <c r="AR161" s="161">
        <f>'Cost Inputs'!AL96</f>
        <v>0</v>
      </c>
      <c r="AS161" s="161">
        <f>'Cost Inputs'!AM96</f>
        <v>0</v>
      </c>
      <c r="AT161" s="161">
        <f>'Cost Inputs'!AN96</f>
        <v>0</v>
      </c>
      <c r="AU161" s="161">
        <f>'Cost Inputs'!AO96</f>
        <v>0</v>
      </c>
      <c r="AV161" s="161">
        <f>'Cost Inputs'!AP96</f>
        <v>0</v>
      </c>
      <c r="AW161" s="161">
        <f>'Cost Inputs'!AQ96</f>
        <v>0</v>
      </c>
      <c r="AX161" s="161">
        <f>'Cost Inputs'!AR96</f>
        <v>0</v>
      </c>
      <c r="AY161" s="161">
        <f>'Cost Inputs'!AS96</f>
        <v>0</v>
      </c>
      <c r="AZ161" s="161">
        <f>'Cost Inputs'!AT96</f>
        <v>0</v>
      </c>
      <c r="BA161" s="161">
        <f>'Cost Inputs'!AU96</f>
        <v>0</v>
      </c>
      <c r="BB161" s="161">
        <f>'Cost Inputs'!AV96</f>
        <v>0</v>
      </c>
      <c r="BC161" s="161">
        <f>'Cost Inputs'!AW96</f>
        <v>0</v>
      </c>
      <c r="BD161" s="161">
        <f>'Cost Inputs'!AX96</f>
        <v>0</v>
      </c>
      <c r="BE161" s="161">
        <f>'Cost Inputs'!AY96</f>
        <v>0</v>
      </c>
      <c r="BF161" s="161">
        <f>'Cost Inputs'!AZ96</f>
        <v>0</v>
      </c>
      <c r="BG161" s="161">
        <f>'Cost Inputs'!BA96</f>
        <v>0</v>
      </c>
      <c r="BH161" s="161">
        <f>'Cost Inputs'!BB96</f>
        <v>0</v>
      </c>
      <c r="BI161" s="161">
        <f>'Cost Inputs'!BC96</f>
        <v>0</v>
      </c>
      <c r="BJ161" s="161">
        <f>'Cost Inputs'!BD96</f>
        <v>0</v>
      </c>
      <c r="BK161" s="161">
        <f>'Cost Inputs'!BE96</f>
        <v>0</v>
      </c>
      <c r="BL161" s="161">
        <f>'Cost Inputs'!BF96</f>
        <v>0</v>
      </c>
      <c r="BM161" s="161">
        <f>'Cost Inputs'!BG96</f>
        <v>0</v>
      </c>
      <c r="BN161" s="161">
        <f>'Cost Inputs'!BH96</f>
        <v>0</v>
      </c>
      <c r="BO161" s="161">
        <f>'Cost Inputs'!BI96</f>
        <v>0</v>
      </c>
      <c r="BP161" s="161">
        <f>'Cost Inputs'!BJ96</f>
        <v>0</v>
      </c>
      <c r="BQ161" s="161">
        <f>'Cost Inputs'!BK96</f>
        <v>0</v>
      </c>
      <c r="BR161" s="161">
        <f>'Cost Inputs'!BL96</f>
        <v>0</v>
      </c>
      <c r="BS161" s="161">
        <f>'Cost Inputs'!BM96</f>
        <v>0</v>
      </c>
      <c r="BT161" s="161">
        <f>'Cost Inputs'!BN96</f>
        <v>0</v>
      </c>
      <c r="BU161" s="161">
        <f>'Cost Inputs'!BO96</f>
        <v>0</v>
      </c>
      <c r="BV161" s="161">
        <f>'Cost Inputs'!BP96</f>
        <v>0</v>
      </c>
      <c r="BW161" s="161">
        <f>'Cost Inputs'!BQ96</f>
        <v>0</v>
      </c>
      <c r="BX161" s="161">
        <f>'Cost Inputs'!BR96</f>
        <v>0</v>
      </c>
      <c r="BY161" s="161">
        <f>'Cost Inputs'!BS96</f>
        <v>0</v>
      </c>
      <c r="BZ161" s="161">
        <f>'Cost Inputs'!BT96</f>
        <v>0</v>
      </c>
      <c r="CA161" s="161">
        <f>'Cost Inputs'!BU96</f>
        <v>0</v>
      </c>
      <c r="CB161" s="161">
        <f>'Cost Inputs'!BV96</f>
        <v>0</v>
      </c>
      <c r="CC161" s="161">
        <f>'Cost Inputs'!BW96</f>
        <v>0</v>
      </c>
      <c r="CD161" s="161">
        <f>'Cost Inputs'!BX96</f>
        <v>0</v>
      </c>
      <c r="CE161" s="161">
        <f>'Cost Inputs'!BY96</f>
        <v>0</v>
      </c>
      <c r="CF161" s="161">
        <f>'Cost Inputs'!BZ96</f>
        <v>0</v>
      </c>
      <c r="CG161" s="161">
        <f>'Cost Inputs'!CA96</f>
        <v>0</v>
      </c>
      <c r="CH161" s="161">
        <f>'Cost Inputs'!CB96</f>
        <v>0</v>
      </c>
      <c r="CI161" s="161">
        <f>'Cost Inputs'!CC96</f>
        <v>0</v>
      </c>
      <c r="CJ161" s="161">
        <f>'Cost Inputs'!CD96</f>
        <v>0</v>
      </c>
      <c r="CK161" s="161">
        <f>'Cost Inputs'!CE96</f>
        <v>0</v>
      </c>
      <c r="CL161" s="161">
        <f>'Cost Inputs'!CF96</f>
        <v>0</v>
      </c>
      <c r="CM161" s="161">
        <f>'Cost Inputs'!CG96</f>
        <v>0</v>
      </c>
      <c r="CN161" s="161">
        <f>'Cost Inputs'!CH96</f>
        <v>0</v>
      </c>
      <c r="CO161" s="161">
        <f>'Cost Inputs'!CI96</f>
        <v>0</v>
      </c>
      <c r="CP161" s="161">
        <f>'Cost Inputs'!CJ96</f>
        <v>0</v>
      </c>
    </row>
    <row r="162" spans="1:94" x14ac:dyDescent="0.3">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row>
    <row r="163" spans="1:94" x14ac:dyDescent="0.3">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row>
    <row r="164" spans="1:94" x14ac:dyDescent="0.3">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row>
    <row r="165" spans="1:94" x14ac:dyDescent="0.3">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c r="BL165" s="161"/>
      <c r="BM165" s="161"/>
      <c r="BN165" s="161"/>
      <c r="BO165" s="161"/>
      <c r="BP165" s="161"/>
      <c r="BQ165" s="161"/>
      <c r="BR165" s="161"/>
      <c r="BS165" s="161"/>
      <c r="BT165" s="161"/>
      <c r="BU165" s="161"/>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row>
    <row r="166" spans="1:94" x14ac:dyDescent="0.3">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c r="BL166" s="161"/>
      <c r="BM166" s="161"/>
      <c r="BN166" s="161"/>
      <c r="BO166" s="161"/>
      <c r="BP166" s="161"/>
      <c r="BQ166" s="161"/>
      <c r="BR166" s="161"/>
      <c r="BS166" s="161"/>
      <c r="BT166" s="161"/>
      <c r="BU166" s="161"/>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row>
    <row r="167" spans="1:94" x14ac:dyDescent="0.3">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c r="BL167" s="161"/>
      <c r="BM167" s="161"/>
      <c r="BN167" s="161"/>
      <c r="BO167" s="161"/>
      <c r="BP167" s="161"/>
      <c r="BQ167" s="161"/>
      <c r="BR167" s="161"/>
      <c r="BS167" s="161"/>
      <c r="BT167" s="161"/>
      <c r="BU167" s="161"/>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row>
    <row r="168" spans="1:94" x14ac:dyDescent="0.3">
      <c r="A168" s="2">
        <f>'Cost Inputs'!A99</f>
        <v>23</v>
      </c>
      <c r="B168" s="2">
        <f>'Cost Inputs'!$C99</f>
        <v>0</v>
      </c>
      <c r="E168" s="2">
        <f>'Cost Inputs'!$E99</f>
        <v>0</v>
      </c>
      <c r="O168" s="2" t="s">
        <v>101</v>
      </c>
      <c r="P168" s="161">
        <f>'Cost Inputs'!J100</f>
        <v>0</v>
      </c>
      <c r="Q168" s="161">
        <f>'Cost Inputs'!K100</f>
        <v>0</v>
      </c>
      <c r="R168" s="161">
        <f>'Cost Inputs'!L100</f>
        <v>0</v>
      </c>
      <c r="S168" s="161">
        <f>'Cost Inputs'!M100</f>
        <v>0</v>
      </c>
      <c r="T168" s="161">
        <f>'Cost Inputs'!N100</f>
        <v>0</v>
      </c>
      <c r="U168" s="161">
        <f>'Cost Inputs'!O100</f>
        <v>0</v>
      </c>
      <c r="V168" s="161">
        <f>'Cost Inputs'!P100</f>
        <v>0</v>
      </c>
      <c r="W168" s="161">
        <f>'Cost Inputs'!Q100</f>
        <v>0</v>
      </c>
      <c r="X168" s="161">
        <f>'Cost Inputs'!R100</f>
        <v>0</v>
      </c>
      <c r="Y168" s="161">
        <f>'Cost Inputs'!S100</f>
        <v>0</v>
      </c>
      <c r="Z168" s="161">
        <f>'Cost Inputs'!T100</f>
        <v>0</v>
      </c>
      <c r="AA168" s="161">
        <f>'Cost Inputs'!U100</f>
        <v>0</v>
      </c>
      <c r="AB168" s="161">
        <f>'Cost Inputs'!V100</f>
        <v>0</v>
      </c>
      <c r="AC168" s="161">
        <f>'Cost Inputs'!W100</f>
        <v>0</v>
      </c>
      <c r="AD168" s="161">
        <f>'Cost Inputs'!X100</f>
        <v>0</v>
      </c>
      <c r="AE168" s="161">
        <f>'Cost Inputs'!Y100</f>
        <v>0</v>
      </c>
      <c r="AF168" s="161">
        <f>'Cost Inputs'!Z100</f>
        <v>0</v>
      </c>
      <c r="AG168" s="161">
        <f>'Cost Inputs'!AA100</f>
        <v>0</v>
      </c>
      <c r="AH168" s="161">
        <f>'Cost Inputs'!AB100</f>
        <v>0</v>
      </c>
      <c r="AI168" s="161">
        <f>'Cost Inputs'!AC100</f>
        <v>0</v>
      </c>
      <c r="AJ168" s="161">
        <f>'Cost Inputs'!AD100</f>
        <v>0</v>
      </c>
      <c r="AK168" s="161">
        <f>'Cost Inputs'!AE100</f>
        <v>0</v>
      </c>
      <c r="AL168" s="161">
        <f>'Cost Inputs'!AF100</f>
        <v>0</v>
      </c>
      <c r="AM168" s="161">
        <f>'Cost Inputs'!AG100</f>
        <v>0</v>
      </c>
      <c r="AN168" s="161">
        <f>'Cost Inputs'!AH100</f>
        <v>0</v>
      </c>
      <c r="AO168" s="161">
        <f>'Cost Inputs'!AI100</f>
        <v>0</v>
      </c>
      <c r="AP168" s="161">
        <f>'Cost Inputs'!AJ100</f>
        <v>0</v>
      </c>
      <c r="AQ168" s="161">
        <f>'Cost Inputs'!AK100</f>
        <v>0</v>
      </c>
      <c r="AR168" s="161">
        <f>'Cost Inputs'!AL100</f>
        <v>0</v>
      </c>
      <c r="AS168" s="161">
        <f>'Cost Inputs'!AM100</f>
        <v>0</v>
      </c>
      <c r="AT168" s="161">
        <f>'Cost Inputs'!AN100</f>
        <v>0</v>
      </c>
      <c r="AU168" s="161">
        <f>'Cost Inputs'!AO100</f>
        <v>0</v>
      </c>
      <c r="AV168" s="161">
        <f>'Cost Inputs'!AP100</f>
        <v>0</v>
      </c>
      <c r="AW168" s="161">
        <f>'Cost Inputs'!AQ100</f>
        <v>0</v>
      </c>
      <c r="AX168" s="161">
        <f>'Cost Inputs'!AR100</f>
        <v>0</v>
      </c>
      <c r="AY168" s="161">
        <f>'Cost Inputs'!AS100</f>
        <v>0</v>
      </c>
      <c r="AZ168" s="161">
        <f>'Cost Inputs'!AT100</f>
        <v>0</v>
      </c>
      <c r="BA168" s="161">
        <f>'Cost Inputs'!AU100</f>
        <v>0</v>
      </c>
      <c r="BB168" s="161">
        <f>'Cost Inputs'!AV100</f>
        <v>0</v>
      </c>
      <c r="BC168" s="161">
        <f>'Cost Inputs'!AW100</f>
        <v>0</v>
      </c>
      <c r="BD168" s="161">
        <f>'Cost Inputs'!AX100</f>
        <v>0</v>
      </c>
      <c r="BE168" s="161">
        <f>'Cost Inputs'!AY100</f>
        <v>0</v>
      </c>
      <c r="BF168" s="161">
        <f>'Cost Inputs'!AZ100</f>
        <v>0</v>
      </c>
      <c r="BG168" s="161">
        <f>'Cost Inputs'!BA100</f>
        <v>0</v>
      </c>
      <c r="BH168" s="161">
        <f>'Cost Inputs'!BB100</f>
        <v>0</v>
      </c>
      <c r="BI168" s="161">
        <f>'Cost Inputs'!BC100</f>
        <v>0</v>
      </c>
      <c r="BJ168" s="161">
        <f>'Cost Inputs'!BD100</f>
        <v>0</v>
      </c>
      <c r="BK168" s="161">
        <f>'Cost Inputs'!BE100</f>
        <v>0</v>
      </c>
      <c r="BL168" s="161">
        <f>'Cost Inputs'!BF100</f>
        <v>0</v>
      </c>
      <c r="BM168" s="161">
        <f>'Cost Inputs'!BG100</f>
        <v>0</v>
      </c>
      <c r="BN168" s="161">
        <f>'Cost Inputs'!BH100</f>
        <v>0</v>
      </c>
      <c r="BO168" s="161">
        <f>'Cost Inputs'!BI100</f>
        <v>0</v>
      </c>
      <c r="BP168" s="161">
        <f>'Cost Inputs'!BJ100</f>
        <v>0</v>
      </c>
      <c r="BQ168" s="161">
        <f>'Cost Inputs'!BK100</f>
        <v>0</v>
      </c>
      <c r="BR168" s="161">
        <f>'Cost Inputs'!BL100</f>
        <v>0</v>
      </c>
      <c r="BS168" s="161">
        <f>'Cost Inputs'!BM100</f>
        <v>0</v>
      </c>
      <c r="BT168" s="161">
        <f>'Cost Inputs'!BN100</f>
        <v>0</v>
      </c>
      <c r="BU168" s="161">
        <f>'Cost Inputs'!BO100</f>
        <v>0</v>
      </c>
      <c r="BV168" s="161">
        <f>'Cost Inputs'!BP100</f>
        <v>0</v>
      </c>
      <c r="BW168" s="161">
        <f>'Cost Inputs'!BQ100</f>
        <v>0</v>
      </c>
      <c r="BX168" s="161">
        <f>'Cost Inputs'!BR100</f>
        <v>0</v>
      </c>
      <c r="BY168" s="161">
        <f>'Cost Inputs'!BS100</f>
        <v>0</v>
      </c>
      <c r="BZ168" s="161">
        <f>'Cost Inputs'!BT100</f>
        <v>0</v>
      </c>
      <c r="CA168" s="161">
        <f>'Cost Inputs'!BU100</f>
        <v>0</v>
      </c>
      <c r="CB168" s="161">
        <f>'Cost Inputs'!BV100</f>
        <v>0</v>
      </c>
      <c r="CC168" s="161">
        <f>'Cost Inputs'!BW100</f>
        <v>0</v>
      </c>
      <c r="CD168" s="161">
        <f>'Cost Inputs'!BX100</f>
        <v>0</v>
      </c>
      <c r="CE168" s="161">
        <f>'Cost Inputs'!BY100</f>
        <v>0</v>
      </c>
      <c r="CF168" s="161">
        <f>'Cost Inputs'!BZ100</f>
        <v>0</v>
      </c>
      <c r="CG168" s="161">
        <f>'Cost Inputs'!CA100</f>
        <v>0</v>
      </c>
      <c r="CH168" s="161">
        <f>'Cost Inputs'!CB100</f>
        <v>0</v>
      </c>
      <c r="CI168" s="161">
        <f>'Cost Inputs'!CC100</f>
        <v>0</v>
      </c>
      <c r="CJ168" s="161">
        <f>'Cost Inputs'!CD100</f>
        <v>0</v>
      </c>
      <c r="CK168" s="161">
        <f>'Cost Inputs'!CE100</f>
        <v>0</v>
      </c>
      <c r="CL168" s="161">
        <f>'Cost Inputs'!CF100</f>
        <v>0</v>
      </c>
      <c r="CM168" s="161">
        <f>'Cost Inputs'!CG100</f>
        <v>0</v>
      </c>
      <c r="CN168" s="161">
        <f>'Cost Inputs'!CH100</f>
        <v>0</v>
      </c>
      <c r="CO168" s="161">
        <f>'Cost Inputs'!CI100</f>
        <v>0</v>
      </c>
      <c r="CP168" s="161">
        <f>'Cost Inputs'!CJ100</f>
        <v>0</v>
      </c>
    </row>
    <row r="169" spans="1:94" x14ac:dyDescent="0.3">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row>
    <row r="170" spans="1:94" x14ac:dyDescent="0.3">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row>
    <row r="171" spans="1:94" x14ac:dyDescent="0.3">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row>
    <row r="172" spans="1:94" x14ac:dyDescent="0.3">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c r="BL172" s="161"/>
      <c r="BM172" s="161"/>
      <c r="BN172" s="161"/>
      <c r="BO172" s="161"/>
      <c r="BP172" s="161"/>
      <c r="BQ172" s="161"/>
      <c r="BR172" s="161"/>
      <c r="BS172" s="161"/>
      <c r="BT172" s="161"/>
      <c r="BU172" s="161"/>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row>
    <row r="173" spans="1:94" x14ac:dyDescent="0.3">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c r="BL173" s="161"/>
      <c r="BM173" s="161"/>
      <c r="BN173" s="161"/>
      <c r="BO173" s="161"/>
      <c r="BP173" s="161"/>
      <c r="BQ173" s="161"/>
      <c r="BR173" s="161"/>
      <c r="BS173" s="161"/>
      <c r="BT173" s="161"/>
      <c r="BU173" s="161"/>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row>
    <row r="174" spans="1:94" x14ac:dyDescent="0.3">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c r="BL174" s="161"/>
      <c r="BM174" s="161"/>
      <c r="BN174" s="161"/>
      <c r="BO174" s="161"/>
      <c r="BP174" s="161"/>
      <c r="BQ174" s="161"/>
      <c r="BR174" s="161"/>
      <c r="BS174" s="161"/>
      <c r="BT174" s="161"/>
      <c r="BU174" s="161"/>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row>
    <row r="175" spans="1:94" x14ac:dyDescent="0.3">
      <c r="A175" s="2">
        <f>'Cost Inputs'!A103</f>
        <v>24</v>
      </c>
      <c r="B175" s="2">
        <f>'Cost Inputs'!$C103</f>
        <v>0</v>
      </c>
      <c r="E175" s="2">
        <f>'Cost Inputs'!$E103</f>
        <v>0</v>
      </c>
      <c r="O175" s="2" t="s">
        <v>101</v>
      </c>
      <c r="P175" s="161">
        <f>'Cost Inputs'!J104</f>
        <v>0</v>
      </c>
      <c r="Q175" s="161">
        <f>'Cost Inputs'!K104</f>
        <v>0</v>
      </c>
      <c r="R175" s="161">
        <f>'Cost Inputs'!L104</f>
        <v>0</v>
      </c>
      <c r="S175" s="161">
        <f>'Cost Inputs'!M104</f>
        <v>0</v>
      </c>
      <c r="T175" s="161">
        <f>'Cost Inputs'!N104</f>
        <v>0</v>
      </c>
      <c r="U175" s="161">
        <f>'Cost Inputs'!O104</f>
        <v>0</v>
      </c>
      <c r="V175" s="161">
        <f>'Cost Inputs'!P104</f>
        <v>0</v>
      </c>
      <c r="W175" s="161">
        <f>'Cost Inputs'!Q104</f>
        <v>0</v>
      </c>
      <c r="X175" s="161">
        <f>'Cost Inputs'!R104</f>
        <v>0</v>
      </c>
      <c r="Y175" s="161">
        <f>'Cost Inputs'!S104</f>
        <v>0</v>
      </c>
      <c r="Z175" s="161">
        <f>'Cost Inputs'!T104</f>
        <v>0</v>
      </c>
      <c r="AA175" s="161">
        <f>'Cost Inputs'!U104</f>
        <v>0</v>
      </c>
      <c r="AB175" s="161">
        <f>'Cost Inputs'!V104</f>
        <v>0</v>
      </c>
      <c r="AC175" s="161">
        <f>'Cost Inputs'!W104</f>
        <v>0</v>
      </c>
      <c r="AD175" s="161">
        <f>'Cost Inputs'!X104</f>
        <v>0</v>
      </c>
      <c r="AE175" s="161">
        <f>'Cost Inputs'!Y104</f>
        <v>0</v>
      </c>
      <c r="AF175" s="161">
        <f>'Cost Inputs'!Z104</f>
        <v>0</v>
      </c>
      <c r="AG175" s="161">
        <f>'Cost Inputs'!AA104</f>
        <v>0</v>
      </c>
      <c r="AH175" s="161">
        <f>'Cost Inputs'!AB104</f>
        <v>0</v>
      </c>
      <c r="AI175" s="161">
        <f>'Cost Inputs'!AC104</f>
        <v>0</v>
      </c>
      <c r="AJ175" s="161">
        <f>'Cost Inputs'!AD104</f>
        <v>0</v>
      </c>
      <c r="AK175" s="161">
        <f>'Cost Inputs'!AE104</f>
        <v>0</v>
      </c>
      <c r="AL175" s="161">
        <f>'Cost Inputs'!AF104</f>
        <v>0</v>
      </c>
      <c r="AM175" s="161">
        <f>'Cost Inputs'!AG104</f>
        <v>0</v>
      </c>
      <c r="AN175" s="161">
        <f>'Cost Inputs'!AH104</f>
        <v>0</v>
      </c>
      <c r="AO175" s="161">
        <f>'Cost Inputs'!AI104</f>
        <v>0</v>
      </c>
      <c r="AP175" s="161">
        <f>'Cost Inputs'!AJ104</f>
        <v>0</v>
      </c>
      <c r="AQ175" s="161">
        <f>'Cost Inputs'!AK104</f>
        <v>0</v>
      </c>
      <c r="AR175" s="161">
        <f>'Cost Inputs'!AL104</f>
        <v>0</v>
      </c>
      <c r="AS175" s="161">
        <f>'Cost Inputs'!AM104</f>
        <v>0</v>
      </c>
      <c r="AT175" s="161">
        <f>'Cost Inputs'!AN104</f>
        <v>0</v>
      </c>
      <c r="AU175" s="161">
        <f>'Cost Inputs'!AO104</f>
        <v>0</v>
      </c>
      <c r="AV175" s="161">
        <f>'Cost Inputs'!AP104</f>
        <v>0</v>
      </c>
      <c r="AW175" s="161">
        <f>'Cost Inputs'!AQ104</f>
        <v>0</v>
      </c>
      <c r="AX175" s="161">
        <f>'Cost Inputs'!AR104</f>
        <v>0</v>
      </c>
      <c r="AY175" s="161">
        <f>'Cost Inputs'!AS104</f>
        <v>0</v>
      </c>
      <c r="AZ175" s="161">
        <f>'Cost Inputs'!AT104</f>
        <v>0</v>
      </c>
      <c r="BA175" s="161">
        <f>'Cost Inputs'!AU104</f>
        <v>0</v>
      </c>
      <c r="BB175" s="161">
        <f>'Cost Inputs'!AV104</f>
        <v>0</v>
      </c>
      <c r="BC175" s="161">
        <f>'Cost Inputs'!AW104</f>
        <v>0</v>
      </c>
      <c r="BD175" s="161">
        <f>'Cost Inputs'!AX104</f>
        <v>0</v>
      </c>
      <c r="BE175" s="161">
        <f>'Cost Inputs'!AY104</f>
        <v>0</v>
      </c>
      <c r="BF175" s="161">
        <f>'Cost Inputs'!AZ104</f>
        <v>0</v>
      </c>
      <c r="BG175" s="161">
        <f>'Cost Inputs'!BA104</f>
        <v>0</v>
      </c>
      <c r="BH175" s="161">
        <f>'Cost Inputs'!BB104</f>
        <v>0</v>
      </c>
      <c r="BI175" s="161">
        <f>'Cost Inputs'!BC104</f>
        <v>0</v>
      </c>
      <c r="BJ175" s="161">
        <f>'Cost Inputs'!BD104</f>
        <v>0</v>
      </c>
      <c r="BK175" s="161">
        <f>'Cost Inputs'!BE104</f>
        <v>0</v>
      </c>
      <c r="BL175" s="161">
        <f>'Cost Inputs'!BF104</f>
        <v>0</v>
      </c>
      <c r="BM175" s="161">
        <f>'Cost Inputs'!BG104</f>
        <v>0</v>
      </c>
      <c r="BN175" s="161">
        <f>'Cost Inputs'!BH104</f>
        <v>0</v>
      </c>
      <c r="BO175" s="161">
        <f>'Cost Inputs'!BI104</f>
        <v>0</v>
      </c>
      <c r="BP175" s="161">
        <f>'Cost Inputs'!BJ104</f>
        <v>0</v>
      </c>
      <c r="BQ175" s="161">
        <f>'Cost Inputs'!BK104</f>
        <v>0</v>
      </c>
      <c r="BR175" s="161">
        <f>'Cost Inputs'!BL104</f>
        <v>0</v>
      </c>
      <c r="BS175" s="161">
        <f>'Cost Inputs'!BM104</f>
        <v>0</v>
      </c>
      <c r="BT175" s="161">
        <f>'Cost Inputs'!BN104</f>
        <v>0</v>
      </c>
      <c r="BU175" s="161">
        <f>'Cost Inputs'!BO104</f>
        <v>0</v>
      </c>
      <c r="BV175" s="161">
        <f>'Cost Inputs'!BP104</f>
        <v>0</v>
      </c>
      <c r="BW175" s="161">
        <f>'Cost Inputs'!BQ104</f>
        <v>0</v>
      </c>
      <c r="BX175" s="161">
        <f>'Cost Inputs'!BR104</f>
        <v>0</v>
      </c>
      <c r="BY175" s="161">
        <f>'Cost Inputs'!BS104</f>
        <v>0</v>
      </c>
      <c r="BZ175" s="161">
        <f>'Cost Inputs'!BT104</f>
        <v>0</v>
      </c>
      <c r="CA175" s="161">
        <f>'Cost Inputs'!BU104</f>
        <v>0</v>
      </c>
      <c r="CB175" s="161">
        <f>'Cost Inputs'!BV104</f>
        <v>0</v>
      </c>
      <c r="CC175" s="161">
        <f>'Cost Inputs'!BW104</f>
        <v>0</v>
      </c>
      <c r="CD175" s="161">
        <f>'Cost Inputs'!BX104</f>
        <v>0</v>
      </c>
      <c r="CE175" s="161">
        <f>'Cost Inputs'!BY104</f>
        <v>0</v>
      </c>
      <c r="CF175" s="161">
        <f>'Cost Inputs'!BZ104</f>
        <v>0</v>
      </c>
      <c r="CG175" s="161">
        <f>'Cost Inputs'!CA104</f>
        <v>0</v>
      </c>
      <c r="CH175" s="161">
        <f>'Cost Inputs'!CB104</f>
        <v>0</v>
      </c>
      <c r="CI175" s="161">
        <f>'Cost Inputs'!CC104</f>
        <v>0</v>
      </c>
      <c r="CJ175" s="161">
        <f>'Cost Inputs'!CD104</f>
        <v>0</v>
      </c>
      <c r="CK175" s="161">
        <f>'Cost Inputs'!CE104</f>
        <v>0</v>
      </c>
      <c r="CL175" s="161">
        <f>'Cost Inputs'!CF104</f>
        <v>0</v>
      </c>
      <c r="CM175" s="161">
        <f>'Cost Inputs'!CG104</f>
        <v>0</v>
      </c>
      <c r="CN175" s="161">
        <f>'Cost Inputs'!CH104</f>
        <v>0</v>
      </c>
      <c r="CO175" s="161">
        <f>'Cost Inputs'!CI104</f>
        <v>0</v>
      </c>
      <c r="CP175" s="161">
        <f>'Cost Inputs'!CJ104</f>
        <v>0</v>
      </c>
    </row>
    <row r="176" spans="1:94" x14ac:dyDescent="0.3">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row>
    <row r="177" spans="1:94" x14ac:dyDescent="0.3">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c r="BL177" s="161"/>
      <c r="BM177" s="161"/>
      <c r="BN177" s="161"/>
      <c r="BO177" s="161"/>
      <c r="BP177" s="161"/>
      <c r="BQ177" s="161"/>
      <c r="BR177" s="161"/>
      <c r="BS177" s="161"/>
      <c r="BT177" s="161"/>
      <c r="BU177" s="161"/>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row>
    <row r="178" spans="1:94" x14ac:dyDescent="0.3">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c r="BL178" s="161"/>
      <c r="BM178" s="161"/>
      <c r="BN178" s="161"/>
      <c r="BO178" s="161"/>
      <c r="BP178" s="161"/>
      <c r="BQ178" s="161"/>
      <c r="BR178" s="161"/>
      <c r="BS178" s="161"/>
      <c r="BT178" s="161"/>
      <c r="BU178" s="161"/>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row>
    <row r="179" spans="1:94" x14ac:dyDescent="0.3">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c r="BL179" s="161"/>
      <c r="BM179" s="161"/>
      <c r="BN179" s="161"/>
      <c r="BO179" s="161"/>
      <c r="BP179" s="161"/>
      <c r="BQ179" s="161"/>
      <c r="BR179" s="161"/>
      <c r="BS179" s="161"/>
      <c r="BT179" s="161"/>
      <c r="BU179" s="161"/>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row>
    <row r="180" spans="1:94" x14ac:dyDescent="0.3">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c r="BL180" s="161"/>
      <c r="BM180" s="161"/>
      <c r="BN180" s="161"/>
      <c r="BO180" s="161"/>
      <c r="BP180" s="161"/>
      <c r="BQ180" s="161"/>
      <c r="BR180" s="161"/>
      <c r="BS180" s="161"/>
      <c r="BT180" s="161"/>
      <c r="BU180" s="161"/>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row>
    <row r="181" spans="1:94" x14ac:dyDescent="0.3">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row>
    <row r="182" spans="1:94" x14ac:dyDescent="0.3">
      <c r="A182" s="2">
        <f>'Cost Inputs'!A107</f>
        <v>25</v>
      </c>
      <c r="B182" s="2">
        <f>'Cost Inputs'!$C107</f>
        <v>0</v>
      </c>
      <c r="E182" s="2">
        <f>'Cost Inputs'!$E107</f>
        <v>0</v>
      </c>
      <c r="O182" s="2" t="s">
        <v>101</v>
      </c>
      <c r="P182" s="161">
        <f>'Cost Inputs'!J108</f>
        <v>0</v>
      </c>
      <c r="Q182" s="161">
        <f>'Cost Inputs'!K108</f>
        <v>0</v>
      </c>
      <c r="R182" s="161">
        <f>'Cost Inputs'!L108</f>
        <v>0</v>
      </c>
      <c r="S182" s="161">
        <f>'Cost Inputs'!M108</f>
        <v>0</v>
      </c>
      <c r="T182" s="161">
        <f>'Cost Inputs'!N108</f>
        <v>0</v>
      </c>
      <c r="U182" s="161">
        <f>'Cost Inputs'!O108</f>
        <v>0</v>
      </c>
      <c r="V182" s="161">
        <f>'Cost Inputs'!P108</f>
        <v>0</v>
      </c>
      <c r="W182" s="161">
        <f>'Cost Inputs'!Q108</f>
        <v>0</v>
      </c>
      <c r="X182" s="161">
        <f>'Cost Inputs'!R108</f>
        <v>0</v>
      </c>
      <c r="Y182" s="161">
        <f>'Cost Inputs'!S108</f>
        <v>0</v>
      </c>
      <c r="Z182" s="161">
        <f>'Cost Inputs'!T108</f>
        <v>0</v>
      </c>
      <c r="AA182" s="161">
        <f>'Cost Inputs'!U108</f>
        <v>0</v>
      </c>
      <c r="AB182" s="161">
        <f>'Cost Inputs'!V108</f>
        <v>0</v>
      </c>
      <c r="AC182" s="161">
        <f>'Cost Inputs'!W108</f>
        <v>0</v>
      </c>
      <c r="AD182" s="161">
        <f>'Cost Inputs'!X108</f>
        <v>0</v>
      </c>
      <c r="AE182" s="161">
        <f>'Cost Inputs'!Y108</f>
        <v>0</v>
      </c>
      <c r="AF182" s="161">
        <f>'Cost Inputs'!Z108</f>
        <v>0</v>
      </c>
      <c r="AG182" s="161">
        <f>'Cost Inputs'!AA108</f>
        <v>0</v>
      </c>
      <c r="AH182" s="161">
        <f>'Cost Inputs'!AB108</f>
        <v>0</v>
      </c>
      <c r="AI182" s="161">
        <f>'Cost Inputs'!AC108</f>
        <v>0</v>
      </c>
      <c r="AJ182" s="161">
        <f>'Cost Inputs'!AD108</f>
        <v>0</v>
      </c>
      <c r="AK182" s="161">
        <f>'Cost Inputs'!AE108</f>
        <v>0</v>
      </c>
      <c r="AL182" s="161">
        <f>'Cost Inputs'!AF108</f>
        <v>0</v>
      </c>
      <c r="AM182" s="161">
        <f>'Cost Inputs'!AG108</f>
        <v>0</v>
      </c>
      <c r="AN182" s="161">
        <f>'Cost Inputs'!AH108</f>
        <v>0</v>
      </c>
      <c r="AO182" s="161">
        <f>'Cost Inputs'!AI108</f>
        <v>0</v>
      </c>
      <c r="AP182" s="161">
        <f>'Cost Inputs'!AJ108</f>
        <v>0</v>
      </c>
      <c r="AQ182" s="161">
        <f>'Cost Inputs'!AK108</f>
        <v>0</v>
      </c>
      <c r="AR182" s="161">
        <f>'Cost Inputs'!AL108</f>
        <v>0</v>
      </c>
      <c r="AS182" s="161">
        <f>'Cost Inputs'!AM108</f>
        <v>0</v>
      </c>
      <c r="AT182" s="161">
        <f>'Cost Inputs'!AN108</f>
        <v>0</v>
      </c>
      <c r="AU182" s="161">
        <f>'Cost Inputs'!AO108</f>
        <v>0</v>
      </c>
      <c r="AV182" s="161">
        <f>'Cost Inputs'!AP108</f>
        <v>0</v>
      </c>
      <c r="AW182" s="161">
        <f>'Cost Inputs'!AQ108</f>
        <v>0</v>
      </c>
      <c r="AX182" s="161">
        <f>'Cost Inputs'!AR108</f>
        <v>0</v>
      </c>
      <c r="AY182" s="161">
        <f>'Cost Inputs'!AS108</f>
        <v>0</v>
      </c>
      <c r="AZ182" s="161">
        <f>'Cost Inputs'!AT108</f>
        <v>0</v>
      </c>
      <c r="BA182" s="161">
        <f>'Cost Inputs'!AU108</f>
        <v>0</v>
      </c>
      <c r="BB182" s="161">
        <f>'Cost Inputs'!AV108</f>
        <v>0</v>
      </c>
      <c r="BC182" s="161">
        <f>'Cost Inputs'!AW108</f>
        <v>0</v>
      </c>
      <c r="BD182" s="161">
        <f>'Cost Inputs'!AX108</f>
        <v>0</v>
      </c>
      <c r="BE182" s="161">
        <f>'Cost Inputs'!AY108</f>
        <v>0</v>
      </c>
      <c r="BF182" s="161">
        <f>'Cost Inputs'!AZ108</f>
        <v>0</v>
      </c>
      <c r="BG182" s="161">
        <f>'Cost Inputs'!BA108</f>
        <v>0</v>
      </c>
      <c r="BH182" s="161">
        <f>'Cost Inputs'!BB108</f>
        <v>0</v>
      </c>
      <c r="BI182" s="161">
        <f>'Cost Inputs'!BC108</f>
        <v>0</v>
      </c>
      <c r="BJ182" s="161">
        <f>'Cost Inputs'!BD108</f>
        <v>0</v>
      </c>
      <c r="BK182" s="161">
        <f>'Cost Inputs'!BE108</f>
        <v>0</v>
      </c>
      <c r="BL182" s="161">
        <f>'Cost Inputs'!BF108</f>
        <v>0</v>
      </c>
      <c r="BM182" s="161">
        <f>'Cost Inputs'!BG108</f>
        <v>0</v>
      </c>
      <c r="BN182" s="161">
        <f>'Cost Inputs'!BH108</f>
        <v>0</v>
      </c>
      <c r="BO182" s="161">
        <f>'Cost Inputs'!BI108</f>
        <v>0</v>
      </c>
      <c r="BP182" s="161">
        <f>'Cost Inputs'!BJ108</f>
        <v>0</v>
      </c>
      <c r="BQ182" s="161">
        <f>'Cost Inputs'!BK108</f>
        <v>0</v>
      </c>
      <c r="BR182" s="161">
        <f>'Cost Inputs'!BL108</f>
        <v>0</v>
      </c>
      <c r="BS182" s="161">
        <f>'Cost Inputs'!BM108</f>
        <v>0</v>
      </c>
      <c r="BT182" s="161">
        <f>'Cost Inputs'!BN108</f>
        <v>0</v>
      </c>
      <c r="BU182" s="161">
        <f>'Cost Inputs'!BO108</f>
        <v>0</v>
      </c>
      <c r="BV182" s="161">
        <f>'Cost Inputs'!BP108</f>
        <v>0</v>
      </c>
      <c r="BW182" s="161">
        <f>'Cost Inputs'!BQ108</f>
        <v>0</v>
      </c>
      <c r="BX182" s="161">
        <f>'Cost Inputs'!BR108</f>
        <v>0</v>
      </c>
      <c r="BY182" s="161">
        <f>'Cost Inputs'!BS108</f>
        <v>0</v>
      </c>
      <c r="BZ182" s="161">
        <f>'Cost Inputs'!BT108</f>
        <v>0</v>
      </c>
      <c r="CA182" s="161">
        <f>'Cost Inputs'!BU108</f>
        <v>0</v>
      </c>
      <c r="CB182" s="161">
        <f>'Cost Inputs'!BV108</f>
        <v>0</v>
      </c>
      <c r="CC182" s="161">
        <f>'Cost Inputs'!BW108</f>
        <v>0</v>
      </c>
      <c r="CD182" s="161">
        <f>'Cost Inputs'!BX108</f>
        <v>0</v>
      </c>
      <c r="CE182" s="161">
        <f>'Cost Inputs'!BY108</f>
        <v>0</v>
      </c>
      <c r="CF182" s="161">
        <f>'Cost Inputs'!BZ108</f>
        <v>0</v>
      </c>
      <c r="CG182" s="161">
        <f>'Cost Inputs'!CA108</f>
        <v>0</v>
      </c>
      <c r="CH182" s="161">
        <f>'Cost Inputs'!CB108</f>
        <v>0</v>
      </c>
      <c r="CI182" s="161">
        <f>'Cost Inputs'!CC108</f>
        <v>0</v>
      </c>
      <c r="CJ182" s="161">
        <f>'Cost Inputs'!CD108</f>
        <v>0</v>
      </c>
      <c r="CK182" s="161">
        <f>'Cost Inputs'!CE108</f>
        <v>0</v>
      </c>
      <c r="CL182" s="161">
        <f>'Cost Inputs'!CF108</f>
        <v>0</v>
      </c>
      <c r="CM182" s="161">
        <f>'Cost Inputs'!CG108</f>
        <v>0</v>
      </c>
      <c r="CN182" s="161">
        <f>'Cost Inputs'!CH108</f>
        <v>0</v>
      </c>
      <c r="CO182" s="161">
        <f>'Cost Inputs'!CI108</f>
        <v>0</v>
      </c>
      <c r="CP182" s="161">
        <f>'Cost Inputs'!CJ108</f>
        <v>0</v>
      </c>
    </row>
    <row r="183" spans="1:94" x14ac:dyDescent="0.3">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c r="BL183" s="161"/>
      <c r="BM183" s="161"/>
      <c r="BN183" s="161"/>
      <c r="BO183" s="161"/>
      <c r="BP183" s="161"/>
      <c r="BQ183" s="161"/>
      <c r="BR183" s="161"/>
      <c r="BS183" s="161"/>
      <c r="BT183" s="161"/>
      <c r="BU183" s="161"/>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row>
    <row r="184" spans="1:94" x14ac:dyDescent="0.3">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c r="BL184" s="161"/>
      <c r="BM184" s="161"/>
      <c r="BN184" s="161"/>
      <c r="BO184" s="161"/>
      <c r="BP184" s="161"/>
      <c r="BQ184" s="161"/>
      <c r="BR184" s="161"/>
      <c r="BS184" s="161"/>
      <c r="BT184" s="161"/>
      <c r="BU184" s="161"/>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row>
    <row r="185" spans="1:94" x14ac:dyDescent="0.3">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c r="BL185" s="161"/>
      <c r="BM185" s="161"/>
      <c r="BN185" s="161"/>
      <c r="BO185" s="161"/>
      <c r="BP185" s="161"/>
      <c r="BQ185" s="161"/>
      <c r="BR185" s="161"/>
      <c r="BS185" s="161"/>
      <c r="BT185" s="161"/>
      <c r="BU185" s="161"/>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row>
    <row r="186" spans="1:94" x14ac:dyDescent="0.3">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c r="BL186" s="161"/>
      <c r="BM186" s="161"/>
      <c r="BN186" s="161"/>
      <c r="BO186" s="161"/>
      <c r="BP186" s="161"/>
      <c r="BQ186" s="161"/>
      <c r="BR186" s="161"/>
      <c r="BS186" s="161"/>
      <c r="BT186" s="161"/>
      <c r="BU186" s="161"/>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row>
    <row r="187" spans="1:94" x14ac:dyDescent="0.3">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row>
    <row r="188" spans="1:94" x14ac:dyDescent="0.3">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row>
    <row r="189" spans="1:94" x14ac:dyDescent="0.3">
      <c r="A189" s="2">
        <f>'Cost Inputs'!A111</f>
        <v>26</v>
      </c>
      <c r="B189" s="2">
        <f>'Cost Inputs'!$C111</f>
        <v>0</v>
      </c>
      <c r="E189" s="2">
        <f>'Cost Inputs'!$E111</f>
        <v>0</v>
      </c>
      <c r="O189" s="2" t="s">
        <v>101</v>
      </c>
      <c r="P189" s="161">
        <f>'Cost Inputs'!J112</f>
        <v>0</v>
      </c>
      <c r="Q189" s="161">
        <f>'Cost Inputs'!K112</f>
        <v>0</v>
      </c>
      <c r="R189" s="161">
        <f>'Cost Inputs'!L112</f>
        <v>0</v>
      </c>
      <c r="S189" s="161">
        <f>'Cost Inputs'!M112</f>
        <v>0</v>
      </c>
      <c r="T189" s="161">
        <f>'Cost Inputs'!N112</f>
        <v>0</v>
      </c>
      <c r="U189" s="161">
        <f>'Cost Inputs'!O112</f>
        <v>0</v>
      </c>
      <c r="V189" s="161">
        <f>'Cost Inputs'!P112</f>
        <v>0</v>
      </c>
      <c r="W189" s="161">
        <f>'Cost Inputs'!Q112</f>
        <v>0</v>
      </c>
      <c r="X189" s="161">
        <f>'Cost Inputs'!R112</f>
        <v>0</v>
      </c>
      <c r="Y189" s="161">
        <f>'Cost Inputs'!S112</f>
        <v>0</v>
      </c>
      <c r="Z189" s="161">
        <f>'Cost Inputs'!T112</f>
        <v>0</v>
      </c>
      <c r="AA189" s="161">
        <f>'Cost Inputs'!U112</f>
        <v>0</v>
      </c>
      <c r="AB189" s="161">
        <f>'Cost Inputs'!V112</f>
        <v>0</v>
      </c>
      <c r="AC189" s="161">
        <f>'Cost Inputs'!W112</f>
        <v>0</v>
      </c>
      <c r="AD189" s="161">
        <f>'Cost Inputs'!X112</f>
        <v>0</v>
      </c>
      <c r="AE189" s="161">
        <f>'Cost Inputs'!Y112</f>
        <v>0</v>
      </c>
      <c r="AF189" s="161">
        <f>'Cost Inputs'!Z112</f>
        <v>0</v>
      </c>
      <c r="AG189" s="161">
        <f>'Cost Inputs'!AA112</f>
        <v>0</v>
      </c>
      <c r="AH189" s="161">
        <f>'Cost Inputs'!AB112</f>
        <v>0</v>
      </c>
      <c r="AI189" s="161">
        <f>'Cost Inputs'!AC112</f>
        <v>0</v>
      </c>
      <c r="AJ189" s="161">
        <f>'Cost Inputs'!AD112</f>
        <v>0</v>
      </c>
      <c r="AK189" s="161">
        <f>'Cost Inputs'!AE112</f>
        <v>0</v>
      </c>
      <c r="AL189" s="161">
        <f>'Cost Inputs'!AF112</f>
        <v>0</v>
      </c>
      <c r="AM189" s="161">
        <f>'Cost Inputs'!AG112</f>
        <v>0</v>
      </c>
      <c r="AN189" s="161">
        <f>'Cost Inputs'!AH112</f>
        <v>0</v>
      </c>
      <c r="AO189" s="161">
        <f>'Cost Inputs'!AI112</f>
        <v>0</v>
      </c>
      <c r="AP189" s="161">
        <f>'Cost Inputs'!AJ112</f>
        <v>0</v>
      </c>
      <c r="AQ189" s="161">
        <f>'Cost Inputs'!AK112</f>
        <v>0</v>
      </c>
      <c r="AR189" s="161">
        <f>'Cost Inputs'!AL112</f>
        <v>0</v>
      </c>
      <c r="AS189" s="161">
        <f>'Cost Inputs'!AM112</f>
        <v>0</v>
      </c>
      <c r="AT189" s="161">
        <f>'Cost Inputs'!AN112</f>
        <v>0</v>
      </c>
      <c r="AU189" s="161">
        <f>'Cost Inputs'!AO112</f>
        <v>0</v>
      </c>
      <c r="AV189" s="161">
        <f>'Cost Inputs'!AP112</f>
        <v>0</v>
      </c>
      <c r="AW189" s="161">
        <f>'Cost Inputs'!AQ112</f>
        <v>0</v>
      </c>
      <c r="AX189" s="161">
        <f>'Cost Inputs'!AR112</f>
        <v>0</v>
      </c>
      <c r="AY189" s="161">
        <f>'Cost Inputs'!AS112</f>
        <v>0</v>
      </c>
      <c r="AZ189" s="161">
        <f>'Cost Inputs'!AT112</f>
        <v>0</v>
      </c>
      <c r="BA189" s="161">
        <f>'Cost Inputs'!AU112</f>
        <v>0</v>
      </c>
      <c r="BB189" s="161">
        <f>'Cost Inputs'!AV112</f>
        <v>0</v>
      </c>
      <c r="BC189" s="161">
        <f>'Cost Inputs'!AW112</f>
        <v>0</v>
      </c>
      <c r="BD189" s="161">
        <f>'Cost Inputs'!AX112</f>
        <v>0</v>
      </c>
      <c r="BE189" s="161">
        <f>'Cost Inputs'!AY112</f>
        <v>0</v>
      </c>
      <c r="BF189" s="161">
        <f>'Cost Inputs'!AZ112</f>
        <v>0</v>
      </c>
      <c r="BG189" s="161">
        <f>'Cost Inputs'!BA112</f>
        <v>0</v>
      </c>
      <c r="BH189" s="161">
        <f>'Cost Inputs'!BB112</f>
        <v>0</v>
      </c>
      <c r="BI189" s="161">
        <f>'Cost Inputs'!BC112</f>
        <v>0</v>
      </c>
      <c r="BJ189" s="161">
        <f>'Cost Inputs'!BD112</f>
        <v>0</v>
      </c>
      <c r="BK189" s="161">
        <f>'Cost Inputs'!BE112</f>
        <v>0</v>
      </c>
      <c r="BL189" s="161">
        <f>'Cost Inputs'!BF112</f>
        <v>0</v>
      </c>
      <c r="BM189" s="161">
        <f>'Cost Inputs'!BG112</f>
        <v>0</v>
      </c>
      <c r="BN189" s="161">
        <f>'Cost Inputs'!BH112</f>
        <v>0</v>
      </c>
      <c r="BO189" s="161">
        <f>'Cost Inputs'!BI112</f>
        <v>0</v>
      </c>
      <c r="BP189" s="161">
        <f>'Cost Inputs'!BJ112</f>
        <v>0</v>
      </c>
      <c r="BQ189" s="161">
        <f>'Cost Inputs'!BK112</f>
        <v>0</v>
      </c>
      <c r="BR189" s="161">
        <f>'Cost Inputs'!BL112</f>
        <v>0</v>
      </c>
      <c r="BS189" s="161">
        <f>'Cost Inputs'!BM112</f>
        <v>0</v>
      </c>
      <c r="BT189" s="161">
        <f>'Cost Inputs'!BN112</f>
        <v>0</v>
      </c>
      <c r="BU189" s="161">
        <f>'Cost Inputs'!BO112</f>
        <v>0</v>
      </c>
      <c r="BV189" s="161">
        <f>'Cost Inputs'!BP112</f>
        <v>0</v>
      </c>
      <c r="BW189" s="161">
        <f>'Cost Inputs'!BQ112</f>
        <v>0</v>
      </c>
      <c r="BX189" s="161">
        <f>'Cost Inputs'!BR112</f>
        <v>0</v>
      </c>
      <c r="BY189" s="161">
        <f>'Cost Inputs'!BS112</f>
        <v>0</v>
      </c>
      <c r="BZ189" s="161">
        <f>'Cost Inputs'!BT112</f>
        <v>0</v>
      </c>
      <c r="CA189" s="161">
        <f>'Cost Inputs'!BU112</f>
        <v>0</v>
      </c>
      <c r="CB189" s="161">
        <f>'Cost Inputs'!BV112</f>
        <v>0</v>
      </c>
      <c r="CC189" s="161">
        <f>'Cost Inputs'!BW112</f>
        <v>0</v>
      </c>
      <c r="CD189" s="161">
        <f>'Cost Inputs'!BX112</f>
        <v>0</v>
      </c>
      <c r="CE189" s="161">
        <f>'Cost Inputs'!BY112</f>
        <v>0</v>
      </c>
      <c r="CF189" s="161">
        <f>'Cost Inputs'!BZ112</f>
        <v>0</v>
      </c>
      <c r="CG189" s="161">
        <f>'Cost Inputs'!CA112</f>
        <v>0</v>
      </c>
      <c r="CH189" s="161">
        <f>'Cost Inputs'!CB112</f>
        <v>0</v>
      </c>
      <c r="CI189" s="161">
        <f>'Cost Inputs'!CC112</f>
        <v>0</v>
      </c>
      <c r="CJ189" s="161">
        <f>'Cost Inputs'!CD112</f>
        <v>0</v>
      </c>
      <c r="CK189" s="161">
        <f>'Cost Inputs'!CE112</f>
        <v>0</v>
      </c>
      <c r="CL189" s="161">
        <f>'Cost Inputs'!CF112</f>
        <v>0</v>
      </c>
      <c r="CM189" s="161">
        <f>'Cost Inputs'!CG112</f>
        <v>0</v>
      </c>
      <c r="CN189" s="161">
        <f>'Cost Inputs'!CH112</f>
        <v>0</v>
      </c>
      <c r="CO189" s="161">
        <f>'Cost Inputs'!CI112</f>
        <v>0</v>
      </c>
      <c r="CP189" s="161">
        <f>'Cost Inputs'!CJ112</f>
        <v>0</v>
      </c>
    </row>
    <row r="190" spans="1:94" x14ac:dyDescent="0.3">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c r="BL190" s="161"/>
      <c r="BM190" s="161"/>
      <c r="BN190" s="161"/>
      <c r="BO190" s="161"/>
      <c r="BP190" s="161"/>
      <c r="BQ190" s="161"/>
      <c r="BR190" s="161"/>
      <c r="BS190" s="161"/>
      <c r="BT190" s="161"/>
      <c r="BU190" s="161"/>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row>
    <row r="191" spans="1:94" x14ac:dyDescent="0.3">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c r="BL191" s="161"/>
      <c r="BM191" s="161"/>
      <c r="BN191" s="161"/>
      <c r="BO191" s="161"/>
      <c r="BP191" s="161"/>
      <c r="BQ191" s="161"/>
      <c r="BR191" s="161"/>
      <c r="BS191" s="161"/>
      <c r="BT191" s="161"/>
      <c r="BU191" s="161"/>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row>
    <row r="192" spans="1:94" x14ac:dyDescent="0.3">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c r="BL192" s="161"/>
      <c r="BM192" s="161"/>
      <c r="BN192" s="161"/>
      <c r="BO192" s="161"/>
      <c r="BP192" s="161"/>
      <c r="BQ192" s="161"/>
      <c r="BR192" s="161"/>
      <c r="BS192" s="161"/>
      <c r="BT192" s="161"/>
      <c r="BU192" s="161"/>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row>
    <row r="193" spans="1:94" x14ac:dyDescent="0.3">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c r="BL193" s="161"/>
      <c r="BM193" s="161"/>
      <c r="BN193" s="161"/>
      <c r="BO193" s="161"/>
      <c r="BP193" s="161"/>
      <c r="BQ193" s="161"/>
      <c r="BR193" s="161"/>
      <c r="BS193" s="161"/>
      <c r="BT193" s="161"/>
      <c r="BU193" s="161"/>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row>
    <row r="194" spans="1:94" x14ac:dyDescent="0.3">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c r="BL194" s="161"/>
      <c r="BM194" s="161"/>
      <c r="BN194" s="161"/>
      <c r="BO194" s="161"/>
      <c r="BP194" s="161"/>
      <c r="BQ194" s="161"/>
      <c r="BR194" s="161"/>
      <c r="BS194" s="161"/>
      <c r="BT194" s="161"/>
      <c r="BU194" s="161"/>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row>
    <row r="195" spans="1:94" x14ac:dyDescent="0.3">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c r="BL195" s="161"/>
      <c r="BM195" s="161"/>
      <c r="BN195" s="161"/>
      <c r="BO195" s="161"/>
      <c r="BP195" s="161"/>
      <c r="BQ195" s="161"/>
      <c r="BR195" s="161"/>
      <c r="BS195" s="161"/>
      <c r="BT195" s="161"/>
      <c r="BU195" s="161"/>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row>
    <row r="196" spans="1:94" x14ac:dyDescent="0.3">
      <c r="A196" s="2">
        <f>'Cost Inputs'!A115</f>
        <v>27</v>
      </c>
      <c r="B196" s="2">
        <f>'Cost Inputs'!$C115</f>
        <v>0</v>
      </c>
      <c r="E196" s="2">
        <f>'Cost Inputs'!$E115</f>
        <v>0</v>
      </c>
      <c r="O196" s="2" t="s">
        <v>101</v>
      </c>
      <c r="P196" s="161">
        <f>'Cost Inputs'!J116</f>
        <v>0</v>
      </c>
      <c r="Q196" s="161">
        <f>'Cost Inputs'!K116</f>
        <v>0</v>
      </c>
      <c r="R196" s="161">
        <f>'Cost Inputs'!L116</f>
        <v>0</v>
      </c>
      <c r="S196" s="161">
        <f>'Cost Inputs'!M116</f>
        <v>0</v>
      </c>
      <c r="T196" s="161">
        <f>'Cost Inputs'!N116</f>
        <v>0</v>
      </c>
      <c r="U196" s="161">
        <f>'Cost Inputs'!O116</f>
        <v>0</v>
      </c>
      <c r="V196" s="161">
        <f>'Cost Inputs'!P116</f>
        <v>0</v>
      </c>
      <c r="W196" s="161">
        <f>'Cost Inputs'!Q116</f>
        <v>0</v>
      </c>
      <c r="X196" s="161">
        <f>'Cost Inputs'!R116</f>
        <v>0</v>
      </c>
      <c r="Y196" s="161">
        <f>'Cost Inputs'!S116</f>
        <v>0</v>
      </c>
      <c r="Z196" s="161">
        <f>'Cost Inputs'!T116</f>
        <v>0</v>
      </c>
      <c r="AA196" s="161">
        <f>'Cost Inputs'!U116</f>
        <v>0</v>
      </c>
      <c r="AB196" s="161">
        <f>'Cost Inputs'!V116</f>
        <v>0</v>
      </c>
      <c r="AC196" s="161">
        <f>'Cost Inputs'!W116</f>
        <v>0</v>
      </c>
      <c r="AD196" s="161">
        <f>'Cost Inputs'!X116</f>
        <v>0</v>
      </c>
      <c r="AE196" s="161">
        <f>'Cost Inputs'!Y116</f>
        <v>0</v>
      </c>
      <c r="AF196" s="161">
        <f>'Cost Inputs'!Z116</f>
        <v>0</v>
      </c>
      <c r="AG196" s="161">
        <f>'Cost Inputs'!AA116</f>
        <v>0</v>
      </c>
      <c r="AH196" s="161">
        <f>'Cost Inputs'!AB116</f>
        <v>0</v>
      </c>
      <c r="AI196" s="161">
        <f>'Cost Inputs'!AC116</f>
        <v>0</v>
      </c>
      <c r="AJ196" s="161">
        <f>'Cost Inputs'!AD116</f>
        <v>0</v>
      </c>
      <c r="AK196" s="161">
        <f>'Cost Inputs'!AE116</f>
        <v>0</v>
      </c>
      <c r="AL196" s="161">
        <f>'Cost Inputs'!AF116</f>
        <v>0</v>
      </c>
      <c r="AM196" s="161">
        <f>'Cost Inputs'!AG116</f>
        <v>0</v>
      </c>
      <c r="AN196" s="161">
        <f>'Cost Inputs'!AH116</f>
        <v>0</v>
      </c>
      <c r="AO196" s="161">
        <f>'Cost Inputs'!AI116</f>
        <v>0</v>
      </c>
      <c r="AP196" s="161">
        <f>'Cost Inputs'!AJ116</f>
        <v>0</v>
      </c>
      <c r="AQ196" s="161">
        <f>'Cost Inputs'!AK116</f>
        <v>0</v>
      </c>
      <c r="AR196" s="161">
        <f>'Cost Inputs'!AL116</f>
        <v>0</v>
      </c>
      <c r="AS196" s="161">
        <f>'Cost Inputs'!AM116</f>
        <v>0</v>
      </c>
      <c r="AT196" s="161">
        <f>'Cost Inputs'!AN116</f>
        <v>0</v>
      </c>
      <c r="AU196" s="161">
        <f>'Cost Inputs'!AO116</f>
        <v>0</v>
      </c>
      <c r="AV196" s="161">
        <f>'Cost Inputs'!AP116</f>
        <v>0</v>
      </c>
      <c r="AW196" s="161">
        <f>'Cost Inputs'!AQ116</f>
        <v>0</v>
      </c>
      <c r="AX196" s="161">
        <f>'Cost Inputs'!AR116</f>
        <v>0</v>
      </c>
      <c r="AY196" s="161">
        <f>'Cost Inputs'!AS116</f>
        <v>0</v>
      </c>
      <c r="AZ196" s="161">
        <f>'Cost Inputs'!AT116</f>
        <v>0</v>
      </c>
      <c r="BA196" s="161">
        <f>'Cost Inputs'!AU116</f>
        <v>0</v>
      </c>
      <c r="BB196" s="161">
        <f>'Cost Inputs'!AV116</f>
        <v>0</v>
      </c>
      <c r="BC196" s="161">
        <f>'Cost Inputs'!AW116</f>
        <v>0</v>
      </c>
      <c r="BD196" s="161">
        <f>'Cost Inputs'!AX116</f>
        <v>0</v>
      </c>
      <c r="BE196" s="161">
        <f>'Cost Inputs'!AY116</f>
        <v>0</v>
      </c>
      <c r="BF196" s="161">
        <f>'Cost Inputs'!AZ116</f>
        <v>0</v>
      </c>
      <c r="BG196" s="161">
        <f>'Cost Inputs'!BA116</f>
        <v>0</v>
      </c>
      <c r="BH196" s="161">
        <f>'Cost Inputs'!BB116</f>
        <v>0</v>
      </c>
      <c r="BI196" s="161">
        <f>'Cost Inputs'!BC116</f>
        <v>0</v>
      </c>
      <c r="BJ196" s="161">
        <f>'Cost Inputs'!BD116</f>
        <v>0</v>
      </c>
      <c r="BK196" s="161">
        <f>'Cost Inputs'!BE116</f>
        <v>0</v>
      </c>
      <c r="BL196" s="161">
        <f>'Cost Inputs'!BF116</f>
        <v>0</v>
      </c>
      <c r="BM196" s="161">
        <f>'Cost Inputs'!BG116</f>
        <v>0</v>
      </c>
      <c r="BN196" s="161">
        <f>'Cost Inputs'!BH116</f>
        <v>0</v>
      </c>
      <c r="BO196" s="161">
        <f>'Cost Inputs'!BI116</f>
        <v>0</v>
      </c>
      <c r="BP196" s="161">
        <f>'Cost Inputs'!BJ116</f>
        <v>0</v>
      </c>
      <c r="BQ196" s="161">
        <f>'Cost Inputs'!BK116</f>
        <v>0</v>
      </c>
      <c r="BR196" s="161">
        <f>'Cost Inputs'!BL116</f>
        <v>0</v>
      </c>
      <c r="BS196" s="161">
        <f>'Cost Inputs'!BM116</f>
        <v>0</v>
      </c>
      <c r="BT196" s="161">
        <f>'Cost Inputs'!BN116</f>
        <v>0</v>
      </c>
      <c r="BU196" s="161">
        <f>'Cost Inputs'!BO116</f>
        <v>0</v>
      </c>
      <c r="BV196" s="161">
        <f>'Cost Inputs'!BP116</f>
        <v>0</v>
      </c>
      <c r="BW196" s="161">
        <f>'Cost Inputs'!BQ116</f>
        <v>0</v>
      </c>
      <c r="BX196" s="161">
        <f>'Cost Inputs'!BR116</f>
        <v>0</v>
      </c>
      <c r="BY196" s="161">
        <f>'Cost Inputs'!BS116</f>
        <v>0</v>
      </c>
      <c r="BZ196" s="161">
        <f>'Cost Inputs'!BT116</f>
        <v>0</v>
      </c>
      <c r="CA196" s="161">
        <f>'Cost Inputs'!BU116</f>
        <v>0</v>
      </c>
      <c r="CB196" s="161">
        <f>'Cost Inputs'!BV116</f>
        <v>0</v>
      </c>
      <c r="CC196" s="161">
        <f>'Cost Inputs'!BW116</f>
        <v>0</v>
      </c>
      <c r="CD196" s="161">
        <f>'Cost Inputs'!BX116</f>
        <v>0</v>
      </c>
      <c r="CE196" s="161">
        <f>'Cost Inputs'!BY116</f>
        <v>0</v>
      </c>
      <c r="CF196" s="161">
        <f>'Cost Inputs'!BZ116</f>
        <v>0</v>
      </c>
      <c r="CG196" s="161">
        <f>'Cost Inputs'!CA116</f>
        <v>0</v>
      </c>
      <c r="CH196" s="161">
        <f>'Cost Inputs'!CB116</f>
        <v>0</v>
      </c>
      <c r="CI196" s="161">
        <f>'Cost Inputs'!CC116</f>
        <v>0</v>
      </c>
      <c r="CJ196" s="161">
        <f>'Cost Inputs'!CD116</f>
        <v>0</v>
      </c>
      <c r="CK196" s="161">
        <f>'Cost Inputs'!CE116</f>
        <v>0</v>
      </c>
      <c r="CL196" s="161">
        <f>'Cost Inputs'!CF116</f>
        <v>0</v>
      </c>
      <c r="CM196" s="161">
        <f>'Cost Inputs'!CG116</f>
        <v>0</v>
      </c>
      <c r="CN196" s="161">
        <f>'Cost Inputs'!CH116</f>
        <v>0</v>
      </c>
      <c r="CO196" s="161">
        <f>'Cost Inputs'!CI116</f>
        <v>0</v>
      </c>
      <c r="CP196" s="161">
        <f>'Cost Inputs'!CJ116</f>
        <v>0</v>
      </c>
    </row>
    <row r="197" spans="1:94" x14ac:dyDescent="0.3">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row>
    <row r="198" spans="1:94" x14ac:dyDescent="0.3">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c r="BL198" s="161"/>
      <c r="BM198" s="161"/>
      <c r="BN198" s="161"/>
      <c r="BO198" s="161"/>
      <c r="BP198" s="161"/>
      <c r="BQ198" s="161"/>
      <c r="BR198" s="161"/>
      <c r="BS198" s="161"/>
      <c r="BT198" s="161"/>
      <c r="BU198" s="161"/>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row>
    <row r="199" spans="1:94" x14ac:dyDescent="0.3">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row>
    <row r="200" spans="1:94" x14ac:dyDescent="0.3">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row>
    <row r="201" spans="1:94" x14ac:dyDescent="0.3">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c r="BP201" s="161"/>
      <c r="BQ201" s="161"/>
      <c r="BR201" s="161"/>
      <c r="BS201" s="161"/>
      <c r="BT201" s="161"/>
      <c r="BU201" s="161"/>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row>
    <row r="202" spans="1:94" x14ac:dyDescent="0.3">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row>
    <row r="203" spans="1:94" x14ac:dyDescent="0.3">
      <c r="A203" s="2">
        <f>'Cost Inputs'!A119</f>
        <v>28</v>
      </c>
      <c r="B203" s="2">
        <f>'Cost Inputs'!$C119</f>
        <v>0</v>
      </c>
      <c r="E203" s="2">
        <f>'Cost Inputs'!$E119</f>
        <v>0</v>
      </c>
      <c r="O203" s="2" t="s">
        <v>101</v>
      </c>
      <c r="P203" s="161">
        <f>'Cost Inputs'!J120</f>
        <v>0</v>
      </c>
      <c r="Q203" s="161">
        <f>'Cost Inputs'!K120</f>
        <v>0</v>
      </c>
      <c r="R203" s="161">
        <f>'Cost Inputs'!L120</f>
        <v>0</v>
      </c>
      <c r="S203" s="161">
        <f>'Cost Inputs'!M120</f>
        <v>0</v>
      </c>
      <c r="T203" s="161">
        <f>'Cost Inputs'!N120</f>
        <v>0</v>
      </c>
      <c r="U203" s="161">
        <f>'Cost Inputs'!O120</f>
        <v>0</v>
      </c>
      <c r="V203" s="161">
        <f>'Cost Inputs'!P120</f>
        <v>0</v>
      </c>
      <c r="W203" s="161">
        <f>'Cost Inputs'!Q120</f>
        <v>0</v>
      </c>
      <c r="X203" s="161">
        <f>'Cost Inputs'!R120</f>
        <v>0</v>
      </c>
      <c r="Y203" s="161">
        <f>'Cost Inputs'!S120</f>
        <v>0</v>
      </c>
      <c r="Z203" s="161">
        <f>'Cost Inputs'!T120</f>
        <v>0</v>
      </c>
      <c r="AA203" s="161">
        <f>'Cost Inputs'!U120</f>
        <v>0</v>
      </c>
      <c r="AB203" s="161">
        <f>'Cost Inputs'!V120</f>
        <v>0</v>
      </c>
      <c r="AC203" s="161">
        <f>'Cost Inputs'!W120</f>
        <v>0</v>
      </c>
      <c r="AD203" s="161">
        <f>'Cost Inputs'!X120</f>
        <v>0</v>
      </c>
      <c r="AE203" s="161">
        <f>'Cost Inputs'!Y120</f>
        <v>0</v>
      </c>
      <c r="AF203" s="161">
        <f>'Cost Inputs'!Z120</f>
        <v>0</v>
      </c>
      <c r="AG203" s="161">
        <f>'Cost Inputs'!AA120</f>
        <v>0</v>
      </c>
      <c r="AH203" s="161">
        <f>'Cost Inputs'!AB120</f>
        <v>0</v>
      </c>
      <c r="AI203" s="161">
        <f>'Cost Inputs'!AC120</f>
        <v>0</v>
      </c>
      <c r="AJ203" s="161">
        <f>'Cost Inputs'!AD120</f>
        <v>0</v>
      </c>
      <c r="AK203" s="161">
        <f>'Cost Inputs'!AE120</f>
        <v>0</v>
      </c>
      <c r="AL203" s="161">
        <f>'Cost Inputs'!AF120</f>
        <v>0</v>
      </c>
      <c r="AM203" s="161">
        <f>'Cost Inputs'!AG120</f>
        <v>0</v>
      </c>
      <c r="AN203" s="161">
        <f>'Cost Inputs'!AH120</f>
        <v>0</v>
      </c>
      <c r="AO203" s="161">
        <f>'Cost Inputs'!AI120</f>
        <v>0</v>
      </c>
      <c r="AP203" s="161">
        <f>'Cost Inputs'!AJ120</f>
        <v>0</v>
      </c>
      <c r="AQ203" s="161">
        <f>'Cost Inputs'!AK120</f>
        <v>0</v>
      </c>
      <c r="AR203" s="161">
        <f>'Cost Inputs'!AL120</f>
        <v>0</v>
      </c>
      <c r="AS203" s="161">
        <f>'Cost Inputs'!AM120</f>
        <v>0</v>
      </c>
      <c r="AT203" s="161">
        <f>'Cost Inputs'!AN120</f>
        <v>0</v>
      </c>
      <c r="AU203" s="161">
        <f>'Cost Inputs'!AO120</f>
        <v>0</v>
      </c>
      <c r="AV203" s="161">
        <f>'Cost Inputs'!AP120</f>
        <v>0</v>
      </c>
      <c r="AW203" s="161">
        <f>'Cost Inputs'!AQ120</f>
        <v>0</v>
      </c>
      <c r="AX203" s="161">
        <f>'Cost Inputs'!AR120</f>
        <v>0</v>
      </c>
      <c r="AY203" s="161">
        <f>'Cost Inputs'!AS120</f>
        <v>0</v>
      </c>
      <c r="AZ203" s="161">
        <f>'Cost Inputs'!AT120</f>
        <v>0</v>
      </c>
      <c r="BA203" s="161">
        <f>'Cost Inputs'!AU120</f>
        <v>0</v>
      </c>
      <c r="BB203" s="161">
        <f>'Cost Inputs'!AV120</f>
        <v>0</v>
      </c>
      <c r="BC203" s="161">
        <f>'Cost Inputs'!AW120</f>
        <v>0</v>
      </c>
      <c r="BD203" s="161">
        <f>'Cost Inputs'!AX120</f>
        <v>0</v>
      </c>
      <c r="BE203" s="161">
        <f>'Cost Inputs'!AY120</f>
        <v>0</v>
      </c>
      <c r="BF203" s="161">
        <f>'Cost Inputs'!AZ120</f>
        <v>0</v>
      </c>
      <c r="BG203" s="161">
        <f>'Cost Inputs'!BA120</f>
        <v>0</v>
      </c>
      <c r="BH203" s="161">
        <f>'Cost Inputs'!BB120</f>
        <v>0</v>
      </c>
      <c r="BI203" s="161">
        <f>'Cost Inputs'!BC120</f>
        <v>0</v>
      </c>
      <c r="BJ203" s="161">
        <f>'Cost Inputs'!BD120</f>
        <v>0</v>
      </c>
      <c r="BK203" s="161">
        <f>'Cost Inputs'!BE120</f>
        <v>0</v>
      </c>
      <c r="BL203" s="161">
        <f>'Cost Inputs'!BF120</f>
        <v>0</v>
      </c>
      <c r="BM203" s="161">
        <f>'Cost Inputs'!BG120</f>
        <v>0</v>
      </c>
      <c r="BN203" s="161">
        <f>'Cost Inputs'!BH120</f>
        <v>0</v>
      </c>
      <c r="BO203" s="161">
        <f>'Cost Inputs'!BI120</f>
        <v>0</v>
      </c>
      <c r="BP203" s="161">
        <f>'Cost Inputs'!BJ120</f>
        <v>0</v>
      </c>
      <c r="BQ203" s="161">
        <f>'Cost Inputs'!BK120</f>
        <v>0</v>
      </c>
      <c r="BR203" s="161">
        <f>'Cost Inputs'!BL120</f>
        <v>0</v>
      </c>
      <c r="BS203" s="161">
        <f>'Cost Inputs'!BM120</f>
        <v>0</v>
      </c>
      <c r="BT203" s="161">
        <f>'Cost Inputs'!BN120</f>
        <v>0</v>
      </c>
      <c r="BU203" s="161">
        <f>'Cost Inputs'!BO120</f>
        <v>0</v>
      </c>
      <c r="BV203" s="161">
        <f>'Cost Inputs'!BP120</f>
        <v>0</v>
      </c>
      <c r="BW203" s="161">
        <f>'Cost Inputs'!BQ120</f>
        <v>0</v>
      </c>
      <c r="BX203" s="161">
        <f>'Cost Inputs'!BR120</f>
        <v>0</v>
      </c>
      <c r="BY203" s="161">
        <f>'Cost Inputs'!BS120</f>
        <v>0</v>
      </c>
      <c r="BZ203" s="161">
        <f>'Cost Inputs'!BT120</f>
        <v>0</v>
      </c>
      <c r="CA203" s="161">
        <f>'Cost Inputs'!BU120</f>
        <v>0</v>
      </c>
      <c r="CB203" s="161">
        <f>'Cost Inputs'!BV120</f>
        <v>0</v>
      </c>
      <c r="CC203" s="161">
        <f>'Cost Inputs'!BW120</f>
        <v>0</v>
      </c>
      <c r="CD203" s="161">
        <f>'Cost Inputs'!BX120</f>
        <v>0</v>
      </c>
      <c r="CE203" s="161">
        <f>'Cost Inputs'!BY120</f>
        <v>0</v>
      </c>
      <c r="CF203" s="161">
        <f>'Cost Inputs'!BZ120</f>
        <v>0</v>
      </c>
      <c r="CG203" s="161">
        <f>'Cost Inputs'!CA120</f>
        <v>0</v>
      </c>
      <c r="CH203" s="161">
        <f>'Cost Inputs'!CB120</f>
        <v>0</v>
      </c>
      <c r="CI203" s="161">
        <f>'Cost Inputs'!CC120</f>
        <v>0</v>
      </c>
      <c r="CJ203" s="161">
        <f>'Cost Inputs'!CD120</f>
        <v>0</v>
      </c>
      <c r="CK203" s="161">
        <f>'Cost Inputs'!CE120</f>
        <v>0</v>
      </c>
      <c r="CL203" s="161">
        <f>'Cost Inputs'!CF120</f>
        <v>0</v>
      </c>
      <c r="CM203" s="161">
        <f>'Cost Inputs'!CG120</f>
        <v>0</v>
      </c>
      <c r="CN203" s="161">
        <f>'Cost Inputs'!CH120</f>
        <v>0</v>
      </c>
      <c r="CO203" s="161">
        <f>'Cost Inputs'!CI120</f>
        <v>0</v>
      </c>
      <c r="CP203" s="161">
        <f>'Cost Inputs'!CJ120</f>
        <v>0</v>
      </c>
    </row>
    <row r="204" spans="1:94" x14ac:dyDescent="0.3">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row>
    <row r="205" spans="1:94" x14ac:dyDescent="0.3">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row>
    <row r="206" spans="1:94" x14ac:dyDescent="0.3">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row>
    <row r="207" spans="1:94" x14ac:dyDescent="0.3">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row>
    <row r="208" spans="1:94" x14ac:dyDescent="0.3">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c r="BP208" s="161"/>
      <c r="BQ208" s="161"/>
      <c r="BR208" s="161"/>
      <c r="BS208" s="161"/>
      <c r="BT208" s="161"/>
      <c r="BU208" s="161"/>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row>
    <row r="209" spans="1:94" x14ac:dyDescent="0.3">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c r="BP209" s="161"/>
      <c r="BQ209" s="161"/>
      <c r="BR209" s="161"/>
      <c r="BS209" s="161"/>
      <c r="BT209" s="161"/>
      <c r="BU209" s="161"/>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row>
    <row r="210" spans="1:94" x14ac:dyDescent="0.3">
      <c r="A210" s="2">
        <f>'Cost Inputs'!A123</f>
        <v>29</v>
      </c>
      <c r="B210" s="2">
        <f>'Cost Inputs'!$C123</f>
        <v>0</v>
      </c>
      <c r="E210" s="2">
        <f>'Cost Inputs'!$E123</f>
        <v>0</v>
      </c>
      <c r="O210" s="2" t="s">
        <v>101</v>
      </c>
      <c r="P210" s="161">
        <f>'Cost Inputs'!J124</f>
        <v>0</v>
      </c>
      <c r="Q210" s="161">
        <f>'Cost Inputs'!K124</f>
        <v>0</v>
      </c>
      <c r="R210" s="161">
        <f>'Cost Inputs'!L124</f>
        <v>0</v>
      </c>
      <c r="S210" s="161">
        <f>'Cost Inputs'!M124</f>
        <v>0</v>
      </c>
      <c r="T210" s="161">
        <f>'Cost Inputs'!N124</f>
        <v>0</v>
      </c>
      <c r="U210" s="161">
        <f>'Cost Inputs'!O124</f>
        <v>0</v>
      </c>
      <c r="V210" s="161">
        <f>'Cost Inputs'!P124</f>
        <v>0</v>
      </c>
      <c r="W210" s="161">
        <f>'Cost Inputs'!Q124</f>
        <v>0</v>
      </c>
      <c r="X210" s="161">
        <f>'Cost Inputs'!R124</f>
        <v>0</v>
      </c>
      <c r="Y210" s="161">
        <f>'Cost Inputs'!S124</f>
        <v>0</v>
      </c>
      <c r="Z210" s="161">
        <f>'Cost Inputs'!T124</f>
        <v>0</v>
      </c>
      <c r="AA210" s="161">
        <f>'Cost Inputs'!U124</f>
        <v>0</v>
      </c>
      <c r="AB210" s="161">
        <f>'Cost Inputs'!V124</f>
        <v>0</v>
      </c>
      <c r="AC210" s="161">
        <f>'Cost Inputs'!W124</f>
        <v>0</v>
      </c>
      <c r="AD210" s="161">
        <f>'Cost Inputs'!X124</f>
        <v>0</v>
      </c>
      <c r="AE210" s="161">
        <f>'Cost Inputs'!Y124</f>
        <v>0</v>
      </c>
      <c r="AF210" s="161">
        <f>'Cost Inputs'!Z124</f>
        <v>0</v>
      </c>
      <c r="AG210" s="161">
        <f>'Cost Inputs'!AA124</f>
        <v>0</v>
      </c>
      <c r="AH210" s="161">
        <f>'Cost Inputs'!AB124</f>
        <v>0</v>
      </c>
      <c r="AI210" s="161">
        <f>'Cost Inputs'!AC124</f>
        <v>0</v>
      </c>
      <c r="AJ210" s="161">
        <f>'Cost Inputs'!AD124</f>
        <v>0</v>
      </c>
      <c r="AK210" s="161">
        <f>'Cost Inputs'!AE124</f>
        <v>0</v>
      </c>
      <c r="AL210" s="161">
        <f>'Cost Inputs'!AF124</f>
        <v>0</v>
      </c>
      <c r="AM210" s="161">
        <f>'Cost Inputs'!AG124</f>
        <v>0</v>
      </c>
      <c r="AN210" s="161">
        <f>'Cost Inputs'!AH124</f>
        <v>0</v>
      </c>
      <c r="AO210" s="161">
        <f>'Cost Inputs'!AI124</f>
        <v>0</v>
      </c>
      <c r="AP210" s="161">
        <f>'Cost Inputs'!AJ124</f>
        <v>0</v>
      </c>
      <c r="AQ210" s="161">
        <f>'Cost Inputs'!AK124</f>
        <v>0</v>
      </c>
      <c r="AR210" s="161">
        <f>'Cost Inputs'!AL124</f>
        <v>0</v>
      </c>
      <c r="AS210" s="161">
        <f>'Cost Inputs'!AM124</f>
        <v>0</v>
      </c>
      <c r="AT210" s="161">
        <f>'Cost Inputs'!AN124</f>
        <v>0</v>
      </c>
      <c r="AU210" s="161">
        <f>'Cost Inputs'!AO124</f>
        <v>0</v>
      </c>
      <c r="AV210" s="161">
        <f>'Cost Inputs'!AP124</f>
        <v>0</v>
      </c>
      <c r="AW210" s="161">
        <f>'Cost Inputs'!AQ124</f>
        <v>0</v>
      </c>
      <c r="AX210" s="161">
        <f>'Cost Inputs'!AR124</f>
        <v>0</v>
      </c>
      <c r="AY210" s="161">
        <f>'Cost Inputs'!AS124</f>
        <v>0</v>
      </c>
      <c r="AZ210" s="161">
        <f>'Cost Inputs'!AT124</f>
        <v>0</v>
      </c>
      <c r="BA210" s="161">
        <f>'Cost Inputs'!AU124</f>
        <v>0</v>
      </c>
      <c r="BB210" s="161">
        <f>'Cost Inputs'!AV124</f>
        <v>0</v>
      </c>
      <c r="BC210" s="161">
        <f>'Cost Inputs'!AW124</f>
        <v>0</v>
      </c>
      <c r="BD210" s="161">
        <f>'Cost Inputs'!AX124</f>
        <v>0</v>
      </c>
      <c r="BE210" s="161">
        <f>'Cost Inputs'!AY124</f>
        <v>0</v>
      </c>
      <c r="BF210" s="161">
        <f>'Cost Inputs'!AZ124</f>
        <v>0</v>
      </c>
      <c r="BG210" s="161">
        <f>'Cost Inputs'!BA124</f>
        <v>0</v>
      </c>
      <c r="BH210" s="161">
        <f>'Cost Inputs'!BB124</f>
        <v>0</v>
      </c>
      <c r="BI210" s="161">
        <f>'Cost Inputs'!BC124</f>
        <v>0</v>
      </c>
      <c r="BJ210" s="161">
        <f>'Cost Inputs'!BD124</f>
        <v>0</v>
      </c>
      <c r="BK210" s="161">
        <f>'Cost Inputs'!BE124</f>
        <v>0</v>
      </c>
      <c r="BL210" s="161">
        <f>'Cost Inputs'!BF124</f>
        <v>0</v>
      </c>
      <c r="BM210" s="161">
        <f>'Cost Inputs'!BG124</f>
        <v>0</v>
      </c>
      <c r="BN210" s="161">
        <f>'Cost Inputs'!BH124</f>
        <v>0</v>
      </c>
      <c r="BO210" s="161">
        <f>'Cost Inputs'!BI124</f>
        <v>0</v>
      </c>
      <c r="BP210" s="161">
        <f>'Cost Inputs'!BJ124</f>
        <v>0</v>
      </c>
      <c r="BQ210" s="161">
        <f>'Cost Inputs'!BK124</f>
        <v>0</v>
      </c>
      <c r="BR210" s="161">
        <f>'Cost Inputs'!BL124</f>
        <v>0</v>
      </c>
      <c r="BS210" s="161">
        <f>'Cost Inputs'!BM124</f>
        <v>0</v>
      </c>
      <c r="BT210" s="161">
        <f>'Cost Inputs'!BN124</f>
        <v>0</v>
      </c>
      <c r="BU210" s="161">
        <f>'Cost Inputs'!BO124</f>
        <v>0</v>
      </c>
      <c r="BV210" s="161">
        <f>'Cost Inputs'!BP124</f>
        <v>0</v>
      </c>
      <c r="BW210" s="161">
        <f>'Cost Inputs'!BQ124</f>
        <v>0</v>
      </c>
      <c r="BX210" s="161">
        <f>'Cost Inputs'!BR124</f>
        <v>0</v>
      </c>
      <c r="BY210" s="161">
        <f>'Cost Inputs'!BS124</f>
        <v>0</v>
      </c>
      <c r="BZ210" s="161">
        <f>'Cost Inputs'!BT124</f>
        <v>0</v>
      </c>
      <c r="CA210" s="161">
        <f>'Cost Inputs'!BU124</f>
        <v>0</v>
      </c>
      <c r="CB210" s="161">
        <f>'Cost Inputs'!BV124</f>
        <v>0</v>
      </c>
      <c r="CC210" s="161">
        <f>'Cost Inputs'!BW124</f>
        <v>0</v>
      </c>
      <c r="CD210" s="161">
        <f>'Cost Inputs'!BX124</f>
        <v>0</v>
      </c>
      <c r="CE210" s="161">
        <f>'Cost Inputs'!BY124</f>
        <v>0</v>
      </c>
      <c r="CF210" s="161">
        <f>'Cost Inputs'!BZ124</f>
        <v>0</v>
      </c>
      <c r="CG210" s="161">
        <f>'Cost Inputs'!CA124</f>
        <v>0</v>
      </c>
      <c r="CH210" s="161">
        <f>'Cost Inputs'!CB124</f>
        <v>0</v>
      </c>
      <c r="CI210" s="161">
        <f>'Cost Inputs'!CC124</f>
        <v>0</v>
      </c>
      <c r="CJ210" s="161">
        <f>'Cost Inputs'!CD124</f>
        <v>0</v>
      </c>
      <c r="CK210" s="161">
        <f>'Cost Inputs'!CE124</f>
        <v>0</v>
      </c>
      <c r="CL210" s="161">
        <f>'Cost Inputs'!CF124</f>
        <v>0</v>
      </c>
      <c r="CM210" s="161">
        <f>'Cost Inputs'!CG124</f>
        <v>0</v>
      </c>
      <c r="CN210" s="161">
        <f>'Cost Inputs'!CH124</f>
        <v>0</v>
      </c>
      <c r="CO210" s="161">
        <f>'Cost Inputs'!CI124</f>
        <v>0</v>
      </c>
      <c r="CP210" s="161">
        <f>'Cost Inputs'!CJ124</f>
        <v>0</v>
      </c>
    </row>
    <row r="211" spans="1:94" x14ac:dyDescent="0.3">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c r="BP211" s="161"/>
      <c r="BQ211" s="161"/>
      <c r="BR211" s="161"/>
      <c r="BS211" s="161"/>
      <c r="BT211" s="161"/>
      <c r="BU211" s="161"/>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row>
    <row r="212" spans="1:94" x14ac:dyDescent="0.3">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c r="BP212" s="161"/>
      <c r="BQ212" s="161"/>
      <c r="BR212" s="161"/>
      <c r="BS212" s="161"/>
      <c r="BT212" s="161"/>
      <c r="BU212" s="161"/>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row>
    <row r="213" spans="1:94" x14ac:dyDescent="0.3">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c r="BP213" s="161"/>
      <c r="BQ213" s="161"/>
      <c r="BR213" s="161"/>
      <c r="BS213" s="161"/>
      <c r="BT213" s="161"/>
      <c r="BU213" s="161"/>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row>
    <row r="214" spans="1:94" x14ac:dyDescent="0.3">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c r="BP214" s="161"/>
      <c r="BQ214" s="161"/>
      <c r="BR214" s="161"/>
      <c r="BS214" s="161"/>
      <c r="BT214" s="161"/>
      <c r="BU214" s="161"/>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row>
    <row r="215" spans="1:94" x14ac:dyDescent="0.3">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row>
    <row r="216" spans="1:94" x14ac:dyDescent="0.3">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row>
    <row r="217" spans="1:94" x14ac:dyDescent="0.3">
      <c r="A217" s="2">
        <f>'Cost Inputs'!A127</f>
        <v>30</v>
      </c>
      <c r="B217" s="2">
        <f>'Cost Inputs'!$C127</f>
        <v>0</v>
      </c>
      <c r="E217" s="2">
        <f>'Cost Inputs'!$E127</f>
        <v>0</v>
      </c>
      <c r="O217" s="2" t="s">
        <v>101</v>
      </c>
      <c r="P217" s="161">
        <f>'Cost Inputs'!J128</f>
        <v>0</v>
      </c>
      <c r="Q217" s="161">
        <f>'Cost Inputs'!K128</f>
        <v>0</v>
      </c>
      <c r="R217" s="161">
        <f>'Cost Inputs'!L128</f>
        <v>0</v>
      </c>
      <c r="S217" s="161">
        <f>'Cost Inputs'!M128</f>
        <v>0</v>
      </c>
      <c r="T217" s="161">
        <f>'Cost Inputs'!N128</f>
        <v>0</v>
      </c>
      <c r="U217" s="161">
        <f>'Cost Inputs'!O128</f>
        <v>0</v>
      </c>
      <c r="V217" s="161">
        <f>'Cost Inputs'!P128</f>
        <v>0</v>
      </c>
      <c r="W217" s="161">
        <f>'Cost Inputs'!Q128</f>
        <v>0</v>
      </c>
      <c r="X217" s="161">
        <f>'Cost Inputs'!R128</f>
        <v>0</v>
      </c>
      <c r="Y217" s="161">
        <f>'Cost Inputs'!S128</f>
        <v>0</v>
      </c>
      <c r="Z217" s="161">
        <f>'Cost Inputs'!T128</f>
        <v>0</v>
      </c>
      <c r="AA217" s="161">
        <f>'Cost Inputs'!U128</f>
        <v>0</v>
      </c>
      <c r="AB217" s="161">
        <f>'Cost Inputs'!V128</f>
        <v>0</v>
      </c>
      <c r="AC217" s="161">
        <f>'Cost Inputs'!W128</f>
        <v>0</v>
      </c>
      <c r="AD217" s="161">
        <f>'Cost Inputs'!X128</f>
        <v>0</v>
      </c>
      <c r="AE217" s="161">
        <f>'Cost Inputs'!Y128</f>
        <v>0</v>
      </c>
      <c r="AF217" s="161">
        <f>'Cost Inputs'!Z128</f>
        <v>0</v>
      </c>
      <c r="AG217" s="161">
        <f>'Cost Inputs'!AA128</f>
        <v>0</v>
      </c>
      <c r="AH217" s="161">
        <f>'Cost Inputs'!AB128</f>
        <v>0</v>
      </c>
      <c r="AI217" s="161">
        <f>'Cost Inputs'!AC128</f>
        <v>0</v>
      </c>
      <c r="AJ217" s="161">
        <f>'Cost Inputs'!AD128</f>
        <v>0</v>
      </c>
      <c r="AK217" s="161">
        <f>'Cost Inputs'!AE128</f>
        <v>0</v>
      </c>
      <c r="AL217" s="161">
        <f>'Cost Inputs'!AF128</f>
        <v>0</v>
      </c>
      <c r="AM217" s="161">
        <f>'Cost Inputs'!AG128</f>
        <v>0</v>
      </c>
      <c r="AN217" s="161">
        <f>'Cost Inputs'!AH128</f>
        <v>0</v>
      </c>
      <c r="AO217" s="161">
        <f>'Cost Inputs'!AI128</f>
        <v>0</v>
      </c>
      <c r="AP217" s="161">
        <f>'Cost Inputs'!AJ128</f>
        <v>0</v>
      </c>
      <c r="AQ217" s="161">
        <f>'Cost Inputs'!AK128</f>
        <v>0</v>
      </c>
      <c r="AR217" s="161">
        <f>'Cost Inputs'!AL128</f>
        <v>0</v>
      </c>
      <c r="AS217" s="161">
        <f>'Cost Inputs'!AM128</f>
        <v>0</v>
      </c>
      <c r="AT217" s="161">
        <f>'Cost Inputs'!AN128</f>
        <v>0</v>
      </c>
      <c r="AU217" s="161">
        <f>'Cost Inputs'!AO128</f>
        <v>0</v>
      </c>
      <c r="AV217" s="161">
        <f>'Cost Inputs'!AP128</f>
        <v>0</v>
      </c>
      <c r="AW217" s="161">
        <f>'Cost Inputs'!AQ128</f>
        <v>0</v>
      </c>
      <c r="AX217" s="161">
        <f>'Cost Inputs'!AR128</f>
        <v>0</v>
      </c>
      <c r="AY217" s="161">
        <f>'Cost Inputs'!AS128</f>
        <v>0</v>
      </c>
      <c r="AZ217" s="161">
        <f>'Cost Inputs'!AT128</f>
        <v>0</v>
      </c>
      <c r="BA217" s="161">
        <f>'Cost Inputs'!AU128</f>
        <v>0</v>
      </c>
      <c r="BB217" s="161">
        <f>'Cost Inputs'!AV128</f>
        <v>0</v>
      </c>
      <c r="BC217" s="161">
        <f>'Cost Inputs'!AW128</f>
        <v>0</v>
      </c>
      <c r="BD217" s="161">
        <f>'Cost Inputs'!AX128</f>
        <v>0</v>
      </c>
      <c r="BE217" s="161">
        <f>'Cost Inputs'!AY128</f>
        <v>0</v>
      </c>
      <c r="BF217" s="161">
        <f>'Cost Inputs'!AZ128</f>
        <v>0</v>
      </c>
      <c r="BG217" s="161">
        <f>'Cost Inputs'!BA128</f>
        <v>0</v>
      </c>
      <c r="BH217" s="161">
        <f>'Cost Inputs'!BB128</f>
        <v>0</v>
      </c>
      <c r="BI217" s="161">
        <f>'Cost Inputs'!BC128</f>
        <v>0</v>
      </c>
      <c r="BJ217" s="161">
        <f>'Cost Inputs'!BD128</f>
        <v>0</v>
      </c>
      <c r="BK217" s="161">
        <f>'Cost Inputs'!BE128</f>
        <v>0</v>
      </c>
      <c r="BL217" s="161">
        <f>'Cost Inputs'!BF128</f>
        <v>0</v>
      </c>
      <c r="BM217" s="161">
        <f>'Cost Inputs'!BG128</f>
        <v>0</v>
      </c>
      <c r="BN217" s="161">
        <f>'Cost Inputs'!BH128</f>
        <v>0</v>
      </c>
      <c r="BO217" s="161">
        <f>'Cost Inputs'!BI128</f>
        <v>0</v>
      </c>
      <c r="BP217" s="161">
        <f>'Cost Inputs'!BJ128</f>
        <v>0</v>
      </c>
      <c r="BQ217" s="161">
        <f>'Cost Inputs'!BK128</f>
        <v>0</v>
      </c>
      <c r="BR217" s="161">
        <f>'Cost Inputs'!BL128</f>
        <v>0</v>
      </c>
      <c r="BS217" s="161">
        <f>'Cost Inputs'!BM128</f>
        <v>0</v>
      </c>
      <c r="BT217" s="161">
        <f>'Cost Inputs'!BN128</f>
        <v>0</v>
      </c>
      <c r="BU217" s="161">
        <f>'Cost Inputs'!BO128</f>
        <v>0</v>
      </c>
      <c r="BV217" s="161">
        <f>'Cost Inputs'!BP128</f>
        <v>0</v>
      </c>
      <c r="BW217" s="161">
        <f>'Cost Inputs'!BQ128</f>
        <v>0</v>
      </c>
      <c r="BX217" s="161">
        <f>'Cost Inputs'!BR128</f>
        <v>0</v>
      </c>
      <c r="BY217" s="161">
        <f>'Cost Inputs'!BS128</f>
        <v>0</v>
      </c>
      <c r="BZ217" s="161">
        <f>'Cost Inputs'!BT128</f>
        <v>0</v>
      </c>
      <c r="CA217" s="161">
        <f>'Cost Inputs'!BU128</f>
        <v>0</v>
      </c>
      <c r="CB217" s="161">
        <f>'Cost Inputs'!BV128</f>
        <v>0</v>
      </c>
      <c r="CC217" s="161">
        <f>'Cost Inputs'!BW128</f>
        <v>0</v>
      </c>
      <c r="CD217" s="161">
        <f>'Cost Inputs'!BX128</f>
        <v>0</v>
      </c>
      <c r="CE217" s="161">
        <f>'Cost Inputs'!BY128</f>
        <v>0</v>
      </c>
      <c r="CF217" s="161">
        <f>'Cost Inputs'!BZ128</f>
        <v>0</v>
      </c>
      <c r="CG217" s="161">
        <f>'Cost Inputs'!CA128</f>
        <v>0</v>
      </c>
      <c r="CH217" s="161">
        <f>'Cost Inputs'!CB128</f>
        <v>0</v>
      </c>
      <c r="CI217" s="161">
        <f>'Cost Inputs'!CC128</f>
        <v>0</v>
      </c>
      <c r="CJ217" s="161">
        <f>'Cost Inputs'!CD128</f>
        <v>0</v>
      </c>
      <c r="CK217" s="161">
        <f>'Cost Inputs'!CE128</f>
        <v>0</v>
      </c>
      <c r="CL217" s="161">
        <f>'Cost Inputs'!CF128</f>
        <v>0</v>
      </c>
      <c r="CM217" s="161">
        <f>'Cost Inputs'!CG128</f>
        <v>0</v>
      </c>
      <c r="CN217" s="161">
        <f>'Cost Inputs'!CH128</f>
        <v>0</v>
      </c>
      <c r="CO217" s="161">
        <f>'Cost Inputs'!CI128</f>
        <v>0</v>
      </c>
      <c r="CP217" s="161">
        <f>'Cost Inputs'!CJ128</f>
        <v>0</v>
      </c>
    </row>
    <row r="218" spans="1:94" x14ac:dyDescent="0.3">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row>
    <row r="219" spans="1:94" x14ac:dyDescent="0.3">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row>
    <row r="220" spans="1:94" x14ac:dyDescent="0.3">
      <c r="A220" s="18" t="s">
        <v>151</v>
      </c>
      <c r="B220" s="4"/>
      <c r="C220" s="4"/>
      <c r="D220" s="4"/>
      <c r="E220" s="4"/>
      <c r="F220" s="4"/>
      <c r="G220" s="4"/>
      <c r="H220" s="4"/>
      <c r="I220" s="4"/>
      <c r="J220" s="4"/>
      <c r="K220" s="4"/>
      <c r="L220" s="4"/>
      <c r="M220" s="4"/>
      <c r="N220" s="4"/>
      <c r="O220" s="4"/>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c r="CI220" s="163"/>
      <c r="CJ220" s="163"/>
      <c r="CK220" s="163"/>
      <c r="CL220" s="163"/>
      <c r="CM220" s="163"/>
      <c r="CN220" s="163"/>
      <c r="CO220" s="163"/>
      <c r="CP220" s="163"/>
    </row>
    <row r="221" spans="1:94" x14ac:dyDescent="0.3">
      <c r="A221" s="5"/>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row>
    <row r="222" spans="1:94" x14ac:dyDescent="0.3">
      <c r="A222" s="5" t="s">
        <v>152</v>
      </c>
      <c r="B222" s="2" t="s">
        <v>153</v>
      </c>
      <c r="E222" s="2" t="s">
        <v>34</v>
      </c>
      <c r="F222" s="10"/>
      <c r="H222" s="10"/>
      <c r="I222" s="10"/>
      <c r="J222" s="10"/>
      <c r="L222" s="10"/>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c r="BP222" s="161"/>
      <c r="BQ222" s="161"/>
      <c r="BR222" s="161"/>
      <c r="BS222" s="161"/>
      <c r="BT222" s="161"/>
      <c r="BU222" s="161"/>
      <c r="BV222" s="161"/>
      <c r="BW222" s="161"/>
      <c r="BX222" s="161"/>
      <c r="BY222" s="161"/>
      <c r="BZ222" s="161"/>
      <c r="CA222" s="161"/>
      <c r="CB222" s="161"/>
      <c r="CC222" s="161"/>
      <c r="CD222" s="161"/>
      <c r="CE222" s="161"/>
      <c r="CF222" s="161"/>
      <c r="CG222" s="161"/>
      <c r="CH222" s="161"/>
      <c r="CI222" s="161"/>
      <c r="CJ222" s="161"/>
      <c r="CK222" s="161"/>
      <c r="CL222" s="161"/>
      <c r="CM222" s="161"/>
      <c r="CN222" s="161"/>
      <c r="CO222" s="161"/>
      <c r="CP222" s="161"/>
    </row>
    <row r="223" spans="1:94" x14ac:dyDescent="0.3">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c r="BP223" s="161"/>
      <c r="BQ223" s="161"/>
      <c r="BR223" s="161"/>
      <c r="BS223" s="161"/>
      <c r="BT223" s="161"/>
      <c r="BU223" s="161"/>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row>
    <row r="224" spans="1:94" x14ac:dyDescent="0.3">
      <c r="A224" s="2">
        <f>'Benefit Inputs'!A11</f>
        <v>1</v>
      </c>
      <c r="B224" s="2">
        <f>'Benefit Inputs'!$C11</f>
        <v>0</v>
      </c>
      <c r="E224" s="2">
        <f>'Benefit Inputs'!$E11</f>
        <v>0</v>
      </c>
      <c r="O224" s="2" t="s">
        <v>104</v>
      </c>
      <c r="P224" s="161">
        <f>'Benefit Inputs'!L12</f>
        <v>0</v>
      </c>
      <c r="Q224" s="161">
        <f>'Benefit Inputs'!M12</f>
        <v>0</v>
      </c>
      <c r="R224" s="161">
        <f>'Benefit Inputs'!N12</f>
        <v>0</v>
      </c>
      <c r="S224" s="161">
        <f>'Benefit Inputs'!O12</f>
        <v>0</v>
      </c>
      <c r="T224" s="161">
        <f>'Benefit Inputs'!P12</f>
        <v>0</v>
      </c>
      <c r="U224" s="161">
        <f>'Benefit Inputs'!Q12</f>
        <v>0</v>
      </c>
      <c r="V224" s="161">
        <f>'Benefit Inputs'!R12</f>
        <v>0</v>
      </c>
      <c r="W224" s="161">
        <f>'Benefit Inputs'!S12</f>
        <v>0</v>
      </c>
      <c r="X224" s="161">
        <f>'Benefit Inputs'!T12</f>
        <v>0</v>
      </c>
      <c r="Y224" s="161">
        <f>'Benefit Inputs'!U12</f>
        <v>0</v>
      </c>
      <c r="Z224" s="161">
        <f>'Benefit Inputs'!V12</f>
        <v>0</v>
      </c>
      <c r="AA224" s="161">
        <f>'Benefit Inputs'!W12</f>
        <v>0</v>
      </c>
      <c r="AB224" s="161">
        <f>'Benefit Inputs'!X12</f>
        <v>0</v>
      </c>
      <c r="AC224" s="161">
        <f>'Benefit Inputs'!Y12</f>
        <v>0</v>
      </c>
      <c r="AD224" s="161">
        <f>'Benefit Inputs'!Z12</f>
        <v>0</v>
      </c>
      <c r="AE224" s="161">
        <f>'Benefit Inputs'!AA12</f>
        <v>0</v>
      </c>
      <c r="AF224" s="161">
        <f>'Benefit Inputs'!AB12</f>
        <v>0</v>
      </c>
      <c r="AG224" s="161">
        <f>'Benefit Inputs'!AC12</f>
        <v>0</v>
      </c>
      <c r="AH224" s="161">
        <f>'Benefit Inputs'!AD12</f>
        <v>0</v>
      </c>
      <c r="AI224" s="161">
        <f>'Benefit Inputs'!AE12</f>
        <v>0</v>
      </c>
      <c r="AJ224" s="161">
        <f>'Benefit Inputs'!AF12</f>
        <v>0</v>
      </c>
      <c r="AK224" s="161">
        <f>'Benefit Inputs'!AG12</f>
        <v>0</v>
      </c>
      <c r="AL224" s="161">
        <f>'Benefit Inputs'!AH12</f>
        <v>0</v>
      </c>
      <c r="AM224" s="161">
        <f>'Benefit Inputs'!AI12</f>
        <v>0</v>
      </c>
      <c r="AN224" s="161">
        <f>'Benefit Inputs'!AJ12</f>
        <v>0</v>
      </c>
      <c r="AO224" s="161">
        <f>'Benefit Inputs'!AK12</f>
        <v>0</v>
      </c>
      <c r="AP224" s="161">
        <f>'Benefit Inputs'!AL12</f>
        <v>0</v>
      </c>
      <c r="AQ224" s="161">
        <f>'Benefit Inputs'!AM12</f>
        <v>0</v>
      </c>
      <c r="AR224" s="161">
        <f>'Benefit Inputs'!AN12</f>
        <v>0</v>
      </c>
      <c r="AS224" s="161">
        <f>'Benefit Inputs'!AO12</f>
        <v>0</v>
      </c>
      <c r="AT224" s="161">
        <f>'Benefit Inputs'!AP12</f>
        <v>0</v>
      </c>
      <c r="AU224" s="161">
        <f>'Benefit Inputs'!AQ12</f>
        <v>0</v>
      </c>
      <c r="AV224" s="161">
        <f>'Benefit Inputs'!AR12</f>
        <v>0</v>
      </c>
      <c r="AW224" s="161">
        <f>'Benefit Inputs'!AS12</f>
        <v>0</v>
      </c>
      <c r="AX224" s="161">
        <f>'Benefit Inputs'!AT12</f>
        <v>0</v>
      </c>
      <c r="AY224" s="161">
        <f>'Benefit Inputs'!AU12</f>
        <v>0</v>
      </c>
      <c r="AZ224" s="161">
        <f>'Benefit Inputs'!AV12</f>
        <v>0</v>
      </c>
      <c r="BA224" s="161">
        <f>'Benefit Inputs'!AW12</f>
        <v>0</v>
      </c>
      <c r="BB224" s="161">
        <f>'Benefit Inputs'!AX12</f>
        <v>0</v>
      </c>
      <c r="BC224" s="161">
        <f>'Benefit Inputs'!AY12</f>
        <v>0</v>
      </c>
      <c r="BD224" s="161">
        <f>'Benefit Inputs'!AZ12</f>
        <v>0</v>
      </c>
      <c r="BE224" s="161">
        <f>'Benefit Inputs'!BA12</f>
        <v>0</v>
      </c>
      <c r="BF224" s="161">
        <f>'Benefit Inputs'!BB12</f>
        <v>0</v>
      </c>
      <c r="BG224" s="161">
        <f>'Benefit Inputs'!BC12</f>
        <v>0</v>
      </c>
      <c r="BH224" s="161">
        <f>'Benefit Inputs'!BD12</f>
        <v>0</v>
      </c>
      <c r="BI224" s="161">
        <f>'Benefit Inputs'!BE12</f>
        <v>0</v>
      </c>
      <c r="BJ224" s="161">
        <f>'Benefit Inputs'!BF12</f>
        <v>0</v>
      </c>
      <c r="BK224" s="161">
        <f>'Benefit Inputs'!BG12</f>
        <v>0</v>
      </c>
      <c r="BL224" s="161">
        <f>'Benefit Inputs'!BH12</f>
        <v>0</v>
      </c>
      <c r="BM224" s="161">
        <f>'Benefit Inputs'!BI12</f>
        <v>0</v>
      </c>
      <c r="BN224" s="161">
        <f>'Benefit Inputs'!BJ12</f>
        <v>0</v>
      </c>
      <c r="BO224" s="161">
        <f>'Benefit Inputs'!BK12</f>
        <v>0</v>
      </c>
      <c r="BP224" s="161">
        <f>'Benefit Inputs'!BL12</f>
        <v>0</v>
      </c>
      <c r="BQ224" s="161">
        <f>'Benefit Inputs'!BM12</f>
        <v>0</v>
      </c>
      <c r="BR224" s="161">
        <f>'Benefit Inputs'!BN12</f>
        <v>0</v>
      </c>
      <c r="BS224" s="161">
        <f>'Benefit Inputs'!BO12</f>
        <v>0</v>
      </c>
      <c r="BT224" s="161">
        <f>'Benefit Inputs'!BP12</f>
        <v>0</v>
      </c>
      <c r="BU224" s="161">
        <f>'Benefit Inputs'!BQ12</f>
        <v>0</v>
      </c>
      <c r="BV224" s="161">
        <f>'Benefit Inputs'!BR12</f>
        <v>0</v>
      </c>
      <c r="BW224" s="161">
        <f>'Benefit Inputs'!BS12</f>
        <v>0</v>
      </c>
      <c r="BX224" s="161">
        <f>'Benefit Inputs'!BT12</f>
        <v>0</v>
      </c>
      <c r="BY224" s="161">
        <f>'Benefit Inputs'!BU12</f>
        <v>0</v>
      </c>
      <c r="BZ224" s="161">
        <f>'Benefit Inputs'!BV12</f>
        <v>0</v>
      </c>
      <c r="CA224" s="161">
        <f>'Benefit Inputs'!BW12</f>
        <v>0</v>
      </c>
      <c r="CB224" s="161">
        <f>'Benefit Inputs'!BX12</f>
        <v>0</v>
      </c>
      <c r="CC224" s="161">
        <f>'Benefit Inputs'!BY12</f>
        <v>0</v>
      </c>
      <c r="CD224" s="161">
        <f>'Benefit Inputs'!BZ12</f>
        <v>0</v>
      </c>
      <c r="CE224" s="161">
        <f>'Benefit Inputs'!CA12</f>
        <v>0</v>
      </c>
      <c r="CF224" s="161">
        <f>'Benefit Inputs'!CB12</f>
        <v>0</v>
      </c>
      <c r="CG224" s="161">
        <f>'Benefit Inputs'!CC12</f>
        <v>0</v>
      </c>
      <c r="CH224" s="161">
        <f>'Benefit Inputs'!CD12</f>
        <v>0</v>
      </c>
      <c r="CI224" s="161">
        <f>'Benefit Inputs'!CE12</f>
        <v>0</v>
      </c>
      <c r="CJ224" s="161">
        <f>'Benefit Inputs'!CF12</f>
        <v>0</v>
      </c>
      <c r="CK224" s="161">
        <f>'Benefit Inputs'!CG12</f>
        <v>0</v>
      </c>
      <c r="CL224" s="161">
        <f>'Benefit Inputs'!CH12</f>
        <v>0</v>
      </c>
      <c r="CM224" s="161">
        <f>'Benefit Inputs'!CI12</f>
        <v>0</v>
      </c>
      <c r="CN224" s="161">
        <f>'Benefit Inputs'!CJ12</f>
        <v>0</v>
      </c>
      <c r="CO224" s="161">
        <f>'Benefit Inputs'!CK12</f>
        <v>0</v>
      </c>
      <c r="CP224" s="161">
        <f>'Benefit Inputs'!CL12</f>
        <v>0</v>
      </c>
    </row>
    <row r="225" spans="1:94" x14ac:dyDescent="0.3">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c r="BP225" s="161"/>
      <c r="BQ225" s="161"/>
      <c r="BR225" s="161"/>
      <c r="BS225" s="161"/>
      <c r="BT225" s="161"/>
      <c r="BU225" s="161"/>
      <c r="BV225" s="161"/>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row>
    <row r="226" spans="1:94" x14ac:dyDescent="0.3">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c r="BP226" s="161"/>
      <c r="BQ226" s="161"/>
      <c r="BR226" s="161"/>
      <c r="BS226" s="161"/>
      <c r="BT226" s="161"/>
      <c r="BU226" s="161"/>
      <c r="BV226" s="161"/>
      <c r="BW226" s="161"/>
      <c r="BX226" s="161"/>
      <c r="BY226" s="161"/>
      <c r="BZ226" s="161"/>
      <c r="CA226" s="161"/>
      <c r="CB226" s="161"/>
      <c r="CC226" s="161"/>
      <c r="CD226" s="161"/>
      <c r="CE226" s="161"/>
      <c r="CF226" s="161"/>
      <c r="CG226" s="161"/>
      <c r="CH226" s="161"/>
      <c r="CI226" s="161"/>
      <c r="CJ226" s="161"/>
      <c r="CK226" s="161"/>
      <c r="CL226" s="161"/>
      <c r="CM226" s="161"/>
      <c r="CN226" s="161"/>
      <c r="CO226" s="161"/>
      <c r="CP226" s="161"/>
    </row>
    <row r="227" spans="1:94" x14ac:dyDescent="0.3">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c r="BP227" s="161"/>
      <c r="BQ227" s="161"/>
      <c r="BR227" s="161"/>
      <c r="BS227" s="161"/>
      <c r="BT227" s="161"/>
      <c r="BU227" s="161"/>
      <c r="BV227" s="161"/>
      <c r="BW227" s="161"/>
      <c r="BX227" s="161"/>
      <c r="BY227" s="161"/>
      <c r="BZ227" s="161"/>
      <c r="CA227" s="161"/>
      <c r="CB227" s="161"/>
      <c r="CC227" s="161"/>
      <c r="CD227" s="161"/>
      <c r="CE227" s="161"/>
      <c r="CF227" s="161"/>
      <c r="CG227" s="161"/>
      <c r="CH227" s="161"/>
      <c r="CI227" s="161"/>
      <c r="CJ227" s="161"/>
      <c r="CK227" s="161"/>
      <c r="CL227" s="161"/>
      <c r="CM227" s="161"/>
      <c r="CN227" s="161"/>
      <c r="CO227" s="161"/>
      <c r="CP227" s="161"/>
    </row>
    <row r="228" spans="1:94" x14ac:dyDescent="0.3">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c r="BP228" s="161"/>
      <c r="BQ228" s="161"/>
      <c r="BR228" s="161"/>
      <c r="BS228" s="161"/>
      <c r="BT228" s="161"/>
      <c r="BU228" s="161"/>
      <c r="BV228" s="161"/>
      <c r="BW228" s="161"/>
      <c r="BX228" s="161"/>
      <c r="BY228" s="161"/>
      <c r="BZ228" s="161"/>
      <c r="CA228" s="161"/>
      <c r="CB228" s="161"/>
      <c r="CC228" s="161"/>
      <c r="CD228" s="161"/>
      <c r="CE228" s="161"/>
      <c r="CF228" s="161"/>
      <c r="CG228" s="161"/>
      <c r="CH228" s="161"/>
      <c r="CI228" s="161"/>
      <c r="CJ228" s="161"/>
      <c r="CK228" s="161"/>
      <c r="CL228" s="161"/>
      <c r="CM228" s="161"/>
      <c r="CN228" s="161"/>
      <c r="CO228" s="161"/>
      <c r="CP228" s="161"/>
    </row>
    <row r="229" spans="1:94" x14ac:dyDescent="0.3">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c r="BP229" s="161"/>
      <c r="BQ229" s="161"/>
      <c r="BR229" s="161"/>
      <c r="BS229" s="161"/>
      <c r="BT229" s="161"/>
      <c r="BU229" s="161"/>
      <c r="BV229" s="161"/>
      <c r="BW229" s="161"/>
      <c r="BX229" s="161"/>
      <c r="BY229" s="161"/>
      <c r="BZ229" s="161"/>
      <c r="CA229" s="161"/>
      <c r="CB229" s="161"/>
      <c r="CC229" s="161"/>
      <c r="CD229" s="161"/>
      <c r="CE229" s="161"/>
      <c r="CF229" s="161"/>
      <c r="CG229" s="161"/>
      <c r="CH229" s="161"/>
      <c r="CI229" s="161"/>
      <c r="CJ229" s="161"/>
      <c r="CK229" s="161"/>
      <c r="CL229" s="161"/>
      <c r="CM229" s="161"/>
      <c r="CN229" s="161"/>
      <c r="CO229" s="161"/>
      <c r="CP229" s="161"/>
    </row>
    <row r="230" spans="1:94" x14ac:dyDescent="0.3">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c r="BP230" s="161"/>
      <c r="BQ230" s="161"/>
      <c r="BR230" s="161"/>
      <c r="BS230" s="161"/>
      <c r="BT230" s="161"/>
      <c r="BU230" s="161"/>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row>
    <row r="231" spans="1:94" x14ac:dyDescent="0.3">
      <c r="A231" s="2">
        <f>'Benefit Inputs'!A15</f>
        <v>2</v>
      </c>
      <c r="B231" s="2">
        <f>'Benefit Inputs'!$C15</f>
        <v>0</v>
      </c>
      <c r="E231" s="2">
        <f>'Benefit Inputs'!$E15</f>
        <v>0</v>
      </c>
      <c r="O231" s="2" t="s">
        <v>104</v>
      </c>
      <c r="P231" s="161">
        <f>'Benefit Inputs'!L16</f>
        <v>0</v>
      </c>
      <c r="Q231" s="161">
        <f>'Benefit Inputs'!M16</f>
        <v>0</v>
      </c>
      <c r="R231" s="161">
        <f>'Benefit Inputs'!N16</f>
        <v>0</v>
      </c>
      <c r="S231" s="161">
        <f>'Benefit Inputs'!O16</f>
        <v>0</v>
      </c>
      <c r="T231" s="161">
        <f>'Benefit Inputs'!P16</f>
        <v>0</v>
      </c>
      <c r="U231" s="161">
        <f>'Benefit Inputs'!Q16</f>
        <v>0</v>
      </c>
      <c r="V231" s="161">
        <f>'Benefit Inputs'!R16</f>
        <v>0</v>
      </c>
      <c r="W231" s="161">
        <f>'Benefit Inputs'!S16</f>
        <v>0</v>
      </c>
      <c r="X231" s="161">
        <f>'Benefit Inputs'!T16</f>
        <v>0</v>
      </c>
      <c r="Y231" s="161">
        <f>'Benefit Inputs'!U16</f>
        <v>0</v>
      </c>
      <c r="Z231" s="161">
        <f>'Benefit Inputs'!V16</f>
        <v>0</v>
      </c>
      <c r="AA231" s="161">
        <f>'Benefit Inputs'!W16</f>
        <v>0</v>
      </c>
      <c r="AB231" s="161">
        <f>'Benefit Inputs'!X16</f>
        <v>0</v>
      </c>
      <c r="AC231" s="161">
        <f>'Benefit Inputs'!Y16</f>
        <v>0</v>
      </c>
      <c r="AD231" s="161">
        <f>'Benefit Inputs'!Z16</f>
        <v>0</v>
      </c>
      <c r="AE231" s="161">
        <f>'Benefit Inputs'!AA16</f>
        <v>0</v>
      </c>
      <c r="AF231" s="161">
        <f>'Benefit Inputs'!AB16</f>
        <v>0</v>
      </c>
      <c r="AG231" s="161">
        <f>'Benefit Inputs'!AC16</f>
        <v>0</v>
      </c>
      <c r="AH231" s="161">
        <f>'Benefit Inputs'!AD16</f>
        <v>0</v>
      </c>
      <c r="AI231" s="161">
        <f>'Benefit Inputs'!AE16</f>
        <v>0</v>
      </c>
      <c r="AJ231" s="161">
        <f>'Benefit Inputs'!AF16</f>
        <v>0</v>
      </c>
      <c r="AK231" s="161">
        <f>'Benefit Inputs'!AG16</f>
        <v>0</v>
      </c>
      <c r="AL231" s="161">
        <f>'Benefit Inputs'!AH16</f>
        <v>0</v>
      </c>
      <c r="AM231" s="161">
        <f>'Benefit Inputs'!AI16</f>
        <v>0</v>
      </c>
      <c r="AN231" s="161">
        <f>'Benefit Inputs'!AJ16</f>
        <v>0</v>
      </c>
      <c r="AO231" s="161">
        <f>'Benefit Inputs'!AK16</f>
        <v>0</v>
      </c>
      <c r="AP231" s="161">
        <f>'Benefit Inputs'!AL16</f>
        <v>0</v>
      </c>
      <c r="AQ231" s="161">
        <f>'Benefit Inputs'!AM16</f>
        <v>0</v>
      </c>
      <c r="AR231" s="161">
        <f>'Benefit Inputs'!AN16</f>
        <v>0</v>
      </c>
      <c r="AS231" s="161">
        <f>'Benefit Inputs'!AO16</f>
        <v>0</v>
      </c>
      <c r="AT231" s="161">
        <f>'Benefit Inputs'!AP16</f>
        <v>0</v>
      </c>
      <c r="AU231" s="161">
        <f>'Benefit Inputs'!AQ16</f>
        <v>0</v>
      </c>
      <c r="AV231" s="161">
        <f>'Benefit Inputs'!AR16</f>
        <v>0</v>
      </c>
      <c r="AW231" s="161">
        <f>'Benefit Inputs'!AS16</f>
        <v>0</v>
      </c>
      <c r="AX231" s="161">
        <f>'Benefit Inputs'!AT16</f>
        <v>0</v>
      </c>
      <c r="AY231" s="161">
        <f>'Benefit Inputs'!AU16</f>
        <v>0</v>
      </c>
      <c r="AZ231" s="161">
        <f>'Benefit Inputs'!AV16</f>
        <v>0</v>
      </c>
      <c r="BA231" s="161">
        <f>'Benefit Inputs'!AW16</f>
        <v>0</v>
      </c>
      <c r="BB231" s="161">
        <f>'Benefit Inputs'!AX16</f>
        <v>0</v>
      </c>
      <c r="BC231" s="161">
        <f>'Benefit Inputs'!AY16</f>
        <v>0</v>
      </c>
      <c r="BD231" s="161">
        <f>'Benefit Inputs'!AZ16</f>
        <v>0</v>
      </c>
      <c r="BE231" s="161">
        <f>'Benefit Inputs'!BA16</f>
        <v>0</v>
      </c>
      <c r="BF231" s="161">
        <f>'Benefit Inputs'!BB16</f>
        <v>0</v>
      </c>
      <c r="BG231" s="161">
        <f>'Benefit Inputs'!BC16</f>
        <v>0</v>
      </c>
      <c r="BH231" s="161">
        <f>'Benefit Inputs'!BD16</f>
        <v>0</v>
      </c>
      <c r="BI231" s="161">
        <f>'Benefit Inputs'!BE16</f>
        <v>0</v>
      </c>
      <c r="BJ231" s="161">
        <f>'Benefit Inputs'!BF16</f>
        <v>0</v>
      </c>
      <c r="BK231" s="161">
        <f>'Benefit Inputs'!BG16</f>
        <v>0</v>
      </c>
      <c r="BL231" s="161">
        <f>'Benefit Inputs'!BH16</f>
        <v>0</v>
      </c>
      <c r="BM231" s="161">
        <f>'Benefit Inputs'!BI16</f>
        <v>0</v>
      </c>
      <c r="BN231" s="161">
        <f>'Benefit Inputs'!BJ16</f>
        <v>0</v>
      </c>
      <c r="BO231" s="161">
        <f>'Benefit Inputs'!BK16</f>
        <v>0</v>
      </c>
      <c r="BP231" s="161">
        <f>'Benefit Inputs'!BL16</f>
        <v>0</v>
      </c>
      <c r="BQ231" s="161">
        <f>'Benefit Inputs'!BM16</f>
        <v>0</v>
      </c>
      <c r="BR231" s="161">
        <f>'Benefit Inputs'!BN16</f>
        <v>0</v>
      </c>
      <c r="BS231" s="161">
        <f>'Benefit Inputs'!BO16</f>
        <v>0</v>
      </c>
      <c r="BT231" s="161">
        <f>'Benefit Inputs'!BP16</f>
        <v>0</v>
      </c>
      <c r="BU231" s="161">
        <f>'Benefit Inputs'!BQ16</f>
        <v>0</v>
      </c>
      <c r="BV231" s="161">
        <f>'Benefit Inputs'!BR16</f>
        <v>0</v>
      </c>
      <c r="BW231" s="161">
        <f>'Benefit Inputs'!BS16</f>
        <v>0</v>
      </c>
      <c r="BX231" s="161">
        <f>'Benefit Inputs'!BT16</f>
        <v>0</v>
      </c>
      <c r="BY231" s="161">
        <f>'Benefit Inputs'!BU16</f>
        <v>0</v>
      </c>
      <c r="BZ231" s="161">
        <f>'Benefit Inputs'!BV16</f>
        <v>0</v>
      </c>
      <c r="CA231" s="161">
        <f>'Benefit Inputs'!BW16</f>
        <v>0</v>
      </c>
      <c r="CB231" s="161">
        <f>'Benefit Inputs'!BX16</f>
        <v>0</v>
      </c>
      <c r="CC231" s="161">
        <f>'Benefit Inputs'!BY16</f>
        <v>0</v>
      </c>
      <c r="CD231" s="161">
        <f>'Benefit Inputs'!BZ16</f>
        <v>0</v>
      </c>
      <c r="CE231" s="161">
        <f>'Benefit Inputs'!CA16</f>
        <v>0</v>
      </c>
      <c r="CF231" s="161">
        <f>'Benefit Inputs'!CB16</f>
        <v>0</v>
      </c>
      <c r="CG231" s="161">
        <f>'Benefit Inputs'!CC16</f>
        <v>0</v>
      </c>
      <c r="CH231" s="161">
        <f>'Benefit Inputs'!CD16</f>
        <v>0</v>
      </c>
      <c r="CI231" s="161">
        <f>'Benefit Inputs'!CE16</f>
        <v>0</v>
      </c>
      <c r="CJ231" s="161">
        <f>'Benefit Inputs'!CF16</f>
        <v>0</v>
      </c>
      <c r="CK231" s="161">
        <f>'Benefit Inputs'!CG16</f>
        <v>0</v>
      </c>
      <c r="CL231" s="161">
        <f>'Benefit Inputs'!CH16</f>
        <v>0</v>
      </c>
      <c r="CM231" s="161">
        <f>'Benefit Inputs'!CI16</f>
        <v>0</v>
      </c>
      <c r="CN231" s="161">
        <f>'Benefit Inputs'!CJ16</f>
        <v>0</v>
      </c>
      <c r="CO231" s="161">
        <f>'Benefit Inputs'!CK16</f>
        <v>0</v>
      </c>
      <c r="CP231" s="161">
        <f>'Benefit Inputs'!CL16</f>
        <v>0</v>
      </c>
    </row>
    <row r="232" spans="1:94" x14ac:dyDescent="0.3">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c r="BP232" s="161"/>
      <c r="BQ232" s="161"/>
      <c r="BR232" s="161"/>
      <c r="BS232" s="161"/>
      <c r="BT232" s="161"/>
      <c r="BU232" s="161"/>
      <c r="BV232" s="161"/>
      <c r="BW232" s="161"/>
      <c r="BX232" s="161"/>
      <c r="BY232" s="161"/>
      <c r="BZ232" s="161"/>
      <c r="CA232" s="161"/>
      <c r="CB232" s="161"/>
      <c r="CC232" s="161"/>
      <c r="CD232" s="161"/>
      <c r="CE232" s="161"/>
      <c r="CF232" s="161"/>
      <c r="CG232" s="161"/>
      <c r="CH232" s="161"/>
      <c r="CI232" s="161"/>
      <c r="CJ232" s="161"/>
      <c r="CK232" s="161"/>
      <c r="CL232" s="161"/>
      <c r="CM232" s="161"/>
      <c r="CN232" s="161"/>
      <c r="CO232" s="161"/>
      <c r="CP232" s="161"/>
    </row>
    <row r="233" spans="1:94" x14ac:dyDescent="0.3">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c r="BP233" s="161"/>
      <c r="BQ233" s="161"/>
      <c r="BR233" s="161"/>
      <c r="BS233" s="161"/>
      <c r="BT233" s="161"/>
      <c r="BU233" s="161"/>
      <c r="BV233" s="161"/>
      <c r="BW233" s="161"/>
      <c r="BX233" s="161"/>
      <c r="BY233" s="161"/>
      <c r="BZ233" s="161"/>
      <c r="CA233" s="161"/>
      <c r="CB233" s="161"/>
      <c r="CC233" s="161"/>
      <c r="CD233" s="161"/>
      <c r="CE233" s="161"/>
      <c r="CF233" s="161"/>
      <c r="CG233" s="161"/>
      <c r="CH233" s="161"/>
      <c r="CI233" s="161"/>
      <c r="CJ233" s="161"/>
      <c r="CK233" s="161"/>
      <c r="CL233" s="161"/>
      <c r="CM233" s="161"/>
      <c r="CN233" s="161"/>
      <c r="CO233" s="161"/>
      <c r="CP233" s="161"/>
    </row>
    <row r="234" spans="1:94" x14ac:dyDescent="0.3">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c r="BP234" s="161"/>
      <c r="BQ234" s="161"/>
      <c r="BR234" s="161"/>
      <c r="BS234" s="161"/>
      <c r="BT234" s="161"/>
      <c r="BU234" s="161"/>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row>
    <row r="235" spans="1:94" x14ac:dyDescent="0.3">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c r="BP235" s="161"/>
      <c r="BQ235" s="161"/>
      <c r="BR235" s="161"/>
      <c r="BS235" s="161"/>
      <c r="BT235" s="161"/>
      <c r="BU235" s="161"/>
      <c r="BV235" s="161"/>
      <c r="BW235" s="161"/>
      <c r="BX235" s="161"/>
      <c r="BY235" s="161"/>
      <c r="BZ235" s="161"/>
      <c r="CA235" s="161"/>
      <c r="CB235" s="161"/>
      <c r="CC235" s="161"/>
      <c r="CD235" s="161"/>
      <c r="CE235" s="161"/>
      <c r="CF235" s="161"/>
      <c r="CG235" s="161"/>
      <c r="CH235" s="161"/>
      <c r="CI235" s="161"/>
      <c r="CJ235" s="161"/>
      <c r="CK235" s="161"/>
      <c r="CL235" s="161"/>
      <c r="CM235" s="161"/>
      <c r="CN235" s="161"/>
      <c r="CO235" s="161"/>
      <c r="CP235" s="161"/>
    </row>
    <row r="236" spans="1:94" x14ac:dyDescent="0.3">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c r="BP236" s="161"/>
      <c r="BQ236" s="161"/>
      <c r="BR236" s="161"/>
      <c r="BS236" s="161"/>
      <c r="BT236" s="161"/>
      <c r="BU236" s="161"/>
      <c r="BV236" s="161"/>
      <c r="BW236" s="161"/>
      <c r="BX236" s="161"/>
      <c r="BY236" s="161"/>
      <c r="BZ236" s="161"/>
      <c r="CA236" s="161"/>
      <c r="CB236" s="161"/>
      <c r="CC236" s="161"/>
      <c r="CD236" s="161"/>
      <c r="CE236" s="161"/>
      <c r="CF236" s="161"/>
      <c r="CG236" s="161"/>
      <c r="CH236" s="161"/>
      <c r="CI236" s="161"/>
      <c r="CJ236" s="161"/>
      <c r="CK236" s="161"/>
      <c r="CL236" s="161"/>
      <c r="CM236" s="161"/>
      <c r="CN236" s="161"/>
      <c r="CO236" s="161"/>
      <c r="CP236" s="161"/>
    </row>
    <row r="237" spans="1:94" x14ac:dyDescent="0.3">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T237" s="161"/>
      <c r="BU237" s="161"/>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row>
    <row r="238" spans="1:94" x14ac:dyDescent="0.3">
      <c r="A238" s="2">
        <f>'Benefit Inputs'!A19</f>
        <v>3</v>
      </c>
      <c r="B238" s="2">
        <f>'Benefit Inputs'!$C19</f>
        <v>0</v>
      </c>
      <c r="E238" s="2">
        <f>'Benefit Inputs'!$E19</f>
        <v>0</v>
      </c>
      <c r="O238" s="2" t="s">
        <v>104</v>
      </c>
      <c r="P238" s="161">
        <f>'Benefit Inputs'!L20</f>
        <v>0</v>
      </c>
      <c r="Q238" s="161">
        <f>'Benefit Inputs'!M20</f>
        <v>0</v>
      </c>
      <c r="R238" s="161">
        <f>'Benefit Inputs'!N20</f>
        <v>0</v>
      </c>
      <c r="S238" s="161">
        <f>'Benefit Inputs'!O20</f>
        <v>0</v>
      </c>
      <c r="T238" s="161">
        <f>'Benefit Inputs'!P20</f>
        <v>0</v>
      </c>
      <c r="U238" s="161">
        <f>'Benefit Inputs'!Q20</f>
        <v>0</v>
      </c>
      <c r="V238" s="161">
        <f>'Benefit Inputs'!R20</f>
        <v>0</v>
      </c>
      <c r="W238" s="161">
        <f>'Benefit Inputs'!S20</f>
        <v>0</v>
      </c>
      <c r="X238" s="161">
        <f>'Benefit Inputs'!T20</f>
        <v>0</v>
      </c>
      <c r="Y238" s="161">
        <f>'Benefit Inputs'!U20</f>
        <v>0</v>
      </c>
      <c r="Z238" s="161">
        <f>'Benefit Inputs'!V20</f>
        <v>0</v>
      </c>
      <c r="AA238" s="161">
        <f>'Benefit Inputs'!W20</f>
        <v>0</v>
      </c>
      <c r="AB238" s="161">
        <f>'Benefit Inputs'!X20</f>
        <v>0</v>
      </c>
      <c r="AC238" s="161">
        <f>'Benefit Inputs'!Y20</f>
        <v>0</v>
      </c>
      <c r="AD238" s="161">
        <f>'Benefit Inputs'!Z20</f>
        <v>0</v>
      </c>
      <c r="AE238" s="161">
        <f>'Benefit Inputs'!AA20</f>
        <v>0</v>
      </c>
      <c r="AF238" s="161">
        <f>'Benefit Inputs'!AB20</f>
        <v>0</v>
      </c>
      <c r="AG238" s="161">
        <f>'Benefit Inputs'!AC20</f>
        <v>0</v>
      </c>
      <c r="AH238" s="161">
        <f>'Benefit Inputs'!AD20</f>
        <v>0</v>
      </c>
      <c r="AI238" s="161">
        <f>'Benefit Inputs'!AE20</f>
        <v>0</v>
      </c>
      <c r="AJ238" s="161">
        <f>'Benefit Inputs'!AF20</f>
        <v>0</v>
      </c>
      <c r="AK238" s="161">
        <f>'Benefit Inputs'!AG20</f>
        <v>0</v>
      </c>
      <c r="AL238" s="161">
        <f>'Benefit Inputs'!AH20</f>
        <v>0</v>
      </c>
      <c r="AM238" s="161">
        <f>'Benefit Inputs'!AI20</f>
        <v>0</v>
      </c>
      <c r="AN238" s="161">
        <f>'Benefit Inputs'!AJ20</f>
        <v>0</v>
      </c>
      <c r="AO238" s="161">
        <f>'Benefit Inputs'!AK20</f>
        <v>0</v>
      </c>
      <c r="AP238" s="161">
        <f>'Benefit Inputs'!AL20</f>
        <v>0</v>
      </c>
      <c r="AQ238" s="161">
        <f>'Benefit Inputs'!AM20</f>
        <v>0</v>
      </c>
      <c r="AR238" s="161">
        <f>'Benefit Inputs'!AN20</f>
        <v>0</v>
      </c>
      <c r="AS238" s="161">
        <f>'Benefit Inputs'!AO20</f>
        <v>0</v>
      </c>
      <c r="AT238" s="161">
        <f>'Benefit Inputs'!AP20</f>
        <v>0</v>
      </c>
      <c r="AU238" s="161">
        <f>'Benefit Inputs'!AQ20</f>
        <v>0</v>
      </c>
      <c r="AV238" s="161">
        <f>'Benefit Inputs'!AR20</f>
        <v>0</v>
      </c>
      <c r="AW238" s="161">
        <f>'Benefit Inputs'!AS20</f>
        <v>0</v>
      </c>
      <c r="AX238" s="161">
        <f>'Benefit Inputs'!AT20</f>
        <v>0</v>
      </c>
      <c r="AY238" s="161">
        <f>'Benefit Inputs'!AU20</f>
        <v>0</v>
      </c>
      <c r="AZ238" s="161">
        <f>'Benefit Inputs'!AV20</f>
        <v>0</v>
      </c>
      <c r="BA238" s="161">
        <f>'Benefit Inputs'!AW20</f>
        <v>0</v>
      </c>
      <c r="BB238" s="161">
        <f>'Benefit Inputs'!AX20</f>
        <v>0</v>
      </c>
      <c r="BC238" s="161">
        <f>'Benefit Inputs'!AY20</f>
        <v>0</v>
      </c>
      <c r="BD238" s="161">
        <f>'Benefit Inputs'!AZ20</f>
        <v>0</v>
      </c>
      <c r="BE238" s="161">
        <f>'Benefit Inputs'!BA20</f>
        <v>0</v>
      </c>
      <c r="BF238" s="161">
        <f>'Benefit Inputs'!BB20</f>
        <v>0</v>
      </c>
      <c r="BG238" s="161">
        <f>'Benefit Inputs'!BC20</f>
        <v>0</v>
      </c>
      <c r="BH238" s="161">
        <f>'Benefit Inputs'!BD20</f>
        <v>0</v>
      </c>
      <c r="BI238" s="161">
        <f>'Benefit Inputs'!BE20</f>
        <v>0</v>
      </c>
      <c r="BJ238" s="161">
        <f>'Benefit Inputs'!BF20</f>
        <v>0</v>
      </c>
      <c r="BK238" s="161">
        <f>'Benefit Inputs'!BG20</f>
        <v>0</v>
      </c>
      <c r="BL238" s="161">
        <f>'Benefit Inputs'!BH20</f>
        <v>0</v>
      </c>
      <c r="BM238" s="161">
        <f>'Benefit Inputs'!BI20</f>
        <v>0</v>
      </c>
      <c r="BN238" s="161">
        <f>'Benefit Inputs'!BJ20</f>
        <v>0</v>
      </c>
      <c r="BO238" s="161">
        <f>'Benefit Inputs'!BK20</f>
        <v>0</v>
      </c>
      <c r="BP238" s="161">
        <f>'Benefit Inputs'!BL20</f>
        <v>0</v>
      </c>
      <c r="BQ238" s="161">
        <f>'Benefit Inputs'!BM20</f>
        <v>0</v>
      </c>
      <c r="BR238" s="161">
        <f>'Benefit Inputs'!BN20</f>
        <v>0</v>
      </c>
      <c r="BS238" s="161">
        <f>'Benefit Inputs'!BO20</f>
        <v>0</v>
      </c>
      <c r="BT238" s="161">
        <f>'Benefit Inputs'!BP20</f>
        <v>0</v>
      </c>
      <c r="BU238" s="161">
        <f>'Benefit Inputs'!BQ20</f>
        <v>0</v>
      </c>
      <c r="BV238" s="161">
        <f>'Benefit Inputs'!BR20</f>
        <v>0</v>
      </c>
      <c r="BW238" s="161">
        <f>'Benefit Inputs'!BS20</f>
        <v>0</v>
      </c>
      <c r="BX238" s="161">
        <f>'Benefit Inputs'!BT20</f>
        <v>0</v>
      </c>
      <c r="BY238" s="161">
        <f>'Benefit Inputs'!BU20</f>
        <v>0</v>
      </c>
      <c r="BZ238" s="161">
        <f>'Benefit Inputs'!BV20</f>
        <v>0</v>
      </c>
      <c r="CA238" s="161">
        <f>'Benefit Inputs'!BW20</f>
        <v>0</v>
      </c>
      <c r="CB238" s="161">
        <f>'Benefit Inputs'!BX20</f>
        <v>0</v>
      </c>
      <c r="CC238" s="161">
        <f>'Benefit Inputs'!BY20</f>
        <v>0</v>
      </c>
      <c r="CD238" s="161">
        <f>'Benefit Inputs'!BZ20</f>
        <v>0</v>
      </c>
      <c r="CE238" s="161">
        <f>'Benefit Inputs'!CA20</f>
        <v>0</v>
      </c>
      <c r="CF238" s="161">
        <f>'Benefit Inputs'!CB20</f>
        <v>0</v>
      </c>
      <c r="CG238" s="161">
        <f>'Benefit Inputs'!CC20</f>
        <v>0</v>
      </c>
      <c r="CH238" s="161">
        <f>'Benefit Inputs'!CD20</f>
        <v>0</v>
      </c>
      <c r="CI238" s="161">
        <f>'Benefit Inputs'!CE20</f>
        <v>0</v>
      </c>
      <c r="CJ238" s="161">
        <f>'Benefit Inputs'!CF20</f>
        <v>0</v>
      </c>
      <c r="CK238" s="161">
        <f>'Benefit Inputs'!CG20</f>
        <v>0</v>
      </c>
      <c r="CL238" s="161">
        <f>'Benefit Inputs'!CH20</f>
        <v>0</v>
      </c>
      <c r="CM238" s="161">
        <f>'Benefit Inputs'!CI20</f>
        <v>0</v>
      </c>
      <c r="CN238" s="161">
        <f>'Benefit Inputs'!CJ20</f>
        <v>0</v>
      </c>
      <c r="CO238" s="161">
        <f>'Benefit Inputs'!CK20</f>
        <v>0</v>
      </c>
      <c r="CP238" s="161">
        <f>'Benefit Inputs'!CL20</f>
        <v>0</v>
      </c>
    </row>
    <row r="239" spans="1:94" x14ac:dyDescent="0.3">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c r="BP239" s="161"/>
      <c r="BQ239" s="161"/>
      <c r="BR239" s="161"/>
      <c r="BS239" s="161"/>
      <c r="BT239" s="161"/>
      <c r="BU239" s="161"/>
      <c r="BV239" s="161"/>
      <c r="BW239" s="161"/>
      <c r="BX239" s="161"/>
      <c r="BY239" s="161"/>
      <c r="BZ239" s="161"/>
      <c r="CA239" s="161"/>
      <c r="CB239" s="161"/>
      <c r="CC239" s="161"/>
      <c r="CD239" s="161"/>
      <c r="CE239" s="161"/>
      <c r="CF239" s="161"/>
      <c r="CG239" s="161"/>
      <c r="CH239" s="161"/>
      <c r="CI239" s="161"/>
      <c r="CJ239" s="161"/>
      <c r="CK239" s="161"/>
      <c r="CL239" s="161"/>
      <c r="CM239" s="161"/>
      <c r="CN239" s="161"/>
      <c r="CO239" s="161"/>
      <c r="CP239" s="161"/>
    </row>
    <row r="240" spans="1:94" x14ac:dyDescent="0.3">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c r="BP240" s="161"/>
      <c r="BQ240" s="161"/>
      <c r="BR240" s="161"/>
      <c r="BS240" s="161"/>
      <c r="BT240" s="161"/>
      <c r="BU240" s="161"/>
      <c r="BV240" s="161"/>
      <c r="BW240" s="161"/>
      <c r="BX240" s="161"/>
      <c r="BY240" s="161"/>
      <c r="BZ240" s="161"/>
      <c r="CA240" s="161"/>
      <c r="CB240" s="161"/>
      <c r="CC240" s="161"/>
      <c r="CD240" s="161"/>
      <c r="CE240" s="161"/>
      <c r="CF240" s="161"/>
      <c r="CG240" s="161"/>
      <c r="CH240" s="161"/>
      <c r="CI240" s="161"/>
      <c r="CJ240" s="161"/>
      <c r="CK240" s="161"/>
      <c r="CL240" s="161"/>
      <c r="CM240" s="161"/>
      <c r="CN240" s="161"/>
      <c r="CO240" s="161"/>
      <c r="CP240" s="161"/>
    </row>
    <row r="241" spans="1:94" x14ac:dyDescent="0.3">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c r="BP241" s="161"/>
      <c r="BQ241" s="161"/>
      <c r="BR241" s="161"/>
      <c r="BS241" s="161"/>
      <c r="BT241" s="161"/>
      <c r="BU241" s="161"/>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row>
    <row r="242" spans="1:94" x14ac:dyDescent="0.3">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row>
    <row r="243" spans="1:94" x14ac:dyDescent="0.3">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c r="BP243" s="161"/>
      <c r="BQ243" s="161"/>
      <c r="BR243" s="161"/>
      <c r="BS243" s="161"/>
      <c r="BT243" s="161"/>
      <c r="BU243" s="161"/>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161"/>
    </row>
    <row r="244" spans="1:94" x14ac:dyDescent="0.3">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c r="BP244" s="161"/>
      <c r="BQ244" s="161"/>
      <c r="BR244" s="161"/>
      <c r="BS244" s="161"/>
      <c r="BT244" s="161"/>
      <c r="BU244" s="161"/>
      <c r="BV244" s="161"/>
      <c r="BW244" s="161"/>
      <c r="BX244" s="161"/>
      <c r="BY244" s="161"/>
      <c r="BZ244" s="161"/>
      <c r="CA244" s="161"/>
      <c r="CB244" s="161"/>
      <c r="CC244" s="161"/>
      <c r="CD244" s="161"/>
      <c r="CE244" s="161"/>
      <c r="CF244" s="161"/>
      <c r="CG244" s="161"/>
      <c r="CH244" s="161"/>
      <c r="CI244" s="161"/>
      <c r="CJ244" s="161"/>
      <c r="CK244" s="161"/>
      <c r="CL244" s="161"/>
      <c r="CM244" s="161"/>
      <c r="CN244" s="161"/>
      <c r="CO244" s="161"/>
      <c r="CP244" s="161"/>
    </row>
    <row r="245" spans="1:94" x14ac:dyDescent="0.3">
      <c r="A245" s="2">
        <f>'Benefit Inputs'!A23</f>
        <v>4</v>
      </c>
      <c r="B245" s="2">
        <f>'Benefit Inputs'!$C23</f>
        <v>0</v>
      </c>
      <c r="E245" s="2">
        <f>'Benefit Inputs'!$E23</f>
        <v>0</v>
      </c>
      <c r="O245" s="2" t="s">
        <v>104</v>
      </c>
      <c r="P245" s="161">
        <f>'Benefit Inputs'!L24</f>
        <v>0</v>
      </c>
      <c r="Q245" s="161">
        <f>'Benefit Inputs'!M24</f>
        <v>0</v>
      </c>
      <c r="R245" s="161">
        <f>'Benefit Inputs'!N24</f>
        <v>0</v>
      </c>
      <c r="S245" s="161">
        <f>'Benefit Inputs'!O24</f>
        <v>0</v>
      </c>
      <c r="T245" s="161">
        <f>'Benefit Inputs'!P24</f>
        <v>0</v>
      </c>
      <c r="U245" s="161">
        <f>'Benefit Inputs'!Q24</f>
        <v>0</v>
      </c>
      <c r="V245" s="161">
        <f>'Benefit Inputs'!R24</f>
        <v>0</v>
      </c>
      <c r="W245" s="161">
        <f>'Benefit Inputs'!S24</f>
        <v>0</v>
      </c>
      <c r="X245" s="161">
        <f>'Benefit Inputs'!T24</f>
        <v>0</v>
      </c>
      <c r="Y245" s="161">
        <f>'Benefit Inputs'!U24</f>
        <v>0</v>
      </c>
      <c r="Z245" s="161">
        <f>'Benefit Inputs'!V24</f>
        <v>0</v>
      </c>
      <c r="AA245" s="161">
        <f>'Benefit Inputs'!W24</f>
        <v>0</v>
      </c>
      <c r="AB245" s="161">
        <f>'Benefit Inputs'!X24</f>
        <v>0</v>
      </c>
      <c r="AC245" s="161">
        <f>'Benefit Inputs'!Y24</f>
        <v>0</v>
      </c>
      <c r="AD245" s="161">
        <f>'Benefit Inputs'!Z24</f>
        <v>0</v>
      </c>
      <c r="AE245" s="161">
        <f>'Benefit Inputs'!AA24</f>
        <v>0</v>
      </c>
      <c r="AF245" s="161">
        <f>'Benefit Inputs'!AB24</f>
        <v>0</v>
      </c>
      <c r="AG245" s="161">
        <f>'Benefit Inputs'!AC24</f>
        <v>0</v>
      </c>
      <c r="AH245" s="161">
        <f>'Benefit Inputs'!AD24</f>
        <v>0</v>
      </c>
      <c r="AI245" s="161">
        <f>'Benefit Inputs'!AE24</f>
        <v>0</v>
      </c>
      <c r="AJ245" s="161">
        <f>'Benefit Inputs'!AF24</f>
        <v>0</v>
      </c>
      <c r="AK245" s="161">
        <f>'Benefit Inputs'!AG24</f>
        <v>0</v>
      </c>
      <c r="AL245" s="161">
        <f>'Benefit Inputs'!AH24</f>
        <v>0</v>
      </c>
      <c r="AM245" s="161">
        <f>'Benefit Inputs'!AI24</f>
        <v>0</v>
      </c>
      <c r="AN245" s="161">
        <f>'Benefit Inputs'!AJ24</f>
        <v>0</v>
      </c>
      <c r="AO245" s="161">
        <f>'Benefit Inputs'!AK24</f>
        <v>0</v>
      </c>
      <c r="AP245" s="161">
        <f>'Benefit Inputs'!AL24</f>
        <v>0</v>
      </c>
      <c r="AQ245" s="161">
        <f>'Benefit Inputs'!AM24</f>
        <v>0</v>
      </c>
      <c r="AR245" s="161">
        <f>'Benefit Inputs'!AN24</f>
        <v>0</v>
      </c>
      <c r="AS245" s="161">
        <f>'Benefit Inputs'!AO24</f>
        <v>0</v>
      </c>
      <c r="AT245" s="161">
        <f>'Benefit Inputs'!AP24</f>
        <v>0</v>
      </c>
      <c r="AU245" s="161">
        <f>'Benefit Inputs'!AQ24</f>
        <v>0</v>
      </c>
      <c r="AV245" s="161">
        <f>'Benefit Inputs'!AR24</f>
        <v>0</v>
      </c>
      <c r="AW245" s="161">
        <f>'Benefit Inputs'!AS24</f>
        <v>0</v>
      </c>
      <c r="AX245" s="161">
        <f>'Benefit Inputs'!AT24</f>
        <v>0</v>
      </c>
      <c r="AY245" s="161">
        <f>'Benefit Inputs'!AU24</f>
        <v>0</v>
      </c>
      <c r="AZ245" s="161">
        <f>'Benefit Inputs'!AV24</f>
        <v>0</v>
      </c>
      <c r="BA245" s="161">
        <f>'Benefit Inputs'!AW24</f>
        <v>0</v>
      </c>
      <c r="BB245" s="161">
        <f>'Benefit Inputs'!AX24</f>
        <v>0</v>
      </c>
      <c r="BC245" s="161">
        <f>'Benefit Inputs'!AY24</f>
        <v>0</v>
      </c>
      <c r="BD245" s="161">
        <f>'Benefit Inputs'!AZ24</f>
        <v>0</v>
      </c>
      <c r="BE245" s="161">
        <f>'Benefit Inputs'!BA24</f>
        <v>0</v>
      </c>
      <c r="BF245" s="161">
        <f>'Benefit Inputs'!BB24</f>
        <v>0</v>
      </c>
      <c r="BG245" s="161">
        <f>'Benefit Inputs'!BC24</f>
        <v>0</v>
      </c>
      <c r="BH245" s="161">
        <f>'Benefit Inputs'!BD24</f>
        <v>0</v>
      </c>
      <c r="BI245" s="161">
        <f>'Benefit Inputs'!BE24</f>
        <v>0</v>
      </c>
      <c r="BJ245" s="161">
        <f>'Benefit Inputs'!BF24</f>
        <v>0</v>
      </c>
      <c r="BK245" s="161">
        <f>'Benefit Inputs'!BG24</f>
        <v>0</v>
      </c>
      <c r="BL245" s="161">
        <f>'Benefit Inputs'!BH24</f>
        <v>0</v>
      </c>
      <c r="BM245" s="161">
        <f>'Benefit Inputs'!BI24</f>
        <v>0</v>
      </c>
      <c r="BN245" s="161">
        <f>'Benefit Inputs'!BJ24</f>
        <v>0</v>
      </c>
      <c r="BO245" s="161">
        <f>'Benefit Inputs'!BK24</f>
        <v>0</v>
      </c>
      <c r="BP245" s="161">
        <f>'Benefit Inputs'!BL24</f>
        <v>0</v>
      </c>
      <c r="BQ245" s="161">
        <f>'Benefit Inputs'!BM24</f>
        <v>0</v>
      </c>
      <c r="BR245" s="161">
        <f>'Benefit Inputs'!BN24</f>
        <v>0</v>
      </c>
      <c r="BS245" s="161">
        <f>'Benefit Inputs'!BO24</f>
        <v>0</v>
      </c>
      <c r="BT245" s="161">
        <f>'Benefit Inputs'!BP24</f>
        <v>0</v>
      </c>
      <c r="BU245" s="161">
        <f>'Benefit Inputs'!BQ24</f>
        <v>0</v>
      </c>
      <c r="BV245" s="161">
        <f>'Benefit Inputs'!BR24</f>
        <v>0</v>
      </c>
      <c r="BW245" s="161">
        <f>'Benefit Inputs'!BS24</f>
        <v>0</v>
      </c>
      <c r="BX245" s="161">
        <f>'Benefit Inputs'!BT24</f>
        <v>0</v>
      </c>
      <c r="BY245" s="161">
        <f>'Benefit Inputs'!BU24</f>
        <v>0</v>
      </c>
      <c r="BZ245" s="161">
        <f>'Benefit Inputs'!BV24</f>
        <v>0</v>
      </c>
      <c r="CA245" s="161">
        <f>'Benefit Inputs'!BW24</f>
        <v>0</v>
      </c>
      <c r="CB245" s="161">
        <f>'Benefit Inputs'!BX24</f>
        <v>0</v>
      </c>
      <c r="CC245" s="161">
        <f>'Benefit Inputs'!BY24</f>
        <v>0</v>
      </c>
      <c r="CD245" s="161">
        <f>'Benefit Inputs'!BZ24</f>
        <v>0</v>
      </c>
      <c r="CE245" s="161">
        <f>'Benefit Inputs'!CA24</f>
        <v>0</v>
      </c>
      <c r="CF245" s="161">
        <f>'Benefit Inputs'!CB24</f>
        <v>0</v>
      </c>
      <c r="CG245" s="161">
        <f>'Benefit Inputs'!CC24</f>
        <v>0</v>
      </c>
      <c r="CH245" s="161">
        <f>'Benefit Inputs'!CD24</f>
        <v>0</v>
      </c>
      <c r="CI245" s="161">
        <f>'Benefit Inputs'!CE24</f>
        <v>0</v>
      </c>
      <c r="CJ245" s="161">
        <f>'Benefit Inputs'!CF24</f>
        <v>0</v>
      </c>
      <c r="CK245" s="161">
        <f>'Benefit Inputs'!CG24</f>
        <v>0</v>
      </c>
      <c r="CL245" s="161">
        <f>'Benefit Inputs'!CH24</f>
        <v>0</v>
      </c>
      <c r="CM245" s="161">
        <f>'Benefit Inputs'!CI24</f>
        <v>0</v>
      </c>
      <c r="CN245" s="161">
        <f>'Benefit Inputs'!CJ24</f>
        <v>0</v>
      </c>
      <c r="CO245" s="161">
        <f>'Benefit Inputs'!CK24</f>
        <v>0</v>
      </c>
      <c r="CP245" s="161">
        <f>'Benefit Inputs'!CL24</f>
        <v>0</v>
      </c>
    </row>
    <row r="246" spans="1:94" x14ac:dyDescent="0.3">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row>
    <row r="247" spans="1:94" x14ac:dyDescent="0.3">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c r="BP247" s="161"/>
      <c r="BQ247" s="161"/>
      <c r="BR247" s="161"/>
      <c r="BS247" s="161"/>
      <c r="BT247" s="161"/>
      <c r="BU247" s="161"/>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161"/>
    </row>
    <row r="248" spans="1:94" x14ac:dyDescent="0.3">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c r="BP248" s="161"/>
      <c r="BQ248" s="161"/>
      <c r="BR248" s="161"/>
      <c r="BS248" s="161"/>
      <c r="BT248" s="161"/>
      <c r="BU248" s="161"/>
      <c r="BV248" s="161"/>
      <c r="BW248" s="161"/>
      <c r="BX248" s="161"/>
      <c r="BY248" s="161"/>
      <c r="BZ248" s="161"/>
      <c r="CA248" s="161"/>
      <c r="CB248" s="161"/>
      <c r="CC248" s="161"/>
      <c r="CD248" s="161"/>
      <c r="CE248" s="161"/>
      <c r="CF248" s="161"/>
      <c r="CG248" s="161"/>
      <c r="CH248" s="161"/>
      <c r="CI248" s="161"/>
      <c r="CJ248" s="161"/>
      <c r="CK248" s="161"/>
      <c r="CL248" s="161"/>
      <c r="CM248" s="161"/>
      <c r="CN248" s="161"/>
      <c r="CO248" s="161"/>
      <c r="CP248" s="161"/>
    </row>
    <row r="249" spans="1:94" x14ac:dyDescent="0.3">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row>
    <row r="250" spans="1:94" x14ac:dyDescent="0.3">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c r="BP250" s="161"/>
      <c r="BQ250" s="161"/>
      <c r="BR250" s="161"/>
      <c r="BS250" s="161"/>
      <c r="BT250" s="161"/>
      <c r="BU250" s="161"/>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161"/>
    </row>
    <row r="251" spans="1:94" x14ac:dyDescent="0.3">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c r="BP251" s="161"/>
      <c r="BQ251" s="161"/>
      <c r="BR251" s="161"/>
      <c r="BS251" s="161"/>
      <c r="BT251" s="161"/>
      <c r="BU251" s="161"/>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161"/>
    </row>
    <row r="252" spans="1:94" x14ac:dyDescent="0.3">
      <c r="A252" s="2">
        <f>'Benefit Inputs'!A27</f>
        <v>5</v>
      </c>
      <c r="B252" s="2">
        <f>'Benefit Inputs'!$C27</f>
        <v>0</v>
      </c>
      <c r="E252" s="2">
        <f>'Benefit Inputs'!$E27</f>
        <v>0</v>
      </c>
      <c r="O252" s="2" t="s">
        <v>104</v>
      </c>
      <c r="P252" s="161">
        <f>'Benefit Inputs'!L28</f>
        <v>0</v>
      </c>
      <c r="Q252" s="161">
        <f>'Benefit Inputs'!M28</f>
        <v>0</v>
      </c>
      <c r="R252" s="161">
        <f>'Benefit Inputs'!N28</f>
        <v>0</v>
      </c>
      <c r="S252" s="161">
        <f>'Benefit Inputs'!O28</f>
        <v>0</v>
      </c>
      <c r="T252" s="161">
        <f>'Benefit Inputs'!P28</f>
        <v>0</v>
      </c>
      <c r="U252" s="161">
        <f>'Benefit Inputs'!Q28</f>
        <v>0</v>
      </c>
      <c r="V252" s="161">
        <f>'Benefit Inputs'!R28</f>
        <v>0</v>
      </c>
      <c r="W252" s="161">
        <f>'Benefit Inputs'!S28</f>
        <v>0</v>
      </c>
      <c r="X252" s="161">
        <f>'Benefit Inputs'!T28</f>
        <v>0</v>
      </c>
      <c r="Y252" s="161">
        <f>'Benefit Inputs'!U28</f>
        <v>0</v>
      </c>
      <c r="Z252" s="161">
        <f>'Benefit Inputs'!V28</f>
        <v>0</v>
      </c>
      <c r="AA252" s="161">
        <f>'Benefit Inputs'!W28</f>
        <v>0</v>
      </c>
      <c r="AB252" s="161">
        <f>'Benefit Inputs'!X28</f>
        <v>0</v>
      </c>
      <c r="AC252" s="161">
        <f>'Benefit Inputs'!Y28</f>
        <v>0</v>
      </c>
      <c r="AD252" s="161">
        <f>'Benefit Inputs'!Z28</f>
        <v>0</v>
      </c>
      <c r="AE252" s="161">
        <f>'Benefit Inputs'!AA28</f>
        <v>0</v>
      </c>
      <c r="AF252" s="161">
        <f>'Benefit Inputs'!AB28</f>
        <v>0</v>
      </c>
      <c r="AG252" s="161">
        <f>'Benefit Inputs'!AC28</f>
        <v>0</v>
      </c>
      <c r="AH252" s="161">
        <f>'Benefit Inputs'!AD28</f>
        <v>0</v>
      </c>
      <c r="AI252" s="161">
        <f>'Benefit Inputs'!AE28</f>
        <v>0</v>
      </c>
      <c r="AJ252" s="161">
        <f>'Benefit Inputs'!AF28</f>
        <v>0</v>
      </c>
      <c r="AK252" s="161">
        <f>'Benefit Inputs'!AG28</f>
        <v>0</v>
      </c>
      <c r="AL252" s="161">
        <f>'Benefit Inputs'!AH28</f>
        <v>0</v>
      </c>
      <c r="AM252" s="161">
        <f>'Benefit Inputs'!AI28</f>
        <v>0</v>
      </c>
      <c r="AN252" s="161">
        <f>'Benefit Inputs'!AJ28</f>
        <v>0</v>
      </c>
      <c r="AO252" s="161">
        <f>'Benefit Inputs'!AK28</f>
        <v>0</v>
      </c>
      <c r="AP252" s="161">
        <f>'Benefit Inputs'!AL28</f>
        <v>0</v>
      </c>
      <c r="AQ252" s="161">
        <f>'Benefit Inputs'!AM28</f>
        <v>0</v>
      </c>
      <c r="AR252" s="161">
        <f>'Benefit Inputs'!AN28</f>
        <v>0</v>
      </c>
      <c r="AS252" s="161">
        <f>'Benefit Inputs'!AO28</f>
        <v>0</v>
      </c>
      <c r="AT252" s="161">
        <f>'Benefit Inputs'!AP28</f>
        <v>0</v>
      </c>
      <c r="AU252" s="161">
        <f>'Benefit Inputs'!AQ28</f>
        <v>0</v>
      </c>
      <c r="AV252" s="161">
        <f>'Benefit Inputs'!AR28</f>
        <v>0</v>
      </c>
      <c r="AW252" s="161">
        <f>'Benefit Inputs'!AS28</f>
        <v>0</v>
      </c>
      <c r="AX252" s="161">
        <f>'Benefit Inputs'!AT28</f>
        <v>0</v>
      </c>
      <c r="AY252" s="161">
        <f>'Benefit Inputs'!AU28</f>
        <v>0</v>
      </c>
      <c r="AZ252" s="161">
        <f>'Benefit Inputs'!AV28</f>
        <v>0</v>
      </c>
      <c r="BA252" s="161">
        <f>'Benefit Inputs'!AW28</f>
        <v>0</v>
      </c>
      <c r="BB252" s="161">
        <f>'Benefit Inputs'!AX28</f>
        <v>0</v>
      </c>
      <c r="BC252" s="161">
        <f>'Benefit Inputs'!AY28</f>
        <v>0</v>
      </c>
      <c r="BD252" s="161">
        <f>'Benefit Inputs'!AZ28</f>
        <v>0</v>
      </c>
      <c r="BE252" s="161">
        <f>'Benefit Inputs'!BA28</f>
        <v>0</v>
      </c>
      <c r="BF252" s="161">
        <f>'Benefit Inputs'!BB28</f>
        <v>0</v>
      </c>
      <c r="BG252" s="161">
        <f>'Benefit Inputs'!BC28</f>
        <v>0</v>
      </c>
      <c r="BH252" s="161">
        <f>'Benefit Inputs'!BD28</f>
        <v>0</v>
      </c>
      <c r="BI252" s="161">
        <f>'Benefit Inputs'!BE28</f>
        <v>0</v>
      </c>
      <c r="BJ252" s="161">
        <f>'Benefit Inputs'!BF28</f>
        <v>0</v>
      </c>
      <c r="BK252" s="161">
        <f>'Benefit Inputs'!BG28</f>
        <v>0</v>
      </c>
      <c r="BL252" s="161">
        <f>'Benefit Inputs'!BH28</f>
        <v>0</v>
      </c>
      <c r="BM252" s="161">
        <f>'Benefit Inputs'!BI28</f>
        <v>0</v>
      </c>
      <c r="BN252" s="161">
        <f>'Benefit Inputs'!BJ28</f>
        <v>0</v>
      </c>
      <c r="BO252" s="161">
        <f>'Benefit Inputs'!BK28</f>
        <v>0</v>
      </c>
      <c r="BP252" s="161">
        <f>'Benefit Inputs'!BL28</f>
        <v>0</v>
      </c>
      <c r="BQ252" s="161">
        <f>'Benefit Inputs'!BM28</f>
        <v>0</v>
      </c>
      <c r="BR252" s="161">
        <f>'Benefit Inputs'!BN28</f>
        <v>0</v>
      </c>
      <c r="BS252" s="161">
        <f>'Benefit Inputs'!BO28</f>
        <v>0</v>
      </c>
      <c r="BT252" s="161">
        <f>'Benefit Inputs'!BP28</f>
        <v>0</v>
      </c>
      <c r="BU252" s="161">
        <f>'Benefit Inputs'!BQ28</f>
        <v>0</v>
      </c>
      <c r="BV252" s="161">
        <f>'Benefit Inputs'!BR28</f>
        <v>0</v>
      </c>
      <c r="BW252" s="161">
        <f>'Benefit Inputs'!BS28</f>
        <v>0</v>
      </c>
      <c r="BX252" s="161">
        <f>'Benefit Inputs'!BT28</f>
        <v>0</v>
      </c>
      <c r="BY252" s="161">
        <f>'Benefit Inputs'!BU28</f>
        <v>0</v>
      </c>
      <c r="BZ252" s="161">
        <f>'Benefit Inputs'!BV28</f>
        <v>0</v>
      </c>
      <c r="CA252" s="161">
        <f>'Benefit Inputs'!BW28</f>
        <v>0</v>
      </c>
      <c r="CB252" s="161">
        <f>'Benefit Inputs'!BX28</f>
        <v>0</v>
      </c>
      <c r="CC252" s="161">
        <f>'Benefit Inputs'!BY28</f>
        <v>0</v>
      </c>
      <c r="CD252" s="161">
        <f>'Benefit Inputs'!BZ28</f>
        <v>0</v>
      </c>
      <c r="CE252" s="161">
        <f>'Benefit Inputs'!CA28</f>
        <v>0</v>
      </c>
      <c r="CF252" s="161">
        <f>'Benefit Inputs'!CB28</f>
        <v>0</v>
      </c>
      <c r="CG252" s="161">
        <f>'Benefit Inputs'!CC28</f>
        <v>0</v>
      </c>
      <c r="CH252" s="161">
        <f>'Benefit Inputs'!CD28</f>
        <v>0</v>
      </c>
      <c r="CI252" s="161">
        <f>'Benefit Inputs'!CE28</f>
        <v>0</v>
      </c>
      <c r="CJ252" s="161">
        <f>'Benefit Inputs'!CF28</f>
        <v>0</v>
      </c>
      <c r="CK252" s="161">
        <f>'Benefit Inputs'!CG28</f>
        <v>0</v>
      </c>
      <c r="CL252" s="161">
        <f>'Benefit Inputs'!CH28</f>
        <v>0</v>
      </c>
      <c r="CM252" s="161">
        <f>'Benefit Inputs'!CI28</f>
        <v>0</v>
      </c>
      <c r="CN252" s="161">
        <f>'Benefit Inputs'!CJ28</f>
        <v>0</v>
      </c>
      <c r="CO252" s="161">
        <f>'Benefit Inputs'!CK28</f>
        <v>0</v>
      </c>
      <c r="CP252" s="161">
        <f>'Benefit Inputs'!CL28</f>
        <v>0</v>
      </c>
    </row>
    <row r="253" spans="1:94" x14ac:dyDescent="0.3">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c r="BP253" s="161"/>
      <c r="BQ253" s="161"/>
      <c r="BR253" s="161"/>
      <c r="BS253" s="161"/>
      <c r="BT253" s="161"/>
      <c r="BU253" s="161"/>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161"/>
    </row>
    <row r="254" spans="1:94" x14ac:dyDescent="0.3">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c r="BP254" s="161"/>
      <c r="BQ254" s="161"/>
      <c r="BR254" s="161"/>
      <c r="BS254" s="161"/>
      <c r="BT254" s="161"/>
      <c r="BU254" s="161"/>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161"/>
    </row>
    <row r="255" spans="1:94" x14ac:dyDescent="0.3">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c r="BP255" s="161"/>
      <c r="BQ255" s="161"/>
      <c r="BR255" s="161"/>
      <c r="BS255" s="161"/>
      <c r="BT255" s="161"/>
      <c r="BU255" s="161"/>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row>
    <row r="256" spans="1:94" x14ac:dyDescent="0.3">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c r="BP256" s="161"/>
      <c r="BQ256" s="161"/>
      <c r="BR256" s="161"/>
      <c r="BS256" s="161"/>
      <c r="BT256" s="161"/>
      <c r="BU256" s="161"/>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161"/>
    </row>
    <row r="257" spans="1:94" x14ac:dyDescent="0.3">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row>
    <row r="258" spans="1:94" x14ac:dyDescent="0.3">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row>
    <row r="259" spans="1:94" x14ac:dyDescent="0.3">
      <c r="A259" s="2">
        <f>'Benefit Inputs'!A31</f>
        <v>6</v>
      </c>
      <c r="B259" s="2">
        <f>'Benefit Inputs'!$C31</f>
        <v>0</v>
      </c>
      <c r="E259" s="2">
        <f>'Benefit Inputs'!$E31</f>
        <v>0</v>
      </c>
      <c r="O259" s="2" t="s">
        <v>104</v>
      </c>
      <c r="P259" s="161">
        <f>'Benefit Inputs'!L32</f>
        <v>0</v>
      </c>
      <c r="Q259" s="161">
        <f>'Benefit Inputs'!M32</f>
        <v>0</v>
      </c>
      <c r="R259" s="161">
        <f>'Benefit Inputs'!N32</f>
        <v>0</v>
      </c>
      <c r="S259" s="161">
        <f>'Benefit Inputs'!O32</f>
        <v>0</v>
      </c>
      <c r="T259" s="161">
        <f>'Benefit Inputs'!P32</f>
        <v>0</v>
      </c>
      <c r="U259" s="161">
        <f>'Benefit Inputs'!Q32</f>
        <v>0</v>
      </c>
      <c r="V259" s="161">
        <f>'Benefit Inputs'!R32</f>
        <v>0</v>
      </c>
      <c r="W259" s="161">
        <f>'Benefit Inputs'!S32</f>
        <v>0</v>
      </c>
      <c r="X259" s="161">
        <f>'Benefit Inputs'!T32</f>
        <v>0</v>
      </c>
      <c r="Y259" s="161">
        <f>'Benefit Inputs'!U32</f>
        <v>0</v>
      </c>
      <c r="Z259" s="161">
        <f>'Benefit Inputs'!V32</f>
        <v>0</v>
      </c>
      <c r="AA259" s="161">
        <f>'Benefit Inputs'!W32</f>
        <v>0</v>
      </c>
      <c r="AB259" s="161">
        <f>'Benefit Inputs'!X32</f>
        <v>0</v>
      </c>
      <c r="AC259" s="161">
        <f>'Benefit Inputs'!Y32</f>
        <v>0</v>
      </c>
      <c r="AD259" s="161">
        <f>'Benefit Inputs'!Z32</f>
        <v>0</v>
      </c>
      <c r="AE259" s="161">
        <f>'Benefit Inputs'!AA32</f>
        <v>0</v>
      </c>
      <c r="AF259" s="161">
        <f>'Benefit Inputs'!AB32</f>
        <v>0</v>
      </c>
      <c r="AG259" s="161">
        <f>'Benefit Inputs'!AC32</f>
        <v>0</v>
      </c>
      <c r="AH259" s="161">
        <f>'Benefit Inputs'!AD32</f>
        <v>0</v>
      </c>
      <c r="AI259" s="161">
        <f>'Benefit Inputs'!AE32</f>
        <v>0</v>
      </c>
      <c r="AJ259" s="161">
        <f>'Benefit Inputs'!AF32</f>
        <v>0</v>
      </c>
      <c r="AK259" s="161">
        <f>'Benefit Inputs'!AG32</f>
        <v>0</v>
      </c>
      <c r="AL259" s="161">
        <f>'Benefit Inputs'!AH32</f>
        <v>0</v>
      </c>
      <c r="AM259" s="161">
        <f>'Benefit Inputs'!AI32</f>
        <v>0</v>
      </c>
      <c r="AN259" s="161">
        <f>'Benefit Inputs'!AJ32</f>
        <v>0</v>
      </c>
      <c r="AO259" s="161">
        <f>'Benefit Inputs'!AK32</f>
        <v>0</v>
      </c>
      <c r="AP259" s="161">
        <f>'Benefit Inputs'!AL32</f>
        <v>0</v>
      </c>
      <c r="AQ259" s="161">
        <f>'Benefit Inputs'!AM32</f>
        <v>0</v>
      </c>
      <c r="AR259" s="161">
        <f>'Benefit Inputs'!AN32</f>
        <v>0</v>
      </c>
      <c r="AS259" s="161">
        <f>'Benefit Inputs'!AO32</f>
        <v>0</v>
      </c>
      <c r="AT259" s="161">
        <f>'Benefit Inputs'!AP32</f>
        <v>0</v>
      </c>
      <c r="AU259" s="161">
        <f>'Benefit Inputs'!AQ32</f>
        <v>0</v>
      </c>
      <c r="AV259" s="161">
        <f>'Benefit Inputs'!AR32</f>
        <v>0</v>
      </c>
      <c r="AW259" s="161">
        <f>'Benefit Inputs'!AS32</f>
        <v>0</v>
      </c>
      <c r="AX259" s="161">
        <f>'Benefit Inputs'!AT32</f>
        <v>0</v>
      </c>
      <c r="AY259" s="161">
        <f>'Benefit Inputs'!AU32</f>
        <v>0</v>
      </c>
      <c r="AZ259" s="161">
        <f>'Benefit Inputs'!AV32</f>
        <v>0</v>
      </c>
      <c r="BA259" s="161">
        <f>'Benefit Inputs'!AW32</f>
        <v>0</v>
      </c>
      <c r="BB259" s="161">
        <f>'Benefit Inputs'!AX32</f>
        <v>0</v>
      </c>
      <c r="BC259" s="161">
        <f>'Benefit Inputs'!AY32</f>
        <v>0</v>
      </c>
      <c r="BD259" s="161">
        <f>'Benefit Inputs'!AZ32</f>
        <v>0</v>
      </c>
      <c r="BE259" s="161">
        <f>'Benefit Inputs'!BA32</f>
        <v>0</v>
      </c>
      <c r="BF259" s="161">
        <f>'Benefit Inputs'!BB32</f>
        <v>0</v>
      </c>
      <c r="BG259" s="161">
        <f>'Benefit Inputs'!BC32</f>
        <v>0</v>
      </c>
      <c r="BH259" s="161">
        <f>'Benefit Inputs'!BD32</f>
        <v>0</v>
      </c>
      <c r="BI259" s="161">
        <f>'Benefit Inputs'!BE32</f>
        <v>0</v>
      </c>
      <c r="BJ259" s="161">
        <f>'Benefit Inputs'!BF32</f>
        <v>0</v>
      </c>
      <c r="BK259" s="161">
        <f>'Benefit Inputs'!BG32</f>
        <v>0</v>
      </c>
      <c r="BL259" s="161">
        <f>'Benefit Inputs'!BH32</f>
        <v>0</v>
      </c>
      <c r="BM259" s="161">
        <f>'Benefit Inputs'!BI32</f>
        <v>0</v>
      </c>
      <c r="BN259" s="161">
        <f>'Benefit Inputs'!BJ32</f>
        <v>0</v>
      </c>
      <c r="BO259" s="161">
        <f>'Benefit Inputs'!BK32</f>
        <v>0</v>
      </c>
      <c r="BP259" s="161">
        <f>'Benefit Inputs'!BL32</f>
        <v>0</v>
      </c>
      <c r="BQ259" s="161">
        <f>'Benefit Inputs'!BM32</f>
        <v>0</v>
      </c>
      <c r="BR259" s="161">
        <f>'Benefit Inputs'!BN32</f>
        <v>0</v>
      </c>
      <c r="BS259" s="161">
        <f>'Benefit Inputs'!BO32</f>
        <v>0</v>
      </c>
      <c r="BT259" s="161">
        <f>'Benefit Inputs'!BP32</f>
        <v>0</v>
      </c>
      <c r="BU259" s="161">
        <f>'Benefit Inputs'!BQ32</f>
        <v>0</v>
      </c>
      <c r="BV259" s="161">
        <f>'Benefit Inputs'!BR32</f>
        <v>0</v>
      </c>
      <c r="BW259" s="161">
        <f>'Benefit Inputs'!BS32</f>
        <v>0</v>
      </c>
      <c r="BX259" s="161">
        <f>'Benefit Inputs'!BT32</f>
        <v>0</v>
      </c>
      <c r="BY259" s="161">
        <f>'Benefit Inputs'!BU32</f>
        <v>0</v>
      </c>
      <c r="BZ259" s="161">
        <f>'Benefit Inputs'!BV32</f>
        <v>0</v>
      </c>
      <c r="CA259" s="161">
        <f>'Benefit Inputs'!BW32</f>
        <v>0</v>
      </c>
      <c r="CB259" s="161">
        <f>'Benefit Inputs'!BX32</f>
        <v>0</v>
      </c>
      <c r="CC259" s="161">
        <f>'Benefit Inputs'!BY32</f>
        <v>0</v>
      </c>
      <c r="CD259" s="161">
        <f>'Benefit Inputs'!BZ32</f>
        <v>0</v>
      </c>
      <c r="CE259" s="161">
        <f>'Benefit Inputs'!CA32</f>
        <v>0</v>
      </c>
      <c r="CF259" s="161">
        <f>'Benefit Inputs'!CB32</f>
        <v>0</v>
      </c>
      <c r="CG259" s="161">
        <f>'Benefit Inputs'!CC32</f>
        <v>0</v>
      </c>
      <c r="CH259" s="161">
        <f>'Benefit Inputs'!CD32</f>
        <v>0</v>
      </c>
      <c r="CI259" s="161">
        <f>'Benefit Inputs'!CE32</f>
        <v>0</v>
      </c>
      <c r="CJ259" s="161">
        <f>'Benefit Inputs'!CF32</f>
        <v>0</v>
      </c>
      <c r="CK259" s="161">
        <f>'Benefit Inputs'!CG32</f>
        <v>0</v>
      </c>
      <c r="CL259" s="161">
        <f>'Benefit Inputs'!CH32</f>
        <v>0</v>
      </c>
      <c r="CM259" s="161">
        <f>'Benefit Inputs'!CI32</f>
        <v>0</v>
      </c>
      <c r="CN259" s="161">
        <f>'Benefit Inputs'!CJ32</f>
        <v>0</v>
      </c>
      <c r="CO259" s="161">
        <f>'Benefit Inputs'!CK32</f>
        <v>0</v>
      </c>
      <c r="CP259" s="161">
        <f>'Benefit Inputs'!CL32</f>
        <v>0</v>
      </c>
    </row>
    <row r="260" spans="1:94" x14ac:dyDescent="0.3">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c r="BP260" s="161"/>
      <c r="BQ260" s="161"/>
      <c r="BR260" s="161"/>
      <c r="BS260" s="161"/>
      <c r="BT260" s="161"/>
      <c r="BU260" s="161"/>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161"/>
    </row>
    <row r="261" spans="1:94" x14ac:dyDescent="0.3">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row>
    <row r="262" spans="1:94" x14ac:dyDescent="0.3">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c r="BP262" s="161"/>
      <c r="BQ262" s="161"/>
      <c r="BR262" s="161"/>
      <c r="BS262" s="161"/>
      <c r="BT262" s="161"/>
      <c r="BU262" s="161"/>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row>
    <row r="263" spans="1:94" x14ac:dyDescent="0.3">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row>
    <row r="264" spans="1:94" x14ac:dyDescent="0.3">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c r="BP264" s="161"/>
      <c r="BQ264" s="161"/>
      <c r="BR264" s="161"/>
      <c r="BS264" s="161"/>
      <c r="BT264" s="161"/>
      <c r="BU264" s="161"/>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row>
    <row r="265" spans="1:94" x14ac:dyDescent="0.3">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row>
    <row r="266" spans="1:94" x14ac:dyDescent="0.3">
      <c r="A266" s="2">
        <f>'Benefit Inputs'!A35</f>
        <v>7</v>
      </c>
      <c r="B266" s="2">
        <f>'Benefit Inputs'!$C35</f>
        <v>0</v>
      </c>
      <c r="E266" s="2">
        <f>'Benefit Inputs'!$E35</f>
        <v>0</v>
      </c>
      <c r="O266" s="2" t="s">
        <v>104</v>
      </c>
      <c r="P266" s="161">
        <f>'Benefit Inputs'!L36</f>
        <v>0</v>
      </c>
      <c r="Q266" s="161">
        <f>'Benefit Inputs'!M36</f>
        <v>0</v>
      </c>
      <c r="R266" s="161">
        <f>'Benefit Inputs'!N36</f>
        <v>0</v>
      </c>
      <c r="S266" s="161">
        <f>'Benefit Inputs'!O36</f>
        <v>0</v>
      </c>
      <c r="T266" s="161">
        <f>'Benefit Inputs'!P36</f>
        <v>0</v>
      </c>
      <c r="U266" s="161">
        <f>'Benefit Inputs'!Q36</f>
        <v>0</v>
      </c>
      <c r="V266" s="161">
        <f>'Benefit Inputs'!R36</f>
        <v>0</v>
      </c>
      <c r="W266" s="161">
        <f>'Benefit Inputs'!S36</f>
        <v>0</v>
      </c>
      <c r="X266" s="161">
        <f>'Benefit Inputs'!T36</f>
        <v>0</v>
      </c>
      <c r="Y266" s="161">
        <f>'Benefit Inputs'!U36</f>
        <v>0</v>
      </c>
      <c r="Z266" s="161">
        <f>'Benefit Inputs'!V36</f>
        <v>0</v>
      </c>
      <c r="AA266" s="161">
        <f>'Benefit Inputs'!W36</f>
        <v>0</v>
      </c>
      <c r="AB266" s="161">
        <f>'Benefit Inputs'!X36</f>
        <v>0</v>
      </c>
      <c r="AC266" s="161">
        <f>'Benefit Inputs'!Y36</f>
        <v>0</v>
      </c>
      <c r="AD266" s="161">
        <f>'Benefit Inputs'!Z36</f>
        <v>0</v>
      </c>
      <c r="AE266" s="161">
        <f>'Benefit Inputs'!AA36</f>
        <v>0</v>
      </c>
      <c r="AF266" s="161">
        <f>'Benefit Inputs'!AB36</f>
        <v>0</v>
      </c>
      <c r="AG266" s="161">
        <f>'Benefit Inputs'!AC36</f>
        <v>0</v>
      </c>
      <c r="AH266" s="161">
        <f>'Benefit Inputs'!AD36</f>
        <v>0</v>
      </c>
      <c r="AI266" s="161">
        <f>'Benefit Inputs'!AE36</f>
        <v>0</v>
      </c>
      <c r="AJ266" s="161">
        <f>'Benefit Inputs'!AF36</f>
        <v>0</v>
      </c>
      <c r="AK266" s="161">
        <f>'Benefit Inputs'!AG36</f>
        <v>0</v>
      </c>
      <c r="AL266" s="161">
        <f>'Benefit Inputs'!AH36</f>
        <v>0</v>
      </c>
      <c r="AM266" s="161">
        <f>'Benefit Inputs'!AI36</f>
        <v>0</v>
      </c>
      <c r="AN266" s="161">
        <f>'Benefit Inputs'!AJ36</f>
        <v>0</v>
      </c>
      <c r="AO266" s="161">
        <f>'Benefit Inputs'!AK36</f>
        <v>0</v>
      </c>
      <c r="AP266" s="161">
        <f>'Benefit Inputs'!AL36</f>
        <v>0</v>
      </c>
      <c r="AQ266" s="161">
        <f>'Benefit Inputs'!AM36</f>
        <v>0</v>
      </c>
      <c r="AR266" s="161">
        <f>'Benefit Inputs'!AN36</f>
        <v>0</v>
      </c>
      <c r="AS266" s="161">
        <f>'Benefit Inputs'!AO36</f>
        <v>0</v>
      </c>
      <c r="AT266" s="161">
        <f>'Benefit Inputs'!AP36</f>
        <v>0</v>
      </c>
      <c r="AU266" s="161">
        <f>'Benefit Inputs'!AQ36</f>
        <v>0</v>
      </c>
      <c r="AV266" s="161">
        <f>'Benefit Inputs'!AR36</f>
        <v>0</v>
      </c>
      <c r="AW266" s="161">
        <f>'Benefit Inputs'!AS36</f>
        <v>0</v>
      </c>
      <c r="AX266" s="161">
        <f>'Benefit Inputs'!AT36</f>
        <v>0</v>
      </c>
      <c r="AY266" s="161">
        <f>'Benefit Inputs'!AU36</f>
        <v>0</v>
      </c>
      <c r="AZ266" s="161">
        <f>'Benefit Inputs'!AV36</f>
        <v>0</v>
      </c>
      <c r="BA266" s="161">
        <f>'Benefit Inputs'!AW36</f>
        <v>0</v>
      </c>
      <c r="BB266" s="161">
        <f>'Benefit Inputs'!AX36</f>
        <v>0</v>
      </c>
      <c r="BC266" s="161">
        <f>'Benefit Inputs'!AY36</f>
        <v>0</v>
      </c>
      <c r="BD266" s="161">
        <f>'Benefit Inputs'!AZ36</f>
        <v>0</v>
      </c>
      <c r="BE266" s="161">
        <f>'Benefit Inputs'!BA36</f>
        <v>0</v>
      </c>
      <c r="BF266" s="161">
        <f>'Benefit Inputs'!BB36</f>
        <v>0</v>
      </c>
      <c r="BG266" s="161">
        <f>'Benefit Inputs'!BC36</f>
        <v>0</v>
      </c>
      <c r="BH266" s="161">
        <f>'Benefit Inputs'!BD36</f>
        <v>0</v>
      </c>
      <c r="BI266" s="161">
        <f>'Benefit Inputs'!BE36</f>
        <v>0</v>
      </c>
      <c r="BJ266" s="161">
        <f>'Benefit Inputs'!BF36</f>
        <v>0</v>
      </c>
      <c r="BK266" s="161">
        <f>'Benefit Inputs'!BG36</f>
        <v>0</v>
      </c>
      <c r="BL266" s="161">
        <f>'Benefit Inputs'!BH36</f>
        <v>0</v>
      </c>
      <c r="BM266" s="161">
        <f>'Benefit Inputs'!BI36</f>
        <v>0</v>
      </c>
      <c r="BN266" s="161">
        <f>'Benefit Inputs'!BJ36</f>
        <v>0</v>
      </c>
      <c r="BO266" s="161">
        <f>'Benefit Inputs'!BK36</f>
        <v>0</v>
      </c>
      <c r="BP266" s="161">
        <f>'Benefit Inputs'!BL36</f>
        <v>0</v>
      </c>
      <c r="BQ266" s="161">
        <f>'Benefit Inputs'!BM36</f>
        <v>0</v>
      </c>
      <c r="BR266" s="161">
        <f>'Benefit Inputs'!BN36</f>
        <v>0</v>
      </c>
      <c r="BS266" s="161">
        <f>'Benefit Inputs'!BO36</f>
        <v>0</v>
      </c>
      <c r="BT266" s="161">
        <f>'Benefit Inputs'!BP36</f>
        <v>0</v>
      </c>
      <c r="BU266" s="161">
        <f>'Benefit Inputs'!BQ36</f>
        <v>0</v>
      </c>
      <c r="BV266" s="161">
        <f>'Benefit Inputs'!BR36</f>
        <v>0</v>
      </c>
      <c r="BW266" s="161">
        <f>'Benefit Inputs'!BS36</f>
        <v>0</v>
      </c>
      <c r="BX266" s="161">
        <f>'Benefit Inputs'!BT36</f>
        <v>0</v>
      </c>
      <c r="BY266" s="161">
        <f>'Benefit Inputs'!BU36</f>
        <v>0</v>
      </c>
      <c r="BZ266" s="161">
        <f>'Benefit Inputs'!BV36</f>
        <v>0</v>
      </c>
      <c r="CA266" s="161">
        <f>'Benefit Inputs'!BW36</f>
        <v>0</v>
      </c>
      <c r="CB266" s="161">
        <f>'Benefit Inputs'!BX36</f>
        <v>0</v>
      </c>
      <c r="CC266" s="161">
        <f>'Benefit Inputs'!BY36</f>
        <v>0</v>
      </c>
      <c r="CD266" s="161">
        <f>'Benefit Inputs'!BZ36</f>
        <v>0</v>
      </c>
      <c r="CE266" s="161">
        <f>'Benefit Inputs'!CA36</f>
        <v>0</v>
      </c>
      <c r="CF266" s="161">
        <f>'Benefit Inputs'!CB36</f>
        <v>0</v>
      </c>
      <c r="CG266" s="161">
        <f>'Benefit Inputs'!CC36</f>
        <v>0</v>
      </c>
      <c r="CH266" s="161">
        <f>'Benefit Inputs'!CD36</f>
        <v>0</v>
      </c>
      <c r="CI266" s="161">
        <f>'Benefit Inputs'!CE36</f>
        <v>0</v>
      </c>
      <c r="CJ266" s="161">
        <f>'Benefit Inputs'!CF36</f>
        <v>0</v>
      </c>
      <c r="CK266" s="161">
        <f>'Benefit Inputs'!CG36</f>
        <v>0</v>
      </c>
      <c r="CL266" s="161">
        <f>'Benefit Inputs'!CH36</f>
        <v>0</v>
      </c>
      <c r="CM266" s="161">
        <f>'Benefit Inputs'!CI36</f>
        <v>0</v>
      </c>
      <c r="CN266" s="161">
        <f>'Benefit Inputs'!CJ36</f>
        <v>0</v>
      </c>
      <c r="CO266" s="161">
        <f>'Benefit Inputs'!CK36</f>
        <v>0</v>
      </c>
      <c r="CP266" s="161">
        <f>'Benefit Inputs'!CL36</f>
        <v>0</v>
      </c>
    </row>
    <row r="267" spans="1:94" x14ac:dyDescent="0.3">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row>
    <row r="268" spans="1:94" x14ac:dyDescent="0.3">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row>
    <row r="269" spans="1:94" x14ac:dyDescent="0.3">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c r="BP269" s="161"/>
      <c r="BQ269" s="161"/>
      <c r="BR269" s="161"/>
      <c r="BS269" s="161"/>
      <c r="BT269" s="161"/>
      <c r="BU269" s="161"/>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row>
    <row r="270" spans="1:94" x14ac:dyDescent="0.3">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c r="BP270" s="161"/>
      <c r="BQ270" s="161"/>
      <c r="BR270" s="161"/>
      <c r="BS270" s="161"/>
      <c r="BT270" s="161"/>
      <c r="BU270" s="161"/>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row>
    <row r="271" spans="1:94" x14ac:dyDescent="0.3">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c r="BP271" s="161"/>
      <c r="BQ271" s="161"/>
      <c r="BR271" s="161"/>
      <c r="BS271" s="161"/>
      <c r="BT271" s="161"/>
      <c r="BU271" s="161"/>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row>
    <row r="272" spans="1:94" x14ac:dyDescent="0.3">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row>
    <row r="273" spans="1:94" x14ac:dyDescent="0.3">
      <c r="A273" s="2">
        <f>'Benefit Inputs'!A39</f>
        <v>8</v>
      </c>
      <c r="B273" s="2">
        <f>'Benefit Inputs'!$C39</f>
        <v>0</v>
      </c>
      <c r="E273" s="2">
        <f>'Benefit Inputs'!$E39</f>
        <v>0</v>
      </c>
      <c r="O273" s="2" t="s">
        <v>104</v>
      </c>
      <c r="P273" s="161">
        <f>'Benefit Inputs'!L40</f>
        <v>0</v>
      </c>
      <c r="Q273" s="161">
        <f>'Benefit Inputs'!M40</f>
        <v>0</v>
      </c>
      <c r="R273" s="161">
        <f>'Benefit Inputs'!N40</f>
        <v>0</v>
      </c>
      <c r="S273" s="161">
        <f>'Benefit Inputs'!O40</f>
        <v>0</v>
      </c>
      <c r="T273" s="161">
        <f>'Benefit Inputs'!P40</f>
        <v>0</v>
      </c>
      <c r="U273" s="161">
        <f>'Benefit Inputs'!Q40</f>
        <v>0</v>
      </c>
      <c r="V273" s="161">
        <f>'Benefit Inputs'!R40</f>
        <v>0</v>
      </c>
      <c r="W273" s="161">
        <f>'Benefit Inputs'!S40</f>
        <v>0</v>
      </c>
      <c r="X273" s="161">
        <f>'Benefit Inputs'!T40</f>
        <v>0</v>
      </c>
      <c r="Y273" s="161">
        <f>'Benefit Inputs'!U40</f>
        <v>0</v>
      </c>
      <c r="Z273" s="161">
        <f>'Benefit Inputs'!V40</f>
        <v>0</v>
      </c>
      <c r="AA273" s="161">
        <f>'Benefit Inputs'!W40</f>
        <v>0</v>
      </c>
      <c r="AB273" s="161">
        <f>'Benefit Inputs'!X40</f>
        <v>0</v>
      </c>
      <c r="AC273" s="161">
        <f>'Benefit Inputs'!Y40</f>
        <v>0</v>
      </c>
      <c r="AD273" s="161">
        <f>'Benefit Inputs'!Z40</f>
        <v>0</v>
      </c>
      <c r="AE273" s="161">
        <f>'Benefit Inputs'!AA40</f>
        <v>0</v>
      </c>
      <c r="AF273" s="161">
        <f>'Benefit Inputs'!AB40</f>
        <v>0</v>
      </c>
      <c r="AG273" s="161">
        <f>'Benefit Inputs'!AC40</f>
        <v>0</v>
      </c>
      <c r="AH273" s="161">
        <f>'Benefit Inputs'!AD40</f>
        <v>0</v>
      </c>
      <c r="AI273" s="161">
        <f>'Benefit Inputs'!AE40</f>
        <v>0</v>
      </c>
      <c r="AJ273" s="161">
        <f>'Benefit Inputs'!AF40</f>
        <v>0</v>
      </c>
      <c r="AK273" s="161">
        <f>'Benefit Inputs'!AG40</f>
        <v>0</v>
      </c>
      <c r="AL273" s="161">
        <f>'Benefit Inputs'!AH40</f>
        <v>0</v>
      </c>
      <c r="AM273" s="161">
        <f>'Benefit Inputs'!AI40</f>
        <v>0</v>
      </c>
      <c r="AN273" s="161">
        <f>'Benefit Inputs'!AJ40</f>
        <v>0</v>
      </c>
      <c r="AO273" s="161">
        <f>'Benefit Inputs'!AK40</f>
        <v>0</v>
      </c>
      <c r="AP273" s="161">
        <f>'Benefit Inputs'!AL40</f>
        <v>0</v>
      </c>
      <c r="AQ273" s="161">
        <f>'Benefit Inputs'!AM40</f>
        <v>0</v>
      </c>
      <c r="AR273" s="161">
        <f>'Benefit Inputs'!AN40</f>
        <v>0</v>
      </c>
      <c r="AS273" s="161">
        <f>'Benefit Inputs'!AO40</f>
        <v>0</v>
      </c>
      <c r="AT273" s="161">
        <f>'Benefit Inputs'!AP40</f>
        <v>0</v>
      </c>
      <c r="AU273" s="161">
        <f>'Benefit Inputs'!AQ40</f>
        <v>0</v>
      </c>
      <c r="AV273" s="161">
        <f>'Benefit Inputs'!AR40</f>
        <v>0</v>
      </c>
      <c r="AW273" s="161">
        <f>'Benefit Inputs'!AS40</f>
        <v>0</v>
      </c>
      <c r="AX273" s="161">
        <f>'Benefit Inputs'!AT40</f>
        <v>0</v>
      </c>
      <c r="AY273" s="161">
        <f>'Benefit Inputs'!AU40</f>
        <v>0</v>
      </c>
      <c r="AZ273" s="161">
        <f>'Benefit Inputs'!AV40</f>
        <v>0</v>
      </c>
      <c r="BA273" s="161">
        <f>'Benefit Inputs'!AW40</f>
        <v>0</v>
      </c>
      <c r="BB273" s="161">
        <f>'Benefit Inputs'!AX40</f>
        <v>0</v>
      </c>
      <c r="BC273" s="161">
        <f>'Benefit Inputs'!AY40</f>
        <v>0</v>
      </c>
      <c r="BD273" s="161">
        <f>'Benefit Inputs'!AZ40</f>
        <v>0</v>
      </c>
      <c r="BE273" s="161">
        <f>'Benefit Inputs'!BA40</f>
        <v>0</v>
      </c>
      <c r="BF273" s="161">
        <f>'Benefit Inputs'!BB40</f>
        <v>0</v>
      </c>
      <c r="BG273" s="161">
        <f>'Benefit Inputs'!BC40</f>
        <v>0</v>
      </c>
      <c r="BH273" s="161">
        <f>'Benefit Inputs'!BD40</f>
        <v>0</v>
      </c>
      <c r="BI273" s="161">
        <f>'Benefit Inputs'!BE40</f>
        <v>0</v>
      </c>
      <c r="BJ273" s="161">
        <f>'Benefit Inputs'!BF40</f>
        <v>0</v>
      </c>
      <c r="BK273" s="161">
        <f>'Benefit Inputs'!BG40</f>
        <v>0</v>
      </c>
      <c r="BL273" s="161">
        <f>'Benefit Inputs'!BH40</f>
        <v>0</v>
      </c>
      <c r="BM273" s="161">
        <f>'Benefit Inputs'!BI40</f>
        <v>0</v>
      </c>
      <c r="BN273" s="161">
        <f>'Benefit Inputs'!BJ40</f>
        <v>0</v>
      </c>
      <c r="BO273" s="161">
        <f>'Benefit Inputs'!BK40</f>
        <v>0</v>
      </c>
      <c r="BP273" s="161">
        <f>'Benefit Inputs'!BL40</f>
        <v>0</v>
      </c>
      <c r="BQ273" s="161">
        <f>'Benefit Inputs'!BM40</f>
        <v>0</v>
      </c>
      <c r="BR273" s="161">
        <f>'Benefit Inputs'!BN40</f>
        <v>0</v>
      </c>
      <c r="BS273" s="161">
        <f>'Benefit Inputs'!BO40</f>
        <v>0</v>
      </c>
      <c r="BT273" s="161">
        <f>'Benefit Inputs'!BP40</f>
        <v>0</v>
      </c>
      <c r="BU273" s="161">
        <f>'Benefit Inputs'!BQ40</f>
        <v>0</v>
      </c>
      <c r="BV273" s="161">
        <f>'Benefit Inputs'!BR40</f>
        <v>0</v>
      </c>
      <c r="BW273" s="161">
        <f>'Benefit Inputs'!BS40</f>
        <v>0</v>
      </c>
      <c r="BX273" s="161">
        <f>'Benefit Inputs'!BT40</f>
        <v>0</v>
      </c>
      <c r="BY273" s="161">
        <f>'Benefit Inputs'!BU40</f>
        <v>0</v>
      </c>
      <c r="BZ273" s="161">
        <f>'Benefit Inputs'!BV40</f>
        <v>0</v>
      </c>
      <c r="CA273" s="161">
        <f>'Benefit Inputs'!BW40</f>
        <v>0</v>
      </c>
      <c r="CB273" s="161">
        <f>'Benefit Inputs'!BX40</f>
        <v>0</v>
      </c>
      <c r="CC273" s="161">
        <f>'Benefit Inputs'!BY40</f>
        <v>0</v>
      </c>
      <c r="CD273" s="161">
        <f>'Benefit Inputs'!BZ40</f>
        <v>0</v>
      </c>
      <c r="CE273" s="161">
        <f>'Benefit Inputs'!CA40</f>
        <v>0</v>
      </c>
      <c r="CF273" s="161">
        <f>'Benefit Inputs'!CB40</f>
        <v>0</v>
      </c>
      <c r="CG273" s="161">
        <f>'Benefit Inputs'!CC40</f>
        <v>0</v>
      </c>
      <c r="CH273" s="161">
        <f>'Benefit Inputs'!CD40</f>
        <v>0</v>
      </c>
      <c r="CI273" s="161">
        <f>'Benefit Inputs'!CE40</f>
        <v>0</v>
      </c>
      <c r="CJ273" s="161">
        <f>'Benefit Inputs'!CF40</f>
        <v>0</v>
      </c>
      <c r="CK273" s="161">
        <f>'Benefit Inputs'!CG40</f>
        <v>0</v>
      </c>
      <c r="CL273" s="161">
        <f>'Benefit Inputs'!CH40</f>
        <v>0</v>
      </c>
      <c r="CM273" s="161">
        <f>'Benefit Inputs'!CI40</f>
        <v>0</v>
      </c>
      <c r="CN273" s="161">
        <f>'Benefit Inputs'!CJ40</f>
        <v>0</v>
      </c>
      <c r="CO273" s="161">
        <f>'Benefit Inputs'!CK40</f>
        <v>0</v>
      </c>
      <c r="CP273" s="161">
        <f>'Benefit Inputs'!CL40</f>
        <v>0</v>
      </c>
    </row>
    <row r="274" spans="1:94" x14ac:dyDescent="0.3">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row>
    <row r="275" spans="1:94" x14ac:dyDescent="0.3">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c r="BP275" s="161"/>
      <c r="BQ275" s="161"/>
      <c r="BR275" s="161"/>
      <c r="BS275" s="161"/>
      <c r="BT275" s="161"/>
      <c r="BU275" s="161"/>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row>
    <row r="276" spans="1:94" x14ac:dyDescent="0.3">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c r="BP276" s="161"/>
      <c r="BQ276" s="161"/>
      <c r="BR276" s="161"/>
      <c r="BS276" s="161"/>
      <c r="BT276" s="161"/>
      <c r="BU276" s="161"/>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row>
    <row r="277" spans="1:94" x14ac:dyDescent="0.3">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row>
    <row r="278" spans="1:94" x14ac:dyDescent="0.3">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c r="BP278" s="161"/>
      <c r="BQ278" s="161"/>
      <c r="BR278" s="161"/>
      <c r="BS278" s="161"/>
      <c r="BT278" s="161"/>
      <c r="BU278" s="161"/>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row>
    <row r="279" spans="1:94" x14ac:dyDescent="0.3">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c r="BP279" s="161"/>
      <c r="BQ279" s="161"/>
      <c r="BR279" s="161"/>
      <c r="BS279" s="161"/>
      <c r="BT279" s="161"/>
      <c r="BU279" s="161"/>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row>
    <row r="280" spans="1:94" x14ac:dyDescent="0.3">
      <c r="A280" s="2">
        <f>'Benefit Inputs'!A43</f>
        <v>9</v>
      </c>
      <c r="B280" s="2">
        <f>'Benefit Inputs'!$C43</f>
        <v>0</v>
      </c>
      <c r="E280" s="2">
        <f>'Benefit Inputs'!$E43</f>
        <v>0</v>
      </c>
      <c r="O280" s="2" t="s">
        <v>104</v>
      </c>
      <c r="P280" s="161">
        <f>'Benefit Inputs'!L44</f>
        <v>0</v>
      </c>
      <c r="Q280" s="161">
        <f>'Benefit Inputs'!M44</f>
        <v>0</v>
      </c>
      <c r="R280" s="161">
        <f>'Benefit Inputs'!N44</f>
        <v>0</v>
      </c>
      <c r="S280" s="161">
        <f>'Benefit Inputs'!O44</f>
        <v>0</v>
      </c>
      <c r="T280" s="161">
        <f>'Benefit Inputs'!P44</f>
        <v>0</v>
      </c>
      <c r="U280" s="161">
        <f>'Benefit Inputs'!Q44</f>
        <v>0</v>
      </c>
      <c r="V280" s="161">
        <f>'Benefit Inputs'!R44</f>
        <v>0</v>
      </c>
      <c r="W280" s="161">
        <f>'Benefit Inputs'!S44</f>
        <v>0</v>
      </c>
      <c r="X280" s="161">
        <f>'Benefit Inputs'!T44</f>
        <v>0</v>
      </c>
      <c r="Y280" s="161">
        <f>'Benefit Inputs'!U44</f>
        <v>0</v>
      </c>
      <c r="Z280" s="161">
        <f>'Benefit Inputs'!V44</f>
        <v>0</v>
      </c>
      <c r="AA280" s="161">
        <f>'Benefit Inputs'!W44</f>
        <v>0</v>
      </c>
      <c r="AB280" s="161">
        <f>'Benefit Inputs'!X44</f>
        <v>0</v>
      </c>
      <c r="AC280" s="161">
        <f>'Benefit Inputs'!Y44</f>
        <v>0</v>
      </c>
      <c r="AD280" s="161">
        <f>'Benefit Inputs'!Z44</f>
        <v>0</v>
      </c>
      <c r="AE280" s="161">
        <f>'Benefit Inputs'!AA44</f>
        <v>0</v>
      </c>
      <c r="AF280" s="161">
        <f>'Benefit Inputs'!AB44</f>
        <v>0</v>
      </c>
      <c r="AG280" s="161">
        <f>'Benefit Inputs'!AC44</f>
        <v>0</v>
      </c>
      <c r="AH280" s="161">
        <f>'Benefit Inputs'!AD44</f>
        <v>0</v>
      </c>
      <c r="AI280" s="161">
        <f>'Benefit Inputs'!AE44</f>
        <v>0</v>
      </c>
      <c r="AJ280" s="161">
        <f>'Benefit Inputs'!AF44</f>
        <v>0</v>
      </c>
      <c r="AK280" s="161">
        <f>'Benefit Inputs'!AG44</f>
        <v>0</v>
      </c>
      <c r="AL280" s="161">
        <f>'Benefit Inputs'!AH44</f>
        <v>0</v>
      </c>
      <c r="AM280" s="161">
        <f>'Benefit Inputs'!AI44</f>
        <v>0</v>
      </c>
      <c r="AN280" s="161">
        <f>'Benefit Inputs'!AJ44</f>
        <v>0</v>
      </c>
      <c r="AO280" s="161">
        <f>'Benefit Inputs'!AK44</f>
        <v>0</v>
      </c>
      <c r="AP280" s="161">
        <f>'Benefit Inputs'!AL44</f>
        <v>0</v>
      </c>
      <c r="AQ280" s="161">
        <f>'Benefit Inputs'!AM44</f>
        <v>0</v>
      </c>
      <c r="AR280" s="161">
        <f>'Benefit Inputs'!AN44</f>
        <v>0</v>
      </c>
      <c r="AS280" s="161">
        <f>'Benefit Inputs'!AO44</f>
        <v>0</v>
      </c>
      <c r="AT280" s="161">
        <f>'Benefit Inputs'!AP44</f>
        <v>0</v>
      </c>
      <c r="AU280" s="161">
        <f>'Benefit Inputs'!AQ44</f>
        <v>0</v>
      </c>
      <c r="AV280" s="161">
        <f>'Benefit Inputs'!AR44</f>
        <v>0</v>
      </c>
      <c r="AW280" s="161">
        <f>'Benefit Inputs'!AS44</f>
        <v>0</v>
      </c>
      <c r="AX280" s="161">
        <f>'Benefit Inputs'!AT44</f>
        <v>0</v>
      </c>
      <c r="AY280" s="161">
        <f>'Benefit Inputs'!AU44</f>
        <v>0</v>
      </c>
      <c r="AZ280" s="161">
        <f>'Benefit Inputs'!AV44</f>
        <v>0</v>
      </c>
      <c r="BA280" s="161">
        <f>'Benefit Inputs'!AW44</f>
        <v>0</v>
      </c>
      <c r="BB280" s="161">
        <f>'Benefit Inputs'!AX44</f>
        <v>0</v>
      </c>
      <c r="BC280" s="161">
        <f>'Benefit Inputs'!AY44</f>
        <v>0</v>
      </c>
      <c r="BD280" s="161">
        <f>'Benefit Inputs'!AZ44</f>
        <v>0</v>
      </c>
      <c r="BE280" s="161">
        <f>'Benefit Inputs'!BA44</f>
        <v>0</v>
      </c>
      <c r="BF280" s="161">
        <f>'Benefit Inputs'!BB44</f>
        <v>0</v>
      </c>
      <c r="BG280" s="161">
        <f>'Benefit Inputs'!BC44</f>
        <v>0</v>
      </c>
      <c r="BH280" s="161">
        <f>'Benefit Inputs'!BD44</f>
        <v>0</v>
      </c>
      <c r="BI280" s="161">
        <f>'Benefit Inputs'!BE44</f>
        <v>0</v>
      </c>
      <c r="BJ280" s="161">
        <f>'Benefit Inputs'!BF44</f>
        <v>0</v>
      </c>
      <c r="BK280" s="161">
        <f>'Benefit Inputs'!BG44</f>
        <v>0</v>
      </c>
      <c r="BL280" s="161">
        <f>'Benefit Inputs'!BH44</f>
        <v>0</v>
      </c>
      <c r="BM280" s="161">
        <f>'Benefit Inputs'!BI44</f>
        <v>0</v>
      </c>
      <c r="BN280" s="161">
        <f>'Benefit Inputs'!BJ44</f>
        <v>0</v>
      </c>
      <c r="BO280" s="161">
        <f>'Benefit Inputs'!BK44</f>
        <v>0</v>
      </c>
      <c r="BP280" s="161">
        <f>'Benefit Inputs'!BL44</f>
        <v>0</v>
      </c>
      <c r="BQ280" s="161">
        <f>'Benefit Inputs'!BM44</f>
        <v>0</v>
      </c>
      <c r="BR280" s="161">
        <f>'Benefit Inputs'!BN44</f>
        <v>0</v>
      </c>
      <c r="BS280" s="161">
        <f>'Benefit Inputs'!BO44</f>
        <v>0</v>
      </c>
      <c r="BT280" s="161">
        <f>'Benefit Inputs'!BP44</f>
        <v>0</v>
      </c>
      <c r="BU280" s="161">
        <f>'Benefit Inputs'!BQ44</f>
        <v>0</v>
      </c>
      <c r="BV280" s="161">
        <f>'Benefit Inputs'!BR44</f>
        <v>0</v>
      </c>
      <c r="BW280" s="161">
        <f>'Benefit Inputs'!BS44</f>
        <v>0</v>
      </c>
      <c r="BX280" s="161">
        <f>'Benefit Inputs'!BT44</f>
        <v>0</v>
      </c>
      <c r="BY280" s="161">
        <f>'Benefit Inputs'!BU44</f>
        <v>0</v>
      </c>
      <c r="BZ280" s="161">
        <f>'Benefit Inputs'!BV44</f>
        <v>0</v>
      </c>
      <c r="CA280" s="161">
        <f>'Benefit Inputs'!BW44</f>
        <v>0</v>
      </c>
      <c r="CB280" s="161">
        <f>'Benefit Inputs'!BX44</f>
        <v>0</v>
      </c>
      <c r="CC280" s="161">
        <f>'Benefit Inputs'!BY44</f>
        <v>0</v>
      </c>
      <c r="CD280" s="161">
        <f>'Benefit Inputs'!BZ44</f>
        <v>0</v>
      </c>
      <c r="CE280" s="161">
        <f>'Benefit Inputs'!CA44</f>
        <v>0</v>
      </c>
      <c r="CF280" s="161">
        <f>'Benefit Inputs'!CB44</f>
        <v>0</v>
      </c>
      <c r="CG280" s="161">
        <f>'Benefit Inputs'!CC44</f>
        <v>0</v>
      </c>
      <c r="CH280" s="161">
        <f>'Benefit Inputs'!CD44</f>
        <v>0</v>
      </c>
      <c r="CI280" s="161">
        <f>'Benefit Inputs'!CE44</f>
        <v>0</v>
      </c>
      <c r="CJ280" s="161">
        <f>'Benefit Inputs'!CF44</f>
        <v>0</v>
      </c>
      <c r="CK280" s="161">
        <f>'Benefit Inputs'!CG44</f>
        <v>0</v>
      </c>
      <c r="CL280" s="161">
        <f>'Benefit Inputs'!CH44</f>
        <v>0</v>
      </c>
      <c r="CM280" s="161">
        <f>'Benefit Inputs'!CI44</f>
        <v>0</v>
      </c>
      <c r="CN280" s="161">
        <f>'Benefit Inputs'!CJ44</f>
        <v>0</v>
      </c>
      <c r="CO280" s="161">
        <f>'Benefit Inputs'!CK44</f>
        <v>0</v>
      </c>
      <c r="CP280" s="161">
        <f>'Benefit Inputs'!CL44</f>
        <v>0</v>
      </c>
    </row>
    <row r="281" spans="1:94" x14ac:dyDescent="0.3">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row>
    <row r="282" spans="1:94" x14ac:dyDescent="0.3">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c r="BP282" s="161"/>
      <c r="BQ282" s="161"/>
      <c r="BR282" s="161"/>
      <c r="BS282" s="161"/>
      <c r="BT282" s="161"/>
      <c r="BU282" s="161"/>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row>
    <row r="283" spans="1:94" x14ac:dyDescent="0.3">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c r="BP283" s="161"/>
      <c r="BQ283" s="161"/>
      <c r="BR283" s="161"/>
      <c r="BS283" s="161"/>
      <c r="BT283" s="161"/>
      <c r="BU283" s="161"/>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row>
    <row r="284" spans="1:94" x14ac:dyDescent="0.3">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c r="BP284" s="161"/>
      <c r="BQ284" s="161"/>
      <c r="BR284" s="161"/>
      <c r="BS284" s="161"/>
      <c r="BT284" s="161"/>
      <c r="BU284" s="161"/>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row>
    <row r="285" spans="1:94" x14ac:dyDescent="0.3">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c r="BP285" s="161"/>
      <c r="BQ285" s="161"/>
      <c r="BR285" s="161"/>
      <c r="BS285" s="161"/>
      <c r="BT285" s="161"/>
      <c r="BU285" s="161"/>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row>
    <row r="286" spans="1:94" x14ac:dyDescent="0.3">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c r="BP286" s="161"/>
      <c r="BQ286" s="161"/>
      <c r="BR286" s="161"/>
      <c r="BS286" s="161"/>
      <c r="BT286" s="161"/>
      <c r="BU286" s="161"/>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row>
    <row r="287" spans="1:94" x14ac:dyDescent="0.3">
      <c r="A287" s="2">
        <f>'Benefit Inputs'!A47</f>
        <v>10</v>
      </c>
      <c r="B287" s="2">
        <f>'Benefit Inputs'!$C47</f>
        <v>0</v>
      </c>
      <c r="E287" s="2">
        <f>'Benefit Inputs'!$E47</f>
        <v>0</v>
      </c>
      <c r="O287" s="2" t="s">
        <v>104</v>
      </c>
      <c r="P287" s="161">
        <f>'Benefit Inputs'!L48</f>
        <v>0</v>
      </c>
      <c r="Q287" s="161">
        <f>'Benefit Inputs'!M48</f>
        <v>0</v>
      </c>
      <c r="R287" s="161">
        <f>'Benefit Inputs'!N48</f>
        <v>0</v>
      </c>
      <c r="S287" s="161">
        <f>'Benefit Inputs'!O48</f>
        <v>0</v>
      </c>
      <c r="T287" s="161">
        <f>'Benefit Inputs'!P48</f>
        <v>0</v>
      </c>
      <c r="U287" s="161">
        <f>'Benefit Inputs'!Q48</f>
        <v>0</v>
      </c>
      <c r="V287" s="161">
        <f>'Benefit Inputs'!R48</f>
        <v>0</v>
      </c>
      <c r="W287" s="161">
        <f>'Benefit Inputs'!S48</f>
        <v>0</v>
      </c>
      <c r="X287" s="161">
        <f>'Benefit Inputs'!T48</f>
        <v>0</v>
      </c>
      <c r="Y287" s="161">
        <f>'Benefit Inputs'!U48</f>
        <v>0</v>
      </c>
      <c r="Z287" s="161">
        <f>'Benefit Inputs'!V48</f>
        <v>0</v>
      </c>
      <c r="AA287" s="161">
        <f>'Benefit Inputs'!W48</f>
        <v>0</v>
      </c>
      <c r="AB287" s="161">
        <f>'Benefit Inputs'!X48</f>
        <v>0</v>
      </c>
      <c r="AC287" s="161">
        <f>'Benefit Inputs'!Y48</f>
        <v>0</v>
      </c>
      <c r="AD287" s="161">
        <f>'Benefit Inputs'!Z48</f>
        <v>0</v>
      </c>
      <c r="AE287" s="161">
        <f>'Benefit Inputs'!AA48</f>
        <v>0</v>
      </c>
      <c r="AF287" s="161">
        <f>'Benefit Inputs'!AB48</f>
        <v>0</v>
      </c>
      <c r="AG287" s="161">
        <f>'Benefit Inputs'!AC48</f>
        <v>0</v>
      </c>
      <c r="AH287" s="161">
        <f>'Benefit Inputs'!AD48</f>
        <v>0</v>
      </c>
      <c r="AI287" s="161">
        <f>'Benefit Inputs'!AE48</f>
        <v>0</v>
      </c>
      <c r="AJ287" s="161">
        <f>'Benefit Inputs'!AF48</f>
        <v>0</v>
      </c>
      <c r="AK287" s="161">
        <f>'Benefit Inputs'!AG48</f>
        <v>0</v>
      </c>
      <c r="AL287" s="161">
        <f>'Benefit Inputs'!AH48</f>
        <v>0</v>
      </c>
      <c r="AM287" s="161">
        <f>'Benefit Inputs'!AI48</f>
        <v>0</v>
      </c>
      <c r="AN287" s="161">
        <f>'Benefit Inputs'!AJ48</f>
        <v>0</v>
      </c>
      <c r="AO287" s="161">
        <f>'Benefit Inputs'!AK48</f>
        <v>0</v>
      </c>
      <c r="AP287" s="161">
        <f>'Benefit Inputs'!AL48</f>
        <v>0</v>
      </c>
      <c r="AQ287" s="161">
        <f>'Benefit Inputs'!AM48</f>
        <v>0</v>
      </c>
      <c r="AR287" s="161">
        <f>'Benefit Inputs'!AN48</f>
        <v>0</v>
      </c>
      <c r="AS287" s="161">
        <f>'Benefit Inputs'!AO48</f>
        <v>0</v>
      </c>
      <c r="AT287" s="161">
        <f>'Benefit Inputs'!AP48</f>
        <v>0</v>
      </c>
      <c r="AU287" s="161">
        <f>'Benefit Inputs'!AQ48</f>
        <v>0</v>
      </c>
      <c r="AV287" s="161">
        <f>'Benefit Inputs'!AR48</f>
        <v>0</v>
      </c>
      <c r="AW287" s="161">
        <f>'Benefit Inputs'!AS48</f>
        <v>0</v>
      </c>
      <c r="AX287" s="161">
        <f>'Benefit Inputs'!AT48</f>
        <v>0</v>
      </c>
      <c r="AY287" s="161">
        <f>'Benefit Inputs'!AU48</f>
        <v>0</v>
      </c>
      <c r="AZ287" s="161">
        <f>'Benefit Inputs'!AV48</f>
        <v>0</v>
      </c>
      <c r="BA287" s="161">
        <f>'Benefit Inputs'!AW48</f>
        <v>0</v>
      </c>
      <c r="BB287" s="161">
        <f>'Benefit Inputs'!AX48</f>
        <v>0</v>
      </c>
      <c r="BC287" s="161">
        <f>'Benefit Inputs'!AY48</f>
        <v>0</v>
      </c>
      <c r="BD287" s="161">
        <f>'Benefit Inputs'!AZ48</f>
        <v>0</v>
      </c>
      <c r="BE287" s="161">
        <f>'Benefit Inputs'!BA48</f>
        <v>0</v>
      </c>
      <c r="BF287" s="161">
        <f>'Benefit Inputs'!BB48</f>
        <v>0</v>
      </c>
      <c r="BG287" s="161">
        <f>'Benefit Inputs'!BC48</f>
        <v>0</v>
      </c>
      <c r="BH287" s="161">
        <f>'Benefit Inputs'!BD48</f>
        <v>0</v>
      </c>
      <c r="BI287" s="161">
        <f>'Benefit Inputs'!BE48</f>
        <v>0</v>
      </c>
      <c r="BJ287" s="161">
        <f>'Benefit Inputs'!BF48</f>
        <v>0</v>
      </c>
      <c r="BK287" s="161">
        <f>'Benefit Inputs'!BG48</f>
        <v>0</v>
      </c>
      <c r="BL287" s="161">
        <f>'Benefit Inputs'!BH48</f>
        <v>0</v>
      </c>
      <c r="BM287" s="161">
        <f>'Benefit Inputs'!BI48</f>
        <v>0</v>
      </c>
      <c r="BN287" s="161">
        <f>'Benefit Inputs'!BJ48</f>
        <v>0</v>
      </c>
      <c r="BO287" s="161">
        <f>'Benefit Inputs'!BK48</f>
        <v>0</v>
      </c>
      <c r="BP287" s="161">
        <f>'Benefit Inputs'!BL48</f>
        <v>0</v>
      </c>
      <c r="BQ287" s="161">
        <f>'Benefit Inputs'!BM48</f>
        <v>0</v>
      </c>
      <c r="BR287" s="161">
        <f>'Benefit Inputs'!BN48</f>
        <v>0</v>
      </c>
      <c r="BS287" s="161">
        <f>'Benefit Inputs'!BO48</f>
        <v>0</v>
      </c>
      <c r="BT287" s="161">
        <f>'Benefit Inputs'!BP48</f>
        <v>0</v>
      </c>
      <c r="BU287" s="161">
        <f>'Benefit Inputs'!BQ48</f>
        <v>0</v>
      </c>
      <c r="BV287" s="161">
        <f>'Benefit Inputs'!BR48</f>
        <v>0</v>
      </c>
      <c r="BW287" s="161">
        <f>'Benefit Inputs'!BS48</f>
        <v>0</v>
      </c>
      <c r="BX287" s="161">
        <f>'Benefit Inputs'!BT48</f>
        <v>0</v>
      </c>
      <c r="BY287" s="161">
        <f>'Benefit Inputs'!BU48</f>
        <v>0</v>
      </c>
      <c r="BZ287" s="161">
        <f>'Benefit Inputs'!BV48</f>
        <v>0</v>
      </c>
      <c r="CA287" s="161">
        <f>'Benefit Inputs'!BW48</f>
        <v>0</v>
      </c>
      <c r="CB287" s="161">
        <f>'Benefit Inputs'!BX48</f>
        <v>0</v>
      </c>
      <c r="CC287" s="161">
        <f>'Benefit Inputs'!BY48</f>
        <v>0</v>
      </c>
      <c r="CD287" s="161">
        <f>'Benefit Inputs'!BZ48</f>
        <v>0</v>
      </c>
      <c r="CE287" s="161">
        <f>'Benefit Inputs'!CA48</f>
        <v>0</v>
      </c>
      <c r="CF287" s="161">
        <f>'Benefit Inputs'!CB48</f>
        <v>0</v>
      </c>
      <c r="CG287" s="161">
        <f>'Benefit Inputs'!CC48</f>
        <v>0</v>
      </c>
      <c r="CH287" s="161">
        <f>'Benefit Inputs'!CD48</f>
        <v>0</v>
      </c>
      <c r="CI287" s="161">
        <f>'Benefit Inputs'!CE48</f>
        <v>0</v>
      </c>
      <c r="CJ287" s="161">
        <f>'Benefit Inputs'!CF48</f>
        <v>0</v>
      </c>
      <c r="CK287" s="161">
        <f>'Benefit Inputs'!CG48</f>
        <v>0</v>
      </c>
      <c r="CL287" s="161">
        <f>'Benefit Inputs'!CH48</f>
        <v>0</v>
      </c>
      <c r="CM287" s="161">
        <f>'Benefit Inputs'!CI48</f>
        <v>0</v>
      </c>
      <c r="CN287" s="161">
        <f>'Benefit Inputs'!CJ48</f>
        <v>0</v>
      </c>
      <c r="CO287" s="161">
        <f>'Benefit Inputs'!CK48</f>
        <v>0</v>
      </c>
      <c r="CP287" s="161">
        <f>'Benefit Inputs'!CL48</f>
        <v>0</v>
      </c>
    </row>
    <row r="288" spans="1:94" x14ac:dyDescent="0.3">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row>
    <row r="289" spans="1:94" x14ac:dyDescent="0.3">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c r="BP289" s="161"/>
      <c r="BQ289" s="161"/>
      <c r="BR289" s="161"/>
      <c r="BS289" s="161"/>
      <c r="BT289" s="161"/>
      <c r="BU289" s="161"/>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row>
    <row r="290" spans="1:94" x14ac:dyDescent="0.3">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row>
    <row r="291" spans="1:94" x14ac:dyDescent="0.3">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row>
    <row r="292" spans="1:94" x14ac:dyDescent="0.3">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row>
    <row r="293" spans="1:94" x14ac:dyDescent="0.3">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c r="BP293" s="161"/>
      <c r="BQ293" s="161"/>
      <c r="BR293" s="161"/>
      <c r="BS293" s="161"/>
      <c r="BT293" s="161"/>
      <c r="BU293" s="161"/>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row>
    <row r="294" spans="1:94" x14ac:dyDescent="0.3">
      <c r="A294" s="2">
        <f>'Benefit Inputs'!A51</f>
        <v>11</v>
      </c>
      <c r="B294" s="2">
        <f>'Benefit Inputs'!$C51</f>
        <v>0</v>
      </c>
      <c r="E294" s="2">
        <f>'Benefit Inputs'!$E51</f>
        <v>0</v>
      </c>
      <c r="O294" s="2" t="s">
        <v>104</v>
      </c>
      <c r="P294" s="161">
        <f>'Benefit Inputs'!L52</f>
        <v>0</v>
      </c>
      <c r="Q294" s="161">
        <f>'Benefit Inputs'!M52</f>
        <v>0</v>
      </c>
      <c r="R294" s="161">
        <f>'Benefit Inputs'!N52</f>
        <v>0</v>
      </c>
      <c r="S294" s="161">
        <f>'Benefit Inputs'!O52</f>
        <v>0</v>
      </c>
      <c r="T294" s="161">
        <f>'Benefit Inputs'!P52</f>
        <v>0</v>
      </c>
      <c r="U294" s="161">
        <f>'Benefit Inputs'!Q52</f>
        <v>0</v>
      </c>
      <c r="V294" s="161">
        <f>'Benefit Inputs'!R52</f>
        <v>0</v>
      </c>
      <c r="W294" s="161">
        <f>'Benefit Inputs'!S52</f>
        <v>0</v>
      </c>
      <c r="X294" s="161">
        <f>'Benefit Inputs'!T52</f>
        <v>0</v>
      </c>
      <c r="Y294" s="161">
        <f>'Benefit Inputs'!U52</f>
        <v>0</v>
      </c>
      <c r="Z294" s="161">
        <f>'Benefit Inputs'!V52</f>
        <v>0</v>
      </c>
      <c r="AA294" s="161">
        <f>'Benefit Inputs'!W52</f>
        <v>0</v>
      </c>
      <c r="AB294" s="161">
        <f>'Benefit Inputs'!X52</f>
        <v>0</v>
      </c>
      <c r="AC294" s="161">
        <f>'Benefit Inputs'!Y52</f>
        <v>0</v>
      </c>
      <c r="AD294" s="161">
        <f>'Benefit Inputs'!Z52</f>
        <v>0</v>
      </c>
      <c r="AE294" s="161">
        <f>'Benefit Inputs'!AA52</f>
        <v>0</v>
      </c>
      <c r="AF294" s="161">
        <f>'Benefit Inputs'!AB52</f>
        <v>0</v>
      </c>
      <c r="AG294" s="161">
        <f>'Benefit Inputs'!AC52</f>
        <v>0</v>
      </c>
      <c r="AH294" s="161">
        <f>'Benefit Inputs'!AD52</f>
        <v>0</v>
      </c>
      <c r="AI294" s="161">
        <f>'Benefit Inputs'!AE52</f>
        <v>0</v>
      </c>
      <c r="AJ294" s="161">
        <f>'Benefit Inputs'!AF52</f>
        <v>0</v>
      </c>
      <c r="AK294" s="161">
        <f>'Benefit Inputs'!AG52</f>
        <v>0</v>
      </c>
      <c r="AL294" s="161">
        <f>'Benefit Inputs'!AH52</f>
        <v>0</v>
      </c>
      <c r="AM294" s="161">
        <f>'Benefit Inputs'!AI52</f>
        <v>0</v>
      </c>
      <c r="AN294" s="161">
        <f>'Benefit Inputs'!AJ52</f>
        <v>0</v>
      </c>
      <c r="AO294" s="161">
        <f>'Benefit Inputs'!AK52</f>
        <v>0</v>
      </c>
      <c r="AP294" s="161">
        <f>'Benefit Inputs'!AL52</f>
        <v>0</v>
      </c>
      <c r="AQ294" s="161">
        <f>'Benefit Inputs'!AM52</f>
        <v>0</v>
      </c>
      <c r="AR294" s="161">
        <f>'Benefit Inputs'!AN52</f>
        <v>0</v>
      </c>
      <c r="AS294" s="161">
        <f>'Benefit Inputs'!AO52</f>
        <v>0</v>
      </c>
      <c r="AT294" s="161">
        <f>'Benefit Inputs'!AP52</f>
        <v>0</v>
      </c>
      <c r="AU294" s="161">
        <f>'Benefit Inputs'!AQ52</f>
        <v>0</v>
      </c>
      <c r="AV294" s="161">
        <f>'Benefit Inputs'!AR52</f>
        <v>0</v>
      </c>
      <c r="AW294" s="161">
        <f>'Benefit Inputs'!AS52</f>
        <v>0</v>
      </c>
      <c r="AX294" s="161">
        <f>'Benefit Inputs'!AT52</f>
        <v>0</v>
      </c>
      <c r="AY294" s="161">
        <f>'Benefit Inputs'!AU52</f>
        <v>0</v>
      </c>
      <c r="AZ294" s="161">
        <f>'Benefit Inputs'!AV52</f>
        <v>0</v>
      </c>
      <c r="BA294" s="161">
        <f>'Benefit Inputs'!AW52</f>
        <v>0</v>
      </c>
      <c r="BB294" s="161">
        <f>'Benefit Inputs'!AX52</f>
        <v>0</v>
      </c>
      <c r="BC294" s="161">
        <f>'Benefit Inputs'!AY52</f>
        <v>0</v>
      </c>
      <c r="BD294" s="161">
        <f>'Benefit Inputs'!AZ52</f>
        <v>0</v>
      </c>
      <c r="BE294" s="161">
        <f>'Benefit Inputs'!BA52</f>
        <v>0</v>
      </c>
      <c r="BF294" s="161">
        <f>'Benefit Inputs'!BB52</f>
        <v>0</v>
      </c>
      <c r="BG294" s="161">
        <f>'Benefit Inputs'!BC52</f>
        <v>0</v>
      </c>
      <c r="BH294" s="161">
        <f>'Benefit Inputs'!BD52</f>
        <v>0</v>
      </c>
      <c r="BI294" s="161">
        <f>'Benefit Inputs'!BE52</f>
        <v>0</v>
      </c>
      <c r="BJ294" s="161">
        <f>'Benefit Inputs'!BF52</f>
        <v>0</v>
      </c>
      <c r="BK294" s="161">
        <f>'Benefit Inputs'!BG52</f>
        <v>0</v>
      </c>
      <c r="BL294" s="161">
        <f>'Benefit Inputs'!BH52</f>
        <v>0</v>
      </c>
      <c r="BM294" s="161">
        <f>'Benefit Inputs'!BI52</f>
        <v>0</v>
      </c>
      <c r="BN294" s="161">
        <f>'Benefit Inputs'!BJ52</f>
        <v>0</v>
      </c>
      <c r="BO294" s="161">
        <f>'Benefit Inputs'!BK52</f>
        <v>0</v>
      </c>
      <c r="BP294" s="161">
        <f>'Benefit Inputs'!BL52</f>
        <v>0</v>
      </c>
      <c r="BQ294" s="161">
        <f>'Benefit Inputs'!BM52</f>
        <v>0</v>
      </c>
      <c r="BR294" s="161">
        <f>'Benefit Inputs'!BN52</f>
        <v>0</v>
      </c>
      <c r="BS294" s="161">
        <f>'Benefit Inputs'!BO52</f>
        <v>0</v>
      </c>
      <c r="BT294" s="161">
        <f>'Benefit Inputs'!BP52</f>
        <v>0</v>
      </c>
      <c r="BU294" s="161">
        <f>'Benefit Inputs'!BQ52</f>
        <v>0</v>
      </c>
      <c r="BV294" s="161">
        <f>'Benefit Inputs'!BR52</f>
        <v>0</v>
      </c>
      <c r="BW294" s="161">
        <f>'Benefit Inputs'!BS52</f>
        <v>0</v>
      </c>
      <c r="BX294" s="161">
        <f>'Benefit Inputs'!BT52</f>
        <v>0</v>
      </c>
      <c r="BY294" s="161">
        <f>'Benefit Inputs'!BU52</f>
        <v>0</v>
      </c>
      <c r="BZ294" s="161">
        <f>'Benefit Inputs'!BV52</f>
        <v>0</v>
      </c>
      <c r="CA294" s="161">
        <f>'Benefit Inputs'!BW52</f>
        <v>0</v>
      </c>
      <c r="CB294" s="161">
        <f>'Benefit Inputs'!BX52</f>
        <v>0</v>
      </c>
      <c r="CC294" s="161">
        <f>'Benefit Inputs'!BY52</f>
        <v>0</v>
      </c>
      <c r="CD294" s="161">
        <f>'Benefit Inputs'!BZ52</f>
        <v>0</v>
      </c>
      <c r="CE294" s="161">
        <f>'Benefit Inputs'!CA52</f>
        <v>0</v>
      </c>
      <c r="CF294" s="161">
        <f>'Benefit Inputs'!CB52</f>
        <v>0</v>
      </c>
      <c r="CG294" s="161">
        <f>'Benefit Inputs'!CC52</f>
        <v>0</v>
      </c>
      <c r="CH294" s="161">
        <f>'Benefit Inputs'!CD52</f>
        <v>0</v>
      </c>
      <c r="CI294" s="161">
        <f>'Benefit Inputs'!CE52</f>
        <v>0</v>
      </c>
      <c r="CJ294" s="161">
        <f>'Benefit Inputs'!CF52</f>
        <v>0</v>
      </c>
      <c r="CK294" s="161">
        <f>'Benefit Inputs'!CG52</f>
        <v>0</v>
      </c>
      <c r="CL294" s="161">
        <f>'Benefit Inputs'!CH52</f>
        <v>0</v>
      </c>
      <c r="CM294" s="161">
        <f>'Benefit Inputs'!CI52</f>
        <v>0</v>
      </c>
      <c r="CN294" s="161">
        <f>'Benefit Inputs'!CJ52</f>
        <v>0</v>
      </c>
      <c r="CO294" s="161">
        <f>'Benefit Inputs'!CK52</f>
        <v>0</v>
      </c>
      <c r="CP294" s="161">
        <f>'Benefit Inputs'!CL52</f>
        <v>0</v>
      </c>
    </row>
    <row r="295" spans="1:94" x14ac:dyDescent="0.3">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c r="BP295" s="161"/>
      <c r="BQ295" s="161"/>
      <c r="BR295" s="161"/>
      <c r="BS295" s="161"/>
      <c r="BT295" s="161"/>
      <c r="BU295" s="161"/>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row>
    <row r="296" spans="1:94" x14ac:dyDescent="0.3">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c r="BP296" s="161"/>
      <c r="BQ296" s="161"/>
      <c r="BR296" s="161"/>
      <c r="BS296" s="161"/>
      <c r="BT296" s="161"/>
      <c r="BU296" s="161"/>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row>
    <row r="297" spans="1:94" x14ac:dyDescent="0.3">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c r="BP297" s="161"/>
      <c r="BQ297" s="161"/>
      <c r="BR297" s="161"/>
      <c r="BS297" s="161"/>
      <c r="BT297" s="161"/>
      <c r="BU297" s="161"/>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row>
    <row r="298" spans="1:94" x14ac:dyDescent="0.3">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c r="BP298" s="161"/>
      <c r="BQ298" s="161"/>
      <c r="BR298" s="161"/>
      <c r="BS298" s="161"/>
      <c r="BT298" s="161"/>
      <c r="BU298" s="161"/>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row>
    <row r="299" spans="1:94" x14ac:dyDescent="0.3">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c r="BP299" s="161"/>
      <c r="BQ299" s="161"/>
      <c r="BR299" s="161"/>
      <c r="BS299" s="161"/>
      <c r="BT299" s="161"/>
      <c r="BU299" s="161"/>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row>
    <row r="300" spans="1:94" x14ac:dyDescent="0.3">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row>
    <row r="301" spans="1:94" x14ac:dyDescent="0.3">
      <c r="A301" s="2">
        <f>'Benefit Inputs'!A55</f>
        <v>12</v>
      </c>
      <c r="B301" s="2">
        <f>'Benefit Inputs'!$C55</f>
        <v>0</v>
      </c>
      <c r="E301" s="2">
        <f>'Benefit Inputs'!$E55</f>
        <v>0</v>
      </c>
      <c r="O301" s="2" t="s">
        <v>104</v>
      </c>
      <c r="P301" s="161">
        <f>'Benefit Inputs'!L56</f>
        <v>0</v>
      </c>
      <c r="Q301" s="161">
        <f>'Benefit Inputs'!M56</f>
        <v>0</v>
      </c>
      <c r="R301" s="161">
        <f>'Benefit Inputs'!N56</f>
        <v>0</v>
      </c>
      <c r="S301" s="161">
        <f>'Benefit Inputs'!O56</f>
        <v>0</v>
      </c>
      <c r="T301" s="161">
        <f>'Benefit Inputs'!P56</f>
        <v>0</v>
      </c>
      <c r="U301" s="161">
        <f>'Benefit Inputs'!Q56</f>
        <v>0</v>
      </c>
      <c r="V301" s="161">
        <f>'Benefit Inputs'!R56</f>
        <v>0</v>
      </c>
      <c r="W301" s="161">
        <f>'Benefit Inputs'!S56</f>
        <v>0</v>
      </c>
      <c r="X301" s="161">
        <f>'Benefit Inputs'!T56</f>
        <v>0</v>
      </c>
      <c r="Y301" s="161">
        <f>'Benefit Inputs'!U56</f>
        <v>0</v>
      </c>
      <c r="Z301" s="161">
        <f>'Benefit Inputs'!V56</f>
        <v>0</v>
      </c>
      <c r="AA301" s="161">
        <f>'Benefit Inputs'!W56</f>
        <v>0</v>
      </c>
      <c r="AB301" s="161">
        <f>'Benefit Inputs'!X56</f>
        <v>0</v>
      </c>
      <c r="AC301" s="161">
        <f>'Benefit Inputs'!Y56</f>
        <v>0</v>
      </c>
      <c r="AD301" s="161">
        <f>'Benefit Inputs'!Z56</f>
        <v>0</v>
      </c>
      <c r="AE301" s="161">
        <f>'Benefit Inputs'!AA56</f>
        <v>0</v>
      </c>
      <c r="AF301" s="161">
        <f>'Benefit Inputs'!AB56</f>
        <v>0</v>
      </c>
      <c r="AG301" s="161">
        <f>'Benefit Inputs'!AC56</f>
        <v>0</v>
      </c>
      <c r="AH301" s="161">
        <f>'Benefit Inputs'!AD56</f>
        <v>0</v>
      </c>
      <c r="AI301" s="161">
        <f>'Benefit Inputs'!AE56</f>
        <v>0</v>
      </c>
      <c r="AJ301" s="161">
        <f>'Benefit Inputs'!AF56</f>
        <v>0</v>
      </c>
      <c r="AK301" s="161">
        <f>'Benefit Inputs'!AG56</f>
        <v>0</v>
      </c>
      <c r="AL301" s="161">
        <f>'Benefit Inputs'!AH56</f>
        <v>0</v>
      </c>
      <c r="AM301" s="161">
        <f>'Benefit Inputs'!AI56</f>
        <v>0</v>
      </c>
      <c r="AN301" s="161">
        <f>'Benefit Inputs'!AJ56</f>
        <v>0</v>
      </c>
      <c r="AO301" s="161">
        <f>'Benefit Inputs'!AK56</f>
        <v>0</v>
      </c>
      <c r="AP301" s="161">
        <f>'Benefit Inputs'!AL56</f>
        <v>0</v>
      </c>
      <c r="AQ301" s="161">
        <f>'Benefit Inputs'!AM56</f>
        <v>0</v>
      </c>
      <c r="AR301" s="161">
        <f>'Benefit Inputs'!AN56</f>
        <v>0</v>
      </c>
      <c r="AS301" s="161">
        <f>'Benefit Inputs'!AO56</f>
        <v>0</v>
      </c>
      <c r="AT301" s="161">
        <f>'Benefit Inputs'!AP56</f>
        <v>0</v>
      </c>
      <c r="AU301" s="161">
        <f>'Benefit Inputs'!AQ56</f>
        <v>0</v>
      </c>
      <c r="AV301" s="161">
        <f>'Benefit Inputs'!AR56</f>
        <v>0</v>
      </c>
      <c r="AW301" s="161">
        <f>'Benefit Inputs'!AS56</f>
        <v>0</v>
      </c>
      <c r="AX301" s="161">
        <f>'Benefit Inputs'!AT56</f>
        <v>0</v>
      </c>
      <c r="AY301" s="161">
        <f>'Benefit Inputs'!AU56</f>
        <v>0</v>
      </c>
      <c r="AZ301" s="161">
        <f>'Benefit Inputs'!AV56</f>
        <v>0</v>
      </c>
      <c r="BA301" s="161">
        <f>'Benefit Inputs'!AW56</f>
        <v>0</v>
      </c>
      <c r="BB301" s="161">
        <f>'Benefit Inputs'!AX56</f>
        <v>0</v>
      </c>
      <c r="BC301" s="161">
        <f>'Benefit Inputs'!AY56</f>
        <v>0</v>
      </c>
      <c r="BD301" s="161">
        <f>'Benefit Inputs'!AZ56</f>
        <v>0</v>
      </c>
      <c r="BE301" s="161">
        <f>'Benefit Inputs'!BA56</f>
        <v>0</v>
      </c>
      <c r="BF301" s="161">
        <f>'Benefit Inputs'!BB56</f>
        <v>0</v>
      </c>
      <c r="BG301" s="161">
        <f>'Benefit Inputs'!BC56</f>
        <v>0</v>
      </c>
      <c r="BH301" s="161">
        <f>'Benefit Inputs'!BD56</f>
        <v>0</v>
      </c>
      <c r="BI301" s="161">
        <f>'Benefit Inputs'!BE56</f>
        <v>0</v>
      </c>
      <c r="BJ301" s="161">
        <f>'Benefit Inputs'!BF56</f>
        <v>0</v>
      </c>
      <c r="BK301" s="161">
        <f>'Benefit Inputs'!BG56</f>
        <v>0</v>
      </c>
      <c r="BL301" s="161">
        <f>'Benefit Inputs'!BH56</f>
        <v>0</v>
      </c>
      <c r="BM301" s="161">
        <f>'Benefit Inputs'!BI56</f>
        <v>0</v>
      </c>
      <c r="BN301" s="161">
        <f>'Benefit Inputs'!BJ56</f>
        <v>0</v>
      </c>
      <c r="BO301" s="161">
        <f>'Benefit Inputs'!BK56</f>
        <v>0</v>
      </c>
      <c r="BP301" s="161">
        <f>'Benefit Inputs'!BL56</f>
        <v>0</v>
      </c>
      <c r="BQ301" s="161">
        <f>'Benefit Inputs'!BM56</f>
        <v>0</v>
      </c>
      <c r="BR301" s="161">
        <f>'Benefit Inputs'!BN56</f>
        <v>0</v>
      </c>
      <c r="BS301" s="161">
        <f>'Benefit Inputs'!BO56</f>
        <v>0</v>
      </c>
      <c r="BT301" s="161">
        <f>'Benefit Inputs'!BP56</f>
        <v>0</v>
      </c>
      <c r="BU301" s="161">
        <f>'Benefit Inputs'!BQ56</f>
        <v>0</v>
      </c>
      <c r="BV301" s="161">
        <f>'Benefit Inputs'!BR56</f>
        <v>0</v>
      </c>
      <c r="BW301" s="161">
        <f>'Benefit Inputs'!BS56</f>
        <v>0</v>
      </c>
      <c r="BX301" s="161">
        <f>'Benefit Inputs'!BT56</f>
        <v>0</v>
      </c>
      <c r="BY301" s="161">
        <f>'Benefit Inputs'!BU56</f>
        <v>0</v>
      </c>
      <c r="BZ301" s="161">
        <f>'Benefit Inputs'!BV56</f>
        <v>0</v>
      </c>
      <c r="CA301" s="161">
        <f>'Benefit Inputs'!BW56</f>
        <v>0</v>
      </c>
      <c r="CB301" s="161">
        <f>'Benefit Inputs'!BX56</f>
        <v>0</v>
      </c>
      <c r="CC301" s="161">
        <f>'Benefit Inputs'!BY56</f>
        <v>0</v>
      </c>
      <c r="CD301" s="161">
        <f>'Benefit Inputs'!BZ56</f>
        <v>0</v>
      </c>
      <c r="CE301" s="161">
        <f>'Benefit Inputs'!CA56</f>
        <v>0</v>
      </c>
      <c r="CF301" s="161">
        <f>'Benefit Inputs'!CB56</f>
        <v>0</v>
      </c>
      <c r="CG301" s="161">
        <f>'Benefit Inputs'!CC56</f>
        <v>0</v>
      </c>
      <c r="CH301" s="161">
        <f>'Benefit Inputs'!CD56</f>
        <v>0</v>
      </c>
      <c r="CI301" s="161">
        <f>'Benefit Inputs'!CE56</f>
        <v>0</v>
      </c>
      <c r="CJ301" s="161">
        <f>'Benefit Inputs'!CF56</f>
        <v>0</v>
      </c>
      <c r="CK301" s="161">
        <f>'Benefit Inputs'!CG56</f>
        <v>0</v>
      </c>
      <c r="CL301" s="161">
        <f>'Benefit Inputs'!CH56</f>
        <v>0</v>
      </c>
      <c r="CM301" s="161">
        <f>'Benefit Inputs'!CI56</f>
        <v>0</v>
      </c>
      <c r="CN301" s="161">
        <f>'Benefit Inputs'!CJ56</f>
        <v>0</v>
      </c>
      <c r="CO301" s="161">
        <f>'Benefit Inputs'!CK56</f>
        <v>0</v>
      </c>
      <c r="CP301" s="161">
        <f>'Benefit Inputs'!CL56</f>
        <v>0</v>
      </c>
    </row>
    <row r="302" spans="1:94" x14ac:dyDescent="0.3">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row>
    <row r="303" spans="1:94" x14ac:dyDescent="0.3">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c r="BP303" s="161"/>
      <c r="BQ303" s="161"/>
      <c r="BR303" s="161"/>
      <c r="BS303" s="161"/>
      <c r="BT303" s="161"/>
      <c r="BU303" s="161"/>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row>
    <row r="304" spans="1:94" x14ac:dyDescent="0.3">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c r="BP304" s="161"/>
      <c r="BQ304" s="161"/>
      <c r="BR304" s="161"/>
      <c r="BS304" s="161"/>
      <c r="BT304" s="161"/>
      <c r="BU304" s="161"/>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row>
    <row r="305" spans="1:94" x14ac:dyDescent="0.3">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161"/>
      <c r="BU305" s="161"/>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row>
    <row r="306" spans="1:94" x14ac:dyDescent="0.3">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row>
    <row r="307" spans="1:94" x14ac:dyDescent="0.3">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161"/>
      <c r="BU307" s="161"/>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row>
    <row r="308" spans="1:94" x14ac:dyDescent="0.3">
      <c r="A308" s="2">
        <f>'Benefit Inputs'!A59</f>
        <v>13</v>
      </c>
      <c r="B308" s="2">
        <f>'Benefit Inputs'!$C59</f>
        <v>0</v>
      </c>
      <c r="E308" s="2">
        <f>'Benefit Inputs'!$E59</f>
        <v>0</v>
      </c>
      <c r="O308" s="2" t="s">
        <v>104</v>
      </c>
      <c r="P308" s="161">
        <f>'Benefit Inputs'!L60</f>
        <v>0</v>
      </c>
      <c r="Q308" s="161">
        <f>'Benefit Inputs'!M60</f>
        <v>0</v>
      </c>
      <c r="R308" s="161">
        <f>'Benefit Inputs'!N60</f>
        <v>0</v>
      </c>
      <c r="S308" s="161">
        <f>'Benefit Inputs'!O60</f>
        <v>0</v>
      </c>
      <c r="T308" s="161">
        <f>'Benefit Inputs'!P60</f>
        <v>0</v>
      </c>
      <c r="U308" s="161">
        <f>'Benefit Inputs'!Q60</f>
        <v>0</v>
      </c>
      <c r="V308" s="161">
        <f>'Benefit Inputs'!R60</f>
        <v>0</v>
      </c>
      <c r="W308" s="161">
        <f>'Benefit Inputs'!S60</f>
        <v>0</v>
      </c>
      <c r="X308" s="161">
        <f>'Benefit Inputs'!T60</f>
        <v>0</v>
      </c>
      <c r="Y308" s="161">
        <f>'Benefit Inputs'!U60</f>
        <v>0</v>
      </c>
      <c r="Z308" s="161">
        <f>'Benefit Inputs'!V60</f>
        <v>0</v>
      </c>
      <c r="AA308" s="161">
        <f>'Benefit Inputs'!W60</f>
        <v>0</v>
      </c>
      <c r="AB308" s="161">
        <f>'Benefit Inputs'!X60</f>
        <v>0</v>
      </c>
      <c r="AC308" s="161">
        <f>'Benefit Inputs'!Y60</f>
        <v>0</v>
      </c>
      <c r="AD308" s="161">
        <f>'Benefit Inputs'!Z60</f>
        <v>0</v>
      </c>
      <c r="AE308" s="161">
        <f>'Benefit Inputs'!AA60</f>
        <v>0</v>
      </c>
      <c r="AF308" s="161">
        <f>'Benefit Inputs'!AB60</f>
        <v>0</v>
      </c>
      <c r="AG308" s="161">
        <f>'Benefit Inputs'!AC60</f>
        <v>0</v>
      </c>
      <c r="AH308" s="161">
        <f>'Benefit Inputs'!AD60</f>
        <v>0</v>
      </c>
      <c r="AI308" s="161">
        <f>'Benefit Inputs'!AE60</f>
        <v>0</v>
      </c>
      <c r="AJ308" s="161">
        <f>'Benefit Inputs'!AF60</f>
        <v>0</v>
      </c>
      <c r="AK308" s="161">
        <f>'Benefit Inputs'!AG60</f>
        <v>0</v>
      </c>
      <c r="AL308" s="161">
        <f>'Benefit Inputs'!AH60</f>
        <v>0</v>
      </c>
      <c r="AM308" s="161">
        <f>'Benefit Inputs'!AI60</f>
        <v>0</v>
      </c>
      <c r="AN308" s="161">
        <f>'Benefit Inputs'!AJ60</f>
        <v>0</v>
      </c>
      <c r="AO308" s="161">
        <f>'Benefit Inputs'!AK60</f>
        <v>0</v>
      </c>
      <c r="AP308" s="161">
        <f>'Benefit Inputs'!AL60</f>
        <v>0</v>
      </c>
      <c r="AQ308" s="161">
        <f>'Benefit Inputs'!AM60</f>
        <v>0</v>
      </c>
      <c r="AR308" s="161">
        <f>'Benefit Inputs'!AN60</f>
        <v>0</v>
      </c>
      <c r="AS308" s="161">
        <f>'Benefit Inputs'!AO60</f>
        <v>0</v>
      </c>
      <c r="AT308" s="161">
        <f>'Benefit Inputs'!AP60</f>
        <v>0</v>
      </c>
      <c r="AU308" s="161">
        <f>'Benefit Inputs'!AQ60</f>
        <v>0</v>
      </c>
      <c r="AV308" s="161">
        <f>'Benefit Inputs'!AR60</f>
        <v>0</v>
      </c>
      <c r="AW308" s="161">
        <f>'Benefit Inputs'!AS60</f>
        <v>0</v>
      </c>
      <c r="AX308" s="161">
        <f>'Benefit Inputs'!AT60</f>
        <v>0</v>
      </c>
      <c r="AY308" s="161">
        <f>'Benefit Inputs'!AU60</f>
        <v>0</v>
      </c>
      <c r="AZ308" s="161">
        <f>'Benefit Inputs'!AV60</f>
        <v>0</v>
      </c>
      <c r="BA308" s="161">
        <f>'Benefit Inputs'!AW60</f>
        <v>0</v>
      </c>
      <c r="BB308" s="161">
        <f>'Benefit Inputs'!AX60</f>
        <v>0</v>
      </c>
      <c r="BC308" s="161">
        <f>'Benefit Inputs'!AY60</f>
        <v>0</v>
      </c>
      <c r="BD308" s="161">
        <f>'Benefit Inputs'!AZ60</f>
        <v>0</v>
      </c>
      <c r="BE308" s="161">
        <f>'Benefit Inputs'!BA60</f>
        <v>0</v>
      </c>
      <c r="BF308" s="161">
        <f>'Benefit Inputs'!BB60</f>
        <v>0</v>
      </c>
      <c r="BG308" s="161">
        <f>'Benefit Inputs'!BC60</f>
        <v>0</v>
      </c>
      <c r="BH308" s="161">
        <f>'Benefit Inputs'!BD60</f>
        <v>0</v>
      </c>
      <c r="BI308" s="161">
        <f>'Benefit Inputs'!BE60</f>
        <v>0</v>
      </c>
      <c r="BJ308" s="161">
        <f>'Benefit Inputs'!BF60</f>
        <v>0</v>
      </c>
      <c r="BK308" s="161">
        <f>'Benefit Inputs'!BG60</f>
        <v>0</v>
      </c>
      <c r="BL308" s="161">
        <f>'Benefit Inputs'!BH60</f>
        <v>0</v>
      </c>
      <c r="BM308" s="161">
        <f>'Benefit Inputs'!BI60</f>
        <v>0</v>
      </c>
      <c r="BN308" s="161">
        <f>'Benefit Inputs'!BJ60</f>
        <v>0</v>
      </c>
      <c r="BO308" s="161">
        <f>'Benefit Inputs'!BK60</f>
        <v>0</v>
      </c>
      <c r="BP308" s="161">
        <f>'Benefit Inputs'!BL60</f>
        <v>0</v>
      </c>
      <c r="BQ308" s="161">
        <f>'Benefit Inputs'!BM60</f>
        <v>0</v>
      </c>
      <c r="BR308" s="161">
        <f>'Benefit Inputs'!BN60</f>
        <v>0</v>
      </c>
      <c r="BS308" s="161">
        <f>'Benefit Inputs'!BO60</f>
        <v>0</v>
      </c>
      <c r="BT308" s="161">
        <f>'Benefit Inputs'!BP60</f>
        <v>0</v>
      </c>
      <c r="BU308" s="161">
        <f>'Benefit Inputs'!BQ60</f>
        <v>0</v>
      </c>
      <c r="BV308" s="161">
        <f>'Benefit Inputs'!BR60</f>
        <v>0</v>
      </c>
      <c r="BW308" s="161">
        <f>'Benefit Inputs'!BS60</f>
        <v>0</v>
      </c>
      <c r="BX308" s="161">
        <f>'Benefit Inputs'!BT60</f>
        <v>0</v>
      </c>
      <c r="BY308" s="161">
        <f>'Benefit Inputs'!BU60</f>
        <v>0</v>
      </c>
      <c r="BZ308" s="161">
        <f>'Benefit Inputs'!BV60</f>
        <v>0</v>
      </c>
      <c r="CA308" s="161">
        <f>'Benefit Inputs'!BW60</f>
        <v>0</v>
      </c>
      <c r="CB308" s="161">
        <f>'Benefit Inputs'!BX60</f>
        <v>0</v>
      </c>
      <c r="CC308" s="161">
        <f>'Benefit Inputs'!BY60</f>
        <v>0</v>
      </c>
      <c r="CD308" s="161">
        <f>'Benefit Inputs'!BZ60</f>
        <v>0</v>
      </c>
      <c r="CE308" s="161">
        <f>'Benefit Inputs'!CA60</f>
        <v>0</v>
      </c>
      <c r="CF308" s="161">
        <f>'Benefit Inputs'!CB60</f>
        <v>0</v>
      </c>
      <c r="CG308" s="161">
        <f>'Benefit Inputs'!CC60</f>
        <v>0</v>
      </c>
      <c r="CH308" s="161">
        <f>'Benefit Inputs'!CD60</f>
        <v>0</v>
      </c>
      <c r="CI308" s="161">
        <f>'Benefit Inputs'!CE60</f>
        <v>0</v>
      </c>
      <c r="CJ308" s="161">
        <f>'Benefit Inputs'!CF60</f>
        <v>0</v>
      </c>
      <c r="CK308" s="161">
        <f>'Benefit Inputs'!CG60</f>
        <v>0</v>
      </c>
      <c r="CL308" s="161">
        <f>'Benefit Inputs'!CH60</f>
        <v>0</v>
      </c>
      <c r="CM308" s="161">
        <f>'Benefit Inputs'!CI60</f>
        <v>0</v>
      </c>
      <c r="CN308" s="161">
        <f>'Benefit Inputs'!CJ60</f>
        <v>0</v>
      </c>
      <c r="CO308" s="161">
        <f>'Benefit Inputs'!CK60</f>
        <v>0</v>
      </c>
      <c r="CP308" s="161">
        <f>'Benefit Inputs'!CL60</f>
        <v>0</v>
      </c>
    </row>
    <row r="309" spans="1:94" x14ac:dyDescent="0.3">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161"/>
      <c r="BU309" s="161"/>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row>
    <row r="310" spans="1:94" x14ac:dyDescent="0.3">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row>
    <row r="311" spans="1:94" x14ac:dyDescent="0.3">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row>
    <row r="312" spans="1:94" x14ac:dyDescent="0.3">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c r="BP312" s="161"/>
      <c r="BQ312" s="161"/>
      <c r="BR312" s="161"/>
      <c r="BS312" s="161"/>
      <c r="BT312" s="161"/>
      <c r="BU312" s="161"/>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row>
    <row r="313" spans="1:94" x14ac:dyDescent="0.3">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row>
    <row r="314" spans="1:94" x14ac:dyDescent="0.3">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1"/>
      <c r="BR314" s="161"/>
      <c r="BS314" s="161"/>
      <c r="BT314" s="161"/>
      <c r="BU314" s="161"/>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row>
    <row r="315" spans="1:94" x14ac:dyDescent="0.3">
      <c r="A315" s="2">
        <f>'Benefit Inputs'!A63</f>
        <v>14</v>
      </c>
      <c r="B315" s="2">
        <f>'Benefit Inputs'!$C63</f>
        <v>0</v>
      </c>
      <c r="E315" s="2">
        <f>'Benefit Inputs'!$E63</f>
        <v>0</v>
      </c>
      <c r="O315" s="2" t="s">
        <v>104</v>
      </c>
      <c r="P315" s="161">
        <f>'Benefit Inputs'!L64</f>
        <v>0</v>
      </c>
      <c r="Q315" s="161">
        <f>'Benefit Inputs'!M64</f>
        <v>0</v>
      </c>
      <c r="R315" s="161">
        <f>'Benefit Inputs'!N64</f>
        <v>0</v>
      </c>
      <c r="S315" s="161">
        <f>'Benefit Inputs'!O64</f>
        <v>0</v>
      </c>
      <c r="T315" s="161">
        <f>'Benefit Inputs'!P64</f>
        <v>0</v>
      </c>
      <c r="U315" s="161">
        <f>'Benefit Inputs'!Q64</f>
        <v>0</v>
      </c>
      <c r="V315" s="161">
        <f>'Benefit Inputs'!R64</f>
        <v>0</v>
      </c>
      <c r="W315" s="161">
        <f>'Benefit Inputs'!S64</f>
        <v>0</v>
      </c>
      <c r="X315" s="161">
        <f>'Benefit Inputs'!T64</f>
        <v>0</v>
      </c>
      <c r="Y315" s="161">
        <f>'Benefit Inputs'!U64</f>
        <v>0</v>
      </c>
      <c r="Z315" s="161">
        <f>'Benefit Inputs'!V64</f>
        <v>0</v>
      </c>
      <c r="AA315" s="161">
        <f>'Benefit Inputs'!W64</f>
        <v>0</v>
      </c>
      <c r="AB315" s="161">
        <f>'Benefit Inputs'!X64</f>
        <v>0</v>
      </c>
      <c r="AC315" s="161">
        <f>'Benefit Inputs'!Y64</f>
        <v>0</v>
      </c>
      <c r="AD315" s="161">
        <f>'Benefit Inputs'!Z64</f>
        <v>0</v>
      </c>
      <c r="AE315" s="161">
        <f>'Benefit Inputs'!AA64</f>
        <v>0</v>
      </c>
      <c r="AF315" s="161">
        <f>'Benefit Inputs'!AB64</f>
        <v>0</v>
      </c>
      <c r="AG315" s="161">
        <f>'Benefit Inputs'!AC64</f>
        <v>0</v>
      </c>
      <c r="AH315" s="161">
        <f>'Benefit Inputs'!AD64</f>
        <v>0</v>
      </c>
      <c r="AI315" s="161">
        <f>'Benefit Inputs'!AE64</f>
        <v>0</v>
      </c>
      <c r="AJ315" s="161">
        <f>'Benefit Inputs'!AF64</f>
        <v>0</v>
      </c>
      <c r="AK315" s="161">
        <f>'Benefit Inputs'!AG64</f>
        <v>0</v>
      </c>
      <c r="AL315" s="161">
        <f>'Benefit Inputs'!AH64</f>
        <v>0</v>
      </c>
      <c r="AM315" s="161">
        <f>'Benefit Inputs'!AI64</f>
        <v>0</v>
      </c>
      <c r="AN315" s="161">
        <f>'Benefit Inputs'!AJ64</f>
        <v>0</v>
      </c>
      <c r="AO315" s="161">
        <f>'Benefit Inputs'!AK64</f>
        <v>0</v>
      </c>
      <c r="AP315" s="161">
        <f>'Benefit Inputs'!AL64</f>
        <v>0</v>
      </c>
      <c r="AQ315" s="161">
        <f>'Benefit Inputs'!AM64</f>
        <v>0</v>
      </c>
      <c r="AR315" s="161">
        <f>'Benefit Inputs'!AN64</f>
        <v>0</v>
      </c>
      <c r="AS315" s="161">
        <f>'Benefit Inputs'!AO64</f>
        <v>0</v>
      </c>
      <c r="AT315" s="161">
        <f>'Benefit Inputs'!AP64</f>
        <v>0</v>
      </c>
      <c r="AU315" s="161">
        <f>'Benefit Inputs'!AQ64</f>
        <v>0</v>
      </c>
      <c r="AV315" s="161">
        <f>'Benefit Inputs'!AR64</f>
        <v>0</v>
      </c>
      <c r="AW315" s="161">
        <f>'Benefit Inputs'!AS64</f>
        <v>0</v>
      </c>
      <c r="AX315" s="161">
        <f>'Benefit Inputs'!AT64</f>
        <v>0</v>
      </c>
      <c r="AY315" s="161">
        <f>'Benefit Inputs'!AU64</f>
        <v>0</v>
      </c>
      <c r="AZ315" s="161">
        <f>'Benefit Inputs'!AV64</f>
        <v>0</v>
      </c>
      <c r="BA315" s="161">
        <f>'Benefit Inputs'!AW64</f>
        <v>0</v>
      </c>
      <c r="BB315" s="161">
        <f>'Benefit Inputs'!AX64</f>
        <v>0</v>
      </c>
      <c r="BC315" s="161">
        <f>'Benefit Inputs'!AY64</f>
        <v>0</v>
      </c>
      <c r="BD315" s="161">
        <f>'Benefit Inputs'!AZ64</f>
        <v>0</v>
      </c>
      <c r="BE315" s="161">
        <f>'Benefit Inputs'!BA64</f>
        <v>0</v>
      </c>
      <c r="BF315" s="161">
        <f>'Benefit Inputs'!BB64</f>
        <v>0</v>
      </c>
      <c r="BG315" s="161">
        <f>'Benefit Inputs'!BC64</f>
        <v>0</v>
      </c>
      <c r="BH315" s="161">
        <f>'Benefit Inputs'!BD64</f>
        <v>0</v>
      </c>
      <c r="BI315" s="161">
        <f>'Benefit Inputs'!BE64</f>
        <v>0</v>
      </c>
      <c r="BJ315" s="161">
        <f>'Benefit Inputs'!BF64</f>
        <v>0</v>
      </c>
      <c r="BK315" s="161">
        <f>'Benefit Inputs'!BG64</f>
        <v>0</v>
      </c>
      <c r="BL315" s="161">
        <f>'Benefit Inputs'!BH64</f>
        <v>0</v>
      </c>
      <c r="BM315" s="161">
        <f>'Benefit Inputs'!BI64</f>
        <v>0</v>
      </c>
      <c r="BN315" s="161">
        <f>'Benefit Inputs'!BJ64</f>
        <v>0</v>
      </c>
      <c r="BO315" s="161">
        <f>'Benefit Inputs'!BK64</f>
        <v>0</v>
      </c>
      <c r="BP315" s="161">
        <f>'Benefit Inputs'!BL64</f>
        <v>0</v>
      </c>
      <c r="BQ315" s="161">
        <f>'Benefit Inputs'!BM64</f>
        <v>0</v>
      </c>
      <c r="BR315" s="161">
        <f>'Benefit Inputs'!BN64</f>
        <v>0</v>
      </c>
      <c r="BS315" s="161">
        <f>'Benefit Inputs'!BO64</f>
        <v>0</v>
      </c>
      <c r="BT315" s="161">
        <f>'Benefit Inputs'!BP64</f>
        <v>0</v>
      </c>
      <c r="BU315" s="161">
        <f>'Benefit Inputs'!BQ64</f>
        <v>0</v>
      </c>
      <c r="BV315" s="161">
        <f>'Benefit Inputs'!BR64</f>
        <v>0</v>
      </c>
      <c r="BW315" s="161">
        <f>'Benefit Inputs'!BS64</f>
        <v>0</v>
      </c>
      <c r="BX315" s="161">
        <f>'Benefit Inputs'!BT64</f>
        <v>0</v>
      </c>
      <c r="BY315" s="161">
        <f>'Benefit Inputs'!BU64</f>
        <v>0</v>
      </c>
      <c r="BZ315" s="161">
        <f>'Benefit Inputs'!BV64</f>
        <v>0</v>
      </c>
      <c r="CA315" s="161">
        <f>'Benefit Inputs'!BW64</f>
        <v>0</v>
      </c>
      <c r="CB315" s="161">
        <f>'Benefit Inputs'!BX64</f>
        <v>0</v>
      </c>
      <c r="CC315" s="161">
        <f>'Benefit Inputs'!BY64</f>
        <v>0</v>
      </c>
      <c r="CD315" s="161">
        <f>'Benefit Inputs'!BZ64</f>
        <v>0</v>
      </c>
      <c r="CE315" s="161">
        <f>'Benefit Inputs'!CA64</f>
        <v>0</v>
      </c>
      <c r="CF315" s="161">
        <f>'Benefit Inputs'!CB64</f>
        <v>0</v>
      </c>
      <c r="CG315" s="161">
        <f>'Benefit Inputs'!CC64</f>
        <v>0</v>
      </c>
      <c r="CH315" s="161">
        <f>'Benefit Inputs'!CD64</f>
        <v>0</v>
      </c>
      <c r="CI315" s="161">
        <f>'Benefit Inputs'!CE64</f>
        <v>0</v>
      </c>
      <c r="CJ315" s="161">
        <f>'Benefit Inputs'!CF64</f>
        <v>0</v>
      </c>
      <c r="CK315" s="161">
        <f>'Benefit Inputs'!CG64</f>
        <v>0</v>
      </c>
      <c r="CL315" s="161">
        <f>'Benefit Inputs'!CH64</f>
        <v>0</v>
      </c>
      <c r="CM315" s="161">
        <f>'Benefit Inputs'!CI64</f>
        <v>0</v>
      </c>
      <c r="CN315" s="161">
        <f>'Benefit Inputs'!CJ64</f>
        <v>0</v>
      </c>
      <c r="CO315" s="161">
        <f>'Benefit Inputs'!CK64</f>
        <v>0</v>
      </c>
      <c r="CP315" s="161">
        <f>'Benefit Inputs'!CL64</f>
        <v>0</v>
      </c>
    </row>
    <row r="316" spans="1:94" x14ac:dyDescent="0.3">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c r="BP316" s="161"/>
      <c r="BQ316" s="161"/>
      <c r="BR316" s="161"/>
      <c r="BS316" s="161"/>
      <c r="BT316" s="161"/>
      <c r="BU316" s="161"/>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row>
    <row r="317" spans="1:94" x14ac:dyDescent="0.3">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row>
    <row r="318" spans="1:94" x14ac:dyDescent="0.3">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c r="BP318" s="161"/>
      <c r="BQ318" s="161"/>
      <c r="BR318" s="161"/>
      <c r="BS318" s="161"/>
      <c r="BT318" s="161"/>
      <c r="BU318" s="161"/>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row>
    <row r="319" spans="1:94" x14ac:dyDescent="0.3">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row>
    <row r="320" spans="1:94" x14ac:dyDescent="0.3">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row>
    <row r="321" spans="1:94" x14ac:dyDescent="0.3">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row>
    <row r="322" spans="1:94" x14ac:dyDescent="0.3">
      <c r="A322" s="2">
        <f>'Benefit Inputs'!A67</f>
        <v>15</v>
      </c>
      <c r="B322" s="2">
        <f>'Benefit Inputs'!$C67</f>
        <v>0</v>
      </c>
      <c r="E322" s="2">
        <f>'Benefit Inputs'!$E67</f>
        <v>0</v>
      </c>
      <c r="O322" s="2" t="s">
        <v>104</v>
      </c>
      <c r="P322" s="161">
        <f>'Benefit Inputs'!L68</f>
        <v>0</v>
      </c>
      <c r="Q322" s="161">
        <f>'Benefit Inputs'!M68</f>
        <v>0</v>
      </c>
      <c r="R322" s="161">
        <f>'Benefit Inputs'!N68</f>
        <v>0</v>
      </c>
      <c r="S322" s="161">
        <f>'Benefit Inputs'!O68</f>
        <v>0</v>
      </c>
      <c r="T322" s="161">
        <f>'Benefit Inputs'!P68</f>
        <v>0</v>
      </c>
      <c r="U322" s="161">
        <f>'Benefit Inputs'!Q68</f>
        <v>0</v>
      </c>
      <c r="V322" s="161">
        <f>'Benefit Inputs'!R68</f>
        <v>0</v>
      </c>
      <c r="W322" s="161">
        <f>'Benefit Inputs'!S68</f>
        <v>0</v>
      </c>
      <c r="X322" s="161">
        <f>'Benefit Inputs'!T68</f>
        <v>0</v>
      </c>
      <c r="Y322" s="161">
        <f>'Benefit Inputs'!U68</f>
        <v>0</v>
      </c>
      <c r="Z322" s="161">
        <f>'Benefit Inputs'!V68</f>
        <v>0</v>
      </c>
      <c r="AA322" s="161">
        <f>'Benefit Inputs'!W68</f>
        <v>0</v>
      </c>
      <c r="AB322" s="161">
        <f>'Benefit Inputs'!X68</f>
        <v>0</v>
      </c>
      <c r="AC322" s="161">
        <f>'Benefit Inputs'!Y68</f>
        <v>0</v>
      </c>
      <c r="AD322" s="161">
        <f>'Benefit Inputs'!Z68</f>
        <v>0</v>
      </c>
      <c r="AE322" s="161">
        <f>'Benefit Inputs'!AA68</f>
        <v>0</v>
      </c>
      <c r="AF322" s="161">
        <f>'Benefit Inputs'!AB68</f>
        <v>0</v>
      </c>
      <c r="AG322" s="161">
        <f>'Benefit Inputs'!AC68</f>
        <v>0</v>
      </c>
      <c r="AH322" s="161">
        <f>'Benefit Inputs'!AD68</f>
        <v>0</v>
      </c>
      <c r="AI322" s="161">
        <f>'Benefit Inputs'!AE68</f>
        <v>0</v>
      </c>
      <c r="AJ322" s="161">
        <f>'Benefit Inputs'!AF68</f>
        <v>0</v>
      </c>
      <c r="AK322" s="161">
        <f>'Benefit Inputs'!AG68</f>
        <v>0</v>
      </c>
      <c r="AL322" s="161">
        <f>'Benefit Inputs'!AH68</f>
        <v>0</v>
      </c>
      <c r="AM322" s="161">
        <f>'Benefit Inputs'!AI68</f>
        <v>0</v>
      </c>
      <c r="AN322" s="161">
        <f>'Benefit Inputs'!AJ68</f>
        <v>0</v>
      </c>
      <c r="AO322" s="161">
        <f>'Benefit Inputs'!AK68</f>
        <v>0</v>
      </c>
      <c r="AP322" s="161">
        <f>'Benefit Inputs'!AL68</f>
        <v>0</v>
      </c>
      <c r="AQ322" s="161">
        <f>'Benefit Inputs'!AM68</f>
        <v>0</v>
      </c>
      <c r="AR322" s="161">
        <f>'Benefit Inputs'!AN68</f>
        <v>0</v>
      </c>
      <c r="AS322" s="161">
        <f>'Benefit Inputs'!AO68</f>
        <v>0</v>
      </c>
      <c r="AT322" s="161">
        <f>'Benefit Inputs'!AP68</f>
        <v>0</v>
      </c>
      <c r="AU322" s="161">
        <f>'Benefit Inputs'!AQ68</f>
        <v>0</v>
      </c>
      <c r="AV322" s="161">
        <f>'Benefit Inputs'!AR68</f>
        <v>0</v>
      </c>
      <c r="AW322" s="161">
        <f>'Benefit Inputs'!AS68</f>
        <v>0</v>
      </c>
      <c r="AX322" s="161">
        <f>'Benefit Inputs'!AT68</f>
        <v>0</v>
      </c>
      <c r="AY322" s="161">
        <f>'Benefit Inputs'!AU68</f>
        <v>0</v>
      </c>
      <c r="AZ322" s="161">
        <f>'Benefit Inputs'!AV68</f>
        <v>0</v>
      </c>
      <c r="BA322" s="161">
        <f>'Benefit Inputs'!AW68</f>
        <v>0</v>
      </c>
      <c r="BB322" s="161">
        <f>'Benefit Inputs'!AX68</f>
        <v>0</v>
      </c>
      <c r="BC322" s="161">
        <f>'Benefit Inputs'!AY68</f>
        <v>0</v>
      </c>
      <c r="BD322" s="161">
        <f>'Benefit Inputs'!AZ68</f>
        <v>0</v>
      </c>
      <c r="BE322" s="161">
        <f>'Benefit Inputs'!BA68</f>
        <v>0</v>
      </c>
      <c r="BF322" s="161">
        <f>'Benefit Inputs'!BB68</f>
        <v>0</v>
      </c>
      <c r="BG322" s="161">
        <f>'Benefit Inputs'!BC68</f>
        <v>0</v>
      </c>
      <c r="BH322" s="161">
        <f>'Benefit Inputs'!BD68</f>
        <v>0</v>
      </c>
      <c r="BI322" s="161">
        <f>'Benefit Inputs'!BE68</f>
        <v>0</v>
      </c>
      <c r="BJ322" s="161">
        <f>'Benefit Inputs'!BF68</f>
        <v>0</v>
      </c>
      <c r="BK322" s="161">
        <f>'Benefit Inputs'!BG68</f>
        <v>0</v>
      </c>
      <c r="BL322" s="161">
        <f>'Benefit Inputs'!BH68</f>
        <v>0</v>
      </c>
      <c r="BM322" s="161">
        <f>'Benefit Inputs'!BI68</f>
        <v>0</v>
      </c>
      <c r="BN322" s="161">
        <f>'Benefit Inputs'!BJ68</f>
        <v>0</v>
      </c>
      <c r="BO322" s="161">
        <f>'Benefit Inputs'!BK68</f>
        <v>0</v>
      </c>
      <c r="BP322" s="161">
        <f>'Benefit Inputs'!BL68</f>
        <v>0</v>
      </c>
      <c r="BQ322" s="161">
        <f>'Benefit Inputs'!BM68</f>
        <v>0</v>
      </c>
      <c r="BR322" s="161">
        <f>'Benefit Inputs'!BN68</f>
        <v>0</v>
      </c>
      <c r="BS322" s="161">
        <f>'Benefit Inputs'!BO68</f>
        <v>0</v>
      </c>
      <c r="BT322" s="161">
        <f>'Benefit Inputs'!BP68</f>
        <v>0</v>
      </c>
      <c r="BU322" s="161">
        <f>'Benefit Inputs'!BQ68</f>
        <v>0</v>
      </c>
      <c r="BV322" s="161">
        <f>'Benefit Inputs'!BR68</f>
        <v>0</v>
      </c>
      <c r="BW322" s="161">
        <f>'Benefit Inputs'!BS68</f>
        <v>0</v>
      </c>
      <c r="BX322" s="161">
        <f>'Benefit Inputs'!BT68</f>
        <v>0</v>
      </c>
      <c r="BY322" s="161">
        <f>'Benefit Inputs'!BU68</f>
        <v>0</v>
      </c>
      <c r="BZ322" s="161">
        <f>'Benefit Inputs'!BV68</f>
        <v>0</v>
      </c>
      <c r="CA322" s="161">
        <f>'Benefit Inputs'!BW68</f>
        <v>0</v>
      </c>
      <c r="CB322" s="161">
        <f>'Benefit Inputs'!BX68</f>
        <v>0</v>
      </c>
      <c r="CC322" s="161">
        <f>'Benefit Inputs'!BY68</f>
        <v>0</v>
      </c>
      <c r="CD322" s="161">
        <f>'Benefit Inputs'!BZ68</f>
        <v>0</v>
      </c>
      <c r="CE322" s="161">
        <f>'Benefit Inputs'!CA68</f>
        <v>0</v>
      </c>
      <c r="CF322" s="161">
        <f>'Benefit Inputs'!CB68</f>
        <v>0</v>
      </c>
      <c r="CG322" s="161">
        <f>'Benefit Inputs'!CC68</f>
        <v>0</v>
      </c>
      <c r="CH322" s="161">
        <f>'Benefit Inputs'!CD68</f>
        <v>0</v>
      </c>
      <c r="CI322" s="161">
        <f>'Benefit Inputs'!CE68</f>
        <v>0</v>
      </c>
      <c r="CJ322" s="161">
        <f>'Benefit Inputs'!CF68</f>
        <v>0</v>
      </c>
      <c r="CK322" s="161">
        <f>'Benefit Inputs'!CG68</f>
        <v>0</v>
      </c>
      <c r="CL322" s="161">
        <f>'Benefit Inputs'!CH68</f>
        <v>0</v>
      </c>
      <c r="CM322" s="161">
        <f>'Benefit Inputs'!CI68</f>
        <v>0</v>
      </c>
      <c r="CN322" s="161">
        <f>'Benefit Inputs'!CJ68</f>
        <v>0</v>
      </c>
      <c r="CO322" s="161">
        <f>'Benefit Inputs'!CK68</f>
        <v>0</v>
      </c>
      <c r="CP322" s="161">
        <f>'Benefit Inputs'!CL68</f>
        <v>0</v>
      </c>
    </row>
    <row r="323" spans="1:94" x14ac:dyDescent="0.3">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row>
    <row r="324" spans="1:94" x14ac:dyDescent="0.3">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row>
    <row r="325" spans="1:94" x14ac:dyDescent="0.3">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row>
    <row r="326" spans="1:94" x14ac:dyDescent="0.3">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row>
    <row r="327" spans="1:94" x14ac:dyDescent="0.3">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row>
    <row r="328" spans="1:94" x14ac:dyDescent="0.3">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row>
    <row r="329" spans="1:94" x14ac:dyDescent="0.3">
      <c r="A329" s="2">
        <f>'Benefit Inputs'!A71</f>
        <v>16</v>
      </c>
      <c r="B329" s="2">
        <f>'Benefit Inputs'!$C71</f>
        <v>0</v>
      </c>
      <c r="E329" s="2">
        <f>'Benefit Inputs'!$E71</f>
        <v>0</v>
      </c>
      <c r="O329" s="2" t="s">
        <v>104</v>
      </c>
      <c r="P329" s="161">
        <f>'Benefit Inputs'!L72</f>
        <v>0</v>
      </c>
      <c r="Q329" s="161">
        <f>'Benefit Inputs'!M72</f>
        <v>0</v>
      </c>
      <c r="R329" s="161">
        <f>'Benefit Inputs'!N72</f>
        <v>0</v>
      </c>
      <c r="S329" s="161">
        <f>'Benefit Inputs'!O72</f>
        <v>0</v>
      </c>
      <c r="T329" s="161">
        <f>'Benefit Inputs'!P72</f>
        <v>0</v>
      </c>
      <c r="U329" s="161">
        <f>'Benefit Inputs'!Q72</f>
        <v>0</v>
      </c>
      <c r="V329" s="161">
        <f>'Benefit Inputs'!R72</f>
        <v>0</v>
      </c>
      <c r="W329" s="161">
        <f>'Benefit Inputs'!S72</f>
        <v>0</v>
      </c>
      <c r="X329" s="161">
        <f>'Benefit Inputs'!T72</f>
        <v>0</v>
      </c>
      <c r="Y329" s="161">
        <f>'Benefit Inputs'!U72</f>
        <v>0</v>
      </c>
      <c r="Z329" s="161">
        <f>'Benefit Inputs'!V72</f>
        <v>0</v>
      </c>
      <c r="AA329" s="161">
        <f>'Benefit Inputs'!W72</f>
        <v>0</v>
      </c>
      <c r="AB329" s="161">
        <f>'Benefit Inputs'!X72</f>
        <v>0</v>
      </c>
      <c r="AC329" s="161">
        <f>'Benefit Inputs'!Y72</f>
        <v>0</v>
      </c>
      <c r="AD329" s="161">
        <f>'Benefit Inputs'!Z72</f>
        <v>0</v>
      </c>
      <c r="AE329" s="161">
        <f>'Benefit Inputs'!AA72</f>
        <v>0</v>
      </c>
      <c r="AF329" s="161">
        <f>'Benefit Inputs'!AB72</f>
        <v>0</v>
      </c>
      <c r="AG329" s="161">
        <f>'Benefit Inputs'!AC72</f>
        <v>0</v>
      </c>
      <c r="AH329" s="161">
        <f>'Benefit Inputs'!AD72</f>
        <v>0</v>
      </c>
      <c r="AI329" s="161">
        <f>'Benefit Inputs'!AE72</f>
        <v>0</v>
      </c>
      <c r="AJ329" s="161">
        <f>'Benefit Inputs'!AF72</f>
        <v>0</v>
      </c>
      <c r="AK329" s="161">
        <f>'Benefit Inputs'!AG72</f>
        <v>0</v>
      </c>
      <c r="AL329" s="161">
        <f>'Benefit Inputs'!AH72</f>
        <v>0</v>
      </c>
      <c r="AM329" s="161">
        <f>'Benefit Inputs'!AI72</f>
        <v>0</v>
      </c>
      <c r="AN329" s="161">
        <f>'Benefit Inputs'!AJ72</f>
        <v>0</v>
      </c>
      <c r="AO329" s="161">
        <f>'Benefit Inputs'!AK72</f>
        <v>0</v>
      </c>
      <c r="AP329" s="161">
        <f>'Benefit Inputs'!AL72</f>
        <v>0</v>
      </c>
      <c r="AQ329" s="161">
        <f>'Benefit Inputs'!AM72</f>
        <v>0</v>
      </c>
      <c r="AR329" s="161">
        <f>'Benefit Inputs'!AN72</f>
        <v>0</v>
      </c>
      <c r="AS329" s="161">
        <f>'Benefit Inputs'!AO72</f>
        <v>0</v>
      </c>
      <c r="AT329" s="161">
        <f>'Benefit Inputs'!AP72</f>
        <v>0</v>
      </c>
      <c r="AU329" s="161">
        <f>'Benefit Inputs'!AQ72</f>
        <v>0</v>
      </c>
      <c r="AV329" s="161">
        <f>'Benefit Inputs'!AR72</f>
        <v>0</v>
      </c>
      <c r="AW329" s="161">
        <f>'Benefit Inputs'!AS72</f>
        <v>0</v>
      </c>
      <c r="AX329" s="161">
        <f>'Benefit Inputs'!AT72</f>
        <v>0</v>
      </c>
      <c r="AY329" s="161">
        <f>'Benefit Inputs'!AU72</f>
        <v>0</v>
      </c>
      <c r="AZ329" s="161">
        <f>'Benefit Inputs'!AV72</f>
        <v>0</v>
      </c>
      <c r="BA329" s="161">
        <f>'Benefit Inputs'!AW72</f>
        <v>0</v>
      </c>
      <c r="BB329" s="161">
        <f>'Benefit Inputs'!AX72</f>
        <v>0</v>
      </c>
      <c r="BC329" s="161">
        <f>'Benefit Inputs'!AY72</f>
        <v>0</v>
      </c>
      <c r="BD329" s="161">
        <f>'Benefit Inputs'!AZ72</f>
        <v>0</v>
      </c>
      <c r="BE329" s="161">
        <f>'Benefit Inputs'!BA72</f>
        <v>0</v>
      </c>
      <c r="BF329" s="161">
        <f>'Benefit Inputs'!BB72</f>
        <v>0</v>
      </c>
      <c r="BG329" s="161">
        <f>'Benefit Inputs'!BC72</f>
        <v>0</v>
      </c>
      <c r="BH329" s="161">
        <f>'Benefit Inputs'!BD72</f>
        <v>0</v>
      </c>
      <c r="BI329" s="161">
        <f>'Benefit Inputs'!BE72</f>
        <v>0</v>
      </c>
      <c r="BJ329" s="161">
        <f>'Benefit Inputs'!BF72</f>
        <v>0</v>
      </c>
      <c r="BK329" s="161">
        <f>'Benefit Inputs'!BG72</f>
        <v>0</v>
      </c>
      <c r="BL329" s="161">
        <f>'Benefit Inputs'!BH72</f>
        <v>0</v>
      </c>
      <c r="BM329" s="161">
        <f>'Benefit Inputs'!BI72</f>
        <v>0</v>
      </c>
      <c r="BN329" s="161">
        <f>'Benefit Inputs'!BJ72</f>
        <v>0</v>
      </c>
      <c r="BO329" s="161">
        <f>'Benefit Inputs'!BK72</f>
        <v>0</v>
      </c>
      <c r="BP329" s="161">
        <f>'Benefit Inputs'!BL72</f>
        <v>0</v>
      </c>
      <c r="BQ329" s="161">
        <f>'Benefit Inputs'!BM72</f>
        <v>0</v>
      </c>
      <c r="BR329" s="161">
        <f>'Benefit Inputs'!BN72</f>
        <v>0</v>
      </c>
      <c r="BS329" s="161">
        <f>'Benefit Inputs'!BO72</f>
        <v>0</v>
      </c>
      <c r="BT329" s="161">
        <f>'Benefit Inputs'!BP72</f>
        <v>0</v>
      </c>
      <c r="BU329" s="161">
        <f>'Benefit Inputs'!BQ72</f>
        <v>0</v>
      </c>
      <c r="BV329" s="161">
        <f>'Benefit Inputs'!BR72</f>
        <v>0</v>
      </c>
      <c r="BW329" s="161">
        <f>'Benefit Inputs'!BS72</f>
        <v>0</v>
      </c>
      <c r="BX329" s="161">
        <f>'Benefit Inputs'!BT72</f>
        <v>0</v>
      </c>
      <c r="BY329" s="161">
        <f>'Benefit Inputs'!BU72</f>
        <v>0</v>
      </c>
      <c r="BZ329" s="161">
        <f>'Benefit Inputs'!BV72</f>
        <v>0</v>
      </c>
      <c r="CA329" s="161">
        <f>'Benefit Inputs'!BW72</f>
        <v>0</v>
      </c>
      <c r="CB329" s="161">
        <f>'Benefit Inputs'!BX72</f>
        <v>0</v>
      </c>
      <c r="CC329" s="161">
        <f>'Benefit Inputs'!BY72</f>
        <v>0</v>
      </c>
      <c r="CD329" s="161">
        <f>'Benefit Inputs'!BZ72</f>
        <v>0</v>
      </c>
      <c r="CE329" s="161">
        <f>'Benefit Inputs'!CA72</f>
        <v>0</v>
      </c>
      <c r="CF329" s="161">
        <f>'Benefit Inputs'!CB72</f>
        <v>0</v>
      </c>
      <c r="CG329" s="161">
        <f>'Benefit Inputs'!CC72</f>
        <v>0</v>
      </c>
      <c r="CH329" s="161">
        <f>'Benefit Inputs'!CD72</f>
        <v>0</v>
      </c>
      <c r="CI329" s="161">
        <f>'Benefit Inputs'!CE72</f>
        <v>0</v>
      </c>
      <c r="CJ329" s="161">
        <f>'Benefit Inputs'!CF72</f>
        <v>0</v>
      </c>
      <c r="CK329" s="161">
        <f>'Benefit Inputs'!CG72</f>
        <v>0</v>
      </c>
      <c r="CL329" s="161">
        <f>'Benefit Inputs'!CH72</f>
        <v>0</v>
      </c>
      <c r="CM329" s="161">
        <f>'Benefit Inputs'!CI72</f>
        <v>0</v>
      </c>
      <c r="CN329" s="161">
        <f>'Benefit Inputs'!CJ72</f>
        <v>0</v>
      </c>
      <c r="CO329" s="161">
        <f>'Benefit Inputs'!CK72</f>
        <v>0</v>
      </c>
      <c r="CP329" s="161">
        <f>'Benefit Inputs'!CL72</f>
        <v>0</v>
      </c>
    </row>
    <row r="330" spans="1:94" x14ac:dyDescent="0.3">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c r="BP330" s="161"/>
      <c r="BQ330" s="161"/>
      <c r="BR330" s="161"/>
      <c r="BS330" s="161"/>
      <c r="BT330" s="161"/>
      <c r="BU330" s="161"/>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161"/>
    </row>
    <row r="331" spans="1:94" x14ac:dyDescent="0.3">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row>
    <row r="332" spans="1:94" x14ac:dyDescent="0.3">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row>
    <row r="333" spans="1:94" x14ac:dyDescent="0.3">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row>
    <row r="334" spans="1:94" x14ac:dyDescent="0.3">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row>
    <row r="335" spans="1:94" x14ac:dyDescent="0.3">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row>
    <row r="336" spans="1:94" x14ac:dyDescent="0.3">
      <c r="A336" s="2">
        <f>'Benefit Inputs'!A75</f>
        <v>17</v>
      </c>
      <c r="B336" s="2">
        <f>'Benefit Inputs'!$C75</f>
        <v>0</v>
      </c>
      <c r="E336" s="2">
        <f>'Benefit Inputs'!$E75</f>
        <v>0</v>
      </c>
      <c r="O336" s="2" t="s">
        <v>104</v>
      </c>
      <c r="P336" s="161">
        <f>'Benefit Inputs'!L76</f>
        <v>0</v>
      </c>
      <c r="Q336" s="161">
        <f>'Benefit Inputs'!M76</f>
        <v>0</v>
      </c>
      <c r="R336" s="161">
        <f>'Benefit Inputs'!N76</f>
        <v>0</v>
      </c>
      <c r="S336" s="161">
        <f>'Benefit Inputs'!O76</f>
        <v>0</v>
      </c>
      <c r="T336" s="161">
        <f>'Benefit Inputs'!P76</f>
        <v>0</v>
      </c>
      <c r="U336" s="161">
        <f>'Benefit Inputs'!Q76</f>
        <v>0</v>
      </c>
      <c r="V336" s="161">
        <f>'Benefit Inputs'!R76</f>
        <v>0</v>
      </c>
      <c r="W336" s="161">
        <f>'Benefit Inputs'!S76</f>
        <v>0</v>
      </c>
      <c r="X336" s="161">
        <f>'Benefit Inputs'!T76</f>
        <v>0</v>
      </c>
      <c r="Y336" s="161">
        <f>'Benefit Inputs'!U76</f>
        <v>0</v>
      </c>
      <c r="Z336" s="161">
        <f>'Benefit Inputs'!V76</f>
        <v>0</v>
      </c>
      <c r="AA336" s="161">
        <f>'Benefit Inputs'!W76</f>
        <v>0</v>
      </c>
      <c r="AB336" s="161">
        <f>'Benefit Inputs'!X76</f>
        <v>0</v>
      </c>
      <c r="AC336" s="161">
        <f>'Benefit Inputs'!Y76</f>
        <v>0</v>
      </c>
      <c r="AD336" s="161">
        <f>'Benefit Inputs'!Z76</f>
        <v>0</v>
      </c>
      <c r="AE336" s="161">
        <f>'Benefit Inputs'!AA76</f>
        <v>0</v>
      </c>
      <c r="AF336" s="161">
        <f>'Benefit Inputs'!AB76</f>
        <v>0</v>
      </c>
      <c r="AG336" s="161">
        <f>'Benefit Inputs'!AC76</f>
        <v>0</v>
      </c>
      <c r="AH336" s="161">
        <f>'Benefit Inputs'!AD76</f>
        <v>0</v>
      </c>
      <c r="AI336" s="161">
        <f>'Benefit Inputs'!AE76</f>
        <v>0</v>
      </c>
      <c r="AJ336" s="161">
        <f>'Benefit Inputs'!AF76</f>
        <v>0</v>
      </c>
      <c r="AK336" s="161">
        <f>'Benefit Inputs'!AG76</f>
        <v>0</v>
      </c>
      <c r="AL336" s="161">
        <f>'Benefit Inputs'!AH76</f>
        <v>0</v>
      </c>
      <c r="AM336" s="161">
        <f>'Benefit Inputs'!AI76</f>
        <v>0</v>
      </c>
      <c r="AN336" s="161">
        <f>'Benefit Inputs'!AJ76</f>
        <v>0</v>
      </c>
      <c r="AO336" s="161">
        <f>'Benefit Inputs'!AK76</f>
        <v>0</v>
      </c>
      <c r="AP336" s="161">
        <f>'Benefit Inputs'!AL76</f>
        <v>0</v>
      </c>
      <c r="AQ336" s="161">
        <f>'Benefit Inputs'!AM76</f>
        <v>0</v>
      </c>
      <c r="AR336" s="161">
        <f>'Benefit Inputs'!AN76</f>
        <v>0</v>
      </c>
      <c r="AS336" s="161">
        <f>'Benefit Inputs'!AO76</f>
        <v>0</v>
      </c>
      <c r="AT336" s="161">
        <f>'Benefit Inputs'!AP76</f>
        <v>0</v>
      </c>
      <c r="AU336" s="161">
        <f>'Benefit Inputs'!AQ76</f>
        <v>0</v>
      </c>
      <c r="AV336" s="161">
        <f>'Benefit Inputs'!AR76</f>
        <v>0</v>
      </c>
      <c r="AW336" s="161">
        <f>'Benefit Inputs'!AS76</f>
        <v>0</v>
      </c>
      <c r="AX336" s="161">
        <f>'Benefit Inputs'!AT76</f>
        <v>0</v>
      </c>
      <c r="AY336" s="161">
        <f>'Benefit Inputs'!AU76</f>
        <v>0</v>
      </c>
      <c r="AZ336" s="161">
        <f>'Benefit Inputs'!AV76</f>
        <v>0</v>
      </c>
      <c r="BA336" s="161">
        <f>'Benefit Inputs'!AW76</f>
        <v>0</v>
      </c>
      <c r="BB336" s="161">
        <f>'Benefit Inputs'!AX76</f>
        <v>0</v>
      </c>
      <c r="BC336" s="161">
        <f>'Benefit Inputs'!AY76</f>
        <v>0</v>
      </c>
      <c r="BD336" s="161">
        <f>'Benefit Inputs'!AZ76</f>
        <v>0</v>
      </c>
      <c r="BE336" s="161">
        <f>'Benefit Inputs'!BA76</f>
        <v>0</v>
      </c>
      <c r="BF336" s="161">
        <f>'Benefit Inputs'!BB76</f>
        <v>0</v>
      </c>
      <c r="BG336" s="161">
        <f>'Benefit Inputs'!BC76</f>
        <v>0</v>
      </c>
      <c r="BH336" s="161">
        <f>'Benefit Inputs'!BD76</f>
        <v>0</v>
      </c>
      <c r="BI336" s="161">
        <f>'Benefit Inputs'!BE76</f>
        <v>0</v>
      </c>
      <c r="BJ336" s="161">
        <f>'Benefit Inputs'!BF76</f>
        <v>0</v>
      </c>
      <c r="BK336" s="161">
        <f>'Benefit Inputs'!BG76</f>
        <v>0</v>
      </c>
      <c r="BL336" s="161">
        <f>'Benefit Inputs'!BH76</f>
        <v>0</v>
      </c>
      <c r="BM336" s="161">
        <f>'Benefit Inputs'!BI76</f>
        <v>0</v>
      </c>
      <c r="BN336" s="161">
        <f>'Benefit Inputs'!BJ76</f>
        <v>0</v>
      </c>
      <c r="BO336" s="161">
        <f>'Benefit Inputs'!BK76</f>
        <v>0</v>
      </c>
      <c r="BP336" s="161">
        <f>'Benefit Inputs'!BL76</f>
        <v>0</v>
      </c>
      <c r="BQ336" s="161">
        <f>'Benefit Inputs'!BM76</f>
        <v>0</v>
      </c>
      <c r="BR336" s="161">
        <f>'Benefit Inputs'!BN76</f>
        <v>0</v>
      </c>
      <c r="BS336" s="161">
        <f>'Benefit Inputs'!BO76</f>
        <v>0</v>
      </c>
      <c r="BT336" s="161">
        <f>'Benefit Inputs'!BP76</f>
        <v>0</v>
      </c>
      <c r="BU336" s="161">
        <f>'Benefit Inputs'!BQ76</f>
        <v>0</v>
      </c>
      <c r="BV336" s="161">
        <f>'Benefit Inputs'!BR76</f>
        <v>0</v>
      </c>
      <c r="BW336" s="161">
        <f>'Benefit Inputs'!BS76</f>
        <v>0</v>
      </c>
      <c r="BX336" s="161">
        <f>'Benefit Inputs'!BT76</f>
        <v>0</v>
      </c>
      <c r="BY336" s="161">
        <f>'Benefit Inputs'!BU76</f>
        <v>0</v>
      </c>
      <c r="BZ336" s="161">
        <f>'Benefit Inputs'!BV76</f>
        <v>0</v>
      </c>
      <c r="CA336" s="161">
        <f>'Benefit Inputs'!BW76</f>
        <v>0</v>
      </c>
      <c r="CB336" s="161">
        <f>'Benefit Inputs'!BX76</f>
        <v>0</v>
      </c>
      <c r="CC336" s="161">
        <f>'Benefit Inputs'!BY76</f>
        <v>0</v>
      </c>
      <c r="CD336" s="161">
        <f>'Benefit Inputs'!BZ76</f>
        <v>0</v>
      </c>
      <c r="CE336" s="161">
        <f>'Benefit Inputs'!CA76</f>
        <v>0</v>
      </c>
      <c r="CF336" s="161">
        <f>'Benefit Inputs'!CB76</f>
        <v>0</v>
      </c>
      <c r="CG336" s="161">
        <f>'Benefit Inputs'!CC76</f>
        <v>0</v>
      </c>
      <c r="CH336" s="161">
        <f>'Benefit Inputs'!CD76</f>
        <v>0</v>
      </c>
      <c r="CI336" s="161">
        <f>'Benefit Inputs'!CE76</f>
        <v>0</v>
      </c>
      <c r="CJ336" s="161">
        <f>'Benefit Inputs'!CF76</f>
        <v>0</v>
      </c>
      <c r="CK336" s="161">
        <f>'Benefit Inputs'!CG76</f>
        <v>0</v>
      </c>
      <c r="CL336" s="161">
        <f>'Benefit Inputs'!CH76</f>
        <v>0</v>
      </c>
      <c r="CM336" s="161">
        <f>'Benefit Inputs'!CI76</f>
        <v>0</v>
      </c>
      <c r="CN336" s="161">
        <f>'Benefit Inputs'!CJ76</f>
        <v>0</v>
      </c>
      <c r="CO336" s="161">
        <f>'Benefit Inputs'!CK76</f>
        <v>0</v>
      </c>
      <c r="CP336" s="161">
        <f>'Benefit Inputs'!CL76</f>
        <v>0</v>
      </c>
    </row>
    <row r="337" spans="1:94" x14ac:dyDescent="0.3">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c r="BP337" s="161"/>
      <c r="BQ337" s="161"/>
      <c r="BR337" s="161"/>
      <c r="BS337" s="161"/>
      <c r="BT337" s="161"/>
      <c r="BU337" s="161"/>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row>
    <row r="338" spans="1:94" x14ac:dyDescent="0.3">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c r="BP338" s="161"/>
      <c r="BQ338" s="161"/>
      <c r="BR338" s="161"/>
      <c r="BS338" s="161"/>
      <c r="BT338" s="161"/>
      <c r="BU338" s="161"/>
      <c r="BV338" s="161"/>
      <c r="BW338" s="161"/>
      <c r="BX338" s="161"/>
      <c r="BY338" s="161"/>
      <c r="BZ338" s="161"/>
      <c r="CA338" s="161"/>
      <c r="CB338" s="161"/>
      <c r="CC338" s="161"/>
      <c r="CD338" s="161"/>
      <c r="CE338" s="161"/>
      <c r="CF338" s="161"/>
      <c r="CG338" s="161"/>
      <c r="CH338" s="161"/>
      <c r="CI338" s="161"/>
      <c r="CJ338" s="161"/>
      <c r="CK338" s="161"/>
      <c r="CL338" s="161"/>
      <c r="CM338" s="161"/>
      <c r="CN338" s="161"/>
      <c r="CO338" s="161"/>
      <c r="CP338" s="161"/>
    </row>
    <row r="339" spans="1:94" x14ac:dyDescent="0.3">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row>
    <row r="340" spans="1:94" x14ac:dyDescent="0.3">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row>
    <row r="341" spans="1:94" x14ac:dyDescent="0.3">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c r="BP341" s="161"/>
      <c r="BQ341" s="161"/>
      <c r="BR341" s="161"/>
      <c r="BS341" s="161"/>
      <c r="BT341" s="161"/>
      <c r="BU341" s="161"/>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row>
    <row r="342" spans="1:94" x14ac:dyDescent="0.3">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c r="BP342" s="161"/>
      <c r="BQ342" s="161"/>
      <c r="BR342" s="161"/>
      <c r="BS342" s="161"/>
      <c r="BT342" s="161"/>
      <c r="BU342" s="161"/>
      <c r="BV342" s="161"/>
      <c r="BW342" s="161"/>
      <c r="BX342" s="161"/>
      <c r="BY342" s="161"/>
      <c r="BZ342" s="161"/>
      <c r="CA342" s="161"/>
      <c r="CB342" s="161"/>
      <c r="CC342" s="161"/>
      <c r="CD342" s="161"/>
      <c r="CE342" s="161"/>
      <c r="CF342" s="161"/>
      <c r="CG342" s="161"/>
      <c r="CH342" s="161"/>
      <c r="CI342" s="161"/>
      <c r="CJ342" s="161"/>
      <c r="CK342" s="161"/>
      <c r="CL342" s="161"/>
      <c r="CM342" s="161"/>
      <c r="CN342" s="161"/>
      <c r="CO342" s="161"/>
      <c r="CP342" s="161"/>
    </row>
    <row r="343" spans="1:94" x14ac:dyDescent="0.3">
      <c r="A343" s="2">
        <f>'Benefit Inputs'!A79</f>
        <v>18</v>
      </c>
      <c r="B343" s="2">
        <f>'Benefit Inputs'!$C79</f>
        <v>0</v>
      </c>
      <c r="E343" s="2">
        <f>'Benefit Inputs'!$E79</f>
        <v>0</v>
      </c>
      <c r="O343" s="2" t="s">
        <v>104</v>
      </c>
      <c r="P343" s="161">
        <f>'Benefit Inputs'!L80</f>
        <v>0</v>
      </c>
      <c r="Q343" s="161">
        <f>'Benefit Inputs'!M80</f>
        <v>0</v>
      </c>
      <c r="R343" s="161">
        <f>'Benefit Inputs'!N80</f>
        <v>0</v>
      </c>
      <c r="S343" s="161">
        <f>'Benefit Inputs'!O80</f>
        <v>0</v>
      </c>
      <c r="T343" s="161">
        <f>'Benefit Inputs'!P80</f>
        <v>0</v>
      </c>
      <c r="U343" s="161">
        <f>'Benefit Inputs'!Q80</f>
        <v>0</v>
      </c>
      <c r="V343" s="161">
        <f>'Benefit Inputs'!R80</f>
        <v>0</v>
      </c>
      <c r="W343" s="161">
        <f>'Benefit Inputs'!S80</f>
        <v>0</v>
      </c>
      <c r="X343" s="161">
        <f>'Benefit Inputs'!T80</f>
        <v>0</v>
      </c>
      <c r="Y343" s="161">
        <f>'Benefit Inputs'!U80</f>
        <v>0</v>
      </c>
      <c r="Z343" s="161">
        <f>'Benefit Inputs'!V80</f>
        <v>0</v>
      </c>
      <c r="AA343" s="161">
        <f>'Benefit Inputs'!W80</f>
        <v>0</v>
      </c>
      <c r="AB343" s="161">
        <f>'Benefit Inputs'!X80</f>
        <v>0</v>
      </c>
      <c r="AC343" s="161">
        <f>'Benefit Inputs'!Y80</f>
        <v>0</v>
      </c>
      <c r="AD343" s="161">
        <f>'Benefit Inputs'!Z80</f>
        <v>0</v>
      </c>
      <c r="AE343" s="161">
        <f>'Benefit Inputs'!AA80</f>
        <v>0</v>
      </c>
      <c r="AF343" s="161">
        <f>'Benefit Inputs'!AB80</f>
        <v>0</v>
      </c>
      <c r="AG343" s="161">
        <f>'Benefit Inputs'!AC80</f>
        <v>0</v>
      </c>
      <c r="AH343" s="161">
        <f>'Benefit Inputs'!AD80</f>
        <v>0</v>
      </c>
      <c r="AI343" s="161">
        <f>'Benefit Inputs'!AE80</f>
        <v>0</v>
      </c>
      <c r="AJ343" s="161">
        <f>'Benefit Inputs'!AF80</f>
        <v>0</v>
      </c>
      <c r="AK343" s="161">
        <f>'Benefit Inputs'!AG80</f>
        <v>0</v>
      </c>
      <c r="AL343" s="161">
        <f>'Benefit Inputs'!AH80</f>
        <v>0</v>
      </c>
      <c r="AM343" s="161">
        <f>'Benefit Inputs'!AI80</f>
        <v>0</v>
      </c>
      <c r="AN343" s="161">
        <f>'Benefit Inputs'!AJ80</f>
        <v>0</v>
      </c>
      <c r="AO343" s="161">
        <f>'Benefit Inputs'!AK80</f>
        <v>0</v>
      </c>
      <c r="AP343" s="161">
        <f>'Benefit Inputs'!AL80</f>
        <v>0</v>
      </c>
      <c r="AQ343" s="161">
        <f>'Benefit Inputs'!AM80</f>
        <v>0</v>
      </c>
      <c r="AR343" s="161">
        <f>'Benefit Inputs'!AN80</f>
        <v>0</v>
      </c>
      <c r="AS343" s="161">
        <f>'Benefit Inputs'!AO80</f>
        <v>0</v>
      </c>
      <c r="AT343" s="161">
        <f>'Benefit Inputs'!AP80</f>
        <v>0</v>
      </c>
      <c r="AU343" s="161">
        <f>'Benefit Inputs'!AQ80</f>
        <v>0</v>
      </c>
      <c r="AV343" s="161">
        <f>'Benefit Inputs'!AR80</f>
        <v>0</v>
      </c>
      <c r="AW343" s="161">
        <f>'Benefit Inputs'!AS80</f>
        <v>0</v>
      </c>
      <c r="AX343" s="161">
        <f>'Benefit Inputs'!AT80</f>
        <v>0</v>
      </c>
      <c r="AY343" s="161">
        <f>'Benefit Inputs'!AU80</f>
        <v>0</v>
      </c>
      <c r="AZ343" s="161">
        <f>'Benefit Inputs'!AV80</f>
        <v>0</v>
      </c>
      <c r="BA343" s="161">
        <f>'Benefit Inputs'!AW80</f>
        <v>0</v>
      </c>
      <c r="BB343" s="161">
        <f>'Benefit Inputs'!AX80</f>
        <v>0</v>
      </c>
      <c r="BC343" s="161">
        <f>'Benefit Inputs'!AY80</f>
        <v>0</v>
      </c>
      <c r="BD343" s="161">
        <f>'Benefit Inputs'!AZ80</f>
        <v>0</v>
      </c>
      <c r="BE343" s="161">
        <f>'Benefit Inputs'!BA80</f>
        <v>0</v>
      </c>
      <c r="BF343" s="161">
        <f>'Benefit Inputs'!BB80</f>
        <v>0</v>
      </c>
      <c r="BG343" s="161">
        <f>'Benefit Inputs'!BC80</f>
        <v>0</v>
      </c>
      <c r="BH343" s="161">
        <f>'Benefit Inputs'!BD80</f>
        <v>0</v>
      </c>
      <c r="BI343" s="161">
        <f>'Benefit Inputs'!BE80</f>
        <v>0</v>
      </c>
      <c r="BJ343" s="161">
        <f>'Benefit Inputs'!BF80</f>
        <v>0</v>
      </c>
      <c r="BK343" s="161">
        <f>'Benefit Inputs'!BG80</f>
        <v>0</v>
      </c>
      <c r="BL343" s="161">
        <f>'Benefit Inputs'!BH80</f>
        <v>0</v>
      </c>
      <c r="BM343" s="161">
        <f>'Benefit Inputs'!BI80</f>
        <v>0</v>
      </c>
      <c r="BN343" s="161">
        <f>'Benefit Inputs'!BJ80</f>
        <v>0</v>
      </c>
      <c r="BO343" s="161">
        <f>'Benefit Inputs'!BK80</f>
        <v>0</v>
      </c>
      <c r="BP343" s="161">
        <f>'Benefit Inputs'!BL80</f>
        <v>0</v>
      </c>
      <c r="BQ343" s="161">
        <f>'Benefit Inputs'!BM80</f>
        <v>0</v>
      </c>
      <c r="BR343" s="161">
        <f>'Benefit Inputs'!BN80</f>
        <v>0</v>
      </c>
      <c r="BS343" s="161">
        <f>'Benefit Inputs'!BO80</f>
        <v>0</v>
      </c>
      <c r="BT343" s="161">
        <f>'Benefit Inputs'!BP80</f>
        <v>0</v>
      </c>
      <c r="BU343" s="161">
        <f>'Benefit Inputs'!BQ80</f>
        <v>0</v>
      </c>
      <c r="BV343" s="161">
        <f>'Benefit Inputs'!BR80</f>
        <v>0</v>
      </c>
      <c r="BW343" s="161">
        <f>'Benefit Inputs'!BS80</f>
        <v>0</v>
      </c>
      <c r="BX343" s="161">
        <f>'Benefit Inputs'!BT80</f>
        <v>0</v>
      </c>
      <c r="BY343" s="161">
        <f>'Benefit Inputs'!BU80</f>
        <v>0</v>
      </c>
      <c r="BZ343" s="161">
        <f>'Benefit Inputs'!BV80</f>
        <v>0</v>
      </c>
      <c r="CA343" s="161">
        <f>'Benefit Inputs'!BW80</f>
        <v>0</v>
      </c>
      <c r="CB343" s="161">
        <f>'Benefit Inputs'!BX80</f>
        <v>0</v>
      </c>
      <c r="CC343" s="161">
        <f>'Benefit Inputs'!BY80</f>
        <v>0</v>
      </c>
      <c r="CD343" s="161">
        <f>'Benefit Inputs'!BZ80</f>
        <v>0</v>
      </c>
      <c r="CE343" s="161">
        <f>'Benefit Inputs'!CA80</f>
        <v>0</v>
      </c>
      <c r="CF343" s="161">
        <f>'Benefit Inputs'!CB80</f>
        <v>0</v>
      </c>
      <c r="CG343" s="161">
        <f>'Benefit Inputs'!CC80</f>
        <v>0</v>
      </c>
      <c r="CH343" s="161">
        <f>'Benefit Inputs'!CD80</f>
        <v>0</v>
      </c>
      <c r="CI343" s="161">
        <f>'Benefit Inputs'!CE80</f>
        <v>0</v>
      </c>
      <c r="CJ343" s="161">
        <f>'Benefit Inputs'!CF80</f>
        <v>0</v>
      </c>
      <c r="CK343" s="161">
        <f>'Benefit Inputs'!CG80</f>
        <v>0</v>
      </c>
      <c r="CL343" s="161">
        <f>'Benefit Inputs'!CH80</f>
        <v>0</v>
      </c>
      <c r="CM343" s="161">
        <f>'Benefit Inputs'!CI80</f>
        <v>0</v>
      </c>
      <c r="CN343" s="161">
        <f>'Benefit Inputs'!CJ80</f>
        <v>0</v>
      </c>
      <c r="CO343" s="161">
        <f>'Benefit Inputs'!CK80</f>
        <v>0</v>
      </c>
      <c r="CP343" s="161">
        <f>'Benefit Inputs'!CL80</f>
        <v>0</v>
      </c>
    </row>
    <row r="344" spans="1:94" x14ac:dyDescent="0.3">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c r="BP344" s="161"/>
      <c r="BQ344" s="161"/>
      <c r="BR344" s="161"/>
      <c r="BS344" s="161"/>
      <c r="BT344" s="161"/>
      <c r="BU344" s="161"/>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row>
    <row r="345" spans="1:94" x14ac:dyDescent="0.3">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c r="BP345" s="161"/>
      <c r="BQ345" s="161"/>
      <c r="BR345" s="161"/>
      <c r="BS345" s="161"/>
      <c r="BT345" s="161"/>
      <c r="BU345" s="161"/>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row>
    <row r="346" spans="1:94" x14ac:dyDescent="0.3">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c r="BP346" s="161"/>
      <c r="BQ346" s="161"/>
      <c r="BR346" s="161"/>
      <c r="BS346" s="161"/>
      <c r="BT346" s="161"/>
      <c r="BU346" s="161"/>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row>
    <row r="347" spans="1:94" x14ac:dyDescent="0.3">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row>
    <row r="348" spans="1:94" x14ac:dyDescent="0.3">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c r="BP348" s="161"/>
      <c r="BQ348" s="161"/>
      <c r="BR348" s="161"/>
      <c r="BS348" s="161"/>
      <c r="BT348" s="161"/>
      <c r="BU348" s="161"/>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row>
    <row r="349" spans="1:94" x14ac:dyDescent="0.3">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c r="BP349" s="161"/>
      <c r="BQ349" s="161"/>
      <c r="BR349" s="161"/>
      <c r="BS349" s="161"/>
      <c r="BT349" s="161"/>
      <c r="BU349" s="161"/>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row>
    <row r="350" spans="1:94" x14ac:dyDescent="0.3">
      <c r="A350" s="2">
        <f>'Benefit Inputs'!A83</f>
        <v>19</v>
      </c>
      <c r="B350" s="2">
        <f>'Benefit Inputs'!$C83</f>
        <v>0</v>
      </c>
      <c r="E350" s="2">
        <f>'Benefit Inputs'!$E83</f>
        <v>0</v>
      </c>
      <c r="O350" s="2" t="s">
        <v>104</v>
      </c>
      <c r="P350" s="161">
        <f>'Benefit Inputs'!L84</f>
        <v>0</v>
      </c>
      <c r="Q350" s="161">
        <f>'Benefit Inputs'!M84</f>
        <v>0</v>
      </c>
      <c r="R350" s="161">
        <f>'Benefit Inputs'!N84</f>
        <v>0</v>
      </c>
      <c r="S350" s="161">
        <f>'Benefit Inputs'!O84</f>
        <v>0</v>
      </c>
      <c r="T350" s="161">
        <f>'Benefit Inputs'!P84</f>
        <v>0</v>
      </c>
      <c r="U350" s="161">
        <f>'Benefit Inputs'!Q84</f>
        <v>0</v>
      </c>
      <c r="V350" s="161">
        <f>'Benefit Inputs'!R84</f>
        <v>0</v>
      </c>
      <c r="W350" s="161">
        <f>'Benefit Inputs'!S84</f>
        <v>0</v>
      </c>
      <c r="X350" s="161">
        <f>'Benefit Inputs'!T84</f>
        <v>0</v>
      </c>
      <c r="Y350" s="161">
        <f>'Benefit Inputs'!U84</f>
        <v>0</v>
      </c>
      <c r="Z350" s="161">
        <f>'Benefit Inputs'!V84</f>
        <v>0</v>
      </c>
      <c r="AA350" s="161">
        <f>'Benefit Inputs'!W84</f>
        <v>0</v>
      </c>
      <c r="AB350" s="161">
        <f>'Benefit Inputs'!X84</f>
        <v>0</v>
      </c>
      <c r="AC350" s="161">
        <f>'Benefit Inputs'!Y84</f>
        <v>0</v>
      </c>
      <c r="AD350" s="161">
        <f>'Benefit Inputs'!Z84</f>
        <v>0</v>
      </c>
      <c r="AE350" s="161">
        <f>'Benefit Inputs'!AA84</f>
        <v>0</v>
      </c>
      <c r="AF350" s="161">
        <f>'Benefit Inputs'!AB84</f>
        <v>0</v>
      </c>
      <c r="AG350" s="161">
        <f>'Benefit Inputs'!AC84</f>
        <v>0</v>
      </c>
      <c r="AH350" s="161">
        <f>'Benefit Inputs'!AD84</f>
        <v>0</v>
      </c>
      <c r="AI350" s="161">
        <f>'Benefit Inputs'!AE84</f>
        <v>0</v>
      </c>
      <c r="AJ350" s="161">
        <f>'Benefit Inputs'!AF84</f>
        <v>0</v>
      </c>
      <c r="AK350" s="161">
        <f>'Benefit Inputs'!AG84</f>
        <v>0</v>
      </c>
      <c r="AL350" s="161">
        <f>'Benefit Inputs'!AH84</f>
        <v>0</v>
      </c>
      <c r="AM350" s="161">
        <f>'Benefit Inputs'!AI84</f>
        <v>0</v>
      </c>
      <c r="AN350" s="161">
        <f>'Benefit Inputs'!AJ84</f>
        <v>0</v>
      </c>
      <c r="AO350" s="161">
        <f>'Benefit Inputs'!AK84</f>
        <v>0</v>
      </c>
      <c r="AP350" s="161">
        <f>'Benefit Inputs'!AL84</f>
        <v>0</v>
      </c>
      <c r="AQ350" s="161">
        <f>'Benefit Inputs'!AM84</f>
        <v>0</v>
      </c>
      <c r="AR350" s="161">
        <f>'Benefit Inputs'!AN84</f>
        <v>0</v>
      </c>
      <c r="AS350" s="161">
        <f>'Benefit Inputs'!AO84</f>
        <v>0</v>
      </c>
      <c r="AT350" s="161">
        <f>'Benefit Inputs'!AP84</f>
        <v>0</v>
      </c>
      <c r="AU350" s="161">
        <f>'Benefit Inputs'!AQ84</f>
        <v>0</v>
      </c>
      <c r="AV350" s="161">
        <f>'Benefit Inputs'!AR84</f>
        <v>0</v>
      </c>
      <c r="AW350" s="161">
        <f>'Benefit Inputs'!AS84</f>
        <v>0</v>
      </c>
      <c r="AX350" s="161">
        <f>'Benefit Inputs'!AT84</f>
        <v>0</v>
      </c>
      <c r="AY350" s="161">
        <f>'Benefit Inputs'!AU84</f>
        <v>0</v>
      </c>
      <c r="AZ350" s="161">
        <f>'Benefit Inputs'!AV84</f>
        <v>0</v>
      </c>
      <c r="BA350" s="161">
        <f>'Benefit Inputs'!AW84</f>
        <v>0</v>
      </c>
      <c r="BB350" s="161">
        <f>'Benefit Inputs'!AX84</f>
        <v>0</v>
      </c>
      <c r="BC350" s="161">
        <f>'Benefit Inputs'!AY84</f>
        <v>0</v>
      </c>
      <c r="BD350" s="161">
        <f>'Benefit Inputs'!AZ84</f>
        <v>0</v>
      </c>
      <c r="BE350" s="161">
        <f>'Benefit Inputs'!BA84</f>
        <v>0</v>
      </c>
      <c r="BF350" s="161">
        <f>'Benefit Inputs'!BB84</f>
        <v>0</v>
      </c>
      <c r="BG350" s="161">
        <f>'Benefit Inputs'!BC84</f>
        <v>0</v>
      </c>
      <c r="BH350" s="161">
        <f>'Benefit Inputs'!BD84</f>
        <v>0</v>
      </c>
      <c r="BI350" s="161">
        <f>'Benefit Inputs'!BE84</f>
        <v>0</v>
      </c>
      <c r="BJ350" s="161">
        <f>'Benefit Inputs'!BF84</f>
        <v>0</v>
      </c>
      <c r="BK350" s="161">
        <f>'Benefit Inputs'!BG84</f>
        <v>0</v>
      </c>
      <c r="BL350" s="161">
        <f>'Benefit Inputs'!BH84</f>
        <v>0</v>
      </c>
      <c r="BM350" s="161">
        <f>'Benefit Inputs'!BI84</f>
        <v>0</v>
      </c>
      <c r="BN350" s="161">
        <f>'Benefit Inputs'!BJ84</f>
        <v>0</v>
      </c>
      <c r="BO350" s="161">
        <f>'Benefit Inputs'!BK84</f>
        <v>0</v>
      </c>
      <c r="BP350" s="161">
        <f>'Benefit Inputs'!BL84</f>
        <v>0</v>
      </c>
      <c r="BQ350" s="161">
        <f>'Benefit Inputs'!BM84</f>
        <v>0</v>
      </c>
      <c r="BR350" s="161">
        <f>'Benefit Inputs'!BN84</f>
        <v>0</v>
      </c>
      <c r="BS350" s="161">
        <f>'Benefit Inputs'!BO84</f>
        <v>0</v>
      </c>
      <c r="BT350" s="161">
        <f>'Benefit Inputs'!BP84</f>
        <v>0</v>
      </c>
      <c r="BU350" s="161">
        <f>'Benefit Inputs'!BQ84</f>
        <v>0</v>
      </c>
      <c r="BV350" s="161">
        <f>'Benefit Inputs'!BR84</f>
        <v>0</v>
      </c>
      <c r="BW350" s="161">
        <f>'Benefit Inputs'!BS84</f>
        <v>0</v>
      </c>
      <c r="BX350" s="161">
        <f>'Benefit Inputs'!BT84</f>
        <v>0</v>
      </c>
      <c r="BY350" s="161">
        <f>'Benefit Inputs'!BU84</f>
        <v>0</v>
      </c>
      <c r="BZ350" s="161">
        <f>'Benefit Inputs'!BV84</f>
        <v>0</v>
      </c>
      <c r="CA350" s="161">
        <f>'Benefit Inputs'!BW84</f>
        <v>0</v>
      </c>
      <c r="CB350" s="161">
        <f>'Benefit Inputs'!BX84</f>
        <v>0</v>
      </c>
      <c r="CC350" s="161">
        <f>'Benefit Inputs'!BY84</f>
        <v>0</v>
      </c>
      <c r="CD350" s="161">
        <f>'Benefit Inputs'!BZ84</f>
        <v>0</v>
      </c>
      <c r="CE350" s="161">
        <f>'Benefit Inputs'!CA84</f>
        <v>0</v>
      </c>
      <c r="CF350" s="161">
        <f>'Benefit Inputs'!CB84</f>
        <v>0</v>
      </c>
      <c r="CG350" s="161">
        <f>'Benefit Inputs'!CC84</f>
        <v>0</v>
      </c>
      <c r="CH350" s="161">
        <f>'Benefit Inputs'!CD84</f>
        <v>0</v>
      </c>
      <c r="CI350" s="161">
        <f>'Benefit Inputs'!CE84</f>
        <v>0</v>
      </c>
      <c r="CJ350" s="161">
        <f>'Benefit Inputs'!CF84</f>
        <v>0</v>
      </c>
      <c r="CK350" s="161">
        <f>'Benefit Inputs'!CG84</f>
        <v>0</v>
      </c>
      <c r="CL350" s="161">
        <f>'Benefit Inputs'!CH84</f>
        <v>0</v>
      </c>
      <c r="CM350" s="161">
        <f>'Benefit Inputs'!CI84</f>
        <v>0</v>
      </c>
      <c r="CN350" s="161">
        <f>'Benefit Inputs'!CJ84</f>
        <v>0</v>
      </c>
      <c r="CO350" s="161">
        <f>'Benefit Inputs'!CK84</f>
        <v>0</v>
      </c>
      <c r="CP350" s="161">
        <f>'Benefit Inputs'!CL84</f>
        <v>0</v>
      </c>
    </row>
    <row r="351" spans="1:94" x14ac:dyDescent="0.3">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c r="BP351" s="161"/>
      <c r="BQ351" s="161"/>
      <c r="BR351" s="161"/>
      <c r="BS351" s="161"/>
      <c r="BT351" s="161"/>
      <c r="BU351" s="161"/>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row>
    <row r="352" spans="1:94" x14ac:dyDescent="0.3">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row>
    <row r="353" spans="1:94" x14ac:dyDescent="0.3">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c r="BP353" s="161"/>
      <c r="BQ353" s="161"/>
      <c r="BR353" s="161"/>
      <c r="BS353" s="161"/>
      <c r="BT353" s="161"/>
      <c r="BU353" s="161"/>
      <c r="BV353" s="161"/>
      <c r="BW353" s="161"/>
      <c r="BX353" s="161"/>
      <c r="BY353" s="161"/>
      <c r="BZ353" s="161"/>
      <c r="CA353" s="161"/>
      <c r="CB353" s="161"/>
      <c r="CC353" s="161"/>
      <c r="CD353" s="161"/>
      <c r="CE353" s="161"/>
      <c r="CF353" s="161"/>
      <c r="CG353" s="161"/>
      <c r="CH353" s="161"/>
      <c r="CI353" s="161"/>
      <c r="CJ353" s="161"/>
      <c r="CK353" s="161"/>
      <c r="CL353" s="161"/>
      <c r="CM353" s="161"/>
      <c r="CN353" s="161"/>
      <c r="CO353" s="161"/>
      <c r="CP353" s="161"/>
    </row>
    <row r="354" spans="1:94" x14ac:dyDescent="0.3">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c r="BP354" s="161"/>
      <c r="BQ354" s="161"/>
      <c r="BR354" s="161"/>
      <c r="BS354" s="161"/>
      <c r="BT354" s="161"/>
      <c r="BU354" s="161"/>
      <c r="BV354" s="161"/>
      <c r="BW354" s="161"/>
      <c r="BX354" s="161"/>
      <c r="BY354" s="161"/>
      <c r="BZ354" s="161"/>
      <c r="CA354" s="161"/>
      <c r="CB354" s="161"/>
      <c r="CC354" s="161"/>
      <c r="CD354" s="161"/>
      <c r="CE354" s="161"/>
      <c r="CF354" s="161"/>
      <c r="CG354" s="161"/>
      <c r="CH354" s="161"/>
      <c r="CI354" s="161"/>
      <c r="CJ354" s="161"/>
      <c r="CK354" s="161"/>
      <c r="CL354" s="161"/>
      <c r="CM354" s="161"/>
      <c r="CN354" s="161"/>
      <c r="CO354" s="161"/>
      <c r="CP354" s="161"/>
    </row>
    <row r="355" spans="1:94" x14ac:dyDescent="0.3">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c r="BP355" s="161"/>
      <c r="BQ355" s="161"/>
      <c r="BR355" s="161"/>
      <c r="BS355" s="161"/>
      <c r="BT355" s="161"/>
      <c r="BU355" s="161"/>
      <c r="BV355" s="161"/>
      <c r="BW355" s="161"/>
      <c r="BX355" s="161"/>
      <c r="BY355" s="161"/>
      <c r="BZ355" s="161"/>
      <c r="CA355" s="161"/>
      <c r="CB355" s="161"/>
      <c r="CC355" s="161"/>
      <c r="CD355" s="161"/>
      <c r="CE355" s="161"/>
      <c r="CF355" s="161"/>
      <c r="CG355" s="161"/>
      <c r="CH355" s="161"/>
      <c r="CI355" s="161"/>
      <c r="CJ355" s="161"/>
      <c r="CK355" s="161"/>
      <c r="CL355" s="161"/>
      <c r="CM355" s="161"/>
      <c r="CN355" s="161"/>
      <c r="CO355" s="161"/>
      <c r="CP355" s="161"/>
    </row>
    <row r="356" spans="1:94" x14ac:dyDescent="0.3">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c r="BP356" s="161"/>
      <c r="BQ356" s="161"/>
      <c r="BR356" s="161"/>
      <c r="BS356" s="161"/>
      <c r="BT356" s="161"/>
      <c r="BU356" s="161"/>
      <c r="BV356" s="161"/>
      <c r="BW356" s="161"/>
      <c r="BX356" s="161"/>
      <c r="BY356" s="161"/>
      <c r="BZ356" s="161"/>
      <c r="CA356" s="161"/>
      <c r="CB356" s="161"/>
      <c r="CC356" s="161"/>
      <c r="CD356" s="161"/>
      <c r="CE356" s="161"/>
      <c r="CF356" s="161"/>
      <c r="CG356" s="161"/>
      <c r="CH356" s="161"/>
      <c r="CI356" s="161"/>
      <c r="CJ356" s="161"/>
      <c r="CK356" s="161"/>
      <c r="CL356" s="161"/>
      <c r="CM356" s="161"/>
      <c r="CN356" s="161"/>
      <c r="CO356" s="161"/>
      <c r="CP356" s="161"/>
    </row>
    <row r="357" spans="1:94" x14ac:dyDescent="0.3">
      <c r="A357" s="2">
        <f>'Benefit Inputs'!A87</f>
        <v>20</v>
      </c>
      <c r="B357" s="2">
        <f>'Benefit Inputs'!$C87</f>
        <v>0</v>
      </c>
      <c r="E357" s="2">
        <f>'Benefit Inputs'!$E87</f>
        <v>0</v>
      </c>
      <c r="O357" s="2" t="s">
        <v>104</v>
      </c>
      <c r="P357" s="161">
        <f>'Benefit Inputs'!L88</f>
        <v>0</v>
      </c>
      <c r="Q357" s="161">
        <f>'Benefit Inputs'!M88</f>
        <v>0</v>
      </c>
      <c r="R357" s="161">
        <f>'Benefit Inputs'!N88</f>
        <v>0</v>
      </c>
      <c r="S357" s="161">
        <f>'Benefit Inputs'!O88</f>
        <v>0</v>
      </c>
      <c r="T357" s="161">
        <f>'Benefit Inputs'!P88</f>
        <v>0</v>
      </c>
      <c r="U357" s="161">
        <f>'Benefit Inputs'!Q88</f>
        <v>0</v>
      </c>
      <c r="V357" s="161">
        <f>'Benefit Inputs'!R88</f>
        <v>0</v>
      </c>
      <c r="W357" s="161">
        <f>'Benefit Inputs'!S88</f>
        <v>0</v>
      </c>
      <c r="X357" s="161">
        <f>'Benefit Inputs'!T88</f>
        <v>0</v>
      </c>
      <c r="Y357" s="161">
        <f>'Benefit Inputs'!U88</f>
        <v>0</v>
      </c>
      <c r="Z357" s="161">
        <f>'Benefit Inputs'!V88</f>
        <v>0</v>
      </c>
      <c r="AA357" s="161">
        <f>'Benefit Inputs'!W88</f>
        <v>0</v>
      </c>
      <c r="AB357" s="161">
        <f>'Benefit Inputs'!X88</f>
        <v>0</v>
      </c>
      <c r="AC357" s="161">
        <f>'Benefit Inputs'!Y88</f>
        <v>0</v>
      </c>
      <c r="AD357" s="161">
        <f>'Benefit Inputs'!Z88</f>
        <v>0</v>
      </c>
      <c r="AE357" s="161">
        <f>'Benefit Inputs'!AA88</f>
        <v>0</v>
      </c>
      <c r="AF357" s="161">
        <f>'Benefit Inputs'!AB88</f>
        <v>0</v>
      </c>
      <c r="AG357" s="161">
        <f>'Benefit Inputs'!AC88</f>
        <v>0</v>
      </c>
      <c r="AH357" s="161">
        <f>'Benefit Inputs'!AD88</f>
        <v>0</v>
      </c>
      <c r="AI357" s="161">
        <f>'Benefit Inputs'!AE88</f>
        <v>0</v>
      </c>
      <c r="AJ357" s="161">
        <f>'Benefit Inputs'!AF88</f>
        <v>0</v>
      </c>
      <c r="AK357" s="161">
        <f>'Benefit Inputs'!AG88</f>
        <v>0</v>
      </c>
      <c r="AL357" s="161">
        <f>'Benefit Inputs'!AH88</f>
        <v>0</v>
      </c>
      <c r="AM357" s="161">
        <f>'Benefit Inputs'!AI88</f>
        <v>0</v>
      </c>
      <c r="AN357" s="161">
        <f>'Benefit Inputs'!AJ88</f>
        <v>0</v>
      </c>
      <c r="AO357" s="161">
        <f>'Benefit Inputs'!AK88</f>
        <v>0</v>
      </c>
      <c r="AP357" s="161">
        <f>'Benefit Inputs'!AL88</f>
        <v>0</v>
      </c>
      <c r="AQ357" s="161">
        <f>'Benefit Inputs'!AM88</f>
        <v>0</v>
      </c>
      <c r="AR357" s="161">
        <f>'Benefit Inputs'!AN88</f>
        <v>0</v>
      </c>
      <c r="AS357" s="161">
        <f>'Benefit Inputs'!AO88</f>
        <v>0</v>
      </c>
      <c r="AT357" s="161">
        <f>'Benefit Inputs'!AP88</f>
        <v>0</v>
      </c>
      <c r="AU357" s="161">
        <f>'Benefit Inputs'!AQ88</f>
        <v>0</v>
      </c>
      <c r="AV357" s="161">
        <f>'Benefit Inputs'!AR88</f>
        <v>0</v>
      </c>
      <c r="AW357" s="161">
        <f>'Benefit Inputs'!AS88</f>
        <v>0</v>
      </c>
      <c r="AX357" s="161">
        <f>'Benefit Inputs'!AT88</f>
        <v>0</v>
      </c>
      <c r="AY357" s="161">
        <f>'Benefit Inputs'!AU88</f>
        <v>0</v>
      </c>
      <c r="AZ357" s="161">
        <f>'Benefit Inputs'!AV88</f>
        <v>0</v>
      </c>
      <c r="BA357" s="161">
        <f>'Benefit Inputs'!AW88</f>
        <v>0</v>
      </c>
      <c r="BB357" s="161">
        <f>'Benefit Inputs'!AX88</f>
        <v>0</v>
      </c>
      <c r="BC357" s="161">
        <f>'Benefit Inputs'!AY88</f>
        <v>0</v>
      </c>
      <c r="BD357" s="161">
        <f>'Benefit Inputs'!AZ88</f>
        <v>0</v>
      </c>
      <c r="BE357" s="161">
        <f>'Benefit Inputs'!BA88</f>
        <v>0</v>
      </c>
      <c r="BF357" s="161">
        <f>'Benefit Inputs'!BB88</f>
        <v>0</v>
      </c>
      <c r="BG357" s="161">
        <f>'Benefit Inputs'!BC88</f>
        <v>0</v>
      </c>
      <c r="BH357" s="161">
        <f>'Benefit Inputs'!BD88</f>
        <v>0</v>
      </c>
      <c r="BI357" s="161">
        <f>'Benefit Inputs'!BE88</f>
        <v>0</v>
      </c>
      <c r="BJ357" s="161">
        <f>'Benefit Inputs'!BF88</f>
        <v>0</v>
      </c>
      <c r="BK357" s="161">
        <f>'Benefit Inputs'!BG88</f>
        <v>0</v>
      </c>
      <c r="BL357" s="161">
        <f>'Benefit Inputs'!BH88</f>
        <v>0</v>
      </c>
      <c r="BM357" s="161">
        <f>'Benefit Inputs'!BI88</f>
        <v>0</v>
      </c>
      <c r="BN357" s="161">
        <f>'Benefit Inputs'!BJ88</f>
        <v>0</v>
      </c>
      <c r="BO357" s="161">
        <f>'Benefit Inputs'!BK88</f>
        <v>0</v>
      </c>
      <c r="BP357" s="161">
        <f>'Benefit Inputs'!BL88</f>
        <v>0</v>
      </c>
      <c r="BQ357" s="161">
        <f>'Benefit Inputs'!BM88</f>
        <v>0</v>
      </c>
      <c r="BR357" s="161">
        <f>'Benefit Inputs'!BN88</f>
        <v>0</v>
      </c>
      <c r="BS357" s="161">
        <f>'Benefit Inputs'!BO88</f>
        <v>0</v>
      </c>
      <c r="BT357" s="161">
        <f>'Benefit Inputs'!BP88</f>
        <v>0</v>
      </c>
      <c r="BU357" s="161">
        <f>'Benefit Inputs'!BQ88</f>
        <v>0</v>
      </c>
      <c r="BV357" s="161">
        <f>'Benefit Inputs'!BR88</f>
        <v>0</v>
      </c>
      <c r="BW357" s="161">
        <f>'Benefit Inputs'!BS88</f>
        <v>0</v>
      </c>
      <c r="BX357" s="161">
        <f>'Benefit Inputs'!BT88</f>
        <v>0</v>
      </c>
      <c r="BY357" s="161">
        <f>'Benefit Inputs'!BU88</f>
        <v>0</v>
      </c>
      <c r="BZ357" s="161">
        <f>'Benefit Inputs'!BV88</f>
        <v>0</v>
      </c>
      <c r="CA357" s="161">
        <f>'Benefit Inputs'!BW88</f>
        <v>0</v>
      </c>
      <c r="CB357" s="161">
        <f>'Benefit Inputs'!BX88</f>
        <v>0</v>
      </c>
      <c r="CC357" s="161">
        <f>'Benefit Inputs'!BY88</f>
        <v>0</v>
      </c>
      <c r="CD357" s="161">
        <f>'Benefit Inputs'!BZ88</f>
        <v>0</v>
      </c>
      <c r="CE357" s="161">
        <f>'Benefit Inputs'!CA88</f>
        <v>0</v>
      </c>
      <c r="CF357" s="161">
        <f>'Benefit Inputs'!CB88</f>
        <v>0</v>
      </c>
      <c r="CG357" s="161">
        <f>'Benefit Inputs'!CC88</f>
        <v>0</v>
      </c>
      <c r="CH357" s="161">
        <f>'Benefit Inputs'!CD88</f>
        <v>0</v>
      </c>
      <c r="CI357" s="161">
        <f>'Benefit Inputs'!CE88</f>
        <v>0</v>
      </c>
      <c r="CJ357" s="161">
        <f>'Benefit Inputs'!CF88</f>
        <v>0</v>
      </c>
      <c r="CK357" s="161">
        <f>'Benefit Inputs'!CG88</f>
        <v>0</v>
      </c>
      <c r="CL357" s="161">
        <f>'Benefit Inputs'!CH88</f>
        <v>0</v>
      </c>
      <c r="CM357" s="161">
        <f>'Benefit Inputs'!CI88</f>
        <v>0</v>
      </c>
      <c r="CN357" s="161">
        <f>'Benefit Inputs'!CJ88</f>
        <v>0</v>
      </c>
      <c r="CO357" s="161">
        <f>'Benefit Inputs'!CK88</f>
        <v>0</v>
      </c>
      <c r="CP357" s="161">
        <f>'Benefit Inputs'!CL88</f>
        <v>0</v>
      </c>
    </row>
    <row r="358" spans="1:94" x14ac:dyDescent="0.3">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c r="BP358" s="161"/>
      <c r="BQ358" s="161"/>
      <c r="BR358" s="161"/>
      <c r="BS358" s="161"/>
      <c r="BT358" s="161"/>
      <c r="BU358" s="161"/>
      <c r="BV358" s="161"/>
      <c r="BW358" s="161"/>
      <c r="BX358" s="161"/>
      <c r="BY358" s="161"/>
      <c r="BZ358" s="161"/>
      <c r="CA358" s="161"/>
      <c r="CB358" s="161"/>
      <c r="CC358" s="161"/>
      <c r="CD358" s="161"/>
      <c r="CE358" s="161"/>
      <c r="CF358" s="161"/>
      <c r="CG358" s="161"/>
      <c r="CH358" s="161"/>
      <c r="CI358" s="161"/>
      <c r="CJ358" s="161"/>
      <c r="CK358" s="161"/>
      <c r="CL358" s="161"/>
      <c r="CM358" s="161"/>
      <c r="CN358" s="161"/>
      <c r="CO358" s="161"/>
      <c r="CP358" s="161"/>
    </row>
    <row r="359" spans="1:94" x14ac:dyDescent="0.3">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c r="BP359" s="161"/>
      <c r="BQ359" s="161"/>
      <c r="BR359" s="161"/>
      <c r="BS359" s="161"/>
      <c r="BT359" s="161"/>
      <c r="BU359" s="161"/>
      <c r="BV359" s="161"/>
      <c r="BW359" s="161"/>
      <c r="BX359" s="161"/>
      <c r="BY359" s="161"/>
      <c r="BZ359" s="161"/>
      <c r="CA359" s="161"/>
      <c r="CB359" s="161"/>
      <c r="CC359" s="161"/>
      <c r="CD359" s="161"/>
      <c r="CE359" s="161"/>
      <c r="CF359" s="161"/>
      <c r="CG359" s="161"/>
      <c r="CH359" s="161"/>
      <c r="CI359" s="161"/>
      <c r="CJ359" s="161"/>
      <c r="CK359" s="161"/>
      <c r="CL359" s="161"/>
      <c r="CM359" s="161"/>
      <c r="CN359" s="161"/>
      <c r="CO359" s="161"/>
      <c r="CP359" s="161"/>
    </row>
    <row r="360" spans="1:94" x14ac:dyDescent="0.3">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c r="BP360" s="161"/>
      <c r="BQ360" s="161"/>
      <c r="BR360" s="161"/>
      <c r="BS360" s="161"/>
      <c r="BT360" s="161"/>
      <c r="BU360" s="161"/>
      <c r="BV360" s="161"/>
      <c r="BW360" s="161"/>
      <c r="BX360" s="161"/>
      <c r="BY360" s="161"/>
      <c r="BZ360" s="161"/>
      <c r="CA360" s="161"/>
      <c r="CB360" s="161"/>
      <c r="CC360" s="161"/>
      <c r="CD360" s="161"/>
      <c r="CE360" s="161"/>
      <c r="CF360" s="161"/>
      <c r="CG360" s="161"/>
      <c r="CH360" s="161"/>
      <c r="CI360" s="161"/>
      <c r="CJ360" s="161"/>
      <c r="CK360" s="161"/>
      <c r="CL360" s="161"/>
      <c r="CM360" s="161"/>
      <c r="CN360" s="161"/>
      <c r="CO360" s="161"/>
      <c r="CP360" s="161"/>
    </row>
    <row r="361" spans="1:94" x14ac:dyDescent="0.3">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c r="BP361" s="161"/>
      <c r="BQ361" s="161"/>
      <c r="BR361" s="161"/>
      <c r="BS361" s="161"/>
      <c r="BT361" s="161"/>
      <c r="BU361" s="161"/>
      <c r="BV361" s="161"/>
      <c r="BW361" s="161"/>
      <c r="BX361" s="161"/>
      <c r="BY361" s="161"/>
      <c r="BZ361" s="161"/>
      <c r="CA361" s="161"/>
      <c r="CB361" s="161"/>
      <c r="CC361" s="161"/>
      <c r="CD361" s="161"/>
      <c r="CE361" s="161"/>
      <c r="CF361" s="161"/>
      <c r="CG361" s="161"/>
      <c r="CH361" s="161"/>
      <c r="CI361" s="161"/>
      <c r="CJ361" s="161"/>
      <c r="CK361" s="161"/>
      <c r="CL361" s="161"/>
      <c r="CM361" s="161"/>
      <c r="CN361" s="161"/>
      <c r="CO361" s="161"/>
      <c r="CP361" s="161"/>
    </row>
    <row r="362" spans="1:94" x14ac:dyDescent="0.3">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c r="BP362" s="161"/>
      <c r="BQ362" s="161"/>
      <c r="BR362" s="161"/>
      <c r="BS362" s="161"/>
      <c r="BT362" s="161"/>
      <c r="BU362" s="161"/>
      <c r="BV362" s="161"/>
      <c r="BW362" s="161"/>
      <c r="BX362" s="161"/>
      <c r="BY362" s="161"/>
      <c r="BZ362" s="161"/>
      <c r="CA362" s="161"/>
      <c r="CB362" s="161"/>
      <c r="CC362" s="161"/>
      <c r="CD362" s="161"/>
      <c r="CE362" s="161"/>
      <c r="CF362" s="161"/>
      <c r="CG362" s="161"/>
      <c r="CH362" s="161"/>
      <c r="CI362" s="161"/>
      <c r="CJ362" s="161"/>
      <c r="CK362" s="161"/>
      <c r="CL362" s="161"/>
      <c r="CM362" s="161"/>
      <c r="CN362" s="161"/>
      <c r="CO362" s="161"/>
      <c r="CP362" s="161"/>
    </row>
    <row r="363" spans="1:94" x14ac:dyDescent="0.3">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c r="BP363" s="161"/>
      <c r="BQ363" s="161"/>
      <c r="BR363" s="161"/>
      <c r="BS363" s="161"/>
      <c r="BT363" s="161"/>
      <c r="BU363" s="161"/>
      <c r="BV363" s="161"/>
      <c r="BW363" s="161"/>
      <c r="BX363" s="161"/>
      <c r="BY363" s="161"/>
      <c r="BZ363" s="161"/>
      <c r="CA363" s="161"/>
      <c r="CB363" s="161"/>
      <c r="CC363" s="161"/>
      <c r="CD363" s="161"/>
      <c r="CE363" s="161"/>
      <c r="CF363" s="161"/>
      <c r="CG363" s="161"/>
      <c r="CH363" s="161"/>
      <c r="CI363" s="161"/>
      <c r="CJ363" s="161"/>
      <c r="CK363" s="161"/>
      <c r="CL363" s="161"/>
      <c r="CM363" s="161"/>
      <c r="CN363" s="161"/>
      <c r="CO363" s="161"/>
      <c r="CP363" s="161"/>
    </row>
    <row r="364" spans="1:94" x14ac:dyDescent="0.3">
      <c r="A364" s="2">
        <f>'Benefit Inputs'!A91</f>
        <v>21</v>
      </c>
      <c r="B364" s="2">
        <f>'Benefit Inputs'!$C91</f>
        <v>0</v>
      </c>
      <c r="E364" s="2">
        <f>'Benefit Inputs'!$E91</f>
        <v>0</v>
      </c>
      <c r="O364" s="2" t="s">
        <v>104</v>
      </c>
      <c r="P364" s="161">
        <f>'Benefit Inputs'!L92</f>
        <v>0</v>
      </c>
      <c r="Q364" s="161">
        <f>'Benefit Inputs'!M92</f>
        <v>0</v>
      </c>
      <c r="R364" s="161">
        <f>'Benefit Inputs'!N92</f>
        <v>0</v>
      </c>
      <c r="S364" s="161">
        <f>'Benefit Inputs'!O92</f>
        <v>0</v>
      </c>
      <c r="T364" s="161">
        <f>'Benefit Inputs'!P92</f>
        <v>0</v>
      </c>
      <c r="U364" s="161">
        <f>'Benefit Inputs'!Q92</f>
        <v>0</v>
      </c>
      <c r="V364" s="161">
        <f>'Benefit Inputs'!R92</f>
        <v>0</v>
      </c>
      <c r="W364" s="161">
        <f>'Benefit Inputs'!S92</f>
        <v>0</v>
      </c>
      <c r="X364" s="161">
        <f>'Benefit Inputs'!T92</f>
        <v>0</v>
      </c>
      <c r="Y364" s="161">
        <f>'Benefit Inputs'!U92</f>
        <v>0</v>
      </c>
      <c r="Z364" s="161">
        <f>'Benefit Inputs'!V92</f>
        <v>0</v>
      </c>
      <c r="AA364" s="161">
        <f>'Benefit Inputs'!W92</f>
        <v>0</v>
      </c>
      <c r="AB364" s="161">
        <f>'Benefit Inputs'!X92</f>
        <v>0</v>
      </c>
      <c r="AC364" s="161">
        <f>'Benefit Inputs'!Y92</f>
        <v>0</v>
      </c>
      <c r="AD364" s="161">
        <f>'Benefit Inputs'!Z92</f>
        <v>0</v>
      </c>
      <c r="AE364" s="161">
        <f>'Benefit Inputs'!AA92</f>
        <v>0</v>
      </c>
      <c r="AF364" s="161">
        <f>'Benefit Inputs'!AB92</f>
        <v>0</v>
      </c>
      <c r="AG364" s="161">
        <f>'Benefit Inputs'!AC92</f>
        <v>0</v>
      </c>
      <c r="AH364" s="161">
        <f>'Benefit Inputs'!AD92</f>
        <v>0</v>
      </c>
      <c r="AI364" s="161">
        <f>'Benefit Inputs'!AE92</f>
        <v>0</v>
      </c>
      <c r="AJ364" s="161">
        <f>'Benefit Inputs'!AF92</f>
        <v>0</v>
      </c>
      <c r="AK364" s="161">
        <f>'Benefit Inputs'!AG92</f>
        <v>0</v>
      </c>
      <c r="AL364" s="161">
        <f>'Benefit Inputs'!AH92</f>
        <v>0</v>
      </c>
      <c r="AM364" s="161">
        <f>'Benefit Inputs'!AI92</f>
        <v>0</v>
      </c>
      <c r="AN364" s="161">
        <f>'Benefit Inputs'!AJ92</f>
        <v>0</v>
      </c>
      <c r="AO364" s="161">
        <f>'Benefit Inputs'!AK92</f>
        <v>0</v>
      </c>
      <c r="AP364" s="161">
        <f>'Benefit Inputs'!AL92</f>
        <v>0</v>
      </c>
      <c r="AQ364" s="161">
        <f>'Benefit Inputs'!AM92</f>
        <v>0</v>
      </c>
      <c r="AR364" s="161">
        <f>'Benefit Inputs'!AN92</f>
        <v>0</v>
      </c>
      <c r="AS364" s="161">
        <f>'Benefit Inputs'!AO92</f>
        <v>0</v>
      </c>
      <c r="AT364" s="161">
        <f>'Benefit Inputs'!AP92</f>
        <v>0</v>
      </c>
      <c r="AU364" s="161">
        <f>'Benefit Inputs'!AQ92</f>
        <v>0</v>
      </c>
      <c r="AV364" s="161">
        <f>'Benefit Inputs'!AR92</f>
        <v>0</v>
      </c>
      <c r="AW364" s="161">
        <f>'Benefit Inputs'!AS92</f>
        <v>0</v>
      </c>
      <c r="AX364" s="161">
        <f>'Benefit Inputs'!AT92</f>
        <v>0</v>
      </c>
      <c r="AY364" s="161">
        <f>'Benefit Inputs'!AU92</f>
        <v>0</v>
      </c>
      <c r="AZ364" s="161">
        <f>'Benefit Inputs'!AV92</f>
        <v>0</v>
      </c>
      <c r="BA364" s="161">
        <f>'Benefit Inputs'!AW92</f>
        <v>0</v>
      </c>
      <c r="BB364" s="161">
        <f>'Benefit Inputs'!AX92</f>
        <v>0</v>
      </c>
      <c r="BC364" s="161">
        <f>'Benefit Inputs'!AY92</f>
        <v>0</v>
      </c>
      <c r="BD364" s="161">
        <f>'Benefit Inputs'!AZ92</f>
        <v>0</v>
      </c>
      <c r="BE364" s="161">
        <f>'Benefit Inputs'!BA92</f>
        <v>0</v>
      </c>
      <c r="BF364" s="161">
        <f>'Benefit Inputs'!BB92</f>
        <v>0</v>
      </c>
      <c r="BG364" s="161">
        <f>'Benefit Inputs'!BC92</f>
        <v>0</v>
      </c>
      <c r="BH364" s="161">
        <f>'Benefit Inputs'!BD92</f>
        <v>0</v>
      </c>
      <c r="BI364" s="161">
        <f>'Benefit Inputs'!BE92</f>
        <v>0</v>
      </c>
      <c r="BJ364" s="161">
        <f>'Benefit Inputs'!BF92</f>
        <v>0</v>
      </c>
      <c r="BK364" s="161">
        <f>'Benefit Inputs'!BG92</f>
        <v>0</v>
      </c>
      <c r="BL364" s="161">
        <f>'Benefit Inputs'!BH92</f>
        <v>0</v>
      </c>
      <c r="BM364" s="161">
        <f>'Benefit Inputs'!BI92</f>
        <v>0</v>
      </c>
      <c r="BN364" s="161">
        <f>'Benefit Inputs'!BJ92</f>
        <v>0</v>
      </c>
      <c r="BO364" s="161">
        <f>'Benefit Inputs'!BK92</f>
        <v>0</v>
      </c>
      <c r="BP364" s="161">
        <f>'Benefit Inputs'!BL92</f>
        <v>0</v>
      </c>
      <c r="BQ364" s="161">
        <f>'Benefit Inputs'!BM92</f>
        <v>0</v>
      </c>
      <c r="BR364" s="161">
        <f>'Benefit Inputs'!BN92</f>
        <v>0</v>
      </c>
      <c r="BS364" s="161">
        <f>'Benefit Inputs'!BO92</f>
        <v>0</v>
      </c>
      <c r="BT364" s="161">
        <f>'Benefit Inputs'!BP92</f>
        <v>0</v>
      </c>
      <c r="BU364" s="161">
        <f>'Benefit Inputs'!BQ92</f>
        <v>0</v>
      </c>
      <c r="BV364" s="161">
        <f>'Benefit Inputs'!BR92</f>
        <v>0</v>
      </c>
      <c r="BW364" s="161">
        <f>'Benefit Inputs'!BS92</f>
        <v>0</v>
      </c>
      <c r="BX364" s="161">
        <f>'Benefit Inputs'!BT92</f>
        <v>0</v>
      </c>
      <c r="BY364" s="161">
        <f>'Benefit Inputs'!BU92</f>
        <v>0</v>
      </c>
      <c r="BZ364" s="161">
        <f>'Benefit Inputs'!BV92</f>
        <v>0</v>
      </c>
      <c r="CA364" s="161">
        <f>'Benefit Inputs'!BW92</f>
        <v>0</v>
      </c>
      <c r="CB364" s="161">
        <f>'Benefit Inputs'!BX92</f>
        <v>0</v>
      </c>
      <c r="CC364" s="161">
        <f>'Benefit Inputs'!BY92</f>
        <v>0</v>
      </c>
      <c r="CD364" s="161">
        <f>'Benefit Inputs'!BZ92</f>
        <v>0</v>
      </c>
      <c r="CE364" s="161">
        <f>'Benefit Inputs'!CA92</f>
        <v>0</v>
      </c>
      <c r="CF364" s="161">
        <f>'Benefit Inputs'!CB92</f>
        <v>0</v>
      </c>
      <c r="CG364" s="161">
        <f>'Benefit Inputs'!CC92</f>
        <v>0</v>
      </c>
      <c r="CH364" s="161">
        <f>'Benefit Inputs'!CD92</f>
        <v>0</v>
      </c>
      <c r="CI364" s="161">
        <f>'Benefit Inputs'!CE92</f>
        <v>0</v>
      </c>
      <c r="CJ364" s="161">
        <f>'Benefit Inputs'!CF92</f>
        <v>0</v>
      </c>
      <c r="CK364" s="161">
        <f>'Benefit Inputs'!CG92</f>
        <v>0</v>
      </c>
      <c r="CL364" s="161">
        <f>'Benefit Inputs'!CH92</f>
        <v>0</v>
      </c>
      <c r="CM364" s="161">
        <f>'Benefit Inputs'!CI92</f>
        <v>0</v>
      </c>
      <c r="CN364" s="161">
        <f>'Benefit Inputs'!CJ92</f>
        <v>0</v>
      </c>
      <c r="CO364" s="161">
        <f>'Benefit Inputs'!CK92</f>
        <v>0</v>
      </c>
      <c r="CP364" s="161">
        <f>'Benefit Inputs'!CL92</f>
        <v>0</v>
      </c>
    </row>
    <row r="365" spans="1:94" x14ac:dyDescent="0.3">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c r="BP365" s="161"/>
      <c r="BQ365" s="161"/>
      <c r="BR365" s="161"/>
      <c r="BS365" s="161"/>
      <c r="BT365" s="161"/>
      <c r="BU365" s="161"/>
      <c r="BV365" s="161"/>
      <c r="BW365" s="161"/>
      <c r="BX365" s="161"/>
      <c r="BY365" s="161"/>
      <c r="BZ365" s="161"/>
      <c r="CA365" s="161"/>
      <c r="CB365" s="161"/>
      <c r="CC365" s="161"/>
      <c r="CD365" s="161"/>
      <c r="CE365" s="161"/>
      <c r="CF365" s="161"/>
      <c r="CG365" s="161"/>
      <c r="CH365" s="161"/>
      <c r="CI365" s="161"/>
      <c r="CJ365" s="161"/>
      <c r="CK365" s="161"/>
      <c r="CL365" s="161"/>
      <c r="CM365" s="161"/>
      <c r="CN365" s="161"/>
      <c r="CO365" s="161"/>
      <c r="CP365" s="161"/>
    </row>
    <row r="366" spans="1:94" x14ac:dyDescent="0.3">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c r="BP366" s="161"/>
      <c r="BQ366" s="161"/>
      <c r="BR366" s="161"/>
      <c r="BS366" s="161"/>
      <c r="BT366" s="161"/>
      <c r="BU366" s="161"/>
      <c r="BV366" s="161"/>
      <c r="BW366" s="161"/>
      <c r="BX366" s="161"/>
      <c r="BY366" s="161"/>
      <c r="BZ366" s="161"/>
      <c r="CA366" s="161"/>
      <c r="CB366" s="161"/>
      <c r="CC366" s="161"/>
      <c r="CD366" s="161"/>
      <c r="CE366" s="161"/>
      <c r="CF366" s="161"/>
      <c r="CG366" s="161"/>
      <c r="CH366" s="161"/>
      <c r="CI366" s="161"/>
      <c r="CJ366" s="161"/>
      <c r="CK366" s="161"/>
      <c r="CL366" s="161"/>
      <c r="CM366" s="161"/>
      <c r="CN366" s="161"/>
      <c r="CO366" s="161"/>
      <c r="CP366" s="161"/>
    </row>
    <row r="367" spans="1:94" x14ac:dyDescent="0.3">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c r="BP367" s="161"/>
      <c r="BQ367" s="161"/>
      <c r="BR367" s="161"/>
      <c r="BS367" s="161"/>
      <c r="BT367" s="161"/>
      <c r="BU367" s="161"/>
      <c r="BV367" s="161"/>
      <c r="BW367" s="161"/>
      <c r="BX367" s="161"/>
      <c r="BY367" s="161"/>
      <c r="BZ367" s="161"/>
      <c r="CA367" s="161"/>
      <c r="CB367" s="161"/>
      <c r="CC367" s="161"/>
      <c r="CD367" s="161"/>
      <c r="CE367" s="161"/>
      <c r="CF367" s="161"/>
      <c r="CG367" s="161"/>
      <c r="CH367" s="161"/>
      <c r="CI367" s="161"/>
      <c r="CJ367" s="161"/>
      <c r="CK367" s="161"/>
      <c r="CL367" s="161"/>
      <c r="CM367" s="161"/>
      <c r="CN367" s="161"/>
      <c r="CO367" s="161"/>
      <c r="CP367" s="161"/>
    </row>
    <row r="368" spans="1:94" x14ac:dyDescent="0.3">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c r="BP368" s="161"/>
      <c r="BQ368" s="161"/>
      <c r="BR368" s="161"/>
      <c r="BS368" s="161"/>
      <c r="BT368" s="161"/>
      <c r="BU368" s="161"/>
      <c r="BV368" s="161"/>
      <c r="BW368" s="161"/>
      <c r="BX368" s="161"/>
      <c r="BY368" s="161"/>
      <c r="BZ368" s="161"/>
      <c r="CA368" s="161"/>
      <c r="CB368" s="161"/>
      <c r="CC368" s="161"/>
      <c r="CD368" s="161"/>
      <c r="CE368" s="161"/>
      <c r="CF368" s="161"/>
      <c r="CG368" s="161"/>
      <c r="CH368" s="161"/>
      <c r="CI368" s="161"/>
      <c r="CJ368" s="161"/>
      <c r="CK368" s="161"/>
      <c r="CL368" s="161"/>
      <c r="CM368" s="161"/>
      <c r="CN368" s="161"/>
      <c r="CO368" s="161"/>
      <c r="CP368" s="161"/>
    </row>
    <row r="369" spans="1:94" x14ac:dyDescent="0.3">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c r="BP369" s="161"/>
      <c r="BQ369" s="161"/>
      <c r="BR369" s="161"/>
      <c r="BS369" s="161"/>
      <c r="BT369" s="161"/>
      <c r="BU369" s="161"/>
      <c r="BV369" s="161"/>
      <c r="BW369" s="161"/>
      <c r="BX369" s="161"/>
      <c r="BY369" s="161"/>
      <c r="BZ369" s="161"/>
      <c r="CA369" s="161"/>
      <c r="CB369" s="161"/>
      <c r="CC369" s="161"/>
      <c r="CD369" s="161"/>
      <c r="CE369" s="161"/>
      <c r="CF369" s="161"/>
      <c r="CG369" s="161"/>
      <c r="CH369" s="161"/>
      <c r="CI369" s="161"/>
      <c r="CJ369" s="161"/>
      <c r="CK369" s="161"/>
      <c r="CL369" s="161"/>
      <c r="CM369" s="161"/>
      <c r="CN369" s="161"/>
      <c r="CO369" s="161"/>
      <c r="CP369" s="161"/>
    </row>
    <row r="370" spans="1:94" x14ac:dyDescent="0.3">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c r="BP370" s="161"/>
      <c r="BQ370" s="161"/>
      <c r="BR370" s="161"/>
      <c r="BS370" s="161"/>
      <c r="BT370" s="161"/>
      <c r="BU370" s="161"/>
      <c r="BV370" s="161"/>
      <c r="BW370" s="161"/>
      <c r="BX370" s="161"/>
      <c r="BY370" s="161"/>
      <c r="BZ370" s="161"/>
      <c r="CA370" s="161"/>
      <c r="CB370" s="161"/>
      <c r="CC370" s="161"/>
      <c r="CD370" s="161"/>
      <c r="CE370" s="161"/>
      <c r="CF370" s="161"/>
      <c r="CG370" s="161"/>
      <c r="CH370" s="161"/>
      <c r="CI370" s="161"/>
      <c r="CJ370" s="161"/>
      <c r="CK370" s="161"/>
      <c r="CL370" s="161"/>
      <c r="CM370" s="161"/>
      <c r="CN370" s="161"/>
      <c r="CO370" s="161"/>
      <c r="CP370" s="161"/>
    </row>
    <row r="371" spans="1:94" x14ac:dyDescent="0.3">
      <c r="A371" s="2">
        <f>'Benefit Inputs'!A95</f>
        <v>22</v>
      </c>
      <c r="B371" s="2">
        <f>'Benefit Inputs'!$C95</f>
        <v>0</v>
      </c>
      <c r="E371" s="2">
        <f>'Benefit Inputs'!$E95</f>
        <v>0</v>
      </c>
      <c r="O371" s="2" t="s">
        <v>104</v>
      </c>
      <c r="P371" s="161">
        <f>'Benefit Inputs'!L96</f>
        <v>0</v>
      </c>
      <c r="Q371" s="161">
        <f>'Benefit Inputs'!M96</f>
        <v>0</v>
      </c>
      <c r="R371" s="161">
        <f>'Benefit Inputs'!N96</f>
        <v>0</v>
      </c>
      <c r="S371" s="161">
        <f>'Benefit Inputs'!O96</f>
        <v>0</v>
      </c>
      <c r="T371" s="161">
        <f>'Benefit Inputs'!P96</f>
        <v>0</v>
      </c>
      <c r="U371" s="161">
        <f>'Benefit Inputs'!Q96</f>
        <v>0</v>
      </c>
      <c r="V371" s="161">
        <f>'Benefit Inputs'!R96</f>
        <v>0</v>
      </c>
      <c r="W371" s="161">
        <f>'Benefit Inputs'!S96</f>
        <v>0</v>
      </c>
      <c r="X371" s="161">
        <f>'Benefit Inputs'!T96</f>
        <v>0</v>
      </c>
      <c r="Y371" s="161">
        <f>'Benefit Inputs'!U96</f>
        <v>0</v>
      </c>
      <c r="Z371" s="161">
        <f>'Benefit Inputs'!V96</f>
        <v>0</v>
      </c>
      <c r="AA371" s="161">
        <f>'Benefit Inputs'!W96</f>
        <v>0</v>
      </c>
      <c r="AB371" s="161">
        <f>'Benefit Inputs'!X96</f>
        <v>0</v>
      </c>
      <c r="AC371" s="161">
        <f>'Benefit Inputs'!Y96</f>
        <v>0</v>
      </c>
      <c r="AD371" s="161">
        <f>'Benefit Inputs'!Z96</f>
        <v>0</v>
      </c>
      <c r="AE371" s="161">
        <f>'Benefit Inputs'!AA96</f>
        <v>0</v>
      </c>
      <c r="AF371" s="161">
        <f>'Benefit Inputs'!AB96</f>
        <v>0</v>
      </c>
      <c r="AG371" s="161">
        <f>'Benefit Inputs'!AC96</f>
        <v>0</v>
      </c>
      <c r="AH371" s="161">
        <f>'Benefit Inputs'!AD96</f>
        <v>0</v>
      </c>
      <c r="AI371" s="161">
        <f>'Benefit Inputs'!AE96</f>
        <v>0</v>
      </c>
      <c r="AJ371" s="161">
        <f>'Benefit Inputs'!AF96</f>
        <v>0</v>
      </c>
      <c r="AK371" s="161">
        <f>'Benefit Inputs'!AG96</f>
        <v>0</v>
      </c>
      <c r="AL371" s="161">
        <f>'Benefit Inputs'!AH96</f>
        <v>0</v>
      </c>
      <c r="AM371" s="161">
        <f>'Benefit Inputs'!AI96</f>
        <v>0</v>
      </c>
      <c r="AN371" s="161">
        <f>'Benefit Inputs'!AJ96</f>
        <v>0</v>
      </c>
      <c r="AO371" s="161">
        <f>'Benefit Inputs'!AK96</f>
        <v>0</v>
      </c>
      <c r="AP371" s="161">
        <f>'Benefit Inputs'!AL96</f>
        <v>0</v>
      </c>
      <c r="AQ371" s="161">
        <f>'Benefit Inputs'!AM96</f>
        <v>0</v>
      </c>
      <c r="AR371" s="161">
        <f>'Benefit Inputs'!AN96</f>
        <v>0</v>
      </c>
      <c r="AS371" s="161">
        <f>'Benefit Inputs'!AO96</f>
        <v>0</v>
      </c>
      <c r="AT371" s="161">
        <f>'Benefit Inputs'!AP96</f>
        <v>0</v>
      </c>
      <c r="AU371" s="161">
        <f>'Benefit Inputs'!AQ96</f>
        <v>0</v>
      </c>
      <c r="AV371" s="161">
        <f>'Benefit Inputs'!AR96</f>
        <v>0</v>
      </c>
      <c r="AW371" s="161">
        <f>'Benefit Inputs'!AS96</f>
        <v>0</v>
      </c>
      <c r="AX371" s="161">
        <f>'Benefit Inputs'!AT96</f>
        <v>0</v>
      </c>
      <c r="AY371" s="161">
        <f>'Benefit Inputs'!AU96</f>
        <v>0</v>
      </c>
      <c r="AZ371" s="161">
        <f>'Benefit Inputs'!AV96</f>
        <v>0</v>
      </c>
      <c r="BA371" s="161">
        <f>'Benefit Inputs'!AW96</f>
        <v>0</v>
      </c>
      <c r="BB371" s="161">
        <f>'Benefit Inputs'!AX96</f>
        <v>0</v>
      </c>
      <c r="BC371" s="161">
        <f>'Benefit Inputs'!AY96</f>
        <v>0</v>
      </c>
      <c r="BD371" s="161">
        <f>'Benefit Inputs'!AZ96</f>
        <v>0</v>
      </c>
      <c r="BE371" s="161">
        <f>'Benefit Inputs'!BA96</f>
        <v>0</v>
      </c>
      <c r="BF371" s="161">
        <f>'Benefit Inputs'!BB96</f>
        <v>0</v>
      </c>
      <c r="BG371" s="161">
        <f>'Benefit Inputs'!BC96</f>
        <v>0</v>
      </c>
      <c r="BH371" s="161">
        <f>'Benefit Inputs'!BD96</f>
        <v>0</v>
      </c>
      <c r="BI371" s="161">
        <f>'Benefit Inputs'!BE96</f>
        <v>0</v>
      </c>
      <c r="BJ371" s="161">
        <f>'Benefit Inputs'!BF96</f>
        <v>0</v>
      </c>
      <c r="BK371" s="161">
        <f>'Benefit Inputs'!BG96</f>
        <v>0</v>
      </c>
      <c r="BL371" s="161">
        <f>'Benefit Inputs'!BH96</f>
        <v>0</v>
      </c>
      <c r="BM371" s="161">
        <f>'Benefit Inputs'!BI96</f>
        <v>0</v>
      </c>
      <c r="BN371" s="161">
        <f>'Benefit Inputs'!BJ96</f>
        <v>0</v>
      </c>
      <c r="BO371" s="161">
        <f>'Benefit Inputs'!BK96</f>
        <v>0</v>
      </c>
      <c r="BP371" s="161">
        <f>'Benefit Inputs'!BL96</f>
        <v>0</v>
      </c>
      <c r="BQ371" s="161">
        <f>'Benefit Inputs'!BM96</f>
        <v>0</v>
      </c>
      <c r="BR371" s="161">
        <f>'Benefit Inputs'!BN96</f>
        <v>0</v>
      </c>
      <c r="BS371" s="161">
        <f>'Benefit Inputs'!BO96</f>
        <v>0</v>
      </c>
      <c r="BT371" s="161">
        <f>'Benefit Inputs'!BP96</f>
        <v>0</v>
      </c>
      <c r="BU371" s="161">
        <f>'Benefit Inputs'!BQ96</f>
        <v>0</v>
      </c>
      <c r="BV371" s="161">
        <f>'Benefit Inputs'!BR96</f>
        <v>0</v>
      </c>
      <c r="BW371" s="161">
        <f>'Benefit Inputs'!BS96</f>
        <v>0</v>
      </c>
      <c r="BX371" s="161">
        <f>'Benefit Inputs'!BT96</f>
        <v>0</v>
      </c>
      <c r="BY371" s="161">
        <f>'Benefit Inputs'!BU96</f>
        <v>0</v>
      </c>
      <c r="BZ371" s="161">
        <f>'Benefit Inputs'!BV96</f>
        <v>0</v>
      </c>
      <c r="CA371" s="161">
        <f>'Benefit Inputs'!BW96</f>
        <v>0</v>
      </c>
      <c r="CB371" s="161">
        <f>'Benefit Inputs'!BX96</f>
        <v>0</v>
      </c>
      <c r="CC371" s="161">
        <f>'Benefit Inputs'!BY96</f>
        <v>0</v>
      </c>
      <c r="CD371" s="161">
        <f>'Benefit Inputs'!BZ96</f>
        <v>0</v>
      </c>
      <c r="CE371" s="161">
        <f>'Benefit Inputs'!CA96</f>
        <v>0</v>
      </c>
      <c r="CF371" s="161">
        <f>'Benefit Inputs'!CB96</f>
        <v>0</v>
      </c>
      <c r="CG371" s="161">
        <f>'Benefit Inputs'!CC96</f>
        <v>0</v>
      </c>
      <c r="CH371" s="161">
        <f>'Benefit Inputs'!CD96</f>
        <v>0</v>
      </c>
      <c r="CI371" s="161">
        <f>'Benefit Inputs'!CE96</f>
        <v>0</v>
      </c>
      <c r="CJ371" s="161">
        <f>'Benefit Inputs'!CF96</f>
        <v>0</v>
      </c>
      <c r="CK371" s="161">
        <f>'Benefit Inputs'!CG96</f>
        <v>0</v>
      </c>
      <c r="CL371" s="161">
        <f>'Benefit Inputs'!CH96</f>
        <v>0</v>
      </c>
      <c r="CM371" s="161">
        <f>'Benefit Inputs'!CI96</f>
        <v>0</v>
      </c>
      <c r="CN371" s="161">
        <f>'Benefit Inputs'!CJ96</f>
        <v>0</v>
      </c>
      <c r="CO371" s="161">
        <f>'Benefit Inputs'!CK96</f>
        <v>0</v>
      </c>
      <c r="CP371" s="161">
        <f>'Benefit Inputs'!CL96</f>
        <v>0</v>
      </c>
    </row>
    <row r="372" spans="1:94" x14ac:dyDescent="0.3">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c r="BP372" s="161"/>
      <c r="BQ372" s="161"/>
      <c r="BR372" s="161"/>
      <c r="BS372" s="161"/>
      <c r="BT372" s="161"/>
      <c r="BU372" s="161"/>
      <c r="BV372" s="161"/>
      <c r="BW372" s="161"/>
      <c r="BX372" s="161"/>
      <c r="BY372" s="161"/>
      <c r="BZ372" s="161"/>
      <c r="CA372" s="161"/>
      <c r="CB372" s="161"/>
      <c r="CC372" s="161"/>
      <c r="CD372" s="161"/>
      <c r="CE372" s="161"/>
      <c r="CF372" s="161"/>
      <c r="CG372" s="161"/>
      <c r="CH372" s="161"/>
      <c r="CI372" s="161"/>
      <c r="CJ372" s="161"/>
      <c r="CK372" s="161"/>
      <c r="CL372" s="161"/>
      <c r="CM372" s="161"/>
      <c r="CN372" s="161"/>
      <c r="CO372" s="161"/>
      <c r="CP372" s="161"/>
    </row>
    <row r="373" spans="1:94" x14ac:dyDescent="0.3">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c r="BP373" s="161"/>
      <c r="BQ373" s="161"/>
      <c r="BR373" s="161"/>
      <c r="BS373" s="161"/>
      <c r="BT373" s="161"/>
      <c r="BU373" s="161"/>
      <c r="BV373" s="161"/>
      <c r="BW373" s="161"/>
      <c r="BX373" s="161"/>
      <c r="BY373" s="161"/>
      <c r="BZ373" s="161"/>
      <c r="CA373" s="161"/>
      <c r="CB373" s="161"/>
      <c r="CC373" s="161"/>
      <c r="CD373" s="161"/>
      <c r="CE373" s="161"/>
      <c r="CF373" s="161"/>
      <c r="CG373" s="161"/>
      <c r="CH373" s="161"/>
      <c r="CI373" s="161"/>
      <c r="CJ373" s="161"/>
      <c r="CK373" s="161"/>
      <c r="CL373" s="161"/>
      <c r="CM373" s="161"/>
      <c r="CN373" s="161"/>
      <c r="CO373" s="161"/>
      <c r="CP373" s="161"/>
    </row>
    <row r="374" spans="1:94" x14ac:dyDescent="0.3">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c r="BP374" s="161"/>
      <c r="BQ374" s="161"/>
      <c r="BR374" s="161"/>
      <c r="BS374" s="161"/>
      <c r="BT374" s="161"/>
      <c r="BU374" s="161"/>
      <c r="BV374" s="161"/>
      <c r="BW374" s="161"/>
      <c r="BX374" s="161"/>
      <c r="BY374" s="161"/>
      <c r="BZ374" s="161"/>
      <c r="CA374" s="161"/>
      <c r="CB374" s="161"/>
      <c r="CC374" s="161"/>
      <c r="CD374" s="161"/>
      <c r="CE374" s="161"/>
      <c r="CF374" s="161"/>
      <c r="CG374" s="161"/>
      <c r="CH374" s="161"/>
      <c r="CI374" s="161"/>
      <c r="CJ374" s="161"/>
      <c r="CK374" s="161"/>
      <c r="CL374" s="161"/>
      <c r="CM374" s="161"/>
      <c r="CN374" s="161"/>
      <c r="CO374" s="161"/>
      <c r="CP374" s="161"/>
    </row>
    <row r="375" spans="1:94" x14ac:dyDescent="0.3">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c r="BP375" s="161"/>
      <c r="BQ375" s="161"/>
      <c r="BR375" s="161"/>
      <c r="BS375" s="161"/>
      <c r="BT375" s="161"/>
      <c r="BU375" s="161"/>
      <c r="BV375" s="161"/>
      <c r="BW375" s="161"/>
      <c r="BX375" s="161"/>
      <c r="BY375" s="161"/>
      <c r="BZ375" s="161"/>
      <c r="CA375" s="161"/>
      <c r="CB375" s="161"/>
      <c r="CC375" s="161"/>
      <c r="CD375" s="161"/>
      <c r="CE375" s="161"/>
      <c r="CF375" s="161"/>
      <c r="CG375" s="161"/>
      <c r="CH375" s="161"/>
      <c r="CI375" s="161"/>
      <c r="CJ375" s="161"/>
      <c r="CK375" s="161"/>
      <c r="CL375" s="161"/>
      <c r="CM375" s="161"/>
      <c r="CN375" s="161"/>
      <c r="CO375" s="161"/>
      <c r="CP375" s="161"/>
    </row>
    <row r="376" spans="1:94" x14ac:dyDescent="0.3">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c r="BP376" s="161"/>
      <c r="BQ376" s="161"/>
      <c r="BR376" s="161"/>
      <c r="BS376" s="161"/>
      <c r="BT376" s="161"/>
      <c r="BU376" s="161"/>
      <c r="BV376" s="161"/>
      <c r="BW376" s="161"/>
      <c r="BX376" s="161"/>
      <c r="BY376" s="161"/>
      <c r="BZ376" s="161"/>
      <c r="CA376" s="161"/>
      <c r="CB376" s="161"/>
      <c r="CC376" s="161"/>
      <c r="CD376" s="161"/>
      <c r="CE376" s="161"/>
      <c r="CF376" s="161"/>
      <c r="CG376" s="161"/>
      <c r="CH376" s="161"/>
      <c r="CI376" s="161"/>
      <c r="CJ376" s="161"/>
      <c r="CK376" s="161"/>
      <c r="CL376" s="161"/>
      <c r="CM376" s="161"/>
      <c r="CN376" s="161"/>
      <c r="CO376" s="161"/>
      <c r="CP376" s="161"/>
    </row>
    <row r="377" spans="1:94" x14ac:dyDescent="0.3">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c r="BP377" s="161"/>
      <c r="BQ377" s="161"/>
      <c r="BR377" s="161"/>
      <c r="BS377" s="161"/>
      <c r="BT377" s="161"/>
      <c r="BU377" s="161"/>
      <c r="BV377" s="161"/>
      <c r="BW377" s="161"/>
      <c r="BX377" s="161"/>
      <c r="BY377" s="161"/>
      <c r="BZ377" s="161"/>
      <c r="CA377" s="161"/>
      <c r="CB377" s="161"/>
      <c r="CC377" s="161"/>
      <c r="CD377" s="161"/>
      <c r="CE377" s="161"/>
      <c r="CF377" s="161"/>
      <c r="CG377" s="161"/>
      <c r="CH377" s="161"/>
      <c r="CI377" s="161"/>
      <c r="CJ377" s="161"/>
      <c r="CK377" s="161"/>
      <c r="CL377" s="161"/>
      <c r="CM377" s="161"/>
      <c r="CN377" s="161"/>
      <c r="CO377" s="161"/>
      <c r="CP377" s="161"/>
    </row>
    <row r="378" spans="1:94" x14ac:dyDescent="0.3">
      <c r="A378" s="2">
        <f>'Benefit Inputs'!A99</f>
        <v>23</v>
      </c>
      <c r="B378" s="2">
        <f>'Benefit Inputs'!$C99</f>
        <v>0</v>
      </c>
      <c r="E378" s="2">
        <f>'Benefit Inputs'!$E99</f>
        <v>0</v>
      </c>
      <c r="O378" s="2" t="s">
        <v>104</v>
      </c>
      <c r="P378" s="161">
        <f>'Benefit Inputs'!L100</f>
        <v>0</v>
      </c>
      <c r="Q378" s="161">
        <f>'Benefit Inputs'!M100</f>
        <v>0</v>
      </c>
      <c r="R378" s="161">
        <f>'Benefit Inputs'!N100</f>
        <v>0</v>
      </c>
      <c r="S378" s="161">
        <f>'Benefit Inputs'!O100</f>
        <v>0</v>
      </c>
      <c r="T378" s="161">
        <f>'Benefit Inputs'!P100</f>
        <v>0</v>
      </c>
      <c r="U378" s="161">
        <f>'Benefit Inputs'!Q100</f>
        <v>0</v>
      </c>
      <c r="V378" s="161">
        <f>'Benefit Inputs'!R100</f>
        <v>0</v>
      </c>
      <c r="W378" s="161">
        <f>'Benefit Inputs'!S100</f>
        <v>0</v>
      </c>
      <c r="X378" s="161">
        <f>'Benefit Inputs'!T100</f>
        <v>0</v>
      </c>
      <c r="Y378" s="161">
        <f>'Benefit Inputs'!U100</f>
        <v>0</v>
      </c>
      <c r="Z378" s="161">
        <f>'Benefit Inputs'!V100</f>
        <v>0</v>
      </c>
      <c r="AA378" s="161">
        <f>'Benefit Inputs'!W100</f>
        <v>0</v>
      </c>
      <c r="AB378" s="161">
        <f>'Benefit Inputs'!X100</f>
        <v>0</v>
      </c>
      <c r="AC378" s="161">
        <f>'Benefit Inputs'!Y100</f>
        <v>0</v>
      </c>
      <c r="AD378" s="161">
        <f>'Benefit Inputs'!Z100</f>
        <v>0</v>
      </c>
      <c r="AE378" s="161">
        <f>'Benefit Inputs'!AA100</f>
        <v>0</v>
      </c>
      <c r="AF378" s="161">
        <f>'Benefit Inputs'!AB100</f>
        <v>0</v>
      </c>
      <c r="AG378" s="161">
        <f>'Benefit Inputs'!AC100</f>
        <v>0</v>
      </c>
      <c r="AH378" s="161">
        <f>'Benefit Inputs'!AD100</f>
        <v>0</v>
      </c>
      <c r="AI378" s="161">
        <f>'Benefit Inputs'!AE100</f>
        <v>0</v>
      </c>
      <c r="AJ378" s="161">
        <f>'Benefit Inputs'!AF100</f>
        <v>0</v>
      </c>
      <c r="AK378" s="161">
        <f>'Benefit Inputs'!AG100</f>
        <v>0</v>
      </c>
      <c r="AL378" s="161">
        <f>'Benefit Inputs'!AH100</f>
        <v>0</v>
      </c>
      <c r="AM378" s="161">
        <f>'Benefit Inputs'!AI100</f>
        <v>0</v>
      </c>
      <c r="AN378" s="161">
        <f>'Benefit Inputs'!AJ100</f>
        <v>0</v>
      </c>
      <c r="AO378" s="161">
        <f>'Benefit Inputs'!AK100</f>
        <v>0</v>
      </c>
      <c r="AP378" s="161">
        <f>'Benefit Inputs'!AL100</f>
        <v>0</v>
      </c>
      <c r="AQ378" s="161">
        <f>'Benefit Inputs'!AM100</f>
        <v>0</v>
      </c>
      <c r="AR378" s="161">
        <f>'Benefit Inputs'!AN100</f>
        <v>0</v>
      </c>
      <c r="AS378" s="161">
        <f>'Benefit Inputs'!AO100</f>
        <v>0</v>
      </c>
      <c r="AT378" s="161">
        <f>'Benefit Inputs'!AP100</f>
        <v>0</v>
      </c>
      <c r="AU378" s="161">
        <f>'Benefit Inputs'!AQ100</f>
        <v>0</v>
      </c>
      <c r="AV378" s="161">
        <f>'Benefit Inputs'!AR100</f>
        <v>0</v>
      </c>
      <c r="AW378" s="161">
        <f>'Benefit Inputs'!AS100</f>
        <v>0</v>
      </c>
      <c r="AX378" s="161">
        <f>'Benefit Inputs'!AT100</f>
        <v>0</v>
      </c>
      <c r="AY378" s="161">
        <f>'Benefit Inputs'!AU100</f>
        <v>0</v>
      </c>
      <c r="AZ378" s="161">
        <f>'Benefit Inputs'!AV100</f>
        <v>0</v>
      </c>
      <c r="BA378" s="161">
        <f>'Benefit Inputs'!AW100</f>
        <v>0</v>
      </c>
      <c r="BB378" s="161">
        <f>'Benefit Inputs'!AX100</f>
        <v>0</v>
      </c>
      <c r="BC378" s="161">
        <f>'Benefit Inputs'!AY100</f>
        <v>0</v>
      </c>
      <c r="BD378" s="161">
        <f>'Benefit Inputs'!AZ100</f>
        <v>0</v>
      </c>
      <c r="BE378" s="161">
        <f>'Benefit Inputs'!BA100</f>
        <v>0</v>
      </c>
      <c r="BF378" s="161">
        <f>'Benefit Inputs'!BB100</f>
        <v>0</v>
      </c>
      <c r="BG378" s="161">
        <f>'Benefit Inputs'!BC100</f>
        <v>0</v>
      </c>
      <c r="BH378" s="161">
        <f>'Benefit Inputs'!BD100</f>
        <v>0</v>
      </c>
      <c r="BI378" s="161">
        <f>'Benefit Inputs'!BE100</f>
        <v>0</v>
      </c>
      <c r="BJ378" s="161">
        <f>'Benefit Inputs'!BF100</f>
        <v>0</v>
      </c>
      <c r="BK378" s="161">
        <f>'Benefit Inputs'!BG100</f>
        <v>0</v>
      </c>
      <c r="BL378" s="161">
        <f>'Benefit Inputs'!BH100</f>
        <v>0</v>
      </c>
      <c r="BM378" s="161">
        <f>'Benefit Inputs'!BI100</f>
        <v>0</v>
      </c>
      <c r="BN378" s="161">
        <f>'Benefit Inputs'!BJ100</f>
        <v>0</v>
      </c>
      <c r="BO378" s="161">
        <f>'Benefit Inputs'!BK100</f>
        <v>0</v>
      </c>
      <c r="BP378" s="161">
        <f>'Benefit Inputs'!BL100</f>
        <v>0</v>
      </c>
      <c r="BQ378" s="161">
        <f>'Benefit Inputs'!BM100</f>
        <v>0</v>
      </c>
      <c r="BR378" s="161">
        <f>'Benefit Inputs'!BN100</f>
        <v>0</v>
      </c>
      <c r="BS378" s="161">
        <f>'Benefit Inputs'!BO100</f>
        <v>0</v>
      </c>
      <c r="BT378" s="161">
        <f>'Benefit Inputs'!BP100</f>
        <v>0</v>
      </c>
      <c r="BU378" s="161">
        <f>'Benefit Inputs'!BQ100</f>
        <v>0</v>
      </c>
      <c r="BV378" s="161">
        <f>'Benefit Inputs'!BR100</f>
        <v>0</v>
      </c>
      <c r="BW378" s="161">
        <f>'Benefit Inputs'!BS100</f>
        <v>0</v>
      </c>
      <c r="BX378" s="161">
        <f>'Benefit Inputs'!BT100</f>
        <v>0</v>
      </c>
      <c r="BY378" s="161">
        <f>'Benefit Inputs'!BU100</f>
        <v>0</v>
      </c>
      <c r="BZ378" s="161">
        <f>'Benefit Inputs'!BV100</f>
        <v>0</v>
      </c>
      <c r="CA378" s="161">
        <f>'Benefit Inputs'!BW100</f>
        <v>0</v>
      </c>
      <c r="CB378" s="161">
        <f>'Benefit Inputs'!BX100</f>
        <v>0</v>
      </c>
      <c r="CC378" s="161">
        <f>'Benefit Inputs'!BY100</f>
        <v>0</v>
      </c>
      <c r="CD378" s="161">
        <f>'Benefit Inputs'!BZ100</f>
        <v>0</v>
      </c>
      <c r="CE378" s="161">
        <f>'Benefit Inputs'!CA100</f>
        <v>0</v>
      </c>
      <c r="CF378" s="161">
        <f>'Benefit Inputs'!CB100</f>
        <v>0</v>
      </c>
      <c r="CG378" s="161">
        <f>'Benefit Inputs'!CC100</f>
        <v>0</v>
      </c>
      <c r="CH378" s="161">
        <f>'Benefit Inputs'!CD100</f>
        <v>0</v>
      </c>
      <c r="CI378" s="161">
        <f>'Benefit Inputs'!CE100</f>
        <v>0</v>
      </c>
      <c r="CJ378" s="161">
        <f>'Benefit Inputs'!CF100</f>
        <v>0</v>
      </c>
      <c r="CK378" s="161">
        <f>'Benefit Inputs'!CG100</f>
        <v>0</v>
      </c>
      <c r="CL378" s="161">
        <f>'Benefit Inputs'!CH100</f>
        <v>0</v>
      </c>
      <c r="CM378" s="161">
        <f>'Benefit Inputs'!CI100</f>
        <v>0</v>
      </c>
      <c r="CN378" s="161">
        <f>'Benefit Inputs'!CJ100</f>
        <v>0</v>
      </c>
      <c r="CO378" s="161">
        <f>'Benefit Inputs'!CK100</f>
        <v>0</v>
      </c>
      <c r="CP378" s="161">
        <f>'Benefit Inputs'!CL100</f>
        <v>0</v>
      </c>
    </row>
    <row r="379" spans="1:94" x14ac:dyDescent="0.3">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c r="BP379" s="161"/>
      <c r="BQ379" s="161"/>
      <c r="BR379" s="161"/>
      <c r="BS379" s="161"/>
      <c r="BT379" s="161"/>
      <c r="BU379" s="161"/>
      <c r="BV379" s="161"/>
      <c r="BW379" s="161"/>
      <c r="BX379" s="161"/>
      <c r="BY379" s="161"/>
      <c r="BZ379" s="161"/>
      <c r="CA379" s="161"/>
      <c r="CB379" s="161"/>
      <c r="CC379" s="161"/>
      <c r="CD379" s="161"/>
      <c r="CE379" s="161"/>
      <c r="CF379" s="161"/>
      <c r="CG379" s="161"/>
      <c r="CH379" s="161"/>
      <c r="CI379" s="161"/>
      <c r="CJ379" s="161"/>
      <c r="CK379" s="161"/>
      <c r="CL379" s="161"/>
      <c r="CM379" s="161"/>
      <c r="CN379" s="161"/>
      <c r="CO379" s="161"/>
      <c r="CP379" s="161"/>
    </row>
    <row r="380" spans="1:94" x14ac:dyDescent="0.3">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c r="BP380" s="161"/>
      <c r="BQ380" s="161"/>
      <c r="BR380" s="161"/>
      <c r="BS380" s="161"/>
      <c r="BT380" s="161"/>
      <c r="BU380" s="161"/>
      <c r="BV380" s="161"/>
      <c r="BW380" s="161"/>
      <c r="BX380" s="161"/>
      <c r="BY380" s="161"/>
      <c r="BZ380" s="161"/>
      <c r="CA380" s="161"/>
      <c r="CB380" s="161"/>
      <c r="CC380" s="161"/>
      <c r="CD380" s="161"/>
      <c r="CE380" s="161"/>
      <c r="CF380" s="161"/>
      <c r="CG380" s="161"/>
      <c r="CH380" s="161"/>
      <c r="CI380" s="161"/>
      <c r="CJ380" s="161"/>
      <c r="CK380" s="161"/>
      <c r="CL380" s="161"/>
      <c r="CM380" s="161"/>
      <c r="CN380" s="161"/>
      <c r="CO380" s="161"/>
      <c r="CP380" s="161"/>
    </row>
    <row r="381" spans="1:94" x14ac:dyDescent="0.3">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c r="BP381" s="161"/>
      <c r="BQ381" s="161"/>
      <c r="BR381" s="161"/>
      <c r="BS381" s="161"/>
      <c r="BT381" s="161"/>
      <c r="BU381" s="161"/>
      <c r="BV381" s="161"/>
      <c r="BW381" s="161"/>
      <c r="BX381" s="161"/>
      <c r="BY381" s="161"/>
      <c r="BZ381" s="161"/>
      <c r="CA381" s="161"/>
      <c r="CB381" s="161"/>
      <c r="CC381" s="161"/>
      <c r="CD381" s="161"/>
      <c r="CE381" s="161"/>
      <c r="CF381" s="161"/>
      <c r="CG381" s="161"/>
      <c r="CH381" s="161"/>
      <c r="CI381" s="161"/>
      <c r="CJ381" s="161"/>
      <c r="CK381" s="161"/>
      <c r="CL381" s="161"/>
      <c r="CM381" s="161"/>
      <c r="CN381" s="161"/>
      <c r="CO381" s="161"/>
      <c r="CP381" s="161"/>
    </row>
    <row r="382" spans="1:94" x14ac:dyDescent="0.3">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c r="BP382" s="161"/>
      <c r="BQ382" s="161"/>
      <c r="BR382" s="161"/>
      <c r="BS382" s="161"/>
      <c r="BT382" s="161"/>
      <c r="BU382" s="161"/>
      <c r="BV382" s="161"/>
      <c r="BW382" s="161"/>
      <c r="BX382" s="161"/>
      <c r="BY382" s="161"/>
      <c r="BZ382" s="161"/>
      <c r="CA382" s="161"/>
      <c r="CB382" s="161"/>
      <c r="CC382" s="161"/>
      <c r="CD382" s="161"/>
      <c r="CE382" s="161"/>
      <c r="CF382" s="161"/>
      <c r="CG382" s="161"/>
      <c r="CH382" s="161"/>
      <c r="CI382" s="161"/>
      <c r="CJ382" s="161"/>
      <c r="CK382" s="161"/>
      <c r="CL382" s="161"/>
      <c r="CM382" s="161"/>
      <c r="CN382" s="161"/>
      <c r="CO382" s="161"/>
      <c r="CP382" s="161"/>
    </row>
    <row r="383" spans="1:94" x14ac:dyDescent="0.3">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c r="BP383" s="161"/>
      <c r="BQ383" s="161"/>
      <c r="BR383" s="161"/>
      <c r="BS383" s="161"/>
      <c r="BT383" s="161"/>
      <c r="BU383" s="161"/>
      <c r="BV383" s="161"/>
      <c r="BW383" s="161"/>
      <c r="BX383" s="161"/>
      <c r="BY383" s="161"/>
      <c r="BZ383" s="161"/>
      <c r="CA383" s="161"/>
      <c r="CB383" s="161"/>
      <c r="CC383" s="161"/>
      <c r="CD383" s="161"/>
      <c r="CE383" s="161"/>
      <c r="CF383" s="161"/>
      <c r="CG383" s="161"/>
      <c r="CH383" s="161"/>
      <c r="CI383" s="161"/>
      <c r="CJ383" s="161"/>
      <c r="CK383" s="161"/>
      <c r="CL383" s="161"/>
      <c r="CM383" s="161"/>
      <c r="CN383" s="161"/>
      <c r="CO383" s="161"/>
      <c r="CP383" s="161"/>
    </row>
    <row r="384" spans="1:94" x14ac:dyDescent="0.3">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c r="BP384" s="161"/>
      <c r="BQ384" s="161"/>
      <c r="BR384" s="161"/>
      <c r="BS384" s="161"/>
      <c r="BT384" s="161"/>
      <c r="BU384" s="161"/>
      <c r="BV384" s="161"/>
      <c r="BW384" s="161"/>
      <c r="BX384" s="161"/>
      <c r="BY384" s="161"/>
      <c r="BZ384" s="161"/>
      <c r="CA384" s="161"/>
      <c r="CB384" s="161"/>
      <c r="CC384" s="161"/>
      <c r="CD384" s="161"/>
      <c r="CE384" s="161"/>
      <c r="CF384" s="161"/>
      <c r="CG384" s="161"/>
      <c r="CH384" s="161"/>
      <c r="CI384" s="161"/>
      <c r="CJ384" s="161"/>
      <c r="CK384" s="161"/>
      <c r="CL384" s="161"/>
      <c r="CM384" s="161"/>
      <c r="CN384" s="161"/>
      <c r="CO384" s="161"/>
      <c r="CP384" s="161"/>
    </row>
    <row r="385" spans="1:94" x14ac:dyDescent="0.3">
      <c r="A385" s="2">
        <f>'Benefit Inputs'!A103</f>
        <v>24</v>
      </c>
      <c r="B385" s="2">
        <f>'Benefit Inputs'!$C103</f>
        <v>0</v>
      </c>
      <c r="E385" s="2">
        <f>'Benefit Inputs'!$E103</f>
        <v>0</v>
      </c>
      <c r="O385" s="2" t="s">
        <v>104</v>
      </c>
      <c r="P385" s="161">
        <f>'Benefit Inputs'!L104</f>
        <v>0</v>
      </c>
      <c r="Q385" s="161">
        <f>'Benefit Inputs'!M104</f>
        <v>0</v>
      </c>
      <c r="R385" s="161">
        <f>'Benefit Inputs'!N104</f>
        <v>0</v>
      </c>
      <c r="S385" s="161">
        <f>'Benefit Inputs'!O104</f>
        <v>0</v>
      </c>
      <c r="T385" s="161">
        <f>'Benefit Inputs'!P104</f>
        <v>0</v>
      </c>
      <c r="U385" s="161">
        <f>'Benefit Inputs'!Q104</f>
        <v>0</v>
      </c>
      <c r="V385" s="161">
        <f>'Benefit Inputs'!R104</f>
        <v>0</v>
      </c>
      <c r="W385" s="161">
        <f>'Benefit Inputs'!S104</f>
        <v>0</v>
      </c>
      <c r="X385" s="161">
        <f>'Benefit Inputs'!T104</f>
        <v>0</v>
      </c>
      <c r="Y385" s="161">
        <f>'Benefit Inputs'!U104</f>
        <v>0</v>
      </c>
      <c r="Z385" s="161">
        <f>'Benefit Inputs'!V104</f>
        <v>0</v>
      </c>
      <c r="AA385" s="161">
        <f>'Benefit Inputs'!W104</f>
        <v>0</v>
      </c>
      <c r="AB385" s="161">
        <f>'Benefit Inputs'!X104</f>
        <v>0</v>
      </c>
      <c r="AC385" s="161">
        <f>'Benefit Inputs'!Y104</f>
        <v>0</v>
      </c>
      <c r="AD385" s="161">
        <f>'Benefit Inputs'!Z104</f>
        <v>0</v>
      </c>
      <c r="AE385" s="161">
        <f>'Benefit Inputs'!AA104</f>
        <v>0</v>
      </c>
      <c r="AF385" s="161">
        <f>'Benefit Inputs'!AB104</f>
        <v>0</v>
      </c>
      <c r="AG385" s="161">
        <f>'Benefit Inputs'!AC104</f>
        <v>0</v>
      </c>
      <c r="AH385" s="161">
        <f>'Benefit Inputs'!AD104</f>
        <v>0</v>
      </c>
      <c r="AI385" s="161">
        <f>'Benefit Inputs'!AE104</f>
        <v>0</v>
      </c>
      <c r="AJ385" s="161">
        <f>'Benefit Inputs'!AF104</f>
        <v>0</v>
      </c>
      <c r="AK385" s="161">
        <f>'Benefit Inputs'!AG104</f>
        <v>0</v>
      </c>
      <c r="AL385" s="161">
        <f>'Benefit Inputs'!AH104</f>
        <v>0</v>
      </c>
      <c r="AM385" s="161">
        <f>'Benefit Inputs'!AI104</f>
        <v>0</v>
      </c>
      <c r="AN385" s="161">
        <f>'Benefit Inputs'!AJ104</f>
        <v>0</v>
      </c>
      <c r="AO385" s="161">
        <f>'Benefit Inputs'!AK104</f>
        <v>0</v>
      </c>
      <c r="AP385" s="161">
        <f>'Benefit Inputs'!AL104</f>
        <v>0</v>
      </c>
      <c r="AQ385" s="161">
        <f>'Benefit Inputs'!AM104</f>
        <v>0</v>
      </c>
      <c r="AR385" s="161">
        <f>'Benefit Inputs'!AN104</f>
        <v>0</v>
      </c>
      <c r="AS385" s="161">
        <f>'Benefit Inputs'!AO104</f>
        <v>0</v>
      </c>
      <c r="AT385" s="161">
        <f>'Benefit Inputs'!AP104</f>
        <v>0</v>
      </c>
      <c r="AU385" s="161">
        <f>'Benefit Inputs'!AQ104</f>
        <v>0</v>
      </c>
      <c r="AV385" s="161">
        <f>'Benefit Inputs'!AR104</f>
        <v>0</v>
      </c>
      <c r="AW385" s="161">
        <f>'Benefit Inputs'!AS104</f>
        <v>0</v>
      </c>
      <c r="AX385" s="161">
        <f>'Benefit Inputs'!AT104</f>
        <v>0</v>
      </c>
      <c r="AY385" s="161">
        <f>'Benefit Inputs'!AU104</f>
        <v>0</v>
      </c>
      <c r="AZ385" s="161">
        <f>'Benefit Inputs'!AV104</f>
        <v>0</v>
      </c>
      <c r="BA385" s="161">
        <f>'Benefit Inputs'!AW104</f>
        <v>0</v>
      </c>
      <c r="BB385" s="161">
        <f>'Benefit Inputs'!AX104</f>
        <v>0</v>
      </c>
      <c r="BC385" s="161">
        <f>'Benefit Inputs'!AY104</f>
        <v>0</v>
      </c>
      <c r="BD385" s="161">
        <f>'Benefit Inputs'!AZ104</f>
        <v>0</v>
      </c>
      <c r="BE385" s="161">
        <f>'Benefit Inputs'!BA104</f>
        <v>0</v>
      </c>
      <c r="BF385" s="161">
        <f>'Benefit Inputs'!BB104</f>
        <v>0</v>
      </c>
      <c r="BG385" s="161">
        <f>'Benefit Inputs'!BC104</f>
        <v>0</v>
      </c>
      <c r="BH385" s="161">
        <f>'Benefit Inputs'!BD104</f>
        <v>0</v>
      </c>
      <c r="BI385" s="161">
        <f>'Benefit Inputs'!BE104</f>
        <v>0</v>
      </c>
      <c r="BJ385" s="161">
        <f>'Benefit Inputs'!BF104</f>
        <v>0</v>
      </c>
      <c r="BK385" s="161">
        <f>'Benefit Inputs'!BG104</f>
        <v>0</v>
      </c>
      <c r="BL385" s="161">
        <f>'Benefit Inputs'!BH104</f>
        <v>0</v>
      </c>
      <c r="BM385" s="161">
        <f>'Benefit Inputs'!BI104</f>
        <v>0</v>
      </c>
      <c r="BN385" s="161">
        <f>'Benefit Inputs'!BJ104</f>
        <v>0</v>
      </c>
      <c r="BO385" s="161">
        <f>'Benefit Inputs'!BK104</f>
        <v>0</v>
      </c>
      <c r="BP385" s="161">
        <f>'Benefit Inputs'!BL104</f>
        <v>0</v>
      </c>
      <c r="BQ385" s="161">
        <f>'Benefit Inputs'!BM104</f>
        <v>0</v>
      </c>
      <c r="BR385" s="161">
        <f>'Benefit Inputs'!BN104</f>
        <v>0</v>
      </c>
      <c r="BS385" s="161">
        <f>'Benefit Inputs'!BO104</f>
        <v>0</v>
      </c>
      <c r="BT385" s="161">
        <f>'Benefit Inputs'!BP104</f>
        <v>0</v>
      </c>
      <c r="BU385" s="161">
        <f>'Benefit Inputs'!BQ104</f>
        <v>0</v>
      </c>
      <c r="BV385" s="161">
        <f>'Benefit Inputs'!BR104</f>
        <v>0</v>
      </c>
      <c r="BW385" s="161">
        <f>'Benefit Inputs'!BS104</f>
        <v>0</v>
      </c>
      <c r="BX385" s="161">
        <f>'Benefit Inputs'!BT104</f>
        <v>0</v>
      </c>
      <c r="BY385" s="161">
        <f>'Benefit Inputs'!BU104</f>
        <v>0</v>
      </c>
      <c r="BZ385" s="161">
        <f>'Benefit Inputs'!BV104</f>
        <v>0</v>
      </c>
      <c r="CA385" s="161">
        <f>'Benefit Inputs'!BW104</f>
        <v>0</v>
      </c>
      <c r="CB385" s="161">
        <f>'Benefit Inputs'!BX104</f>
        <v>0</v>
      </c>
      <c r="CC385" s="161">
        <f>'Benefit Inputs'!BY104</f>
        <v>0</v>
      </c>
      <c r="CD385" s="161">
        <f>'Benefit Inputs'!BZ104</f>
        <v>0</v>
      </c>
      <c r="CE385" s="161">
        <f>'Benefit Inputs'!CA104</f>
        <v>0</v>
      </c>
      <c r="CF385" s="161">
        <f>'Benefit Inputs'!CB104</f>
        <v>0</v>
      </c>
      <c r="CG385" s="161">
        <f>'Benefit Inputs'!CC104</f>
        <v>0</v>
      </c>
      <c r="CH385" s="161">
        <f>'Benefit Inputs'!CD104</f>
        <v>0</v>
      </c>
      <c r="CI385" s="161">
        <f>'Benefit Inputs'!CE104</f>
        <v>0</v>
      </c>
      <c r="CJ385" s="161">
        <f>'Benefit Inputs'!CF104</f>
        <v>0</v>
      </c>
      <c r="CK385" s="161">
        <f>'Benefit Inputs'!CG104</f>
        <v>0</v>
      </c>
      <c r="CL385" s="161">
        <f>'Benefit Inputs'!CH104</f>
        <v>0</v>
      </c>
      <c r="CM385" s="161">
        <f>'Benefit Inputs'!CI104</f>
        <v>0</v>
      </c>
      <c r="CN385" s="161">
        <f>'Benefit Inputs'!CJ104</f>
        <v>0</v>
      </c>
      <c r="CO385" s="161">
        <f>'Benefit Inputs'!CK104</f>
        <v>0</v>
      </c>
      <c r="CP385" s="161">
        <f>'Benefit Inputs'!CL104</f>
        <v>0</v>
      </c>
    </row>
    <row r="386" spans="1:94" x14ac:dyDescent="0.3">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c r="BP386" s="161"/>
      <c r="BQ386" s="161"/>
      <c r="BR386" s="161"/>
      <c r="BS386" s="161"/>
      <c r="BT386" s="161"/>
      <c r="BU386" s="161"/>
      <c r="BV386" s="161"/>
      <c r="BW386" s="161"/>
      <c r="BX386" s="161"/>
      <c r="BY386" s="161"/>
      <c r="BZ386" s="161"/>
      <c r="CA386" s="161"/>
      <c r="CB386" s="161"/>
      <c r="CC386" s="161"/>
      <c r="CD386" s="161"/>
      <c r="CE386" s="161"/>
      <c r="CF386" s="161"/>
      <c r="CG386" s="161"/>
      <c r="CH386" s="161"/>
      <c r="CI386" s="161"/>
      <c r="CJ386" s="161"/>
      <c r="CK386" s="161"/>
      <c r="CL386" s="161"/>
      <c r="CM386" s="161"/>
      <c r="CN386" s="161"/>
      <c r="CO386" s="161"/>
      <c r="CP386" s="161"/>
    </row>
    <row r="387" spans="1:94" x14ac:dyDescent="0.3">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c r="BP387" s="161"/>
      <c r="BQ387" s="161"/>
      <c r="BR387" s="161"/>
      <c r="BS387" s="161"/>
      <c r="BT387" s="161"/>
      <c r="BU387" s="161"/>
      <c r="BV387" s="161"/>
      <c r="BW387" s="161"/>
      <c r="BX387" s="161"/>
      <c r="BY387" s="161"/>
      <c r="BZ387" s="161"/>
      <c r="CA387" s="161"/>
      <c r="CB387" s="161"/>
      <c r="CC387" s="161"/>
      <c r="CD387" s="161"/>
      <c r="CE387" s="161"/>
      <c r="CF387" s="161"/>
      <c r="CG387" s="161"/>
      <c r="CH387" s="161"/>
      <c r="CI387" s="161"/>
      <c r="CJ387" s="161"/>
      <c r="CK387" s="161"/>
      <c r="CL387" s="161"/>
      <c r="CM387" s="161"/>
      <c r="CN387" s="161"/>
      <c r="CO387" s="161"/>
      <c r="CP387" s="161"/>
    </row>
    <row r="388" spans="1:94" x14ac:dyDescent="0.3">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c r="BP388" s="161"/>
      <c r="BQ388" s="161"/>
      <c r="BR388" s="161"/>
      <c r="BS388" s="161"/>
      <c r="BT388" s="161"/>
      <c r="BU388" s="161"/>
      <c r="BV388" s="161"/>
      <c r="BW388" s="161"/>
      <c r="BX388" s="161"/>
      <c r="BY388" s="161"/>
      <c r="BZ388" s="161"/>
      <c r="CA388" s="161"/>
      <c r="CB388" s="161"/>
      <c r="CC388" s="161"/>
      <c r="CD388" s="161"/>
      <c r="CE388" s="161"/>
      <c r="CF388" s="161"/>
      <c r="CG388" s="161"/>
      <c r="CH388" s="161"/>
      <c r="CI388" s="161"/>
      <c r="CJ388" s="161"/>
      <c r="CK388" s="161"/>
      <c r="CL388" s="161"/>
      <c r="CM388" s="161"/>
      <c r="CN388" s="161"/>
      <c r="CO388" s="161"/>
      <c r="CP388" s="161"/>
    </row>
    <row r="389" spans="1:94" x14ac:dyDescent="0.3">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c r="BP389" s="161"/>
      <c r="BQ389" s="161"/>
      <c r="BR389" s="161"/>
      <c r="BS389" s="161"/>
      <c r="BT389" s="161"/>
      <c r="BU389" s="161"/>
      <c r="BV389" s="161"/>
      <c r="BW389" s="161"/>
      <c r="BX389" s="161"/>
      <c r="BY389" s="161"/>
      <c r="BZ389" s="161"/>
      <c r="CA389" s="161"/>
      <c r="CB389" s="161"/>
      <c r="CC389" s="161"/>
      <c r="CD389" s="161"/>
      <c r="CE389" s="161"/>
      <c r="CF389" s="161"/>
      <c r="CG389" s="161"/>
      <c r="CH389" s="161"/>
      <c r="CI389" s="161"/>
      <c r="CJ389" s="161"/>
      <c r="CK389" s="161"/>
      <c r="CL389" s="161"/>
      <c r="CM389" s="161"/>
      <c r="CN389" s="161"/>
      <c r="CO389" s="161"/>
      <c r="CP389" s="161"/>
    </row>
    <row r="390" spans="1:94" x14ac:dyDescent="0.3">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c r="BP390" s="161"/>
      <c r="BQ390" s="161"/>
      <c r="BR390" s="161"/>
      <c r="BS390" s="161"/>
      <c r="BT390" s="161"/>
      <c r="BU390" s="161"/>
      <c r="BV390" s="161"/>
      <c r="BW390" s="161"/>
      <c r="BX390" s="161"/>
      <c r="BY390" s="161"/>
      <c r="BZ390" s="161"/>
      <c r="CA390" s="161"/>
      <c r="CB390" s="161"/>
      <c r="CC390" s="161"/>
      <c r="CD390" s="161"/>
      <c r="CE390" s="161"/>
      <c r="CF390" s="161"/>
      <c r="CG390" s="161"/>
      <c r="CH390" s="161"/>
      <c r="CI390" s="161"/>
      <c r="CJ390" s="161"/>
      <c r="CK390" s="161"/>
      <c r="CL390" s="161"/>
      <c r="CM390" s="161"/>
      <c r="CN390" s="161"/>
      <c r="CO390" s="161"/>
      <c r="CP390" s="161"/>
    </row>
    <row r="391" spans="1:94" x14ac:dyDescent="0.3">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c r="BP391" s="161"/>
      <c r="BQ391" s="161"/>
      <c r="BR391" s="161"/>
      <c r="BS391" s="161"/>
      <c r="BT391" s="161"/>
      <c r="BU391" s="161"/>
      <c r="BV391" s="161"/>
      <c r="BW391" s="161"/>
      <c r="BX391" s="161"/>
      <c r="BY391" s="161"/>
      <c r="BZ391" s="161"/>
      <c r="CA391" s="161"/>
      <c r="CB391" s="161"/>
      <c r="CC391" s="161"/>
      <c r="CD391" s="161"/>
      <c r="CE391" s="161"/>
      <c r="CF391" s="161"/>
      <c r="CG391" s="161"/>
      <c r="CH391" s="161"/>
      <c r="CI391" s="161"/>
      <c r="CJ391" s="161"/>
      <c r="CK391" s="161"/>
      <c r="CL391" s="161"/>
      <c r="CM391" s="161"/>
      <c r="CN391" s="161"/>
      <c r="CO391" s="161"/>
      <c r="CP391" s="161"/>
    </row>
    <row r="392" spans="1:94" x14ac:dyDescent="0.3">
      <c r="A392" s="2">
        <f>'Benefit Inputs'!A107</f>
        <v>25</v>
      </c>
      <c r="B392" s="2">
        <f>'Benefit Inputs'!$C107</f>
        <v>0</v>
      </c>
      <c r="E392" s="2">
        <f>'Benefit Inputs'!$E107</f>
        <v>0</v>
      </c>
      <c r="O392" s="2" t="s">
        <v>104</v>
      </c>
      <c r="P392" s="161">
        <f>'Benefit Inputs'!L108</f>
        <v>0</v>
      </c>
      <c r="Q392" s="161">
        <f>'Benefit Inputs'!M108</f>
        <v>0</v>
      </c>
      <c r="R392" s="161">
        <f>'Benefit Inputs'!N108</f>
        <v>0</v>
      </c>
      <c r="S392" s="161">
        <f>'Benefit Inputs'!O108</f>
        <v>0</v>
      </c>
      <c r="T392" s="161">
        <f>'Benefit Inputs'!P108</f>
        <v>0</v>
      </c>
      <c r="U392" s="161">
        <f>'Benefit Inputs'!Q108</f>
        <v>0</v>
      </c>
      <c r="V392" s="161">
        <f>'Benefit Inputs'!R108</f>
        <v>0</v>
      </c>
      <c r="W392" s="161">
        <f>'Benefit Inputs'!S108</f>
        <v>0</v>
      </c>
      <c r="X392" s="161">
        <f>'Benefit Inputs'!T108</f>
        <v>0</v>
      </c>
      <c r="Y392" s="161">
        <f>'Benefit Inputs'!U108</f>
        <v>0</v>
      </c>
      <c r="Z392" s="161">
        <f>'Benefit Inputs'!V108</f>
        <v>0</v>
      </c>
      <c r="AA392" s="161">
        <f>'Benefit Inputs'!W108</f>
        <v>0</v>
      </c>
      <c r="AB392" s="161">
        <f>'Benefit Inputs'!X108</f>
        <v>0</v>
      </c>
      <c r="AC392" s="161">
        <f>'Benefit Inputs'!Y108</f>
        <v>0</v>
      </c>
      <c r="AD392" s="161">
        <f>'Benefit Inputs'!Z108</f>
        <v>0</v>
      </c>
      <c r="AE392" s="161">
        <f>'Benefit Inputs'!AA108</f>
        <v>0</v>
      </c>
      <c r="AF392" s="161">
        <f>'Benefit Inputs'!AB108</f>
        <v>0</v>
      </c>
      <c r="AG392" s="161">
        <f>'Benefit Inputs'!AC108</f>
        <v>0</v>
      </c>
      <c r="AH392" s="161">
        <f>'Benefit Inputs'!AD108</f>
        <v>0</v>
      </c>
      <c r="AI392" s="161">
        <f>'Benefit Inputs'!AE108</f>
        <v>0</v>
      </c>
      <c r="AJ392" s="161">
        <f>'Benefit Inputs'!AF108</f>
        <v>0</v>
      </c>
      <c r="AK392" s="161">
        <f>'Benefit Inputs'!AG108</f>
        <v>0</v>
      </c>
      <c r="AL392" s="161">
        <f>'Benefit Inputs'!AH108</f>
        <v>0</v>
      </c>
      <c r="AM392" s="161">
        <f>'Benefit Inputs'!AI108</f>
        <v>0</v>
      </c>
      <c r="AN392" s="161">
        <f>'Benefit Inputs'!AJ108</f>
        <v>0</v>
      </c>
      <c r="AO392" s="161">
        <f>'Benefit Inputs'!AK108</f>
        <v>0</v>
      </c>
      <c r="AP392" s="161">
        <f>'Benefit Inputs'!AL108</f>
        <v>0</v>
      </c>
      <c r="AQ392" s="161">
        <f>'Benefit Inputs'!AM108</f>
        <v>0</v>
      </c>
      <c r="AR392" s="161">
        <f>'Benefit Inputs'!AN108</f>
        <v>0</v>
      </c>
      <c r="AS392" s="161">
        <f>'Benefit Inputs'!AO108</f>
        <v>0</v>
      </c>
      <c r="AT392" s="161">
        <f>'Benefit Inputs'!AP108</f>
        <v>0</v>
      </c>
      <c r="AU392" s="161">
        <f>'Benefit Inputs'!AQ108</f>
        <v>0</v>
      </c>
      <c r="AV392" s="161">
        <f>'Benefit Inputs'!AR108</f>
        <v>0</v>
      </c>
      <c r="AW392" s="161">
        <f>'Benefit Inputs'!AS108</f>
        <v>0</v>
      </c>
      <c r="AX392" s="161">
        <f>'Benefit Inputs'!AT108</f>
        <v>0</v>
      </c>
      <c r="AY392" s="161">
        <f>'Benefit Inputs'!AU108</f>
        <v>0</v>
      </c>
      <c r="AZ392" s="161">
        <f>'Benefit Inputs'!AV108</f>
        <v>0</v>
      </c>
      <c r="BA392" s="161">
        <f>'Benefit Inputs'!AW108</f>
        <v>0</v>
      </c>
      <c r="BB392" s="161">
        <f>'Benefit Inputs'!AX108</f>
        <v>0</v>
      </c>
      <c r="BC392" s="161">
        <f>'Benefit Inputs'!AY108</f>
        <v>0</v>
      </c>
      <c r="BD392" s="161">
        <f>'Benefit Inputs'!AZ108</f>
        <v>0</v>
      </c>
      <c r="BE392" s="161">
        <f>'Benefit Inputs'!BA108</f>
        <v>0</v>
      </c>
      <c r="BF392" s="161">
        <f>'Benefit Inputs'!BB108</f>
        <v>0</v>
      </c>
      <c r="BG392" s="161">
        <f>'Benefit Inputs'!BC108</f>
        <v>0</v>
      </c>
      <c r="BH392" s="161">
        <f>'Benefit Inputs'!BD108</f>
        <v>0</v>
      </c>
      <c r="BI392" s="161">
        <f>'Benefit Inputs'!BE108</f>
        <v>0</v>
      </c>
      <c r="BJ392" s="161">
        <f>'Benefit Inputs'!BF108</f>
        <v>0</v>
      </c>
      <c r="BK392" s="161">
        <f>'Benefit Inputs'!BG108</f>
        <v>0</v>
      </c>
      <c r="BL392" s="161">
        <f>'Benefit Inputs'!BH108</f>
        <v>0</v>
      </c>
      <c r="BM392" s="161">
        <f>'Benefit Inputs'!BI108</f>
        <v>0</v>
      </c>
      <c r="BN392" s="161">
        <f>'Benefit Inputs'!BJ108</f>
        <v>0</v>
      </c>
      <c r="BO392" s="161">
        <f>'Benefit Inputs'!BK108</f>
        <v>0</v>
      </c>
      <c r="BP392" s="161">
        <f>'Benefit Inputs'!BL108</f>
        <v>0</v>
      </c>
      <c r="BQ392" s="161">
        <f>'Benefit Inputs'!BM108</f>
        <v>0</v>
      </c>
      <c r="BR392" s="161">
        <f>'Benefit Inputs'!BN108</f>
        <v>0</v>
      </c>
      <c r="BS392" s="161">
        <f>'Benefit Inputs'!BO108</f>
        <v>0</v>
      </c>
      <c r="BT392" s="161">
        <f>'Benefit Inputs'!BP108</f>
        <v>0</v>
      </c>
      <c r="BU392" s="161">
        <f>'Benefit Inputs'!BQ108</f>
        <v>0</v>
      </c>
      <c r="BV392" s="161">
        <f>'Benefit Inputs'!BR108</f>
        <v>0</v>
      </c>
      <c r="BW392" s="161">
        <f>'Benefit Inputs'!BS108</f>
        <v>0</v>
      </c>
      <c r="BX392" s="161">
        <f>'Benefit Inputs'!BT108</f>
        <v>0</v>
      </c>
      <c r="BY392" s="161">
        <f>'Benefit Inputs'!BU108</f>
        <v>0</v>
      </c>
      <c r="BZ392" s="161">
        <f>'Benefit Inputs'!BV108</f>
        <v>0</v>
      </c>
      <c r="CA392" s="161">
        <f>'Benefit Inputs'!BW108</f>
        <v>0</v>
      </c>
      <c r="CB392" s="161">
        <f>'Benefit Inputs'!BX108</f>
        <v>0</v>
      </c>
      <c r="CC392" s="161">
        <f>'Benefit Inputs'!BY108</f>
        <v>0</v>
      </c>
      <c r="CD392" s="161">
        <f>'Benefit Inputs'!BZ108</f>
        <v>0</v>
      </c>
      <c r="CE392" s="161">
        <f>'Benefit Inputs'!CA108</f>
        <v>0</v>
      </c>
      <c r="CF392" s="161">
        <f>'Benefit Inputs'!CB108</f>
        <v>0</v>
      </c>
      <c r="CG392" s="161">
        <f>'Benefit Inputs'!CC108</f>
        <v>0</v>
      </c>
      <c r="CH392" s="161">
        <f>'Benefit Inputs'!CD108</f>
        <v>0</v>
      </c>
      <c r="CI392" s="161">
        <f>'Benefit Inputs'!CE108</f>
        <v>0</v>
      </c>
      <c r="CJ392" s="161">
        <f>'Benefit Inputs'!CF108</f>
        <v>0</v>
      </c>
      <c r="CK392" s="161">
        <f>'Benefit Inputs'!CG108</f>
        <v>0</v>
      </c>
      <c r="CL392" s="161">
        <f>'Benefit Inputs'!CH108</f>
        <v>0</v>
      </c>
      <c r="CM392" s="161">
        <f>'Benefit Inputs'!CI108</f>
        <v>0</v>
      </c>
      <c r="CN392" s="161">
        <f>'Benefit Inputs'!CJ108</f>
        <v>0</v>
      </c>
      <c r="CO392" s="161">
        <f>'Benefit Inputs'!CK108</f>
        <v>0</v>
      </c>
      <c r="CP392" s="161">
        <f>'Benefit Inputs'!CL108</f>
        <v>0</v>
      </c>
    </row>
    <row r="393" spans="1:94" x14ac:dyDescent="0.3">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c r="BP393" s="161"/>
      <c r="BQ393" s="161"/>
      <c r="BR393" s="161"/>
      <c r="BS393" s="161"/>
      <c r="BT393" s="161"/>
      <c r="BU393" s="161"/>
      <c r="BV393" s="161"/>
      <c r="BW393" s="161"/>
      <c r="BX393" s="161"/>
      <c r="BY393" s="161"/>
      <c r="BZ393" s="161"/>
      <c r="CA393" s="161"/>
      <c r="CB393" s="161"/>
      <c r="CC393" s="161"/>
      <c r="CD393" s="161"/>
      <c r="CE393" s="161"/>
      <c r="CF393" s="161"/>
      <c r="CG393" s="161"/>
      <c r="CH393" s="161"/>
      <c r="CI393" s="161"/>
      <c r="CJ393" s="161"/>
      <c r="CK393" s="161"/>
      <c r="CL393" s="161"/>
      <c r="CM393" s="161"/>
      <c r="CN393" s="161"/>
      <c r="CO393" s="161"/>
      <c r="CP393" s="161"/>
    </row>
    <row r="394" spans="1:94" x14ac:dyDescent="0.3">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c r="BP394" s="161"/>
      <c r="BQ394" s="161"/>
      <c r="BR394" s="161"/>
      <c r="BS394" s="161"/>
      <c r="BT394" s="161"/>
      <c r="BU394" s="161"/>
      <c r="BV394" s="161"/>
      <c r="BW394" s="161"/>
      <c r="BX394" s="161"/>
      <c r="BY394" s="161"/>
      <c r="BZ394" s="161"/>
      <c r="CA394" s="161"/>
      <c r="CB394" s="161"/>
      <c r="CC394" s="161"/>
      <c r="CD394" s="161"/>
      <c r="CE394" s="161"/>
      <c r="CF394" s="161"/>
      <c r="CG394" s="161"/>
      <c r="CH394" s="161"/>
      <c r="CI394" s="161"/>
      <c r="CJ394" s="161"/>
      <c r="CK394" s="161"/>
      <c r="CL394" s="161"/>
      <c r="CM394" s="161"/>
      <c r="CN394" s="161"/>
      <c r="CO394" s="161"/>
      <c r="CP394" s="161"/>
    </row>
    <row r="395" spans="1:94" x14ac:dyDescent="0.3">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c r="BP395" s="161"/>
      <c r="BQ395" s="161"/>
      <c r="BR395" s="161"/>
      <c r="BS395" s="161"/>
      <c r="BT395" s="161"/>
      <c r="BU395" s="161"/>
      <c r="BV395" s="161"/>
      <c r="BW395" s="161"/>
      <c r="BX395" s="161"/>
      <c r="BY395" s="161"/>
      <c r="BZ395" s="161"/>
      <c r="CA395" s="161"/>
      <c r="CB395" s="161"/>
      <c r="CC395" s="161"/>
      <c r="CD395" s="161"/>
      <c r="CE395" s="161"/>
      <c r="CF395" s="161"/>
      <c r="CG395" s="161"/>
      <c r="CH395" s="161"/>
      <c r="CI395" s="161"/>
      <c r="CJ395" s="161"/>
      <c r="CK395" s="161"/>
      <c r="CL395" s="161"/>
      <c r="CM395" s="161"/>
      <c r="CN395" s="161"/>
      <c r="CO395" s="161"/>
      <c r="CP395" s="161"/>
    </row>
    <row r="396" spans="1:94" x14ac:dyDescent="0.3">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c r="BP396" s="161"/>
      <c r="BQ396" s="161"/>
      <c r="BR396" s="161"/>
      <c r="BS396" s="161"/>
      <c r="BT396" s="161"/>
      <c r="BU396" s="161"/>
      <c r="BV396" s="161"/>
      <c r="BW396" s="161"/>
      <c r="BX396" s="161"/>
      <c r="BY396" s="161"/>
      <c r="BZ396" s="161"/>
      <c r="CA396" s="161"/>
      <c r="CB396" s="161"/>
      <c r="CC396" s="161"/>
      <c r="CD396" s="161"/>
      <c r="CE396" s="161"/>
      <c r="CF396" s="161"/>
      <c r="CG396" s="161"/>
      <c r="CH396" s="161"/>
      <c r="CI396" s="161"/>
      <c r="CJ396" s="161"/>
      <c r="CK396" s="161"/>
      <c r="CL396" s="161"/>
      <c r="CM396" s="161"/>
      <c r="CN396" s="161"/>
      <c r="CO396" s="161"/>
      <c r="CP396" s="161"/>
    </row>
    <row r="397" spans="1:94" x14ac:dyDescent="0.3">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c r="BP397" s="161"/>
      <c r="BQ397" s="161"/>
      <c r="BR397" s="161"/>
      <c r="BS397" s="161"/>
      <c r="BT397" s="161"/>
      <c r="BU397" s="161"/>
      <c r="BV397" s="161"/>
      <c r="BW397" s="161"/>
      <c r="BX397" s="161"/>
      <c r="BY397" s="161"/>
      <c r="BZ397" s="161"/>
      <c r="CA397" s="161"/>
      <c r="CB397" s="161"/>
      <c r="CC397" s="161"/>
      <c r="CD397" s="161"/>
      <c r="CE397" s="161"/>
      <c r="CF397" s="161"/>
      <c r="CG397" s="161"/>
      <c r="CH397" s="161"/>
      <c r="CI397" s="161"/>
      <c r="CJ397" s="161"/>
      <c r="CK397" s="161"/>
      <c r="CL397" s="161"/>
      <c r="CM397" s="161"/>
      <c r="CN397" s="161"/>
      <c r="CO397" s="161"/>
      <c r="CP397" s="161"/>
    </row>
    <row r="398" spans="1:94" x14ac:dyDescent="0.3">
      <c r="P398" s="161"/>
      <c r="Q398" s="161"/>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c r="BP398" s="161"/>
      <c r="BQ398" s="161"/>
      <c r="BR398" s="161"/>
      <c r="BS398" s="161"/>
      <c r="BT398" s="161"/>
      <c r="BU398" s="161"/>
      <c r="BV398" s="161"/>
      <c r="BW398" s="161"/>
      <c r="BX398" s="161"/>
      <c r="BY398" s="161"/>
      <c r="BZ398" s="161"/>
      <c r="CA398" s="161"/>
      <c r="CB398" s="161"/>
      <c r="CC398" s="161"/>
      <c r="CD398" s="161"/>
      <c r="CE398" s="161"/>
      <c r="CF398" s="161"/>
      <c r="CG398" s="161"/>
      <c r="CH398" s="161"/>
      <c r="CI398" s="161"/>
      <c r="CJ398" s="161"/>
      <c r="CK398" s="161"/>
      <c r="CL398" s="161"/>
      <c r="CM398" s="161"/>
      <c r="CN398" s="161"/>
      <c r="CO398" s="161"/>
      <c r="CP398" s="161"/>
    </row>
    <row r="399" spans="1:94" x14ac:dyDescent="0.3">
      <c r="A399" s="2">
        <f>'Benefit Inputs'!A111</f>
        <v>26</v>
      </c>
      <c r="B399" s="2">
        <f>'Benefit Inputs'!$C111</f>
        <v>0</v>
      </c>
      <c r="E399" s="2">
        <f>'Benefit Inputs'!$E111</f>
        <v>0</v>
      </c>
      <c r="O399" s="2" t="s">
        <v>104</v>
      </c>
      <c r="P399" s="161">
        <f>'Benefit Inputs'!L112</f>
        <v>0</v>
      </c>
      <c r="Q399" s="161">
        <f>'Benefit Inputs'!M112</f>
        <v>0</v>
      </c>
      <c r="R399" s="161">
        <f>'Benefit Inputs'!N112</f>
        <v>0</v>
      </c>
      <c r="S399" s="161">
        <f>'Benefit Inputs'!O112</f>
        <v>0</v>
      </c>
      <c r="T399" s="161">
        <f>'Benefit Inputs'!P112</f>
        <v>0</v>
      </c>
      <c r="U399" s="161">
        <f>'Benefit Inputs'!Q112</f>
        <v>0</v>
      </c>
      <c r="V399" s="161">
        <f>'Benefit Inputs'!R112</f>
        <v>0</v>
      </c>
      <c r="W399" s="161">
        <f>'Benefit Inputs'!S112</f>
        <v>0</v>
      </c>
      <c r="X399" s="161">
        <f>'Benefit Inputs'!T112</f>
        <v>0</v>
      </c>
      <c r="Y399" s="161">
        <f>'Benefit Inputs'!U112</f>
        <v>0</v>
      </c>
      <c r="Z399" s="161">
        <f>'Benefit Inputs'!V112</f>
        <v>0</v>
      </c>
      <c r="AA399" s="161">
        <f>'Benefit Inputs'!W112</f>
        <v>0</v>
      </c>
      <c r="AB399" s="161">
        <f>'Benefit Inputs'!X112</f>
        <v>0</v>
      </c>
      <c r="AC399" s="161">
        <f>'Benefit Inputs'!Y112</f>
        <v>0</v>
      </c>
      <c r="AD399" s="161">
        <f>'Benefit Inputs'!Z112</f>
        <v>0</v>
      </c>
      <c r="AE399" s="161">
        <f>'Benefit Inputs'!AA112</f>
        <v>0</v>
      </c>
      <c r="AF399" s="161">
        <f>'Benefit Inputs'!AB112</f>
        <v>0</v>
      </c>
      <c r="AG399" s="161">
        <f>'Benefit Inputs'!AC112</f>
        <v>0</v>
      </c>
      <c r="AH399" s="161">
        <f>'Benefit Inputs'!AD112</f>
        <v>0</v>
      </c>
      <c r="AI399" s="161">
        <f>'Benefit Inputs'!AE112</f>
        <v>0</v>
      </c>
      <c r="AJ399" s="161">
        <f>'Benefit Inputs'!AF112</f>
        <v>0</v>
      </c>
      <c r="AK399" s="161">
        <f>'Benefit Inputs'!AG112</f>
        <v>0</v>
      </c>
      <c r="AL399" s="161">
        <f>'Benefit Inputs'!AH112</f>
        <v>0</v>
      </c>
      <c r="AM399" s="161">
        <f>'Benefit Inputs'!AI112</f>
        <v>0</v>
      </c>
      <c r="AN399" s="161">
        <f>'Benefit Inputs'!AJ112</f>
        <v>0</v>
      </c>
      <c r="AO399" s="161">
        <f>'Benefit Inputs'!AK112</f>
        <v>0</v>
      </c>
      <c r="AP399" s="161">
        <f>'Benefit Inputs'!AL112</f>
        <v>0</v>
      </c>
      <c r="AQ399" s="161">
        <f>'Benefit Inputs'!AM112</f>
        <v>0</v>
      </c>
      <c r="AR399" s="161">
        <f>'Benefit Inputs'!AN112</f>
        <v>0</v>
      </c>
      <c r="AS399" s="161">
        <f>'Benefit Inputs'!AO112</f>
        <v>0</v>
      </c>
      <c r="AT399" s="161">
        <f>'Benefit Inputs'!AP112</f>
        <v>0</v>
      </c>
      <c r="AU399" s="161">
        <f>'Benefit Inputs'!AQ112</f>
        <v>0</v>
      </c>
      <c r="AV399" s="161">
        <f>'Benefit Inputs'!AR112</f>
        <v>0</v>
      </c>
      <c r="AW399" s="161">
        <f>'Benefit Inputs'!AS112</f>
        <v>0</v>
      </c>
      <c r="AX399" s="161">
        <f>'Benefit Inputs'!AT112</f>
        <v>0</v>
      </c>
      <c r="AY399" s="161">
        <f>'Benefit Inputs'!AU112</f>
        <v>0</v>
      </c>
      <c r="AZ399" s="161">
        <f>'Benefit Inputs'!AV112</f>
        <v>0</v>
      </c>
      <c r="BA399" s="161">
        <f>'Benefit Inputs'!AW112</f>
        <v>0</v>
      </c>
      <c r="BB399" s="161">
        <f>'Benefit Inputs'!AX112</f>
        <v>0</v>
      </c>
      <c r="BC399" s="161">
        <f>'Benefit Inputs'!AY112</f>
        <v>0</v>
      </c>
      <c r="BD399" s="161">
        <f>'Benefit Inputs'!AZ112</f>
        <v>0</v>
      </c>
      <c r="BE399" s="161">
        <f>'Benefit Inputs'!BA112</f>
        <v>0</v>
      </c>
      <c r="BF399" s="161">
        <f>'Benefit Inputs'!BB112</f>
        <v>0</v>
      </c>
      <c r="BG399" s="161">
        <f>'Benefit Inputs'!BC112</f>
        <v>0</v>
      </c>
      <c r="BH399" s="161">
        <f>'Benefit Inputs'!BD112</f>
        <v>0</v>
      </c>
      <c r="BI399" s="161">
        <f>'Benefit Inputs'!BE112</f>
        <v>0</v>
      </c>
      <c r="BJ399" s="161">
        <f>'Benefit Inputs'!BF112</f>
        <v>0</v>
      </c>
      <c r="BK399" s="161">
        <f>'Benefit Inputs'!BG112</f>
        <v>0</v>
      </c>
      <c r="BL399" s="161">
        <f>'Benefit Inputs'!BH112</f>
        <v>0</v>
      </c>
      <c r="BM399" s="161">
        <f>'Benefit Inputs'!BI112</f>
        <v>0</v>
      </c>
      <c r="BN399" s="161">
        <f>'Benefit Inputs'!BJ112</f>
        <v>0</v>
      </c>
      <c r="BO399" s="161">
        <f>'Benefit Inputs'!BK112</f>
        <v>0</v>
      </c>
      <c r="BP399" s="161">
        <f>'Benefit Inputs'!BL112</f>
        <v>0</v>
      </c>
      <c r="BQ399" s="161">
        <f>'Benefit Inputs'!BM112</f>
        <v>0</v>
      </c>
      <c r="BR399" s="161">
        <f>'Benefit Inputs'!BN112</f>
        <v>0</v>
      </c>
      <c r="BS399" s="161">
        <f>'Benefit Inputs'!BO112</f>
        <v>0</v>
      </c>
      <c r="BT399" s="161">
        <f>'Benefit Inputs'!BP112</f>
        <v>0</v>
      </c>
      <c r="BU399" s="161">
        <f>'Benefit Inputs'!BQ112</f>
        <v>0</v>
      </c>
      <c r="BV399" s="161">
        <f>'Benefit Inputs'!BR112</f>
        <v>0</v>
      </c>
      <c r="BW399" s="161">
        <f>'Benefit Inputs'!BS112</f>
        <v>0</v>
      </c>
      <c r="BX399" s="161">
        <f>'Benefit Inputs'!BT112</f>
        <v>0</v>
      </c>
      <c r="BY399" s="161">
        <f>'Benefit Inputs'!BU112</f>
        <v>0</v>
      </c>
      <c r="BZ399" s="161">
        <f>'Benefit Inputs'!BV112</f>
        <v>0</v>
      </c>
      <c r="CA399" s="161">
        <f>'Benefit Inputs'!BW112</f>
        <v>0</v>
      </c>
      <c r="CB399" s="161">
        <f>'Benefit Inputs'!BX112</f>
        <v>0</v>
      </c>
      <c r="CC399" s="161">
        <f>'Benefit Inputs'!BY112</f>
        <v>0</v>
      </c>
      <c r="CD399" s="161">
        <f>'Benefit Inputs'!BZ112</f>
        <v>0</v>
      </c>
      <c r="CE399" s="161">
        <f>'Benefit Inputs'!CA112</f>
        <v>0</v>
      </c>
      <c r="CF399" s="161">
        <f>'Benefit Inputs'!CB112</f>
        <v>0</v>
      </c>
      <c r="CG399" s="161">
        <f>'Benefit Inputs'!CC112</f>
        <v>0</v>
      </c>
      <c r="CH399" s="161">
        <f>'Benefit Inputs'!CD112</f>
        <v>0</v>
      </c>
      <c r="CI399" s="161">
        <f>'Benefit Inputs'!CE112</f>
        <v>0</v>
      </c>
      <c r="CJ399" s="161">
        <f>'Benefit Inputs'!CF112</f>
        <v>0</v>
      </c>
      <c r="CK399" s="161">
        <f>'Benefit Inputs'!CG112</f>
        <v>0</v>
      </c>
      <c r="CL399" s="161">
        <f>'Benefit Inputs'!CH112</f>
        <v>0</v>
      </c>
      <c r="CM399" s="161">
        <f>'Benefit Inputs'!CI112</f>
        <v>0</v>
      </c>
      <c r="CN399" s="161">
        <f>'Benefit Inputs'!CJ112</f>
        <v>0</v>
      </c>
      <c r="CO399" s="161">
        <f>'Benefit Inputs'!CK112</f>
        <v>0</v>
      </c>
      <c r="CP399" s="161">
        <f>'Benefit Inputs'!CL112</f>
        <v>0</v>
      </c>
    </row>
    <row r="400" spans="1:94" x14ac:dyDescent="0.3">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c r="BP400" s="161"/>
      <c r="BQ400" s="161"/>
      <c r="BR400" s="161"/>
      <c r="BS400" s="161"/>
      <c r="BT400" s="161"/>
      <c r="BU400" s="161"/>
      <c r="BV400" s="161"/>
      <c r="BW400" s="161"/>
      <c r="BX400" s="161"/>
      <c r="BY400" s="161"/>
      <c r="BZ400" s="161"/>
      <c r="CA400" s="161"/>
      <c r="CB400" s="161"/>
      <c r="CC400" s="161"/>
      <c r="CD400" s="161"/>
      <c r="CE400" s="161"/>
      <c r="CF400" s="161"/>
      <c r="CG400" s="161"/>
      <c r="CH400" s="161"/>
      <c r="CI400" s="161"/>
      <c r="CJ400" s="161"/>
      <c r="CK400" s="161"/>
      <c r="CL400" s="161"/>
      <c r="CM400" s="161"/>
      <c r="CN400" s="161"/>
      <c r="CO400" s="161"/>
      <c r="CP400" s="161"/>
    </row>
    <row r="401" spans="1:94" x14ac:dyDescent="0.3">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c r="BP401" s="161"/>
      <c r="BQ401" s="161"/>
      <c r="BR401" s="161"/>
      <c r="BS401" s="161"/>
      <c r="BT401" s="161"/>
      <c r="BU401" s="161"/>
      <c r="BV401" s="161"/>
      <c r="BW401" s="161"/>
      <c r="BX401" s="161"/>
      <c r="BY401" s="161"/>
      <c r="BZ401" s="161"/>
      <c r="CA401" s="161"/>
      <c r="CB401" s="161"/>
      <c r="CC401" s="161"/>
      <c r="CD401" s="161"/>
      <c r="CE401" s="161"/>
      <c r="CF401" s="161"/>
      <c r="CG401" s="161"/>
      <c r="CH401" s="161"/>
      <c r="CI401" s="161"/>
      <c r="CJ401" s="161"/>
      <c r="CK401" s="161"/>
      <c r="CL401" s="161"/>
      <c r="CM401" s="161"/>
      <c r="CN401" s="161"/>
      <c r="CO401" s="161"/>
      <c r="CP401" s="161"/>
    </row>
    <row r="402" spans="1:94" x14ac:dyDescent="0.3">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c r="BP402" s="161"/>
      <c r="BQ402" s="161"/>
      <c r="BR402" s="161"/>
      <c r="BS402" s="161"/>
      <c r="BT402" s="161"/>
      <c r="BU402" s="161"/>
      <c r="BV402" s="161"/>
      <c r="BW402" s="161"/>
      <c r="BX402" s="161"/>
      <c r="BY402" s="161"/>
      <c r="BZ402" s="161"/>
      <c r="CA402" s="161"/>
      <c r="CB402" s="161"/>
      <c r="CC402" s="161"/>
      <c r="CD402" s="161"/>
      <c r="CE402" s="161"/>
      <c r="CF402" s="161"/>
      <c r="CG402" s="161"/>
      <c r="CH402" s="161"/>
      <c r="CI402" s="161"/>
      <c r="CJ402" s="161"/>
      <c r="CK402" s="161"/>
      <c r="CL402" s="161"/>
      <c r="CM402" s="161"/>
      <c r="CN402" s="161"/>
      <c r="CO402" s="161"/>
      <c r="CP402" s="161"/>
    </row>
    <row r="403" spans="1:94" x14ac:dyDescent="0.3">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c r="BP403" s="161"/>
      <c r="BQ403" s="161"/>
      <c r="BR403" s="161"/>
      <c r="BS403" s="161"/>
      <c r="BT403" s="161"/>
      <c r="BU403" s="161"/>
      <c r="BV403" s="161"/>
      <c r="BW403" s="161"/>
      <c r="BX403" s="161"/>
      <c r="BY403" s="161"/>
      <c r="BZ403" s="161"/>
      <c r="CA403" s="161"/>
      <c r="CB403" s="161"/>
      <c r="CC403" s="161"/>
      <c r="CD403" s="161"/>
      <c r="CE403" s="161"/>
      <c r="CF403" s="161"/>
      <c r="CG403" s="161"/>
      <c r="CH403" s="161"/>
      <c r="CI403" s="161"/>
      <c r="CJ403" s="161"/>
      <c r="CK403" s="161"/>
      <c r="CL403" s="161"/>
      <c r="CM403" s="161"/>
      <c r="CN403" s="161"/>
      <c r="CO403" s="161"/>
      <c r="CP403" s="161"/>
    </row>
    <row r="404" spans="1:94" x14ac:dyDescent="0.3">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c r="BP404" s="161"/>
      <c r="BQ404" s="161"/>
      <c r="BR404" s="161"/>
      <c r="BS404" s="161"/>
      <c r="BT404" s="161"/>
      <c r="BU404" s="161"/>
      <c r="BV404" s="161"/>
      <c r="BW404" s="161"/>
      <c r="BX404" s="161"/>
      <c r="BY404" s="161"/>
      <c r="BZ404" s="161"/>
      <c r="CA404" s="161"/>
      <c r="CB404" s="161"/>
      <c r="CC404" s="161"/>
      <c r="CD404" s="161"/>
      <c r="CE404" s="161"/>
      <c r="CF404" s="161"/>
      <c r="CG404" s="161"/>
      <c r="CH404" s="161"/>
      <c r="CI404" s="161"/>
      <c r="CJ404" s="161"/>
      <c r="CK404" s="161"/>
      <c r="CL404" s="161"/>
      <c r="CM404" s="161"/>
      <c r="CN404" s="161"/>
      <c r="CO404" s="161"/>
      <c r="CP404" s="161"/>
    </row>
    <row r="405" spans="1:94" x14ac:dyDescent="0.3">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c r="BP405" s="161"/>
      <c r="BQ405" s="161"/>
      <c r="BR405" s="161"/>
      <c r="BS405" s="161"/>
      <c r="BT405" s="161"/>
      <c r="BU405" s="161"/>
      <c r="BV405" s="161"/>
      <c r="BW405" s="161"/>
      <c r="BX405" s="161"/>
      <c r="BY405" s="161"/>
      <c r="BZ405" s="161"/>
      <c r="CA405" s="161"/>
      <c r="CB405" s="161"/>
      <c r="CC405" s="161"/>
      <c r="CD405" s="161"/>
      <c r="CE405" s="161"/>
      <c r="CF405" s="161"/>
      <c r="CG405" s="161"/>
      <c r="CH405" s="161"/>
      <c r="CI405" s="161"/>
      <c r="CJ405" s="161"/>
      <c r="CK405" s="161"/>
      <c r="CL405" s="161"/>
      <c r="CM405" s="161"/>
      <c r="CN405" s="161"/>
      <c r="CO405" s="161"/>
      <c r="CP405" s="161"/>
    </row>
    <row r="406" spans="1:94" x14ac:dyDescent="0.3">
      <c r="A406" s="2">
        <f>'Benefit Inputs'!A115</f>
        <v>27</v>
      </c>
      <c r="B406" s="2">
        <f>'Benefit Inputs'!$C115</f>
        <v>0</v>
      </c>
      <c r="E406" s="2">
        <f>'Benefit Inputs'!$E115</f>
        <v>0</v>
      </c>
      <c r="O406" s="2" t="s">
        <v>104</v>
      </c>
      <c r="P406" s="161">
        <f>'Benefit Inputs'!L116</f>
        <v>0</v>
      </c>
      <c r="Q406" s="161">
        <f>'Benefit Inputs'!M116</f>
        <v>0</v>
      </c>
      <c r="R406" s="161">
        <f>'Benefit Inputs'!N116</f>
        <v>0</v>
      </c>
      <c r="S406" s="161">
        <f>'Benefit Inputs'!O116</f>
        <v>0</v>
      </c>
      <c r="T406" s="161">
        <f>'Benefit Inputs'!P116</f>
        <v>0</v>
      </c>
      <c r="U406" s="161">
        <f>'Benefit Inputs'!Q116</f>
        <v>0</v>
      </c>
      <c r="V406" s="161">
        <f>'Benefit Inputs'!R116</f>
        <v>0</v>
      </c>
      <c r="W406" s="161">
        <f>'Benefit Inputs'!S116</f>
        <v>0</v>
      </c>
      <c r="X406" s="161">
        <f>'Benefit Inputs'!T116</f>
        <v>0</v>
      </c>
      <c r="Y406" s="161">
        <f>'Benefit Inputs'!U116</f>
        <v>0</v>
      </c>
      <c r="Z406" s="161">
        <f>'Benefit Inputs'!V116</f>
        <v>0</v>
      </c>
      <c r="AA406" s="161">
        <f>'Benefit Inputs'!W116</f>
        <v>0</v>
      </c>
      <c r="AB406" s="161">
        <f>'Benefit Inputs'!X116</f>
        <v>0</v>
      </c>
      <c r="AC406" s="161">
        <f>'Benefit Inputs'!Y116</f>
        <v>0</v>
      </c>
      <c r="AD406" s="161">
        <f>'Benefit Inputs'!Z116</f>
        <v>0</v>
      </c>
      <c r="AE406" s="161">
        <f>'Benefit Inputs'!AA116</f>
        <v>0</v>
      </c>
      <c r="AF406" s="161">
        <f>'Benefit Inputs'!AB116</f>
        <v>0</v>
      </c>
      <c r="AG406" s="161">
        <f>'Benefit Inputs'!AC116</f>
        <v>0</v>
      </c>
      <c r="AH406" s="161">
        <f>'Benefit Inputs'!AD116</f>
        <v>0</v>
      </c>
      <c r="AI406" s="161">
        <f>'Benefit Inputs'!AE116</f>
        <v>0</v>
      </c>
      <c r="AJ406" s="161">
        <f>'Benefit Inputs'!AF116</f>
        <v>0</v>
      </c>
      <c r="AK406" s="161">
        <f>'Benefit Inputs'!AG116</f>
        <v>0</v>
      </c>
      <c r="AL406" s="161">
        <f>'Benefit Inputs'!AH116</f>
        <v>0</v>
      </c>
      <c r="AM406" s="161">
        <f>'Benefit Inputs'!AI116</f>
        <v>0</v>
      </c>
      <c r="AN406" s="161">
        <f>'Benefit Inputs'!AJ116</f>
        <v>0</v>
      </c>
      <c r="AO406" s="161">
        <f>'Benefit Inputs'!AK116</f>
        <v>0</v>
      </c>
      <c r="AP406" s="161">
        <f>'Benefit Inputs'!AL116</f>
        <v>0</v>
      </c>
      <c r="AQ406" s="161">
        <f>'Benefit Inputs'!AM116</f>
        <v>0</v>
      </c>
      <c r="AR406" s="161">
        <f>'Benefit Inputs'!AN116</f>
        <v>0</v>
      </c>
      <c r="AS406" s="161">
        <f>'Benefit Inputs'!AO116</f>
        <v>0</v>
      </c>
      <c r="AT406" s="161">
        <f>'Benefit Inputs'!AP116</f>
        <v>0</v>
      </c>
      <c r="AU406" s="161">
        <f>'Benefit Inputs'!AQ116</f>
        <v>0</v>
      </c>
      <c r="AV406" s="161">
        <f>'Benefit Inputs'!AR116</f>
        <v>0</v>
      </c>
      <c r="AW406" s="161">
        <f>'Benefit Inputs'!AS116</f>
        <v>0</v>
      </c>
      <c r="AX406" s="161">
        <f>'Benefit Inputs'!AT116</f>
        <v>0</v>
      </c>
      <c r="AY406" s="161">
        <f>'Benefit Inputs'!AU116</f>
        <v>0</v>
      </c>
      <c r="AZ406" s="161">
        <f>'Benefit Inputs'!AV116</f>
        <v>0</v>
      </c>
      <c r="BA406" s="161">
        <f>'Benefit Inputs'!AW116</f>
        <v>0</v>
      </c>
      <c r="BB406" s="161">
        <f>'Benefit Inputs'!AX116</f>
        <v>0</v>
      </c>
      <c r="BC406" s="161">
        <f>'Benefit Inputs'!AY116</f>
        <v>0</v>
      </c>
      <c r="BD406" s="161">
        <f>'Benefit Inputs'!AZ116</f>
        <v>0</v>
      </c>
      <c r="BE406" s="161">
        <f>'Benefit Inputs'!BA116</f>
        <v>0</v>
      </c>
      <c r="BF406" s="161">
        <f>'Benefit Inputs'!BB116</f>
        <v>0</v>
      </c>
      <c r="BG406" s="161">
        <f>'Benefit Inputs'!BC116</f>
        <v>0</v>
      </c>
      <c r="BH406" s="161">
        <f>'Benefit Inputs'!BD116</f>
        <v>0</v>
      </c>
      <c r="BI406" s="161">
        <f>'Benefit Inputs'!BE116</f>
        <v>0</v>
      </c>
      <c r="BJ406" s="161">
        <f>'Benefit Inputs'!BF116</f>
        <v>0</v>
      </c>
      <c r="BK406" s="161">
        <f>'Benefit Inputs'!BG116</f>
        <v>0</v>
      </c>
      <c r="BL406" s="161">
        <f>'Benefit Inputs'!BH116</f>
        <v>0</v>
      </c>
      <c r="BM406" s="161">
        <f>'Benefit Inputs'!BI116</f>
        <v>0</v>
      </c>
      <c r="BN406" s="161">
        <f>'Benefit Inputs'!BJ116</f>
        <v>0</v>
      </c>
      <c r="BO406" s="161">
        <f>'Benefit Inputs'!BK116</f>
        <v>0</v>
      </c>
      <c r="BP406" s="161">
        <f>'Benefit Inputs'!BL116</f>
        <v>0</v>
      </c>
      <c r="BQ406" s="161">
        <f>'Benefit Inputs'!BM116</f>
        <v>0</v>
      </c>
      <c r="BR406" s="161">
        <f>'Benefit Inputs'!BN116</f>
        <v>0</v>
      </c>
      <c r="BS406" s="161">
        <f>'Benefit Inputs'!BO116</f>
        <v>0</v>
      </c>
      <c r="BT406" s="161">
        <f>'Benefit Inputs'!BP116</f>
        <v>0</v>
      </c>
      <c r="BU406" s="161">
        <f>'Benefit Inputs'!BQ116</f>
        <v>0</v>
      </c>
      <c r="BV406" s="161">
        <f>'Benefit Inputs'!BR116</f>
        <v>0</v>
      </c>
      <c r="BW406" s="161">
        <f>'Benefit Inputs'!BS116</f>
        <v>0</v>
      </c>
      <c r="BX406" s="161">
        <f>'Benefit Inputs'!BT116</f>
        <v>0</v>
      </c>
      <c r="BY406" s="161">
        <f>'Benefit Inputs'!BU116</f>
        <v>0</v>
      </c>
      <c r="BZ406" s="161">
        <f>'Benefit Inputs'!BV116</f>
        <v>0</v>
      </c>
      <c r="CA406" s="161">
        <f>'Benefit Inputs'!BW116</f>
        <v>0</v>
      </c>
      <c r="CB406" s="161">
        <f>'Benefit Inputs'!BX116</f>
        <v>0</v>
      </c>
      <c r="CC406" s="161">
        <f>'Benefit Inputs'!BY116</f>
        <v>0</v>
      </c>
      <c r="CD406" s="161">
        <f>'Benefit Inputs'!BZ116</f>
        <v>0</v>
      </c>
      <c r="CE406" s="161">
        <f>'Benefit Inputs'!CA116</f>
        <v>0</v>
      </c>
      <c r="CF406" s="161">
        <f>'Benefit Inputs'!CB116</f>
        <v>0</v>
      </c>
      <c r="CG406" s="161">
        <f>'Benefit Inputs'!CC116</f>
        <v>0</v>
      </c>
      <c r="CH406" s="161">
        <f>'Benefit Inputs'!CD116</f>
        <v>0</v>
      </c>
      <c r="CI406" s="161">
        <f>'Benefit Inputs'!CE116</f>
        <v>0</v>
      </c>
      <c r="CJ406" s="161">
        <f>'Benefit Inputs'!CF116</f>
        <v>0</v>
      </c>
      <c r="CK406" s="161">
        <f>'Benefit Inputs'!CG116</f>
        <v>0</v>
      </c>
      <c r="CL406" s="161">
        <f>'Benefit Inputs'!CH116</f>
        <v>0</v>
      </c>
      <c r="CM406" s="161">
        <f>'Benefit Inputs'!CI116</f>
        <v>0</v>
      </c>
      <c r="CN406" s="161">
        <f>'Benefit Inputs'!CJ116</f>
        <v>0</v>
      </c>
      <c r="CO406" s="161">
        <f>'Benefit Inputs'!CK116</f>
        <v>0</v>
      </c>
      <c r="CP406" s="161">
        <f>'Benefit Inputs'!CL116</f>
        <v>0</v>
      </c>
    </row>
    <row r="407" spans="1:94" x14ac:dyDescent="0.3">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c r="BP407" s="161"/>
      <c r="BQ407" s="161"/>
      <c r="BR407" s="161"/>
      <c r="BS407" s="161"/>
      <c r="BT407" s="161"/>
      <c r="BU407" s="161"/>
      <c r="BV407" s="161"/>
      <c r="BW407" s="161"/>
      <c r="BX407" s="161"/>
      <c r="BY407" s="161"/>
      <c r="BZ407" s="161"/>
      <c r="CA407" s="161"/>
      <c r="CB407" s="161"/>
      <c r="CC407" s="161"/>
      <c r="CD407" s="161"/>
      <c r="CE407" s="161"/>
      <c r="CF407" s="161"/>
      <c r="CG407" s="161"/>
      <c r="CH407" s="161"/>
      <c r="CI407" s="161"/>
      <c r="CJ407" s="161"/>
      <c r="CK407" s="161"/>
      <c r="CL407" s="161"/>
      <c r="CM407" s="161"/>
      <c r="CN407" s="161"/>
      <c r="CO407" s="161"/>
      <c r="CP407" s="161"/>
    </row>
    <row r="408" spans="1:94" x14ac:dyDescent="0.3">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c r="BP408" s="161"/>
      <c r="BQ408" s="161"/>
      <c r="BR408" s="161"/>
      <c r="BS408" s="161"/>
      <c r="BT408" s="161"/>
      <c r="BU408" s="161"/>
      <c r="BV408" s="161"/>
      <c r="BW408" s="161"/>
      <c r="BX408" s="161"/>
      <c r="BY408" s="161"/>
      <c r="BZ408" s="161"/>
      <c r="CA408" s="161"/>
      <c r="CB408" s="161"/>
      <c r="CC408" s="161"/>
      <c r="CD408" s="161"/>
      <c r="CE408" s="161"/>
      <c r="CF408" s="161"/>
      <c r="CG408" s="161"/>
      <c r="CH408" s="161"/>
      <c r="CI408" s="161"/>
      <c r="CJ408" s="161"/>
      <c r="CK408" s="161"/>
      <c r="CL408" s="161"/>
      <c r="CM408" s="161"/>
      <c r="CN408" s="161"/>
      <c r="CO408" s="161"/>
      <c r="CP408" s="161"/>
    </row>
    <row r="409" spans="1:94" x14ac:dyDescent="0.3">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c r="BP409" s="161"/>
      <c r="BQ409" s="161"/>
      <c r="BR409" s="161"/>
      <c r="BS409" s="161"/>
      <c r="BT409" s="161"/>
      <c r="BU409" s="161"/>
      <c r="BV409" s="161"/>
      <c r="BW409" s="161"/>
      <c r="BX409" s="161"/>
      <c r="BY409" s="161"/>
      <c r="BZ409" s="161"/>
      <c r="CA409" s="161"/>
      <c r="CB409" s="161"/>
      <c r="CC409" s="161"/>
      <c r="CD409" s="161"/>
      <c r="CE409" s="161"/>
      <c r="CF409" s="161"/>
      <c r="CG409" s="161"/>
      <c r="CH409" s="161"/>
      <c r="CI409" s="161"/>
      <c r="CJ409" s="161"/>
      <c r="CK409" s="161"/>
      <c r="CL409" s="161"/>
      <c r="CM409" s="161"/>
      <c r="CN409" s="161"/>
      <c r="CO409" s="161"/>
      <c r="CP409" s="161"/>
    </row>
    <row r="410" spans="1:94" x14ac:dyDescent="0.3">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c r="BP410" s="161"/>
      <c r="BQ410" s="161"/>
      <c r="BR410" s="161"/>
      <c r="BS410" s="161"/>
      <c r="BT410" s="161"/>
      <c r="BU410" s="161"/>
      <c r="BV410" s="161"/>
      <c r="BW410" s="161"/>
      <c r="BX410" s="161"/>
      <c r="BY410" s="161"/>
      <c r="BZ410" s="161"/>
      <c r="CA410" s="161"/>
      <c r="CB410" s="161"/>
      <c r="CC410" s="161"/>
      <c r="CD410" s="161"/>
      <c r="CE410" s="161"/>
      <c r="CF410" s="161"/>
      <c r="CG410" s="161"/>
      <c r="CH410" s="161"/>
      <c r="CI410" s="161"/>
      <c r="CJ410" s="161"/>
      <c r="CK410" s="161"/>
      <c r="CL410" s="161"/>
      <c r="CM410" s="161"/>
      <c r="CN410" s="161"/>
      <c r="CO410" s="161"/>
      <c r="CP410" s="161"/>
    </row>
    <row r="411" spans="1:94" x14ac:dyDescent="0.3">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c r="BP411" s="161"/>
      <c r="BQ411" s="161"/>
      <c r="BR411" s="161"/>
      <c r="BS411" s="161"/>
      <c r="BT411" s="161"/>
      <c r="BU411" s="161"/>
      <c r="BV411" s="161"/>
      <c r="BW411" s="161"/>
      <c r="BX411" s="161"/>
      <c r="BY411" s="161"/>
      <c r="BZ411" s="161"/>
      <c r="CA411" s="161"/>
      <c r="CB411" s="161"/>
      <c r="CC411" s="161"/>
      <c r="CD411" s="161"/>
      <c r="CE411" s="161"/>
      <c r="CF411" s="161"/>
      <c r="CG411" s="161"/>
      <c r="CH411" s="161"/>
      <c r="CI411" s="161"/>
      <c r="CJ411" s="161"/>
      <c r="CK411" s="161"/>
      <c r="CL411" s="161"/>
      <c r="CM411" s="161"/>
      <c r="CN411" s="161"/>
      <c r="CO411" s="161"/>
      <c r="CP411" s="161"/>
    </row>
    <row r="412" spans="1:94" x14ac:dyDescent="0.3">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c r="BP412" s="161"/>
      <c r="BQ412" s="161"/>
      <c r="BR412" s="161"/>
      <c r="BS412" s="161"/>
      <c r="BT412" s="161"/>
      <c r="BU412" s="161"/>
      <c r="BV412" s="161"/>
      <c r="BW412" s="161"/>
      <c r="BX412" s="161"/>
      <c r="BY412" s="161"/>
      <c r="BZ412" s="161"/>
      <c r="CA412" s="161"/>
      <c r="CB412" s="161"/>
      <c r="CC412" s="161"/>
      <c r="CD412" s="161"/>
      <c r="CE412" s="161"/>
      <c r="CF412" s="161"/>
      <c r="CG412" s="161"/>
      <c r="CH412" s="161"/>
      <c r="CI412" s="161"/>
      <c r="CJ412" s="161"/>
      <c r="CK412" s="161"/>
      <c r="CL412" s="161"/>
      <c r="CM412" s="161"/>
      <c r="CN412" s="161"/>
      <c r="CO412" s="161"/>
      <c r="CP412" s="161"/>
    </row>
    <row r="413" spans="1:94" x14ac:dyDescent="0.3">
      <c r="A413" s="2">
        <f>'Benefit Inputs'!A119</f>
        <v>28</v>
      </c>
      <c r="B413" s="2">
        <f>'Benefit Inputs'!$C119</f>
        <v>0</v>
      </c>
      <c r="E413" s="2">
        <f>'Benefit Inputs'!$E119</f>
        <v>0</v>
      </c>
      <c r="O413" s="2" t="s">
        <v>104</v>
      </c>
      <c r="P413" s="161">
        <f>'Benefit Inputs'!L120</f>
        <v>0</v>
      </c>
      <c r="Q413" s="161">
        <f>'Benefit Inputs'!M120</f>
        <v>0</v>
      </c>
      <c r="R413" s="161">
        <f>'Benefit Inputs'!N120</f>
        <v>0</v>
      </c>
      <c r="S413" s="161">
        <f>'Benefit Inputs'!O120</f>
        <v>0</v>
      </c>
      <c r="T413" s="161">
        <f>'Benefit Inputs'!P120</f>
        <v>0</v>
      </c>
      <c r="U413" s="161">
        <f>'Benefit Inputs'!Q120</f>
        <v>0</v>
      </c>
      <c r="V413" s="161">
        <f>'Benefit Inputs'!R120</f>
        <v>0</v>
      </c>
      <c r="W413" s="161">
        <f>'Benefit Inputs'!S120</f>
        <v>0</v>
      </c>
      <c r="X413" s="161">
        <f>'Benefit Inputs'!T120</f>
        <v>0</v>
      </c>
      <c r="Y413" s="161">
        <f>'Benefit Inputs'!U120</f>
        <v>0</v>
      </c>
      <c r="Z413" s="161">
        <f>'Benefit Inputs'!V120</f>
        <v>0</v>
      </c>
      <c r="AA413" s="161">
        <f>'Benefit Inputs'!W120</f>
        <v>0</v>
      </c>
      <c r="AB413" s="161">
        <f>'Benefit Inputs'!X120</f>
        <v>0</v>
      </c>
      <c r="AC413" s="161">
        <f>'Benefit Inputs'!Y120</f>
        <v>0</v>
      </c>
      <c r="AD413" s="161">
        <f>'Benefit Inputs'!Z120</f>
        <v>0</v>
      </c>
      <c r="AE413" s="161">
        <f>'Benefit Inputs'!AA120</f>
        <v>0</v>
      </c>
      <c r="AF413" s="161">
        <f>'Benefit Inputs'!AB120</f>
        <v>0</v>
      </c>
      <c r="AG413" s="161">
        <f>'Benefit Inputs'!AC120</f>
        <v>0</v>
      </c>
      <c r="AH413" s="161">
        <f>'Benefit Inputs'!AD120</f>
        <v>0</v>
      </c>
      <c r="AI413" s="161">
        <f>'Benefit Inputs'!AE120</f>
        <v>0</v>
      </c>
      <c r="AJ413" s="161">
        <f>'Benefit Inputs'!AF120</f>
        <v>0</v>
      </c>
      <c r="AK413" s="161">
        <f>'Benefit Inputs'!AG120</f>
        <v>0</v>
      </c>
      <c r="AL413" s="161">
        <f>'Benefit Inputs'!AH120</f>
        <v>0</v>
      </c>
      <c r="AM413" s="161">
        <f>'Benefit Inputs'!AI120</f>
        <v>0</v>
      </c>
      <c r="AN413" s="161">
        <f>'Benefit Inputs'!AJ120</f>
        <v>0</v>
      </c>
      <c r="AO413" s="161">
        <f>'Benefit Inputs'!AK120</f>
        <v>0</v>
      </c>
      <c r="AP413" s="161">
        <f>'Benefit Inputs'!AL120</f>
        <v>0</v>
      </c>
      <c r="AQ413" s="161">
        <f>'Benefit Inputs'!AM120</f>
        <v>0</v>
      </c>
      <c r="AR413" s="161">
        <f>'Benefit Inputs'!AN120</f>
        <v>0</v>
      </c>
      <c r="AS413" s="161">
        <f>'Benefit Inputs'!AO120</f>
        <v>0</v>
      </c>
      <c r="AT413" s="161">
        <f>'Benefit Inputs'!AP120</f>
        <v>0</v>
      </c>
      <c r="AU413" s="161">
        <f>'Benefit Inputs'!AQ120</f>
        <v>0</v>
      </c>
      <c r="AV413" s="161">
        <f>'Benefit Inputs'!AR120</f>
        <v>0</v>
      </c>
      <c r="AW413" s="161">
        <f>'Benefit Inputs'!AS120</f>
        <v>0</v>
      </c>
      <c r="AX413" s="161">
        <f>'Benefit Inputs'!AT120</f>
        <v>0</v>
      </c>
      <c r="AY413" s="161">
        <f>'Benefit Inputs'!AU120</f>
        <v>0</v>
      </c>
      <c r="AZ413" s="161">
        <f>'Benefit Inputs'!AV120</f>
        <v>0</v>
      </c>
      <c r="BA413" s="161">
        <f>'Benefit Inputs'!AW120</f>
        <v>0</v>
      </c>
      <c r="BB413" s="161">
        <f>'Benefit Inputs'!AX120</f>
        <v>0</v>
      </c>
      <c r="BC413" s="161">
        <f>'Benefit Inputs'!AY120</f>
        <v>0</v>
      </c>
      <c r="BD413" s="161">
        <f>'Benefit Inputs'!AZ120</f>
        <v>0</v>
      </c>
      <c r="BE413" s="161">
        <f>'Benefit Inputs'!BA120</f>
        <v>0</v>
      </c>
      <c r="BF413" s="161">
        <f>'Benefit Inputs'!BB120</f>
        <v>0</v>
      </c>
      <c r="BG413" s="161">
        <f>'Benefit Inputs'!BC120</f>
        <v>0</v>
      </c>
      <c r="BH413" s="161">
        <f>'Benefit Inputs'!BD120</f>
        <v>0</v>
      </c>
      <c r="BI413" s="161">
        <f>'Benefit Inputs'!BE120</f>
        <v>0</v>
      </c>
      <c r="BJ413" s="161">
        <f>'Benefit Inputs'!BF120</f>
        <v>0</v>
      </c>
      <c r="BK413" s="161">
        <f>'Benefit Inputs'!BG120</f>
        <v>0</v>
      </c>
      <c r="BL413" s="161">
        <f>'Benefit Inputs'!BH120</f>
        <v>0</v>
      </c>
      <c r="BM413" s="161">
        <f>'Benefit Inputs'!BI120</f>
        <v>0</v>
      </c>
      <c r="BN413" s="161">
        <f>'Benefit Inputs'!BJ120</f>
        <v>0</v>
      </c>
      <c r="BO413" s="161">
        <f>'Benefit Inputs'!BK120</f>
        <v>0</v>
      </c>
      <c r="BP413" s="161">
        <f>'Benefit Inputs'!BL120</f>
        <v>0</v>
      </c>
      <c r="BQ413" s="161">
        <f>'Benefit Inputs'!BM120</f>
        <v>0</v>
      </c>
      <c r="BR413" s="161">
        <f>'Benefit Inputs'!BN120</f>
        <v>0</v>
      </c>
      <c r="BS413" s="161">
        <f>'Benefit Inputs'!BO120</f>
        <v>0</v>
      </c>
      <c r="BT413" s="161">
        <f>'Benefit Inputs'!BP120</f>
        <v>0</v>
      </c>
      <c r="BU413" s="161">
        <f>'Benefit Inputs'!BQ120</f>
        <v>0</v>
      </c>
      <c r="BV413" s="161">
        <f>'Benefit Inputs'!BR120</f>
        <v>0</v>
      </c>
      <c r="BW413" s="161">
        <f>'Benefit Inputs'!BS120</f>
        <v>0</v>
      </c>
      <c r="BX413" s="161">
        <f>'Benefit Inputs'!BT120</f>
        <v>0</v>
      </c>
      <c r="BY413" s="161">
        <f>'Benefit Inputs'!BU120</f>
        <v>0</v>
      </c>
      <c r="BZ413" s="161">
        <f>'Benefit Inputs'!BV120</f>
        <v>0</v>
      </c>
      <c r="CA413" s="161">
        <f>'Benefit Inputs'!BW120</f>
        <v>0</v>
      </c>
      <c r="CB413" s="161">
        <f>'Benefit Inputs'!BX120</f>
        <v>0</v>
      </c>
      <c r="CC413" s="161">
        <f>'Benefit Inputs'!BY120</f>
        <v>0</v>
      </c>
      <c r="CD413" s="161">
        <f>'Benefit Inputs'!BZ120</f>
        <v>0</v>
      </c>
      <c r="CE413" s="161">
        <f>'Benefit Inputs'!CA120</f>
        <v>0</v>
      </c>
      <c r="CF413" s="161">
        <f>'Benefit Inputs'!CB120</f>
        <v>0</v>
      </c>
      <c r="CG413" s="161">
        <f>'Benefit Inputs'!CC120</f>
        <v>0</v>
      </c>
      <c r="CH413" s="161">
        <f>'Benefit Inputs'!CD120</f>
        <v>0</v>
      </c>
      <c r="CI413" s="161">
        <f>'Benefit Inputs'!CE120</f>
        <v>0</v>
      </c>
      <c r="CJ413" s="161">
        <f>'Benefit Inputs'!CF120</f>
        <v>0</v>
      </c>
      <c r="CK413" s="161">
        <f>'Benefit Inputs'!CG120</f>
        <v>0</v>
      </c>
      <c r="CL413" s="161">
        <f>'Benefit Inputs'!CH120</f>
        <v>0</v>
      </c>
      <c r="CM413" s="161">
        <f>'Benefit Inputs'!CI120</f>
        <v>0</v>
      </c>
      <c r="CN413" s="161">
        <f>'Benefit Inputs'!CJ120</f>
        <v>0</v>
      </c>
      <c r="CO413" s="161">
        <f>'Benefit Inputs'!CK120</f>
        <v>0</v>
      </c>
      <c r="CP413" s="161">
        <f>'Benefit Inputs'!CL120</f>
        <v>0</v>
      </c>
    </row>
    <row r="414" spans="1:94" x14ac:dyDescent="0.3">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c r="BP414" s="161"/>
      <c r="BQ414" s="161"/>
      <c r="BR414" s="161"/>
      <c r="BS414" s="161"/>
      <c r="BT414" s="161"/>
      <c r="BU414" s="161"/>
      <c r="BV414" s="161"/>
      <c r="BW414" s="161"/>
      <c r="BX414" s="161"/>
      <c r="BY414" s="161"/>
      <c r="BZ414" s="161"/>
      <c r="CA414" s="161"/>
      <c r="CB414" s="161"/>
      <c r="CC414" s="161"/>
      <c r="CD414" s="161"/>
      <c r="CE414" s="161"/>
      <c r="CF414" s="161"/>
      <c r="CG414" s="161"/>
      <c r="CH414" s="161"/>
      <c r="CI414" s="161"/>
      <c r="CJ414" s="161"/>
      <c r="CK414" s="161"/>
      <c r="CL414" s="161"/>
      <c r="CM414" s="161"/>
      <c r="CN414" s="161"/>
      <c r="CO414" s="161"/>
      <c r="CP414" s="161"/>
    </row>
    <row r="415" spans="1:94" x14ac:dyDescent="0.3">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c r="BP415" s="161"/>
      <c r="BQ415" s="161"/>
      <c r="BR415" s="161"/>
      <c r="BS415" s="161"/>
      <c r="BT415" s="161"/>
      <c r="BU415" s="161"/>
      <c r="BV415" s="161"/>
      <c r="BW415" s="161"/>
      <c r="BX415" s="161"/>
      <c r="BY415" s="161"/>
      <c r="BZ415" s="161"/>
      <c r="CA415" s="161"/>
      <c r="CB415" s="161"/>
      <c r="CC415" s="161"/>
      <c r="CD415" s="161"/>
      <c r="CE415" s="161"/>
      <c r="CF415" s="161"/>
      <c r="CG415" s="161"/>
      <c r="CH415" s="161"/>
      <c r="CI415" s="161"/>
      <c r="CJ415" s="161"/>
      <c r="CK415" s="161"/>
      <c r="CL415" s="161"/>
      <c r="CM415" s="161"/>
      <c r="CN415" s="161"/>
      <c r="CO415" s="161"/>
      <c r="CP415" s="161"/>
    </row>
    <row r="416" spans="1:94" x14ac:dyDescent="0.3">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c r="BP416" s="161"/>
      <c r="BQ416" s="161"/>
      <c r="BR416" s="161"/>
      <c r="BS416" s="161"/>
      <c r="BT416" s="161"/>
      <c r="BU416" s="161"/>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161"/>
    </row>
    <row r="417" spans="1:94" x14ac:dyDescent="0.3">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c r="BP417" s="161"/>
      <c r="BQ417" s="161"/>
      <c r="BR417" s="161"/>
      <c r="BS417" s="161"/>
      <c r="BT417" s="161"/>
      <c r="BU417" s="161"/>
      <c r="BV417" s="161"/>
      <c r="BW417" s="161"/>
      <c r="BX417" s="161"/>
      <c r="BY417" s="161"/>
      <c r="BZ417" s="161"/>
      <c r="CA417" s="161"/>
      <c r="CB417" s="161"/>
      <c r="CC417" s="161"/>
      <c r="CD417" s="161"/>
      <c r="CE417" s="161"/>
      <c r="CF417" s="161"/>
      <c r="CG417" s="161"/>
      <c r="CH417" s="161"/>
      <c r="CI417" s="161"/>
      <c r="CJ417" s="161"/>
      <c r="CK417" s="161"/>
      <c r="CL417" s="161"/>
      <c r="CM417" s="161"/>
      <c r="CN417" s="161"/>
      <c r="CO417" s="161"/>
      <c r="CP417" s="161"/>
    </row>
    <row r="418" spans="1:94" x14ac:dyDescent="0.3">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c r="BP418" s="161"/>
      <c r="BQ418" s="161"/>
      <c r="BR418" s="161"/>
      <c r="BS418" s="161"/>
      <c r="BT418" s="161"/>
      <c r="BU418" s="161"/>
      <c r="BV418" s="161"/>
      <c r="BW418" s="161"/>
      <c r="BX418" s="161"/>
      <c r="BY418" s="161"/>
      <c r="BZ418" s="161"/>
      <c r="CA418" s="161"/>
      <c r="CB418" s="161"/>
      <c r="CC418" s="161"/>
      <c r="CD418" s="161"/>
      <c r="CE418" s="161"/>
      <c r="CF418" s="161"/>
      <c r="CG418" s="161"/>
      <c r="CH418" s="161"/>
      <c r="CI418" s="161"/>
      <c r="CJ418" s="161"/>
      <c r="CK418" s="161"/>
      <c r="CL418" s="161"/>
      <c r="CM418" s="161"/>
      <c r="CN418" s="161"/>
      <c r="CO418" s="161"/>
      <c r="CP418" s="161"/>
    </row>
    <row r="419" spans="1:94" x14ac:dyDescent="0.3">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c r="BP419" s="161"/>
      <c r="BQ419" s="161"/>
      <c r="BR419" s="161"/>
      <c r="BS419" s="161"/>
      <c r="BT419" s="161"/>
      <c r="BU419" s="161"/>
      <c r="BV419" s="161"/>
      <c r="BW419" s="161"/>
      <c r="BX419" s="161"/>
      <c r="BY419" s="161"/>
      <c r="BZ419" s="161"/>
      <c r="CA419" s="161"/>
      <c r="CB419" s="161"/>
      <c r="CC419" s="161"/>
      <c r="CD419" s="161"/>
      <c r="CE419" s="161"/>
      <c r="CF419" s="161"/>
      <c r="CG419" s="161"/>
      <c r="CH419" s="161"/>
      <c r="CI419" s="161"/>
      <c r="CJ419" s="161"/>
      <c r="CK419" s="161"/>
      <c r="CL419" s="161"/>
      <c r="CM419" s="161"/>
      <c r="CN419" s="161"/>
      <c r="CO419" s="161"/>
      <c r="CP419" s="161"/>
    </row>
    <row r="420" spans="1:94" x14ac:dyDescent="0.3">
      <c r="A420" s="2">
        <f>'Benefit Inputs'!A123</f>
        <v>29</v>
      </c>
      <c r="B420" s="2">
        <f>'Benefit Inputs'!$C123</f>
        <v>0</v>
      </c>
      <c r="E420" s="2">
        <f>'Benefit Inputs'!$E123</f>
        <v>0</v>
      </c>
      <c r="O420" s="2" t="s">
        <v>104</v>
      </c>
      <c r="P420" s="161">
        <f>'Benefit Inputs'!L124</f>
        <v>0</v>
      </c>
      <c r="Q420" s="161">
        <f>'Benefit Inputs'!M124</f>
        <v>0</v>
      </c>
      <c r="R420" s="161">
        <f>'Benefit Inputs'!N124</f>
        <v>0</v>
      </c>
      <c r="S420" s="161">
        <f>'Benefit Inputs'!O124</f>
        <v>0</v>
      </c>
      <c r="T420" s="161">
        <f>'Benefit Inputs'!P124</f>
        <v>0</v>
      </c>
      <c r="U420" s="161">
        <f>'Benefit Inputs'!Q124</f>
        <v>0</v>
      </c>
      <c r="V420" s="161">
        <f>'Benefit Inputs'!R124</f>
        <v>0</v>
      </c>
      <c r="W420" s="161">
        <f>'Benefit Inputs'!S124</f>
        <v>0</v>
      </c>
      <c r="X420" s="161">
        <f>'Benefit Inputs'!T124</f>
        <v>0</v>
      </c>
      <c r="Y420" s="161">
        <f>'Benefit Inputs'!U124</f>
        <v>0</v>
      </c>
      <c r="Z420" s="161">
        <f>'Benefit Inputs'!V124</f>
        <v>0</v>
      </c>
      <c r="AA420" s="161">
        <f>'Benefit Inputs'!W124</f>
        <v>0</v>
      </c>
      <c r="AB420" s="161">
        <f>'Benefit Inputs'!X124</f>
        <v>0</v>
      </c>
      <c r="AC420" s="161">
        <f>'Benefit Inputs'!Y124</f>
        <v>0</v>
      </c>
      <c r="AD420" s="161">
        <f>'Benefit Inputs'!Z124</f>
        <v>0</v>
      </c>
      <c r="AE420" s="161">
        <f>'Benefit Inputs'!AA124</f>
        <v>0</v>
      </c>
      <c r="AF420" s="161">
        <f>'Benefit Inputs'!AB124</f>
        <v>0</v>
      </c>
      <c r="AG420" s="161">
        <f>'Benefit Inputs'!AC124</f>
        <v>0</v>
      </c>
      <c r="AH420" s="161">
        <f>'Benefit Inputs'!AD124</f>
        <v>0</v>
      </c>
      <c r="AI420" s="161">
        <f>'Benefit Inputs'!AE124</f>
        <v>0</v>
      </c>
      <c r="AJ420" s="161">
        <f>'Benefit Inputs'!AF124</f>
        <v>0</v>
      </c>
      <c r="AK420" s="161">
        <f>'Benefit Inputs'!AG124</f>
        <v>0</v>
      </c>
      <c r="AL420" s="161">
        <f>'Benefit Inputs'!AH124</f>
        <v>0</v>
      </c>
      <c r="AM420" s="161">
        <f>'Benefit Inputs'!AI124</f>
        <v>0</v>
      </c>
      <c r="AN420" s="161">
        <f>'Benefit Inputs'!AJ124</f>
        <v>0</v>
      </c>
      <c r="AO420" s="161">
        <f>'Benefit Inputs'!AK124</f>
        <v>0</v>
      </c>
      <c r="AP420" s="161">
        <f>'Benefit Inputs'!AL124</f>
        <v>0</v>
      </c>
      <c r="AQ420" s="161">
        <f>'Benefit Inputs'!AM124</f>
        <v>0</v>
      </c>
      <c r="AR420" s="161">
        <f>'Benefit Inputs'!AN124</f>
        <v>0</v>
      </c>
      <c r="AS420" s="161">
        <f>'Benefit Inputs'!AO124</f>
        <v>0</v>
      </c>
      <c r="AT420" s="161">
        <f>'Benefit Inputs'!AP124</f>
        <v>0</v>
      </c>
      <c r="AU420" s="161">
        <f>'Benefit Inputs'!AQ124</f>
        <v>0</v>
      </c>
      <c r="AV420" s="161">
        <f>'Benefit Inputs'!AR124</f>
        <v>0</v>
      </c>
      <c r="AW420" s="161">
        <f>'Benefit Inputs'!AS124</f>
        <v>0</v>
      </c>
      <c r="AX420" s="161">
        <f>'Benefit Inputs'!AT124</f>
        <v>0</v>
      </c>
      <c r="AY420" s="161">
        <f>'Benefit Inputs'!AU124</f>
        <v>0</v>
      </c>
      <c r="AZ420" s="161">
        <f>'Benefit Inputs'!AV124</f>
        <v>0</v>
      </c>
      <c r="BA420" s="161">
        <f>'Benefit Inputs'!AW124</f>
        <v>0</v>
      </c>
      <c r="BB420" s="161">
        <f>'Benefit Inputs'!AX124</f>
        <v>0</v>
      </c>
      <c r="BC420" s="161">
        <f>'Benefit Inputs'!AY124</f>
        <v>0</v>
      </c>
      <c r="BD420" s="161">
        <f>'Benefit Inputs'!AZ124</f>
        <v>0</v>
      </c>
      <c r="BE420" s="161">
        <f>'Benefit Inputs'!BA124</f>
        <v>0</v>
      </c>
      <c r="BF420" s="161">
        <f>'Benefit Inputs'!BB124</f>
        <v>0</v>
      </c>
      <c r="BG420" s="161">
        <f>'Benefit Inputs'!BC124</f>
        <v>0</v>
      </c>
      <c r="BH420" s="161">
        <f>'Benefit Inputs'!BD124</f>
        <v>0</v>
      </c>
      <c r="BI420" s="161">
        <f>'Benefit Inputs'!BE124</f>
        <v>0</v>
      </c>
      <c r="BJ420" s="161">
        <f>'Benefit Inputs'!BF124</f>
        <v>0</v>
      </c>
      <c r="BK420" s="161">
        <f>'Benefit Inputs'!BG124</f>
        <v>0</v>
      </c>
      <c r="BL420" s="161">
        <f>'Benefit Inputs'!BH124</f>
        <v>0</v>
      </c>
      <c r="BM420" s="161">
        <f>'Benefit Inputs'!BI124</f>
        <v>0</v>
      </c>
      <c r="BN420" s="161">
        <f>'Benefit Inputs'!BJ124</f>
        <v>0</v>
      </c>
      <c r="BO420" s="161">
        <f>'Benefit Inputs'!BK124</f>
        <v>0</v>
      </c>
      <c r="BP420" s="161">
        <f>'Benefit Inputs'!BL124</f>
        <v>0</v>
      </c>
      <c r="BQ420" s="161">
        <f>'Benefit Inputs'!BM124</f>
        <v>0</v>
      </c>
      <c r="BR420" s="161">
        <f>'Benefit Inputs'!BN124</f>
        <v>0</v>
      </c>
      <c r="BS420" s="161">
        <f>'Benefit Inputs'!BO124</f>
        <v>0</v>
      </c>
      <c r="BT420" s="161">
        <f>'Benefit Inputs'!BP124</f>
        <v>0</v>
      </c>
      <c r="BU420" s="161">
        <f>'Benefit Inputs'!BQ124</f>
        <v>0</v>
      </c>
      <c r="BV420" s="161">
        <f>'Benefit Inputs'!BR124</f>
        <v>0</v>
      </c>
      <c r="BW420" s="161">
        <f>'Benefit Inputs'!BS124</f>
        <v>0</v>
      </c>
      <c r="BX420" s="161">
        <f>'Benefit Inputs'!BT124</f>
        <v>0</v>
      </c>
      <c r="BY420" s="161">
        <f>'Benefit Inputs'!BU124</f>
        <v>0</v>
      </c>
      <c r="BZ420" s="161">
        <f>'Benefit Inputs'!BV124</f>
        <v>0</v>
      </c>
      <c r="CA420" s="161">
        <f>'Benefit Inputs'!BW124</f>
        <v>0</v>
      </c>
      <c r="CB420" s="161">
        <f>'Benefit Inputs'!BX124</f>
        <v>0</v>
      </c>
      <c r="CC420" s="161">
        <f>'Benefit Inputs'!BY124</f>
        <v>0</v>
      </c>
      <c r="CD420" s="161">
        <f>'Benefit Inputs'!BZ124</f>
        <v>0</v>
      </c>
      <c r="CE420" s="161">
        <f>'Benefit Inputs'!CA124</f>
        <v>0</v>
      </c>
      <c r="CF420" s="161">
        <f>'Benefit Inputs'!CB124</f>
        <v>0</v>
      </c>
      <c r="CG420" s="161">
        <f>'Benefit Inputs'!CC124</f>
        <v>0</v>
      </c>
      <c r="CH420" s="161">
        <f>'Benefit Inputs'!CD124</f>
        <v>0</v>
      </c>
      <c r="CI420" s="161">
        <f>'Benefit Inputs'!CE124</f>
        <v>0</v>
      </c>
      <c r="CJ420" s="161">
        <f>'Benefit Inputs'!CF124</f>
        <v>0</v>
      </c>
      <c r="CK420" s="161">
        <f>'Benefit Inputs'!CG124</f>
        <v>0</v>
      </c>
      <c r="CL420" s="161">
        <f>'Benefit Inputs'!CH124</f>
        <v>0</v>
      </c>
      <c r="CM420" s="161">
        <f>'Benefit Inputs'!CI124</f>
        <v>0</v>
      </c>
      <c r="CN420" s="161">
        <f>'Benefit Inputs'!CJ124</f>
        <v>0</v>
      </c>
      <c r="CO420" s="161">
        <f>'Benefit Inputs'!CK124</f>
        <v>0</v>
      </c>
      <c r="CP420" s="161">
        <f>'Benefit Inputs'!CL124</f>
        <v>0</v>
      </c>
    </row>
    <row r="421" spans="1:94" x14ac:dyDescent="0.3">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c r="BP421" s="161"/>
      <c r="BQ421" s="161"/>
      <c r="BR421" s="161"/>
      <c r="BS421" s="161"/>
      <c r="BT421" s="161"/>
      <c r="BU421" s="161"/>
      <c r="BV421" s="161"/>
      <c r="BW421" s="161"/>
      <c r="BX421" s="161"/>
      <c r="BY421" s="161"/>
      <c r="BZ421" s="161"/>
      <c r="CA421" s="161"/>
      <c r="CB421" s="161"/>
      <c r="CC421" s="161"/>
      <c r="CD421" s="161"/>
      <c r="CE421" s="161"/>
      <c r="CF421" s="161"/>
      <c r="CG421" s="161"/>
      <c r="CH421" s="161"/>
      <c r="CI421" s="161"/>
      <c r="CJ421" s="161"/>
      <c r="CK421" s="161"/>
      <c r="CL421" s="161"/>
      <c r="CM421" s="161"/>
      <c r="CN421" s="161"/>
      <c r="CO421" s="161"/>
      <c r="CP421" s="161"/>
    </row>
    <row r="422" spans="1:94" x14ac:dyDescent="0.3">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c r="BP422" s="161"/>
      <c r="BQ422" s="161"/>
      <c r="BR422" s="161"/>
      <c r="BS422" s="161"/>
      <c r="BT422" s="161"/>
      <c r="BU422" s="161"/>
      <c r="BV422" s="161"/>
      <c r="BW422" s="161"/>
      <c r="BX422" s="161"/>
      <c r="BY422" s="161"/>
      <c r="BZ422" s="161"/>
      <c r="CA422" s="161"/>
      <c r="CB422" s="161"/>
      <c r="CC422" s="161"/>
      <c r="CD422" s="161"/>
      <c r="CE422" s="161"/>
      <c r="CF422" s="161"/>
      <c r="CG422" s="161"/>
      <c r="CH422" s="161"/>
      <c r="CI422" s="161"/>
      <c r="CJ422" s="161"/>
      <c r="CK422" s="161"/>
      <c r="CL422" s="161"/>
      <c r="CM422" s="161"/>
      <c r="CN422" s="161"/>
      <c r="CO422" s="161"/>
      <c r="CP422" s="161"/>
    </row>
    <row r="423" spans="1:94" x14ac:dyDescent="0.3">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c r="BP423" s="161"/>
      <c r="BQ423" s="161"/>
      <c r="BR423" s="161"/>
      <c r="BS423" s="161"/>
      <c r="BT423" s="161"/>
      <c r="BU423" s="161"/>
      <c r="BV423" s="161"/>
      <c r="BW423" s="161"/>
      <c r="BX423" s="161"/>
      <c r="BY423" s="161"/>
      <c r="BZ423" s="161"/>
      <c r="CA423" s="161"/>
      <c r="CB423" s="161"/>
      <c r="CC423" s="161"/>
      <c r="CD423" s="161"/>
      <c r="CE423" s="161"/>
      <c r="CF423" s="161"/>
      <c r="CG423" s="161"/>
      <c r="CH423" s="161"/>
      <c r="CI423" s="161"/>
      <c r="CJ423" s="161"/>
      <c r="CK423" s="161"/>
      <c r="CL423" s="161"/>
      <c r="CM423" s="161"/>
      <c r="CN423" s="161"/>
      <c r="CO423" s="161"/>
      <c r="CP423" s="161"/>
    </row>
    <row r="424" spans="1:94" x14ac:dyDescent="0.3">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c r="BP424" s="161"/>
      <c r="BQ424" s="161"/>
      <c r="BR424" s="161"/>
      <c r="BS424" s="161"/>
      <c r="BT424" s="161"/>
      <c r="BU424" s="161"/>
      <c r="BV424" s="161"/>
      <c r="BW424" s="161"/>
      <c r="BX424" s="161"/>
      <c r="BY424" s="161"/>
      <c r="BZ424" s="161"/>
      <c r="CA424" s="161"/>
      <c r="CB424" s="161"/>
      <c r="CC424" s="161"/>
      <c r="CD424" s="161"/>
      <c r="CE424" s="161"/>
      <c r="CF424" s="161"/>
      <c r="CG424" s="161"/>
      <c r="CH424" s="161"/>
      <c r="CI424" s="161"/>
      <c r="CJ424" s="161"/>
      <c r="CK424" s="161"/>
      <c r="CL424" s="161"/>
      <c r="CM424" s="161"/>
      <c r="CN424" s="161"/>
      <c r="CO424" s="161"/>
      <c r="CP424" s="161"/>
    </row>
    <row r="425" spans="1:94" x14ac:dyDescent="0.3">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c r="BP425" s="161"/>
      <c r="BQ425" s="161"/>
      <c r="BR425" s="161"/>
      <c r="BS425" s="161"/>
      <c r="BT425" s="161"/>
      <c r="BU425" s="161"/>
      <c r="BV425" s="161"/>
      <c r="BW425" s="161"/>
      <c r="BX425" s="161"/>
      <c r="BY425" s="161"/>
      <c r="BZ425" s="161"/>
      <c r="CA425" s="161"/>
      <c r="CB425" s="161"/>
      <c r="CC425" s="161"/>
      <c r="CD425" s="161"/>
      <c r="CE425" s="161"/>
      <c r="CF425" s="161"/>
      <c r="CG425" s="161"/>
      <c r="CH425" s="161"/>
      <c r="CI425" s="161"/>
      <c r="CJ425" s="161"/>
      <c r="CK425" s="161"/>
      <c r="CL425" s="161"/>
      <c r="CM425" s="161"/>
      <c r="CN425" s="161"/>
      <c r="CO425" s="161"/>
      <c r="CP425" s="161"/>
    </row>
    <row r="426" spans="1:94" x14ac:dyDescent="0.3">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c r="BP426" s="161"/>
      <c r="BQ426" s="161"/>
      <c r="BR426" s="161"/>
      <c r="BS426" s="161"/>
      <c r="BT426" s="161"/>
      <c r="BU426" s="161"/>
      <c r="BV426" s="161"/>
      <c r="BW426" s="161"/>
      <c r="BX426" s="161"/>
      <c r="BY426" s="161"/>
      <c r="BZ426" s="161"/>
      <c r="CA426" s="161"/>
      <c r="CB426" s="161"/>
      <c r="CC426" s="161"/>
      <c r="CD426" s="161"/>
      <c r="CE426" s="161"/>
      <c r="CF426" s="161"/>
      <c r="CG426" s="161"/>
      <c r="CH426" s="161"/>
      <c r="CI426" s="161"/>
      <c r="CJ426" s="161"/>
      <c r="CK426" s="161"/>
      <c r="CL426" s="161"/>
      <c r="CM426" s="161"/>
      <c r="CN426" s="161"/>
      <c r="CO426" s="161"/>
      <c r="CP426" s="161"/>
    </row>
    <row r="427" spans="1:94" x14ac:dyDescent="0.3">
      <c r="A427" s="2">
        <f>'Benefit Inputs'!A127</f>
        <v>30</v>
      </c>
      <c r="B427" s="2">
        <f>'Benefit Inputs'!$C127</f>
        <v>0</v>
      </c>
      <c r="E427" s="2">
        <f>'Benefit Inputs'!$E127</f>
        <v>0</v>
      </c>
      <c r="O427" s="2" t="s">
        <v>104</v>
      </c>
      <c r="P427" s="161">
        <f>'Benefit Inputs'!L128</f>
        <v>0</v>
      </c>
      <c r="Q427" s="161">
        <f>'Benefit Inputs'!M128</f>
        <v>0</v>
      </c>
      <c r="R427" s="161">
        <f>'Benefit Inputs'!N128</f>
        <v>0</v>
      </c>
      <c r="S427" s="161">
        <f>'Benefit Inputs'!O128</f>
        <v>0</v>
      </c>
      <c r="T427" s="161">
        <f>'Benefit Inputs'!P128</f>
        <v>0</v>
      </c>
      <c r="U427" s="161">
        <f>'Benefit Inputs'!Q128</f>
        <v>0</v>
      </c>
      <c r="V427" s="161">
        <f>'Benefit Inputs'!R128</f>
        <v>0</v>
      </c>
      <c r="W427" s="161">
        <f>'Benefit Inputs'!S128</f>
        <v>0</v>
      </c>
      <c r="X427" s="161">
        <f>'Benefit Inputs'!T128</f>
        <v>0</v>
      </c>
      <c r="Y427" s="161">
        <f>'Benefit Inputs'!U128</f>
        <v>0</v>
      </c>
      <c r="Z427" s="161">
        <f>'Benefit Inputs'!V128</f>
        <v>0</v>
      </c>
      <c r="AA427" s="161">
        <f>'Benefit Inputs'!W128</f>
        <v>0</v>
      </c>
      <c r="AB427" s="161">
        <f>'Benefit Inputs'!X128</f>
        <v>0</v>
      </c>
      <c r="AC427" s="161">
        <f>'Benefit Inputs'!Y128</f>
        <v>0</v>
      </c>
      <c r="AD427" s="161">
        <f>'Benefit Inputs'!Z128</f>
        <v>0</v>
      </c>
      <c r="AE427" s="161">
        <f>'Benefit Inputs'!AA128</f>
        <v>0</v>
      </c>
      <c r="AF427" s="161">
        <f>'Benefit Inputs'!AB128</f>
        <v>0</v>
      </c>
      <c r="AG427" s="161">
        <f>'Benefit Inputs'!AC128</f>
        <v>0</v>
      </c>
      <c r="AH427" s="161">
        <f>'Benefit Inputs'!AD128</f>
        <v>0</v>
      </c>
      <c r="AI427" s="161">
        <f>'Benefit Inputs'!AE128</f>
        <v>0</v>
      </c>
      <c r="AJ427" s="161">
        <f>'Benefit Inputs'!AF128</f>
        <v>0</v>
      </c>
      <c r="AK427" s="161">
        <f>'Benefit Inputs'!AG128</f>
        <v>0</v>
      </c>
      <c r="AL427" s="161">
        <f>'Benefit Inputs'!AH128</f>
        <v>0</v>
      </c>
      <c r="AM427" s="161">
        <f>'Benefit Inputs'!AI128</f>
        <v>0</v>
      </c>
      <c r="AN427" s="161">
        <f>'Benefit Inputs'!AJ128</f>
        <v>0</v>
      </c>
      <c r="AO427" s="161">
        <f>'Benefit Inputs'!AK128</f>
        <v>0</v>
      </c>
      <c r="AP427" s="161">
        <f>'Benefit Inputs'!AL128</f>
        <v>0</v>
      </c>
      <c r="AQ427" s="161">
        <f>'Benefit Inputs'!AM128</f>
        <v>0</v>
      </c>
      <c r="AR427" s="161">
        <f>'Benefit Inputs'!AN128</f>
        <v>0</v>
      </c>
      <c r="AS427" s="161">
        <f>'Benefit Inputs'!AO128</f>
        <v>0</v>
      </c>
      <c r="AT427" s="161">
        <f>'Benefit Inputs'!AP128</f>
        <v>0</v>
      </c>
      <c r="AU427" s="161">
        <f>'Benefit Inputs'!AQ128</f>
        <v>0</v>
      </c>
      <c r="AV427" s="161">
        <f>'Benefit Inputs'!AR128</f>
        <v>0</v>
      </c>
      <c r="AW427" s="161">
        <f>'Benefit Inputs'!AS128</f>
        <v>0</v>
      </c>
      <c r="AX427" s="161">
        <f>'Benefit Inputs'!AT128</f>
        <v>0</v>
      </c>
      <c r="AY427" s="161">
        <f>'Benefit Inputs'!AU128</f>
        <v>0</v>
      </c>
      <c r="AZ427" s="161">
        <f>'Benefit Inputs'!AV128</f>
        <v>0</v>
      </c>
      <c r="BA427" s="161">
        <f>'Benefit Inputs'!AW128</f>
        <v>0</v>
      </c>
      <c r="BB427" s="161">
        <f>'Benefit Inputs'!AX128</f>
        <v>0</v>
      </c>
      <c r="BC427" s="161">
        <f>'Benefit Inputs'!AY128</f>
        <v>0</v>
      </c>
      <c r="BD427" s="161">
        <f>'Benefit Inputs'!AZ128</f>
        <v>0</v>
      </c>
      <c r="BE427" s="161">
        <f>'Benefit Inputs'!BA128</f>
        <v>0</v>
      </c>
      <c r="BF427" s="161">
        <f>'Benefit Inputs'!BB128</f>
        <v>0</v>
      </c>
      <c r="BG427" s="161">
        <f>'Benefit Inputs'!BC128</f>
        <v>0</v>
      </c>
      <c r="BH427" s="161">
        <f>'Benefit Inputs'!BD128</f>
        <v>0</v>
      </c>
      <c r="BI427" s="161">
        <f>'Benefit Inputs'!BE128</f>
        <v>0</v>
      </c>
      <c r="BJ427" s="161">
        <f>'Benefit Inputs'!BF128</f>
        <v>0</v>
      </c>
      <c r="BK427" s="161">
        <f>'Benefit Inputs'!BG128</f>
        <v>0</v>
      </c>
      <c r="BL427" s="161">
        <f>'Benefit Inputs'!BH128</f>
        <v>0</v>
      </c>
      <c r="BM427" s="161">
        <f>'Benefit Inputs'!BI128</f>
        <v>0</v>
      </c>
      <c r="BN427" s="161">
        <f>'Benefit Inputs'!BJ128</f>
        <v>0</v>
      </c>
      <c r="BO427" s="161">
        <f>'Benefit Inputs'!BK128</f>
        <v>0</v>
      </c>
      <c r="BP427" s="161">
        <f>'Benefit Inputs'!BL128</f>
        <v>0</v>
      </c>
      <c r="BQ427" s="161">
        <f>'Benefit Inputs'!BM128</f>
        <v>0</v>
      </c>
      <c r="BR427" s="161">
        <f>'Benefit Inputs'!BN128</f>
        <v>0</v>
      </c>
      <c r="BS427" s="161">
        <f>'Benefit Inputs'!BO128</f>
        <v>0</v>
      </c>
      <c r="BT427" s="161">
        <f>'Benefit Inputs'!BP128</f>
        <v>0</v>
      </c>
      <c r="BU427" s="161">
        <f>'Benefit Inputs'!BQ128</f>
        <v>0</v>
      </c>
      <c r="BV427" s="161">
        <f>'Benefit Inputs'!BR128</f>
        <v>0</v>
      </c>
      <c r="BW427" s="161">
        <f>'Benefit Inputs'!BS128</f>
        <v>0</v>
      </c>
      <c r="BX427" s="161">
        <f>'Benefit Inputs'!BT128</f>
        <v>0</v>
      </c>
      <c r="BY427" s="161">
        <f>'Benefit Inputs'!BU128</f>
        <v>0</v>
      </c>
      <c r="BZ427" s="161">
        <f>'Benefit Inputs'!BV128</f>
        <v>0</v>
      </c>
      <c r="CA427" s="161">
        <f>'Benefit Inputs'!BW128</f>
        <v>0</v>
      </c>
      <c r="CB427" s="161">
        <f>'Benefit Inputs'!BX128</f>
        <v>0</v>
      </c>
      <c r="CC427" s="161">
        <f>'Benefit Inputs'!BY128</f>
        <v>0</v>
      </c>
      <c r="CD427" s="161">
        <f>'Benefit Inputs'!BZ128</f>
        <v>0</v>
      </c>
      <c r="CE427" s="161">
        <f>'Benefit Inputs'!CA128</f>
        <v>0</v>
      </c>
      <c r="CF427" s="161">
        <f>'Benefit Inputs'!CB128</f>
        <v>0</v>
      </c>
      <c r="CG427" s="161">
        <f>'Benefit Inputs'!CC128</f>
        <v>0</v>
      </c>
      <c r="CH427" s="161">
        <f>'Benefit Inputs'!CD128</f>
        <v>0</v>
      </c>
      <c r="CI427" s="161">
        <f>'Benefit Inputs'!CE128</f>
        <v>0</v>
      </c>
      <c r="CJ427" s="161">
        <f>'Benefit Inputs'!CF128</f>
        <v>0</v>
      </c>
      <c r="CK427" s="161">
        <f>'Benefit Inputs'!CG128</f>
        <v>0</v>
      </c>
      <c r="CL427" s="161">
        <f>'Benefit Inputs'!CH128</f>
        <v>0</v>
      </c>
      <c r="CM427" s="161">
        <f>'Benefit Inputs'!CI128</f>
        <v>0</v>
      </c>
      <c r="CN427" s="161">
        <f>'Benefit Inputs'!CJ128</f>
        <v>0</v>
      </c>
      <c r="CO427" s="161">
        <f>'Benefit Inputs'!CK128</f>
        <v>0</v>
      </c>
      <c r="CP427" s="161">
        <f>'Benefit Inputs'!CL128</f>
        <v>0</v>
      </c>
    </row>
    <row r="428" spans="1:94" x14ac:dyDescent="0.3">
      <c r="A428" s="4" t="s">
        <v>171</v>
      </c>
      <c r="B428" s="4"/>
      <c r="C428" s="4"/>
      <c r="D428" s="4"/>
      <c r="E428" s="4"/>
      <c r="F428" s="4"/>
      <c r="G428" s="4"/>
      <c r="H428" s="4"/>
      <c r="I428" s="4"/>
      <c r="J428" s="4"/>
      <c r="K428" s="4"/>
      <c r="L428" s="4"/>
      <c r="M428" s="4"/>
      <c r="N428" s="4"/>
      <c r="O428" s="4"/>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row>
    <row r="429" spans="1:94" x14ac:dyDescent="0.3">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c r="BP429" s="161"/>
      <c r="BQ429" s="161"/>
      <c r="BR429" s="161"/>
      <c r="BS429" s="161"/>
      <c r="BT429" s="161"/>
      <c r="BU429" s="161"/>
      <c r="BV429" s="161"/>
      <c r="BW429" s="161"/>
      <c r="BX429" s="161"/>
      <c r="BY429" s="161"/>
      <c r="BZ429" s="161"/>
      <c r="CA429" s="161"/>
      <c r="CB429" s="161"/>
      <c r="CC429" s="161"/>
      <c r="CD429" s="161"/>
      <c r="CE429" s="161"/>
      <c r="CF429" s="161"/>
      <c r="CG429" s="161"/>
      <c r="CH429" s="161"/>
      <c r="CI429" s="161"/>
      <c r="CJ429" s="161"/>
      <c r="CK429" s="161"/>
      <c r="CL429" s="161"/>
      <c r="CM429" s="161"/>
      <c r="CN429" s="161"/>
      <c r="CO429" s="161"/>
      <c r="CP429" s="161"/>
    </row>
    <row r="430" spans="1:94" x14ac:dyDescent="0.3">
      <c r="O430" s="2" t="str">
        <f>Lists!$B$4</f>
        <v>Base Case</v>
      </c>
      <c r="P430" s="161">
        <f>(SUMIF($E$14:$E$217,$O430,P$14:P$217))*'Discount Factors'!P$13</f>
        <v>0</v>
      </c>
      <c r="Q430" s="161">
        <f>(SUMIF($E$14:$E$217,$O430,Q$14:Q$217))*'Discount Factors'!Q$13</f>
        <v>0</v>
      </c>
      <c r="R430" s="161">
        <f>(SUMIF($E$14:$E$217,$O430,R$14:R$217))*'Discount Factors'!R$13</f>
        <v>0</v>
      </c>
      <c r="S430" s="161">
        <f>(SUMIF($E$14:$E$217,$O430,S$14:S$217))*'Discount Factors'!S$13</f>
        <v>0</v>
      </c>
      <c r="T430" s="161">
        <f>(SUMIF($E$14:$E$217,$O430,T$14:T$217))*'Discount Factors'!T$13</f>
        <v>0</v>
      </c>
      <c r="U430" s="161">
        <f>(SUMIF($E$14:$E$217,$O430,U$14:U$217))*'Discount Factors'!U$13</f>
        <v>0</v>
      </c>
      <c r="V430" s="161">
        <f>(SUMIF($E$14:$E$217,$O430,V$14:V$217))*'Discount Factors'!V$13</f>
        <v>0</v>
      </c>
      <c r="W430" s="161">
        <f>(SUMIF($E$14:$E$217,$O430,W$14:W$217))*'Discount Factors'!W$13</f>
        <v>0</v>
      </c>
      <c r="X430" s="161">
        <f>(SUMIF($E$14:$E$217,$O430,X$14:X$217))*'Discount Factors'!X$13</f>
        <v>0</v>
      </c>
      <c r="Y430" s="161">
        <f>(SUMIF($E$14:$E$217,$O430,Y$14:Y$217))*'Discount Factors'!Y$13</f>
        <v>0</v>
      </c>
      <c r="Z430" s="161">
        <f>(SUMIF($E$14:$E$217,$O430,Z$14:Z$217))*'Discount Factors'!Z$13</f>
        <v>0</v>
      </c>
      <c r="AA430" s="161">
        <f>(SUMIF($E$14:$E$217,$O430,AA$14:AA$217))*'Discount Factors'!AA$13</f>
        <v>0</v>
      </c>
      <c r="AB430" s="161">
        <f>(SUMIF($E$14:$E$217,$O430,AB$14:AB$217))*'Discount Factors'!AB$13</f>
        <v>0</v>
      </c>
      <c r="AC430" s="161">
        <f>(SUMIF($E$14:$E$217,$O430,AC$14:AC$217))*'Discount Factors'!AC$13</f>
        <v>0</v>
      </c>
      <c r="AD430" s="161">
        <f>(SUMIF($E$14:$E$217,$O430,AD$14:AD$217))*'Discount Factors'!AD$13</f>
        <v>0</v>
      </c>
      <c r="AE430" s="161">
        <f>(SUMIF($E$14:$E$217,$O430,AE$14:AE$217))*'Discount Factors'!AE$13</f>
        <v>0</v>
      </c>
      <c r="AF430" s="161">
        <f>(SUMIF($E$14:$E$217,$O430,AF$14:AF$217))*'Discount Factors'!AF$13</f>
        <v>0</v>
      </c>
      <c r="AG430" s="161">
        <f>(SUMIF($E$14:$E$217,$O430,AG$14:AG$217))*'Discount Factors'!AG$13</f>
        <v>0</v>
      </c>
      <c r="AH430" s="161">
        <f>(SUMIF($E$14:$E$217,$O430,AH$14:AH$217))*'Discount Factors'!AH$13</f>
        <v>0</v>
      </c>
      <c r="AI430" s="161">
        <f>(SUMIF($E$14:$E$217,$O430,AI$14:AI$217))*'Discount Factors'!AI$13</f>
        <v>0</v>
      </c>
      <c r="AJ430" s="161">
        <f>(SUMIF($E$14:$E$217,$O430,AJ$14:AJ$217))*'Discount Factors'!AJ$13</f>
        <v>0</v>
      </c>
      <c r="AK430" s="161">
        <f>(SUMIF($E$14:$E$217,$O430,AK$14:AK$217))*'Discount Factors'!AK$13</f>
        <v>0</v>
      </c>
      <c r="AL430" s="161">
        <f>(SUMIF($E$14:$E$217,$O430,AL$14:AL$217))*'Discount Factors'!AL$13</f>
        <v>0</v>
      </c>
      <c r="AM430" s="161">
        <f>(SUMIF($E$14:$E$217,$O430,AM$14:AM$217))*'Discount Factors'!AM$13</f>
        <v>0</v>
      </c>
      <c r="AN430" s="161">
        <f>(SUMIF($E$14:$E$217,$O430,AN$14:AN$217))*'Discount Factors'!AN$13</f>
        <v>0</v>
      </c>
      <c r="AO430" s="161">
        <f>(SUMIF($E$14:$E$217,$O430,AO$14:AO$217))*'Discount Factors'!AO$13</f>
        <v>0</v>
      </c>
      <c r="AP430" s="161">
        <f>(SUMIF($E$14:$E$217,$O430,AP$14:AP$217))*'Discount Factors'!AP$13</f>
        <v>0</v>
      </c>
      <c r="AQ430" s="161">
        <f>(SUMIF($E$14:$E$217,$O430,AQ$14:AQ$217))*'Discount Factors'!AQ$13</f>
        <v>0</v>
      </c>
      <c r="AR430" s="161">
        <f>(SUMIF($E$14:$E$217,$O430,AR$14:AR$217))*'Discount Factors'!AR$13</f>
        <v>0</v>
      </c>
      <c r="AS430" s="161">
        <f>(SUMIF($E$14:$E$217,$O430,AS$14:AS$217))*'Discount Factors'!AS$13</f>
        <v>0</v>
      </c>
      <c r="AT430" s="161">
        <f>(SUMIF($E$14:$E$217,$O430,AT$14:AT$217))*'Discount Factors'!AT$13</f>
        <v>0</v>
      </c>
      <c r="AU430" s="161">
        <f>(SUMIF($E$14:$E$217,$O430,AU$14:AU$217))*'Discount Factors'!AU$13</f>
        <v>0</v>
      </c>
      <c r="AV430" s="161">
        <f>(SUMIF($E$14:$E$217,$O430,AV$14:AV$217))*'Discount Factors'!AV$13</f>
        <v>0</v>
      </c>
      <c r="AW430" s="161">
        <f>(SUMIF($E$14:$E$217,$O430,AW$14:AW$217))*'Discount Factors'!AW$13</f>
        <v>0</v>
      </c>
      <c r="AX430" s="161">
        <f>(SUMIF($E$14:$E$217,$O430,AX$14:AX$217))*'Discount Factors'!AX$13</f>
        <v>0</v>
      </c>
      <c r="AY430" s="161">
        <f>(SUMIF($E$14:$E$217,$O430,AY$14:AY$217))*'Discount Factors'!AY$13</f>
        <v>0</v>
      </c>
      <c r="AZ430" s="161">
        <f>(SUMIF($E$14:$E$217,$O430,AZ$14:AZ$217))*'Discount Factors'!AZ$13</f>
        <v>0</v>
      </c>
      <c r="BA430" s="161">
        <f>(SUMIF($E$14:$E$217,$O430,BA$14:BA$217))*'Discount Factors'!BA$13</f>
        <v>0</v>
      </c>
      <c r="BB430" s="161">
        <f>(SUMIF($E$14:$E$217,$O430,BB$14:BB$217))*'Discount Factors'!BB$13</f>
        <v>0</v>
      </c>
      <c r="BC430" s="161">
        <f>(SUMIF($E$14:$E$217,$O430,BC$14:BC$217))*'Discount Factors'!BC$13</f>
        <v>0</v>
      </c>
      <c r="BD430" s="161">
        <f>(SUMIF($E$14:$E$217,$O430,BD$14:BD$217))*'Discount Factors'!BD$13</f>
        <v>0</v>
      </c>
      <c r="BE430" s="161">
        <f>(SUMIF($E$14:$E$217,$O430,BE$14:BE$217))*'Discount Factors'!BE$13</f>
        <v>0</v>
      </c>
      <c r="BF430" s="161">
        <f>(SUMIF($E$14:$E$217,$O430,BF$14:BF$217))*'Discount Factors'!BF$13</f>
        <v>0</v>
      </c>
      <c r="BG430" s="161">
        <f>(SUMIF($E$14:$E$217,$O430,BG$14:BG$217))*'Discount Factors'!BG$13</f>
        <v>0</v>
      </c>
      <c r="BH430" s="161">
        <f>(SUMIF($E$14:$E$217,$O430,BH$14:BH$217))*'Discount Factors'!BH$13</f>
        <v>0</v>
      </c>
      <c r="BI430" s="161">
        <f>(SUMIF($E$14:$E$217,$O430,BI$14:BI$217))*'Discount Factors'!BI$13</f>
        <v>0</v>
      </c>
      <c r="BJ430" s="161">
        <f>(SUMIF($E$14:$E$217,$O430,BJ$14:BJ$217))*'Discount Factors'!BJ$13</f>
        <v>0</v>
      </c>
      <c r="BK430" s="161">
        <f>(SUMIF($E$14:$E$217,$O430,BK$14:BK$217))*'Discount Factors'!BK$13</f>
        <v>0</v>
      </c>
      <c r="BL430" s="161">
        <f>(SUMIF($E$14:$E$217,$O430,BL$14:BL$217))*'Discount Factors'!BL$13</f>
        <v>0</v>
      </c>
      <c r="BM430" s="161">
        <f>(SUMIF($E$14:$E$217,$O430,BM$14:BM$217))*'Discount Factors'!BM$13</f>
        <v>0</v>
      </c>
      <c r="BN430" s="161">
        <f>(SUMIF($E$14:$E$217,$O430,BN$14:BN$217))*'Discount Factors'!BN$13</f>
        <v>0</v>
      </c>
      <c r="BO430" s="161">
        <f>(SUMIF($E$14:$E$217,$O430,BO$14:BO$217))*'Discount Factors'!BO$13</f>
        <v>0</v>
      </c>
      <c r="BP430" s="161">
        <f>(SUMIF($E$14:$E$217,$O430,BP$14:BP$217))*'Discount Factors'!BP$13</f>
        <v>0</v>
      </c>
      <c r="BQ430" s="161">
        <f>(SUMIF($E$14:$E$217,$O430,BQ$14:BQ$217))*'Discount Factors'!BQ$13</f>
        <v>0</v>
      </c>
      <c r="BR430" s="161">
        <f>(SUMIF($E$14:$E$217,$O430,BR$14:BR$217))*'Discount Factors'!BR$13</f>
        <v>0</v>
      </c>
      <c r="BS430" s="161">
        <f>(SUMIF($E$14:$E$217,$O430,BS$14:BS$217))*'Discount Factors'!BS$13</f>
        <v>0</v>
      </c>
      <c r="BT430" s="161">
        <f>(SUMIF($E$14:$E$217,$O430,BT$14:BT$217))*'Discount Factors'!BT$13</f>
        <v>0</v>
      </c>
      <c r="BU430" s="161">
        <f>(SUMIF($E$14:$E$217,$O430,BU$14:BU$217))*'Discount Factors'!BU$13</f>
        <v>0</v>
      </c>
      <c r="BV430" s="161">
        <f>(SUMIF($E$14:$E$217,$O430,BV$14:BV$217))*'Discount Factors'!BV$13</f>
        <v>0</v>
      </c>
      <c r="BW430" s="161">
        <f>(SUMIF($E$14:$E$217,$O430,BW$14:BW$217))*'Discount Factors'!BW$13</f>
        <v>0</v>
      </c>
      <c r="BX430" s="161">
        <f>(SUMIF($E$14:$E$217,$O430,BX$14:BX$217))*'Discount Factors'!BX$13</f>
        <v>0</v>
      </c>
      <c r="BY430" s="161">
        <f>(SUMIF($E$14:$E$217,$O430,BY$14:BY$217))*'Discount Factors'!BY$13</f>
        <v>0</v>
      </c>
      <c r="BZ430" s="161">
        <f>(SUMIF($E$14:$E$217,$O430,BZ$14:BZ$217))*'Discount Factors'!BZ$13</f>
        <v>0</v>
      </c>
      <c r="CA430" s="161">
        <f>(SUMIF($E$14:$E$217,$O430,CA$14:CA$217))*'Discount Factors'!CA$13</f>
        <v>0</v>
      </c>
      <c r="CB430" s="161">
        <f>(SUMIF($E$14:$E$217,$O430,CB$14:CB$217))*'Discount Factors'!CB$13</f>
        <v>0</v>
      </c>
      <c r="CC430" s="161">
        <f>(SUMIF($E$14:$E$217,$O430,CC$14:CC$217))*'Discount Factors'!CC$13</f>
        <v>0</v>
      </c>
      <c r="CD430" s="161">
        <f>(SUMIF($E$14:$E$217,$O430,CD$14:CD$217))*'Discount Factors'!CD$13</f>
        <v>0</v>
      </c>
      <c r="CE430" s="161">
        <f>(SUMIF($E$14:$E$217,$O430,CE$14:CE$217))*'Discount Factors'!CE$13</f>
        <v>0</v>
      </c>
      <c r="CF430" s="161">
        <f>(SUMIF($E$14:$E$217,$O430,CF$14:CF$217))*'Discount Factors'!CF$13</f>
        <v>0</v>
      </c>
      <c r="CG430" s="161">
        <f>(SUMIF($E$14:$E$217,$O430,CG$14:CG$217))*'Discount Factors'!CG$13</f>
        <v>0</v>
      </c>
      <c r="CH430" s="161">
        <f>(SUMIF($E$14:$E$217,$O430,CH$14:CH$217))*'Discount Factors'!CH$13</f>
        <v>0</v>
      </c>
      <c r="CI430" s="161">
        <f>(SUMIF($E$14:$E$217,$O430,CI$14:CI$217))*'Discount Factors'!CI$13</f>
        <v>0</v>
      </c>
      <c r="CJ430" s="161">
        <f>(SUMIF($E$14:$E$217,$O430,CJ$14:CJ$217))*'Discount Factors'!CJ$13</f>
        <v>0</v>
      </c>
      <c r="CK430" s="161">
        <f>(SUMIF($E$14:$E$217,$O430,CK$14:CK$217))*'Discount Factors'!CK$13</f>
        <v>0</v>
      </c>
      <c r="CL430" s="161">
        <f>(SUMIF($E$14:$E$217,$O430,CL$14:CL$217))*'Discount Factors'!CL$13</f>
        <v>0</v>
      </c>
      <c r="CM430" s="161">
        <f>(SUMIF($E$14:$E$217,$O430,CM$14:CM$217))*'Discount Factors'!CM$13</f>
        <v>0</v>
      </c>
      <c r="CN430" s="161">
        <f>(SUMIF($E$14:$E$217,$O430,CN$14:CN$217))*'Discount Factors'!CN$13</f>
        <v>0</v>
      </c>
      <c r="CO430" s="161">
        <f>(SUMIF($E$14:$E$217,$O430,CO$14:CO$217))*'Discount Factors'!CO$13</f>
        <v>0</v>
      </c>
      <c r="CP430" s="161">
        <f>(SUMIF($E$14:$E$217,$O430,CP$14:CP$217))*'Discount Factors'!CP$13</f>
        <v>0</v>
      </c>
    </row>
    <row r="431" spans="1:94" x14ac:dyDescent="0.3">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c r="BP431" s="161"/>
      <c r="BQ431" s="161"/>
      <c r="BR431" s="161"/>
      <c r="BS431" s="161"/>
      <c r="BT431" s="161"/>
      <c r="BU431" s="161"/>
      <c r="BV431" s="161"/>
      <c r="BW431" s="161"/>
      <c r="BX431" s="161"/>
      <c r="BY431" s="161"/>
      <c r="BZ431" s="161"/>
      <c r="CA431" s="161"/>
      <c r="CB431" s="161"/>
      <c r="CC431" s="161"/>
      <c r="CD431" s="161"/>
      <c r="CE431" s="161"/>
      <c r="CF431" s="161"/>
      <c r="CG431" s="161"/>
      <c r="CH431" s="161"/>
      <c r="CI431" s="161"/>
      <c r="CJ431" s="161"/>
      <c r="CK431" s="161"/>
      <c r="CL431" s="161"/>
      <c r="CM431" s="161"/>
      <c r="CN431" s="161"/>
      <c r="CO431" s="161"/>
      <c r="CP431" s="161"/>
    </row>
    <row r="432" spans="1:94" x14ac:dyDescent="0.3">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c r="BP432" s="161"/>
      <c r="BQ432" s="161"/>
      <c r="BR432" s="161"/>
      <c r="BS432" s="161"/>
      <c r="BT432" s="161"/>
      <c r="BU432" s="161"/>
      <c r="BV432" s="161"/>
      <c r="BW432" s="161"/>
      <c r="BX432" s="161"/>
      <c r="BY432" s="161"/>
      <c r="BZ432" s="161"/>
      <c r="CA432" s="161"/>
      <c r="CB432" s="161"/>
      <c r="CC432" s="161"/>
      <c r="CD432" s="161"/>
      <c r="CE432" s="161"/>
      <c r="CF432" s="161"/>
      <c r="CG432" s="161"/>
      <c r="CH432" s="161"/>
      <c r="CI432" s="161"/>
      <c r="CJ432" s="161"/>
      <c r="CK432" s="161"/>
      <c r="CL432" s="161"/>
      <c r="CM432" s="161"/>
      <c r="CN432" s="161"/>
      <c r="CO432" s="161"/>
      <c r="CP432" s="161"/>
    </row>
    <row r="433" spans="15:94" x14ac:dyDescent="0.3">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c r="BP433" s="161"/>
      <c r="BQ433" s="161"/>
      <c r="BR433" s="161"/>
      <c r="BS433" s="161"/>
      <c r="BT433" s="161"/>
      <c r="BU433" s="161"/>
      <c r="BV433" s="161"/>
      <c r="BW433" s="161"/>
      <c r="BX433" s="161"/>
      <c r="BY433" s="161"/>
      <c r="BZ433" s="161"/>
      <c r="CA433" s="161"/>
      <c r="CB433" s="161"/>
      <c r="CC433" s="161"/>
      <c r="CD433" s="161"/>
      <c r="CE433" s="161"/>
      <c r="CF433" s="161"/>
      <c r="CG433" s="161"/>
      <c r="CH433" s="161"/>
      <c r="CI433" s="161"/>
      <c r="CJ433" s="161"/>
      <c r="CK433" s="161"/>
      <c r="CL433" s="161"/>
      <c r="CM433" s="161"/>
      <c r="CN433" s="161"/>
      <c r="CO433" s="161"/>
      <c r="CP433" s="161"/>
    </row>
    <row r="434" spans="15:94" x14ac:dyDescent="0.3">
      <c r="O434" s="2" t="str">
        <f>Lists!$B$5</f>
        <v>Option 1</v>
      </c>
      <c r="P434" s="161">
        <f>(SUMIF($E$14:$E$217,$O434,P$14:P$217))*('Discount Factors'!P$13)-P$430</f>
        <v>0</v>
      </c>
      <c r="Q434" s="161">
        <f>(SUMIF($E$14:$E$217,$O434,Q$14:Q$217))*('Discount Factors'!Q$13)-Q$430</f>
        <v>0</v>
      </c>
      <c r="R434" s="161">
        <f>(SUMIF($E$14:$E$217,$O434,R$14:R$217))*('Discount Factors'!R$13)-R$430</f>
        <v>0</v>
      </c>
      <c r="S434" s="161">
        <f>(SUMIF($E$14:$E$217,$O434,S$14:S$217))*('Discount Factors'!S$13)-S$430</f>
        <v>0</v>
      </c>
      <c r="T434" s="161">
        <f>(SUMIF($E$14:$E$217,$O434,T$14:T$217))*('Discount Factors'!T$13)-T$430</f>
        <v>0</v>
      </c>
      <c r="U434" s="161">
        <f>(SUMIF($E$14:$E$217,$O434,U$14:U$217))*('Discount Factors'!U$13)-U$430</f>
        <v>0</v>
      </c>
      <c r="V434" s="161">
        <f>(SUMIF($E$14:$E$217,$O434,V$14:V$217))*('Discount Factors'!V$13)-V$430</f>
        <v>0</v>
      </c>
      <c r="W434" s="161">
        <f>(SUMIF($E$14:$E$217,$O434,W$14:W$217))*('Discount Factors'!W$13)-W$430</f>
        <v>0</v>
      </c>
      <c r="X434" s="161">
        <f>(SUMIF($E$14:$E$217,$O434,X$14:X$217))*('Discount Factors'!X$13)-X$430</f>
        <v>0</v>
      </c>
      <c r="Y434" s="161">
        <f>(SUMIF($E$14:$E$217,$O434,Y$14:Y$217))*('Discount Factors'!Y$13)-Y$430</f>
        <v>0</v>
      </c>
      <c r="Z434" s="161">
        <f>(SUMIF($E$14:$E$217,$O434,Z$14:Z$217))*('Discount Factors'!Z$13)-Z$430</f>
        <v>0</v>
      </c>
      <c r="AA434" s="161">
        <f>(SUMIF($E$14:$E$217,$O434,AA$14:AA$217))*('Discount Factors'!AA$13)-AA$430</f>
        <v>0</v>
      </c>
      <c r="AB434" s="161">
        <f>(SUMIF($E$14:$E$217,$O434,AB$14:AB$217))*('Discount Factors'!AB$13)-AB$430</f>
        <v>0</v>
      </c>
      <c r="AC434" s="161">
        <f>(SUMIF($E$14:$E$217,$O434,AC$14:AC$217))*('Discount Factors'!AC$13)-AC$430</f>
        <v>0</v>
      </c>
      <c r="AD434" s="161">
        <f>(SUMIF($E$14:$E$217,$O434,AD$14:AD$217))*('Discount Factors'!AD$13)-AD$430</f>
        <v>0</v>
      </c>
      <c r="AE434" s="161">
        <f>(SUMIF($E$14:$E$217,$O434,AE$14:AE$217))*('Discount Factors'!AE$13)-AE$430</f>
        <v>0</v>
      </c>
      <c r="AF434" s="161">
        <f>(SUMIF($E$14:$E$217,$O434,AF$14:AF$217))*('Discount Factors'!AF$13)-AF$430</f>
        <v>0</v>
      </c>
      <c r="AG434" s="161">
        <f>(SUMIF($E$14:$E$217,$O434,AG$14:AG$217))*('Discount Factors'!AG$13)-AG$430</f>
        <v>0</v>
      </c>
      <c r="AH434" s="161">
        <f>(SUMIF($E$14:$E$217,$O434,AH$14:AH$217))*('Discount Factors'!AH$13)-AH$430</f>
        <v>0</v>
      </c>
      <c r="AI434" s="161">
        <f>(SUMIF($E$14:$E$217,$O434,AI$14:AI$217))*('Discount Factors'!AI$13)-AI$430</f>
        <v>0</v>
      </c>
      <c r="AJ434" s="161">
        <f>(SUMIF($E$14:$E$217,$O434,AJ$14:AJ$217))*('Discount Factors'!AJ$13)-AJ$430</f>
        <v>0</v>
      </c>
      <c r="AK434" s="161">
        <f>(SUMIF($E$14:$E$217,$O434,AK$14:AK$217))*('Discount Factors'!AK$13)-AK$430</f>
        <v>0</v>
      </c>
      <c r="AL434" s="161">
        <f>(SUMIF($E$14:$E$217,$O434,AL$14:AL$217))*('Discount Factors'!AL$13)-AL$430</f>
        <v>0</v>
      </c>
      <c r="AM434" s="161">
        <f>(SUMIF($E$14:$E$217,$O434,AM$14:AM$217))*('Discount Factors'!AM$13)-AM$430</f>
        <v>0</v>
      </c>
      <c r="AN434" s="161">
        <f>(SUMIF($E$14:$E$217,$O434,AN$14:AN$217))*('Discount Factors'!AN$13)-AN$430</f>
        <v>0</v>
      </c>
      <c r="AO434" s="161">
        <f>(SUMIF($E$14:$E$217,$O434,AO$14:AO$217))*('Discount Factors'!AO$13)-AO$430</f>
        <v>0</v>
      </c>
      <c r="AP434" s="161">
        <f>(SUMIF($E$14:$E$217,$O434,AP$14:AP$217))*('Discount Factors'!AP$13)-AP$430</f>
        <v>0</v>
      </c>
      <c r="AQ434" s="161">
        <f>(SUMIF($E$14:$E$217,$O434,AQ$14:AQ$217))*('Discount Factors'!AQ$13)-AQ$430</f>
        <v>0</v>
      </c>
      <c r="AR434" s="161">
        <f>(SUMIF($E$14:$E$217,$O434,AR$14:AR$217))*('Discount Factors'!AR$13)-AR$430</f>
        <v>0</v>
      </c>
      <c r="AS434" s="161">
        <f>(SUMIF($E$14:$E$217,$O434,AS$14:AS$217))*('Discount Factors'!AS$13)-AS$430</f>
        <v>0</v>
      </c>
      <c r="AT434" s="161">
        <f>(SUMIF($E$14:$E$217,$O434,AT$14:AT$217))*('Discount Factors'!AT$13)-AT$430</f>
        <v>0</v>
      </c>
      <c r="AU434" s="161">
        <f>(SUMIF($E$14:$E$217,$O434,AU$14:AU$217))*('Discount Factors'!AU$13)-AU$430</f>
        <v>0</v>
      </c>
      <c r="AV434" s="161">
        <f>(SUMIF($E$14:$E$217,$O434,AV$14:AV$217))*('Discount Factors'!AV$13)-AV$430</f>
        <v>0</v>
      </c>
      <c r="AW434" s="161">
        <f>(SUMIF($E$14:$E$217,$O434,AW$14:AW$217))*('Discount Factors'!AW$13)-AW$430</f>
        <v>0</v>
      </c>
      <c r="AX434" s="161">
        <f>(SUMIF($E$14:$E$217,$O434,AX$14:AX$217))*('Discount Factors'!AX$13)-AX$430</f>
        <v>0</v>
      </c>
      <c r="AY434" s="161">
        <f>(SUMIF($E$14:$E$217,$O434,AY$14:AY$217))*('Discount Factors'!AY$13)-AY$430</f>
        <v>0</v>
      </c>
      <c r="AZ434" s="161">
        <f>(SUMIF($E$14:$E$217,$O434,AZ$14:AZ$217))*('Discount Factors'!AZ$13)-AZ$430</f>
        <v>0</v>
      </c>
      <c r="BA434" s="161">
        <f>(SUMIF($E$14:$E$217,$O434,BA$14:BA$217))*('Discount Factors'!BA$13)-BA$430</f>
        <v>0</v>
      </c>
      <c r="BB434" s="161">
        <f>(SUMIF($E$14:$E$217,$O434,BB$14:BB$217))*('Discount Factors'!BB$13)-BB$430</f>
        <v>0</v>
      </c>
      <c r="BC434" s="161">
        <f>(SUMIF($E$14:$E$217,$O434,BC$14:BC$217))*('Discount Factors'!BC$13)-BC$430</f>
        <v>0</v>
      </c>
      <c r="BD434" s="161">
        <f>(SUMIF($E$14:$E$217,$O434,BD$14:BD$217))*('Discount Factors'!BD$13)-BD$430</f>
        <v>0</v>
      </c>
      <c r="BE434" s="161">
        <f>(SUMIF($E$14:$E$217,$O434,BE$14:BE$217))*('Discount Factors'!BE$13)-BE$430</f>
        <v>0</v>
      </c>
      <c r="BF434" s="161">
        <f>(SUMIF($E$14:$E$217,$O434,BF$14:BF$217))*('Discount Factors'!BF$13)-BF$430</f>
        <v>0</v>
      </c>
      <c r="BG434" s="161">
        <f>(SUMIF($E$14:$E$217,$O434,BG$14:BG$217))*('Discount Factors'!BG$13)-BG$430</f>
        <v>0</v>
      </c>
      <c r="BH434" s="161">
        <f>(SUMIF($E$14:$E$217,$O434,BH$14:BH$217))*('Discount Factors'!BH$13)-BH$430</f>
        <v>0</v>
      </c>
      <c r="BI434" s="161">
        <f>(SUMIF($E$14:$E$217,$O434,BI$14:BI$217))*('Discount Factors'!BI$13)-BI$430</f>
        <v>0</v>
      </c>
      <c r="BJ434" s="161">
        <f>(SUMIF($E$14:$E$217,$O434,BJ$14:BJ$217))*('Discount Factors'!BJ$13)-BJ$430</f>
        <v>0</v>
      </c>
      <c r="BK434" s="161">
        <f>(SUMIF($E$14:$E$217,$O434,BK$14:BK$217))*('Discount Factors'!BK$13)-BK$430</f>
        <v>0</v>
      </c>
      <c r="BL434" s="161">
        <f>(SUMIF($E$14:$E$217,$O434,BL$14:BL$217))*('Discount Factors'!BL$13)-BL$430</f>
        <v>0</v>
      </c>
      <c r="BM434" s="161">
        <f>(SUMIF($E$14:$E$217,$O434,BM$14:BM$217))*('Discount Factors'!BM$13)-BM$430</f>
        <v>0</v>
      </c>
      <c r="BN434" s="161">
        <f>(SUMIF($E$14:$E$217,$O434,BN$14:BN$217))*('Discount Factors'!BN$13)-BN$430</f>
        <v>0</v>
      </c>
      <c r="BO434" s="161">
        <f>(SUMIF($E$14:$E$217,$O434,BO$14:BO$217))*('Discount Factors'!BO$13)-BO$430</f>
        <v>0</v>
      </c>
      <c r="BP434" s="161">
        <f>(SUMIF($E$14:$E$217,$O434,BP$14:BP$217))*('Discount Factors'!BP$13)-BP$430</f>
        <v>0</v>
      </c>
      <c r="BQ434" s="161">
        <f>(SUMIF($E$14:$E$217,$O434,BQ$14:BQ$217))*('Discount Factors'!BQ$13)-BQ$430</f>
        <v>0</v>
      </c>
      <c r="BR434" s="161">
        <f>(SUMIF($E$14:$E$217,$O434,BR$14:BR$217))*('Discount Factors'!BR$13)-BR$430</f>
        <v>0</v>
      </c>
      <c r="BS434" s="161">
        <f>(SUMIF($E$14:$E$217,$O434,BS$14:BS$217))*('Discount Factors'!BS$13)-BS$430</f>
        <v>0</v>
      </c>
      <c r="BT434" s="161">
        <f>(SUMIF($E$14:$E$217,$O434,BT$14:BT$217))*('Discount Factors'!BT$13)-BT$430</f>
        <v>0</v>
      </c>
      <c r="BU434" s="161">
        <f>(SUMIF($E$14:$E$217,$O434,BU$14:BU$217))*('Discount Factors'!BU$13)-BU$430</f>
        <v>0</v>
      </c>
      <c r="BV434" s="161">
        <f>(SUMIF($E$14:$E$217,$O434,BV$14:BV$217))*('Discount Factors'!BV$13)-BV$430</f>
        <v>0</v>
      </c>
      <c r="BW434" s="161">
        <f>(SUMIF($E$14:$E$217,$O434,BW$14:BW$217))*('Discount Factors'!BW$13)-BW$430</f>
        <v>0</v>
      </c>
      <c r="BX434" s="161">
        <f>(SUMIF($E$14:$E$217,$O434,BX$14:BX$217))*('Discount Factors'!BX$13)-BX$430</f>
        <v>0</v>
      </c>
      <c r="BY434" s="161">
        <f>(SUMIF($E$14:$E$217,$O434,BY$14:BY$217))*('Discount Factors'!BY$13)-BY$430</f>
        <v>0</v>
      </c>
      <c r="BZ434" s="161">
        <f>(SUMIF($E$14:$E$217,$O434,BZ$14:BZ$217))*('Discount Factors'!BZ$13)-BZ$430</f>
        <v>0</v>
      </c>
      <c r="CA434" s="161">
        <f>(SUMIF($E$14:$E$217,$O434,CA$14:CA$217))*('Discount Factors'!CA$13)-CA$430</f>
        <v>0</v>
      </c>
      <c r="CB434" s="161">
        <f>(SUMIF($E$14:$E$217,$O434,CB$14:CB$217))*('Discount Factors'!CB$13)-CB$430</f>
        <v>0</v>
      </c>
      <c r="CC434" s="161">
        <f>(SUMIF($E$14:$E$217,$O434,CC$14:CC$217))*('Discount Factors'!CC$13)-CC$430</f>
        <v>0</v>
      </c>
      <c r="CD434" s="161">
        <f>(SUMIF($E$14:$E$217,$O434,CD$14:CD$217))*('Discount Factors'!CD$13)-CD$430</f>
        <v>0</v>
      </c>
      <c r="CE434" s="161">
        <f>(SUMIF($E$14:$E$217,$O434,CE$14:CE$217))*('Discount Factors'!CE$13)-CE$430</f>
        <v>0</v>
      </c>
      <c r="CF434" s="161">
        <f>(SUMIF($E$14:$E$217,$O434,CF$14:CF$217))*('Discount Factors'!CF$13)-CF$430</f>
        <v>0</v>
      </c>
      <c r="CG434" s="161">
        <f>(SUMIF($E$14:$E$217,$O434,CG$14:CG$217))*('Discount Factors'!CG$13)-CG$430</f>
        <v>0</v>
      </c>
      <c r="CH434" s="161">
        <f>(SUMIF($E$14:$E$217,$O434,CH$14:CH$217))*('Discount Factors'!CH$13)-CH$430</f>
        <v>0</v>
      </c>
      <c r="CI434" s="161">
        <f>(SUMIF($E$14:$E$217,$O434,CI$14:CI$217))*('Discount Factors'!CI$13)-CI$430</f>
        <v>0</v>
      </c>
      <c r="CJ434" s="161">
        <f>(SUMIF($E$14:$E$217,$O434,CJ$14:CJ$217))*('Discount Factors'!CJ$13)-CJ$430</f>
        <v>0</v>
      </c>
      <c r="CK434" s="161">
        <f>(SUMIF($E$14:$E$217,$O434,CK$14:CK$217))*('Discount Factors'!CK$13)-CK$430</f>
        <v>0</v>
      </c>
      <c r="CL434" s="161">
        <f>(SUMIF($E$14:$E$217,$O434,CL$14:CL$217))*('Discount Factors'!CL$13)-CL$430</f>
        <v>0</v>
      </c>
      <c r="CM434" s="161">
        <f>(SUMIF($E$14:$E$217,$O434,CM$14:CM$217))*('Discount Factors'!CM$13)-CM$430</f>
        <v>0</v>
      </c>
      <c r="CN434" s="161">
        <f>(SUMIF($E$14:$E$217,$O434,CN$14:CN$217))*('Discount Factors'!CN$13)-CN$430</f>
        <v>0</v>
      </c>
      <c r="CO434" s="161">
        <f>(SUMIF($E$14:$E$217,$O434,CO$14:CO$217))*('Discount Factors'!CO$13)-CO$430</f>
        <v>0</v>
      </c>
      <c r="CP434" s="161">
        <f>(SUMIF($E$14:$E$217,$O434,CP$14:CP$217))*('Discount Factors'!CP$13)-CP$430</f>
        <v>0</v>
      </c>
    </row>
    <row r="435" spans="15:94" x14ac:dyDescent="0.3">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c r="BP435" s="161"/>
      <c r="BQ435" s="161"/>
      <c r="BR435" s="161"/>
      <c r="BS435" s="161"/>
      <c r="BT435" s="161"/>
      <c r="BU435" s="161"/>
      <c r="BV435" s="161"/>
      <c r="BW435" s="161"/>
      <c r="BX435" s="161"/>
      <c r="BY435" s="161"/>
      <c r="BZ435" s="161"/>
      <c r="CA435" s="161"/>
      <c r="CB435" s="161"/>
      <c r="CC435" s="161"/>
      <c r="CD435" s="161"/>
      <c r="CE435" s="161"/>
      <c r="CF435" s="161"/>
      <c r="CG435" s="161"/>
      <c r="CH435" s="161"/>
      <c r="CI435" s="161"/>
      <c r="CJ435" s="161"/>
      <c r="CK435" s="161"/>
      <c r="CL435" s="161"/>
      <c r="CM435" s="161"/>
      <c r="CN435" s="161"/>
      <c r="CO435" s="161"/>
      <c r="CP435" s="161"/>
    </row>
    <row r="436" spans="15:94" x14ac:dyDescent="0.3">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c r="BP436" s="161"/>
      <c r="BQ436" s="161"/>
      <c r="BR436" s="161"/>
      <c r="BS436" s="161"/>
      <c r="BT436" s="161"/>
      <c r="BU436" s="161"/>
      <c r="BV436" s="161"/>
      <c r="BW436" s="161"/>
      <c r="BX436" s="161"/>
      <c r="BY436" s="161"/>
      <c r="BZ436" s="161"/>
      <c r="CA436" s="161"/>
      <c r="CB436" s="161"/>
      <c r="CC436" s="161"/>
      <c r="CD436" s="161"/>
      <c r="CE436" s="161"/>
      <c r="CF436" s="161"/>
      <c r="CG436" s="161"/>
      <c r="CH436" s="161"/>
      <c r="CI436" s="161"/>
      <c r="CJ436" s="161"/>
      <c r="CK436" s="161"/>
      <c r="CL436" s="161"/>
      <c r="CM436" s="161"/>
      <c r="CN436" s="161"/>
      <c r="CO436" s="161"/>
      <c r="CP436" s="161"/>
    </row>
    <row r="437" spans="15:94" x14ac:dyDescent="0.3">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c r="BP437" s="161"/>
      <c r="BQ437" s="161"/>
      <c r="BR437" s="161"/>
      <c r="BS437" s="161"/>
      <c r="BT437" s="161"/>
      <c r="BU437" s="161"/>
      <c r="BV437" s="161"/>
      <c r="BW437" s="161"/>
      <c r="BX437" s="161"/>
      <c r="BY437" s="161"/>
      <c r="BZ437" s="161"/>
      <c r="CA437" s="161"/>
      <c r="CB437" s="161"/>
      <c r="CC437" s="161"/>
      <c r="CD437" s="161"/>
      <c r="CE437" s="161"/>
      <c r="CF437" s="161"/>
      <c r="CG437" s="161"/>
      <c r="CH437" s="161"/>
      <c r="CI437" s="161"/>
      <c r="CJ437" s="161"/>
      <c r="CK437" s="161"/>
      <c r="CL437" s="161"/>
      <c r="CM437" s="161"/>
      <c r="CN437" s="161"/>
      <c r="CO437" s="161"/>
      <c r="CP437" s="161"/>
    </row>
    <row r="438" spans="15:94" x14ac:dyDescent="0.3">
      <c r="O438" s="2" t="str">
        <f>Lists!$B$6</f>
        <v>Option 2</v>
      </c>
      <c r="P438" s="161">
        <f>(SUMIF($E$14:$E$217,$O438,P$14:P$217))*('Discount Factors'!P$13)-P$430</f>
        <v>0</v>
      </c>
      <c r="Q438" s="161">
        <f>(SUMIF($E$14:$E$217,$O438,Q$14:Q$217))*('Discount Factors'!Q$13)-Q$430</f>
        <v>0</v>
      </c>
      <c r="R438" s="161">
        <f>(SUMIF($E$14:$E$217,$O438,R$14:R$217))*('Discount Factors'!R$13)-R$430</f>
        <v>0</v>
      </c>
      <c r="S438" s="161">
        <f>(SUMIF($E$14:$E$217,$O438,S$14:S$217))*('Discount Factors'!S$13)-S$430</f>
        <v>0</v>
      </c>
      <c r="T438" s="161">
        <f>(SUMIF($E$14:$E$217,$O438,T$14:T$217))*('Discount Factors'!T$13)-T$430</f>
        <v>0</v>
      </c>
      <c r="U438" s="161">
        <f>(SUMIF($E$14:$E$217,$O438,U$14:U$217))*('Discount Factors'!U$13)-U$430</f>
        <v>0</v>
      </c>
      <c r="V438" s="161">
        <f>(SUMIF($E$14:$E$217,$O438,V$14:V$217))*('Discount Factors'!V$13)-V$430</f>
        <v>0</v>
      </c>
      <c r="W438" s="161">
        <f>(SUMIF($E$14:$E$217,$O438,W$14:W$217))*('Discount Factors'!W$13)-W$430</f>
        <v>0</v>
      </c>
      <c r="X438" s="161">
        <f>(SUMIF($E$14:$E$217,$O438,X$14:X$217))*('Discount Factors'!X$13)-X$430</f>
        <v>0</v>
      </c>
      <c r="Y438" s="161">
        <f>(SUMIF($E$14:$E$217,$O438,Y$14:Y$217))*('Discount Factors'!Y$13)-Y$430</f>
        <v>0</v>
      </c>
      <c r="Z438" s="161">
        <f>(SUMIF($E$14:$E$217,$O438,Z$14:Z$217))*('Discount Factors'!Z$13)-Z$430</f>
        <v>0</v>
      </c>
      <c r="AA438" s="161">
        <f>(SUMIF($E$14:$E$217,$O438,AA$14:AA$217))*('Discount Factors'!AA$13)-AA$430</f>
        <v>0</v>
      </c>
      <c r="AB438" s="161">
        <f>(SUMIF($E$14:$E$217,$O438,AB$14:AB$217))*('Discount Factors'!AB$13)-AB$430</f>
        <v>0</v>
      </c>
      <c r="AC438" s="161">
        <f>(SUMIF($E$14:$E$217,$O438,AC$14:AC$217))*('Discount Factors'!AC$13)-AC$430</f>
        <v>0</v>
      </c>
      <c r="AD438" s="161">
        <f>(SUMIF($E$14:$E$217,$O438,AD$14:AD$217))*('Discount Factors'!AD$13)-AD$430</f>
        <v>0</v>
      </c>
      <c r="AE438" s="161">
        <f>(SUMIF($E$14:$E$217,$O438,AE$14:AE$217))*('Discount Factors'!AE$13)-AE$430</f>
        <v>0</v>
      </c>
      <c r="AF438" s="161">
        <f>(SUMIF($E$14:$E$217,$O438,AF$14:AF$217))*('Discount Factors'!AF$13)-AF$430</f>
        <v>0</v>
      </c>
      <c r="AG438" s="161">
        <f>(SUMIF($E$14:$E$217,$O438,AG$14:AG$217))*('Discount Factors'!AG$13)-AG$430</f>
        <v>0</v>
      </c>
      <c r="AH438" s="161">
        <f>(SUMIF($E$14:$E$217,$O438,AH$14:AH$217))*('Discount Factors'!AH$13)-AH$430</f>
        <v>0</v>
      </c>
      <c r="AI438" s="161">
        <f>(SUMIF($E$14:$E$217,$O438,AI$14:AI$217))*('Discount Factors'!AI$13)-AI$430</f>
        <v>0</v>
      </c>
      <c r="AJ438" s="161">
        <f>(SUMIF($E$14:$E$217,$O438,AJ$14:AJ$217))*('Discount Factors'!AJ$13)-AJ$430</f>
        <v>0</v>
      </c>
      <c r="AK438" s="161">
        <f>(SUMIF($E$14:$E$217,$O438,AK$14:AK$217))*('Discount Factors'!AK$13)-AK$430</f>
        <v>0</v>
      </c>
      <c r="AL438" s="161">
        <f>(SUMIF($E$14:$E$217,$O438,AL$14:AL$217))*('Discount Factors'!AL$13)-AL$430</f>
        <v>0</v>
      </c>
      <c r="AM438" s="161">
        <f>(SUMIF($E$14:$E$217,$O438,AM$14:AM$217))*('Discount Factors'!AM$13)-AM$430</f>
        <v>0</v>
      </c>
      <c r="AN438" s="161">
        <f>(SUMIF($E$14:$E$217,$O438,AN$14:AN$217))*('Discount Factors'!AN$13)-AN$430</f>
        <v>0</v>
      </c>
      <c r="AO438" s="161">
        <f>(SUMIF($E$14:$E$217,$O438,AO$14:AO$217))*('Discount Factors'!AO$13)-AO$430</f>
        <v>0</v>
      </c>
      <c r="AP438" s="161">
        <f>(SUMIF($E$14:$E$217,$O438,AP$14:AP$217))*('Discount Factors'!AP$13)-AP$430</f>
        <v>0</v>
      </c>
      <c r="AQ438" s="161">
        <f>(SUMIF($E$14:$E$217,$O438,AQ$14:AQ$217))*('Discount Factors'!AQ$13)-AQ$430</f>
        <v>0</v>
      </c>
      <c r="AR438" s="161">
        <f>(SUMIF($E$14:$E$217,$O438,AR$14:AR$217))*('Discount Factors'!AR$13)-AR$430</f>
        <v>0</v>
      </c>
      <c r="AS438" s="161">
        <f>(SUMIF($E$14:$E$217,$O438,AS$14:AS$217))*('Discount Factors'!AS$13)-AS$430</f>
        <v>0</v>
      </c>
      <c r="AT438" s="161">
        <f>(SUMIF($E$14:$E$217,$O438,AT$14:AT$217))*('Discount Factors'!AT$13)-AT$430</f>
        <v>0</v>
      </c>
      <c r="AU438" s="161">
        <f>(SUMIF($E$14:$E$217,$O438,AU$14:AU$217))*('Discount Factors'!AU$13)-AU$430</f>
        <v>0</v>
      </c>
      <c r="AV438" s="161">
        <f>(SUMIF($E$14:$E$217,$O438,AV$14:AV$217))*('Discount Factors'!AV$13)-AV$430</f>
        <v>0</v>
      </c>
      <c r="AW438" s="161">
        <f>(SUMIF($E$14:$E$217,$O438,AW$14:AW$217))*('Discount Factors'!AW$13)-AW$430</f>
        <v>0</v>
      </c>
      <c r="AX438" s="161">
        <f>(SUMIF($E$14:$E$217,$O438,AX$14:AX$217))*('Discount Factors'!AX$13)-AX$430</f>
        <v>0</v>
      </c>
      <c r="AY438" s="161">
        <f>(SUMIF($E$14:$E$217,$O438,AY$14:AY$217))*('Discount Factors'!AY$13)-AY$430</f>
        <v>0</v>
      </c>
      <c r="AZ438" s="161">
        <f>(SUMIF($E$14:$E$217,$O438,AZ$14:AZ$217))*('Discount Factors'!AZ$13)-AZ$430</f>
        <v>0</v>
      </c>
      <c r="BA438" s="161">
        <f>(SUMIF($E$14:$E$217,$O438,BA$14:BA$217))*('Discount Factors'!BA$13)-BA$430</f>
        <v>0</v>
      </c>
      <c r="BB438" s="161">
        <f>(SUMIF($E$14:$E$217,$O438,BB$14:BB$217))*('Discount Factors'!BB$13)-BB$430</f>
        <v>0</v>
      </c>
      <c r="BC438" s="161">
        <f>(SUMIF($E$14:$E$217,$O438,BC$14:BC$217))*('Discount Factors'!BC$13)-BC$430</f>
        <v>0</v>
      </c>
      <c r="BD438" s="161">
        <f>(SUMIF($E$14:$E$217,$O438,BD$14:BD$217))*('Discount Factors'!BD$13)-BD$430</f>
        <v>0</v>
      </c>
      <c r="BE438" s="161">
        <f>(SUMIF($E$14:$E$217,$O438,BE$14:BE$217))*('Discount Factors'!BE$13)-BE$430</f>
        <v>0</v>
      </c>
      <c r="BF438" s="161">
        <f>(SUMIF($E$14:$E$217,$O438,BF$14:BF$217))*('Discount Factors'!BF$13)-BF$430</f>
        <v>0</v>
      </c>
      <c r="BG438" s="161">
        <f>(SUMIF($E$14:$E$217,$O438,BG$14:BG$217))*('Discount Factors'!BG$13)-BG$430</f>
        <v>0</v>
      </c>
      <c r="BH438" s="161">
        <f>(SUMIF($E$14:$E$217,$O438,BH$14:BH$217))*('Discount Factors'!BH$13)-BH$430</f>
        <v>0</v>
      </c>
      <c r="BI438" s="161">
        <f>(SUMIF($E$14:$E$217,$O438,BI$14:BI$217))*('Discount Factors'!BI$13)-BI$430</f>
        <v>0</v>
      </c>
      <c r="BJ438" s="161">
        <f>(SUMIF($E$14:$E$217,$O438,BJ$14:BJ$217))*('Discount Factors'!BJ$13)-BJ$430</f>
        <v>0</v>
      </c>
      <c r="BK438" s="161">
        <f>(SUMIF($E$14:$E$217,$O438,BK$14:BK$217))*('Discount Factors'!BK$13)-BK$430</f>
        <v>0</v>
      </c>
      <c r="BL438" s="161">
        <f>(SUMIF($E$14:$E$217,$O438,BL$14:BL$217))*('Discount Factors'!BL$13)-BL$430</f>
        <v>0</v>
      </c>
      <c r="BM438" s="161">
        <f>(SUMIF($E$14:$E$217,$O438,BM$14:BM$217))*('Discount Factors'!BM$13)-BM$430</f>
        <v>0</v>
      </c>
      <c r="BN438" s="161">
        <f>(SUMIF($E$14:$E$217,$O438,BN$14:BN$217))*('Discount Factors'!BN$13)-BN$430</f>
        <v>0</v>
      </c>
      <c r="BO438" s="161">
        <f>(SUMIF($E$14:$E$217,$O438,BO$14:BO$217))*('Discount Factors'!BO$13)-BO$430</f>
        <v>0</v>
      </c>
      <c r="BP438" s="161">
        <f>(SUMIF($E$14:$E$217,$O438,BP$14:BP$217))*('Discount Factors'!BP$13)-BP$430</f>
        <v>0</v>
      </c>
      <c r="BQ438" s="161">
        <f>(SUMIF($E$14:$E$217,$O438,BQ$14:BQ$217))*('Discount Factors'!BQ$13)-BQ$430</f>
        <v>0</v>
      </c>
      <c r="BR438" s="161">
        <f>(SUMIF($E$14:$E$217,$O438,BR$14:BR$217))*('Discount Factors'!BR$13)-BR$430</f>
        <v>0</v>
      </c>
      <c r="BS438" s="161">
        <f>(SUMIF($E$14:$E$217,$O438,BS$14:BS$217))*('Discount Factors'!BS$13)-BS$430</f>
        <v>0</v>
      </c>
      <c r="BT438" s="161">
        <f>(SUMIF($E$14:$E$217,$O438,BT$14:BT$217))*('Discount Factors'!BT$13)-BT$430</f>
        <v>0</v>
      </c>
      <c r="BU438" s="161">
        <f>(SUMIF($E$14:$E$217,$O438,BU$14:BU$217))*('Discount Factors'!BU$13)-BU$430</f>
        <v>0</v>
      </c>
      <c r="BV438" s="161">
        <f>(SUMIF($E$14:$E$217,$O438,BV$14:BV$217))*('Discount Factors'!BV$13)-BV$430</f>
        <v>0</v>
      </c>
      <c r="BW438" s="161">
        <f>(SUMIF($E$14:$E$217,$O438,BW$14:BW$217))*('Discount Factors'!BW$13)-BW$430</f>
        <v>0</v>
      </c>
      <c r="BX438" s="161">
        <f>(SUMIF($E$14:$E$217,$O438,BX$14:BX$217))*('Discount Factors'!BX$13)-BX$430</f>
        <v>0</v>
      </c>
      <c r="BY438" s="161">
        <f>(SUMIF($E$14:$E$217,$O438,BY$14:BY$217))*('Discount Factors'!BY$13)-BY$430</f>
        <v>0</v>
      </c>
      <c r="BZ438" s="161">
        <f>(SUMIF($E$14:$E$217,$O438,BZ$14:BZ$217))*('Discount Factors'!BZ$13)-BZ$430</f>
        <v>0</v>
      </c>
      <c r="CA438" s="161">
        <f>(SUMIF($E$14:$E$217,$O438,CA$14:CA$217))*('Discount Factors'!CA$13)-CA$430</f>
        <v>0</v>
      </c>
      <c r="CB438" s="161">
        <f>(SUMIF($E$14:$E$217,$O438,CB$14:CB$217))*('Discount Factors'!CB$13)-CB$430</f>
        <v>0</v>
      </c>
      <c r="CC438" s="161">
        <f>(SUMIF($E$14:$E$217,$O438,CC$14:CC$217))*('Discount Factors'!CC$13)-CC$430</f>
        <v>0</v>
      </c>
      <c r="CD438" s="161">
        <f>(SUMIF($E$14:$E$217,$O438,CD$14:CD$217))*('Discount Factors'!CD$13)-CD$430</f>
        <v>0</v>
      </c>
      <c r="CE438" s="161">
        <f>(SUMIF($E$14:$E$217,$O438,CE$14:CE$217))*('Discount Factors'!CE$13)-CE$430</f>
        <v>0</v>
      </c>
      <c r="CF438" s="161">
        <f>(SUMIF($E$14:$E$217,$O438,CF$14:CF$217))*('Discount Factors'!CF$13)-CF$430</f>
        <v>0</v>
      </c>
      <c r="CG438" s="161">
        <f>(SUMIF($E$14:$E$217,$O438,CG$14:CG$217))*('Discount Factors'!CG$13)-CG$430</f>
        <v>0</v>
      </c>
      <c r="CH438" s="161">
        <f>(SUMIF($E$14:$E$217,$O438,CH$14:CH$217))*('Discount Factors'!CH$13)-CH$430</f>
        <v>0</v>
      </c>
      <c r="CI438" s="161">
        <f>(SUMIF($E$14:$E$217,$O438,CI$14:CI$217))*('Discount Factors'!CI$13)-CI$430</f>
        <v>0</v>
      </c>
      <c r="CJ438" s="161">
        <f>(SUMIF($E$14:$E$217,$O438,CJ$14:CJ$217))*('Discount Factors'!CJ$13)-CJ$430</f>
        <v>0</v>
      </c>
      <c r="CK438" s="161">
        <f>(SUMIF($E$14:$E$217,$O438,CK$14:CK$217))*('Discount Factors'!CK$13)-CK$430</f>
        <v>0</v>
      </c>
      <c r="CL438" s="161">
        <f>(SUMIF($E$14:$E$217,$O438,CL$14:CL$217))*('Discount Factors'!CL$13)-CL$430</f>
        <v>0</v>
      </c>
      <c r="CM438" s="161">
        <f>(SUMIF($E$14:$E$217,$O438,CM$14:CM$217))*('Discount Factors'!CM$13)-CM$430</f>
        <v>0</v>
      </c>
      <c r="CN438" s="161">
        <f>(SUMIF($E$14:$E$217,$O438,CN$14:CN$217))*('Discount Factors'!CN$13)-CN$430</f>
        <v>0</v>
      </c>
      <c r="CO438" s="161">
        <f>(SUMIF($E$14:$E$217,$O438,CO$14:CO$217))*('Discount Factors'!CO$13)-CO$430</f>
        <v>0</v>
      </c>
      <c r="CP438" s="161">
        <f>(SUMIF($E$14:$E$217,$O438,CP$14:CP$217))*('Discount Factors'!CP$13)-CP$430</f>
        <v>0</v>
      </c>
    </row>
    <row r="439" spans="15:94" x14ac:dyDescent="0.3">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c r="BP439" s="161"/>
      <c r="BQ439" s="161"/>
      <c r="BR439" s="161"/>
      <c r="BS439" s="161"/>
      <c r="BT439" s="161"/>
      <c r="BU439" s="161"/>
      <c r="BV439" s="161"/>
      <c r="BW439" s="161"/>
      <c r="BX439" s="161"/>
      <c r="BY439" s="161"/>
      <c r="BZ439" s="161"/>
      <c r="CA439" s="161"/>
      <c r="CB439" s="161"/>
      <c r="CC439" s="161"/>
      <c r="CD439" s="161"/>
      <c r="CE439" s="161"/>
      <c r="CF439" s="161"/>
      <c r="CG439" s="161"/>
      <c r="CH439" s="161"/>
      <c r="CI439" s="161"/>
      <c r="CJ439" s="161"/>
      <c r="CK439" s="161"/>
      <c r="CL439" s="161"/>
      <c r="CM439" s="161"/>
      <c r="CN439" s="161"/>
      <c r="CO439" s="161"/>
      <c r="CP439" s="161"/>
    </row>
    <row r="440" spans="15:94" x14ac:dyDescent="0.3">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c r="BP440" s="161"/>
      <c r="BQ440" s="161"/>
      <c r="BR440" s="161"/>
      <c r="BS440" s="161"/>
      <c r="BT440" s="161"/>
      <c r="BU440" s="161"/>
      <c r="BV440" s="161"/>
      <c r="BW440" s="161"/>
      <c r="BX440" s="161"/>
      <c r="BY440" s="161"/>
      <c r="BZ440" s="161"/>
      <c r="CA440" s="161"/>
      <c r="CB440" s="161"/>
      <c r="CC440" s="161"/>
      <c r="CD440" s="161"/>
      <c r="CE440" s="161"/>
      <c r="CF440" s="161"/>
      <c r="CG440" s="161"/>
      <c r="CH440" s="161"/>
      <c r="CI440" s="161"/>
      <c r="CJ440" s="161"/>
      <c r="CK440" s="161"/>
      <c r="CL440" s="161"/>
      <c r="CM440" s="161"/>
      <c r="CN440" s="161"/>
      <c r="CO440" s="161"/>
      <c r="CP440" s="161"/>
    </row>
    <row r="441" spans="15:94" x14ac:dyDescent="0.3">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c r="BP441" s="161"/>
      <c r="BQ441" s="161"/>
      <c r="BR441" s="161"/>
      <c r="BS441" s="161"/>
      <c r="BT441" s="161"/>
      <c r="BU441" s="161"/>
      <c r="BV441" s="161"/>
      <c r="BW441" s="161"/>
      <c r="BX441" s="161"/>
      <c r="BY441" s="161"/>
      <c r="BZ441" s="161"/>
      <c r="CA441" s="161"/>
      <c r="CB441" s="161"/>
      <c r="CC441" s="161"/>
      <c r="CD441" s="161"/>
      <c r="CE441" s="161"/>
      <c r="CF441" s="161"/>
      <c r="CG441" s="161"/>
      <c r="CH441" s="161"/>
      <c r="CI441" s="161"/>
      <c r="CJ441" s="161"/>
      <c r="CK441" s="161"/>
      <c r="CL441" s="161"/>
      <c r="CM441" s="161"/>
      <c r="CN441" s="161"/>
      <c r="CO441" s="161"/>
      <c r="CP441" s="161"/>
    </row>
    <row r="442" spans="15:94" x14ac:dyDescent="0.3">
      <c r="O442" s="2" t="str">
        <f>Lists!$B$7</f>
        <v>Option 3</v>
      </c>
      <c r="P442" s="161">
        <f>(SUMIF($E$14:$E$217,$O442,P$14:P$217))*('Discount Factors'!P$13)-P$430</f>
        <v>0</v>
      </c>
      <c r="Q442" s="161">
        <f>(SUMIF($E$14:$E$217,$O442,Q$14:Q$217))*('Discount Factors'!Q$13)-Q$430</f>
        <v>0</v>
      </c>
      <c r="R442" s="161">
        <f>(SUMIF($E$14:$E$217,$O442,R$14:R$217))*('Discount Factors'!R$13)-R$430</f>
        <v>0</v>
      </c>
      <c r="S442" s="161">
        <f>(SUMIF($E$14:$E$217,$O442,S$14:S$217))*('Discount Factors'!S$13)-S$430</f>
        <v>0</v>
      </c>
      <c r="T442" s="161">
        <f>(SUMIF($E$14:$E$217,$O442,T$14:T$217))*('Discount Factors'!T$13)-T$430</f>
        <v>0</v>
      </c>
      <c r="U442" s="161">
        <f>(SUMIF($E$14:$E$217,$O442,U$14:U$217))*('Discount Factors'!U$13)-U$430</f>
        <v>0</v>
      </c>
      <c r="V442" s="161">
        <f>(SUMIF($E$14:$E$217,$O442,V$14:V$217))*('Discount Factors'!V$13)-V$430</f>
        <v>0</v>
      </c>
      <c r="W442" s="161">
        <f>(SUMIF($E$14:$E$217,$O442,W$14:W$217))*('Discount Factors'!W$13)-W$430</f>
        <v>0</v>
      </c>
      <c r="X442" s="161">
        <f>(SUMIF($E$14:$E$217,$O442,X$14:X$217))*('Discount Factors'!X$13)-X$430</f>
        <v>0</v>
      </c>
      <c r="Y442" s="161">
        <f>(SUMIF($E$14:$E$217,$O442,Y$14:Y$217))*('Discount Factors'!Y$13)-Y$430</f>
        <v>0</v>
      </c>
      <c r="Z442" s="161">
        <f>(SUMIF($E$14:$E$217,$O442,Z$14:Z$217))*('Discount Factors'!Z$13)-Z$430</f>
        <v>0</v>
      </c>
      <c r="AA442" s="161">
        <f>(SUMIF($E$14:$E$217,$O442,AA$14:AA$217))*('Discount Factors'!AA$13)-AA$430</f>
        <v>0</v>
      </c>
      <c r="AB442" s="161">
        <f>(SUMIF($E$14:$E$217,$O442,AB$14:AB$217))*('Discount Factors'!AB$13)-AB$430</f>
        <v>0</v>
      </c>
      <c r="AC442" s="161">
        <f>(SUMIF($E$14:$E$217,$O442,AC$14:AC$217))*('Discount Factors'!AC$13)-AC$430</f>
        <v>0</v>
      </c>
      <c r="AD442" s="161">
        <f>(SUMIF($E$14:$E$217,$O442,AD$14:AD$217))*('Discount Factors'!AD$13)-AD$430</f>
        <v>0</v>
      </c>
      <c r="AE442" s="161">
        <f>(SUMIF($E$14:$E$217,$O442,AE$14:AE$217))*('Discount Factors'!AE$13)-AE$430</f>
        <v>0</v>
      </c>
      <c r="AF442" s="161">
        <f>(SUMIF($E$14:$E$217,$O442,AF$14:AF$217))*('Discount Factors'!AF$13)-AF$430</f>
        <v>0</v>
      </c>
      <c r="AG442" s="161">
        <f>(SUMIF($E$14:$E$217,$O442,AG$14:AG$217))*('Discount Factors'!AG$13)-AG$430</f>
        <v>0</v>
      </c>
      <c r="AH442" s="161">
        <f>(SUMIF($E$14:$E$217,$O442,AH$14:AH$217))*('Discount Factors'!AH$13)-AH$430</f>
        <v>0</v>
      </c>
      <c r="AI442" s="161">
        <f>(SUMIF($E$14:$E$217,$O442,AI$14:AI$217))*('Discount Factors'!AI$13)-AI$430</f>
        <v>0</v>
      </c>
      <c r="AJ442" s="161">
        <f>(SUMIF($E$14:$E$217,$O442,AJ$14:AJ$217))*('Discount Factors'!AJ$13)-AJ$430</f>
        <v>0</v>
      </c>
      <c r="AK442" s="161">
        <f>(SUMIF($E$14:$E$217,$O442,AK$14:AK$217))*('Discount Factors'!AK$13)-AK$430</f>
        <v>0</v>
      </c>
      <c r="AL442" s="161">
        <f>(SUMIF($E$14:$E$217,$O442,AL$14:AL$217))*('Discount Factors'!AL$13)-AL$430</f>
        <v>0</v>
      </c>
      <c r="AM442" s="161">
        <f>(SUMIF($E$14:$E$217,$O442,AM$14:AM$217))*('Discount Factors'!AM$13)-AM$430</f>
        <v>0</v>
      </c>
      <c r="AN442" s="161">
        <f>(SUMIF($E$14:$E$217,$O442,AN$14:AN$217))*('Discount Factors'!AN$13)-AN$430</f>
        <v>0</v>
      </c>
      <c r="AO442" s="161">
        <f>(SUMIF($E$14:$E$217,$O442,AO$14:AO$217))*('Discount Factors'!AO$13)-AO$430</f>
        <v>0</v>
      </c>
      <c r="AP442" s="161">
        <f>(SUMIF($E$14:$E$217,$O442,AP$14:AP$217))*('Discount Factors'!AP$13)-AP$430</f>
        <v>0</v>
      </c>
      <c r="AQ442" s="161">
        <f>(SUMIF($E$14:$E$217,$O442,AQ$14:AQ$217))*('Discount Factors'!AQ$13)-AQ$430</f>
        <v>0</v>
      </c>
      <c r="AR442" s="161">
        <f>(SUMIF($E$14:$E$217,$O442,AR$14:AR$217))*('Discount Factors'!AR$13)-AR$430</f>
        <v>0</v>
      </c>
      <c r="AS442" s="161">
        <f>(SUMIF($E$14:$E$217,$O442,AS$14:AS$217))*('Discount Factors'!AS$13)-AS$430</f>
        <v>0</v>
      </c>
      <c r="AT442" s="161">
        <f>(SUMIF($E$14:$E$217,$O442,AT$14:AT$217))*('Discount Factors'!AT$13)-AT$430</f>
        <v>0</v>
      </c>
      <c r="AU442" s="161">
        <f>(SUMIF($E$14:$E$217,$O442,AU$14:AU$217))*('Discount Factors'!AU$13)-AU$430</f>
        <v>0</v>
      </c>
      <c r="AV442" s="161">
        <f>(SUMIF($E$14:$E$217,$O442,AV$14:AV$217))*('Discount Factors'!AV$13)-AV$430</f>
        <v>0</v>
      </c>
      <c r="AW442" s="161">
        <f>(SUMIF($E$14:$E$217,$O442,AW$14:AW$217))*('Discount Factors'!AW$13)-AW$430</f>
        <v>0</v>
      </c>
      <c r="AX442" s="161">
        <f>(SUMIF($E$14:$E$217,$O442,AX$14:AX$217))*('Discount Factors'!AX$13)-AX$430</f>
        <v>0</v>
      </c>
      <c r="AY442" s="161">
        <f>(SUMIF($E$14:$E$217,$O442,AY$14:AY$217))*('Discount Factors'!AY$13)-AY$430</f>
        <v>0</v>
      </c>
      <c r="AZ442" s="161">
        <f>(SUMIF($E$14:$E$217,$O442,AZ$14:AZ$217))*('Discount Factors'!AZ$13)-AZ$430</f>
        <v>0</v>
      </c>
      <c r="BA442" s="161">
        <f>(SUMIF($E$14:$E$217,$O442,BA$14:BA$217))*('Discount Factors'!BA$13)-BA$430</f>
        <v>0</v>
      </c>
      <c r="BB442" s="161">
        <f>(SUMIF($E$14:$E$217,$O442,BB$14:BB$217))*('Discount Factors'!BB$13)-BB$430</f>
        <v>0</v>
      </c>
      <c r="BC442" s="161">
        <f>(SUMIF($E$14:$E$217,$O442,BC$14:BC$217))*('Discount Factors'!BC$13)-BC$430</f>
        <v>0</v>
      </c>
      <c r="BD442" s="161">
        <f>(SUMIF($E$14:$E$217,$O442,BD$14:BD$217))*('Discount Factors'!BD$13)-BD$430</f>
        <v>0</v>
      </c>
      <c r="BE442" s="161">
        <f>(SUMIF($E$14:$E$217,$O442,BE$14:BE$217))*('Discount Factors'!BE$13)-BE$430</f>
        <v>0</v>
      </c>
      <c r="BF442" s="161">
        <f>(SUMIF($E$14:$E$217,$O442,BF$14:BF$217))*('Discount Factors'!BF$13)-BF$430</f>
        <v>0</v>
      </c>
      <c r="BG442" s="161">
        <f>(SUMIF($E$14:$E$217,$O442,BG$14:BG$217))*('Discount Factors'!BG$13)-BG$430</f>
        <v>0</v>
      </c>
      <c r="BH442" s="161">
        <f>(SUMIF($E$14:$E$217,$O442,BH$14:BH$217))*('Discount Factors'!BH$13)-BH$430</f>
        <v>0</v>
      </c>
      <c r="BI442" s="161">
        <f>(SUMIF($E$14:$E$217,$O442,BI$14:BI$217))*('Discount Factors'!BI$13)-BI$430</f>
        <v>0</v>
      </c>
      <c r="BJ442" s="161">
        <f>(SUMIF($E$14:$E$217,$O442,BJ$14:BJ$217))*('Discount Factors'!BJ$13)-BJ$430</f>
        <v>0</v>
      </c>
      <c r="BK442" s="161">
        <f>(SUMIF($E$14:$E$217,$O442,BK$14:BK$217))*('Discount Factors'!BK$13)-BK$430</f>
        <v>0</v>
      </c>
      <c r="BL442" s="161">
        <f>(SUMIF($E$14:$E$217,$O442,BL$14:BL$217))*('Discount Factors'!BL$13)-BL$430</f>
        <v>0</v>
      </c>
      <c r="BM442" s="161">
        <f>(SUMIF($E$14:$E$217,$O442,BM$14:BM$217))*('Discount Factors'!BM$13)-BM$430</f>
        <v>0</v>
      </c>
      <c r="BN442" s="161">
        <f>(SUMIF($E$14:$E$217,$O442,BN$14:BN$217))*('Discount Factors'!BN$13)-BN$430</f>
        <v>0</v>
      </c>
      <c r="BO442" s="161">
        <f>(SUMIF($E$14:$E$217,$O442,BO$14:BO$217))*('Discount Factors'!BO$13)-BO$430</f>
        <v>0</v>
      </c>
      <c r="BP442" s="161">
        <f>(SUMIF($E$14:$E$217,$O442,BP$14:BP$217))*('Discount Factors'!BP$13)-BP$430</f>
        <v>0</v>
      </c>
      <c r="BQ442" s="161">
        <f>(SUMIF($E$14:$E$217,$O442,BQ$14:BQ$217))*('Discount Factors'!BQ$13)-BQ$430</f>
        <v>0</v>
      </c>
      <c r="BR442" s="161">
        <f>(SUMIF($E$14:$E$217,$O442,BR$14:BR$217))*('Discount Factors'!BR$13)-BR$430</f>
        <v>0</v>
      </c>
      <c r="BS442" s="161">
        <f>(SUMIF($E$14:$E$217,$O442,BS$14:BS$217))*('Discount Factors'!BS$13)-BS$430</f>
        <v>0</v>
      </c>
      <c r="BT442" s="161">
        <f>(SUMIF($E$14:$E$217,$O442,BT$14:BT$217))*('Discount Factors'!BT$13)-BT$430</f>
        <v>0</v>
      </c>
      <c r="BU442" s="161">
        <f>(SUMIF($E$14:$E$217,$O442,BU$14:BU$217))*('Discount Factors'!BU$13)-BU$430</f>
        <v>0</v>
      </c>
      <c r="BV442" s="161">
        <f>(SUMIF($E$14:$E$217,$O442,BV$14:BV$217))*('Discount Factors'!BV$13)-BV$430</f>
        <v>0</v>
      </c>
      <c r="BW442" s="161">
        <f>(SUMIF($E$14:$E$217,$O442,BW$14:BW$217))*('Discount Factors'!BW$13)-BW$430</f>
        <v>0</v>
      </c>
      <c r="BX442" s="161">
        <f>(SUMIF($E$14:$E$217,$O442,BX$14:BX$217))*('Discount Factors'!BX$13)-BX$430</f>
        <v>0</v>
      </c>
      <c r="BY442" s="161">
        <f>(SUMIF($E$14:$E$217,$O442,BY$14:BY$217))*('Discount Factors'!BY$13)-BY$430</f>
        <v>0</v>
      </c>
      <c r="BZ442" s="161">
        <f>(SUMIF($E$14:$E$217,$O442,BZ$14:BZ$217))*('Discount Factors'!BZ$13)-BZ$430</f>
        <v>0</v>
      </c>
      <c r="CA442" s="161">
        <f>(SUMIF($E$14:$E$217,$O442,CA$14:CA$217))*('Discount Factors'!CA$13)-CA$430</f>
        <v>0</v>
      </c>
      <c r="CB442" s="161">
        <f>(SUMIF($E$14:$E$217,$O442,CB$14:CB$217))*('Discount Factors'!CB$13)-CB$430</f>
        <v>0</v>
      </c>
      <c r="CC442" s="161">
        <f>(SUMIF($E$14:$E$217,$O442,CC$14:CC$217))*('Discount Factors'!CC$13)-CC$430</f>
        <v>0</v>
      </c>
      <c r="CD442" s="161">
        <f>(SUMIF($E$14:$E$217,$O442,CD$14:CD$217))*('Discount Factors'!CD$13)-CD$430</f>
        <v>0</v>
      </c>
      <c r="CE442" s="161">
        <f>(SUMIF($E$14:$E$217,$O442,CE$14:CE$217))*('Discount Factors'!CE$13)-CE$430</f>
        <v>0</v>
      </c>
      <c r="CF442" s="161">
        <f>(SUMIF($E$14:$E$217,$O442,CF$14:CF$217))*('Discount Factors'!CF$13)-CF$430</f>
        <v>0</v>
      </c>
      <c r="CG442" s="161">
        <f>(SUMIF($E$14:$E$217,$O442,CG$14:CG$217))*('Discount Factors'!CG$13)-CG$430</f>
        <v>0</v>
      </c>
      <c r="CH442" s="161">
        <f>(SUMIF($E$14:$E$217,$O442,CH$14:CH$217))*('Discount Factors'!CH$13)-CH$430</f>
        <v>0</v>
      </c>
      <c r="CI442" s="161">
        <f>(SUMIF($E$14:$E$217,$O442,CI$14:CI$217))*('Discount Factors'!CI$13)-CI$430</f>
        <v>0</v>
      </c>
      <c r="CJ442" s="161">
        <f>(SUMIF($E$14:$E$217,$O442,CJ$14:CJ$217))*('Discount Factors'!CJ$13)-CJ$430</f>
        <v>0</v>
      </c>
      <c r="CK442" s="161">
        <f>(SUMIF($E$14:$E$217,$O442,CK$14:CK$217))*('Discount Factors'!CK$13)-CK$430</f>
        <v>0</v>
      </c>
      <c r="CL442" s="161">
        <f>(SUMIF($E$14:$E$217,$O442,CL$14:CL$217))*('Discount Factors'!CL$13)-CL$430</f>
        <v>0</v>
      </c>
      <c r="CM442" s="161">
        <f>(SUMIF($E$14:$E$217,$O442,CM$14:CM$217))*('Discount Factors'!CM$13)-CM$430</f>
        <v>0</v>
      </c>
      <c r="CN442" s="161">
        <f>(SUMIF($E$14:$E$217,$O442,CN$14:CN$217))*('Discount Factors'!CN$13)-CN$430</f>
        <v>0</v>
      </c>
      <c r="CO442" s="161">
        <f>(SUMIF($E$14:$E$217,$O442,CO$14:CO$217))*('Discount Factors'!CO$13)-CO$430</f>
        <v>0</v>
      </c>
      <c r="CP442" s="161">
        <f>(SUMIF($E$14:$E$217,$O442,CP$14:CP$217))*('Discount Factors'!CP$13)-CP$430</f>
        <v>0</v>
      </c>
    </row>
    <row r="443" spans="15:94" x14ac:dyDescent="0.3">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c r="BP443" s="161"/>
      <c r="BQ443" s="161"/>
      <c r="BR443" s="161"/>
      <c r="BS443" s="161"/>
      <c r="BT443" s="161"/>
      <c r="BU443" s="161"/>
      <c r="BV443" s="161"/>
      <c r="BW443" s="161"/>
      <c r="BX443" s="161"/>
      <c r="BY443" s="161"/>
      <c r="BZ443" s="161"/>
      <c r="CA443" s="161"/>
      <c r="CB443" s="161"/>
      <c r="CC443" s="161"/>
      <c r="CD443" s="161"/>
      <c r="CE443" s="161"/>
      <c r="CF443" s="161"/>
      <c r="CG443" s="161"/>
      <c r="CH443" s="161"/>
      <c r="CI443" s="161"/>
      <c r="CJ443" s="161"/>
      <c r="CK443" s="161"/>
      <c r="CL443" s="161"/>
      <c r="CM443" s="161"/>
      <c r="CN443" s="161"/>
      <c r="CO443" s="161"/>
      <c r="CP443" s="161"/>
    </row>
    <row r="444" spans="15:94" x14ac:dyDescent="0.3">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c r="BP444" s="161"/>
      <c r="BQ444" s="161"/>
      <c r="BR444" s="161"/>
      <c r="BS444" s="161"/>
      <c r="BT444" s="161"/>
      <c r="BU444" s="161"/>
      <c r="BV444" s="161"/>
      <c r="BW444" s="161"/>
      <c r="BX444" s="161"/>
      <c r="BY444" s="161"/>
      <c r="BZ444" s="161"/>
      <c r="CA444" s="161"/>
      <c r="CB444" s="161"/>
      <c r="CC444" s="161"/>
      <c r="CD444" s="161"/>
      <c r="CE444" s="161"/>
      <c r="CF444" s="161"/>
      <c r="CG444" s="161"/>
      <c r="CH444" s="161"/>
      <c r="CI444" s="161"/>
      <c r="CJ444" s="161"/>
      <c r="CK444" s="161"/>
      <c r="CL444" s="161"/>
      <c r="CM444" s="161"/>
      <c r="CN444" s="161"/>
      <c r="CO444" s="161"/>
      <c r="CP444" s="161"/>
    </row>
    <row r="445" spans="15:94" x14ac:dyDescent="0.3">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c r="BP445" s="161"/>
      <c r="BQ445" s="161"/>
      <c r="BR445" s="161"/>
      <c r="BS445" s="161"/>
      <c r="BT445" s="161"/>
      <c r="BU445" s="161"/>
      <c r="BV445" s="161"/>
      <c r="BW445" s="161"/>
      <c r="BX445" s="161"/>
      <c r="BY445" s="161"/>
      <c r="BZ445" s="161"/>
      <c r="CA445" s="161"/>
      <c r="CB445" s="161"/>
      <c r="CC445" s="161"/>
      <c r="CD445" s="161"/>
      <c r="CE445" s="161"/>
      <c r="CF445" s="161"/>
      <c r="CG445" s="161"/>
      <c r="CH445" s="161"/>
      <c r="CI445" s="161"/>
      <c r="CJ445" s="161"/>
      <c r="CK445" s="161"/>
      <c r="CL445" s="161"/>
      <c r="CM445" s="161"/>
      <c r="CN445" s="161"/>
      <c r="CO445" s="161"/>
      <c r="CP445" s="161"/>
    </row>
    <row r="446" spans="15:94" x14ac:dyDescent="0.3">
      <c r="O446" s="2" t="str">
        <f>Lists!$B$8</f>
        <v>Option 4</v>
      </c>
      <c r="P446" s="161">
        <f>(SUMIF($E$14:$E$217,$O446,P$14:P$217))*('Discount Factors'!P$13)-P$430</f>
        <v>0</v>
      </c>
      <c r="Q446" s="161">
        <f>(SUMIF($E$14:$E$217,$O446,Q$14:Q$217))*('Discount Factors'!Q$13)-Q$430</f>
        <v>0</v>
      </c>
      <c r="R446" s="161">
        <f>(SUMIF($E$14:$E$217,$O446,R$14:R$217))*('Discount Factors'!R$13)-R$430</f>
        <v>0</v>
      </c>
      <c r="S446" s="161">
        <f>(SUMIF($E$14:$E$217,$O446,S$14:S$217))*('Discount Factors'!S$13)-S$430</f>
        <v>0</v>
      </c>
      <c r="T446" s="161">
        <f>(SUMIF($E$14:$E$217,$O446,T$14:T$217))*('Discount Factors'!T$13)-T$430</f>
        <v>0</v>
      </c>
      <c r="U446" s="161">
        <f>(SUMIF($E$14:$E$217,$O446,U$14:U$217))*('Discount Factors'!U$13)-U$430</f>
        <v>0</v>
      </c>
      <c r="V446" s="161">
        <f>(SUMIF($E$14:$E$217,$O446,V$14:V$217))*('Discount Factors'!V$13)-V$430</f>
        <v>0</v>
      </c>
      <c r="W446" s="161">
        <f>(SUMIF($E$14:$E$217,$O446,W$14:W$217))*('Discount Factors'!W$13)-W$430</f>
        <v>0</v>
      </c>
      <c r="X446" s="161">
        <f>(SUMIF($E$14:$E$217,$O446,X$14:X$217))*('Discount Factors'!X$13)-X$430</f>
        <v>0</v>
      </c>
      <c r="Y446" s="161">
        <f>(SUMIF($E$14:$E$217,$O446,Y$14:Y$217))*('Discount Factors'!Y$13)-Y$430</f>
        <v>0</v>
      </c>
      <c r="Z446" s="161">
        <f>(SUMIF($E$14:$E$217,$O446,Z$14:Z$217))*('Discount Factors'!Z$13)-Z$430</f>
        <v>0</v>
      </c>
      <c r="AA446" s="161">
        <f>(SUMIF($E$14:$E$217,$O446,AA$14:AA$217))*('Discount Factors'!AA$13)-AA$430</f>
        <v>0</v>
      </c>
      <c r="AB446" s="161">
        <f>(SUMIF($E$14:$E$217,$O446,AB$14:AB$217))*('Discount Factors'!AB$13)-AB$430</f>
        <v>0</v>
      </c>
      <c r="AC446" s="161">
        <f>(SUMIF($E$14:$E$217,$O446,AC$14:AC$217))*('Discount Factors'!AC$13)-AC$430</f>
        <v>0</v>
      </c>
      <c r="AD446" s="161">
        <f>(SUMIF($E$14:$E$217,$O446,AD$14:AD$217))*('Discount Factors'!AD$13)-AD$430</f>
        <v>0</v>
      </c>
      <c r="AE446" s="161">
        <f>(SUMIF($E$14:$E$217,$O446,AE$14:AE$217))*('Discount Factors'!AE$13)-AE$430</f>
        <v>0</v>
      </c>
      <c r="AF446" s="161">
        <f>(SUMIF($E$14:$E$217,$O446,AF$14:AF$217))*('Discount Factors'!AF$13)-AF$430</f>
        <v>0</v>
      </c>
      <c r="AG446" s="161">
        <f>(SUMIF($E$14:$E$217,$O446,AG$14:AG$217))*('Discount Factors'!AG$13)-AG$430</f>
        <v>0</v>
      </c>
      <c r="AH446" s="161">
        <f>(SUMIF($E$14:$E$217,$O446,AH$14:AH$217))*('Discount Factors'!AH$13)-AH$430</f>
        <v>0</v>
      </c>
      <c r="AI446" s="161">
        <f>(SUMIF($E$14:$E$217,$O446,AI$14:AI$217))*('Discount Factors'!AI$13)-AI$430</f>
        <v>0</v>
      </c>
      <c r="AJ446" s="161">
        <f>(SUMIF($E$14:$E$217,$O446,AJ$14:AJ$217))*('Discount Factors'!AJ$13)-AJ$430</f>
        <v>0</v>
      </c>
      <c r="AK446" s="161">
        <f>(SUMIF($E$14:$E$217,$O446,AK$14:AK$217))*('Discount Factors'!AK$13)-AK$430</f>
        <v>0</v>
      </c>
      <c r="AL446" s="161">
        <f>(SUMIF($E$14:$E$217,$O446,AL$14:AL$217))*('Discount Factors'!AL$13)-AL$430</f>
        <v>0</v>
      </c>
      <c r="AM446" s="161">
        <f>(SUMIF($E$14:$E$217,$O446,AM$14:AM$217))*('Discount Factors'!AM$13)-AM$430</f>
        <v>0</v>
      </c>
      <c r="AN446" s="161">
        <f>(SUMIF($E$14:$E$217,$O446,AN$14:AN$217))*('Discount Factors'!AN$13)-AN$430</f>
        <v>0</v>
      </c>
      <c r="AO446" s="161">
        <f>(SUMIF($E$14:$E$217,$O446,AO$14:AO$217))*('Discount Factors'!AO$13)-AO$430</f>
        <v>0</v>
      </c>
      <c r="AP446" s="161">
        <f>(SUMIF($E$14:$E$217,$O446,AP$14:AP$217))*('Discount Factors'!AP$13)-AP$430</f>
        <v>0</v>
      </c>
      <c r="AQ446" s="161">
        <f>(SUMIF($E$14:$E$217,$O446,AQ$14:AQ$217))*('Discount Factors'!AQ$13)-AQ$430</f>
        <v>0</v>
      </c>
      <c r="AR446" s="161">
        <f>(SUMIF($E$14:$E$217,$O446,AR$14:AR$217))*('Discount Factors'!AR$13)-AR$430</f>
        <v>0</v>
      </c>
      <c r="AS446" s="161">
        <f>(SUMIF($E$14:$E$217,$O446,AS$14:AS$217))*('Discount Factors'!AS$13)-AS$430</f>
        <v>0</v>
      </c>
      <c r="AT446" s="161">
        <f>(SUMIF($E$14:$E$217,$O446,AT$14:AT$217))*('Discount Factors'!AT$13)-AT$430</f>
        <v>0</v>
      </c>
      <c r="AU446" s="161">
        <f>(SUMIF($E$14:$E$217,$O446,AU$14:AU$217))*('Discount Factors'!AU$13)-AU$430</f>
        <v>0</v>
      </c>
      <c r="AV446" s="161">
        <f>(SUMIF($E$14:$E$217,$O446,AV$14:AV$217))*('Discount Factors'!AV$13)-AV$430</f>
        <v>0</v>
      </c>
      <c r="AW446" s="161">
        <f>(SUMIF($E$14:$E$217,$O446,AW$14:AW$217))*('Discount Factors'!AW$13)-AW$430</f>
        <v>0</v>
      </c>
      <c r="AX446" s="161">
        <f>(SUMIF($E$14:$E$217,$O446,AX$14:AX$217))*('Discount Factors'!AX$13)-AX$430</f>
        <v>0</v>
      </c>
      <c r="AY446" s="161">
        <f>(SUMIF($E$14:$E$217,$O446,AY$14:AY$217))*('Discount Factors'!AY$13)-AY$430</f>
        <v>0</v>
      </c>
      <c r="AZ446" s="161">
        <f>(SUMIF($E$14:$E$217,$O446,AZ$14:AZ$217))*('Discount Factors'!AZ$13)-AZ$430</f>
        <v>0</v>
      </c>
      <c r="BA446" s="161">
        <f>(SUMIF($E$14:$E$217,$O446,BA$14:BA$217))*('Discount Factors'!BA$13)-BA$430</f>
        <v>0</v>
      </c>
      <c r="BB446" s="161">
        <f>(SUMIF($E$14:$E$217,$O446,BB$14:BB$217))*('Discount Factors'!BB$13)-BB$430</f>
        <v>0</v>
      </c>
      <c r="BC446" s="161">
        <f>(SUMIF($E$14:$E$217,$O446,BC$14:BC$217))*('Discount Factors'!BC$13)-BC$430</f>
        <v>0</v>
      </c>
      <c r="BD446" s="161">
        <f>(SUMIF($E$14:$E$217,$O446,BD$14:BD$217))*('Discount Factors'!BD$13)-BD$430</f>
        <v>0</v>
      </c>
      <c r="BE446" s="161">
        <f>(SUMIF($E$14:$E$217,$O446,BE$14:BE$217))*('Discount Factors'!BE$13)-BE$430</f>
        <v>0</v>
      </c>
      <c r="BF446" s="161">
        <f>(SUMIF($E$14:$E$217,$O446,BF$14:BF$217))*('Discount Factors'!BF$13)-BF$430</f>
        <v>0</v>
      </c>
      <c r="BG446" s="161">
        <f>(SUMIF($E$14:$E$217,$O446,BG$14:BG$217))*('Discount Factors'!BG$13)-BG$430</f>
        <v>0</v>
      </c>
      <c r="BH446" s="161">
        <f>(SUMIF($E$14:$E$217,$O446,BH$14:BH$217))*('Discount Factors'!BH$13)-BH$430</f>
        <v>0</v>
      </c>
      <c r="BI446" s="161">
        <f>(SUMIF($E$14:$E$217,$O446,BI$14:BI$217))*('Discount Factors'!BI$13)-BI$430</f>
        <v>0</v>
      </c>
      <c r="BJ446" s="161">
        <f>(SUMIF($E$14:$E$217,$O446,BJ$14:BJ$217))*('Discount Factors'!BJ$13)-BJ$430</f>
        <v>0</v>
      </c>
      <c r="BK446" s="161">
        <f>(SUMIF($E$14:$E$217,$O446,BK$14:BK$217))*('Discount Factors'!BK$13)-BK$430</f>
        <v>0</v>
      </c>
      <c r="BL446" s="161">
        <f>(SUMIF($E$14:$E$217,$O446,BL$14:BL$217))*('Discount Factors'!BL$13)-BL$430</f>
        <v>0</v>
      </c>
      <c r="BM446" s="161">
        <f>(SUMIF($E$14:$E$217,$O446,BM$14:BM$217))*('Discount Factors'!BM$13)-BM$430</f>
        <v>0</v>
      </c>
      <c r="BN446" s="161">
        <f>(SUMIF($E$14:$E$217,$O446,BN$14:BN$217))*('Discount Factors'!BN$13)-BN$430</f>
        <v>0</v>
      </c>
      <c r="BO446" s="161">
        <f>(SUMIF($E$14:$E$217,$O446,BO$14:BO$217))*('Discount Factors'!BO$13)-BO$430</f>
        <v>0</v>
      </c>
      <c r="BP446" s="161">
        <f>(SUMIF($E$14:$E$217,$O446,BP$14:BP$217))*('Discount Factors'!BP$13)-BP$430</f>
        <v>0</v>
      </c>
      <c r="BQ446" s="161">
        <f>(SUMIF($E$14:$E$217,$O446,BQ$14:BQ$217))*('Discount Factors'!BQ$13)-BQ$430</f>
        <v>0</v>
      </c>
      <c r="BR446" s="161">
        <f>(SUMIF($E$14:$E$217,$O446,BR$14:BR$217))*('Discount Factors'!BR$13)-BR$430</f>
        <v>0</v>
      </c>
      <c r="BS446" s="161">
        <f>(SUMIF($E$14:$E$217,$O446,BS$14:BS$217))*('Discount Factors'!BS$13)-BS$430</f>
        <v>0</v>
      </c>
      <c r="BT446" s="161">
        <f>(SUMIF($E$14:$E$217,$O446,BT$14:BT$217))*('Discount Factors'!BT$13)-BT$430</f>
        <v>0</v>
      </c>
      <c r="BU446" s="161">
        <f>(SUMIF($E$14:$E$217,$O446,BU$14:BU$217))*('Discount Factors'!BU$13)-BU$430</f>
        <v>0</v>
      </c>
      <c r="BV446" s="161">
        <f>(SUMIF($E$14:$E$217,$O446,BV$14:BV$217))*('Discount Factors'!BV$13)-BV$430</f>
        <v>0</v>
      </c>
      <c r="BW446" s="161">
        <f>(SUMIF($E$14:$E$217,$O446,BW$14:BW$217))*('Discount Factors'!BW$13)-BW$430</f>
        <v>0</v>
      </c>
      <c r="BX446" s="161">
        <f>(SUMIF($E$14:$E$217,$O446,BX$14:BX$217))*('Discount Factors'!BX$13)-BX$430</f>
        <v>0</v>
      </c>
      <c r="BY446" s="161">
        <f>(SUMIF($E$14:$E$217,$O446,BY$14:BY$217))*('Discount Factors'!BY$13)-BY$430</f>
        <v>0</v>
      </c>
      <c r="BZ446" s="161">
        <f>(SUMIF($E$14:$E$217,$O446,BZ$14:BZ$217))*('Discount Factors'!BZ$13)-BZ$430</f>
        <v>0</v>
      </c>
      <c r="CA446" s="161">
        <f>(SUMIF($E$14:$E$217,$O446,CA$14:CA$217))*('Discount Factors'!CA$13)-CA$430</f>
        <v>0</v>
      </c>
      <c r="CB446" s="161">
        <f>(SUMIF($E$14:$E$217,$O446,CB$14:CB$217))*('Discount Factors'!CB$13)-CB$430</f>
        <v>0</v>
      </c>
      <c r="CC446" s="161">
        <f>(SUMIF($E$14:$E$217,$O446,CC$14:CC$217))*('Discount Factors'!CC$13)-CC$430</f>
        <v>0</v>
      </c>
      <c r="CD446" s="161">
        <f>(SUMIF($E$14:$E$217,$O446,CD$14:CD$217))*('Discount Factors'!CD$13)-CD$430</f>
        <v>0</v>
      </c>
      <c r="CE446" s="161">
        <f>(SUMIF($E$14:$E$217,$O446,CE$14:CE$217))*('Discount Factors'!CE$13)-CE$430</f>
        <v>0</v>
      </c>
      <c r="CF446" s="161">
        <f>(SUMIF($E$14:$E$217,$O446,CF$14:CF$217))*('Discount Factors'!CF$13)-CF$430</f>
        <v>0</v>
      </c>
      <c r="CG446" s="161">
        <f>(SUMIF($E$14:$E$217,$O446,CG$14:CG$217))*('Discount Factors'!CG$13)-CG$430</f>
        <v>0</v>
      </c>
      <c r="CH446" s="161">
        <f>(SUMIF($E$14:$E$217,$O446,CH$14:CH$217))*('Discount Factors'!CH$13)-CH$430</f>
        <v>0</v>
      </c>
      <c r="CI446" s="161">
        <f>(SUMIF($E$14:$E$217,$O446,CI$14:CI$217))*('Discount Factors'!CI$13)-CI$430</f>
        <v>0</v>
      </c>
      <c r="CJ446" s="161">
        <f>(SUMIF($E$14:$E$217,$O446,CJ$14:CJ$217))*('Discount Factors'!CJ$13)-CJ$430</f>
        <v>0</v>
      </c>
      <c r="CK446" s="161">
        <f>(SUMIF($E$14:$E$217,$O446,CK$14:CK$217))*('Discount Factors'!CK$13)-CK$430</f>
        <v>0</v>
      </c>
      <c r="CL446" s="161">
        <f>(SUMIF($E$14:$E$217,$O446,CL$14:CL$217))*('Discount Factors'!CL$13)-CL$430</f>
        <v>0</v>
      </c>
      <c r="CM446" s="161">
        <f>(SUMIF($E$14:$E$217,$O446,CM$14:CM$217))*('Discount Factors'!CM$13)-CM$430</f>
        <v>0</v>
      </c>
      <c r="CN446" s="161">
        <f>(SUMIF($E$14:$E$217,$O446,CN$14:CN$217))*('Discount Factors'!CN$13)-CN$430</f>
        <v>0</v>
      </c>
      <c r="CO446" s="161">
        <f>(SUMIF($E$14:$E$217,$O446,CO$14:CO$217))*('Discount Factors'!CO$13)-CO$430</f>
        <v>0</v>
      </c>
      <c r="CP446" s="161">
        <f>(SUMIF($E$14:$E$217,$O446,CP$14:CP$217))*('Discount Factors'!CP$13)-CP$430</f>
        <v>0</v>
      </c>
    </row>
    <row r="447" spans="15:94" x14ac:dyDescent="0.3">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c r="BP447" s="161"/>
      <c r="BQ447" s="161"/>
      <c r="BR447" s="161"/>
      <c r="BS447" s="161"/>
      <c r="BT447" s="161"/>
      <c r="BU447" s="161"/>
      <c r="BV447" s="161"/>
      <c r="BW447" s="161"/>
      <c r="BX447" s="161"/>
      <c r="BY447" s="161"/>
      <c r="BZ447" s="161"/>
      <c r="CA447" s="161"/>
      <c r="CB447" s="161"/>
      <c r="CC447" s="161"/>
      <c r="CD447" s="161"/>
      <c r="CE447" s="161"/>
      <c r="CF447" s="161"/>
      <c r="CG447" s="161"/>
      <c r="CH447" s="161"/>
      <c r="CI447" s="161"/>
      <c r="CJ447" s="161"/>
      <c r="CK447" s="161"/>
      <c r="CL447" s="161"/>
      <c r="CM447" s="161"/>
      <c r="CN447" s="161"/>
      <c r="CO447" s="161"/>
      <c r="CP447" s="161"/>
    </row>
    <row r="448" spans="15:94" x14ac:dyDescent="0.3">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c r="BP448" s="161"/>
      <c r="BQ448" s="161"/>
      <c r="BR448" s="161"/>
      <c r="BS448" s="161"/>
      <c r="BT448" s="161"/>
      <c r="BU448" s="161"/>
      <c r="BV448" s="161"/>
      <c r="BW448" s="161"/>
      <c r="BX448" s="161"/>
      <c r="BY448" s="161"/>
      <c r="BZ448" s="161"/>
      <c r="CA448" s="161"/>
      <c r="CB448" s="161"/>
      <c r="CC448" s="161"/>
      <c r="CD448" s="161"/>
      <c r="CE448" s="161"/>
      <c r="CF448" s="161"/>
      <c r="CG448" s="161"/>
      <c r="CH448" s="161"/>
      <c r="CI448" s="161"/>
      <c r="CJ448" s="161"/>
      <c r="CK448" s="161"/>
      <c r="CL448" s="161"/>
      <c r="CM448" s="161"/>
      <c r="CN448" s="161"/>
      <c r="CO448" s="161"/>
      <c r="CP448" s="161"/>
    </row>
    <row r="449" spans="15:94" x14ac:dyDescent="0.3">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c r="BP449" s="161"/>
      <c r="BQ449" s="161"/>
      <c r="BR449" s="161"/>
      <c r="BS449" s="161"/>
      <c r="BT449" s="161"/>
      <c r="BU449" s="161"/>
      <c r="BV449" s="161"/>
      <c r="BW449" s="161"/>
      <c r="BX449" s="161"/>
      <c r="BY449" s="161"/>
      <c r="BZ449" s="161"/>
      <c r="CA449" s="161"/>
      <c r="CB449" s="161"/>
      <c r="CC449" s="161"/>
      <c r="CD449" s="161"/>
      <c r="CE449" s="161"/>
      <c r="CF449" s="161"/>
      <c r="CG449" s="161"/>
      <c r="CH449" s="161"/>
      <c r="CI449" s="161"/>
      <c r="CJ449" s="161"/>
      <c r="CK449" s="161"/>
      <c r="CL449" s="161"/>
      <c r="CM449" s="161"/>
      <c r="CN449" s="161"/>
      <c r="CO449" s="161"/>
      <c r="CP449" s="161"/>
    </row>
    <row r="450" spans="15:94" x14ac:dyDescent="0.3">
      <c r="O450" s="2" t="str">
        <f>Lists!$B$9</f>
        <v>Option 5</v>
      </c>
      <c r="P450" s="161">
        <f>(SUMIF($E$14:$E$217,$O450,P$14:P$217))*('Discount Factors'!P$13)-P$430</f>
        <v>0</v>
      </c>
      <c r="Q450" s="161">
        <f>(SUMIF($E$14:$E$217,$O450,Q$14:Q$217))*('Discount Factors'!Q$13)-Q$430</f>
        <v>0</v>
      </c>
      <c r="R450" s="161">
        <f>(SUMIF($E$14:$E$217,$O450,R$14:R$217))*('Discount Factors'!R$13)-R$430</f>
        <v>0</v>
      </c>
      <c r="S450" s="161">
        <f>(SUMIF($E$14:$E$217,$O450,S$14:S$217))*('Discount Factors'!S$13)-S$430</f>
        <v>0</v>
      </c>
      <c r="T450" s="161">
        <f>(SUMIF($E$14:$E$217,$O450,T$14:T$217))*('Discount Factors'!T$13)-T$430</f>
        <v>0</v>
      </c>
      <c r="U450" s="161">
        <f>(SUMIF($E$14:$E$217,$O450,U$14:U$217))*('Discount Factors'!U$13)-U$430</f>
        <v>0</v>
      </c>
      <c r="V450" s="161">
        <f>(SUMIF($E$14:$E$217,$O450,V$14:V$217))*('Discount Factors'!V$13)-V$430</f>
        <v>0</v>
      </c>
      <c r="W450" s="161">
        <f>(SUMIF($E$14:$E$217,$O450,W$14:W$217))*('Discount Factors'!W$13)-W$430</f>
        <v>0</v>
      </c>
      <c r="X450" s="161">
        <f>(SUMIF($E$14:$E$217,$O450,X$14:X$217))*('Discount Factors'!X$13)-X$430</f>
        <v>0</v>
      </c>
      <c r="Y450" s="161">
        <f>(SUMIF($E$14:$E$217,$O450,Y$14:Y$217))*('Discount Factors'!Y$13)-Y$430</f>
        <v>0</v>
      </c>
      <c r="Z450" s="161">
        <f>(SUMIF($E$14:$E$217,$O450,Z$14:Z$217))*('Discount Factors'!Z$13)-Z$430</f>
        <v>0</v>
      </c>
      <c r="AA450" s="161">
        <f>(SUMIF($E$14:$E$217,$O450,AA$14:AA$217))*('Discount Factors'!AA$13)-AA$430</f>
        <v>0</v>
      </c>
      <c r="AB450" s="161">
        <f>(SUMIF($E$14:$E$217,$O450,AB$14:AB$217))*('Discount Factors'!AB$13)-AB$430</f>
        <v>0</v>
      </c>
      <c r="AC450" s="161">
        <f>(SUMIF($E$14:$E$217,$O450,AC$14:AC$217))*('Discount Factors'!AC$13)-AC$430</f>
        <v>0</v>
      </c>
      <c r="AD450" s="161">
        <f>(SUMIF($E$14:$E$217,$O450,AD$14:AD$217))*('Discount Factors'!AD$13)-AD$430</f>
        <v>0</v>
      </c>
      <c r="AE450" s="161">
        <f>(SUMIF($E$14:$E$217,$O450,AE$14:AE$217))*('Discount Factors'!AE$13)-AE$430</f>
        <v>0</v>
      </c>
      <c r="AF450" s="161">
        <f>(SUMIF($E$14:$E$217,$O450,AF$14:AF$217))*('Discount Factors'!AF$13)-AF$430</f>
        <v>0</v>
      </c>
      <c r="AG450" s="161">
        <f>(SUMIF($E$14:$E$217,$O450,AG$14:AG$217))*('Discount Factors'!AG$13)-AG$430</f>
        <v>0</v>
      </c>
      <c r="AH450" s="161">
        <f>(SUMIF($E$14:$E$217,$O450,AH$14:AH$217))*('Discount Factors'!AH$13)-AH$430</f>
        <v>0</v>
      </c>
      <c r="AI450" s="161">
        <f>(SUMIF($E$14:$E$217,$O450,AI$14:AI$217))*('Discount Factors'!AI$13)-AI$430</f>
        <v>0</v>
      </c>
      <c r="AJ450" s="161">
        <f>(SUMIF($E$14:$E$217,$O450,AJ$14:AJ$217))*('Discount Factors'!AJ$13)-AJ$430</f>
        <v>0</v>
      </c>
      <c r="AK450" s="161">
        <f>(SUMIF($E$14:$E$217,$O450,AK$14:AK$217))*('Discount Factors'!AK$13)-AK$430</f>
        <v>0</v>
      </c>
      <c r="AL450" s="161">
        <f>(SUMIF($E$14:$E$217,$O450,AL$14:AL$217))*('Discount Factors'!AL$13)-AL$430</f>
        <v>0</v>
      </c>
      <c r="AM450" s="161">
        <f>(SUMIF($E$14:$E$217,$O450,AM$14:AM$217))*('Discount Factors'!AM$13)-AM$430</f>
        <v>0</v>
      </c>
      <c r="AN450" s="161">
        <f>(SUMIF($E$14:$E$217,$O450,AN$14:AN$217))*('Discount Factors'!AN$13)-AN$430</f>
        <v>0</v>
      </c>
      <c r="AO450" s="161">
        <f>(SUMIF($E$14:$E$217,$O450,AO$14:AO$217))*('Discount Factors'!AO$13)-AO$430</f>
        <v>0</v>
      </c>
      <c r="AP450" s="161">
        <f>(SUMIF($E$14:$E$217,$O450,AP$14:AP$217))*('Discount Factors'!AP$13)-AP$430</f>
        <v>0</v>
      </c>
      <c r="AQ450" s="161">
        <f>(SUMIF($E$14:$E$217,$O450,AQ$14:AQ$217))*('Discount Factors'!AQ$13)-AQ$430</f>
        <v>0</v>
      </c>
      <c r="AR450" s="161">
        <f>(SUMIF($E$14:$E$217,$O450,AR$14:AR$217))*('Discount Factors'!AR$13)-AR$430</f>
        <v>0</v>
      </c>
      <c r="AS450" s="161">
        <f>(SUMIF($E$14:$E$217,$O450,AS$14:AS$217))*('Discount Factors'!AS$13)-AS$430</f>
        <v>0</v>
      </c>
      <c r="AT450" s="161">
        <f>(SUMIF($E$14:$E$217,$O450,AT$14:AT$217))*('Discount Factors'!AT$13)-AT$430</f>
        <v>0</v>
      </c>
      <c r="AU450" s="161">
        <f>(SUMIF($E$14:$E$217,$O450,AU$14:AU$217))*('Discount Factors'!AU$13)-AU$430</f>
        <v>0</v>
      </c>
      <c r="AV450" s="161">
        <f>(SUMIF($E$14:$E$217,$O450,AV$14:AV$217))*('Discount Factors'!AV$13)-AV$430</f>
        <v>0</v>
      </c>
      <c r="AW450" s="161">
        <f>(SUMIF($E$14:$E$217,$O450,AW$14:AW$217))*('Discount Factors'!AW$13)-AW$430</f>
        <v>0</v>
      </c>
      <c r="AX450" s="161">
        <f>(SUMIF($E$14:$E$217,$O450,AX$14:AX$217))*('Discount Factors'!AX$13)-AX$430</f>
        <v>0</v>
      </c>
      <c r="AY450" s="161">
        <f>(SUMIF($E$14:$E$217,$O450,AY$14:AY$217))*('Discount Factors'!AY$13)-AY$430</f>
        <v>0</v>
      </c>
      <c r="AZ450" s="161">
        <f>(SUMIF($E$14:$E$217,$O450,AZ$14:AZ$217))*('Discount Factors'!AZ$13)-AZ$430</f>
        <v>0</v>
      </c>
      <c r="BA450" s="161">
        <f>(SUMIF($E$14:$E$217,$O450,BA$14:BA$217))*('Discount Factors'!BA$13)-BA$430</f>
        <v>0</v>
      </c>
      <c r="BB450" s="161">
        <f>(SUMIF($E$14:$E$217,$O450,BB$14:BB$217))*('Discount Factors'!BB$13)-BB$430</f>
        <v>0</v>
      </c>
      <c r="BC450" s="161">
        <f>(SUMIF($E$14:$E$217,$O450,BC$14:BC$217))*('Discount Factors'!BC$13)-BC$430</f>
        <v>0</v>
      </c>
      <c r="BD450" s="161">
        <f>(SUMIF($E$14:$E$217,$O450,BD$14:BD$217))*('Discount Factors'!BD$13)-BD$430</f>
        <v>0</v>
      </c>
      <c r="BE450" s="161">
        <f>(SUMIF($E$14:$E$217,$O450,BE$14:BE$217))*('Discount Factors'!BE$13)-BE$430</f>
        <v>0</v>
      </c>
      <c r="BF450" s="161">
        <f>(SUMIF($E$14:$E$217,$O450,BF$14:BF$217))*('Discount Factors'!BF$13)-BF$430</f>
        <v>0</v>
      </c>
      <c r="BG450" s="161">
        <f>(SUMIF($E$14:$E$217,$O450,BG$14:BG$217))*('Discount Factors'!BG$13)-BG$430</f>
        <v>0</v>
      </c>
      <c r="BH450" s="161">
        <f>(SUMIF($E$14:$E$217,$O450,BH$14:BH$217))*('Discount Factors'!BH$13)-BH$430</f>
        <v>0</v>
      </c>
      <c r="BI450" s="161">
        <f>(SUMIF($E$14:$E$217,$O450,BI$14:BI$217))*('Discount Factors'!BI$13)-BI$430</f>
        <v>0</v>
      </c>
      <c r="BJ450" s="161">
        <f>(SUMIF($E$14:$E$217,$O450,BJ$14:BJ$217))*('Discount Factors'!BJ$13)-BJ$430</f>
        <v>0</v>
      </c>
      <c r="BK450" s="161">
        <f>(SUMIF($E$14:$E$217,$O450,BK$14:BK$217))*('Discount Factors'!BK$13)-BK$430</f>
        <v>0</v>
      </c>
      <c r="BL450" s="161">
        <f>(SUMIF($E$14:$E$217,$O450,BL$14:BL$217))*('Discount Factors'!BL$13)-BL$430</f>
        <v>0</v>
      </c>
      <c r="BM450" s="161">
        <f>(SUMIF($E$14:$E$217,$O450,BM$14:BM$217))*('Discount Factors'!BM$13)-BM$430</f>
        <v>0</v>
      </c>
      <c r="BN450" s="161">
        <f>(SUMIF($E$14:$E$217,$O450,BN$14:BN$217))*('Discount Factors'!BN$13)-BN$430</f>
        <v>0</v>
      </c>
      <c r="BO450" s="161">
        <f>(SUMIF($E$14:$E$217,$O450,BO$14:BO$217))*('Discount Factors'!BO$13)-BO$430</f>
        <v>0</v>
      </c>
      <c r="BP450" s="161">
        <f>(SUMIF($E$14:$E$217,$O450,BP$14:BP$217))*('Discount Factors'!BP$13)-BP$430</f>
        <v>0</v>
      </c>
      <c r="BQ450" s="161">
        <f>(SUMIF($E$14:$E$217,$O450,BQ$14:BQ$217))*('Discount Factors'!BQ$13)-BQ$430</f>
        <v>0</v>
      </c>
      <c r="BR450" s="161">
        <f>(SUMIF($E$14:$E$217,$O450,BR$14:BR$217))*('Discount Factors'!BR$13)-BR$430</f>
        <v>0</v>
      </c>
      <c r="BS450" s="161">
        <f>(SUMIF($E$14:$E$217,$O450,BS$14:BS$217))*('Discount Factors'!BS$13)-BS$430</f>
        <v>0</v>
      </c>
      <c r="BT450" s="161">
        <f>(SUMIF($E$14:$E$217,$O450,BT$14:BT$217))*('Discount Factors'!BT$13)-BT$430</f>
        <v>0</v>
      </c>
      <c r="BU450" s="161">
        <f>(SUMIF($E$14:$E$217,$O450,BU$14:BU$217))*('Discount Factors'!BU$13)-BU$430</f>
        <v>0</v>
      </c>
      <c r="BV450" s="161">
        <f>(SUMIF($E$14:$E$217,$O450,BV$14:BV$217))*('Discount Factors'!BV$13)-BV$430</f>
        <v>0</v>
      </c>
      <c r="BW450" s="161">
        <f>(SUMIF($E$14:$E$217,$O450,BW$14:BW$217))*('Discount Factors'!BW$13)-BW$430</f>
        <v>0</v>
      </c>
      <c r="BX450" s="161">
        <f>(SUMIF($E$14:$E$217,$O450,BX$14:BX$217))*('Discount Factors'!BX$13)-BX$430</f>
        <v>0</v>
      </c>
      <c r="BY450" s="161">
        <f>(SUMIF($E$14:$E$217,$O450,BY$14:BY$217))*('Discount Factors'!BY$13)-BY$430</f>
        <v>0</v>
      </c>
      <c r="BZ450" s="161">
        <f>(SUMIF($E$14:$E$217,$O450,BZ$14:BZ$217))*('Discount Factors'!BZ$13)-BZ$430</f>
        <v>0</v>
      </c>
      <c r="CA450" s="161">
        <f>(SUMIF($E$14:$E$217,$O450,CA$14:CA$217))*('Discount Factors'!CA$13)-CA$430</f>
        <v>0</v>
      </c>
      <c r="CB450" s="161">
        <f>(SUMIF($E$14:$E$217,$O450,CB$14:CB$217))*('Discount Factors'!CB$13)-CB$430</f>
        <v>0</v>
      </c>
      <c r="CC450" s="161">
        <f>(SUMIF($E$14:$E$217,$O450,CC$14:CC$217))*('Discount Factors'!CC$13)-CC$430</f>
        <v>0</v>
      </c>
      <c r="CD450" s="161">
        <f>(SUMIF($E$14:$E$217,$O450,CD$14:CD$217))*('Discount Factors'!CD$13)-CD$430</f>
        <v>0</v>
      </c>
      <c r="CE450" s="161">
        <f>(SUMIF($E$14:$E$217,$O450,CE$14:CE$217))*('Discount Factors'!CE$13)-CE$430</f>
        <v>0</v>
      </c>
      <c r="CF450" s="161">
        <f>(SUMIF($E$14:$E$217,$O450,CF$14:CF$217))*('Discount Factors'!CF$13)-CF$430</f>
        <v>0</v>
      </c>
      <c r="CG450" s="161">
        <f>(SUMIF($E$14:$E$217,$O450,CG$14:CG$217))*('Discount Factors'!CG$13)-CG$430</f>
        <v>0</v>
      </c>
      <c r="CH450" s="161">
        <f>(SUMIF($E$14:$E$217,$O450,CH$14:CH$217))*('Discount Factors'!CH$13)-CH$430</f>
        <v>0</v>
      </c>
      <c r="CI450" s="161">
        <f>(SUMIF($E$14:$E$217,$O450,CI$14:CI$217))*('Discount Factors'!CI$13)-CI$430</f>
        <v>0</v>
      </c>
      <c r="CJ450" s="161">
        <f>(SUMIF($E$14:$E$217,$O450,CJ$14:CJ$217))*('Discount Factors'!CJ$13)-CJ$430</f>
        <v>0</v>
      </c>
      <c r="CK450" s="161">
        <f>(SUMIF($E$14:$E$217,$O450,CK$14:CK$217))*('Discount Factors'!CK$13)-CK$430</f>
        <v>0</v>
      </c>
      <c r="CL450" s="161">
        <f>(SUMIF($E$14:$E$217,$O450,CL$14:CL$217))*('Discount Factors'!CL$13)-CL$430</f>
        <v>0</v>
      </c>
      <c r="CM450" s="161">
        <f>(SUMIF($E$14:$E$217,$O450,CM$14:CM$217))*('Discount Factors'!CM$13)-CM$430</f>
        <v>0</v>
      </c>
      <c r="CN450" s="161">
        <f>(SUMIF($E$14:$E$217,$O450,CN$14:CN$217))*('Discount Factors'!CN$13)-CN$430</f>
        <v>0</v>
      </c>
      <c r="CO450" s="161">
        <f>(SUMIF($E$14:$E$217,$O450,CO$14:CO$217))*('Discount Factors'!CO$13)-CO$430</f>
        <v>0</v>
      </c>
      <c r="CP450" s="161">
        <f>(SUMIF($E$14:$E$217,$O450,CP$14:CP$217))*('Discount Factors'!CP$13)-CP$430</f>
        <v>0</v>
      </c>
    </row>
    <row r="451" spans="15:94" x14ac:dyDescent="0.3">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c r="BP451" s="161"/>
      <c r="BQ451" s="161"/>
      <c r="BR451" s="161"/>
      <c r="BS451" s="161"/>
      <c r="BT451" s="161"/>
      <c r="BU451" s="161"/>
      <c r="BV451" s="161"/>
      <c r="BW451" s="161"/>
      <c r="BX451" s="161"/>
      <c r="BY451" s="161"/>
      <c r="BZ451" s="161"/>
      <c r="CA451" s="161"/>
      <c r="CB451" s="161"/>
      <c r="CC451" s="161"/>
      <c r="CD451" s="161"/>
      <c r="CE451" s="161"/>
      <c r="CF451" s="161"/>
      <c r="CG451" s="161"/>
      <c r="CH451" s="161"/>
      <c r="CI451" s="161"/>
      <c r="CJ451" s="161"/>
      <c r="CK451" s="161"/>
      <c r="CL451" s="161"/>
      <c r="CM451" s="161"/>
      <c r="CN451" s="161"/>
      <c r="CO451" s="161"/>
      <c r="CP451" s="161"/>
    </row>
    <row r="452" spans="15:94" x14ac:dyDescent="0.3">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c r="BP452" s="161"/>
      <c r="BQ452" s="161"/>
      <c r="BR452" s="161"/>
      <c r="BS452" s="161"/>
      <c r="BT452" s="161"/>
      <c r="BU452" s="161"/>
      <c r="BV452" s="161"/>
      <c r="BW452" s="161"/>
      <c r="BX452" s="161"/>
      <c r="BY452" s="161"/>
      <c r="BZ452" s="161"/>
      <c r="CA452" s="161"/>
      <c r="CB452" s="161"/>
      <c r="CC452" s="161"/>
      <c r="CD452" s="161"/>
      <c r="CE452" s="161"/>
      <c r="CF452" s="161"/>
      <c r="CG452" s="161"/>
      <c r="CH452" s="161"/>
      <c r="CI452" s="161"/>
      <c r="CJ452" s="161"/>
      <c r="CK452" s="161"/>
      <c r="CL452" s="161"/>
      <c r="CM452" s="161"/>
      <c r="CN452" s="161"/>
      <c r="CO452" s="161"/>
      <c r="CP452" s="161"/>
    </row>
    <row r="453" spans="15:94" x14ac:dyDescent="0.3">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c r="BP453" s="161"/>
      <c r="BQ453" s="161"/>
      <c r="BR453" s="161"/>
      <c r="BS453" s="161"/>
      <c r="BT453" s="161"/>
      <c r="BU453" s="161"/>
      <c r="BV453" s="161"/>
      <c r="BW453" s="161"/>
      <c r="BX453" s="161"/>
      <c r="BY453" s="161"/>
      <c r="BZ453" s="161"/>
      <c r="CA453" s="161"/>
      <c r="CB453" s="161"/>
      <c r="CC453" s="161"/>
      <c r="CD453" s="161"/>
      <c r="CE453" s="161"/>
      <c r="CF453" s="161"/>
      <c r="CG453" s="161"/>
      <c r="CH453" s="161"/>
      <c r="CI453" s="161"/>
      <c r="CJ453" s="161"/>
      <c r="CK453" s="161"/>
      <c r="CL453" s="161"/>
      <c r="CM453" s="161"/>
      <c r="CN453" s="161"/>
      <c r="CO453" s="161"/>
      <c r="CP453" s="161"/>
    </row>
    <row r="454" spans="15:94" x14ac:dyDescent="0.3">
      <c r="O454" s="2" t="str">
        <f>Lists!$B$10</f>
        <v>Option 6</v>
      </c>
      <c r="P454" s="161">
        <f>(SUMIF($E$14:$E$217,$O454,P$14:P$217))*('Discount Factors'!P$13)-P$430</f>
        <v>0</v>
      </c>
      <c r="Q454" s="161">
        <f>(SUMIF($E$14:$E$217,$O454,Q$14:Q$217))*('Discount Factors'!Q$13)-Q$430</f>
        <v>0</v>
      </c>
      <c r="R454" s="161">
        <f>(SUMIF($E$14:$E$217,$O454,R$14:R$217))*('Discount Factors'!R$13)-R$430</f>
        <v>0</v>
      </c>
      <c r="S454" s="161">
        <f>(SUMIF($E$14:$E$217,$O454,S$14:S$217))*('Discount Factors'!S$13)-S$430</f>
        <v>0</v>
      </c>
      <c r="T454" s="161">
        <f>(SUMIF($E$14:$E$217,$O454,T$14:T$217))*('Discount Factors'!T$13)-T$430</f>
        <v>0</v>
      </c>
      <c r="U454" s="161">
        <f>(SUMIF($E$14:$E$217,$O454,U$14:U$217))*('Discount Factors'!U$13)-U$430</f>
        <v>0</v>
      </c>
      <c r="V454" s="161">
        <f>(SUMIF($E$14:$E$217,$O454,V$14:V$217))*('Discount Factors'!V$13)-V$430</f>
        <v>0</v>
      </c>
      <c r="W454" s="161">
        <f>(SUMIF($E$14:$E$217,$O454,W$14:W$217))*('Discount Factors'!W$13)-W$430</f>
        <v>0</v>
      </c>
      <c r="X454" s="161">
        <f>(SUMIF($E$14:$E$217,$O454,X$14:X$217))*('Discount Factors'!X$13)-X$430</f>
        <v>0</v>
      </c>
      <c r="Y454" s="161">
        <f>(SUMIF($E$14:$E$217,$O454,Y$14:Y$217))*('Discount Factors'!Y$13)-Y$430</f>
        <v>0</v>
      </c>
      <c r="Z454" s="161">
        <f>(SUMIF($E$14:$E$217,$O454,Z$14:Z$217))*('Discount Factors'!Z$13)-Z$430</f>
        <v>0</v>
      </c>
      <c r="AA454" s="161">
        <f>(SUMIF($E$14:$E$217,$O454,AA$14:AA$217))*('Discount Factors'!AA$13)-AA$430</f>
        <v>0</v>
      </c>
      <c r="AB454" s="161">
        <f>(SUMIF($E$14:$E$217,$O454,AB$14:AB$217))*('Discount Factors'!AB$13)-AB$430</f>
        <v>0</v>
      </c>
      <c r="AC454" s="161">
        <f>(SUMIF($E$14:$E$217,$O454,AC$14:AC$217))*('Discount Factors'!AC$13)-AC$430</f>
        <v>0</v>
      </c>
      <c r="AD454" s="161">
        <f>(SUMIF($E$14:$E$217,$O454,AD$14:AD$217))*('Discount Factors'!AD$13)-AD$430</f>
        <v>0</v>
      </c>
      <c r="AE454" s="161">
        <f>(SUMIF($E$14:$E$217,$O454,AE$14:AE$217))*('Discount Factors'!AE$13)-AE$430</f>
        <v>0</v>
      </c>
      <c r="AF454" s="161">
        <f>(SUMIF($E$14:$E$217,$O454,AF$14:AF$217))*('Discount Factors'!AF$13)-AF$430</f>
        <v>0</v>
      </c>
      <c r="AG454" s="161">
        <f>(SUMIF($E$14:$E$217,$O454,AG$14:AG$217))*('Discount Factors'!AG$13)-AG$430</f>
        <v>0</v>
      </c>
      <c r="AH454" s="161">
        <f>(SUMIF($E$14:$E$217,$O454,AH$14:AH$217))*('Discount Factors'!AH$13)-AH$430</f>
        <v>0</v>
      </c>
      <c r="AI454" s="161">
        <f>(SUMIF($E$14:$E$217,$O454,AI$14:AI$217))*('Discount Factors'!AI$13)-AI$430</f>
        <v>0</v>
      </c>
      <c r="AJ454" s="161">
        <f>(SUMIF($E$14:$E$217,$O454,AJ$14:AJ$217))*('Discount Factors'!AJ$13)-AJ$430</f>
        <v>0</v>
      </c>
      <c r="AK454" s="161">
        <f>(SUMIF($E$14:$E$217,$O454,AK$14:AK$217))*('Discount Factors'!AK$13)-AK$430</f>
        <v>0</v>
      </c>
      <c r="AL454" s="161">
        <f>(SUMIF($E$14:$E$217,$O454,AL$14:AL$217))*('Discount Factors'!AL$13)-AL$430</f>
        <v>0</v>
      </c>
      <c r="AM454" s="161">
        <f>(SUMIF($E$14:$E$217,$O454,AM$14:AM$217))*('Discount Factors'!AM$13)-AM$430</f>
        <v>0</v>
      </c>
      <c r="AN454" s="161">
        <f>(SUMIF($E$14:$E$217,$O454,AN$14:AN$217))*('Discount Factors'!AN$13)-AN$430</f>
        <v>0</v>
      </c>
      <c r="AO454" s="161">
        <f>(SUMIF($E$14:$E$217,$O454,AO$14:AO$217))*('Discount Factors'!AO$13)-AO$430</f>
        <v>0</v>
      </c>
      <c r="AP454" s="161">
        <f>(SUMIF($E$14:$E$217,$O454,AP$14:AP$217))*('Discount Factors'!AP$13)-AP$430</f>
        <v>0</v>
      </c>
      <c r="AQ454" s="161">
        <f>(SUMIF($E$14:$E$217,$O454,AQ$14:AQ$217))*('Discount Factors'!AQ$13)-AQ$430</f>
        <v>0</v>
      </c>
      <c r="AR454" s="161">
        <f>(SUMIF($E$14:$E$217,$O454,AR$14:AR$217))*('Discount Factors'!AR$13)-AR$430</f>
        <v>0</v>
      </c>
      <c r="AS454" s="161">
        <f>(SUMIF($E$14:$E$217,$O454,AS$14:AS$217))*('Discount Factors'!AS$13)-AS$430</f>
        <v>0</v>
      </c>
      <c r="AT454" s="161">
        <f>(SUMIF($E$14:$E$217,$O454,AT$14:AT$217))*('Discount Factors'!AT$13)-AT$430</f>
        <v>0</v>
      </c>
      <c r="AU454" s="161">
        <f>(SUMIF($E$14:$E$217,$O454,AU$14:AU$217))*('Discount Factors'!AU$13)-AU$430</f>
        <v>0</v>
      </c>
      <c r="AV454" s="161">
        <f>(SUMIF($E$14:$E$217,$O454,AV$14:AV$217))*('Discount Factors'!AV$13)-AV$430</f>
        <v>0</v>
      </c>
      <c r="AW454" s="161">
        <f>(SUMIF($E$14:$E$217,$O454,AW$14:AW$217))*('Discount Factors'!AW$13)-AW$430</f>
        <v>0</v>
      </c>
      <c r="AX454" s="161">
        <f>(SUMIF($E$14:$E$217,$O454,AX$14:AX$217))*('Discount Factors'!AX$13)-AX$430</f>
        <v>0</v>
      </c>
      <c r="AY454" s="161">
        <f>(SUMIF($E$14:$E$217,$O454,AY$14:AY$217))*('Discount Factors'!AY$13)-AY$430</f>
        <v>0</v>
      </c>
      <c r="AZ454" s="161">
        <f>(SUMIF($E$14:$E$217,$O454,AZ$14:AZ$217))*('Discount Factors'!AZ$13)-AZ$430</f>
        <v>0</v>
      </c>
      <c r="BA454" s="161">
        <f>(SUMIF($E$14:$E$217,$O454,BA$14:BA$217))*('Discount Factors'!BA$13)-BA$430</f>
        <v>0</v>
      </c>
      <c r="BB454" s="161">
        <f>(SUMIF($E$14:$E$217,$O454,BB$14:BB$217))*('Discount Factors'!BB$13)-BB$430</f>
        <v>0</v>
      </c>
      <c r="BC454" s="161">
        <f>(SUMIF($E$14:$E$217,$O454,BC$14:BC$217))*('Discount Factors'!BC$13)-BC$430</f>
        <v>0</v>
      </c>
      <c r="BD454" s="161">
        <f>(SUMIF($E$14:$E$217,$O454,BD$14:BD$217))*('Discount Factors'!BD$13)-BD$430</f>
        <v>0</v>
      </c>
      <c r="BE454" s="161">
        <f>(SUMIF($E$14:$E$217,$O454,BE$14:BE$217))*('Discount Factors'!BE$13)-BE$430</f>
        <v>0</v>
      </c>
      <c r="BF454" s="161">
        <f>(SUMIF($E$14:$E$217,$O454,BF$14:BF$217))*('Discount Factors'!BF$13)-BF$430</f>
        <v>0</v>
      </c>
      <c r="BG454" s="161">
        <f>(SUMIF($E$14:$E$217,$O454,BG$14:BG$217))*('Discount Factors'!BG$13)-BG$430</f>
        <v>0</v>
      </c>
      <c r="BH454" s="161">
        <f>(SUMIF($E$14:$E$217,$O454,BH$14:BH$217))*('Discount Factors'!BH$13)-BH$430</f>
        <v>0</v>
      </c>
      <c r="BI454" s="161">
        <f>(SUMIF($E$14:$E$217,$O454,BI$14:BI$217))*('Discount Factors'!BI$13)-BI$430</f>
        <v>0</v>
      </c>
      <c r="BJ454" s="161">
        <f>(SUMIF($E$14:$E$217,$O454,BJ$14:BJ$217))*('Discount Factors'!BJ$13)-BJ$430</f>
        <v>0</v>
      </c>
      <c r="BK454" s="161">
        <f>(SUMIF($E$14:$E$217,$O454,BK$14:BK$217))*('Discount Factors'!BK$13)-BK$430</f>
        <v>0</v>
      </c>
      <c r="BL454" s="161">
        <f>(SUMIF($E$14:$E$217,$O454,BL$14:BL$217))*('Discount Factors'!BL$13)-BL$430</f>
        <v>0</v>
      </c>
      <c r="BM454" s="161">
        <f>(SUMIF($E$14:$E$217,$O454,BM$14:BM$217))*('Discount Factors'!BM$13)-BM$430</f>
        <v>0</v>
      </c>
      <c r="BN454" s="161">
        <f>(SUMIF($E$14:$E$217,$O454,BN$14:BN$217))*('Discount Factors'!BN$13)-BN$430</f>
        <v>0</v>
      </c>
      <c r="BO454" s="161">
        <f>(SUMIF($E$14:$E$217,$O454,BO$14:BO$217))*('Discount Factors'!BO$13)-BO$430</f>
        <v>0</v>
      </c>
      <c r="BP454" s="161">
        <f>(SUMIF($E$14:$E$217,$O454,BP$14:BP$217))*('Discount Factors'!BP$13)-BP$430</f>
        <v>0</v>
      </c>
      <c r="BQ454" s="161">
        <f>(SUMIF($E$14:$E$217,$O454,BQ$14:BQ$217))*('Discount Factors'!BQ$13)-BQ$430</f>
        <v>0</v>
      </c>
      <c r="BR454" s="161">
        <f>(SUMIF($E$14:$E$217,$O454,BR$14:BR$217))*('Discount Factors'!BR$13)-BR$430</f>
        <v>0</v>
      </c>
      <c r="BS454" s="161">
        <f>(SUMIF($E$14:$E$217,$O454,BS$14:BS$217))*('Discount Factors'!BS$13)-BS$430</f>
        <v>0</v>
      </c>
      <c r="BT454" s="161">
        <f>(SUMIF($E$14:$E$217,$O454,BT$14:BT$217))*('Discount Factors'!BT$13)-BT$430</f>
        <v>0</v>
      </c>
      <c r="BU454" s="161">
        <f>(SUMIF($E$14:$E$217,$O454,BU$14:BU$217))*('Discount Factors'!BU$13)-BU$430</f>
        <v>0</v>
      </c>
      <c r="BV454" s="161">
        <f>(SUMIF($E$14:$E$217,$O454,BV$14:BV$217))*('Discount Factors'!BV$13)-BV$430</f>
        <v>0</v>
      </c>
      <c r="BW454" s="161">
        <f>(SUMIF($E$14:$E$217,$O454,BW$14:BW$217))*('Discount Factors'!BW$13)-BW$430</f>
        <v>0</v>
      </c>
      <c r="BX454" s="161">
        <f>(SUMIF($E$14:$E$217,$O454,BX$14:BX$217))*('Discount Factors'!BX$13)-BX$430</f>
        <v>0</v>
      </c>
      <c r="BY454" s="161">
        <f>(SUMIF($E$14:$E$217,$O454,BY$14:BY$217))*('Discount Factors'!BY$13)-BY$430</f>
        <v>0</v>
      </c>
      <c r="BZ454" s="161">
        <f>(SUMIF($E$14:$E$217,$O454,BZ$14:BZ$217))*('Discount Factors'!BZ$13)-BZ$430</f>
        <v>0</v>
      </c>
      <c r="CA454" s="161">
        <f>(SUMIF($E$14:$E$217,$O454,CA$14:CA$217))*('Discount Factors'!CA$13)-CA$430</f>
        <v>0</v>
      </c>
      <c r="CB454" s="161">
        <f>(SUMIF($E$14:$E$217,$O454,CB$14:CB$217))*('Discount Factors'!CB$13)-CB$430</f>
        <v>0</v>
      </c>
      <c r="CC454" s="161">
        <f>(SUMIF($E$14:$E$217,$O454,CC$14:CC$217))*('Discount Factors'!CC$13)-CC$430</f>
        <v>0</v>
      </c>
      <c r="CD454" s="161">
        <f>(SUMIF($E$14:$E$217,$O454,CD$14:CD$217))*('Discount Factors'!CD$13)-CD$430</f>
        <v>0</v>
      </c>
      <c r="CE454" s="161">
        <f>(SUMIF($E$14:$E$217,$O454,CE$14:CE$217))*('Discount Factors'!CE$13)-CE$430</f>
        <v>0</v>
      </c>
      <c r="CF454" s="161">
        <f>(SUMIF($E$14:$E$217,$O454,CF$14:CF$217))*('Discount Factors'!CF$13)-CF$430</f>
        <v>0</v>
      </c>
      <c r="CG454" s="161">
        <f>(SUMIF($E$14:$E$217,$O454,CG$14:CG$217))*('Discount Factors'!CG$13)-CG$430</f>
        <v>0</v>
      </c>
      <c r="CH454" s="161">
        <f>(SUMIF($E$14:$E$217,$O454,CH$14:CH$217))*('Discount Factors'!CH$13)-CH$430</f>
        <v>0</v>
      </c>
      <c r="CI454" s="161">
        <f>(SUMIF($E$14:$E$217,$O454,CI$14:CI$217))*('Discount Factors'!CI$13)-CI$430</f>
        <v>0</v>
      </c>
      <c r="CJ454" s="161">
        <f>(SUMIF($E$14:$E$217,$O454,CJ$14:CJ$217))*('Discount Factors'!CJ$13)-CJ$430</f>
        <v>0</v>
      </c>
      <c r="CK454" s="161">
        <f>(SUMIF($E$14:$E$217,$O454,CK$14:CK$217))*('Discount Factors'!CK$13)-CK$430</f>
        <v>0</v>
      </c>
      <c r="CL454" s="161">
        <f>(SUMIF($E$14:$E$217,$O454,CL$14:CL$217))*('Discount Factors'!CL$13)-CL$430</f>
        <v>0</v>
      </c>
      <c r="CM454" s="161">
        <f>(SUMIF($E$14:$E$217,$O454,CM$14:CM$217))*('Discount Factors'!CM$13)-CM$430</f>
        <v>0</v>
      </c>
      <c r="CN454" s="161">
        <f>(SUMIF($E$14:$E$217,$O454,CN$14:CN$217))*('Discount Factors'!CN$13)-CN$430</f>
        <v>0</v>
      </c>
      <c r="CO454" s="161">
        <f>(SUMIF($E$14:$E$217,$O454,CO$14:CO$217))*('Discount Factors'!CO$13)-CO$430</f>
        <v>0</v>
      </c>
      <c r="CP454" s="161">
        <f>(SUMIF($E$14:$E$217,$O454,CP$14:CP$217))*('Discount Factors'!CP$13)-CP$430</f>
        <v>0</v>
      </c>
    </row>
    <row r="455" spans="15:94" x14ac:dyDescent="0.3">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c r="BP455" s="161"/>
      <c r="BQ455" s="161"/>
      <c r="BR455" s="161"/>
      <c r="BS455" s="161"/>
      <c r="BT455" s="161"/>
      <c r="BU455" s="161"/>
      <c r="BV455" s="161"/>
      <c r="BW455" s="161"/>
      <c r="BX455" s="161"/>
      <c r="BY455" s="161"/>
      <c r="BZ455" s="161"/>
      <c r="CA455" s="161"/>
      <c r="CB455" s="161"/>
      <c r="CC455" s="161"/>
      <c r="CD455" s="161"/>
      <c r="CE455" s="161"/>
      <c r="CF455" s="161"/>
      <c r="CG455" s="161"/>
      <c r="CH455" s="161"/>
      <c r="CI455" s="161"/>
      <c r="CJ455" s="161"/>
      <c r="CK455" s="161"/>
      <c r="CL455" s="161"/>
      <c r="CM455" s="161"/>
      <c r="CN455" s="161"/>
      <c r="CO455" s="161"/>
      <c r="CP455" s="161"/>
    </row>
    <row r="456" spans="15:94" x14ac:dyDescent="0.3">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c r="BP456" s="161"/>
      <c r="BQ456" s="161"/>
      <c r="BR456" s="161"/>
      <c r="BS456" s="161"/>
      <c r="BT456" s="161"/>
      <c r="BU456" s="161"/>
      <c r="BV456" s="161"/>
      <c r="BW456" s="161"/>
      <c r="BX456" s="161"/>
      <c r="BY456" s="161"/>
      <c r="BZ456" s="161"/>
      <c r="CA456" s="161"/>
      <c r="CB456" s="161"/>
      <c r="CC456" s="161"/>
      <c r="CD456" s="161"/>
      <c r="CE456" s="161"/>
      <c r="CF456" s="161"/>
      <c r="CG456" s="161"/>
      <c r="CH456" s="161"/>
      <c r="CI456" s="161"/>
      <c r="CJ456" s="161"/>
      <c r="CK456" s="161"/>
      <c r="CL456" s="161"/>
      <c r="CM456" s="161"/>
      <c r="CN456" s="161"/>
      <c r="CO456" s="161"/>
      <c r="CP456" s="161"/>
    </row>
    <row r="457" spans="15:94" x14ac:dyDescent="0.3">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c r="BP457" s="161"/>
      <c r="BQ457" s="161"/>
      <c r="BR457" s="161"/>
      <c r="BS457" s="161"/>
      <c r="BT457" s="161"/>
      <c r="BU457" s="161"/>
      <c r="BV457" s="161"/>
      <c r="BW457" s="161"/>
      <c r="BX457" s="161"/>
      <c r="BY457" s="161"/>
      <c r="BZ457" s="161"/>
      <c r="CA457" s="161"/>
      <c r="CB457" s="161"/>
      <c r="CC457" s="161"/>
      <c r="CD457" s="161"/>
      <c r="CE457" s="161"/>
      <c r="CF457" s="161"/>
      <c r="CG457" s="161"/>
      <c r="CH457" s="161"/>
      <c r="CI457" s="161"/>
      <c r="CJ457" s="161"/>
      <c r="CK457" s="161"/>
      <c r="CL457" s="161"/>
      <c r="CM457" s="161"/>
      <c r="CN457" s="161"/>
      <c r="CO457" s="161"/>
      <c r="CP457" s="161"/>
    </row>
    <row r="458" spans="15:94" x14ac:dyDescent="0.3">
      <c r="O458" s="2" t="str">
        <f>Lists!$B$11</f>
        <v>Option 7</v>
      </c>
      <c r="P458" s="161">
        <f>(SUMIF($E$14:$E$217,$O458,P$14:P$217))*('Discount Factors'!P$13)-P$430</f>
        <v>0</v>
      </c>
      <c r="Q458" s="161">
        <f>(SUMIF($E$14:$E$217,$O458,Q$14:Q$217))*('Discount Factors'!Q$13)-Q$430</f>
        <v>0</v>
      </c>
      <c r="R458" s="161">
        <f>(SUMIF($E$14:$E$217,$O458,R$14:R$217))*('Discount Factors'!R$13)-R$430</f>
        <v>0</v>
      </c>
      <c r="S458" s="161">
        <f>(SUMIF($E$14:$E$217,$O458,S$14:S$217))*('Discount Factors'!S$13)-S$430</f>
        <v>0</v>
      </c>
      <c r="T458" s="161">
        <f>(SUMIF($E$14:$E$217,$O458,T$14:T$217))*('Discount Factors'!T$13)-T$430</f>
        <v>0</v>
      </c>
      <c r="U458" s="161">
        <f>(SUMIF($E$14:$E$217,$O458,U$14:U$217))*('Discount Factors'!U$13)-U$430</f>
        <v>0</v>
      </c>
      <c r="V458" s="161">
        <f>(SUMIF($E$14:$E$217,$O458,V$14:V$217))*('Discount Factors'!V$13)-V$430</f>
        <v>0</v>
      </c>
      <c r="W458" s="161">
        <f>(SUMIF($E$14:$E$217,$O458,W$14:W$217))*('Discount Factors'!W$13)-W$430</f>
        <v>0</v>
      </c>
      <c r="X458" s="161">
        <f>(SUMIF($E$14:$E$217,$O458,X$14:X$217))*('Discount Factors'!X$13)-X$430</f>
        <v>0</v>
      </c>
      <c r="Y458" s="161">
        <f>(SUMIF($E$14:$E$217,$O458,Y$14:Y$217))*('Discount Factors'!Y$13)-Y$430</f>
        <v>0</v>
      </c>
      <c r="Z458" s="161">
        <f>(SUMIF($E$14:$E$217,$O458,Z$14:Z$217))*('Discount Factors'!Z$13)-Z$430</f>
        <v>0</v>
      </c>
      <c r="AA458" s="161">
        <f>(SUMIF($E$14:$E$217,$O458,AA$14:AA$217))*('Discount Factors'!AA$13)-AA$430</f>
        <v>0</v>
      </c>
      <c r="AB458" s="161">
        <f>(SUMIF($E$14:$E$217,$O458,AB$14:AB$217))*('Discount Factors'!AB$13)-AB$430</f>
        <v>0</v>
      </c>
      <c r="AC458" s="161">
        <f>(SUMIF($E$14:$E$217,$O458,AC$14:AC$217))*('Discount Factors'!AC$13)-AC$430</f>
        <v>0</v>
      </c>
      <c r="AD458" s="161">
        <f>(SUMIF($E$14:$E$217,$O458,AD$14:AD$217))*('Discount Factors'!AD$13)-AD$430</f>
        <v>0</v>
      </c>
      <c r="AE458" s="161">
        <f>(SUMIF($E$14:$E$217,$O458,AE$14:AE$217))*('Discount Factors'!AE$13)-AE$430</f>
        <v>0</v>
      </c>
      <c r="AF458" s="161">
        <f>(SUMIF($E$14:$E$217,$O458,AF$14:AF$217))*('Discount Factors'!AF$13)-AF$430</f>
        <v>0</v>
      </c>
      <c r="AG458" s="161">
        <f>(SUMIF($E$14:$E$217,$O458,AG$14:AG$217))*('Discount Factors'!AG$13)-AG$430</f>
        <v>0</v>
      </c>
      <c r="AH458" s="161">
        <f>(SUMIF($E$14:$E$217,$O458,AH$14:AH$217))*('Discount Factors'!AH$13)-AH$430</f>
        <v>0</v>
      </c>
      <c r="AI458" s="161">
        <f>(SUMIF($E$14:$E$217,$O458,AI$14:AI$217))*('Discount Factors'!AI$13)-AI$430</f>
        <v>0</v>
      </c>
      <c r="AJ458" s="161">
        <f>(SUMIF($E$14:$E$217,$O458,AJ$14:AJ$217))*('Discount Factors'!AJ$13)-AJ$430</f>
        <v>0</v>
      </c>
      <c r="AK458" s="161">
        <f>(SUMIF($E$14:$E$217,$O458,AK$14:AK$217))*('Discount Factors'!AK$13)-AK$430</f>
        <v>0</v>
      </c>
      <c r="AL458" s="161">
        <f>(SUMIF($E$14:$E$217,$O458,AL$14:AL$217))*('Discount Factors'!AL$13)-AL$430</f>
        <v>0</v>
      </c>
      <c r="AM458" s="161">
        <f>(SUMIF($E$14:$E$217,$O458,AM$14:AM$217))*('Discount Factors'!AM$13)-AM$430</f>
        <v>0</v>
      </c>
      <c r="AN458" s="161">
        <f>(SUMIF($E$14:$E$217,$O458,AN$14:AN$217))*('Discount Factors'!AN$13)-AN$430</f>
        <v>0</v>
      </c>
      <c r="AO458" s="161">
        <f>(SUMIF($E$14:$E$217,$O458,AO$14:AO$217))*('Discount Factors'!AO$13)-AO$430</f>
        <v>0</v>
      </c>
      <c r="AP458" s="161">
        <f>(SUMIF($E$14:$E$217,$O458,AP$14:AP$217))*('Discount Factors'!AP$13)-AP$430</f>
        <v>0</v>
      </c>
      <c r="AQ458" s="161">
        <f>(SUMIF($E$14:$E$217,$O458,AQ$14:AQ$217))*('Discount Factors'!AQ$13)-AQ$430</f>
        <v>0</v>
      </c>
      <c r="AR458" s="161">
        <f>(SUMIF($E$14:$E$217,$O458,AR$14:AR$217))*('Discount Factors'!AR$13)-AR$430</f>
        <v>0</v>
      </c>
      <c r="AS458" s="161">
        <f>(SUMIF($E$14:$E$217,$O458,AS$14:AS$217))*('Discount Factors'!AS$13)-AS$430</f>
        <v>0</v>
      </c>
      <c r="AT458" s="161">
        <f>(SUMIF($E$14:$E$217,$O458,AT$14:AT$217))*('Discount Factors'!AT$13)-AT$430</f>
        <v>0</v>
      </c>
      <c r="AU458" s="161">
        <f>(SUMIF($E$14:$E$217,$O458,AU$14:AU$217))*('Discount Factors'!AU$13)-AU$430</f>
        <v>0</v>
      </c>
      <c r="AV458" s="161">
        <f>(SUMIF($E$14:$E$217,$O458,AV$14:AV$217))*('Discount Factors'!AV$13)-AV$430</f>
        <v>0</v>
      </c>
      <c r="AW458" s="161">
        <f>(SUMIF($E$14:$E$217,$O458,AW$14:AW$217))*('Discount Factors'!AW$13)-AW$430</f>
        <v>0</v>
      </c>
      <c r="AX458" s="161">
        <f>(SUMIF($E$14:$E$217,$O458,AX$14:AX$217))*('Discount Factors'!AX$13)-AX$430</f>
        <v>0</v>
      </c>
      <c r="AY458" s="161">
        <f>(SUMIF($E$14:$E$217,$O458,AY$14:AY$217))*('Discount Factors'!AY$13)-AY$430</f>
        <v>0</v>
      </c>
      <c r="AZ458" s="161">
        <f>(SUMIF($E$14:$E$217,$O458,AZ$14:AZ$217))*('Discount Factors'!AZ$13)-AZ$430</f>
        <v>0</v>
      </c>
      <c r="BA458" s="161">
        <f>(SUMIF($E$14:$E$217,$O458,BA$14:BA$217))*('Discount Factors'!BA$13)-BA$430</f>
        <v>0</v>
      </c>
      <c r="BB458" s="161">
        <f>(SUMIF($E$14:$E$217,$O458,BB$14:BB$217))*('Discount Factors'!BB$13)-BB$430</f>
        <v>0</v>
      </c>
      <c r="BC458" s="161">
        <f>(SUMIF($E$14:$E$217,$O458,BC$14:BC$217))*('Discount Factors'!BC$13)-BC$430</f>
        <v>0</v>
      </c>
      <c r="BD458" s="161">
        <f>(SUMIF($E$14:$E$217,$O458,BD$14:BD$217))*('Discount Factors'!BD$13)-BD$430</f>
        <v>0</v>
      </c>
      <c r="BE458" s="161">
        <f>(SUMIF($E$14:$E$217,$O458,BE$14:BE$217))*('Discount Factors'!BE$13)-BE$430</f>
        <v>0</v>
      </c>
      <c r="BF458" s="161">
        <f>(SUMIF($E$14:$E$217,$O458,BF$14:BF$217))*('Discount Factors'!BF$13)-BF$430</f>
        <v>0</v>
      </c>
      <c r="BG458" s="161">
        <f>(SUMIF($E$14:$E$217,$O458,BG$14:BG$217))*('Discount Factors'!BG$13)-BG$430</f>
        <v>0</v>
      </c>
      <c r="BH458" s="161">
        <f>(SUMIF($E$14:$E$217,$O458,BH$14:BH$217))*('Discount Factors'!BH$13)-BH$430</f>
        <v>0</v>
      </c>
      <c r="BI458" s="161">
        <f>(SUMIF($E$14:$E$217,$O458,BI$14:BI$217))*('Discount Factors'!BI$13)-BI$430</f>
        <v>0</v>
      </c>
      <c r="BJ458" s="161">
        <f>(SUMIF($E$14:$E$217,$O458,BJ$14:BJ$217))*('Discount Factors'!BJ$13)-BJ$430</f>
        <v>0</v>
      </c>
      <c r="BK458" s="161">
        <f>(SUMIF($E$14:$E$217,$O458,BK$14:BK$217))*('Discount Factors'!BK$13)-BK$430</f>
        <v>0</v>
      </c>
      <c r="BL458" s="161">
        <f>(SUMIF($E$14:$E$217,$O458,BL$14:BL$217))*('Discount Factors'!BL$13)-BL$430</f>
        <v>0</v>
      </c>
      <c r="BM458" s="161">
        <f>(SUMIF($E$14:$E$217,$O458,BM$14:BM$217))*('Discount Factors'!BM$13)-BM$430</f>
        <v>0</v>
      </c>
      <c r="BN458" s="161">
        <f>(SUMIF($E$14:$E$217,$O458,BN$14:BN$217))*('Discount Factors'!BN$13)-BN$430</f>
        <v>0</v>
      </c>
      <c r="BO458" s="161">
        <f>(SUMIF($E$14:$E$217,$O458,BO$14:BO$217))*('Discount Factors'!BO$13)-BO$430</f>
        <v>0</v>
      </c>
      <c r="BP458" s="161">
        <f>(SUMIF($E$14:$E$217,$O458,BP$14:BP$217))*('Discount Factors'!BP$13)-BP$430</f>
        <v>0</v>
      </c>
      <c r="BQ458" s="161">
        <f>(SUMIF($E$14:$E$217,$O458,BQ$14:BQ$217))*('Discount Factors'!BQ$13)-BQ$430</f>
        <v>0</v>
      </c>
      <c r="BR458" s="161">
        <f>(SUMIF($E$14:$E$217,$O458,BR$14:BR$217))*('Discount Factors'!BR$13)-BR$430</f>
        <v>0</v>
      </c>
      <c r="BS458" s="161">
        <f>(SUMIF($E$14:$E$217,$O458,BS$14:BS$217))*('Discount Factors'!BS$13)-BS$430</f>
        <v>0</v>
      </c>
      <c r="BT458" s="161">
        <f>(SUMIF($E$14:$E$217,$O458,BT$14:BT$217))*('Discount Factors'!BT$13)-BT$430</f>
        <v>0</v>
      </c>
      <c r="BU458" s="161">
        <f>(SUMIF($E$14:$E$217,$O458,BU$14:BU$217))*('Discount Factors'!BU$13)-BU$430</f>
        <v>0</v>
      </c>
      <c r="BV458" s="161">
        <f>(SUMIF($E$14:$E$217,$O458,BV$14:BV$217))*('Discount Factors'!BV$13)-BV$430</f>
        <v>0</v>
      </c>
      <c r="BW458" s="161">
        <f>(SUMIF($E$14:$E$217,$O458,BW$14:BW$217))*('Discount Factors'!BW$13)-BW$430</f>
        <v>0</v>
      </c>
      <c r="BX458" s="161">
        <f>(SUMIF($E$14:$E$217,$O458,BX$14:BX$217))*('Discount Factors'!BX$13)-BX$430</f>
        <v>0</v>
      </c>
      <c r="BY458" s="161">
        <f>(SUMIF($E$14:$E$217,$O458,BY$14:BY$217))*('Discount Factors'!BY$13)-BY$430</f>
        <v>0</v>
      </c>
      <c r="BZ458" s="161">
        <f>(SUMIF($E$14:$E$217,$O458,BZ$14:BZ$217))*('Discount Factors'!BZ$13)-BZ$430</f>
        <v>0</v>
      </c>
      <c r="CA458" s="161">
        <f>(SUMIF($E$14:$E$217,$O458,CA$14:CA$217))*('Discount Factors'!CA$13)-CA$430</f>
        <v>0</v>
      </c>
      <c r="CB458" s="161">
        <f>(SUMIF($E$14:$E$217,$O458,CB$14:CB$217))*('Discount Factors'!CB$13)-CB$430</f>
        <v>0</v>
      </c>
      <c r="CC458" s="161">
        <f>(SUMIF($E$14:$E$217,$O458,CC$14:CC$217))*('Discount Factors'!CC$13)-CC$430</f>
        <v>0</v>
      </c>
      <c r="CD458" s="161">
        <f>(SUMIF($E$14:$E$217,$O458,CD$14:CD$217))*('Discount Factors'!CD$13)-CD$430</f>
        <v>0</v>
      </c>
      <c r="CE458" s="161">
        <f>(SUMIF($E$14:$E$217,$O458,CE$14:CE$217))*('Discount Factors'!CE$13)-CE$430</f>
        <v>0</v>
      </c>
      <c r="CF458" s="161">
        <f>(SUMIF($E$14:$E$217,$O458,CF$14:CF$217))*('Discount Factors'!CF$13)-CF$430</f>
        <v>0</v>
      </c>
      <c r="CG458" s="161">
        <f>(SUMIF($E$14:$E$217,$O458,CG$14:CG$217))*('Discount Factors'!CG$13)-CG$430</f>
        <v>0</v>
      </c>
      <c r="CH458" s="161">
        <f>(SUMIF($E$14:$E$217,$O458,CH$14:CH$217))*('Discount Factors'!CH$13)-CH$430</f>
        <v>0</v>
      </c>
      <c r="CI458" s="161">
        <f>(SUMIF($E$14:$E$217,$O458,CI$14:CI$217))*('Discount Factors'!CI$13)-CI$430</f>
        <v>0</v>
      </c>
      <c r="CJ458" s="161">
        <f>(SUMIF($E$14:$E$217,$O458,CJ$14:CJ$217))*('Discount Factors'!CJ$13)-CJ$430</f>
        <v>0</v>
      </c>
      <c r="CK458" s="161">
        <f>(SUMIF($E$14:$E$217,$O458,CK$14:CK$217))*('Discount Factors'!CK$13)-CK$430</f>
        <v>0</v>
      </c>
      <c r="CL458" s="161">
        <f>(SUMIF($E$14:$E$217,$O458,CL$14:CL$217))*('Discount Factors'!CL$13)-CL$430</f>
        <v>0</v>
      </c>
      <c r="CM458" s="161">
        <f>(SUMIF($E$14:$E$217,$O458,CM$14:CM$217))*('Discount Factors'!CM$13)-CM$430</f>
        <v>0</v>
      </c>
      <c r="CN458" s="161">
        <f>(SUMIF($E$14:$E$217,$O458,CN$14:CN$217))*('Discount Factors'!CN$13)-CN$430</f>
        <v>0</v>
      </c>
      <c r="CO458" s="161">
        <f>(SUMIF($E$14:$E$217,$O458,CO$14:CO$217))*('Discount Factors'!CO$13)-CO$430</f>
        <v>0</v>
      </c>
      <c r="CP458" s="161">
        <f>(SUMIF($E$14:$E$217,$O458,CP$14:CP$217))*('Discount Factors'!CP$13)-CP$430</f>
        <v>0</v>
      </c>
    </row>
    <row r="459" spans="15:94" x14ac:dyDescent="0.3">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c r="BP459" s="161"/>
      <c r="BQ459" s="161"/>
      <c r="BR459" s="161"/>
      <c r="BS459" s="161"/>
      <c r="BT459" s="161"/>
      <c r="BU459" s="161"/>
      <c r="BV459" s="161"/>
      <c r="BW459" s="161"/>
      <c r="BX459" s="161"/>
      <c r="BY459" s="161"/>
      <c r="BZ459" s="161"/>
      <c r="CA459" s="161"/>
      <c r="CB459" s="161"/>
      <c r="CC459" s="161"/>
      <c r="CD459" s="161"/>
      <c r="CE459" s="161"/>
      <c r="CF459" s="161"/>
      <c r="CG459" s="161"/>
      <c r="CH459" s="161"/>
      <c r="CI459" s="161"/>
      <c r="CJ459" s="161"/>
      <c r="CK459" s="161"/>
      <c r="CL459" s="161"/>
      <c r="CM459" s="161"/>
      <c r="CN459" s="161"/>
      <c r="CO459" s="161"/>
      <c r="CP459" s="161"/>
    </row>
    <row r="460" spans="15:94" x14ac:dyDescent="0.3">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c r="BP460" s="161"/>
      <c r="BQ460" s="161"/>
      <c r="BR460" s="161"/>
      <c r="BS460" s="161"/>
      <c r="BT460" s="161"/>
      <c r="BU460" s="161"/>
      <c r="BV460" s="161"/>
      <c r="BW460" s="161"/>
      <c r="BX460" s="161"/>
      <c r="BY460" s="161"/>
      <c r="BZ460" s="161"/>
      <c r="CA460" s="161"/>
      <c r="CB460" s="161"/>
      <c r="CC460" s="161"/>
      <c r="CD460" s="161"/>
      <c r="CE460" s="161"/>
      <c r="CF460" s="161"/>
      <c r="CG460" s="161"/>
      <c r="CH460" s="161"/>
      <c r="CI460" s="161"/>
      <c r="CJ460" s="161"/>
      <c r="CK460" s="161"/>
      <c r="CL460" s="161"/>
      <c r="CM460" s="161"/>
      <c r="CN460" s="161"/>
      <c r="CO460" s="161"/>
      <c r="CP460" s="161"/>
    </row>
    <row r="461" spans="15:94" x14ac:dyDescent="0.3">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c r="BP461" s="161"/>
      <c r="BQ461" s="161"/>
      <c r="BR461" s="161"/>
      <c r="BS461" s="161"/>
      <c r="BT461" s="161"/>
      <c r="BU461" s="161"/>
      <c r="BV461" s="161"/>
      <c r="BW461" s="161"/>
      <c r="BX461" s="161"/>
      <c r="BY461" s="161"/>
      <c r="BZ461" s="161"/>
      <c r="CA461" s="161"/>
      <c r="CB461" s="161"/>
      <c r="CC461" s="161"/>
      <c r="CD461" s="161"/>
      <c r="CE461" s="161"/>
      <c r="CF461" s="161"/>
      <c r="CG461" s="161"/>
      <c r="CH461" s="161"/>
      <c r="CI461" s="161"/>
      <c r="CJ461" s="161"/>
      <c r="CK461" s="161"/>
      <c r="CL461" s="161"/>
      <c r="CM461" s="161"/>
      <c r="CN461" s="161"/>
      <c r="CO461" s="161"/>
      <c r="CP461" s="161"/>
    </row>
    <row r="462" spans="15:94" x14ac:dyDescent="0.3">
      <c r="O462" s="2" t="str">
        <f>Lists!$B$12</f>
        <v>Option 8</v>
      </c>
      <c r="P462" s="161">
        <f>(SUMIF($E$14:$E$217,$O462,P$14:P$217))*('Discount Factors'!P$13)-P$430</f>
        <v>0</v>
      </c>
      <c r="Q462" s="161">
        <f>(SUMIF($E$14:$E$217,$O462,Q$14:Q$217))*('Discount Factors'!Q$13)-Q$430</f>
        <v>0</v>
      </c>
      <c r="R462" s="161">
        <f>(SUMIF($E$14:$E$217,$O462,R$14:R$217))*('Discount Factors'!R$13)-R$430</f>
        <v>0</v>
      </c>
      <c r="S462" s="161">
        <f>(SUMIF($E$14:$E$217,$O462,S$14:S$217))*('Discount Factors'!S$13)-S$430</f>
        <v>0</v>
      </c>
      <c r="T462" s="161">
        <f>(SUMIF($E$14:$E$217,$O462,T$14:T$217))*('Discount Factors'!T$13)-T$430</f>
        <v>0</v>
      </c>
      <c r="U462" s="161">
        <f>(SUMIF($E$14:$E$217,$O462,U$14:U$217))*('Discount Factors'!U$13)-U$430</f>
        <v>0</v>
      </c>
      <c r="V462" s="161">
        <f>(SUMIF($E$14:$E$217,$O462,V$14:V$217))*('Discount Factors'!V$13)-V$430</f>
        <v>0</v>
      </c>
      <c r="W462" s="161">
        <f>(SUMIF($E$14:$E$217,$O462,W$14:W$217))*('Discount Factors'!W$13)-W$430</f>
        <v>0</v>
      </c>
      <c r="X462" s="161">
        <f>(SUMIF($E$14:$E$217,$O462,X$14:X$217))*('Discount Factors'!X$13)-X$430</f>
        <v>0</v>
      </c>
      <c r="Y462" s="161">
        <f>(SUMIF($E$14:$E$217,$O462,Y$14:Y$217))*('Discount Factors'!Y$13)-Y$430</f>
        <v>0</v>
      </c>
      <c r="Z462" s="161">
        <f>(SUMIF($E$14:$E$217,$O462,Z$14:Z$217))*('Discount Factors'!Z$13)-Z$430</f>
        <v>0</v>
      </c>
      <c r="AA462" s="161">
        <f>(SUMIF($E$14:$E$217,$O462,AA$14:AA$217))*('Discount Factors'!AA$13)-AA$430</f>
        <v>0</v>
      </c>
      <c r="AB462" s="161">
        <f>(SUMIF($E$14:$E$217,$O462,AB$14:AB$217))*('Discount Factors'!AB$13)-AB$430</f>
        <v>0</v>
      </c>
      <c r="AC462" s="161">
        <f>(SUMIF($E$14:$E$217,$O462,AC$14:AC$217))*('Discount Factors'!AC$13)-AC$430</f>
        <v>0</v>
      </c>
      <c r="AD462" s="161">
        <f>(SUMIF($E$14:$E$217,$O462,AD$14:AD$217))*('Discount Factors'!AD$13)-AD$430</f>
        <v>0</v>
      </c>
      <c r="AE462" s="161">
        <f>(SUMIF($E$14:$E$217,$O462,AE$14:AE$217))*('Discount Factors'!AE$13)-AE$430</f>
        <v>0</v>
      </c>
      <c r="AF462" s="161">
        <f>(SUMIF($E$14:$E$217,$O462,AF$14:AF$217))*('Discount Factors'!AF$13)-AF$430</f>
        <v>0</v>
      </c>
      <c r="AG462" s="161">
        <f>(SUMIF($E$14:$E$217,$O462,AG$14:AG$217))*('Discount Factors'!AG$13)-AG$430</f>
        <v>0</v>
      </c>
      <c r="AH462" s="161">
        <f>(SUMIF($E$14:$E$217,$O462,AH$14:AH$217))*('Discount Factors'!AH$13)-AH$430</f>
        <v>0</v>
      </c>
      <c r="AI462" s="161">
        <f>(SUMIF($E$14:$E$217,$O462,AI$14:AI$217))*('Discount Factors'!AI$13)-AI$430</f>
        <v>0</v>
      </c>
      <c r="AJ462" s="161">
        <f>(SUMIF($E$14:$E$217,$O462,AJ$14:AJ$217))*('Discount Factors'!AJ$13)-AJ$430</f>
        <v>0</v>
      </c>
      <c r="AK462" s="161">
        <f>(SUMIF($E$14:$E$217,$O462,AK$14:AK$217))*('Discount Factors'!AK$13)-AK$430</f>
        <v>0</v>
      </c>
      <c r="AL462" s="161">
        <f>(SUMIF($E$14:$E$217,$O462,AL$14:AL$217))*('Discount Factors'!AL$13)-AL$430</f>
        <v>0</v>
      </c>
      <c r="AM462" s="161">
        <f>(SUMIF($E$14:$E$217,$O462,AM$14:AM$217))*('Discount Factors'!AM$13)-AM$430</f>
        <v>0</v>
      </c>
      <c r="AN462" s="161">
        <f>(SUMIF($E$14:$E$217,$O462,AN$14:AN$217))*('Discount Factors'!AN$13)-AN$430</f>
        <v>0</v>
      </c>
      <c r="AO462" s="161">
        <f>(SUMIF($E$14:$E$217,$O462,AO$14:AO$217))*('Discount Factors'!AO$13)-AO$430</f>
        <v>0</v>
      </c>
      <c r="AP462" s="161">
        <f>(SUMIF($E$14:$E$217,$O462,AP$14:AP$217))*('Discount Factors'!AP$13)-AP$430</f>
        <v>0</v>
      </c>
      <c r="AQ462" s="161">
        <f>(SUMIF($E$14:$E$217,$O462,AQ$14:AQ$217))*('Discount Factors'!AQ$13)-AQ$430</f>
        <v>0</v>
      </c>
      <c r="AR462" s="161">
        <f>(SUMIF($E$14:$E$217,$O462,AR$14:AR$217))*('Discount Factors'!AR$13)-AR$430</f>
        <v>0</v>
      </c>
      <c r="AS462" s="161">
        <f>(SUMIF($E$14:$E$217,$O462,AS$14:AS$217))*('Discount Factors'!AS$13)-AS$430</f>
        <v>0</v>
      </c>
      <c r="AT462" s="161">
        <f>(SUMIF($E$14:$E$217,$O462,AT$14:AT$217))*('Discount Factors'!AT$13)-AT$430</f>
        <v>0</v>
      </c>
      <c r="AU462" s="161">
        <f>(SUMIF($E$14:$E$217,$O462,AU$14:AU$217))*('Discount Factors'!AU$13)-AU$430</f>
        <v>0</v>
      </c>
      <c r="AV462" s="161">
        <f>(SUMIF($E$14:$E$217,$O462,AV$14:AV$217))*('Discount Factors'!AV$13)-AV$430</f>
        <v>0</v>
      </c>
      <c r="AW462" s="161">
        <f>(SUMIF($E$14:$E$217,$O462,AW$14:AW$217))*('Discount Factors'!AW$13)-AW$430</f>
        <v>0</v>
      </c>
      <c r="AX462" s="161">
        <f>(SUMIF($E$14:$E$217,$O462,AX$14:AX$217))*('Discount Factors'!AX$13)-AX$430</f>
        <v>0</v>
      </c>
      <c r="AY462" s="161">
        <f>(SUMIF($E$14:$E$217,$O462,AY$14:AY$217))*('Discount Factors'!AY$13)-AY$430</f>
        <v>0</v>
      </c>
      <c r="AZ462" s="161">
        <f>(SUMIF($E$14:$E$217,$O462,AZ$14:AZ$217))*('Discount Factors'!AZ$13)-AZ$430</f>
        <v>0</v>
      </c>
      <c r="BA462" s="161">
        <f>(SUMIF($E$14:$E$217,$O462,BA$14:BA$217))*('Discount Factors'!BA$13)-BA$430</f>
        <v>0</v>
      </c>
      <c r="BB462" s="161">
        <f>(SUMIF($E$14:$E$217,$O462,BB$14:BB$217))*('Discount Factors'!BB$13)-BB$430</f>
        <v>0</v>
      </c>
      <c r="BC462" s="161">
        <f>(SUMIF($E$14:$E$217,$O462,BC$14:BC$217))*('Discount Factors'!BC$13)-BC$430</f>
        <v>0</v>
      </c>
      <c r="BD462" s="161">
        <f>(SUMIF($E$14:$E$217,$O462,BD$14:BD$217))*('Discount Factors'!BD$13)-BD$430</f>
        <v>0</v>
      </c>
      <c r="BE462" s="161">
        <f>(SUMIF($E$14:$E$217,$O462,BE$14:BE$217))*('Discount Factors'!BE$13)-BE$430</f>
        <v>0</v>
      </c>
      <c r="BF462" s="161">
        <f>(SUMIF($E$14:$E$217,$O462,BF$14:BF$217))*('Discount Factors'!BF$13)-BF$430</f>
        <v>0</v>
      </c>
      <c r="BG462" s="161">
        <f>(SUMIF($E$14:$E$217,$O462,BG$14:BG$217))*('Discount Factors'!BG$13)-BG$430</f>
        <v>0</v>
      </c>
      <c r="BH462" s="161">
        <f>(SUMIF($E$14:$E$217,$O462,BH$14:BH$217))*('Discount Factors'!BH$13)-BH$430</f>
        <v>0</v>
      </c>
      <c r="BI462" s="161">
        <f>(SUMIF($E$14:$E$217,$O462,BI$14:BI$217))*('Discount Factors'!BI$13)-BI$430</f>
        <v>0</v>
      </c>
      <c r="BJ462" s="161">
        <f>(SUMIF($E$14:$E$217,$O462,BJ$14:BJ$217))*('Discount Factors'!BJ$13)-BJ$430</f>
        <v>0</v>
      </c>
      <c r="BK462" s="161">
        <f>(SUMIF($E$14:$E$217,$O462,BK$14:BK$217))*('Discount Factors'!BK$13)-BK$430</f>
        <v>0</v>
      </c>
      <c r="BL462" s="161">
        <f>(SUMIF($E$14:$E$217,$O462,BL$14:BL$217))*('Discount Factors'!BL$13)-BL$430</f>
        <v>0</v>
      </c>
      <c r="BM462" s="161">
        <f>(SUMIF($E$14:$E$217,$O462,BM$14:BM$217))*('Discount Factors'!BM$13)-BM$430</f>
        <v>0</v>
      </c>
      <c r="BN462" s="161">
        <f>(SUMIF($E$14:$E$217,$O462,BN$14:BN$217))*('Discount Factors'!BN$13)-BN$430</f>
        <v>0</v>
      </c>
      <c r="BO462" s="161">
        <f>(SUMIF($E$14:$E$217,$O462,BO$14:BO$217))*('Discount Factors'!BO$13)-BO$430</f>
        <v>0</v>
      </c>
      <c r="BP462" s="161">
        <f>(SUMIF($E$14:$E$217,$O462,BP$14:BP$217))*('Discount Factors'!BP$13)-BP$430</f>
        <v>0</v>
      </c>
      <c r="BQ462" s="161">
        <f>(SUMIF($E$14:$E$217,$O462,BQ$14:BQ$217))*('Discount Factors'!BQ$13)-BQ$430</f>
        <v>0</v>
      </c>
      <c r="BR462" s="161">
        <f>(SUMIF($E$14:$E$217,$O462,BR$14:BR$217))*('Discount Factors'!BR$13)-BR$430</f>
        <v>0</v>
      </c>
      <c r="BS462" s="161">
        <f>(SUMIF($E$14:$E$217,$O462,BS$14:BS$217))*('Discount Factors'!BS$13)-BS$430</f>
        <v>0</v>
      </c>
      <c r="BT462" s="161">
        <f>(SUMIF($E$14:$E$217,$O462,BT$14:BT$217))*('Discount Factors'!BT$13)-BT$430</f>
        <v>0</v>
      </c>
      <c r="BU462" s="161">
        <f>(SUMIF($E$14:$E$217,$O462,BU$14:BU$217))*('Discount Factors'!BU$13)-BU$430</f>
        <v>0</v>
      </c>
      <c r="BV462" s="161">
        <f>(SUMIF($E$14:$E$217,$O462,BV$14:BV$217))*('Discount Factors'!BV$13)-BV$430</f>
        <v>0</v>
      </c>
      <c r="BW462" s="161">
        <f>(SUMIF($E$14:$E$217,$O462,BW$14:BW$217))*('Discount Factors'!BW$13)-BW$430</f>
        <v>0</v>
      </c>
      <c r="BX462" s="161">
        <f>(SUMIF($E$14:$E$217,$O462,BX$14:BX$217))*('Discount Factors'!BX$13)-BX$430</f>
        <v>0</v>
      </c>
      <c r="BY462" s="161">
        <f>(SUMIF($E$14:$E$217,$O462,BY$14:BY$217))*('Discount Factors'!BY$13)-BY$430</f>
        <v>0</v>
      </c>
      <c r="BZ462" s="161">
        <f>(SUMIF($E$14:$E$217,$O462,BZ$14:BZ$217))*('Discount Factors'!BZ$13)-BZ$430</f>
        <v>0</v>
      </c>
      <c r="CA462" s="161">
        <f>(SUMIF($E$14:$E$217,$O462,CA$14:CA$217))*('Discount Factors'!CA$13)-CA$430</f>
        <v>0</v>
      </c>
      <c r="CB462" s="161">
        <f>(SUMIF($E$14:$E$217,$O462,CB$14:CB$217))*('Discount Factors'!CB$13)-CB$430</f>
        <v>0</v>
      </c>
      <c r="CC462" s="161">
        <f>(SUMIF($E$14:$E$217,$O462,CC$14:CC$217))*('Discount Factors'!CC$13)-CC$430</f>
        <v>0</v>
      </c>
      <c r="CD462" s="161">
        <f>(SUMIF($E$14:$E$217,$O462,CD$14:CD$217))*('Discount Factors'!CD$13)-CD$430</f>
        <v>0</v>
      </c>
      <c r="CE462" s="161">
        <f>(SUMIF($E$14:$E$217,$O462,CE$14:CE$217))*('Discount Factors'!CE$13)-CE$430</f>
        <v>0</v>
      </c>
      <c r="CF462" s="161">
        <f>(SUMIF($E$14:$E$217,$O462,CF$14:CF$217))*('Discount Factors'!CF$13)-CF$430</f>
        <v>0</v>
      </c>
      <c r="CG462" s="161">
        <f>(SUMIF($E$14:$E$217,$O462,CG$14:CG$217))*('Discount Factors'!CG$13)-CG$430</f>
        <v>0</v>
      </c>
      <c r="CH462" s="161">
        <f>(SUMIF($E$14:$E$217,$O462,CH$14:CH$217))*('Discount Factors'!CH$13)-CH$430</f>
        <v>0</v>
      </c>
      <c r="CI462" s="161">
        <f>(SUMIF($E$14:$E$217,$O462,CI$14:CI$217))*('Discount Factors'!CI$13)-CI$430</f>
        <v>0</v>
      </c>
      <c r="CJ462" s="161">
        <f>(SUMIF($E$14:$E$217,$O462,CJ$14:CJ$217))*('Discount Factors'!CJ$13)-CJ$430</f>
        <v>0</v>
      </c>
      <c r="CK462" s="161">
        <f>(SUMIF($E$14:$E$217,$O462,CK$14:CK$217))*('Discount Factors'!CK$13)-CK$430</f>
        <v>0</v>
      </c>
      <c r="CL462" s="161">
        <f>(SUMIF($E$14:$E$217,$O462,CL$14:CL$217))*('Discount Factors'!CL$13)-CL$430</f>
        <v>0</v>
      </c>
      <c r="CM462" s="161">
        <f>(SUMIF($E$14:$E$217,$O462,CM$14:CM$217))*('Discount Factors'!CM$13)-CM$430</f>
        <v>0</v>
      </c>
      <c r="CN462" s="161">
        <f>(SUMIF($E$14:$E$217,$O462,CN$14:CN$217))*('Discount Factors'!CN$13)-CN$430</f>
        <v>0</v>
      </c>
      <c r="CO462" s="161">
        <f>(SUMIF($E$14:$E$217,$O462,CO$14:CO$217))*('Discount Factors'!CO$13)-CO$430</f>
        <v>0</v>
      </c>
      <c r="CP462" s="161">
        <f>(SUMIF($E$14:$E$217,$O462,CP$14:CP$217))*('Discount Factors'!CP$13)-CP$430</f>
        <v>0</v>
      </c>
    </row>
    <row r="463" spans="15:94" x14ac:dyDescent="0.3">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c r="BP463" s="161"/>
      <c r="BQ463" s="161"/>
      <c r="BR463" s="161"/>
      <c r="BS463" s="161"/>
      <c r="BT463" s="161"/>
      <c r="BU463" s="161"/>
      <c r="BV463" s="161"/>
      <c r="BW463" s="161"/>
      <c r="BX463" s="161"/>
      <c r="BY463" s="161"/>
      <c r="BZ463" s="161"/>
      <c r="CA463" s="161"/>
      <c r="CB463" s="161"/>
      <c r="CC463" s="161"/>
      <c r="CD463" s="161"/>
      <c r="CE463" s="161"/>
      <c r="CF463" s="161"/>
      <c r="CG463" s="161"/>
      <c r="CH463" s="161"/>
      <c r="CI463" s="161"/>
      <c r="CJ463" s="161"/>
      <c r="CK463" s="161"/>
      <c r="CL463" s="161"/>
      <c r="CM463" s="161"/>
      <c r="CN463" s="161"/>
      <c r="CO463" s="161"/>
      <c r="CP463" s="161"/>
    </row>
    <row r="464" spans="15:94" x14ac:dyDescent="0.3">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c r="BP464" s="161"/>
      <c r="BQ464" s="161"/>
      <c r="BR464" s="161"/>
      <c r="BS464" s="161"/>
      <c r="BT464" s="161"/>
      <c r="BU464" s="161"/>
      <c r="BV464" s="161"/>
      <c r="BW464" s="161"/>
      <c r="BX464" s="161"/>
      <c r="BY464" s="161"/>
      <c r="BZ464" s="161"/>
      <c r="CA464" s="161"/>
      <c r="CB464" s="161"/>
      <c r="CC464" s="161"/>
      <c r="CD464" s="161"/>
      <c r="CE464" s="161"/>
      <c r="CF464" s="161"/>
      <c r="CG464" s="161"/>
      <c r="CH464" s="161"/>
      <c r="CI464" s="161"/>
      <c r="CJ464" s="161"/>
      <c r="CK464" s="161"/>
      <c r="CL464" s="161"/>
      <c r="CM464" s="161"/>
      <c r="CN464" s="161"/>
      <c r="CO464" s="161"/>
      <c r="CP464" s="161"/>
    </row>
    <row r="465" spans="1:94" x14ac:dyDescent="0.3">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c r="BP465" s="161"/>
      <c r="BQ465" s="161"/>
      <c r="BR465" s="161"/>
      <c r="BS465" s="161"/>
      <c r="BT465" s="161"/>
      <c r="BU465" s="161"/>
      <c r="BV465" s="161"/>
      <c r="BW465" s="161"/>
      <c r="BX465" s="161"/>
      <c r="BY465" s="161"/>
      <c r="BZ465" s="161"/>
      <c r="CA465" s="161"/>
      <c r="CB465" s="161"/>
      <c r="CC465" s="161"/>
      <c r="CD465" s="161"/>
      <c r="CE465" s="161"/>
      <c r="CF465" s="161"/>
      <c r="CG465" s="161"/>
      <c r="CH465" s="161"/>
      <c r="CI465" s="161"/>
      <c r="CJ465" s="161"/>
      <c r="CK465" s="161"/>
      <c r="CL465" s="161"/>
      <c r="CM465" s="161"/>
      <c r="CN465" s="161"/>
      <c r="CO465" s="161"/>
      <c r="CP465" s="161"/>
    </row>
    <row r="466" spans="1:94" x14ac:dyDescent="0.3">
      <c r="O466" s="2" t="str">
        <f>Lists!$B$13</f>
        <v>Option 9</v>
      </c>
      <c r="P466" s="161">
        <f>(SUMIF($E$14:$E$217,$O466,P$14:P$217))*('Discount Factors'!P$13)-P$430</f>
        <v>0</v>
      </c>
      <c r="Q466" s="161">
        <f>(SUMIF($E$14:$E$217,$O466,Q$14:Q$217))*('Discount Factors'!Q$13)-Q$430</f>
        <v>0</v>
      </c>
      <c r="R466" s="161">
        <f>(SUMIF($E$14:$E$217,$O466,R$14:R$217))*('Discount Factors'!R$13)-R$430</f>
        <v>0</v>
      </c>
      <c r="S466" s="161">
        <f>(SUMIF($E$14:$E$217,$O466,S$14:S$217))*('Discount Factors'!S$13)-S$430</f>
        <v>0</v>
      </c>
      <c r="T466" s="161">
        <f>(SUMIF($E$14:$E$217,$O466,T$14:T$217))*('Discount Factors'!T$13)-T$430</f>
        <v>0</v>
      </c>
      <c r="U466" s="161">
        <f>(SUMIF($E$14:$E$217,$O466,U$14:U$217))*('Discount Factors'!U$13)-U$430</f>
        <v>0</v>
      </c>
      <c r="V466" s="161">
        <f>(SUMIF($E$14:$E$217,$O466,V$14:V$217))*('Discount Factors'!V$13)-V$430</f>
        <v>0</v>
      </c>
      <c r="W466" s="161">
        <f>(SUMIF($E$14:$E$217,$O466,W$14:W$217))*('Discount Factors'!W$13)-W$430</f>
        <v>0</v>
      </c>
      <c r="X466" s="161">
        <f>(SUMIF($E$14:$E$217,$O466,X$14:X$217))*('Discount Factors'!X$13)-X$430</f>
        <v>0</v>
      </c>
      <c r="Y466" s="161">
        <f>(SUMIF($E$14:$E$217,$O466,Y$14:Y$217))*('Discount Factors'!Y$13)-Y$430</f>
        <v>0</v>
      </c>
      <c r="Z466" s="161">
        <f>(SUMIF($E$14:$E$217,$O466,Z$14:Z$217))*('Discount Factors'!Z$13)-Z$430</f>
        <v>0</v>
      </c>
      <c r="AA466" s="161">
        <f>(SUMIF($E$14:$E$217,$O466,AA$14:AA$217))*('Discount Factors'!AA$13)-AA$430</f>
        <v>0</v>
      </c>
      <c r="AB466" s="161">
        <f>(SUMIF($E$14:$E$217,$O466,AB$14:AB$217))*('Discount Factors'!AB$13)-AB$430</f>
        <v>0</v>
      </c>
      <c r="AC466" s="161">
        <f>(SUMIF($E$14:$E$217,$O466,AC$14:AC$217))*('Discount Factors'!AC$13)-AC$430</f>
        <v>0</v>
      </c>
      <c r="AD466" s="161">
        <f>(SUMIF($E$14:$E$217,$O466,AD$14:AD$217))*('Discount Factors'!AD$13)-AD$430</f>
        <v>0</v>
      </c>
      <c r="AE466" s="161">
        <f>(SUMIF($E$14:$E$217,$O466,AE$14:AE$217))*('Discount Factors'!AE$13)-AE$430</f>
        <v>0</v>
      </c>
      <c r="AF466" s="161">
        <f>(SUMIF($E$14:$E$217,$O466,AF$14:AF$217))*('Discount Factors'!AF$13)-AF$430</f>
        <v>0</v>
      </c>
      <c r="AG466" s="161">
        <f>(SUMIF($E$14:$E$217,$O466,AG$14:AG$217))*('Discount Factors'!AG$13)-AG$430</f>
        <v>0</v>
      </c>
      <c r="AH466" s="161">
        <f>(SUMIF($E$14:$E$217,$O466,AH$14:AH$217))*('Discount Factors'!AH$13)-AH$430</f>
        <v>0</v>
      </c>
      <c r="AI466" s="161">
        <f>(SUMIF($E$14:$E$217,$O466,AI$14:AI$217))*('Discount Factors'!AI$13)-AI$430</f>
        <v>0</v>
      </c>
      <c r="AJ466" s="161">
        <f>(SUMIF($E$14:$E$217,$O466,AJ$14:AJ$217))*('Discount Factors'!AJ$13)-AJ$430</f>
        <v>0</v>
      </c>
      <c r="AK466" s="161">
        <f>(SUMIF($E$14:$E$217,$O466,AK$14:AK$217))*('Discount Factors'!AK$13)-AK$430</f>
        <v>0</v>
      </c>
      <c r="AL466" s="161">
        <f>(SUMIF($E$14:$E$217,$O466,AL$14:AL$217))*('Discount Factors'!AL$13)-AL$430</f>
        <v>0</v>
      </c>
      <c r="AM466" s="161">
        <f>(SUMIF($E$14:$E$217,$O466,AM$14:AM$217))*('Discount Factors'!AM$13)-AM$430</f>
        <v>0</v>
      </c>
      <c r="AN466" s="161">
        <f>(SUMIF($E$14:$E$217,$O466,AN$14:AN$217))*('Discount Factors'!AN$13)-AN$430</f>
        <v>0</v>
      </c>
      <c r="AO466" s="161">
        <f>(SUMIF($E$14:$E$217,$O466,AO$14:AO$217))*('Discount Factors'!AO$13)-AO$430</f>
        <v>0</v>
      </c>
      <c r="AP466" s="161">
        <f>(SUMIF($E$14:$E$217,$O466,AP$14:AP$217))*('Discount Factors'!AP$13)-AP$430</f>
        <v>0</v>
      </c>
      <c r="AQ466" s="161">
        <f>(SUMIF($E$14:$E$217,$O466,AQ$14:AQ$217))*('Discount Factors'!AQ$13)-AQ$430</f>
        <v>0</v>
      </c>
      <c r="AR466" s="161">
        <f>(SUMIF($E$14:$E$217,$O466,AR$14:AR$217))*('Discount Factors'!AR$13)-AR$430</f>
        <v>0</v>
      </c>
      <c r="AS466" s="161">
        <f>(SUMIF($E$14:$E$217,$O466,AS$14:AS$217))*('Discount Factors'!AS$13)-AS$430</f>
        <v>0</v>
      </c>
      <c r="AT466" s="161">
        <f>(SUMIF($E$14:$E$217,$O466,AT$14:AT$217))*('Discount Factors'!AT$13)-AT$430</f>
        <v>0</v>
      </c>
      <c r="AU466" s="161">
        <f>(SUMIF($E$14:$E$217,$O466,AU$14:AU$217))*('Discount Factors'!AU$13)-AU$430</f>
        <v>0</v>
      </c>
      <c r="AV466" s="161">
        <f>(SUMIF($E$14:$E$217,$O466,AV$14:AV$217))*('Discount Factors'!AV$13)-AV$430</f>
        <v>0</v>
      </c>
      <c r="AW466" s="161">
        <f>(SUMIF($E$14:$E$217,$O466,AW$14:AW$217))*('Discount Factors'!AW$13)-AW$430</f>
        <v>0</v>
      </c>
      <c r="AX466" s="161">
        <f>(SUMIF($E$14:$E$217,$O466,AX$14:AX$217))*('Discount Factors'!AX$13)-AX$430</f>
        <v>0</v>
      </c>
      <c r="AY466" s="161">
        <f>(SUMIF($E$14:$E$217,$O466,AY$14:AY$217))*('Discount Factors'!AY$13)-AY$430</f>
        <v>0</v>
      </c>
      <c r="AZ466" s="161">
        <f>(SUMIF($E$14:$E$217,$O466,AZ$14:AZ$217))*('Discount Factors'!AZ$13)-AZ$430</f>
        <v>0</v>
      </c>
      <c r="BA466" s="161">
        <f>(SUMIF($E$14:$E$217,$O466,BA$14:BA$217))*('Discount Factors'!BA$13)-BA$430</f>
        <v>0</v>
      </c>
      <c r="BB466" s="161">
        <f>(SUMIF($E$14:$E$217,$O466,BB$14:BB$217))*('Discount Factors'!BB$13)-BB$430</f>
        <v>0</v>
      </c>
      <c r="BC466" s="161">
        <f>(SUMIF($E$14:$E$217,$O466,BC$14:BC$217))*('Discount Factors'!BC$13)-BC$430</f>
        <v>0</v>
      </c>
      <c r="BD466" s="161">
        <f>(SUMIF($E$14:$E$217,$O466,BD$14:BD$217))*('Discount Factors'!BD$13)-BD$430</f>
        <v>0</v>
      </c>
      <c r="BE466" s="161">
        <f>(SUMIF($E$14:$E$217,$O466,BE$14:BE$217))*('Discount Factors'!BE$13)-BE$430</f>
        <v>0</v>
      </c>
      <c r="BF466" s="161">
        <f>(SUMIF($E$14:$E$217,$O466,BF$14:BF$217))*('Discount Factors'!BF$13)-BF$430</f>
        <v>0</v>
      </c>
      <c r="BG466" s="161">
        <f>(SUMIF($E$14:$E$217,$O466,BG$14:BG$217))*('Discount Factors'!BG$13)-BG$430</f>
        <v>0</v>
      </c>
      <c r="BH466" s="161">
        <f>(SUMIF($E$14:$E$217,$O466,BH$14:BH$217))*('Discount Factors'!BH$13)-BH$430</f>
        <v>0</v>
      </c>
      <c r="BI466" s="161">
        <f>(SUMIF($E$14:$E$217,$O466,BI$14:BI$217))*('Discount Factors'!BI$13)-BI$430</f>
        <v>0</v>
      </c>
      <c r="BJ466" s="161">
        <f>(SUMIF($E$14:$E$217,$O466,BJ$14:BJ$217))*('Discount Factors'!BJ$13)-BJ$430</f>
        <v>0</v>
      </c>
      <c r="BK466" s="161">
        <f>(SUMIF($E$14:$E$217,$O466,BK$14:BK$217))*('Discount Factors'!BK$13)-BK$430</f>
        <v>0</v>
      </c>
      <c r="BL466" s="161">
        <f>(SUMIF($E$14:$E$217,$O466,BL$14:BL$217))*('Discount Factors'!BL$13)-BL$430</f>
        <v>0</v>
      </c>
      <c r="BM466" s="161">
        <f>(SUMIF($E$14:$E$217,$O466,BM$14:BM$217))*('Discount Factors'!BM$13)-BM$430</f>
        <v>0</v>
      </c>
      <c r="BN466" s="161">
        <f>(SUMIF($E$14:$E$217,$O466,BN$14:BN$217))*('Discount Factors'!BN$13)-BN$430</f>
        <v>0</v>
      </c>
      <c r="BO466" s="161">
        <f>(SUMIF($E$14:$E$217,$O466,BO$14:BO$217))*('Discount Factors'!BO$13)-BO$430</f>
        <v>0</v>
      </c>
      <c r="BP466" s="161">
        <f>(SUMIF($E$14:$E$217,$O466,BP$14:BP$217))*('Discount Factors'!BP$13)-BP$430</f>
        <v>0</v>
      </c>
      <c r="BQ466" s="161">
        <f>(SUMIF($E$14:$E$217,$O466,BQ$14:BQ$217))*('Discount Factors'!BQ$13)-BQ$430</f>
        <v>0</v>
      </c>
      <c r="BR466" s="161">
        <f>(SUMIF($E$14:$E$217,$O466,BR$14:BR$217))*('Discount Factors'!BR$13)-BR$430</f>
        <v>0</v>
      </c>
      <c r="BS466" s="161">
        <f>(SUMIF($E$14:$E$217,$O466,BS$14:BS$217))*('Discount Factors'!BS$13)-BS$430</f>
        <v>0</v>
      </c>
      <c r="BT466" s="161">
        <f>(SUMIF($E$14:$E$217,$O466,BT$14:BT$217))*('Discount Factors'!BT$13)-BT$430</f>
        <v>0</v>
      </c>
      <c r="BU466" s="161">
        <f>(SUMIF($E$14:$E$217,$O466,BU$14:BU$217))*('Discount Factors'!BU$13)-BU$430</f>
        <v>0</v>
      </c>
      <c r="BV466" s="161">
        <f>(SUMIF($E$14:$E$217,$O466,BV$14:BV$217))*('Discount Factors'!BV$13)-BV$430</f>
        <v>0</v>
      </c>
      <c r="BW466" s="161">
        <f>(SUMIF($E$14:$E$217,$O466,BW$14:BW$217))*('Discount Factors'!BW$13)-BW$430</f>
        <v>0</v>
      </c>
      <c r="BX466" s="161">
        <f>(SUMIF($E$14:$E$217,$O466,BX$14:BX$217))*('Discount Factors'!BX$13)-BX$430</f>
        <v>0</v>
      </c>
      <c r="BY466" s="161">
        <f>(SUMIF($E$14:$E$217,$O466,BY$14:BY$217))*('Discount Factors'!BY$13)-BY$430</f>
        <v>0</v>
      </c>
      <c r="BZ466" s="161">
        <f>(SUMIF($E$14:$E$217,$O466,BZ$14:BZ$217))*('Discount Factors'!BZ$13)-BZ$430</f>
        <v>0</v>
      </c>
      <c r="CA466" s="161">
        <f>(SUMIF($E$14:$E$217,$O466,CA$14:CA$217))*('Discount Factors'!CA$13)-CA$430</f>
        <v>0</v>
      </c>
      <c r="CB466" s="161">
        <f>(SUMIF($E$14:$E$217,$O466,CB$14:CB$217))*('Discount Factors'!CB$13)-CB$430</f>
        <v>0</v>
      </c>
      <c r="CC466" s="161">
        <f>(SUMIF($E$14:$E$217,$O466,CC$14:CC$217))*('Discount Factors'!CC$13)-CC$430</f>
        <v>0</v>
      </c>
      <c r="CD466" s="161">
        <f>(SUMIF($E$14:$E$217,$O466,CD$14:CD$217))*('Discount Factors'!CD$13)-CD$430</f>
        <v>0</v>
      </c>
      <c r="CE466" s="161">
        <f>(SUMIF($E$14:$E$217,$O466,CE$14:CE$217))*('Discount Factors'!CE$13)-CE$430</f>
        <v>0</v>
      </c>
      <c r="CF466" s="161">
        <f>(SUMIF($E$14:$E$217,$O466,CF$14:CF$217))*('Discount Factors'!CF$13)-CF$430</f>
        <v>0</v>
      </c>
      <c r="CG466" s="161">
        <f>(SUMIF($E$14:$E$217,$O466,CG$14:CG$217))*('Discount Factors'!CG$13)-CG$430</f>
        <v>0</v>
      </c>
      <c r="CH466" s="161">
        <f>(SUMIF($E$14:$E$217,$O466,CH$14:CH$217))*('Discount Factors'!CH$13)-CH$430</f>
        <v>0</v>
      </c>
      <c r="CI466" s="161">
        <f>(SUMIF($E$14:$E$217,$O466,CI$14:CI$217))*('Discount Factors'!CI$13)-CI$430</f>
        <v>0</v>
      </c>
      <c r="CJ466" s="161">
        <f>(SUMIF($E$14:$E$217,$O466,CJ$14:CJ$217))*('Discount Factors'!CJ$13)-CJ$430</f>
        <v>0</v>
      </c>
      <c r="CK466" s="161">
        <f>(SUMIF($E$14:$E$217,$O466,CK$14:CK$217))*('Discount Factors'!CK$13)-CK$430</f>
        <v>0</v>
      </c>
      <c r="CL466" s="161">
        <f>(SUMIF($E$14:$E$217,$O466,CL$14:CL$217))*('Discount Factors'!CL$13)-CL$430</f>
        <v>0</v>
      </c>
      <c r="CM466" s="161">
        <f>(SUMIF($E$14:$E$217,$O466,CM$14:CM$217))*('Discount Factors'!CM$13)-CM$430</f>
        <v>0</v>
      </c>
      <c r="CN466" s="161">
        <f>(SUMIF($E$14:$E$217,$O466,CN$14:CN$217))*('Discount Factors'!CN$13)-CN$430</f>
        <v>0</v>
      </c>
      <c r="CO466" s="161">
        <f>(SUMIF($E$14:$E$217,$O466,CO$14:CO$217))*('Discount Factors'!CO$13)-CO$430</f>
        <v>0</v>
      </c>
      <c r="CP466" s="161">
        <f>(SUMIF($E$14:$E$217,$O466,CP$14:CP$217))*('Discount Factors'!CP$13)-CP$430</f>
        <v>0</v>
      </c>
    </row>
    <row r="467" spans="1:94" x14ac:dyDescent="0.3">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c r="BP467" s="161"/>
      <c r="BQ467" s="161"/>
      <c r="BR467" s="161"/>
      <c r="BS467" s="161"/>
      <c r="BT467" s="161"/>
      <c r="BU467" s="161"/>
      <c r="BV467" s="161"/>
      <c r="BW467" s="161"/>
      <c r="BX467" s="161"/>
      <c r="BY467" s="161"/>
      <c r="BZ467" s="161"/>
      <c r="CA467" s="161"/>
      <c r="CB467" s="161"/>
      <c r="CC467" s="161"/>
      <c r="CD467" s="161"/>
      <c r="CE467" s="161"/>
      <c r="CF467" s="161"/>
      <c r="CG467" s="161"/>
      <c r="CH467" s="161"/>
      <c r="CI467" s="161"/>
      <c r="CJ467" s="161"/>
      <c r="CK467" s="161"/>
      <c r="CL467" s="161"/>
      <c r="CM467" s="161"/>
      <c r="CN467" s="161"/>
      <c r="CO467" s="161"/>
      <c r="CP467" s="161"/>
    </row>
    <row r="468" spans="1:94" x14ac:dyDescent="0.3">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c r="BP468" s="161"/>
      <c r="BQ468" s="161"/>
      <c r="BR468" s="161"/>
      <c r="BS468" s="161"/>
      <c r="BT468" s="161"/>
      <c r="BU468" s="161"/>
      <c r="BV468" s="161"/>
      <c r="BW468" s="161"/>
      <c r="BX468" s="161"/>
      <c r="BY468" s="161"/>
      <c r="BZ468" s="161"/>
      <c r="CA468" s="161"/>
      <c r="CB468" s="161"/>
      <c r="CC468" s="161"/>
      <c r="CD468" s="161"/>
      <c r="CE468" s="161"/>
      <c r="CF468" s="161"/>
      <c r="CG468" s="161"/>
      <c r="CH468" s="161"/>
      <c r="CI468" s="161"/>
      <c r="CJ468" s="161"/>
      <c r="CK468" s="161"/>
      <c r="CL468" s="161"/>
      <c r="CM468" s="161"/>
      <c r="CN468" s="161"/>
      <c r="CO468" s="161"/>
      <c r="CP468" s="161"/>
    </row>
    <row r="469" spans="1:94" x14ac:dyDescent="0.3">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c r="BP469" s="161"/>
      <c r="BQ469" s="161"/>
      <c r="BR469" s="161"/>
      <c r="BS469" s="161"/>
      <c r="BT469" s="161"/>
      <c r="BU469" s="161"/>
      <c r="BV469" s="161"/>
      <c r="BW469" s="161"/>
      <c r="BX469" s="161"/>
      <c r="BY469" s="161"/>
      <c r="BZ469" s="161"/>
      <c r="CA469" s="161"/>
      <c r="CB469" s="161"/>
      <c r="CC469" s="161"/>
      <c r="CD469" s="161"/>
      <c r="CE469" s="161"/>
      <c r="CF469" s="161"/>
      <c r="CG469" s="161"/>
      <c r="CH469" s="161"/>
      <c r="CI469" s="161"/>
      <c r="CJ469" s="161"/>
      <c r="CK469" s="161"/>
      <c r="CL469" s="161"/>
      <c r="CM469" s="161"/>
      <c r="CN469" s="161"/>
      <c r="CO469" s="161"/>
      <c r="CP469" s="161"/>
    </row>
    <row r="470" spans="1:94" x14ac:dyDescent="0.3">
      <c r="O470" s="2" t="str">
        <f>Lists!$B$14</f>
        <v>Option 10</v>
      </c>
      <c r="P470" s="161">
        <f>(SUMIF($E$14:$E$217,$O470,P$14:P$217))*('Discount Factors'!P$13)-P$430</f>
        <v>0</v>
      </c>
      <c r="Q470" s="161">
        <f>(SUMIF($E$14:$E$217,$O470,Q$14:Q$217))*('Discount Factors'!Q$13)-Q$430</f>
        <v>0</v>
      </c>
      <c r="R470" s="161">
        <f>(SUMIF($E$14:$E$217,$O470,R$14:R$217))*('Discount Factors'!R$13)-R$430</f>
        <v>0</v>
      </c>
      <c r="S470" s="161">
        <f>(SUMIF($E$14:$E$217,$O470,S$14:S$217))*('Discount Factors'!S$13)-S$430</f>
        <v>0</v>
      </c>
      <c r="T470" s="161">
        <f>(SUMIF($E$14:$E$217,$O470,T$14:T$217))*('Discount Factors'!T$13)-T$430</f>
        <v>0</v>
      </c>
      <c r="U470" s="161">
        <f>(SUMIF($E$14:$E$217,$O470,U$14:U$217))*('Discount Factors'!U$13)-U$430</f>
        <v>0</v>
      </c>
      <c r="V470" s="161">
        <f>(SUMIF($E$14:$E$217,$O470,V$14:V$217))*('Discount Factors'!V$13)-V$430</f>
        <v>0</v>
      </c>
      <c r="W470" s="161">
        <f>(SUMIF($E$14:$E$217,$O470,W$14:W$217))*('Discount Factors'!W$13)-W$430</f>
        <v>0</v>
      </c>
      <c r="X470" s="161">
        <f>(SUMIF($E$14:$E$217,$O470,X$14:X$217))*('Discount Factors'!X$13)-X$430</f>
        <v>0</v>
      </c>
      <c r="Y470" s="161">
        <f>(SUMIF($E$14:$E$217,$O470,Y$14:Y$217))*('Discount Factors'!Y$13)-Y$430</f>
        <v>0</v>
      </c>
      <c r="Z470" s="161">
        <f>(SUMIF($E$14:$E$217,$O470,Z$14:Z$217))*('Discount Factors'!Z$13)-Z$430</f>
        <v>0</v>
      </c>
      <c r="AA470" s="161">
        <f>(SUMIF($E$14:$E$217,$O470,AA$14:AA$217))*('Discount Factors'!AA$13)-AA$430</f>
        <v>0</v>
      </c>
      <c r="AB470" s="161">
        <f>(SUMIF($E$14:$E$217,$O470,AB$14:AB$217))*('Discount Factors'!AB$13)-AB$430</f>
        <v>0</v>
      </c>
      <c r="AC470" s="161">
        <f>(SUMIF($E$14:$E$217,$O470,AC$14:AC$217))*('Discount Factors'!AC$13)-AC$430</f>
        <v>0</v>
      </c>
      <c r="AD470" s="161">
        <f>(SUMIF($E$14:$E$217,$O470,AD$14:AD$217))*('Discount Factors'!AD$13)-AD$430</f>
        <v>0</v>
      </c>
      <c r="AE470" s="161">
        <f>(SUMIF($E$14:$E$217,$O470,AE$14:AE$217))*('Discount Factors'!AE$13)-AE$430</f>
        <v>0</v>
      </c>
      <c r="AF470" s="161">
        <f>(SUMIF($E$14:$E$217,$O470,AF$14:AF$217))*('Discount Factors'!AF$13)-AF$430</f>
        <v>0</v>
      </c>
      <c r="AG470" s="161">
        <f>(SUMIF($E$14:$E$217,$O470,AG$14:AG$217))*('Discount Factors'!AG$13)-AG$430</f>
        <v>0</v>
      </c>
      <c r="AH470" s="161">
        <f>(SUMIF($E$14:$E$217,$O470,AH$14:AH$217))*('Discount Factors'!AH$13)-AH$430</f>
        <v>0</v>
      </c>
      <c r="AI470" s="161">
        <f>(SUMIF($E$14:$E$217,$O470,AI$14:AI$217))*('Discount Factors'!AI$13)-AI$430</f>
        <v>0</v>
      </c>
      <c r="AJ470" s="161">
        <f>(SUMIF($E$14:$E$217,$O470,AJ$14:AJ$217))*('Discount Factors'!AJ$13)-AJ$430</f>
        <v>0</v>
      </c>
      <c r="AK470" s="161">
        <f>(SUMIF($E$14:$E$217,$O470,AK$14:AK$217))*('Discount Factors'!AK$13)-AK$430</f>
        <v>0</v>
      </c>
      <c r="AL470" s="161">
        <f>(SUMIF($E$14:$E$217,$O470,AL$14:AL$217))*('Discount Factors'!AL$13)-AL$430</f>
        <v>0</v>
      </c>
      <c r="AM470" s="161">
        <f>(SUMIF($E$14:$E$217,$O470,AM$14:AM$217))*('Discount Factors'!AM$13)-AM$430</f>
        <v>0</v>
      </c>
      <c r="AN470" s="161">
        <f>(SUMIF($E$14:$E$217,$O470,AN$14:AN$217))*('Discount Factors'!AN$13)-AN$430</f>
        <v>0</v>
      </c>
      <c r="AO470" s="161">
        <f>(SUMIF($E$14:$E$217,$O470,AO$14:AO$217))*('Discount Factors'!AO$13)-AO$430</f>
        <v>0</v>
      </c>
      <c r="AP470" s="161">
        <f>(SUMIF($E$14:$E$217,$O470,AP$14:AP$217))*('Discount Factors'!AP$13)-AP$430</f>
        <v>0</v>
      </c>
      <c r="AQ470" s="161">
        <f>(SUMIF($E$14:$E$217,$O470,AQ$14:AQ$217))*('Discount Factors'!AQ$13)-AQ$430</f>
        <v>0</v>
      </c>
      <c r="AR470" s="161">
        <f>(SUMIF($E$14:$E$217,$O470,AR$14:AR$217))*('Discount Factors'!AR$13)-AR$430</f>
        <v>0</v>
      </c>
      <c r="AS470" s="161">
        <f>(SUMIF($E$14:$E$217,$O470,AS$14:AS$217))*('Discount Factors'!AS$13)-AS$430</f>
        <v>0</v>
      </c>
      <c r="AT470" s="161">
        <f>(SUMIF($E$14:$E$217,$O470,AT$14:AT$217))*('Discount Factors'!AT$13)-AT$430</f>
        <v>0</v>
      </c>
      <c r="AU470" s="161">
        <f>(SUMIF($E$14:$E$217,$O470,AU$14:AU$217))*('Discount Factors'!AU$13)-AU$430</f>
        <v>0</v>
      </c>
      <c r="AV470" s="161">
        <f>(SUMIF($E$14:$E$217,$O470,AV$14:AV$217))*('Discount Factors'!AV$13)-AV$430</f>
        <v>0</v>
      </c>
      <c r="AW470" s="161">
        <f>(SUMIF($E$14:$E$217,$O470,AW$14:AW$217))*('Discount Factors'!AW$13)-AW$430</f>
        <v>0</v>
      </c>
      <c r="AX470" s="161">
        <f>(SUMIF($E$14:$E$217,$O470,AX$14:AX$217))*('Discount Factors'!AX$13)-AX$430</f>
        <v>0</v>
      </c>
      <c r="AY470" s="161">
        <f>(SUMIF($E$14:$E$217,$O470,AY$14:AY$217))*('Discount Factors'!AY$13)-AY$430</f>
        <v>0</v>
      </c>
      <c r="AZ470" s="161">
        <f>(SUMIF($E$14:$E$217,$O470,AZ$14:AZ$217))*('Discount Factors'!AZ$13)-AZ$430</f>
        <v>0</v>
      </c>
      <c r="BA470" s="161">
        <f>(SUMIF($E$14:$E$217,$O470,BA$14:BA$217))*('Discount Factors'!BA$13)-BA$430</f>
        <v>0</v>
      </c>
      <c r="BB470" s="161">
        <f>(SUMIF($E$14:$E$217,$O470,BB$14:BB$217))*('Discount Factors'!BB$13)-BB$430</f>
        <v>0</v>
      </c>
      <c r="BC470" s="161">
        <f>(SUMIF($E$14:$E$217,$O470,BC$14:BC$217))*('Discount Factors'!BC$13)-BC$430</f>
        <v>0</v>
      </c>
      <c r="BD470" s="161">
        <f>(SUMIF($E$14:$E$217,$O470,BD$14:BD$217))*('Discount Factors'!BD$13)-BD$430</f>
        <v>0</v>
      </c>
      <c r="BE470" s="161">
        <f>(SUMIF($E$14:$E$217,$O470,BE$14:BE$217))*('Discount Factors'!BE$13)-BE$430</f>
        <v>0</v>
      </c>
      <c r="BF470" s="161">
        <f>(SUMIF($E$14:$E$217,$O470,BF$14:BF$217))*('Discount Factors'!BF$13)-BF$430</f>
        <v>0</v>
      </c>
      <c r="BG470" s="161">
        <f>(SUMIF($E$14:$E$217,$O470,BG$14:BG$217))*('Discount Factors'!BG$13)-BG$430</f>
        <v>0</v>
      </c>
      <c r="BH470" s="161">
        <f>(SUMIF($E$14:$E$217,$O470,BH$14:BH$217))*('Discount Factors'!BH$13)-BH$430</f>
        <v>0</v>
      </c>
      <c r="BI470" s="161">
        <f>(SUMIF($E$14:$E$217,$O470,BI$14:BI$217))*('Discount Factors'!BI$13)-BI$430</f>
        <v>0</v>
      </c>
      <c r="BJ470" s="161">
        <f>(SUMIF($E$14:$E$217,$O470,BJ$14:BJ$217))*('Discount Factors'!BJ$13)-BJ$430</f>
        <v>0</v>
      </c>
      <c r="BK470" s="161">
        <f>(SUMIF($E$14:$E$217,$O470,BK$14:BK$217))*('Discount Factors'!BK$13)-BK$430</f>
        <v>0</v>
      </c>
      <c r="BL470" s="161">
        <f>(SUMIF($E$14:$E$217,$O470,BL$14:BL$217))*('Discount Factors'!BL$13)-BL$430</f>
        <v>0</v>
      </c>
      <c r="BM470" s="161">
        <f>(SUMIF($E$14:$E$217,$O470,BM$14:BM$217))*('Discount Factors'!BM$13)-BM$430</f>
        <v>0</v>
      </c>
      <c r="BN470" s="161">
        <f>(SUMIF($E$14:$E$217,$O470,BN$14:BN$217))*('Discount Factors'!BN$13)-BN$430</f>
        <v>0</v>
      </c>
      <c r="BO470" s="161">
        <f>(SUMIF($E$14:$E$217,$O470,BO$14:BO$217))*('Discount Factors'!BO$13)-BO$430</f>
        <v>0</v>
      </c>
      <c r="BP470" s="161">
        <f>(SUMIF($E$14:$E$217,$O470,BP$14:BP$217))*('Discount Factors'!BP$13)-BP$430</f>
        <v>0</v>
      </c>
      <c r="BQ470" s="161">
        <f>(SUMIF($E$14:$E$217,$O470,BQ$14:BQ$217))*('Discount Factors'!BQ$13)-BQ$430</f>
        <v>0</v>
      </c>
      <c r="BR470" s="161">
        <f>(SUMIF($E$14:$E$217,$O470,BR$14:BR$217))*('Discount Factors'!BR$13)-BR$430</f>
        <v>0</v>
      </c>
      <c r="BS470" s="161">
        <f>(SUMIF($E$14:$E$217,$O470,BS$14:BS$217))*('Discount Factors'!BS$13)-BS$430</f>
        <v>0</v>
      </c>
      <c r="BT470" s="161">
        <f>(SUMIF($E$14:$E$217,$O470,BT$14:BT$217))*('Discount Factors'!BT$13)-BT$430</f>
        <v>0</v>
      </c>
      <c r="BU470" s="161">
        <f>(SUMIF($E$14:$E$217,$O470,BU$14:BU$217))*('Discount Factors'!BU$13)-BU$430</f>
        <v>0</v>
      </c>
      <c r="BV470" s="161">
        <f>(SUMIF($E$14:$E$217,$O470,BV$14:BV$217))*('Discount Factors'!BV$13)-BV$430</f>
        <v>0</v>
      </c>
      <c r="BW470" s="161">
        <f>(SUMIF($E$14:$E$217,$O470,BW$14:BW$217))*('Discount Factors'!BW$13)-BW$430</f>
        <v>0</v>
      </c>
      <c r="BX470" s="161">
        <f>(SUMIF($E$14:$E$217,$O470,BX$14:BX$217))*('Discount Factors'!BX$13)-BX$430</f>
        <v>0</v>
      </c>
      <c r="BY470" s="161">
        <f>(SUMIF($E$14:$E$217,$O470,BY$14:BY$217))*('Discount Factors'!BY$13)-BY$430</f>
        <v>0</v>
      </c>
      <c r="BZ470" s="161">
        <f>(SUMIF($E$14:$E$217,$O470,BZ$14:BZ$217))*('Discount Factors'!BZ$13)-BZ$430</f>
        <v>0</v>
      </c>
      <c r="CA470" s="161">
        <f>(SUMIF($E$14:$E$217,$O470,CA$14:CA$217))*('Discount Factors'!CA$13)-CA$430</f>
        <v>0</v>
      </c>
      <c r="CB470" s="161">
        <f>(SUMIF($E$14:$E$217,$O470,CB$14:CB$217))*('Discount Factors'!CB$13)-CB$430</f>
        <v>0</v>
      </c>
      <c r="CC470" s="161">
        <f>(SUMIF($E$14:$E$217,$O470,CC$14:CC$217))*('Discount Factors'!CC$13)-CC$430</f>
        <v>0</v>
      </c>
      <c r="CD470" s="161">
        <f>(SUMIF($E$14:$E$217,$O470,CD$14:CD$217))*('Discount Factors'!CD$13)-CD$430</f>
        <v>0</v>
      </c>
      <c r="CE470" s="161">
        <f>(SUMIF($E$14:$E$217,$O470,CE$14:CE$217))*('Discount Factors'!CE$13)-CE$430</f>
        <v>0</v>
      </c>
      <c r="CF470" s="161">
        <f>(SUMIF($E$14:$E$217,$O470,CF$14:CF$217))*('Discount Factors'!CF$13)-CF$430</f>
        <v>0</v>
      </c>
      <c r="CG470" s="161">
        <f>(SUMIF($E$14:$E$217,$O470,CG$14:CG$217))*('Discount Factors'!CG$13)-CG$430</f>
        <v>0</v>
      </c>
      <c r="CH470" s="161">
        <f>(SUMIF($E$14:$E$217,$O470,CH$14:CH$217))*('Discount Factors'!CH$13)-CH$430</f>
        <v>0</v>
      </c>
      <c r="CI470" s="161">
        <f>(SUMIF($E$14:$E$217,$O470,CI$14:CI$217))*('Discount Factors'!CI$13)-CI$430</f>
        <v>0</v>
      </c>
      <c r="CJ470" s="161">
        <f>(SUMIF($E$14:$E$217,$O470,CJ$14:CJ$217))*('Discount Factors'!CJ$13)-CJ$430</f>
        <v>0</v>
      </c>
      <c r="CK470" s="161">
        <f>(SUMIF($E$14:$E$217,$O470,CK$14:CK$217))*('Discount Factors'!CK$13)-CK$430</f>
        <v>0</v>
      </c>
      <c r="CL470" s="161">
        <f>(SUMIF($E$14:$E$217,$O470,CL$14:CL$217))*('Discount Factors'!CL$13)-CL$430</f>
        <v>0</v>
      </c>
      <c r="CM470" s="161">
        <f>(SUMIF($E$14:$E$217,$O470,CM$14:CM$217))*('Discount Factors'!CM$13)-CM$430</f>
        <v>0</v>
      </c>
      <c r="CN470" s="161">
        <f>(SUMIF($E$14:$E$217,$O470,CN$14:CN$217))*('Discount Factors'!CN$13)-CN$430</f>
        <v>0</v>
      </c>
      <c r="CO470" s="161">
        <f>(SUMIF($E$14:$E$217,$O470,CO$14:CO$217))*('Discount Factors'!CO$13)-CO$430</f>
        <v>0</v>
      </c>
      <c r="CP470" s="161">
        <f>(SUMIF($E$14:$E$217,$O470,CP$14:CP$217))*('Discount Factors'!CP$13)-CP$430</f>
        <v>0</v>
      </c>
    </row>
    <row r="471" spans="1:94" x14ac:dyDescent="0.3">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c r="BP471" s="161"/>
      <c r="BQ471" s="161"/>
      <c r="BR471" s="161"/>
      <c r="BS471" s="161"/>
      <c r="BT471" s="161"/>
      <c r="BU471" s="161"/>
      <c r="BV471" s="161"/>
      <c r="BW471" s="161"/>
      <c r="BX471" s="161"/>
      <c r="BY471" s="161"/>
      <c r="BZ471" s="161"/>
      <c r="CA471" s="161"/>
      <c r="CB471" s="161"/>
      <c r="CC471" s="161"/>
      <c r="CD471" s="161"/>
      <c r="CE471" s="161"/>
      <c r="CF471" s="161"/>
      <c r="CG471" s="161"/>
      <c r="CH471" s="161"/>
      <c r="CI471" s="161"/>
      <c r="CJ471" s="161"/>
      <c r="CK471" s="161"/>
      <c r="CL471" s="161"/>
      <c r="CM471" s="161"/>
      <c r="CN471" s="161"/>
      <c r="CO471" s="161"/>
      <c r="CP471" s="161"/>
    </row>
    <row r="472" spans="1:94" x14ac:dyDescent="0.3">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c r="BP472" s="161"/>
      <c r="BQ472" s="161"/>
      <c r="BR472" s="161"/>
      <c r="BS472" s="161"/>
      <c r="BT472" s="161"/>
      <c r="BU472" s="161"/>
      <c r="BV472" s="161"/>
      <c r="BW472" s="161"/>
      <c r="BX472" s="161"/>
      <c r="BY472" s="161"/>
      <c r="BZ472" s="161"/>
      <c r="CA472" s="161"/>
      <c r="CB472" s="161"/>
      <c r="CC472" s="161"/>
      <c r="CD472" s="161"/>
      <c r="CE472" s="161"/>
      <c r="CF472" s="161"/>
      <c r="CG472" s="161"/>
      <c r="CH472" s="161"/>
      <c r="CI472" s="161"/>
      <c r="CJ472" s="161"/>
      <c r="CK472" s="161"/>
      <c r="CL472" s="161"/>
      <c r="CM472" s="161"/>
      <c r="CN472" s="161"/>
      <c r="CO472" s="161"/>
      <c r="CP472" s="161"/>
    </row>
    <row r="473" spans="1:94" x14ac:dyDescent="0.3">
      <c r="A473" s="4" t="s">
        <v>172</v>
      </c>
      <c r="B473" s="4"/>
      <c r="C473" s="4"/>
      <c r="D473" s="4"/>
      <c r="E473" s="4"/>
      <c r="F473" s="4"/>
      <c r="G473" s="4"/>
      <c r="H473" s="4"/>
      <c r="I473" s="4"/>
      <c r="J473" s="4"/>
      <c r="K473" s="4"/>
      <c r="L473" s="4"/>
      <c r="M473" s="4"/>
      <c r="N473" s="4"/>
      <c r="O473" s="4"/>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c r="CI473" s="163"/>
      <c r="CJ473" s="163"/>
      <c r="CK473" s="163"/>
      <c r="CL473" s="163"/>
      <c r="CM473" s="163"/>
      <c r="CN473" s="163"/>
      <c r="CO473" s="163"/>
      <c r="CP473" s="163"/>
    </row>
    <row r="474" spans="1:94" x14ac:dyDescent="0.3">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c r="BP474" s="161"/>
      <c r="BQ474" s="161"/>
      <c r="BR474" s="161"/>
      <c r="BS474" s="161"/>
      <c r="BT474" s="161"/>
      <c r="BU474" s="161"/>
      <c r="BV474" s="161"/>
      <c r="BW474" s="161"/>
      <c r="BX474" s="161"/>
      <c r="BY474" s="161"/>
      <c r="BZ474" s="161"/>
      <c r="CA474" s="161"/>
      <c r="CB474" s="161"/>
      <c r="CC474" s="161"/>
      <c r="CD474" s="161"/>
      <c r="CE474" s="161"/>
      <c r="CF474" s="161"/>
      <c r="CG474" s="161"/>
      <c r="CH474" s="161"/>
      <c r="CI474" s="161"/>
      <c r="CJ474" s="161"/>
      <c r="CK474" s="161"/>
      <c r="CL474" s="161"/>
      <c r="CM474" s="161"/>
      <c r="CN474" s="161"/>
      <c r="CO474" s="161"/>
      <c r="CP474" s="161"/>
    </row>
    <row r="475" spans="1:94" x14ac:dyDescent="0.3">
      <c r="O475" s="2" t="str">
        <f>Lists!$B$4</f>
        <v>Base Case</v>
      </c>
      <c r="P475" s="161">
        <f>(SUMIF($E$224:$E$427,$O475,P$224:P$427))*'Discount Factors'!P$13</f>
        <v>0</v>
      </c>
      <c r="Q475" s="161">
        <f>(SUMIF($E$224:$E$427,$O475,Q$224:Q$427))*'Discount Factors'!Q$13</f>
        <v>0</v>
      </c>
      <c r="R475" s="161">
        <f>(SUMIF($E$224:$E$427,$O475,R$224:R$427))*'Discount Factors'!R$13</f>
        <v>0</v>
      </c>
      <c r="S475" s="161">
        <f>(SUMIF($E$224:$E$427,$O475,S$224:S$427))*'Discount Factors'!S$13</f>
        <v>0</v>
      </c>
      <c r="T475" s="161">
        <f>(SUMIF($E$224:$E$427,$O475,T$224:T$427))*'Discount Factors'!T$13</f>
        <v>0</v>
      </c>
      <c r="U475" s="161">
        <f>(SUMIF($E$224:$E$427,$O475,U$224:U$427))*'Discount Factors'!U$13</f>
        <v>0</v>
      </c>
      <c r="V475" s="161">
        <f>(SUMIF($E$224:$E$427,$O475,V$224:V$427))*'Discount Factors'!V$13</f>
        <v>0</v>
      </c>
      <c r="W475" s="161">
        <f>(SUMIF($E$224:$E$427,$O475,W$224:W$427))*'Discount Factors'!W$13</f>
        <v>0</v>
      </c>
      <c r="X475" s="161">
        <f>(SUMIF($E$224:$E$427,$O475,X$224:X$427))*'Discount Factors'!X$13</f>
        <v>0</v>
      </c>
      <c r="Y475" s="161">
        <f>(SUMIF($E$224:$E$427,$O475,Y$224:Y$427))*'Discount Factors'!Y$13</f>
        <v>0</v>
      </c>
      <c r="Z475" s="161">
        <f>(SUMIF($E$224:$E$427,$O475,Z$224:Z$427))*'Discount Factors'!Z$13</f>
        <v>0</v>
      </c>
      <c r="AA475" s="161">
        <f>(SUMIF($E$224:$E$427,$O475,AA$224:AA$427))*'Discount Factors'!AA$13</f>
        <v>0</v>
      </c>
      <c r="AB475" s="161">
        <f>(SUMIF($E$224:$E$427,$O475,AB$224:AB$427))*'Discount Factors'!AB$13</f>
        <v>0</v>
      </c>
      <c r="AC475" s="161">
        <f>(SUMIF($E$224:$E$427,$O475,AC$224:AC$427))*'Discount Factors'!AC$13</f>
        <v>0</v>
      </c>
      <c r="AD475" s="161">
        <f>(SUMIF($E$224:$E$427,$O475,AD$224:AD$427))*'Discount Factors'!AD$13</f>
        <v>0</v>
      </c>
      <c r="AE475" s="161">
        <f>(SUMIF($E$224:$E$427,$O475,AE$224:AE$427))*'Discount Factors'!AE$13</f>
        <v>0</v>
      </c>
      <c r="AF475" s="161">
        <f>(SUMIF($E$224:$E$427,$O475,AF$224:AF$427))*'Discount Factors'!AF$13</f>
        <v>0</v>
      </c>
      <c r="AG475" s="161">
        <f>(SUMIF($E$224:$E$427,$O475,AG$224:AG$427))*'Discount Factors'!AG$13</f>
        <v>0</v>
      </c>
      <c r="AH475" s="161">
        <f>(SUMIF($E$224:$E$427,$O475,AH$224:AH$427))*'Discount Factors'!AH$13</f>
        <v>0</v>
      </c>
      <c r="AI475" s="161">
        <f>(SUMIF($E$224:$E$427,$O475,AI$224:AI$427))*'Discount Factors'!AI$13</f>
        <v>0</v>
      </c>
      <c r="AJ475" s="161">
        <f>(SUMIF($E$224:$E$427,$O475,AJ$224:AJ$427))*'Discount Factors'!AJ$13</f>
        <v>0</v>
      </c>
      <c r="AK475" s="161">
        <f>(SUMIF($E$224:$E$427,$O475,AK$224:AK$427))*'Discount Factors'!AK$13</f>
        <v>0</v>
      </c>
      <c r="AL475" s="161">
        <f>(SUMIF($E$224:$E$427,$O475,AL$224:AL$427))*'Discount Factors'!AL$13</f>
        <v>0</v>
      </c>
      <c r="AM475" s="161">
        <f>(SUMIF($E$224:$E$427,$O475,AM$224:AM$427))*'Discount Factors'!AM$13</f>
        <v>0</v>
      </c>
      <c r="AN475" s="161">
        <f>(SUMIF($E$224:$E$427,$O475,AN$224:AN$427))*'Discount Factors'!AN$13</f>
        <v>0</v>
      </c>
      <c r="AO475" s="161">
        <f>(SUMIF($E$224:$E$427,$O475,AO$224:AO$427))*'Discount Factors'!AO$13</f>
        <v>0</v>
      </c>
      <c r="AP475" s="161">
        <f>(SUMIF($E$224:$E$427,$O475,AP$224:AP$427))*'Discount Factors'!AP$13</f>
        <v>0</v>
      </c>
      <c r="AQ475" s="161">
        <f>(SUMIF($E$224:$E$427,$O475,AQ$224:AQ$427))*'Discount Factors'!AQ$13</f>
        <v>0</v>
      </c>
      <c r="AR475" s="161">
        <f>(SUMIF($E$224:$E$427,$O475,AR$224:AR$427))*'Discount Factors'!AR$13</f>
        <v>0</v>
      </c>
      <c r="AS475" s="161">
        <f>(SUMIF($E$224:$E$427,$O475,AS$224:AS$427))*'Discount Factors'!AS$13</f>
        <v>0</v>
      </c>
      <c r="AT475" s="161">
        <f>(SUMIF($E$224:$E$427,$O475,AT$224:AT$427))*'Discount Factors'!AT$13</f>
        <v>0</v>
      </c>
      <c r="AU475" s="161">
        <f>(SUMIF($E$224:$E$427,$O475,AU$224:AU$427))*'Discount Factors'!AU$13</f>
        <v>0</v>
      </c>
      <c r="AV475" s="161">
        <f>(SUMIF($E$224:$E$427,$O475,AV$224:AV$427))*'Discount Factors'!AV$13</f>
        <v>0</v>
      </c>
      <c r="AW475" s="161">
        <f>(SUMIF($E$224:$E$427,$O475,AW$224:AW$427))*'Discount Factors'!AW$13</f>
        <v>0</v>
      </c>
      <c r="AX475" s="161">
        <f>(SUMIF($E$224:$E$427,$O475,AX$224:AX$427))*'Discount Factors'!AX$13</f>
        <v>0</v>
      </c>
      <c r="AY475" s="161">
        <f>(SUMIF($E$224:$E$427,$O475,AY$224:AY$427))*'Discount Factors'!AY$13</f>
        <v>0</v>
      </c>
      <c r="AZ475" s="161">
        <f>(SUMIF($E$224:$E$427,$O475,AZ$224:AZ$427))*'Discount Factors'!AZ$13</f>
        <v>0</v>
      </c>
      <c r="BA475" s="161">
        <f>(SUMIF($E$224:$E$427,$O475,BA$224:BA$427))*'Discount Factors'!BA$13</f>
        <v>0</v>
      </c>
      <c r="BB475" s="161">
        <f>(SUMIF($E$224:$E$427,$O475,BB$224:BB$427))*'Discount Factors'!BB$13</f>
        <v>0</v>
      </c>
      <c r="BC475" s="161">
        <f>(SUMIF($E$224:$E$427,$O475,BC$224:BC$427))*'Discount Factors'!BC$13</f>
        <v>0</v>
      </c>
      <c r="BD475" s="161">
        <f>(SUMIF($E$224:$E$427,$O475,BD$224:BD$427))*'Discount Factors'!BD$13</f>
        <v>0</v>
      </c>
      <c r="BE475" s="161">
        <f>(SUMIF($E$224:$E$427,$O475,BE$224:BE$427))*'Discount Factors'!BE$13</f>
        <v>0</v>
      </c>
      <c r="BF475" s="161">
        <f>(SUMIF($E$224:$E$427,$O475,BF$224:BF$427))*'Discount Factors'!BF$13</f>
        <v>0</v>
      </c>
      <c r="BG475" s="161">
        <f>(SUMIF($E$224:$E$427,$O475,BG$224:BG$427))*'Discount Factors'!BG$13</f>
        <v>0</v>
      </c>
      <c r="BH475" s="161">
        <f>(SUMIF($E$224:$E$427,$O475,BH$224:BH$427))*'Discount Factors'!BH$13</f>
        <v>0</v>
      </c>
      <c r="BI475" s="161">
        <f>(SUMIF($E$224:$E$427,$O475,BI$224:BI$427))*'Discount Factors'!BI$13</f>
        <v>0</v>
      </c>
      <c r="BJ475" s="161">
        <f>(SUMIF($E$224:$E$427,$O475,BJ$224:BJ$427))*'Discount Factors'!BJ$13</f>
        <v>0</v>
      </c>
      <c r="BK475" s="161">
        <f>(SUMIF($E$224:$E$427,$O475,BK$224:BK$427))*'Discount Factors'!BK$13</f>
        <v>0</v>
      </c>
      <c r="BL475" s="161">
        <f>(SUMIF($E$224:$E$427,$O475,BL$224:BL$427))*'Discount Factors'!BL$13</f>
        <v>0</v>
      </c>
      <c r="BM475" s="161">
        <f>(SUMIF($E$224:$E$427,$O475,BM$224:BM$427))*'Discount Factors'!BM$13</f>
        <v>0</v>
      </c>
      <c r="BN475" s="161">
        <f>(SUMIF($E$224:$E$427,$O475,BN$224:BN$427))*'Discount Factors'!BN$13</f>
        <v>0</v>
      </c>
      <c r="BO475" s="161">
        <f>(SUMIF($E$224:$E$427,$O475,BO$224:BO$427))*'Discount Factors'!BO$13</f>
        <v>0</v>
      </c>
      <c r="BP475" s="161">
        <f>(SUMIF($E$224:$E$427,$O475,BP$224:BP$427))*'Discount Factors'!BP$13</f>
        <v>0</v>
      </c>
      <c r="BQ475" s="161">
        <f>(SUMIF($E$224:$E$427,$O475,BQ$224:BQ$427))*'Discount Factors'!BQ$13</f>
        <v>0</v>
      </c>
      <c r="BR475" s="161">
        <f>(SUMIF($E$224:$E$427,$O475,BR$224:BR$427))*'Discount Factors'!BR$13</f>
        <v>0</v>
      </c>
      <c r="BS475" s="161">
        <f>(SUMIF($E$224:$E$427,$O475,BS$224:BS$427))*'Discount Factors'!BS$13</f>
        <v>0</v>
      </c>
      <c r="BT475" s="161">
        <f>(SUMIF($E$224:$E$427,$O475,BT$224:BT$427))*'Discount Factors'!BT$13</f>
        <v>0</v>
      </c>
      <c r="BU475" s="161">
        <f>(SUMIF($E$224:$E$427,$O475,BU$224:BU$427))*'Discount Factors'!BU$13</f>
        <v>0</v>
      </c>
      <c r="BV475" s="161">
        <f>(SUMIF($E$224:$E$427,$O475,BV$224:BV$427))*'Discount Factors'!BV$13</f>
        <v>0</v>
      </c>
      <c r="BW475" s="161">
        <f>(SUMIF($E$224:$E$427,$O475,BW$224:BW$427))*'Discount Factors'!BW$13</f>
        <v>0</v>
      </c>
      <c r="BX475" s="161">
        <f>(SUMIF($E$224:$E$427,$O475,BX$224:BX$427))*'Discount Factors'!BX$13</f>
        <v>0</v>
      </c>
      <c r="BY475" s="161">
        <f>(SUMIF($E$224:$E$427,$O475,BY$224:BY$427))*'Discount Factors'!BY$13</f>
        <v>0</v>
      </c>
      <c r="BZ475" s="161">
        <f>(SUMIF($E$224:$E$427,$O475,BZ$224:BZ$427))*'Discount Factors'!BZ$13</f>
        <v>0</v>
      </c>
      <c r="CA475" s="161">
        <f>(SUMIF($E$224:$E$427,$O475,CA$224:CA$427))*'Discount Factors'!CA$13</f>
        <v>0</v>
      </c>
      <c r="CB475" s="161">
        <f>(SUMIF($E$224:$E$427,$O475,CB$224:CB$427))*'Discount Factors'!CB$13</f>
        <v>0</v>
      </c>
      <c r="CC475" s="161">
        <f>(SUMIF($E$224:$E$427,$O475,CC$224:CC$427))*'Discount Factors'!CC$13</f>
        <v>0</v>
      </c>
      <c r="CD475" s="161">
        <f>(SUMIF($E$224:$E$427,$O475,CD$224:CD$427))*'Discount Factors'!CD$13</f>
        <v>0</v>
      </c>
      <c r="CE475" s="161">
        <f>(SUMIF($E$224:$E$427,$O475,CE$224:CE$427))*'Discount Factors'!CE$13</f>
        <v>0</v>
      </c>
      <c r="CF475" s="161">
        <f>(SUMIF($E$224:$E$427,$O475,CF$224:CF$427))*'Discount Factors'!CF$13</f>
        <v>0</v>
      </c>
      <c r="CG475" s="161">
        <f>(SUMIF($E$224:$E$427,$O475,CG$224:CG$427))*'Discount Factors'!CG$13</f>
        <v>0</v>
      </c>
      <c r="CH475" s="161">
        <f>(SUMIF($E$224:$E$427,$O475,CH$224:CH$427))*'Discount Factors'!CH$13</f>
        <v>0</v>
      </c>
      <c r="CI475" s="161">
        <f>(SUMIF($E$224:$E$427,$O475,CI$224:CI$427))*'Discount Factors'!CI$13</f>
        <v>0</v>
      </c>
      <c r="CJ475" s="161">
        <f>(SUMIF($E$224:$E$427,$O475,CJ$224:CJ$427))*'Discount Factors'!CJ$13</f>
        <v>0</v>
      </c>
      <c r="CK475" s="161">
        <f>(SUMIF($E$224:$E$427,$O475,CK$224:CK$427))*'Discount Factors'!CK$13</f>
        <v>0</v>
      </c>
      <c r="CL475" s="161">
        <f>(SUMIF($E$224:$E$427,$O475,CL$224:CL$427))*'Discount Factors'!CL$13</f>
        <v>0</v>
      </c>
      <c r="CM475" s="161">
        <f>(SUMIF($E$224:$E$427,$O475,CM$224:CM$427))*'Discount Factors'!CM$13</f>
        <v>0</v>
      </c>
      <c r="CN475" s="161">
        <f>(SUMIF($E$224:$E$427,$O475,CN$224:CN$427))*'Discount Factors'!CN$13</f>
        <v>0</v>
      </c>
      <c r="CO475" s="161">
        <f>(SUMIF($E$224:$E$427,$O475,CO$224:CO$427))*'Discount Factors'!CO$13</f>
        <v>0</v>
      </c>
      <c r="CP475" s="161">
        <f>(SUMIF($E$224:$E$427,$O475,CP$224:CP$427))*'Discount Factors'!CP$13</f>
        <v>0</v>
      </c>
    </row>
    <row r="476" spans="1:94" x14ac:dyDescent="0.3">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c r="BP476" s="161"/>
      <c r="BQ476" s="161"/>
      <c r="BR476" s="161"/>
      <c r="BS476" s="161"/>
      <c r="BT476" s="161"/>
      <c r="BU476" s="161"/>
      <c r="BV476" s="161"/>
      <c r="BW476" s="161"/>
      <c r="BX476" s="161"/>
      <c r="BY476" s="161"/>
      <c r="BZ476" s="161"/>
      <c r="CA476" s="161"/>
      <c r="CB476" s="161"/>
      <c r="CC476" s="161"/>
      <c r="CD476" s="161"/>
      <c r="CE476" s="161"/>
      <c r="CF476" s="161"/>
      <c r="CG476" s="161"/>
      <c r="CH476" s="161"/>
      <c r="CI476" s="161"/>
      <c r="CJ476" s="161"/>
      <c r="CK476" s="161"/>
      <c r="CL476" s="161"/>
      <c r="CM476" s="161"/>
      <c r="CN476" s="161"/>
      <c r="CO476" s="161"/>
      <c r="CP476" s="161"/>
    </row>
    <row r="477" spans="1:94" x14ac:dyDescent="0.3">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c r="BP477" s="161"/>
      <c r="BQ477" s="161"/>
      <c r="BR477" s="161"/>
      <c r="BS477" s="161"/>
      <c r="BT477" s="161"/>
      <c r="BU477" s="161"/>
      <c r="BV477" s="161"/>
      <c r="BW477" s="161"/>
      <c r="BX477" s="161"/>
      <c r="BY477" s="161"/>
      <c r="BZ477" s="161"/>
      <c r="CA477" s="161"/>
      <c r="CB477" s="161"/>
      <c r="CC477" s="161"/>
      <c r="CD477" s="161"/>
      <c r="CE477" s="161"/>
      <c r="CF477" s="161"/>
      <c r="CG477" s="161"/>
      <c r="CH477" s="161"/>
      <c r="CI477" s="161"/>
      <c r="CJ477" s="161"/>
      <c r="CK477" s="161"/>
      <c r="CL477" s="161"/>
      <c r="CM477" s="161"/>
      <c r="CN477" s="161"/>
      <c r="CO477" s="161"/>
      <c r="CP477" s="161"/>
    </row>
    <row r="478" spans="1:94" x14ac:dyDescent="0.3">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c r="BP478" s="161"/>
      <c r="BQ478" s="161"/>
      <c r="BR478" s="161"/>
      <c r="BS478" s="161"/>
      <c r="BT478" s="161"/>
      <c r="BU478" s="161"/>
      <c r="BV478" s="161"/>
      <c r="BW478" s="161"/>
      <c r="BX478" s="161"/>
      <c r="BY478" s="161"/>
      <c r="BZ478" s="161"/>
      <c r="CA478" s="161"/>
      <c r="CB478" s="161"/>
      <c r="CC478" s="161"/>
      <c r="CD478" s="161"/>
      <c r="CE478" s="161"/>
      <c r="CF478" s="161"/>
      <c r="CG478" s="161"/>
      <c r="CH478" s="161"/>
      <c r="CI478" s="161"/>
      <c r="CJ478" s="161"/>
      <c r="CK478" s="161"/>
      <c r="CL478" s="161"/>
      <c r="CM478" s="161"/>
      <c r="CN478" s="161"/>
      <c r="CO478" s="161"/>
      <c r="CP478" s="161"/>
    </row>
    <row r="479" spans="1:94" x14ac:dyDescent="0.3">
      <c r="O479" s="2" t="str">
        <f>Lists!$B$5</f>
        <v>Option 1</v>
      </c>
      <c r="P479" s="161">
        <f>((SUMIF($E$224:$E$427,$O479,P$224:P$427))*'Discount Factors'!P$13)-P$475</f>
        <v>0</v>
      </c>
      <c r="Q479" s="161">
        <f>((SUMIF($E$224:$E$427,$O479,Q$224:Q$427))*'Discount Factors'!Q$13)-Q$475</f>
        <v>0</v>
      </c>
      <c r="R479" s="161">
        <f>((SUMIF($E$224:$E$427,$O479,R$224:R$427))*'Discount Factors'!R$13)-R$475</f>
        <v>0</v>
      </c>
      <c r="S479" s="161">
        <f>((SUMIF($E$224:$E$427,$O479,S$224:S$427))*'Discount Factors'!S$13)-S$475</f>
        <v>0</v>
      </c>
      <c r="T479" s="161">
        <f>((SUMIF($E$224:$E$427,$O479,T$224:T$427))*'Discount Factors'!T$13)-T$475</f>
        <v>0</v>
      </c>
      <c r="U479" s="161">
        <f>((SUMIF($E$224:$E$427,$O479,U$224:U$427))*'Discount Factors'!U$13)-U$475</f>
        <v>0</v>
      </c>
      <c r="V479" s="161">
        <f>((SUMIF($E$224:$E$427,$O479,V$224:V$427))*'Discount Factors'!V$13)-V$475</f>
        <v>0</v>
      </c>
      <c r="W479" s="161">
        <f>((SUMIF($E$224:$E$427,$O479,W$224:W$427))*'Discount Factors'!W$13)-W$475</f>
        <v>0</v>
      </c>
      <c r="X479" s="161">
        <f>((SUMIF($E$224:$E$427,$O479,X$224:X$427))*'Discount Factors'!X$13)-X$475</f>
        <v>0</v>
      </c>
      <c r="Y479" s="161">
        <f>((SUMIF($E$224:$E$427,$O479,Y$224:Y$427))*'Discount Factors'!Y$13)-Y$475</f>
        <v>0</v>
      </c>
      <c r="Z479" s="161">
        <f>((SUMIF($E$224:$E$427,$O479,Z$224:Z$427))*'Discount Factors'!Z$13)-Z$475</f>
        <v>0</v>
      </c>
      <c r="AA479" s="161">
        <f>((SUMIF($E$224:$E$427,$O479,AA$224:AA$427))*'Discount Factors'!AA$13)-AA$475</f>
        <v>0</v>
      </c>
      <c r="AB479" s="161">
        <f>((SUMIF($E$224:$E$427,$O479,AB$224:AB$427))*'Discount Factors'!AB$13)-AB$475</f>
        <v>0</v>
      </c>
      <c r="AC479" s="161">
        <f>((SUMIF($E$224:$E$427,$O479,AC$224:AC$427))*'Discount Factors'!AC$13)-AC$475</f>
        <v>0</v>
      </c>
      <c r="AD479" s="161">
        <f>((SUMIF($E$224:$E$427,$O479,AD$224:AD$427))*'Discount Factors'!AD$13)-AD$475</f>
        <v>0</v>
      </c>
      <c r="AE479" s="161">
        <f>((SUMIF($E$224:$E$427,$O479,AE$224:AE$427))*'Discount Factors'!AE$13)-AE$475</f>
        <v>0</v>
      </c>
      <c r="AF479" s="161">
        <f>((SUMIF($E$224:$E$427,$O479,AF$224:AF$427))*'Discount Factors'!AF$13)-AF$475</f>
        <v>0</v>
      </c>
      <c r="AG479" s="161">
        <f>((SUMIF($E$224:$E$427,$O479,AG$224:AG$427))*'Discount Factors'!AG$13)-AG$475</f>
        <v>0</v>
      </c>
      <c r="AH479" s="161">
        <f>((SUMIF($E$224:$E$427,$O479,AH$224:AH$427))*'Discount Factors'!AH$13)-AH$475</f>
        <v>0</v>
      </c>
      <c r="AI479" s="161">
        <f>((SUMIF($E$224:$E$427,$O479,AI$224:AI$427))*'Discount Factors'!AI$13)-AI$475</f>
        <v>0</v>
      </c>
      <c r="AJ479" s="161">
        <f>((SUMIF($E$224:$E$427,$O479,AJ$224:AJ$427))*'Discount Factors'!AJ$13)-AJ$475</f>
        <v>0</v>
      </c>
      <c r="AK479" s="161">
        <f>((SUMIF($E$224:$E$427,$O479,AK$224:AK$427))*'Discount Factors'!AK$13)-AK$475</f>
        <v>0</v>
      </c>
      <c r="AL479" s="161">
        <f>((SUMIF($E$224:$E$427,$O479,AL$224:AL$427))*'Discount Factors'!AL$13)-AL$475</f>
        <v>0</v>
      </c>
      <c r="AM479" s="161">
        <f>((SUMIF($E$224:$E$427,$O479,AM$224:AM$427))*'Discount Factors'!AM$13)-AM$475</f>
        <v>0</v>
      </c>
      <c r="AN479" s="161">
        <f>((SUMIF($E$224:$E$427,$O479,AN$224:AN$427))*'Discount Factors'!AN$13)-AN$475</f>
        <v>0</v>
      </c>
      <c r="AO479" s="161">
        <f>((SUMIF($E$224:$E$427,$O479,AO$224:AO$427))*'Discount Factors'!AO$13)-AO$475</f>
        <v>0</v>
      </c>
      <c r="AP479" s="161">
        <f>((SUMIF($E$224:$E$427,$O479,AP$224:AP$427))*'Discount Factors'!AP$13)-AP$475</f>
        <v>0</v>
      </c>
      <c r="AQ479" s="161">
        <f>((SUMIF($E$224:$E$427,$O479,AQ$224:AQ$427))*'Discount Factors'!AQ$13)-AQ$475</f>
        <v>0</v>
      </c>
      <c r="AR479" s="161">
        <f>((SUMIF($E$224:$E$427,$O479,AR$224:AR$427))*'Discount Factors'!AR$13)-AR$475</f>
        <v>0</v>
      </c>
      <c r="AS479" s="161">
        <f>((SUMIF($E$224:$E$427,$O479,AS$224:AS$427))*'Discount Factors'!AS$13)-AS$475</f>
        <v>0</v>
      </c>
      <c r="AT479" s="161">
        <f>((SUMIF($E$224:$E$427,$O479,AT$224:AT$427))*'Discount Factors'!AT$13)-AT$475</f>
        <v>0</v>
      </c>
      <c r="AU479" s="161">
        <f>((SUMIF($E$224:$E$427,$O479,AU$224:AU$427))*'Discount Factors'!AU$13)-AU$475</f>
        <v>0</v>
      </c>
      <c r="AV479" s="161">
        <f>((SUMIF($E$224:$E$427,$O479,AV$224:AV$427))*'Discount Factors'!AV$13)-AV$475</f>
        <v>0</v>
      </c>
      <c r="AW479" s="161">
        <f>((SUMIF($E$224:$E$427,$O479,AW$224:AW$427))*'Discount Factors'!AW$13)-AW$475</f>
        <v>0</v>
      </c>
      <c r="AX479" s="161">
        <f>((SUMIF($E$224:$E$427,$O479,AX$224:AX$427))*'Discount Factors'!AX$13)-AX$475</f>
        <v>0</v>
      </c>
      <c r="AY479" s="161">
        <f>((SUMIF($E$224:$E$427,$O479,AY$224:AY$427))*'Discount Factors'!AY$13)-AY$475</f>
        <v>0</v>
      </c>
      <c r="AZ479" s="161">
        <f>((SUMIF($E$224:$E$427,$O479,AZ$224:AZ$427))*'Discount Factors'!AZ$13)-AZ$475</f>
        <v>0</v>
      </c>
      <c r="BA479" s="161">
        <f>((SUMIF($E$224:$E$427,$O479,BA$224:BA$427))*'Discount Factors'!BA$13)-BA$475</f>
        <v>0</v>
      </c>
      <c r="BB479" s="161">
        <f>((SUMIF($E$224:$E$427,$O479,BB$224:BB$427))*'Discount Factors'!BB$13)-BB$475</f>
        <v>0</v>
      </c>
      <c r="BC479" s="161">
        <f>((SUMIF($E$224:$E$427,$O479,BC$224:BC$427))*'Discount Factors'!BC$13)-BC$475</f>
        <v>0</v>
      </c>
      <c r="BD479" s="161">
        <f>((SUMIF($E$224:$E$427,$O479,BD$224:BD$427))*'Discount Factors'!BD$13)-BD$475</f>
        <v>0</v>
      </c>
      <c r="BE479" s="161">
        <f>((SUMIF($E$224:$E$427,$O479,BE$224:BE$427))*'Discount Factors'!BE$13)-BE$475</f>
        <v>0</v>
      </c>
      <c r="BF479" s="161">
        <f>((SUMIF($E$224:$E$427,$O479,BF$224:BF$427))*'Discount Factors'!BF$13)-BF$475</f>
        <v>0</v>
      </c>
      <c r="BG479" s="161">
        <f>((SUMIF($E$224:$E$427,$O479,BG$224:BG$427))*'Discount Factors'!BG$13)-BG$475</f>
        <v>0</v>
      </c>
      <c r="BH479" s="161">
        <f>((SUMIF($E$224:$E$427,$O479,BH$224:BH$427))*'Discount Factors'!BH$13)-BH$475</f>
        <v>0</v>
      </c>
      <c r="BI479" s="161">
        <f>((SUMIF($E$224:$E$427,$O479,BI$224:BI$427))*'Discount Factors'!BI$13)-BI$475</f>
        <v>0</v>
      </c>
      <c r="BJ479" s="161">
        <f>((SUMIF($E$224:$E$427,$O479,BJ$224:BJ$427))*'Discount Factors'!BJ$13)-BJ$475</f>
        <v>0</v>
      </c>
      <c r="BK479" s="161">
        <f>((SUMIF($E$224:$E$427,$O479,BK$224:BK$427))*'Discount Factors'!BK$13)-BK$475</f>
        <v>0</v>
      </c>
      <c r="BL479" s="161">
        <f>((SUMIF($E$224:$E$427,$O479,BL$224:BL$427))*'Discount Factors'!BL$13)-BL$475</f>
        <v>0</v>
      </c>
      <c r="BM479" s="161">
        <f>((SUMIF($E$224:$E$427,$O479,BM$224:BM$427))*'Discount Factors'!BM$13)-BM$475</f>
        <v>0</v>
      </c>
      <c r="BN479" s="161">
        <f>((SUMIF($E$224:$E$427,$O479,BN$224:BN$427))*'Discount Factors'!BN$13)-BN$475</f>
        <v>0</v>
      </c>
      <c r="BO479" s="161">
        <f>((SUMIF($E$224:$E$427,$O479,BO$224:BO$427))*'Discount Factors'!BO$13)-BO$475</f>
        <v>0</v>
      </c>
      <c r="BP479" s="161">
        <f>((SUMIF($E$224:$E$427,$O479,BP$224:BP$427))*'Discount Factors'!BP$13)-BP$475</f>
        <v>0</v>
      </c>
      <c r="BQ479" s="161">
        <f>((SUMIF($E$224:$E$427,$O479,BQ$224:BQ$427))*'Discount Factors'!BQ$13)-BQ$475</f>
        <v>0</v>
      </c>
      <c r="BR479" s="161">
        <f>((SUMIF($E$224:$E$427,$O479,BR$224:BR$427))*'Discount Factors'!BR$13)-BR$475</f>
        <v>0</v>
      </c>
      <c r="BS479" s="161">
        <f>((SUMIF($E$224:$E$427,$O479,BS$224:BS$427))*'Discount Factors'!BS$13)-BS$475</f>
        <v>0</v>
      </c>
      <c r="BT479" s="161">
        <f>((SUMIF($E$224:$E$427,$O479,BT$224:BT$427))*'Discount Factors'!BT$13)-BT$475</f>
        <v>0</v>
      </c>
      <c r="BU479" s="161">
        <f>((SUMIF($E$224:$E$427,$O479,BU$224:BU$427))*'Discount Factors'!BU$13)-BU$475</f>
        <v>0</v>
      </c>
      <c r="BV479" s="161">
        <f>((SUMIF($E$224:$E$427,$O479,BV$224:BV$427))*'Discount Factors'!BV$13)-BV$475</f>
        <v>0</v>
      </c>
      <c r="BW479" s="161">
        <f>((SUMIF($E$224:$E$427,$O479,BW$224:BW$427))*'Discount Factors'!BW$13)-BW$475</f>
        <v>0</v>
      </c>
      <c r="BX479" s="161">
        <f>((SUMIF($E$224:$E$427,$O479,BX$224:BX$427))*'Discount Factors'!BX$13)-BX$475</f>
        <v>0</v>
      </c>
      <c r="BY479" s="161">
        <f>((SUMIF($E$224:$E$427,$O479,BY$224:BY$427))*'Discount Factors'!BY$13)-BY$475</f>
        <v>0</v>
      </c>
      <c r="BZ479" s="161">
        <f>((SUMIF($E$224:$E$427,$O479,BZ$224:BZ$427))*'Discount Factors'!BZ$13)-BZ$475</f>
        <v>0</v>
      </c>
      <c r="CA479" s="161">
        <f>((SUMIF($E$224:$E$427,$O479,CA$224:CA$427))*'Discount Factors'!CA$13)-CA$475</f>
        <v>0</v>
      </c>
      <c r="CB479" s="161">
        <f>((SUMIF($E$224:$E$427,$O479,CB$224:CB$427))*'Discount Factors'!CB$13)-CB$475</f>
        <v>0</v>
      </c>
      <c r="CC479" s="161">
        <f>((SUMIF($E$224:$E$427,$O479,CC$224:CC$427))*'Discount Factors'!CC$13)-CC$475</f>
        <v>0</v>
      </c>
      <c r="CD479" s="161">
        <f>((SUMIF($E$224:$E$427,$O479,CD$224:CD$427))*'Discount Factors'!CD$13)-CD$475</f>
        <v>0</v>
      </c>
      <c r="CE479" s="161">
        <f>((SUMIF($E$224:$E$427,$O479,CE$224:CE$427))*'Discount Factors'!CE$13)-CE$475</f>
        <v>0</v>
      </c>
      <c r="CF479" s="161">
        <f>((SUMIF($E$224:$E$427,$O479,CF$224:CF$427))*'Discount Factors'!CF$13)-CF$475</f>
        <v>0</v>
      </c>
      <c r="CG479" s="161">
        <f>((SUMIF($E$224:$E$427,$O479,CG$224:CG$427))*'Discount Factors'!CG$13)-CG$475</f>
        <v>0</v>
      </c>
      <c r="CH479" s="161">
        <f>((SUMIF($E$224:$E$427,$O479,CH$224:CH$427))*'Discount Factors'!CH$13)-CH$475</f>
        <v>0</v>
      </c>
      <c r="CI479" s="161">
        <f>((SUMIF($E$224:$E$427,$O479,CI$224:CI$427))*'Discount Factors'!CI$13)-CI$475</f>
        <v>0</v>
      </c>
      <c r="CJ479" s="161">
        <f>((SUMIF($E$224:$E$427,$O479,CJ$224:CJ$427))*'Discount Factors'!CJ$13)-CJ$475</f>
        <v>0</v>
      </c>
      <c r="CK479" s="161">
        <f>((SUMIF($E$224:$E$427,$O479,CK$224:CK$427))*'Discount Factors'!CK$13)-CK$475</f>
        <v>0</v>
      </c>
      <c r="CL479" s="161">
        <f>((SUMIF($E$224:$E$427,$O479,CL$224:CL$427))*'Discount Factors'!CL$13)-CL$475</f>
        <v>0</v>
      </c>
      <c r="CM479" s="161">
        <f>((SUMIF($E$224:$E$427,$O479,CM$224:CM$427))*'Discount Factors'!CM$13)-CM$475</f>
        <v>0</v>
      </c>
      <c r="CN479" s="161">
        <f>((SUMIF($E$224:$E$427,$O479,CN$224:CN$427))*'Discount Factors'!CN$13)-CN$475</f>
        <v>0</v>
      </c>
      <c r="CO479" s="161">
        <f>((SUMIF($E$224:$E$427,$O479,CO$224:CO$427))*'Discount Factors'!CO$13)-CO$475</f>
        <v>0</v>
      </c>
      <c r="CP479" s="161">
        <f>((SUMIF($E$224:$E$427,$O479,CP$224:CP$427))*'Discount Factors'!CP$13)-CP$475</f>
        <v>0</v>
      </c>
    </row>
    <row r="480" spans="1:94" x14ac:dyDescent="0.3">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c r="BP480" s="161"/>
      <c r="BQ480" s="161"/>
      <c r="BR480" s="161"/>
      <c r="BS480" s="161"/>
      <c r="BT480" s="161"/>
      <c r="BU480" s="161"/>
      <c r="BV480" s="161"/>
      <c r="BW480" s="161"/>
      <c r="BX480" s="161"/>
      <c r="BY480" s="161"/>
      <c r="BZ480" s="161"/>
      <c r="CA480" s="161"/>
      <c r="CB480" s="161"/>
      <c r="CC480" s="161"/>
      <c r="CD480" s="161"/>
      <c r="CE480" s="161"/>
      <c r="CF480" s="161"/>
      <c r="CG480" s="161"/>
      <c r="CH480" s="161"/>
      <c r="CI480" s="161"/>
      <c r="CJ480" s="161"/>
      <c r="CK480" s="161"/>
      <c r="CL480" s="161"/>
      <c r="CM480" s="161"/>
      <c r="CN480" s="161"/>
      <c r="CO480" s="161"/>
      <c r="CP480" s="161"/>
    </row>
    <row r="481" spans="15:94" x14ac:dyDescent="0.3">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c r="BP481" s="161"/>
      <c r="BQ481" s="161"/>
      <c r="BR481" s="161"/>
      <c r="BS481" s="161"/>
      <c r="BT481" s="161"/>
      <c r="BU481" s="161"/>
      <c r="BV481" s="161"/>
      <c r="BW481" s="161"/>
      <c r="BX481" s="161"/>
      <c r="BY481" s="161"/>
      <c r="BZ481" s="161"/>
      <c r="CA481" s="161"/>
      <c r="CB481" s="161"/>
      <c r="CC481" s="161"/>
      <c r="CD481" s="161"/>
      <c r="CE481" s="161"/>
      <c r="CF481" s="161"/>
      <c r="CG481" s="161"/>
      <c r="CH481" s="161"/>
      <c r="CI481" s="161"/>
      <c r="CJ481" s="161"/>
      <c r="CK481" s="161"/>
      <c r="CL481" s="161"/>
      <c r="CM481" s="161"/>
      <c r="CN481" s="161"/>
      <c r="CO481" s="161"/>
      <c r="CP481" s="161"/>
    </row>
    <row r="482" spans="15:94" x14ac:dyDescent="0.3">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c r="BP482" s="161"/>
      <c r="BQ482" s="161"/>
      <c r="BR482" s="161"/>
      <c r="BS482" s="161"/>
      <c r="BT482" s="161"/>
      <c r="BU482" s="161"/>
      <c r="BV482" s="161"/>
      <c r="BW482" s="161"/>
      <c r="BX482" s="161"/>
      <c r="BY482" s="161"/>
      <c r="BZ482" s="161"/>
      <c r="CA482" s="161"/>
      <c r="CB482" s="161"/>
      <c r="CC482" s="161"/>
      <c r="CD482" s="161"/>
      <c r="CE482" s="161"/>
      <c r="CF482" s="161"/>
      <c r="CG482" s="161"/>
      <c r="CH482" s="161"/>
      <c r="CI482" s="161"/>
      <c r="CJ482" s="161"/>
      <c r="CK482" s="161"/>
      <c r="CL482" s="161"/>
      <c r="CM482" s="161"/>
      <c r="CN482" s="161"/>
      <c r="CO482" s="161"/>
      <c r="CP482" s="161"/>
    </row>
    <row r="483" spans="15:94" x14ac:dyDescent="0.3">
      <c r="O483" s="2" t="str">
        <f>Lists!$B$6</f>
        <v>Option 2</v>
      </c>
      <c r="P483" s="161">
        <f>((SUMIF($E$224:$E$427,$O483,P$224:P$427))*'Discount Factors'!P$13)-P$475</f>
        <v>0</v>
      </c>
      <c r="Q483" s="161">
        <f>((SUMIF($E$224:$E$427,$O483,Q$224:Q$427))*'Discount Factors'!Q$13)-Q$475</f>
        <v>0</v>
      </c>
      <c r="R483" s="161">
        <f>((SUMIF($E$224:$E$427,$O483,R$224:R$427))*'Discount Factors'!R$13)-R$475</f>
        <v>0</v>
      </c>
      <c r="S483" s="161">
        <f>((SUMIF($E$224:$E$427,$O483,S$224:S$427))*'Discount Factors'!S$13)-S$475</f>
        <v>0</v>
      </c>
      <c r="T483" s="161">
        <f>((SUMIF($E$224:$E$427,$O483,T$224:T$427))*'Discount Factors'!T$13)-T$475</f>
        <v>0</v>
      </c>
      <c r="U483" s="161">
        <f>((SUMIF($E$224:$E$427,$O483,U$224:U$427))*'Discount Factors'!U$13)-U$475</f>
        <v>0</v>
      </c>
      <c r="V483" s="161">
        <f>((SUMIF($E$224:$E$427,$O483,V$224:V$427))*'Discount Factors'!V$13)-V$475</f>
        <v>0</v>
      </c>
      <c r="W483" s="161">
        <f>((SUMIF($E$224:$E$427,$O483,W$224:W$427))*'Discount Factors'!W$13)-W$475</f>
        <v>0</v>
      </c>
      <c r="X483" s="161">
        <f>((SUMIF($E$224:$E$427,$O483,X$224:X$427))*'Discount Factors'!X$13)-X$475</f>
        <v>0</v>
      </c>
      <c r="Y483" s="161">
        <f>((SUMIF($E$224:$E$427,$O483,Y$224:Y$427))*'Discount Factors'!Y$13)-Y$475</f>
        <v>0</v>
      </c>
      <c r="Z483" s="161">
        <f>((SUMIF($E$224:$E$427,$O483,Z$224:Z$427))*'Discount Factors'!Z$13)-Z$475</f>
        <v>0</v>
      </c>
      <c r="AA483" s="161">
        <f>((SUMIF($E$224:$E$427,$O483,AA$224:AA$427))*'Discount Factors'!AA$13)-AA$475</f>
        <v>0</v>
      </c>
      <c r="AB483" s="161">
        <f>((SUMIF($E$224:$E$427,$O483,AB$224:AB$427))*'Discount Factors'!AB$13)-AB$475</f>
        <v>0</v>
      </c>
      <c r="AC483" s="161">
        <f>((SUMIF($E$224:$E$427,$O483,AC$224:AC$427))*'Discount Factors'!AC$13)-AC$475</f>
        <v>0</v>
      </c>
      <c r="AD483" s="161">
        <f>((SUMIF($E$224:$E$427,$O483,AD$224:AD$427))*'Discount Factors'!AD$13)-AD$475</f>
        <v>0</v>
      </c>
      <c r="AE483" s="161">
        <f>((SUMIF($E$224:$E$427,$O483,AE$224:AE$427))*'Discount Factors'!AE$13)-AE$475</f>
        <v>0</v>
      </c>
      <c r="AF483" s="161">
        <f>((SUMIF($E$224:$E$427,$O483,AF$224:AF$427))*'Discount Factors'!AF$13)-AF$475</f>
        <v>0</v>
      </c>
      <c r="AG483" s="161">
        <f>((SUMIF($E$224:$E$427,$O483,AG$224:AG$427))*'Discount Factors'!AG$13)-AG$475</f>
        <v>0</v>
      </c>
      <c r="AH483" s="161">
        <f>((SUMIF($E$224:$E$427,$O483,AH$224:AH$427))*'Discount Factors'!AH$13)-AH$475</f>
        <v>0</v>
      </c>
      <c r="AI483" s="161">
        <f>((SUMIF($E$224:$E$427,$O483,AI$224:AI$427))*'Discount Factors'!AI$13)-AI$475</f>
        <v>0</v>
      </c>
      <c r="AJ483" s="161">
        <f>((SUMIF($E$224:$E$427,$O483,AJ$224:AJ$427))*'Discount Factors'!AJ$13)-AJ$475</f>
        <v>0</v>
      </c>
      <c r="AK483" s="161">
        <f>((SUMIF($E$224:$E$427,$O483,AK$224:AK$427))*'Discount Factors'!AK$13)-AK$475</f>
        <v>0</v>
      </c>
      <c r="AL483" s="161">
        <f>((SUMIF($E$224:$E$427,$O483,AL$224:AL$427))*'Discount Factors'!AL$13)-AL$475</f>
        <v>0</v>
      </c>
      <c r="AM483" s="161">
        <f>((SUMIF($E$224:$E$427,$O483,AM$224:AM$427))*'Discount Factors'!AM$13)-AM$475</f>
        <v>0</v>
      </c>
      <c r="AN483" s="161">
        <f>((SUMIF($E$224:$E$427,$O483,AN$224:AN$427))*'Discount Factors'!AN$13)-AN$475</f>
        <v>0</v>
      </c>
      <c r="AO483" s="161">
        <f>((SUMIF($E$224:$E$427,$O483,AO$224:AO$427))*'Discount Factors'!AO$13)-AO$475</f>
        <v>0</v>
      </c>
      <c r="AP483" s="161">
        <f>((SUMIF($E$224:$E$427,$O483,AP$224:AP$427))*'Discount Factors'!AP$13)-AP$475</f>
        <v>0</v>
      </c>
      <c r="AQ483" s="161">
        <f>((SUMIF($E$224:$E$427,$O483,AQ$224:AQ$427))*'Discount Factors'!AQ$13)-AQ$475</f>
        <v>0</v>
      </c>
      <c r="AR483" s="161">
        <f>((SUMIF($E$224:$E$427,$O483,AR$224:AR$427))*'Discount Factors'!AR$13)-AR$475</f>
        <v>0</v>
      </c>
      <c r="AS483" s="161">
        <f>((SUMIF($E$224:$E$427,$O483,AS$224:AS$427))*'Discount Factors'!AS$13)-AS$475</f>
        <v>0</v>
      </c>
      <c r="AT483" s="161">
        <f>((SUMIF($E$224:$E$427,$O483,AT$224:AT$427))*'Discount Factors'!AT$13)-AT$475</f>
        <v>0</v>
      </c>
      <c r="AU483" s="161">
        <f>((SUMIF($E$224:$E$427,$O483,AU$224:AU$427))*'Discount Factors'!AU$13)-AU$475</f>
        <v>0</v>
      </c>
      <c r="AV483" s="161">
        <f>((SUMIF($E$224:$E$427,$O483,AV$224:AV$427))*'Discount Factors'!AV$13)-AV$475</f>
        <v>0</v>
      </c>
      <c r="AW483" s="161">
        <f>((SUMIF($E$224:$E$427,$O483,AW$224:AW$427))*'Discount Factors'!AW$13)-AW$475</f>
        <v>0</v>
      </c>
      <c r="AX483" s="161">
        <f>((SUMIF($E$224:$E$427,$O483,AX$224:AX$427))*'Discount Factors'!AX$13)-AX$475</f>
        <v>0</v>
      </c>
      <c r="AY483" s="161">
        <f>((SUMIF($E$224:$E$427,$O483,AY$224:AY$427))*'Discount Factors'!AY$13)-AY$475</f>
        <v>0</v>
      </c>
      <c r="AZ483" s="161">
        <f>((SUMIF($E$224:$E$427,$O483,AZ$224:AZ$427))*'Discount Factors'!AZ$13)-AZ$475</f>
        <v>0</v>
      </c>
      <c r="BA483" s="161">
        <f>((SUMIF($E$224:$E$427,$O483,BA$224:BA$427))*'Discount Factors'!BA$13)-BA$475</f>
        <v>0</v>
      </c>
      <c r="BB483" s="161">
        <f>((SUMIF($E$224:$E$427,$O483,BB$224:BB$427))*'Discount Factors'!BB$13)-BB$475</f>
        <v>0</v>
      </c>
      <c r="BC483" s="161">
        <f>((SUMIF($E$224:$E$427,$O483,BC$224:BC$427))*'Discount Factors'!BC$13)-BC$475</f>
        <v>0</v>
      </c>
      <c r="BD483" s="161">
        <f>((SUMIF($E$224:$E$427,$O483,BD$224:BD$427))*'Discount Factors'!BD$13)-BD$475</f>
        <v>0</v>
      </c>
      <c r="BE483" s="161">
        <f>((SUMIF($E$224:$E$427,$O483,BE$224:BE$427))*'Discount Factors'!BE$13)-BE$475</f>
        <v>0</v>
      </c>
      <c r="BF483" s="161">
        <f>((SUMIF($E$224:$E$427,$O483,BF$224:BF$427))*'Discount Factors'!BF$13)-BF$475</f>
        <v>0</v>
      </c>
      <c r="BG483" s="161">
        <f>((SUMIF($E$224:$E$427,$O483,BG$224:BG$427))*'Discount Factors'!BG$13)-BG$475</f>
        <v>0</v>
      </c>
      <c r="BH483" s="161">
        <f>((SUMIF($E$224:$E$427,$O483,BH$224:BH$427))*'Discount Factors'!BH$13)-BH$475</f>
        <v>0</v>
      </c>
      <c r="BI483" s="161">
        <f>((SUMIF($E$224:$E$427,$O483,BI$224:BI$427))*'Discount Factors'!BI$13)-BI$475</f>
        <v>0</v>
      </c>
      <c r="BJ483" s="161">
        <f>((SUMIF($E$224:$E$427,$O483,BJ$224:BJ$427))*'Discount Factors'!BJ$13)-BJ$475</f>
        <v>0</v>
      </c>
      <c r="BK483" s="161">
        <f>((SUMIF($E$224:$E$427,$O483,BK$224:BK$427))*'Discount Factors'!BK$13)-BK$475</f>
        <v>0</v>
      </c>
      <c r="BL483" s="161">
        <f>((SUMIF($E$224:$E$427,$O483,BL$224:BL$427))*'Discount Factors'!BL$13)-BL$475</f>
        <v>0</v>
      </c>
      <c r="BM483" s="161">
        <f>((SUMIF($E$224:$E$427,$O483,BM$224:BM$427))*'Discount Factors'!BM$13)-BM$475</f>
        <v>0</v>
      </c>
      <c r="BN483" s="161">
        <f>((SUMIF($E$224:$E$427,$O483,BN$224:BN$427))*'Discount Factors'!BN$13)-BN$475</f>
        <v>0</v>
      </c>
      <c r="BO483" s="161">
        <f>((SUMIF($E$224:$E$427,$O483,BO$224:BO$427))*'Discount Factors'!BO$13)-BO$475</f>
        <v>0</v>
      </c>
      <c r="BP483" s="161">
        <f>((SUMIF($E$224:$E$427,$O483,BP$224:BP$427))*'Discount Factors'!BP$13)-BP$475</f>
        <v>0</v>
      </c>
      <c r="BQ483" s="161">
        <f>((SUMIF($E$224:$E$427,$O483,BQ$224:BQ$427))*'Discount Factors'!BQ$13)-BQ$475</f>
        <v>0</v>
      </c>
      <c r="BR483" s="161">
        <f>((SUMIF($E$224:$E$427,$O483,BR$224:BR$427))*'Discount Factors'!BR$13)-BR$475</f>
        <v>0</v>
      </c>
      <c r="BS483" s="161">
        <f>((SUMIF($E$224:$E$427,$O483,BS$224:BS$427))*'Discount Factors'!BS$13)-BS$475</f>
        <v>0</v>
      </c>
      <c r="BT483" s="161">
        <f>((SUMIF($E$224:$E$427,$O483,BT$224:BT$427))*'Discount Factors'!BT$13)-BT$475</f>
        <v>0</v>
      </c>
      <c r="BU483" s="161">
        <f>((SUMIF($E$224:$E$427,$O483,BU$224:BU$427))*'Discount Factors'!BU$13)-BU$475</f>
        <v>0</v>
      </c>
      <c r="BV483" s="161">
        <f>((SUMIF($E$224:$E$427,$O483,BV$224:BV$427))*'Discount Factors'!BV$13)-BV$475</f>
        <v>0</v>
      </c>
      <c r="BW483" s="161">
        <f>((SUMIF($E$224:$E$427,$O483,BW$224:BW$427))*'Discount Factors'!BW$13)-BW$475</f>
        <v>0</v>
      </c>
      <c r="BX483" s="161">
        <f>((SUMIF($E$224:$E$427,$O483,BX$224:BX$427))*'Discount Factors'!BX$13)-BX$475</f>
        <v>0</v>
      </c>
      <c r="BY483" s="161">
        <f>((SUMIF($E$224:$E$427,$O483,BY$224:BY$427))*'Discount Factors'!BY$13)-BY$475</f>
        <v>0</v>
      </c>
      <c r="BZ483" s="161">
        <f>((SUMIF($E$224:$E$427,$O483,BZ$224:BZ$427))*'Discount Factors'!BZ$13)-BZ$475</f>
        <v>0</v>
      </c>
      <c r="CA483" s="161">
        <f>((SUMIF($E$224:$E$427,$O483,CA$224:CA$427))*'Discount Factors'!CA$13)-CA$475</f>
        <v>0</v>
      </c>
      <c r="CB483" s="161">
        <f>((SUMIF($E$224:$E$427,$O483,CB$224:CB$427))*'Discount Factors'!CB$13)-CB$475</f>
        <v>0</v>
      </c>
      <c r="CC483" s="161">
        <f>((SUMIF($E$224:$E$427,$O483,CC$224:CC$427))*'Discount Factors'!CC$13)-CC$475</f>
        <v>0</v>
      </c>
      <c r="CD483" s="161">
        <f>((SUMIF($E$224:$E$427,$O483,CD$224:CD$427))*'Discount Factors'!CD$13)-CD$475</f>
        <v>0</v>
      </c>
      <c r="CE483" s="161">
        <f>((SUMIF($E$224:$E$427,$O483,CE$224:CE$427))*'Discount Factors'!CE$13)-CE$475</f>
        <v>0</v>
      </c>
      <c r="CF483" s="161">
        <f>((SUMIF($E$224:$E$427,$O483,CF$224:CF$427))*'Discount Factors'!CF$13)-CF$475</f>
        <v>0</v>
      </c>
      <c r="CG483" s="161">
        <f>((SUMIF($E$224:$E$427,$O483,CG$224:CG$427))*'Discount Factors'!CG$13)-CG$475</f>
        <v>0</v>
      </c>
      <c r="CH483" s="161">
        <f>((SUMIF($E$224:$E$427,$O483,CH$224:CH$427))*'Discount Factors'!CH$13)-CH$475</f>
        <v>0</v>
      </c>
      <c r="CI483" s="161">
        <f>((SUMIF($E$224:$E$427,$O483,CI$224:CI$427))*'Discount Factors'!CI$13)-CI$475</f>
        <v>0</v>
      </c>
      <c r="CJ483" s="161">
        <f>((SUMIF($E$224:$E$427,$O483,CJ$224:CJ$427))*'Discount Factors'!CJ$13)-CJ$475</f>
        <v>0</v>
      </c>
      <c r="CK483" s="161">
        <f>((SUMIF($E$224:$E$427,$O483,CK$224:CK$427))*'Discount Factors'!CK$13)-CK$475</f>
        <v>0</v>
      </c>
      <c r="CL483" s="161">
        <f>((SUMIF($E$224:$E$427,$O483,CL$224:CL$427))*'Discount Factors'!CL$13)-CL$475</f>
        <v>0</v>
      </c>
      <c r="CM483" s="161">
        <f>((SUMIF($E$224:$E$427,$O483,CM$224:CM$427))*'Discount Factors'!CM$13)-CM$475</f>
        <v>0</v>
      </c>
      <c r="CN483" s="161">
        <f>((SUMIF($E$224:$E$427,$O483,CN$224:CN$427))*'Discount Factors'!CN$13)-CN$475</f>
        <v>0</v>
      </c>
      <c r="CO483" s="161">
        <f>((SUMIF($E$224:$E$427,$O483,CO$224:CO$427))*'Discount Factors'!CO$13)-CO$475</f>
        <v>0</v>
      </c>
      <c r="CP483" s="161">
        <f>((SUMIF($E$224:$E$427,$O483,CP$224:CP$427))*'Discount Factors'!CP$13)-CP$475</f>
        <v>0</v>
      </c>
    </row>
    <row r="484" spans="15:94" x14ac:dyDescent="0.3">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c r="BP484" s="161"/>
      <c r="BQ484" s="161"/>
      <c r="BR484" s="161"/>
      <c r="BS484" s="161"/>
      <c r="BT484" s="161"/>
      <c r="BU484" s="161"/>
      <c r="BV484" s="161"/>
      <c r="BW484" s="161"/>
      <c r="BX484" s="161"/>
      <c r="BY484" s="161"/>
      <c r="BZ484" s="161"/>
      <c r="CA484" s="161"/>
      <c r="CB484" s="161"/>
      <c r="CC484" s="161"/>
      <c r="CD484" s="161"/>
      <c r="CE484" s="161"/>
      <c r="CF484" s="161"/>
      <c r="CG484" s="161"/>
      <c r="CH484" s="161"/>
      <c r="CI484" s="161"/>
      <c r="CJ484" s="161"/>
      <c r="CK484" s="161"/>
      <c r="CL484" s="161"/>
      <c r="CM484" s="161"/>
      <c r="CN484" s="161"/>
      <c r="CO484" s="161"/>
      <c r="CP484" s="161"/>
    </row>
    <row r="485" spans="15:94" x14ac:dyDescent="0.3">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c r="BP485" s="161"/>
      <c r="BQ485" s="161"/>
      <c r="BR485" s="161"/>
      <c r="BS485" s="161"/>
      <c r="BT485" s="161"/>
      <c r="BU485" s="161"/>
      <c r="BV485" s="161"/>
      <c r="BW485" s="161"/>
      <c r="BX485" s="161"/>
      <c r="BY485" s="161"/>
      <c r="BZ485" s="161"/>
      <c r="CA485" s="161"/>
      <c r="CB485" s="161"/>
      <c r="CC485" s="161"/>
      <c r="CD485" s="161"/>
      <c r="CE485" s="161"/>
      <c r="CF485" s="161"/>
      <c r="CG485" s="161"/>
      <c r="CH485" s="161"/>
      <c r="CI485" s="161"/>
      <c r="CJ485" s="161"/>
      <c r="CK485" s="161"/>
      <c r="CL485" s="161"/>
      <c r="CM485" s="161"/>
      <c r="CN485" s="161"/>
      <c r="CO485" s="161"/>
      <c r="CP485" s="161"/>
    </row>
    <row r="486" spans="15:94" x14ac:dyDescent="0.3">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c r="BP486" s="161"/>
      <c r="BQ486" s="161"/>
      <c r="BR486" s="161"/>
      <c r="BS486" s="161"/>
      <c r="BT486" s="161"/>
      <c r="BU486" s="161"/>
      <c r="BV486" s="161"/>
      <c r="BW486" s="161"/>
      <c r="BX486" s="161"/>
      <c r="BY486" s="161"/>
      <c r="BZ486" s="161"/>
      <c r="CA486" s="161"/>
      <c r="CB486" s="161"/>
      <c r="CC486" s="161"/>
      <c r="CD486" s="161"/>
      <c r="CE486" s="161"/>
      <c r="CF486" s="161"/>
      <c r="CG486" s="161"/>
      <c r="CH486" s="161"/>
      <c r="CI486" s="161"/>
      <c r="CJ486" s="161"/>
      <c r="CK486" s="161"/>
      <c r="CL486" s="161"/>
      <c r="CM486" s="161"/>
      <c r="CN486" s="161"/>
      <c r="CO486" s="161"/>
      <c r="CP486" s="161"/>
    </row>
    <row r="487" spans="15:94" x14ac:dyDescent="0.3">
      <c r="O487" s="2" t="str">
        <f>Lists!$B$7</f>
        <v>Option 3</v>
      </c>
      <c r="P487" s="161">
        <f>((SUMIF($E$224:$E$427,$O487,P$224:P$427))*'Discount Factors'!P$13)-P$475</f>
        <v>0</v>
      </c>
      <c r="Q487" s="161">
        <f>((SUMIF($E$224:$E$427,$O487,Q$224:Q$427))*'Discount Factors'!Q$13)-Q$475</f>
        <v>0</v>
      </c>
      <c r="R487" s="161">
        <f>((SUMIF($E$224:$E$427,$O487,R$224:R$427))*'Discount Factors'!R$13)-R$475</f>
        <v>0</v>
      </c>
      <c r="S487" s="161">
        <f>((SUMIF($E$224:$E$427,$O487,S$224:S$427))*'Discount Factors'!S$13)-S$475</f>
        <v>0</v>
      </c>
      <c r="T487" s="161">
        <f>((SUMIF($E$224:$E$427,$O487,T$224:T$427))*'Discount Factors'!T$13)-T$475</f>
        <v>0</v>
      </c>
      <c r="U487" s="161">
        <f>((SUMIF($E$224:$E$427,$O487,U$224:U$427))*'Discount Factors'!U$13)-U$475</f>
        <v>0</v>
      </c>
      <c r="V487" s="161">
        <f>((SUMIF($E$224:$E$427,$O487,V$224:V$427))*'Discount Factors'!V$13)-V$475</f>
        <v>0</v>
      </c>
      <c r="W487" s="161">
        <f>((SUMIF($E$224:$E$427,$O487,W$224:W$427))*'Discount Factors'!W$13)-W$475</f>
        <v>0</v>
      </c>
      <c r="X487" s="161">
        <f>((SUMIF($E$224:$E$427,$O487,X$224:X$427))*'Discount Factors'!X$13)-X$475</f>
        <v>0</v>
      </c>
      <c r="Y487" s="161">
        <f>((SUMIF($E$224:$E$427,$O487,Y$224:Y$427))*'Discount Factors'!Y$13)-Y$475</f>
        <v>0</v>
      </c>
      <c r="Z487" s="161">
        <f>((SUMIF($E$224:$E$427,$O487,Z$224:Z$427))*'Discount Factors'!Z$13)-Z$475</f>
        <v>0</v>
      </c>
      <c r="AA487" s="161">
        <f>((SUMIF($E$224:$E$427,$O487,AA$224:AA$427))*'Discount Factors'!AA$13)-AA$475</f>
        <v>0</v>
      </c>
      <c r="AB487" s="161">
        <f>((SUMIF($E$224:$E$427,$O487,AB$224:AB$427))*'Discount Factors'!AB$13)-AB$475</f>
        <v>0</v>
      </c>
      <c r="AC487" s="161">
        <f>((SUMIF($E$224:$E$427,$O487,AC$224:AC$427))*'Discount Factors'!AC$13)-AC$475</f>
        <v>0</v>
      </c>
      <c r="AD487" s="161">
        <f>((SUMIF($E$224:$E$427,$O487,AD$224:AD$427))*'Discount Factors'!AD$13)-AD$475</f>
        <v>0</v>
      </c>
      <c r="AE487" s="161">
        <f>((SUMIF($E$224:$E$427,$O487,AE$224:AE$427))*'Discount Factors'!AE$13)-AE$475</f>
        <v>0</v>
      </c>
      <c r="AF487" s="161">
        <f>((SUMIF($E$224:$E$427,$O487,AF$224:AF$427))*'Discount Factors'!AF$13)-AF$475</f>
        <v>0</v>
      </c>
      <c r="AG487" s="161">
        <f>((SUMIF($E$224:$E$427,$O487,AG$224:AG$427))*'Discount Factors'!AG$13)-AG$475</f>
        <v>0</v>
      </c>
      <c r="AH487" s="161">
        <f>((SUMIF($E$224:$E$427,$O487,AH$224:AH$427))*'Discount Factors'!AH$13)-AH$475</f>
        <v>0</v>
      </c>
      <c r="AI487" s="161">
        <f>((SUMIF($E$224:$E$427,$O487,AI$224:AI$427))*'Discount Factors'!AI$13)-AI$475</f>
        <v>0</v>
      </c>
      <c r="AJ487" s="161">
        <f>((SUMIF($E$224:$E$427,$O487,AJ$224:AJ$427))*'Discount Factors'!AJ$13)-AJ$475</f>
        <v>0</v>
      </c>
      <c r="AK487" s="161">
        <f>((SUMIF($E$224:$E$427,$O487,AK$224:AK$427))*'Discount Factors'!AK$13)-AK$475</f>
        <v>0</v>
      </c>
      <c r="AL487" s="161">
        <f>((SUMIF($E$224:$E$427,$O487,AL$224:AL$427))*'Discount Factors'!AL$13)-AL$475</f>
        <v>0</v>
      </c>
      <c r="AM487" s="161">
        <f>((SUMIF($E$224:$E$427,$O487,AM$224:AM$427))*'Discount Factors'!AM$13)-AM$475</f>
        <v>0</v>
      </c>
      <c r="AN487" s="161">
        <f>((SUMIF($E$224:$E$427,$O487,AN$224:AN$427))*'Discount Factors'!AN$13)-AN$475</f>
        <v>0</v>
      </c>
      <c r="AO487" s="161">
        <f>((SUMIF($E$224:$E$427,$O487,AO$224:AO$427))*'Discount Factors'!AO$13)-AO$475</f>
        <v>0</v>
      </c>
      <c r="AP487" s="161">
        <f>((SUMIF($E$224:$E$427,$O487,AP$224:AP$427))*'Discount Factors'!AP$13)-AP$475</f>
        <v>0</v>
      </c>
      <c r="AQ487" s="161">
        <f>((SUMIF($E$224:$E$427,$O487,AQ$224:AQ$427))*'Discount Factors'!AQ$13)-AQ$475</f>
        <v>0</v>
      </c>
      <c r="AR487" s="161">
        <f>((SUMIF($E$224:$E$427,$O487,AR$224:AR$427))*'Discount Factors'!AR$13)-AR$475</f>
        <v>0</v>
      </c>
      <c r="AS487" s="161">
        <f>((SUMIF($E$224:$E$427,$O487,AS$224:AS$427))*'Discount Factors'!AS$13)-AS$475</f>
        <v>0</v>
      </c>
      <c r="AT487" s="161">
        <f>((SUMIF($E$224:$E$427,$O487,AT$224:AT$427))*'Discount Factors'!AT$13)-AT$475</f>
        <v>0</v>
      </c>
      <c r="AU487" s="161">
        <f>((SUMIF($E$224:$E$427,$O487,AU$224:AU$427))*'Discount Factors'!AU$13)-AU$475</f>
        <v>0</v>
      </c>
      <c r="AV487" s="161">
        <f>((SUMIF($E$224:$E$427,$O487,AV$224:AV$427))*'Discount Factors'!AV$13)-AV$475</f>
        <v>0</v>
      </c>
      <c r="AW487" s="161">
        <f>((SUMIF($E$224:$E$427,$O487,AW$224:AW$427))*'Discount Factors'!AW$13)-AW$475</f>
        <v>0</v>
      </c>
      <c r="AX487" s="161">
        <f>((SUMIF($E$224:$E$427,$O487,AX$224:AX$427))*'Discount Factors'!AX$13)-AX$475</f>
        <v>0</v>
      </c>
      <c r="AY487" s="161">
        <f>((SUMIF($E$224:$E$427,$O487,AY$224:AY$427))*'Discount Factors'!AY$13)-AY$475</f>
        <v>0</v>
      </c>
      <c r="AZ487" s="161">
        <f>((SUMIF($E$224:$E$427,$O487,AZ$224:AZ$427))*'Discount Factors'!AZ$13)-AZ$475</f>
        <v>0</v>
      </c>
      <c r="BA487" s="161">
        <f>((SUMIF($E$224:$E$427,$O487,BA$224:BA$427))*'Discount Factors'!BA$13)-BA$475</f>
        <v>0</v>
      </c>
      <c r="BB487" s="161">
        <f>((SUMIF($E$224:$E$427,$O487,BB$224:BB$427))*'Discount Factors'!BB$13)-BB$475</f>
        <v>0</v>
      </c>
      <c r="BC487" s="161">
        <f>((SUMIF($E$224:$E$427,$O487,BC$224:BC$427))*'Discount Factors'!BC$13)-BC$475</f>
        <v>0</v>
      </c>
      <c r="BD487" s="161">
        <f>((SUMIF($E$224:$E$427,$O487,BD$224:BD$427))*'Discount Factors'!BD$13)-BD$475</f>
        <v>0</v>
      </c>
      <c r="BE487" s="161">
        <f>((SUMIF($E$224:$E$427,$O487,BE$224:BE$427))*'Discount Factors'!BE$13)-BE$475</f>
        <v>0</v>
      </c>
      <c r="BF487" s="161">
        <f>((SUMIF($E$224:$E$427,$O487,BF$224:BF$427))*'Discount Factors'!BF$13)-BF$475</f>
        <v>0</v>
      </c>
      <c r="BG487" s="161">
        <f>((SUMIF($E$224:$E$427,$O487,BG$224:BG$427))*'Discount Factors'!BG$13)-BG$475</f>
        <v>0</v>
      </c>
      <c r="BH487" s="161">
        <f>((SUMIF($E$224:$E$427,$O487,BH$224:BH$427))*'Discount Factors'!BH$13)-BH$475</f>
        <v>0</v>
      </c>
      <c r="BI487" s="161">
        <f>((SUMIF($E$224:$E$427,$O487,BI$224:BI$427))*'Discount Factors'!BI$13)-BI$475</f>
        <v>0</v>
      </c>
      <c r="BJ487" s="161">
        <f>((SUMIF($E$224:$E$427,$O487,BJ$224:BJ$427))*'Discount Factors'!BJ$13)-BJ$475</f>
        <v>0</v>
      </c>
      <c r="BK487" s="161">
        <f>((SUMIF($E$224:$E$427,$O487,BK$224:BK$427))*'Discount Factors'!BK$13)-BK$475</f>
        <v>0</v>
      </c>
      <c r="BL487" s="161">
        <f>((SUMIF($E$224:$E$427,$O487,BL$224:BL$427))*'Discount Factors'!BL$13)-BL$475</f>
        <v>0</v>
      </c>
      <c r="BM487" s="161">
        <f>((SUMIF($E$224:$E$427,$O487,BM$224:BM$427))*'Discount Factors'!BM$13)-BM$475</f>
        <v>0</v>
      </c>
      <c r="BN487" s="161">
        <f>((SUMIF($E$224:$E$427,$O487,BN$224:BN$427))*'Discount Factors'!BN$13)-BN$475</f>
        <v>0</v>
      </c>
      <c r="BO487" s="161">
        <f>((SUMIF($E$224:$E$427,$O487,BO$224:BO$427))*'Discount Factors'!BO$13)-BO$475</f>
        <v>0</v>
      </c>
      <c r="BP487" s="161">
        <f>((SUMIF($E$224:$E$427,$O487,BP$224:BP$427))*'Discount Factors'!BP$13)-BP$475</f>
        <v>0</v>
      </c>
      <c r="BQ487" s="161">
        <f>((SUMIF($E$224:$E$427,$O487,BQ$224:BQ$427))*'Discount Factors'!BQ$13)-BQ$475</f>
        <v>0</v>
      </c>
      <c r="BR487" s="161">
        <f>((SUMIF($E$224:$E$427,$O487,BR$224:BR$427))*'Discount Factors'!BR$13)-BR$475</f>
        <v>0</v>
      </c>
      <c r="BS487" s="161">
        <f>((SUMIF($E$224:$E$427,$O487,BS$224:BS$427))*'Discount Factors'!BS$13)-BS$475</f>
        <v>0</v>
      </c>
      <c r="BT487" s="161">
        <f>((SUMIF($E$224:$E$427,$O487,BT$224:BT$427))*'Discount Factors'!BT$13)-BT$475</f>
        <v>0</v>
      </c>
      <c r="BU487" s="161">
        <f>((SUMIF($E$224:$E$427,$O487,BU$224:BU$427))*'Discount Factors'!BU$13)-BU$475</f>
        <v>0</v>
      </c>
      <c r="BV487" s="161">
        <f>((SUMIF($E$224:$E$427,$O487,BV$224:BV$427))*'Discount Factors'!BV$13)-BV$475</f>
        <v>0</v>
      </c>
      <c r="BW487" s="161">
        <f>((SUMIF($E$224:$E$427,$O487,BW$224:BW$427))*'Discount Factors'!BW$13)-BW$475</f>
        <v>0</v>
      </c>
      <c r="BX487" s="161">
        <f>((SUMIF($E$224:$E$427,$O487,BX$224:BX$427))*'Discount Factors'!BX$13)-BX$475</f>
        <v>0</v>
      </c>
      <c r="BY487" s="161">
        <f>((SUMIF($E$224:$E$427,$O487,BY$224:BY$427))*'Discount Factors'!BY$13)-BY$475</f>
        <v>0</v>
      </c>
      <c r="BZ487" s="161">
        <f>((SUMIF($E$224:$E$427,$O487,BZ$224:BZ$427))*'Discount Factors'!BZ$13)-BZ$475</f>
        <v>0</v>
      </c>
      <c r="CA487" s="161">
        <f>((SUMIF($E$224:$E$427,$O487,CA$224:CA$427))*'Discount Factors'!CA$13)-CA$475</f>
        <v>0</v>
      </c>
      <c r="CB487" s="161">
        <f>((SUMIF($E$224:$E$427,$O487,CB$224:CB$427))*'Discount Factors'!CB$13)-CB$475</f>
        <v>0</v>
      </c>
      <c r="CC487" s="161">
        <f>((SUMIF($E$224:$E$427,$O487,CC$224:CC$427))*'Discount Factors'!CC$13)-CC$475</f>
        <v>0</v>
      </c>
      <c r="CD487" s="161">
        <f>((SUMIF($E$224:$E$427,$O487,CD$224:CD$427))*'Discount Factors'!CD$13)-CD$475</f>
        <v>0</v>
      </c>
      <c r="CE487" s="161">
        <f>((SUMIF($E$224:$E$427,$O487,CE$224:CE$427))*'Discount Factors'!CE$13)-CE$475</f>
        <v>0</v>
      </c>
      <c r="CF487" s="161">
        <f>((SUMIF($E$224:$E$427,$O487,CF$224:CF$427))*'Discount Factors'!CF$13)-CF$475</f>
        <v>0</v>
      </c>
      <c r="CG487" s="161">
        <f>((SUMIF($E$224:$E$427,$O487,CG$224:CG$427))*'Discount Factors'!CG$13)-CG$475</f>
        <v>0</v>
      </c>
      <c r="CH487" s="161">
        <f>((SUMIF($E$224:$E$427,$O487,CH$224:CH$427))*'Discount Factors'!CH$13)-CH$475</f>
        <v>0</v>
      </c>
      <c r="CI487" s="161">
        <f>((SUMIF($E$224:$E$427,$O487,CI$224:CI$427))*'Discount Factors'!CI$13)-CI$475</f>
        <v>0</v>
      </c>
      <c r="CJ487" s="161">
        <f>((SUMIF($E$224:$E$427,$O487,CJ$224:CJ$427))*'Discount Factors'!CJ$13)-CJ$475</f>
        <v>0</v>
      </c>
      <c r="CK487" s="161">
        <f>((SUMIF($E$224:$E$427,$O487,CK$224:CK$427))*'Discount Factors'!CK$13)-CK$475</f>
        <v>0</v>
      </c>
      <c r="CL487" s="161">
        <f>((SUMIF($E$224:$E$427,$O487,CL$224:CL$427))*'Discount Factors'!CL$13)-CL$475</f>
        <v>0</v>
      </c>
      <c r="CM487" s="161">
        <f>((SUMIF($E$224:$E$427,$O487,CM$224:CM$427))*'Discount Factors'!CM$13)-CM$475</f>
        <v>0</v>
      </c>
      <c r="CN487" s="161">
        <f>((SUMIF($E$224:$E$427,$O487,CN$224:CN$427))*'Discount Factors'!CN$13)-CN$475</f>
        <v>0</v>
      </c>
      <c r="CO487" s="161">
        <f>((SUMIF($E$224:$E$427,$O487,CO$224:CO$427))*'Discount Factors'!CO$13)-CO$475</f>
        <v>0</v>
      </c>
      <c r="CP487" s="161">
        <f>((SUMIF($E$224:$E$427,$O487,CP$224:CP$427))*'Discount Factors'!CP$13)-CP$475</f>
        <v>0</v>
      </c>
    </row>
    <row r="488" spans="15:94" x14ac:dyDescent="0.3">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c r="BP488" s="161"/>
      <c r="BQ488" s="161"/>
      <c r="BR488" s="161"/>
      <c r="BS488" s="161"/>
      <c r="BT488" s="161"/>
      <c r="BU488" s="161"/>
      <c r="BV488" s="161"/>
      <c r="BW488" s="161"/>
      <c r="BX488" s="161"/>
      <c r="BY488" s="161"/>
      <c r="BZ488" s="161"/>
      <c r="CA488" s="161"/>
      <c r="CB488" s="161"/>
      <c r="CC488" s="161"/>
      <c r="CD488" s="161"/>
      <c r="CE488" s="161"/>
      <c r="CF488" s="161"/>
      <c r="CG488" s="161"/>
      <c r="CH488" s="161"/>
      <c r="CI488" s="161"/>
      <c r="CJ488" s="161"/>
      <c r="CK488" s="161"/>
      <c r="CL488" s="161"/>
      <c r="CM488" s="161"/>
      <c r="CN488" s="161"/>
      <c r="CO488" s="161"/>
      <c r="CP488" s="161"/>
    </row>
    <row r="489" spans="15:94" x14ac:dyDescent="0.3">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c r="BP489" s="161"/>
      <c r="BQ489" s="161"/>
      <c r="BR489" s="161"/>
      <c r="BS489" s="161"/>
      <c r="BT489" s="161"/>
      <c r="BU489" s="161"/>
      <c r="BV489" s="161"/>
      <c r="BW489" s="161"/>
      <c r="BX489" s="161"/>
      <c r="BY489" s="161"/>
      <c r="BZ489" s="161"/>
      <c r="CA489" s="161"/>
      <c r="CB489" s="161"/>
      <c r="CC489" s="161"/>
      <c r="CD489" s="161"/>
      <c r="CE489" s="161"/>
      <c r="CF489" s="161"/>
      <c r="CG489" s="161"/>
      <c r="CH489" s="161"/>
      <c r="CI489" s="161"/>
      <c r="CJ489" s="161"/>
      <c r="CK489" s="161"/>
      <c r="CL489" s="161"/>
      <c r="CM489" s="161"/>
      <c r="CN489" s="161"/>
      <c r="CO489" s="161"/>
      <c r="CP489" s="161"/>
    </row>
    <row r="490" spans="15:94" x14ac:dyDescent="0.3">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c r="BP490" s="161"/>
      <c r="BQ490" s="161"/>
      <c r="BR490" s="161"/>
      <c r="BS490" s="161"/>
      <c r="BT490" s="161"/>
      <c r="BU490" s="161"/>
      <c r="BV490" s="161"/>
      <c r="BW490" s="161"/>
      <c r="BX490" s="161"/>
      <c r="BY490" s="161"/>
      <c r="BZ490" s="161"/>
      <c r="CA490" s="161"/>
      <c r="CB490" s="161"/>
      <c r="CC490" s="161"/>
      <c r="CD490" s="161"/>
      <c r="CE490" s="161"/>
      <c r="CF490" s="161"/>
      <c r="CG490" s="161"/>
      <c r="CH490" s="161"/>
      <c r="CI490" s="161"/>
      <c r="CJ490" s="161"/>
      <c r="CK490" s="161"/>
      <c r="CL490" s="161"/>
      <c r="CM490" s="161"/>
      <c r="CN490" s="161"/>
      <c r="CO490" s="161"/>
      <c r="CP490" s="161"/>
    </row>
    <row r="491" spans="15:94" x14ac:dyDescent="0.3">
      <c r="O491" s="2" t="str">
        <f>Lists!$B$8</f>
        <v>Option 4</v>
      </c>
      <c r="P491" s="161">
        <f>((SUMIF($E$224:$E$427,$O491,P$224:P$427))*'Discount Factors'!P$13)-P$475</f>
        <v>0</v>
      </c>
      <c r="Q491" s="161">
        <f>((SUMIF($E$224:$E$427,$O491,Q$224:Q$427))*'Discount Factors'!Q$13)-Q$475</f>
        <v>0</v>
      </c>
      <c r="R491" s="161">
        <f>((SUMIF($E$224:$E$427,$O491,R$224:R$427))*'Discount Factors'!R$13)-R$475</f>
        <v>0</v>
      </c>
      <c r="S491" s="161">
        <f>((SUMIF($E$224:$E$427,$O491,S$224:S$427))*'Discount Factors'!S$13)-S$475</f>
        <v>0</v>
      </c>
      <c r="T491" s="161">
        <f>((SUMIF($E$224:$E$427,$O491,T$224:T$427))*'Discount Factors'!T$13)-T$475</f>
        <v>0</v>
      </c>
      <c r="U491" s="161">
        <f>((SUMIF($E$224:$E$427,$O491,U$224:U$427))*'Discount Factors'!U$13)-U$475</f>
        <v>0</v>
      </c>
      <c r="V491" s="161">
        <f>((SUMIF($E$224:$E$427,$O491,V$224:V$427))*'Discount Factors'!V$13)-V$475</f>
        <v>0</v>
      </c>
      <c r="W491" s="161">
        <f>((SUMIF($E$224:$E$427,$O491,W$224:W$427))*'Discount Factors'!W$13)-W$475</f>
        <v>0</v>
      </c>
      <c r="X491" s="161">
        <f>((SUMIF($E$224:$E$427,$O491,X$224:X$427))*'Discount Factors'!X$13)-X$475</f>
        <v>0</v>
      </c>
      <c r="Y491" s="161">
        <f>((SUMIF($E$224:$E$427,$O491,Y$224:Y$427))*'Discount Factors'!Y$13)-Y$475</f>
        <v>0</v>
      </c>
      <c r="Z491" s="161">
        <f>((SUMIF($E$224:$E$427,$O491,Z$224:Z$427))*'Discount Factors'!Z$13)-Z$475</f>
        <v>0</v>
      </c>
      <c r="AA491" s="161">
        <f>((SUMIF($E$224:$E$427,$O491,AA$224:AA$427))*'Discount Factors'!AA$13)-AA$475</f>
        <v>0</v>
      </c>
      <c r="AB491" s="161">
        <f>((SUMIF($E$224:$E$427,$O491,AB$224:AB$427))*'Discount Factors'!AB$13)-AB$475</f>
        <v>0</v>
      </c>
      <c r="AC491" s="161">
        <f>((SUMIF($E$224:$E$427,$O491,AC$224:AC$427))*'Discount Factors'!AC$13)-AC$475</f>
        <v>0</v>
      </c>
      <c r="AD491" s="161">
        <f>((SUMIF($E$224:$E$427,$O491,AD$224:AD$427))*'Discount Factors'!AD$13)-AD$475</f>
        <v>0</v>
      </c>
      <c r="AE491" s="161">
        <f>((SUMIF($E$224:$E$427,$O491,AE$224:AE$427))*'Discount Factors'!AE$13)-AE$475</f>
        <v>0</v>
      </c>
      <c r="AF491" s="161">
        <f>((SUMIF($E$224:$E$427,$O491,AF$224:AF$427))*'Discount Factors'!AF$13)-AF$475</f>
        <v>0</v>
      </c>
      <c r="AG491" s="161">
        <f>((SUMIF($E$224:$E$427,$O491,AG$224:AG$427))*'Discount Factors'!AG$13)-AG$475</f>
        <v>0</v>
      </c>
      <c r="AH491" s="161">
        <f>((SUMIF($E$224:$E$427,$O491,AH$224:AH$427))*'Discount Factors'!AH$13)-AH$475</f>
        <v>0</v>
      </c>
      <c r="AI491" s="161">
        <f>((SUMIF($E$224:$E$427,$O491,AI$224:AI$427))*'Discount Factors'!AI$13)-AI$475</f>
        <v>0</v>
      </c>
      <c r="AJ491" s="161">
        <f>((SUMIF($E$224:$E$427,$O491,AJ$224:AJ$427))*'Discount Factors'!AJ$13)-AJ$475</f>
        <v>0</v>
      </c>
      <c r="AK491" s="161">
        <f>((SUMIF($E$224:$E$427,$O491,AK$224:AK$427))*'Discount Factors'!AK$13)-AK$475</f>
        <v>0</v>
      </c>
      <c r="AL491" s="161">
        <f>((SUMIF($E$224:$E$427,$O491,AL$224:AL$427))*'Discount Factors'!AL$13)-AL$475</f>
        <v>0</v>
      </c>
      <c r="AM491" s="161">
        <f>((SUMIF($E$224:$E$427,$O491,AM$224:AM$427))*'Discount Factors'!AM$13)-AM$475</f>
        <v>0</v>
      </c>
      <c r="AN491" s="161">
        <f>((SUMIF($E$224:$E$427,$O491,AN$224:AN$427))*'Discount Factors'!AN$13)-AN$475</f>
        <v>0</v>
      </c>
      <c r="AO491" s="161">
        <f>((SUMIF($E$224:$E$427,$O491,AO$224:AO$427))*'Discount Factors'!AO$13)-AO$475</f>
        <v>0</v>
      </c>
      <c r="AP491" s="161">
        <f>((SUMIF($E$224:$E$427,$O491,AP$224:AP$427))*'Discount Factors'!AP$13)-AP$475</f>
        <v>0</v>
      </c>
      <c r="AQ491" s="161">
        <f>((SUMIF($E$224:$E$427,$O491,AQ$224:AQ$427))*'Discount Factors'!AQ$13)-AQ$475</f>
        <v>0</v>
      </c>
      <c r="AR491" s="161">
        <f>((SUMIF($E$224:$E$427,$O491,AR$224:AR$427))*'Discount Factors'!AR$13)-AR$475</f>
        <v>0</v>
      </c>
      <c r="AS491" s="161">
        <f>((SUMIF($E$224:$E$427,$O491,AS$224:AS$427))*'Discount Factors'!AS$13)-AS$475</f>
        <v>0</v>
      </c>
      <c r="AT491" s="161">
        <f>((SUMIF($E$224:$E$427,$O491,AT$224:AT$427))*'Discount Factors'!AT$13)-AT$475</f>
        <v>0</v>
      </c>
      <c r="AU491" s="161">
        <f>((SUMIF($E$224:$E$427,$O491,AU$224:AU$427))*'Discount Factors'!AU$13)-AU$475</f>
        <v>0</v>
      </c>
      <c r="AV491" s="161">
        <f>((SUMIF($E$224:$E$427,$O491,AV$224:AV$427))*'Discount Factors'!AV$13)-AV$475</f>
        <v>0</v>
      </c>
      <c r="AW491" s="161">
        <f>((SUMIF($E$224:$E$427,$O491,AW$224:AW$427))*'Discount Factors'!AW$13)-AW$475</f>
        <v>0</v>
      </c>
      <c r="AX491" s="161">
        <f>((SUMIF($E$224:$E$427,$O491,AX$224:AX$427))*'Discount Factors'!AX$13)-AX$475</f>
        <v>0</v>
      </c>
      <c r="AY491" s="161">
        <f>((SUMIF($E$224:$E$427,$O491,AY$224:AY$427))*'Discount Factors'!AY$13)-AY$475</f>
        <v>0</v>
      </c>
      <c r="AZ491" s="161">
        <f>((SUMIF($E$224:$E$427,$O491,AZ$224:AZ$427))*'Discount Factors'!AZ$13)-AZ$475</f>
        <v>0</v>
      </c>
      <c r="BA491" s="161">
        <f>((SUMIF($E$224:$E$427,$O491,BA$224:BA$427))*'Discount Factors'!BA$13)-BA$475</f>
        <v>0</v>
      </c>
      <c r="BB491" s="161">
        <f>((SUMIF($E$224:$E$427,$O491,BB$224:BB$427))*'Discount Factors'!BB$13)-BB$475</f>
        <v>0</v>
      </c>
      <c r="BC491" s="161">
        <f>((SUMIF($E$224:$E$427,$O491,BC$224:BC$427))*'Discount Factors'!BC$13)-BC$475</f>
        <v>0</v>
      </c>
      <c r="BD491" s="161">
        <f>((SUMIF($E$224:$E$427,$O491,BD$224:BD$427))*'Discount Factors'!BD$13)-BD$475</f>
        <v>0</v>
      </c>
      <c r="BE491" s="161">
        <f>((SUMIF($E$224:$E$427,$O491,BE$224:BE$427))*'Discount Factors'!BE$13)-BE$475</f>
        <v>0</v>
      </c>
      <c r="BF491" s="161">
        <f>((SUMIF($E$224:$E$427,$O491,BF$224:BF$427))*'Discount Factors'!BF$13)-BF$475</f>
        <v>0</v>
      </c>
      <c r="BG491" s="161">
        <f>((SUMIF($E$224:$E$427,$O491,BG$224:BG$427))*'Discount Factors'!BG$13)-BG$475</f>
        <v>0</v>
      </c>
      <c r="BH491" s="161">
        <f>((SUMIF($E$224:$E$427,$O491,BH$224:BH$427))*'Discount Factors'!BH$13)-BH$475</f>
        <v>0</v>
      </c>
      <c r="BI491" s="161">
        <f>((SUMIF($E$224:$E$427,$O491,BI$224:BI$427))*'Discount Factors'!BI$13)-BI$475</f>
        <v>0</v>
      </c>
      <c r="BJ491" s="161">
        <f>((SUMIF($E$224:$E$427,$O491,BJ$224:BJ$427))*'Discount Factors'!BJ$13)-BJ$475</f>
        <v>0</v>
      </c>
      <c r="BK491" s="161">
        <f>((SUMIF($E$224:$E$427,$O491,BK$224:BK$427))*'Discount Factors'!BK$13)-BK$475</f>
        <v>0</v>
      </c>
      <c r="BL491" s="161">
        <f>((SUMIF($E$224:$E$427,$O491,BL$224:BL$427))*'Discount Factors'!BL$13)-BL$475</f>
        <v>0</v>
      </c>
      <c r="BM491" s="161">
        <f>((SUMIF($E$224:$E$427,$O491,BM$224:BM$427))*'Discount Factors'!BM$13)-BM$475</f>
        <v>0</v>
      </c>
      <c r="BN491" s="161">
        <f>((SUMIF($E$224:$E$427,$O491,BN$224:BN$427))*'Discount Factors'!BN$13)-BN$475</f>
        <v>0</v>
      </c>
      <c r="BO491" s="161">
        <f>((SUMIF($E$224:$E$427,$O491,BO$224:BO$427))*'Discount Factors'!BO$13)-BO$475</f>
        <v>0</v>
      </c>
      <c r="BP491" s="161">
        <f>((SUMIF($E$224:$E$427,$O491,BP$224:BP$427))*'Discount Factors'!BP$13)-BP$475</f>
        <v>0</v>
      </c>
      <c r="BQ491" s="161">
        <f>((SUMIF($E$224:$E$427,$O491,BQ$224:BQ$427))*'Discount Factors'!BQ$13)-BQ$475</f>
        <v>0</v>
      </c>
      <c r="BR491" s="161">
        <f>((SUMIF($E$224:$E$427,$O491,BR$224:BR$427))*'Discount Factors'!BR$13)-BR$475</f>
        <v>0</v>
      </c>
      <c r="BS491" s="161">
        <f>((SUMIF($E$224:$E$427,$O491,BS$224:BS$427))*'Discount Factors'!BS$13)-BS$475</f>
        <v>0</v>
      </c>
      <c r="BT491" s="161">
        <f>((SUMIF($E$224:$E$427,$O491,BT$224:BT$427))*'Discount Factors'!BT$13)-BT$475</f>
        <v>0</v>
      </c>
      <c r="BU491" s="161">
        <f>((SUMIF($E$224:$E$427,$O491,BU$224:BU$427))*'Discount Factors'!BU$13)-BU$475</f>
        <v>0</v>
      </c>
      <c r="BV491" s="161">
        <f>((SUMIF($E$224:$E$427,$O491,BV$224:BV$427))*'Discount Factors'!BV$13)-BV$475</f>
        <v>0</v>
      </c>
      <c r="BW491" s="161">
        <f>((SUMIF($E$224:$E$427,$O491,BW$224:BW$427))*'Discount Factors'!BW$13)-BW$475</f>
        <v>0</v>
      </c>
      <c r="BX491" s="161">
        <f>((SUMIF($E$224:$E$427,$O491,BX$224:BX$427))*'Discount Factors'!BX$13)-BX$475</f>
        <v>0</v>
      </c>
      <c r="BY491" s="161">
        <f>((SUMIF($E$224:$E$427,$O491,BY$224:BY$427))*'Discount Factors'!BY$13)-BY$475</f>
        <v>0</v>
      </c>
      <c r="BZ491" s="161">
        <f>((SUMIF($E$224:$E$427,$O491,BZ$224:BZ$427))*'Discount Factors'!BZ$13)-BZ$475</f>
        <v>0</v>
      </c>
      <c r="CA491" s="161">
        <f>((SUMIF($E$224:$E$427,$O491,CA$224:CA$427))*'Discount Factors'!CA$13)-CA$475</f>
        <v>0</v>
      </c>
      <c r="CB491" s="161">
        <f>((SUMIF($E$224:$E$427,$O491,CB$224:CB$427))*'Discount Factors'!CB$13)-CB$475</f>
        <v>0</v>
      </c>
      <c r="CC491" s="161">
        <f>((SUMIF($E$224:$E$427,$O491,CC$224:CC$427))*'Discount Factors'!CC$13)-CC$475</f>
        <v>0</v>
      </c>
      <c r="CD491" s="161">
        <f>((SUMIF($E$224:$E$427,$O491,CD$224:CD$427))*'Discount Factors'!CD$13)-CD$475</f>
        <v>0</v>
      </c>
      <c r="CE491" s="161">
        <f>((SUMIF($E$224:$E$427,$O491,CE$224:CE$427))*'Discount Factors'!CE$13)-CE$475</f>
        <v>0</v>
      </c>
      <c r="CF491" s="161">
        <f>((SUMIF($E$224:$E$427,$O491,CF$224:CF$427))*'Discount Factors'!CF$13)-CF$475</f>
        <v>0</v>
      </c>
      <c r="CG491" s="161">
        <f>((SUMIF($E$224:$E$427,$O491,CG$224:CG$427))*'Discount Factors'!CG$13)-CG$475</f>
        <v>0</v>
      </c>
      <c r="CH491" s="161">
        <f>((SUMIF($E$224:$E$427,$O491,CH$224:CH$427))*'Discount Factors'!CH$13)-CH$475</f>
        <v>0</v>
      </c>
      <c r="CI491" s="161">
        <f>((SUMIF($E$224:$E$427,$O491,CI$224:CI$427))*'Discount Factors'!CI$13)-CI$475</f>
        <v>0</v>
      </c>
      <c r="CJ491" s="161">
        <f>((SUMIF($E$224:$E$427,$O491,CJ$224:CJ$427))*'Discount Factors'!CJ$13)-CJ$475</f>
        <v>0</v>
      </c>
      <c r="CK491" s="161">
        <f>((SUMIF($E$224:$E$427,$O491,CK$224:CK$427))*'Discount Factors'!CK$13)-CK$475</f>
        <v>0</v>
      </c>
      <c r="CL491" s="161">
        <f>((SUMIF($E$224:$E$427,$O491,CL$224:CL$427))*'Discount Factors'!CL$13)-CL$475</f>
        <v>0</v>
      </c>
      <c r="CM491" s="161">
        <f>((SUMIF($E$224:$E$427,$O491,CM$224:CM$427))*'Discount Factors'!CM$13)-CM$475</f>
        <v>0</v>
      </c>
      <c r="CN491" s="161">
        <f>((SUMIF($E$224:$E$427,$O491,CN$224:CN$427))*'Discount Factors'!CN$13)-CN$475</f>
        <v>0</v>
      </c>
      <c r="CO491" s="161">
        <f>((SUMIF($E$224:$E$427,$O491,CO$224:CO$427))*'Discount Factors'!CO$13)-CO$475</f>
        <v>0</v>
      </c>
      <c r="CP491" s="161">
        <f>((SUMIF($E$224:$E$427,$O491,CP$224:CP$427))*'Discount Factors'!CP$13)-CP$475</f>
        <v>0</v>
      </c>
    </row>
    <row r="492" spans="15:94" x14ac:dyDescent="0.3">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c r="BP492" s="161"/>
      <c r="BQ492" s="161"/>
      <c r="BR492" s="161"/>
      <c r="BS492" s="161"/>
      <c r="BT492" s="161"/>
      <c r="BU492" s="161"/>
      <c r="BV492" s="161"/>
      <c r="BW492" s="161"/>
      <c r="BX492" s="161"/>
      <c r="BY492" s="161"/>
      <c r="BZ492" s="161"/>
      <c r="CA492" s="161"/>
      <c r="CB492" s="161"/>
      <c r="CC492" s="161"/>
      <c r="CD492" s="161"/>
      <c r="CE492" s="161"/>
      <c r="CF492" s="161"/>
      <c r="CG492" s="161"/>
      <c r="CH492" s="161"/>
      <c r="CI492" s="161"/>
      <c r="CJ492" s="161"/>
      <c r="CK492" s="161"/>
      <c r="CL492" s="161"/>
      <c r="CM492" s="161"/>
      <c r="CN492" s="161"/>
      <c r="CO492" s="161"/>
      <c r="CP492" s="161"/>
    </row>
    <row r="493" spans="15:94" x14ac:dyDescent="0.3">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c r="BP493" s="161"/>
      <c r="BQ493" s="161"/>
      <c r="BR493" s="161"/>
      <c r="BS493" s="161"/>
      <c r="BT493" s="161"/>
      <c r="BU493" s="161"/>
      <c r="BV493" s="161"/>
      <c r="BW493" s="161"/>
      <c r="BX493" s="161"/>
      <c r="BY493" s="161"/>
      <c r="BZ493" s="161"/>
      <c r="CA493" s="161"/>
      <c r="CB493" s="161"/>
      <c r="CC493" s="161"/>
      <c r="CD493" s="161"/>
      <c r="CE493" s="161"/>
      <c r="CF493" s="161"/>
      <c r="CG493" s="161"/>
      <c r="CH493" s="161"/>
      <c r="CI493" s="161"/>
      <c r="CJ493" s="161"/>
      <c r="CK493" s="161"/>
      <c r="CL493" s="161"/>
      <c r="CM493" s="161"/>
      <c r="CN493" s="161"/>
      <c r="CO493" s="161"/>
      <c r="CP493" s="161"/>
    </row>
    <row r="494" spans="15:94" x14ac:dyDescent="0.3">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c r="BP494" s="161"/>
      <c r="BQ494" s="161"/>
      <c r="BR494" s="161"/>
      <c r="BS494" s="161"/>
      <c r="BT494" s="161"/>
      <c r="BU494" s="161"/>
      <c r="BV494" s="161"/>
      <c r="BW494" s="161"/>
      <c r="BX494" s="161"/>
      <c r="BY494" s="161"/>
      <c r="BZ494" s="161"/>
      <c r="CA494" s="161"/>
      <c r="CB494" s="161"/>
      <c r="CC494" s="161"/>
      <c r="CD494" s="161"/>
      <c r="CE494" s="161"/>
      <c r="CF494" s="161"/>
      <c r="CG494" s="161"/>
      <c r="CH494" s="161"/>
      <c r="CI494" s="161"/>
      <c r="CJ494" s="161"/>
      <c r="CK494" s="161"/>
      <c r="CL494" s="161"/>
      <c r="CM494" s="161"/>
      <c r="CN494" s="161"/>
      <c r="CO494" s="161"/>
      <c r="CP494" s="161"/>
    </row>
    <row r="495" spans="15:94" x14ac:dyDescent="0.3">
      <c r="O495" s="2" t="str">
        <f>Lists!$B$9</f>
        <v>Option 5</v>
      </c>
      <c r="P495" s="161">
        <f>((SUMIF($E$224:$E$427,$O495,P$224:P$427))*'Discount Factors'!P$13)-P$475</f>
        <v>0</v>
      </c>
      <c r="Q495" s="161">
        <f>((SUMIF($E$224:$E$427,$O495,Q$224:Q$427))*'Discount Factors'!Q$13)-Q$475</f>
        <v>0</v>
      </c>
      <c r="R495" s="161">
        <f>((SUMIF($E$224:$E$427,$O495,R$224:R$427))*'Discount Factors'!R$13)-R$475</f>
        <v>0</v>
      </c>
      <c r="S495" s="161">
        <f>((SUMIF($E$224:$E$427,$O495,S$224:S$427))*'Discount Factors'!S$13)-S$475</f>
        <v>0</v>
      </c>
      <c r="T495" s="161">
        <f>((SUMIF($E$224:$E$427,$O495,T$224:T$427))*'Discount Factors'!T$13)-T$475</f>
        <v>0</v>
      </c>
      <c r="U495" s="161">
        <f>((SUMIF($E$224:$E$427,$O495,U$224:U$427))*'Discount Factors'!U$13)-U$475</f>
        <v>0</v>
      </c>
      <c r="V495" s="161">
        <f>((SUMIF($E$224:$E$427,$O495,V$224:V$427))*'Discount Factors'!V$13)-V$475</f>
        <v>0</v>
      </c>
      <c r="W495" s="161">
        <f>((SUMIF($E$224:$E$427,$O495,W$224:W$427))*'Discount Factors'!W$13)-W$475</f>
        <v>0</v>
      </c>
      <c r="X495" s="161">
        <f>((SUMIF($E$224:$E$427,$O495,X$224:X$427))*'Discount Factors'!X$13)-X$475</f>
        <v>0</v>
      </c>
      <c r="Y495" s="161">
        <f>((SUMIF($E$224:$E$427,$O495,Y$224:Y$427))*'Discount Factors'!Y$13)-Y$475</f>
        <v>0</v>
      </c>
      <c r="Z495" s="161">
        <f>((SUMIF($E$224:$E$427,$O495,Z$224:Z$427))*'Discount Factors'!Z$13)-Z$475</f>
        <v>0</v>
      </c>
      <c r="AA495" s="161">
        <f>((SUMIF($E$224:$E$427,$O495,AA$224:AA$427))*'Discount Factors'!AA$13)-AA$475</f>
        <v>0</v>
      </c>
      <c r="AB495" s="161">
        <f>((SUMIF($E$224:$E$427,$O495,AB$224:AB$427))*'Discount Factors'!AB$13)-AB$475</f>
        <v>0</v>
      </c>
      <c r="AC495" s="161">
        <f>((SUMIF($E$224:$E$427,$O495,AC$224:AC$427))*'Discount Factors'!AC$13)-AC$475</f>
        <v>0</v>
      </c>
      <c r="AD495" s="161">
        <f>((SUMIF($E$224:$E$427,$O495,AD$224:AD$427))*'Discount Factors'!AD$13)-AD$475</f>
        <v>0</v>
      </c>
      <c r="AE495" s="161">
        <f>((SUMIF($E$224:$E$427,$O495,AE$224:AE$427))*'Discount Factors'!AE$13)-AE$475</f>
        <v>0</v>
      </c>
      <c r="AF495" s="161">
        <f>((SUMIF($E$224:$E$427,$O495,AF$224:AF$427))*'Discount Factors'!AF$13)-AF$475</f>
        <v>0</v>
      </c>
      <c r="AG495" s="161">
        <f>((SUMIF($E$224:$E$427,$O495,AG$224:AG$427))*'Discount Factors'!AG$13)-AG$475</f>
        <v>0</v>
      </c>
      <c r="AH495" s="161">
        <f>((SUMIF($E$224:$E$427,$O495,AH$224:AH$427))*'Discount Factors'!AH$13)-AH$475</f>
        <v>0</v>
      </c>
      <c r="AI495" s="161">
        <f>((SUMIF($E$224:$E$427,$O495,AI$224:AI$427))*'Discount Factors'!AI$13)-AI$475</f>
        <v>0</v>
      </c>
      <c r="AJ495" s="161">
        <f>((SUMIF($E$224:$E$427,$O495,AJ$224:AJ$427))*'Discount Factors'!AJ$13)-AJ$475</f>
        <v>0</v>
      </c>
      <c r="AK495" s="161">
        <f>((SUMIF($E$224:$E$427,$O495,AK$224:AK$427))*'Discount Factors'!AK$13)-AK$475</f>
        <v>0</v>
      </c>
      <c r="AL495" s="161">
        <f>((SUMIF($E$224:$E$427,$O495,AL$224:AL$427))*'Discount Factors'!AL$13)-AL$475</f>
        <v>0</v>
      </c>
      <c r="AM495" s="161">
        <f>((SUMIF($E$224:$E$427,$O495,AM$224:AM$427))*'Discount Factors'!AM$13)-AM$475</f>
        <v>0</v>
      </c>
      <c r="AN495" s="161">
        <f>((SUMIF($E$224:$E$427,$O495,AN$224:AN$427))*'Discount Factors'!AN$13)-AN$475</f>
        <v>0</v>
      </c>
      <c r="AO495" s="161">
        <f>((SUMIF($E$224:$E$427,$O495,AO$224:AO$427))*'Discount Factors'!AO$13)-AO$475</f>
        <v>0</v>
      </c>
      <c r="AP495" s="161">
        <f>((SUMIF($E$224:$E$427,$O495,AP$224:AP$427))*'Discount Factors'!AP$13)-AP$475</f>
        <v>0</v>
      </c>
      <c r="AQ495" s="161">
        <f>((SUMIF($E$224:$E$427,$O495,AQ$224:AQ$427))*'Discount Factors'!AQ$13)-AQ$475</f>
        <v>0</v>
      </c>
      <c r="AR495" s="161">
        <f>((SUMIF($E$224:$E$427,$O495,AR$224:AR$427))*'Discount Factors'!AR$13)-AR$475</f>
        <v>0</v>
      </c>
      <c r="AS495" s="161">
        <f>((SUMIF($E$224:$E$427,$O495,AS$224:AS$427))*'Discount Factors'!AS$13)-AS$475</f>
        <v>0</v>
      </c>
      <c r="AT495" s="161">
        <f>((SUMIF($E$224:$E$427,$O495,AT$224:AT$427))*'Discount Factors'!AT$13)-AT$475</f>
        <v>0</v>
      </c>
      <c r="AU495" s="161">
        <f>((SUMIF($E$224:$E$427,$O495,AU$224:AU$427))*'Discount Factors'!AU$13)-AU$475</f>
        <v>0</v>
      </c>
      <c r="AV495" s="161">
        <f>((SUMIF($E$224:$E$427,$O495,AV$224:AV$427))*'Discount Factors'!AV$13)-AV$475</f>
        <v>0</v>
      </c>
      <c r="AW495" s="161">
        <f>((SUMIF($E$224:$E$427,$O495,AW$224:AW$427))*'Discount Factors'!AW$13)-AW$475</f>
        <v>0</v>
      </c>
      <c r="AX495" s="161">
        <f>((SUMIF($E$224:$E$427,$O495,AX$224:AX$427))*'Discount Factors'!AX$13)-AX$475</f>
        <v>0</v>
      </c>
      <c r="AY495" s="161">
        <f>((SUMIF($E$224:$E$427,$O495,AY$224:AY$427))*'Discount Factors'!AY$13)-AY$475</f>
        <v>0</v>
      </c>
      <c r="AZ495" s="161">
        <f>((SUMIF($E$224:$E$427,$O495,AZ$224:AZ$427))*'Discount Factors'!AZ$13)-AZ$475</f>
        <v>0</v>
      </c>
      <c r="BA495" s="161">
        <f>((SUMIF($E$224:$E$427,$O495,BA$224:BA$427))*'Discount Factors'!BA$13)-BA$475</f>
        <v>0</v>
      </c>
      <c r="BB495" s="161">
        <f>((SUMIF($E$224:$E$427,$O495,BB$224:BB$427))*'Discount Factors'!BB$13)-BB$475</f>
        <v>0</v>
      </c>
      <c r="BC495" s="161">
        <f>((SUMIF($E$224:$E$427,$O495,BC$224:BC$427))*'Discount Factors'!BC$13)-BC$475</f>
        <v>0</v>
      </c>
      <c r="BD495" s="161">
        <f>((SUMIF($E$224:$E$427,$O495,BD$224:BD$427))*'Discount Factors'!BD$13)-BD$475</f>
        <v>0</v>
      </c>
      <c r="BE495" s="161">
        <f>((SUMIF($E$224:$E$427,$O495,BE$224:BE$427))*'Discount Factors'!BE$13)-BE$475</f>
        <v>0</v>
      </c>
      <c r="BF495" s="161">
        <f>((SUMIF($E$224:$E$427,$O495,BF$224:BF$427))*'Discount Factors'!BF$13)-BF$475</f>
        <v>0</v>
      </c>
      <c r="BG495" s="161">
        <f>((SUMIF($E$224:$E$427,$O495,BG$224:BG$427))*'Discount Factors'!BG$13)-BG$475</f>
        <v>0</v>
      </c>
      <c r="BH495" s="161">
        <f>((SUMIF($E$224:$E$427,$O495,BH$224:BH$427))*'Discount Factors'!BH$13)-BH$475</f>
        <v>0</v>
      </c>
      <c r="BI495" s="161">
        <f>((SUMIF($E$224:$E$427,$O495,BI$224:BI$427))*'Discount Factors'!BI$13)-BI$475</f>
        <v>0</v>
      </c>
      <c r="BJ495" s="161">
        <f>((SUMIF($E$224:$E$427,$O495,BJ$224:BJ$427))*'Discount Factors'!BJ$13)-BJ$475</f>
        <v>0</v>
      </c>
      <c r="BK495" s="161">
        <f>((SUMIF($E$224:$E$427,$O495,BK$224:BK$427))*'Discount Factors'!BK$13)-BK$475</f>
        <v>0</v>
      </c>
      <c r="BL495" s="161">
        <f>((SUMIF($E$224:$E$427,$O495,BL$224:BL$427))*'Discount Factors'!BL$13)-BL$475</f>
        <v>0</v>
      </c>
      <c r="BM495" s="161">
        <f>((SUMIF($E$224:$E$427,$O495,BM$224:BM$427))*'Discount Factors'!BM$13)-BM$475</f>
        <v>0</v>
      </c>
      <c r="BN495" s="161">
        <f>((SUMIF($E$224:$E$427,$O495,BN$224:BN$427))*'Discount Factors'!BN$13)-BN$475</f>
        <v>0</v>
      </c>
      <c r="BO495" s="161">
        <f>((SUMIF($E$224:$E$427,$O495,BO$224:BO$427))*'Discount Factors'!BO$13)-BO$475</f>
        <v>0</v>
      </c>
      <c r="BP495" s="161">
        <f>((SUMIF($E$224:$E$427,$O495,BP$224:BP$427))*'Discount Factors'!BP$13)-BP$475</f>
        <v>0</v>
      </c>
      <c r="BQ495" s="161">
        <f>((SUMIF($E$224:$E$427,$O495,BQ$224:BQ$427))*'Discount Factors'!BQ$13)-BQ$475</f>
        <v>0</v>
      </c>
      <c r="BR495" s="161">
        <f>((SUMIF($E$224:$E$427,$O495,BR$224:BR$427))*'Discount Factors'!BR$13)-BR$475</f>
        <v>0</v>
      </c>
      <c r="BS495" s="161">
        <f>((SUMIF($E$224:$E$427,$O495,BS$224:BS$427))*'Discount Factors'!BS$13)-BS$475</f>
        <v>0</v>
      </c>
      <c r="BT495" s="161">
        <f>((SUMIF($E$224:$E$427,$O495,BT$224:BT$427))*'Discount Factors'!BT$13)-BT$475</f>
        <v>0</v>
      </c>
      <c r="BU495" s="161">
        <f>((SUMIF($E$224:$E$427,$O495,BU$224:BU$427))*'Discount Factors'!BU$13)-BU$475</f>
        <v>0</v>
      </c>
      <c r="BV495" s="161">
        <f>((SUMIF($E$224:$E$427,$O495,BV$224:BV$427))*'Discount Factors'!BV$13)-BV$475</f>
        <v>0</v>
      </c>
      <c r="BW495" s="161">
        <f>((SUMIF($E$224:$E$427,$O495,BW$224:BW$427))*'Discount Factors'!BW$13)-BW$475</f>
        <v>0</v>
      </c>
      <c r="BX495" s="161">
        <f>((SUMIF($E$224:$E$427,$O495,BX$224:BX$427))*'Discount Factors'!BX$13)-BX$475</f>
        <v>0</v>
      </c>
      <c r="BY495" s="161">
        <f>((SUMIF($E$224:$E$427,$O495,BY$224:BY$427))*'Discount Factors'!BY$13)-BY$475</f>
        <v>0</v>
      </c>
      <c r="BZ495" s="161">
        <f>((SUMIF($E$224:$E$427,$O495,BZ$224:BZ$427))*'Discount Factors'!BZ$13)-BZ$475</f>
        <v>0</v>
      </c>
      <c r="CA495" s="161">
        <f>((SUMIF($E$224:$E$427,$O495,CA$224:CA$427))*'Discount Factors'!CA$13)-CA$475</f>
        <v>0</v>
      </c>
      <c r="CB495" s="161">
        <f>((SUMIF($E$224:$E$427,$O495,CB$224:CB$427))*'Discount Factors'!CB$13)-CB$475</f>
        <v>0</v>
      </c>
      <c r="CC495" s="161">
        <f>((SUMIF($E$224:$E$427,$O495,CC$224:CC$427))*'Discount Factors'!CC$13)-CC$475</f>
        <v>0</v>
      </c>
      <c r="CD495" s="161">
        <f>((SUMIF($E$224:$E$427,$O495,CD$224:CD$427))*'Discount Factors'!CD$13)-CD$475</f>
        <v>0</v>
      </c>
      <c r="CE495" s="161">
        <f>((SUMIF($E$224:$E$427,$O495,CE$224:CE$427))*'Discount Factors'!CE$13)-CE$475</f>
        <v>0</v>
      </c>
      <c r="CF495" s="161">
        <f>((SUMIF($E$224:$E$427,$O495,CF$224:CF$427))*'Discount Factors'!CF$13)-CF$475</f>
        <v>0</v>
      </c>
      <c r="CG495" s="161">
        <f>((SUMIF($E$224:$E$427,$O495,CG$224:CG$427))*'Discount Factors'!CG$13)-CG$475</f>
        <v>0</v>
      </c>
      <c r="CH495" s="161">
        <f>((SUMIF($E$224:$E$427,$O495,CH$224:CH$427))*'Discount Factors'!CH$13)-CH$475</f>
        <v>0</v>
      </c>
      <c r="CI495" s="161">
        <f>((SUMIF($E$224:$E$427,$O495,CI$224:CI$427))*'Discount Factors'!CI$13)-CI$475</f>
        <v>0</v>
      </c>
      <c r="CJ495" s="161">
        <f>((SUMIF($E$224:$E$427,$O495,CJ$224:CJ$427))*'Discount Factors'!CJ$13)-CJ$475</f>
        <v>0</v>
      </c>
      <c r="CK495" s="161">
        <f>((SUMIF($E$224:$E$427,$O495,CK$224:CK$427))*'Discount Factors'!CK$13)-CK$475</f>
        <v>0</v>
      </c>
      <c r="CL495" s="161">
        <f>((SUMIF($E$224:$E$427,$O495,CL$224:CL$427))*'Discount Factors'!CL$13)-CL$475</f>
        <v>0</v>
      </c>
      <c r="CM495" s="161">
        <f>((SUMIF($E$224:$E$427,$O495,CM$224:CM$427))*'Discount Factors'!CM$13)-CM$475</f>
        <v>0</v>
      </c>
      <c r="CN495" s="161">
        <f>((SUMIF($E$224:$E$427,$O495,CN$224:CN$427))*'Discount Factors'!CN$13)-CN$475</f>
        <v>0</v>
      </c>
      <c r="CO495" s="161">
        <f>((SUMIF($E$224:$E$427,$O495,CO$224:CO$427))*'Discount Factors'!CO$13)-CO$475</f>
        <v>0</v>
      </c>
      <c r="CP495" s="161">
        <f>((SUMIF($E$224:$E$427,$O495,CP$224:CP$427))*'Discount Factors'!CP$13)-CP$475</f>
        <v>0</v>
      </c>
    </row>
    <row r="496" spans="15:94" x14ac:dyDescent="0.3">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c r="BP496" s="161"/>
      <c r="BQ496" s="161"/>
      <c r="BR496" s="161"/>
      <c r="BS496" s="161"/>
      <c r="BT496" s="161"/>
      <c r="BU496" s="161"/>
      <c r="BV496" s="161"/>
      <c r="BW496" s="161"/>
      <c r="BX496" s="161"/>
      <c r="BY496" s="161"/>
      <c r="BZ496" s="161"/>
      <c r="CA496" s="161"/>
      <c r="CB496" s="161"/>
      <c r="CC496" s="161"/>
      <c r="CD496" s="161"/>
      <c r="CE496" s="161"/>
      <c r="CF496" s="161"/>
      <c r="CG496" s="161"/>
      <c r="CH496" s="161"/>
      <c r="CI496" s="161"/>
      <c r="CJ496" s="161"/>
      <c r="CK496" s="161"/>
      <c r="CL496" s="161"/>
      <c r="CM496" s="161"/>
      <c r="CN496" s="161"/>
      <c r="CO496" s="161"/>
      <c r="CP496" s="161"/>
    </row>
    <row r="497" spans="15:94" x14ac:dyDescent="0.3">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c r="BP497" s="161"/>
      <c r="BQ497" s="161"/>
      <c r="BR497" s="161"/>
      <c r="BS497" s="161"/>
      <c r="BT497" s="161"/>
      <c r="BU497" s="161"/>
      <c r="BV497" s="161"/>
      <c r="BW497" s="161"/>
      <c r="BX497" s="161"/>
      <c r="BY497" s="161"/>
      <c r="BZ497" s="161"/>
      <c r="CA497" s="161"/>
      <c r="CB497" s="161"/>
      <c r="CC497" s="161"/>
      <c r="CD497" s="161"/>
      <c r="CE497" s="161"/>
      <c r="CF497" s="161"/>
      <c r="CG497" s="161"/>
      <c r="CH497" s="161"/>
      <c r="CI497" s="161"/>
      <c r="CJ497" s="161"/>
      <c r="CK497" s="161"/>
      <c r="CL497" s="161"/>
      <c r="CM497" s="161"/>
      <c r="CN497" s="161"/>
      <c r="CO497" s="161"/>
      <c r="CP497" s="161"/>
    </row>
    <row r="498" spans="15:94" x14ac:dyDescent="0.3">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c r="BP498" s="161"/>
      <c r="BQ498" s="161"/>
      <c r="BR498" s="161"/>
      <c r="BS498" s="161"/>
      <c r="BT498" s="161"/>
      <c r="BU498" s="161"/>
      <c r="BV498" s="161"/>
      <c r="BW498" s="161"/>
      <c r="BX498" s="161"/>
      <c r="BY498" s="161"/>
      <c r="BZ498" s="161"/>
      <c r="CA498" s="161"/>
      <c r="CB498" s="161"/>
      <c r="CC498" s="161"/>
      <c r="CD498" s="161"/>
      <c r="CE498" s="161"/>
      <c r="CF498" s="161"/>
      <c r="CG498" s="161"/>
      <c r="CH498" s="161"/>
      <c r="CI498" s="161"/>
      <c r="CJ498" s="161"/>
      <c r="CK498" s="161"/>
      <c r="CL498" s="161"/>
      <c r="CM498" s="161"/>
      <c r="CN498" s="161"/>
      <c r="CO498" s="161"/>
      <c r="CP498" s="161"/>
    </row>
    <row r="499" spans="15:94" x14ac:dyDescent="0.3">
      <c r="O499" s="2" t="str">
        <f>Lists!$B$10</f>
        <v>Option 6</v>
      </c>
      <c r="P499" s="161">
        <f>((SUMIF($E$224:$E$427,$O499,P$224:P$427))*'Discount Factors'!P$13)-P$475</f>
        <v>0</v>
      </c>
      <c r="Q499" s="161">
        <f>((SUMIF($E$224:$E$427,$O499,Q$224:Q$427))*'Discount Factors'!Q$13)-Q$475</f>
        <v>0</v>
      </c>
      <c r="R499" s="161">
        <f>((SUMIF($E$224:$E$427,$O499,R$224:R$427))*'Discount Factors'!R$13)-R$475</f>
        <v>0</v>
      </c>
      <c r="S499" s="161">
        <f>((SUMIF($E$224:$E$427,$O499,S$224:S$427))*'Discount Factors'!S$13)-S$475</f>
        <v>0</v>
      </c>
      <c r="T499" s="161">
        <f>((SUMIF($E$224:$E$427,$O499,T$224:T$427))*'Discount Factors'!T$13)-T$475</f>
        <v>0</v>
      </c>
      <c r="U499" s="161">
        <f>((SUMIF($E$224:$E$427,$O499,U$224:U$427))*'Discount Factors'!U$13)-U$475</f>
        <v>0</v>
      </c>
      <c r="V499" s="161">
        <f>((SUMIF($E$224:$E$427,$O499,V$224:V$427))*'Discount Factors'!V$13)-V$475</f>
        <v>0</v>
      </c>
      <c r="W499" s="161">
        <f>((SUMIF($E$224:$E$427,$O499,W$224:W$427))*'Discount Factors'!W$13)-W$475</f>
        <v>0</v>
      </c>
      <c r="X499" s="161">
        <f>((SUMIF($E$224:$E$427,$O499,X$224:X$427))*'Discount Factors'!X$13)-X$475</f>
        <v>0</v>
      </c>
      <c r="Y499" s="161">
        <f>((SUMIF($E$224:$E$427,$O499,Y$224:Y$427))*'Discount Factors'!Y$13)-Y$475</f>
        <v>0</v>
      </c>
      <c r="Z499" s="161">
        <f>((SUMIF($E$224:$E$427,$O499,Z$224:Z$427))*'Discount Factors'!Z$13)-Z$475</f>
        <v>0</v>
      </c>
      <c r="AA499" s="161">
        <f>((SUMIF($E$224:$E$427,$O499,AA$224:AA$427))*'Discount Factors'!AA$13)-AA$475</f>
        <v>0</v>
      </c>
      <c r="AB499" s="161">
        <f>((SUMIF($E$224:$E$427,$O499,AB$224:AB$427))*'Discount Factors'!AB$13)-AB$475</f>
        <v>0</v>
      </c>
      <c r="AC499" s="161">
        <f>((SUMIF($E$224:$E$427,$O499,AC$224:AC$427))*'Discount Factors'!AC$13)-AC$475</f>
        <v>0</v>
      </c>
      <c r="AD499" s="161">
        <f>((SUMIF($E$224:$E$427,$O499,AD$224:AD$427))*'Discount Factors'!AD$13)-AD$475</f>
        <v>0</v>
      </c>
      <c r="AE499" s="161">
        <f>((SUMIF($E$224:$E$427,$O499,AE$224:AE$427))*'Discount Factors'!AE$13)-AE$475</f>
        <v>0</v>
      </c>
      <c r="AF499" s="161">
        <f>((SUMIF($E$224:$E$427,$O499,AF$224:AF$427))*'Discount Factors'!AF$13)-AF$475</f>
        <v>0</v>
      </c>
      <c r="AG499" s="161">
        <f>((SUMIF($E$224:$E$427,$O499,AG$224:AG$427))*'Discount Factors'!AG$13)-AG$475</f>
        <v>0</v>
      </c>
      <c r="AH499" s="161">
        <f>((SUMIF($E$224:$E$427,$O499,AH$224:AH$427))*'Discount Factors'!AH$13)-AH$475</f>
        <v>0</v>
      </c>
      <c r="AI499" s="161">
        <f>((SUMIF($E$224:$E$427,$O499,AI$224:AI$427))*'Discount Factors'!AI$13)-AI$475</f>
        <v>0</v>
      </c>
      <c r="AJ499" s="161">
        <f>((SUMIF($E$224:$E$427,$O499,AJ$224:AJ$427))*'Discount Factors'!AJ$13)-AJ$475</f>
        <v>0</v>
      </c>
      <c r="AK499" s="161">
        <f>((SUMIF($E$224:$E$427,$O499,AK$224:AK$427))*'Discount Factors'!AK$13)-AK$475</f>
        <v>0</v>
      </c>
      <c r="AL499" s="161">
        <f>((SUMIF($E$224:$E$427,$O499,AL$224:AL$427))*'Discount Factors'!AL$13)-AL$475</f>
        <v>0</v>
      </c>
      <c r="AM499" s="161">
        <f>((SUMIF($E$224:$E$427,$O499,AM$224:AM$427))*'Discount Factors'!AM$13)-AM$475</f>
        <v>0</v>
      </c>
      <c r="AN499" s="161">
        <f>((SUMIF($E$224:$E$427,$O499,AN$224:AN$427))*'Discount Factors'!AN$13)-AN$475</f>
        <v>0</v>
      </c>
      <c r="AO499" s="161">
        <f>((SUMIF($E$224:$E$427,$O499,AO$224:AO$427))*'Discount Factors'!AO$13)-AO$475</f>
        <v>0</v>
      </c>
      <c r="AP499" s="161">
        <f>((SUMIF($E$224:$E$427,$O499,AP$224:AP$427))*'Discount Factors'!AP$13)-AP$475</f>
        <v>0</v>
      </c>
      <c r="AQ499" s="161">
        <f>((SUMIF($E$224:$E$427,$O499,AQ$224:AQ$427))*'Discount Factors'!AQ$13)-AQ$475</f>
        <v>0</v>
      </c>
      <c r="AR499" s="161">
        <f>((SUMIF($E$224:$E$427,$O499,AR$224:AR$427))*'Discount Factors'!AR$13)-AR$475</f>
        <v>0</v>
      </c>
      <c r="AS499" s="161">
        <f>((SUMIF($E$224:$E$427,$O499,AS$224:AS$427))*'Discount Factors'!AS$13)-AS$475</f>
        <v>0</v>
      </c>
      <c r="AT499" s="161">
        <f>((SUMIF($E$224:$E$427,$O499,AT$224:AT$427))*'Discount Factors'!AT$13)-AT$475</f>
        <v>0</v>
      </c>
      <c r="AU499" s="161">
        <f>((SUMIF($E$224:$E$427,$O499,AU$224:AU$427))*'Discount Factors'!AU$13)-AU$475</f>
        <v>0</v>
      </c>
      <c r="AV499" s="161">
        <f>((SUMIF($E$224:$E$427,$O499,AV$224:AV$427))*'Discount Factors'!AV$13)-AV$475</f>
        <v>0</v>
      </c>
      <c r="AW499" s="161">
        <f>((SUMIF($E$224:$E$427,$O499,AW$224:AW$427))*'Discount Factors'!AW$13)-AW$475</f>
        <v>0</v>
      </c>
      <c r="AX499" s="161">
        <f>((SUMIF($E$224:$E$427,$O499,AX$224:AX$427))*'Discount Factors'!AX$13)-AX$475</f>
        <v>0</v>
      </c>
      <c r="AY499" s="161">
        <f>((SUMIF($E$224:$E$427,$O499,AY$224:AY$427))*'Discount Factors'!AY$13)-AY$475</f>
        <v>0</v>
      </c>
      <c r="AZ499" s="161">
        <f>((SUMIF($E$224:$E$427,$O499,AZ$224:AZ$427))*'Discount Factors'!AZ$13)-AZ$475</f>
        <v>0</v>
      </c>
      <c r="BA499" s="161">
        <f>((SUMIF($E$224:$E$427,$O499,BA$224:BA$427))*'Discount Factors'!BA$13)-BA$475</f>
        <v>0</v>
      </c>
      <c r="BB499" s="161">
        <f>((SUMIF($E$224:$E$427,$O499,BB$224:BB$427))*'Discount Factors'!BB$13)-BB$475</f>
        <v>0</v>
      </c>
      <c r="BC499" s="161">
        <f>((SUMIF($E$224:$E$427,$O499,BC$224:BC$427))*'Discount Factors'!BC$13)-BC$475</f>
        <v>0</v>
      </c>
      <c r="BD499" s="161">
        <f>((SUMIF($E$224:$E$427,$O499,BD$224:BD$427))*'Discount Factors'!BD$13)-BD$475</f>
        <v>0</v>
      </c>
      <c r="BE499" s="161">
        <f>((SUMIF($E$224:$E$427,$O499,BE$224:BE$427))*'Discount Factors'!BE$13)-BE$475</f>
        <v>0</v>
      </c>
      <c r="BF499" s="161">
        <f>((SUMIF($E$224:$E$427,$O499,BF$224:BF$427))*'Discount Factors'!BF$13)-BF$475</f>
        <v>0</v>
      </c>
      <c r="BG499" s="161">
        <f>((SUMIF($E$224:$E$427,$O499,BG$224:BG$427))*'Discount Factors'!BG$13)-BG$475</f>
        <v>0</v>
      </c>
      <c r="BH499" s="161">
        <f>((SUMIF($E$224:$E$427,$O499,BH$224:BH$427))*'Discount Factors'!BH$13)-BH$475</f>
        <v>0</v>
      </c>
      <c r="BI499" s="161">
        <f>((SUMIF($E$224:$E$427,$O499,BI$224:BI$427))*'Discount Factors'!BI$13)-BI$475</f>
        <v>0</v>
      </c>
      <c r="BJ499" s="161">
        <f>((SUMIF($E$224:$E$427,$O499,BJ$224:BJ$427))*'Discount Factors'!BJ$13)-BJ$475</f>
        <v>0</v>
      </c>
      <c r="BK499" s="161">
        <f>((SUMIF($E$224:$E$427,$O499,BK$224:BK$427))*'Discount Factors'!BK$13)-BK$475</f>
        <v>0</v>
      </c>
      <c r="BL499" s="161">
        <f>((SUMIF($E$224:$E$427,$O499,BL$224:BL$427))*'Discount Factors'!BL$13)-BL$475</f>
        <v>0</v>
      </c>
      <c r="BM499" s="161">
        <f>((SUMIF($E$224:$E$427,$O499,BM$224:BM$427))*'Discount Factors'!BM$13)-BM$475</f>
        <v>0</v>
      </c>
      <c r="BN499" s="161">
        <f>((SUMIF($E$224:$E$427,$O499,BN$224:BN$427))*'Discount Factors'!BN$13)-BN$475</f>
        <v>0</v>
      </c>
      <c r="BO499" s="161">
        <f>((SUMIF($E$224:$E$427,$O499,BO$224:BO$427))*'Discount Factors'!BO$13)-BO$475</f>
        <v>0</v>
      </c>
      <c r="BP499" s="161">
        <f>((SUMIF($E$224:$E$427,$O499,BP$224:BP$427))*'Discount Factors'!BP$13)-BP$475</f>
        <v>0</v>
      </c>
      <c r="BQ499" s="161">
        <f>((SUMIF($E$224:$E$427,$O499,BQ$224:BQ$427))*'Discount Factors'!BQ$13)-BQ$475</f>
        <v>0</v>
      </c>
      <c r="BR499" s="161">
        <f>((SUMIF($E$224:$E$427,$O499,BR$224:BR$427))*'Discount Factors'!BR$13)-BR$475</f>
        <v>0</v>
      </c>
      <c r="BS499" s="161">
        <f>((SUMIF($E$224:$E$427,$O499,BS$224:BS$427))*'Discount Factors'!BS$13)-BS$475</f>
        <v>0</v>
      </c>
      <c r="BT499" s="161">
        <f>((SUMIF($E$224:$E$427,$O499,BT$224:BT$427))*'Discount Factors'!BT$13)-BT$475</f>
        <v>0</v>
      </c>
      <c r="BU499" s="161">
        <f>((SUMIF($E$224:$E$427,$O499,BU$224:BU$427))*'Discount Factors'!BU$13)-BU$475</f>
        <v>0</v>
      </c>
      <c r="BV499" s="161">
        <f>((SUMIF($E$224:$E$427,$O499,BV$224:BV$427))*'Discount Factors'!BV$13)-BV$475</f>
        <v>0</v>
      </c>
      <c r="BW499" s="161">
        <f>((SUMIF($E$224:$E$427,$O499,BW$224:BW$427))*'Discount Factors'!BW$13)-BW$475</f>
        <v>0</v>
      </c>
      <c r="BX499" s="161">
        <f>((SUMIF($E$224:$E$427,$O499,BX$224:BX$427))*'Discount Factors'!BX$13)-BX$475</f>
        <v>0</v>
      </c>
      <c r="BY499" s="161">
        <f>((SUMIF($E$224:$E$427,$O499,BY$224:BY$427))*'Discount Factors'!BY$13)-BY$475</f>
        <v>0</v>
      </c>
      <c r="BZ499" s="161">
        <f>((SUMIF($E$224:$E$427,$O499,BZ$224:BZ$427))*'Discount Factors'!BZ$13)-BZ$475</f>
        <v>0</v>
      </c>
      <c r="CA499" s="161">
        <f>((SUMIF($E$224:$E$427,$O499,CA$224:CA$427))*'Discount Factors'!CA$13)-CA$475</f>
        <v>0</v>
      </c>
      <c r="CB499" s="161">
        <f>((SUMIF($E$224:$E$427,$O499,CB$224:CB$427))*'Discount Factors'!CB$13)-CB$475</f>
        <v>0</v>
      </c>
      <c r="CC499" s="161">
        <f>((SUMIF($E$224:$E$427,$O499,CC$224:CC$427))*'Discount Factors'!CC$13)-CC$475</f>
        <v>0</v>
      </c>
      <c r="CD499" s="161">
        <f>((SUMIF($E$224:$E$427,$O499,CD$224:CD$427))*'Discount Factors'!CD$13)-CD$475</f>
        <v>0</v>
      </c>
      <c r="CE499" s="161">
        <f>((SUMIF($E$224:$E$427,$O499,CE$224:CE$427))*'Discount Factors'!CE$13)-CE$475</f>
        <v>0</v>
      </c>
      <c r="CF499" s="161">
        <f>((SUMIF($E$224:$E$427,$O499,CF$224:CF$427))*'Discount Factors'!CF$13)-CF$475</f>
        <v>0</v>
      </c>
      <c r="CG499" s="161">
        <f>((SUMIF($E$224:$E$427,$O499,CG$224:CG$427))*'Discount Factors'!CG$13)-CG$475</f>
        <v>0</v>
      </c>
      <c r="CH499" s="161">
        <f>((SUMIF($E$224:$E$427,$O499,CH$224:CH$427))*'Discount Factors'!CH$13)-CH$475</f>
        <v>0</v>
      </c>
      <c r="CI499" s="161">
        <f>((SUMIF($E$224:$E$427,$O499,CI$224:CI$427))*'Discount Factors'!CI$13)-CI$475</f>
        <v>0</v>
      </c>
      <c r="CJ499" s="161">
        <f>((SUMIF($E$224:$E$427,$O499,CJ$224:CJ$427))*'Discount Factors'!CJ$13)-CJ$475</f>
        <v>0</v>
      </c>
      <c r="CK499" s="161">
        <f>((SUMIF($E$224:$E$427,$O499,CK$224:CK$427))*'Discount Factors'!CK$13)-CK$475</f>
        <v>0</v>
      </c>
      <c r="CL499" s="161">
        <f>((SUMIF($E$224:$E$427,$O499,CL$224:CL$427))*'Discount Factors'!CL$13)-CL$475</f>
        <v>0</v>
      </c>
      <c r="CM499" s="161">
        <f>((SUMIF($E$224:$E$427,$O499,CM$224:CM$427))*'Discount Factors'!CM$13)-CM$475</f>
        <v>0</v>
      </c>
      <c r="CN499" s="161">
        <f>((SUMIF($E$224:$E$427,$O499,CN$224:CN$427))*'Discount Factors'!CN$13)-CN$475</f>
        <v>0</v>
      </c>
      <c r="CO499" s="161">
        <f>((SUMIF($E$224:$E$427,$O499,CO$224:CO$427))*'Discount Factors'!CO$13)-CO$475</f>
        <v>0</v>
      </c>
      <c r="CP499" s="161">
        <f>((SUMIF($E$224:$E$427,$O499,CP$224:CP$427))*'Discount Factors'!CP$13)-CP$475</f>
        <v>0</v>
      </c>
    </row>
    <row r="500" spans="15:94" x14ac:dyDescent="0.3">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c r="BP500" s="161"/>
      <c r="BQ500" s="161"/>
      <c r="BR500" s="161"/>
      <c r="BS500" s="161"/>
      <c r="BT500" s="161"/>
      <c r="BU500" s="161"/>
      <c r="BV500" s="161"/>
      <c r="BW500" s="161"/>
      <c r="BX500" s="161"/>
      <c r="BY500" s="161"/>
      <c r="BZ500" s="161"/>
      <c r="CA500" s="161"/>
      <c r="CB500" s="161"/>
      <c r="CC500" s="161"/>
      <c r="CD500" s="161"/>
      <c r="CE500" s="161"/>
      <c r="CF500" s="161"/>
      <c r="CG500" s="161"/>
      <c r="CH500" s="161"/>
      <c r="CI500" s="161"/>
      <c r="CJ500" s="161"/>
      <c r="CK500" s="161"/>
      <c r="CL500" s="161"/>
      <c r="CM500" s="161"/>
      <c r="CN500" s="161"/>
      <c r="CO500" s="161"/>
      <c r="CP500" s="161"/>
    </row>
    <row r="501" spans="15:94" x14ac:dyDescent="0.3">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c r="BP501" s="161"/>
      <c r="BQ501" s="161"/>
      <c r="BR501" s="161"/>
      <c r="BS501" s="161"/>
      <c r="BT501" s="161"/>
      <c r="BU501" s="161"/>
      <c r="BV501" s="161"/>
      <c r="BW501" s="161"/>
      <c r="BX501" s="161"/>
      <c r="BY501" s="161"/>
      <c r="BZ501" s="161"/>
      <c r="CA501" s="161"/>
      <c r="CB501" s="161"/>
      <c r="CC501" s="161"/>
      <c r="CD501" s="161"/>
      <c r="CE501" s="161"/>
      <c r="CF501" s="161"/>
      <c r="CG501" s="161"/>
      <c r="CH501" s="161"/>
      <c r="CI501" s="161"/>
      <c r="CJ501" s="161"/>
      <c r="CK501" s="161"/>
      <c r="CL501" s="161"/>
      <c r="CM501" s="161"/>
      <c r="CN501" s="161"/>
      <c r="CO501" s="161"/>
      <c r="CP501" s="161"/>
    </row>
    <row r="502" spans="15:94" x14ac:dyDescent="0.3">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c r="AS502" s="161"/>
      <c r="AT502" s="161"/>
      <c r="AU502" s="161"/>
      <c r="AV502" s="161"/>
      <c r="AW502" s="161"/>
      <c r="AX502" s="161"/>
      <c r="AY502" s="161"/>
      <c r="AZ502" s="161"/>
      <c r="BA502" s="161"/>
      <c r="BB502" s="161"/>
      <c r="BC502" s="161"/>
      <c r="BD502" s="161"/>
      <c r="BE502" s="161"/>
      <c r="BF502" s="161"/>
      <c r="BG502" s="161"/>
      <c r="BH502" s="161"/>
      <c r="BI502" s="161"/>
      <c r="BJ502" s="161"/>
      <c r="BK502" s="161"/>
      <c r="BL502" s="161"/>
      <c r="BM502" s="161"/>
      <c r="BN502" s="161"/>
      <c r="BO502" s="161"/>
      <c r="BP502" s="161"/>
      <c r="BQ502" s="161"/>
      <c r="BR502" s="161"/>
      <c r="BS502" s="161"/>
      <c r="BT502" s="161"/>
      <c r="BU502" s="161"/>
      <c r="BV502" s="161"/>
      <c r="BW502" s="161"/>
      <c r="BX502" s="161"/>
      <c r="BY502" s="161"/>
      <c r="BZ502" s="161"/>
      <c r="CA502" s="161"/>
      <c r="CB502" s="161"/>
      <c r="CC502" s="161"/>
      <c r="CD502" s="161"/>
      <c r="CE502" s="161"/>
      <c r="CF502" s="161"/>
      <c r="CG502" s="161"/>
      <c r="CH502" s="161"/>
      <c r="CI502" s="161"/>
      <c r="CJ502" s="161"/>
      <c r="CK502" s="161"/>
      <c r="CL502" s="161"/>
      <c r="CM502" s="161"/>
      <c r="CN502" s="161"/>
      <c r="CO502" s="161"/>
      <c r="CP502" s="161"/>
    </row>
    <row r="503" spans="15:94" x14ac:dyDescent="0.3">
      <c r="O503" s="2" t="str">
        <f>Lists!$B$11</f>
        <v>Option 7</v>
      </c>
      <c r="P503" s="161">
        <f>((SUMIF($E$224:$E$427,$O503,P$224:P$427))*'Discount Factors'!P$13)-P$475</f>
        <v>0</v>
      </c>
      <c r="Q503" s="161">
        <f>((SUMIF($E$224:$E$427,$O503,Q$224:Q$427))*'Discount Factors'!Q$13)-Q$475</f>
        <v>0</v>
      </c>
      <c r="R503" s="161">
        <f>((SUMIF($E$224:$E$427,$O503,R$224:R$427))*'Discount Factors'!R$13)-R$475</f>
        <v>0</v>
      </c>
      <c r="S503" s="161">
        <f>((SUMIF($E$224:$E$427,$O503,S$224:S$427))*'Discount Factors'!S$13)-S$475</f>
        <v>0</v>
      </c>
      <c r="T503" s="161">
        <f>((SUMIF($E$224:$E$427,$O503,T$224:T$427))*'Discount Factors'!T$13)-T$475</f>
        <v>0</v>
      </c>
      <c r="U503" s="161">
        <f>((SUMIF($E$224:$E$427,$O503,U$224:U$427))*'Discount Factors'!U$13)-U$475</f>
        <v>0</v>
      </c>
      <c r="V503" s="161">
        <f>((SUMIF($E$224:$E$427,$O503,V$224:V$427))*'Discount Factors'!V$13)-V$475</f>
        <v>0</v>
      </c>
      <c r="W503" s="161">
        <f>((SUMIF($E$224:$E$427,$O503,W$224:W$427))*'Discount Factors'!W$13)-W$475</f>
        <v>0</v>
      </c>
      <c r="X503" s="161">
        <f>((SUMIF($E$224:$E$427,$O503,X$224:X$427))*'Discount Factors'!X$13)-X$475</f>
        <v>0</v>
      </c>
      <c r="Y503" s="161">
        <f>((SUMIF($E$224:$E$427,$O503,Y$224:Y$427))*'Discount Factors'!Y$13)-Y$475</f>
        <v>0</v>
      </c>
      <c r="Z503" s="161">
        <f>((SUMIF($E$224:$E$427,$O503,Z$224:Z$427))*'Discount Factors'!Z$13)-Z$475</f>
        <v>0</v>
      </c>
      <c r="AA503" s="161">
        <f>((SUMIF($E$224:$E$427,$O503,AA$224:AA$427))*'Discount Factors'!AA$13)-AA$475</f>
        <v>0</v>
      </c>
      <c r="AB503" s="161">
        <f>((SUMIF($E$224:$E$427,$O503,AB$224:AB$427))*'Discount Factors'!AB$13)-AB$475</f>
        <v>0</v>
      </c>
      <c r="AC503" s="161">
        <f>((SUMIF($E$224:$E$427,$O503,AC$224:AC$427))*'Discount Factors'!AC$13)-AC$475</f>
        <v>0</v>
      </c>
      <c r="AD503" s="161">
        <f>((SUMIF($E$224:$E$427,$O503,AD$224:AD$427))*'Discount Factors'!AD$13)-AD$475</f>
        <v>0</v>
      </c>
      <c r="AE503" s="161">
        <f>((SUMIF($E$224:$E$427,$O503,AE$224:AE$427))*'Discount Factors'!AE$13)-AE$475</f>
        <v>0</v>
      </c>
      <c r="AF503" s="161">
        <f>((SUMIF($E$224:$E$427,$O503,AF$224:AF$427))*'Discount Factors'!AF$13)-AF$475</f>
        <v>0</v>
      </c>
      <c r="AG503" s="161">
        <f>((SUMIF($E$224:$E$427,$O503,AG$224:AG$427))*'Discount Factors'!AG$13)-AG$475</f>
        <v>0</v>
      </c>
      <c r="AH503" s="161">
        <f>((SUMIF($E$224:$E$427,$O503,AH$224:AH$427))*'Discount Factors'!AH$13)-AH$475</f>
        <v>0</v>
      </c>
      <c r="AI503" s="161">
        <f>((SUMIF($E$224:$E$427,$O503,AI$224:AI$427))*'Discount Factors'!AI$13)-AI$475</f>
        <v>0</v>
      </c>
      <c r="AJ503" s="161">
        <f>((SUMIF($E$224:$E$427,$O503,AJ$224:AJ$427))*'Discount Factors'!AJ$13)-AJ$475</f>
        <v>0</v>
      </c>
      <c r="AK503" s="161">
        <f>((SUMIF($E$224:$E$427,$O503,AK$224:AK$427))*'Discount Factors'!AK$13)-AK$475</f>
        <v>0</v>
      </c>
      <c r="AL503" s="161">
        <f>((SUMIF($E$224:$E$427,$O503,AL$224:AL$427))*'Discount Factors'!AL$13)-AL$475</f>
        <v>0</v>
      </c>
      <c r="AM503" s="161">
        <f>((SUMIF($E$224:$E$427,$O503,AM$224:AM$427))*'Discount Factors'!AM$13)-AM$475</f>
        <v>0</v>
      </c>
      <c r="AN503" s="161">
        <f>((SUMIF($E$224:$E$427,$O503,AN$224:AN$427))*'Discount Factors'!AN$13)-AN$475</f>
        <v>0</v>
      </c>
      <c r="AO503" s="161">
        <f>((SUMIF($E$224:$E$427,$O503,AO$224:AO$427))*'Discount Factors'!AO$13)-AO$475</f>
        <v>0</v>
      </c>
      <c r="AP503" s="161">
        <f>((SUMIF($E$224:$E$427,$O503,AP$224:AP$427))*'Discount Factors'!AP$13)-AP$475</f>
        <v>0</v>
      </c>
      <c r="AQ503" s="161">
        <f>((SUMIF($E$224:$E$427,$O503,AQ$224:AQ$427))*'Discount Factors'!AQ$13)-AQ$475</f>
        <v>0</v>
      </c>
      <c r="AR503" s="161">
        <f>((SUMIF($E$224:$E$427,$O503,AR$224:AR$427))*'Discount Factors'!AR$13)-AR$475</f>
        <v>0</v>
      </c>
      <c r="AS503" s="161">
        <f>((SUMIF($E$224:$E$427,$O503,AS$224:AS$427))*'Discount Factors'!AS$13)-AS$475</f>
        <v>0</v>
      </c>
      <c r="AT503" s="161">
        <f>((SUMIF($E$224:$E$427,$O503,AT$224:AT$427))*'Discount Factors'!AT$13)-AT$475</f>
        <v>0</v>
      </c>
      <c r="AU503" s="161">
        <f>((SUMIF($E$224:$E$427,$O503,AU$224:AU$427))*'Discount Factors'!AU$13)-AU$475</f>
        <v>0</v>
      </c>
      <c r="AV503" s="161">
        <f>((SUMIF($E$224:$E$427,$O503,AV$224:AV$427))*'Discount Factors'!AV$13)-AV$475</f>
        <v>0</v>
      </c>
      <c r="AW503" s="161">
        <f>((SUMIF($E$224:$E$427,$O503,AW$224:AW$427))*'Discount Factors'!AW$13)-AW$475</f>
        <v>0</v>
      </c>
      <c r="AX503" s="161">
        <f>((SUMIF($E$224:$E$427,$O503,AX$224:AX$427))*'Discount Factors'!AX$13)-AX$475</f>
        <v>0</v>
      </c>
      <c r="AY503" s="161">
        <f>((SUMIF($E$224:$E$427,$O503,AY$224:AY$427))*'Discount Factors'!AY$13)-AY$475</f>
        <v>0</v>
      </c>
      <c r="AZ503" s="161">
        <f>((SUMIF($E$224:$E$427,$O503,AZ$224:AZ$427))*'Discount Factors'!AZ$13)-AZ$475</f>
        <v>0</v>
      </c>
      <c r="BA503" s="161">
        <f>((SUMIF($E$224:$E$427,$O503,BA$224:BA$427))*'Discount Factors'!BA$13)-BA$475</f>
        <v>0</v>
      </c>
      <c r="BB503" s="161">
        <f>((SUMIF($E$224:$E$427,$O503,BB$224:BB$427))*'Discount Factors'!BB$13)-BB$475</f>
        <v>0</v>
      </c>
      <c r="BC503" s="161">
        <f>((SUMIF($E$224:$E$427,$O503,BC$224:BC$427))*'Discount Factors'!BC$13)-BC$475</f>
        <v>0</v>
      </c>
      <c r="BD503" s="161">
        <f>((SUMIF($E$224:$E$427,$O503,BD$224:BD$427))*'Discount Factors'!BD$13)-BD$475</f>
        <v>0</v>
      </c>
      <c r="BE503" s="161">
        <f>((SUMIF($E$224:$E$427,$O503,BE$224:BE$427))*'Discount Factors'!BE$13)-BE$475</f>
        <v>0</v>
      </c>
      <c r="BF503" s="161">
        <f>((SUMIF($E$224:$E$427,$O503,BF$224:BF$427))*'Discount Factors'!BF$13)-BF$475</f>
        <v>0</v>
      </c>
      <c r="BG503" s="161">
        <f>((SUMIF($E$224:$E$427,$O503,BG$224:BG$427))*'Discount Factors'!BG$13)-BG$475</f>
        <v>0</v>
      </c>
      <c r="BH503" s="161">
        <f>((SUMIF($E$224:$E$427,$O503,BH$224:BH$427))*'Discount Factors'!BH$13)-BH$475</f>
        <v>0</v>
      </c>
      <c r="BI503" s="161">
        <f>((SUMIF($E$224:$E$427,$O503,BI$224:BI$427))*'Discount Factors'!BI$13)-BI$475</f>
        <v>0</v>
      </c>
      <c r="BJ503" s="161">
        <f>((SUMIF($E$224:$E$427,$O503,BJ$224:BJ$427))*'Discount Factors'!BJ$13)-BJ$475</f>
        <v>0</v>
      </c>
      <c r="BK503" s="161">
        <f>((SUMIF($E$224:$E$427,$O503,BK$224:BK$427))*'Discount Factors'!BK$13)-BK$475</f>
        <v>0</v>
      </c>
      <c r="BL503" s="161">
        <f>((SUMIF($E$224:$E$427,$O503,BL$224:BL$427))*'Discount Factors'!BL$13)-BL$475</f>
        <v>0</v>
      </c>
      <c r="BM503" s="161">
        <f>((SUMIF($E$224:$E$427,$O503,BM$224:BM$427))*'Discount Factors'!BM$13)-BM$475</f>
        <v>0</v>
      </c>
      <c r="BN503" s="161">
        <f>((SUMIF($E$224:$E$427,$O503,BN$224:BN$427))*'Discount Factors'!BN$13)-BN$475</f>
        <v>0</v>
      </c>
      <c r="BO503" s="161">
        <f>((SUMIF($E$224:$E$427,$O503,BO$224:BO$427))*'Discount Factors'!BO$13)-BO$475</f>
        <v>0</v>
      </c>
      <c r="BP503" s="161">
        <f>((SUMIF($E$224:$E$427,$O503,BP$224:BP$427))*'Discount Factors'!BP$13)-BP$475</f>
        <v>0</v>
      </c>
      <c r="BQ503" s="161">
        <f>((SUMIF($E$224:$E$427,$O503,BQ$224:BQ$427))*'Discount Factors'!BQ$13)-BQ$475</f>
        <v>0</v>
      </c>
      <c r="BR503" s="161">
        <f>((SUMIF($E$224:$E$427,$O503,BR$224:BR$427))*'Discount Factors'!BR$13)-BR$475</f>
        <v>0</v>
      </c>
      <c r="BS503" s="161">
        <f>((SUMIF($E$224:$E$427,$O503,BS$224:BS$427))*'Discount Factors'!BS$13)-BS$475</f>
        <v>0</v>
      </c>
      <c r="BT503" s="161">
        <f>((SUMIF($E$224:$E$427,$O503,BT$224:BT$427))*'Discount Factors'!BT$13)-BT$475</f>
        <v>0</v>
      </c>
      <c r="BU503" s="161">
        <f>((SUMIF($E$224:$E$427,$O503,BU$224:BU$427))*'Discount Factors'!BU$13)-BU$475</f>
        <v>0</v>
      </c>
      <c r="BV503" s="161">
        <f>((SUMIF($E$224:$E$427,$O503,BV$224:BV$427))*'Discount Factors'!BV$13)-BV$475</f>
        <v>0</v>
      </c>
      <c r="BW503" s="161">
        <f>((SUMIF($E$224:$E$427,$O503,BW$224:BW$427))*'Discount Factors'!BW$13)-BW$475</f>
        <v>0</v>
      </c>
      <c r="BX503" s="161">
        <f>((SUMIF($E$224:$E$427,$O503,BX$224:BX$427))*'Discount Factors'!BX$13)-BX$475</f>
        <v>0</v>
      </c>
      <c r="BY503" s="161">
        <f>((SUMIF($E$224:$E$427,$O503,BY$224:BY$427))*'Discount Factors'!BY$13)-BY$475</f>
        <v>0</v>
      </c>
      <c r="BZ503" s="161">
        <f>((SUMIF($E$224:$E$427,$O503,BZ$224:BZ$427))*'Discount Factors'!BZ$13)-BZ$475</f>
        <v>0</v>
      </c>
      <c r="CA503" s="161">
        <f>((SUMIF($E$224:$E$427,$O503,CA$224:CA$427))*'Discount Factors'!CA$13)-CA$475</f>
        <v>0</v>
      </c>
      <c r="CB503" s="161">
        <f>((SUMIF($E$224:$E$427,$O503,CB$224:CB$427))*'Discount Factors'!CB$13)-CB$475</f>
        <v>0</v>
      </c>
      <c r="CC503" s="161">
        <f>((SUMIF($E$224:$E$427,$O503,CC$224:CC$427))*'Discount Factors'!CC$13)-CC$475</f>
        <v>0</v>
      </c>
      <c r="CD503" s="161">
        <f>((SUMIF($E$224:$E$427,$O503,CD$224:CD$427))*'Discount Factors'!CD$13)-CD$475</f>
        <v>0</v>
      </c>
      <c r="CE503" s="161">
        <f>((SUMIF($E$224:$E$427,$O503,CE$224:CE$427))*'Discount Factors'!CE$13)-CE$475</f>
        <v>0</v>
      </c>
      <c r="CF503" s="161">
        <f>((SUMIF($E$224:$E$427,$O503,CF$224:CF$427))*'Discount Factors'!CF$13)-CF$475</f>
        <v>0</v>
      </c>
      <c r="CG503" s="161">
        <f>((SUMIF($E$224:$E$427,$O503,CG$224:CG$427))*'Discount Factors'!CG$13)-CG$475</f>
        <v>0</v>
      </c>
      <c r="CH503" s="161">
        <f>((SUMIF($E$224:$E$427,$O503,CH$224:CH$427))*'Discount Factors'!CH$13)-CH$475</f>
        <v>0</v>
      </c>
      <c r="CI503" s="161">
        <f>((SUMIF($E$224:$E$427,$O503,CI$224:CI$427))*'Discount Factors'!CI$13)-CI$475</f>
        <v>0</v>
      </c>
      <c r="CJ503" s="161">
        <f>((SUMIF($E$224:$E$427,$O503,CJ$224:CJ$427))*'Discount Factors'!CJ$13)-CJ$475</f>
        <v>0</v>
      </c>
      <c r="CK503" s="161">
        <f>((SUMIF($E$224:$E$427,$O503,CK$224:CK$427))*'Discount Factors'!CK$13)-CK$475</f>
        <v>0</v>
      </c>
      <c r="CL503" s="161">
        <f>((SUMIF($E$224:$E$427,$O503,CL$224:CL$427))*'Discount Factors'!CL$13)-CL$475</f>
        <v>0</v>
      </c>
      <c r="CM503" s="161">
        <f>((SUMIF($E$224:$E$427,$O503,CM$224:CM$427))*'Discount Factors'!CM$13)-CM$475</f>
        <v>0</v>
      </c>
      <c r="CN503" s="161">
        <f>((SUMIF($E$224:$E$427,$O503,CN$224:CN$427))*'Discount Factors'!CN$13)-CN$475</f>
        <v>0</v>
      </c>
      <c r="CO503" s="161">
        <f>((SUMIF($E$224:$E$427,$O503,CO$224:CO$427))*'Discount Factors'!CO$13)-CO$475</f>
        <v>0</v>
      </c>
      <c r="CP503" s="161">
        <f>((SUMIF($E$224:$E$427,$O503,CP$224:CP$427))*'Discount Factors'!CP$13)-CP$475</f>
        <v>0</v>
      </c>
    </row>
    <row r="504" spans="15:94" x14ac:dyDescent="0.3">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c r="AW504" s="161"/>
      <c r="AX504" s="161"/>
      <c r="AY504" s="161"/>
      <c r="AZ504" s="161"/>
      <c r="BA504" s="161"/>
      <c r="BB504" s="161"/>
      <c r="BC504" s="161"/>
      <c r="BD504" s="161"/>
      <c r="BE504" s="161"/>
      <c r="BF504" s="161"/>
      <c r="BG504" s="161"/>
      <c r="BH504" s="161"/>
      <c r="BI504" s="161"/>
      <c r="BJ504" s="161"/>
      <c r="BK504" s="161"/>
      <c r="BL504" s="161"/>
      <c r="BM504" s="161"/>
      <c r="BN504" s="161"/>
      <c r="BO504" s="161"/>
      <c r="BP504" s="161"/>
      <c r="BQ504" s="161"/>
      <c r="BR504" s="161"/>
      <c r="BS504" s="161"/>
      <c r="BT504" s="161"/>
      <c r="BU504" s="161"/>
      <c r="BV504" s="161"/>
      <c r="BW504" s="161"/>
      <c r="BX504" s="161"/>
      <c r="BY504" s="161"/>
      <c r="BZ504" s="161"/>
      <c r="CA504" s="161"/>
      <c r="CB504" s="161"/>
      <c r="CC504" s="161"/>
      <c r="CD504" s="161"/>
      <c r="CE504" s="161"/>
      <c r="CF504" s="161"/>
      <c r="CG504" s="161"/>
      <c r="CH504" s="161"/>
      <c r="CI504" s="161"/>
      <c r="CJ504" s="161"/>
      <c r="CK504" s="161"/>
      <c r="CL504" s="161"/>
      <c r="CM504" s="161"/>
      <c r="CN504" s="161"/>
      <c r="CO504" s="161"/>
      <c r="CP504" s="161"/>
    </row>
    <row r="505" spans="15:94" x14ac:dyDescent="0.3">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c r="AW505" s="161"/>
      <c r="AX505" s="161"/>
      <c r="AY505" s="161"/>
      <c r="AZ505" s="161"/>
      <c r="BA505" s="161"/>
      <c r="BB505" s="161"/>
      <c r="BC505" s="161"/>
      <c r="BD505" s="161"/>
      <c r="BE505" s="161"/>
      <c r="BF505" s="161"/>
      <c r="BG505" s="161"/>
      <c r="BH505" s="161"/>
      <c r="BI505" s="161"/>
      <c r="BJ505" s="161"/>
      <c r="BK505" s="161"/>
      <c r="BL505" s="161"/>
      <c r="BM505" s="161"/>
      <c r="BN505" s="161"/>
      <c r="BO505" s="161"/>
      <c r="BP505" s="161"/>
      <c r="BQ505" s="161"/>
      <c r="BR505" s="161"/>
      <c r="BS505" s="161"/>
      <c r="BT505" s="161"/>
      <c r="BU505" s="161"/>
      <c r="BV505" s="161"/>
      <c r="BW505" s="161"/>
      <c r="BX505" s="161"/>
      <c r="BY505" s="161"/>
      <c r="BZ505" s="161"/>
      <c r="CA505" s="161"/>
      <c r="CB505" s="161"/>
      <c r="CC505" s="161"/>
      <c r="CD505" s="161"/>
      <c r="CE505" s="161"/>
      <c r="CF505" s="161"/>
      <c r="CG505" s="161"/>
      <c r="CH505" s="161"/>
      <c r="CI505" s="161"/>
      <c r="CJ505" s="161"/>
      <c r="CK505" s="161"/>
      <c r="CL505" s="161"/>
      <c r="CM505" s="161"/>
      <c r="CN505" s="161"/>
      <c r="CO505" s="161"/>
      <c r="CP505" s="161"/>
    </row>
    <row r="506" spans="15:94" x14ac:dyDescent="0.3">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c r="AW506" s="161"/>
      <c r="AX506" s="161"/>
      <c r="AY506" s="161"/>
      <c r="AZ506" s="161"/>
      <c r="BA506" s="161"/>
      <c r="BB506" s="161"/>
      <c r="BC506" s="161"/>
      <c r="BD506" s="161"/>
      <c r="BE506" s="161"/>
      <c r="BF506" s="161"/>
      <c r="BG506" s="161"/>
      <c r="BH506" s="161"/>
      <c r="BI506" s="161"/>
      <c r="BJ506" s="161"/>
      <c r="BK506" s="161"/>
      <c r="BL506" s="161"/>
      <c r="BM506" s="161"/>
      <c r="BN506" s="161"/>
      <c r="BO506" s="161"/>
      <c r="BP506" s="161"/>
      <c r="BQ506" s="161"/>
      <c r="BR506" s="161"/>
      <c r="BS506" s="161"/>
      <c r="BT506" s="161"/>
      <c r="BU506" s="161"/>
      <c r="BV506" s="161"/>
      <c r="BW506" s="161"/>
      <c r="BX506" s="161"/>
      <c r="BY506" s="161"/>
      <c r="BZ506" s="161"/>
      <c r="CA506" s="161"/>
      <c r="CB506" s="161"/>
      <c r="CC506" s="161"/>
      <c r="CD506" s="161"/>
      <c r="CE506" s="161"/>
      <c r="CF506" s="161"/>
      <c r="CG506" s="161"/>
      <c r="CH506" s="161"/>
      <c r="CI506" s="161"/>
      <c r="CJ506" s="161"/>
      <c r="CK506" s="161"/>
      <c r="CL506" s="161"/>
      <c r="CM506" s="161"/>
      <c r="CN506" s="161"/>
      <c r="CO506" s="161"/>
      <c r="CP506" s="161"/>
    </row>
    <row r="507" spans="15:94" x14ac:dyDescent="0.3">
      <c r="O507" s="2" t="str">
        <f>Lists!$B$12</f>
        <v>Option 8</v>
      </c>
      <c r="P507" s="161">
        <f>((SUMIF($E$224:$E$427,$O507,P$224:P$427))*'Discount Factors'!P$13)-P$475</f>
        <v>0</v>
      </c>
      <c r="Q507" s="161">
        <f>((SUMIF($E$224:$E$427,$O507,Q$224:Q$427))*'Discount Factors'!Q$13)-Q$475</f>
        <v>0</v>
      </c>
      <c r="R507" s="161">
        <f>((SUMIF($E$224:$E$427,$O507,R$224:R$427))*'Discount Factors'!R$13)-R$475</f>
        <v>0</v>
      </c>
      <c r="S507" s="161">
        <f>((SUMIF($E$224:$E$427,$O507,S$224:S$427))*'Discount Factors'!S$13)-S$475</f>
        <v>0</v>
      </c>
      <c r="T507" s="161">
        <f>((SUMIF($E$224:$E$427,$O507,T$224:T$427))*'Discount Factors'!T$13)-T$475</f>
        <v>0</v>
      </c>
      <c r="U507" s="161">
        <f>((SUMIF($E$224:$E$427,$O507,U$224:U$427))*'Discount Factors'!U$13)-U$475</f>
        <v>0</v>
      </c>
      <c r="V507" s="161">
        <f>((SUMIF($E$224:$E$427,$O507,V$224:V$427))*'Discount Factors'!V$13)-V$475</f>
        <v>0</v>
      </c>
      <c r="W507" s="161">
        <f>((SUMIF($E$224:$E$427,$O507,W$224:W$427))*'Discount Factors'!W$13)-W$475</f>
        <v>0</v>
      </c>
      <c r="X507" s="161">
        <f>((SUMIF($E$224:$E$427,$O507,X$224:X$427))*'Discount Factors'!X$13)-X$475</f>
        <v>0</v>
      </c>
      <c r="Y507" s="161">
        <f>((SUMIF($E$224:$E$427,$O507,Y$224:Y$427))*'Discount Factors'!Y$13)-Y$475</f>
        <v>0</v>
      </c>
      <c r="Z507" s="161">
        <f>((SUMIF($E$224:$E$427,$O507,Z$224:Z$427))*'Discount Factors'!Z$13)-Z$475</f>
        <v>0</v>
      </c>
      <c r="AA507" s="161">
        <f>((SUMIF($E$224:$E$427,$O507,AA$224:AA$427))*'Discount Factors'!AA$13)-AA$475</f>
        <v>0</v>
      </c>
      <c r="AB507" s="161">
        <f>((SUMIF($E$224:$E$427,$O507,AB$224:AB$427))*'Discount Factors'!AB$13)-AB$475</f>
        <v>0</v>
      </c>
      <c r="AC507" s="161">
        <f>((SUMIF($E$224:$E$427,$O507,AC$224:AC$427))*'Discount Factors'!AC$13)-AC$475</f>
        <v>0</v>
      </c>
      <c r="AD507" s="161">
        <f>((SUMIF($E$224:$E$427,$O507,AD$224:AD$427))*'Discount Factors'!AD$13)-AD$475</f>
        <v>0</v>
      </c>
      <c r="AE507" s="161">
        <f>((SUMIF($E$224:$E$427,$O507,AE$224:AE$427))*'Discount Factors'!AE$13)-AE$475</f>
        <v>0</v>
      </c>
      <c r="AF507" s="161">
        <f>((SUMIF($E$224:$E$427,$O507,AF$224:AF$427))*'Discount Factors'!AF$13)-AF$475</f>
        <v>0</v>
      </c>
      <c r="AG507" s="161">
        <f>((SUMIF($E$224:$E$427,$O507,AG$224:AG$427))*'Discount Factors'!AG$13)-AG$475</f>
        <v>0</v>
      </c>
      <c r="AH507" s="161">
        <f>((SUMIF($E$224:$E$427,$O507,AH$224:AH$427))*'Discount Factors'!AH$13)-AH$475</f>
        <v>0</v>
      </c>
      <c r="AI507" s="161">
        <f>((SUMIF($E$224:$E$427,$O507,AI$224:AI$427))*'Discount Factors'!AI$13)-AI$475</f>
        <v>0</v>
      </c>
      <c r="AJ507" s="161">
        <f>((SUMIF($E$224:$E$427,$O507,AJ$224:AJ$427))*'Discount Factors'!AJ$13)-AJ$475</f>
        <v>0</v>
      </c>
      <c r="AK507" s="161">
        <f>((SUMIF($E$224:$E$427,$O507,AK$224:AK$427))*'Discount Factors'!AK$13)-AK$475</f>
        <v>0</v>
      </c>
      <c r="AL507" s="161">
        <f>((SUMIF($E$224:$E$427,$O507,AL$224:AL$427))*'Discount Factors'!AL$13)-AL$475</f>
        <v>0</v>
      </c>
      <c r="AM507" s="161">
        <f>((SUMIF($E$224:$E$427,$O507,AM$224:AM$427))*'Discount Factors'!AM$13)-AM$475</f>
        <v>0</v>
      </c>
      <c r="AN507" s="161">
        <f>((SUMIF($E$224:$E$427,$O507,AN$224:AN$427))*'Discount Factors'!AN$13)-AN$475</f>
        <v>0</v>
      </c>
      <c r="AO507" s="161">
        <f>((SUMIF($E$224:$E$427,$O507,AO$224:AO$427))*'Discount Factors'!AO$13)-AO$475</f>
        <v>0</v>
      </c>
      <c r="AP507" s="161">
        <f>((SUMIF($E$224:$E$427,$O507,AP$224:AP$427))*'Discount Factors'!AP$13)-AP$475</f>
        <v>0</v>
      </c>
      <c r="AQ507" s="161">
        <f>((SUMIF($E$224:$E$427,$O507,AQ$224:AQ$427))*'Discount Factors'!AQ$13)-AQ$475</f>
        <v>0</v>
      </c>
      <c r="AR507" s="161">
        <f>((SUMIF($E$224:$E$427,$O507,AR$224:AR$427))*'Discount Factors'!AR$13)-AR$475</f>
        <v>0</v>
      </c>
      <c r="AS507" s="161">
        <f>((SUMIF($E$224:$E$427,$O507,AS$224:AS$427))*'Discount Factors'!AS$13)-AS$475</f>
        <v>0</v>
      </c>
      <c r="AT507" s="161">
        <f>((SUMIF($E$224:$E$427,$O507,AT$224:AT$427))*'Discount Factors'!AT$13)-AT$475</f>
        <v>0</v>
      </c>
      <c r="AU507" s="161">
        <f>((SUMIF($E$224:$E$427,$O507,AU$224:AU$427))*'Discount Factors'!AU$13)-AU$475</f>
        <v>0</v>
      </c>
      <c r="AV507" s="161">
        <f>((SUMIF($E$224:$E$427,$O507,AV$224:AV$427))*'Discount Factors'!AV$13)-AV$475</f>
        <v>0</v>
      </c>
      <c r="AW507" s="161">
        <f>((SUMIF($E$224:$E$427,$O507,AW$224:AW$427))*'Discount Factors'!AW$13)-AW$475</f>
        <v>0</v>
      </c>
      <c r="AX507" s="161">
        <f>((SUMIF($E$224:$E$427,$O507,AX$224:AX$427))*'Discount Factors'!AX$13)-AX$475</f>
        <v>0</v>
      </c>
      <c r="AY507" s="161">
        <f>((SUMIF($E$224:$E$427,$O507,AY$224:AY$427))*'Discount Factors'!AY$13)-AY$475</f>
        <v>0</v>
      </c>
      <c r="AZ507" s="161">
        <f>((SUMIF($E$224:$E$427,$O507,AZ$224:AZ$427))*'Discount Factors'!AZ$13)-AZ$475</f>
        <v>0</v>
      </c>
      <c r="BA507" s="161">
        <f>((SUMIF($E$224:$E$427,$O507,BA$224:BA$427))*'Discount Factors'!BA$13)-BA$475</f>
        <v>0</v>
      </c>
      <c r="BB507" s="161">
        <f>((SUMIF($E$224:$E$427,$O507,BB$224:BB$427))*'Discount Factors'!BB$13)-BB$475</f>
        <v>0</v>
      </c>
      <c r="BC507" s="161">
        <f>((SUMIF($E$224:$E$427,$O507,BC$224:BC$427))*'Discount Factors'!BC$13)-BC$475</f>
        <v>0</v>
      </c>
      <c r="BD507" s="161">
        <f>((SUMIF($E$224:$E$427,$O507,BD$224:BD$427))*'Discount Factors'!BD$13)-BD$475</f>
        <v>0</v>
      </c>
      <c r="BE507" s="161">
        <f>((SUMIF($E$224:$E$427,$O507,BE$224:BE$427))*'Discount Factors'!BE$13)-BE$475</f>
        <v>0</v>
      </c>
      <c r="BF507" s="161">
        <f>((SUMIF($E$224:$E$427,$O507,BF$224:BF$427))*'Discount Factors'!BF$13)-BF$475</f>
        <v>0</v>
      </c>
      <c r="BG507" s="161">
        <f>((SUMIF($E$224:$E$427,$O507,BG$224:BG$427))*'Discount Factors'!BG$13)-BG$475</f>
        <v>0</v>
      </c>
      <c r="BH507" s="161">
        <f>((SUMIF($E$224:$E$427,$O507,BH$224:BH$427))*'Discount Factors'!BH$13)-BH$475</f>
        <v>0</v>
      </c>
      <c r="BI507" s="161">
        <f>((SUMIF($E$224:$E$427,$O507,BI$224:BI$427))*'Discount Factors'!BI$13)-BI$475</f>
        <v>0</v>
      </c>
      <c r="BJ507" s="161">
        <f>((SUMIF($E$224:$E$427,$O507,BJ$224:BJ$427))*'Discount Factors'!BJ$13)-BJ$475</f>
        <v>0</v>
      </c>
      <c r="BK507" s="161">
        <f>((SUMIF($E$224:$E$427,$O507,BK$224:BK$427))*'Discount Factors'!BK$13)-BK$475</f>
        <v>0</v>
      </c>
      <c r="BL507" s="161">
        <f>((SUMIF($E$224:$E$427,$O507,BL$224:BL$427))*'Discount Factors'!BL$13)-BL$475</f>
        <v>0</v>
      </c>
      <c r="BM507" s="161">
        <f>((SUMIF($E$224:$E$427,$O507,BM$224:BM$427))*'Discount Factors'!BM$13)-BM$475</f>
        <v>0</v>
      </c>
      <c r="BN507" s="161">
        <f>((SUMIF($E$224:$E$427,$O507,BN$224:BN$427))*'Discount Factors'!BN$13)-BN$475</f>
        <v>0</v>
      </c>
      <c r="BO507" s="161">
        <f>((SUMIF($E$224:$E$427,$O507,BO$224:BO$427))*'Discount Factors'!BO$13)-BO$475</f>
        <v>0</v>
      </c>
      <c r="BP507" s="161">
        <f>((SUMIF($E$224:$E$427,$O507,BP$224:BP$427))*'Discount Factors'!BP$13)-BP$475</f>
        <v>0</v>
      </c>
      <c r="BQ507" s="161">
        <f>((SUMIF($E$224:$E$427,$O507,BQ$224:BQ$427))*'Discount Factors'!BQ$13)-BQ$475</f>
        <v>0</v>
      </c>
      <c r="BR507" s="161">
        <f>((SUMIF($E$224:$E$427,$O507,BR$224:BR$427))*'Discount Factors'!BR$13)-BR$475</f>
        <v>0</v>
      </c>
      <c r="BS507" s="161">
        <f>((SUMIF($E$224:$E$427,$O507,BS$224:BS$427))*'Discount Factors'!BS$13)-BS$475</f>
        <v>0</v>
      </c>
      <c r="BT507" s="161">
        <f>((SUMIF($E$224:$E$427,$O507,BT$224:BT$427))*'Discount Factors'!BT$13)-BT$475</f>
        <v>0</v>
      </c>
      <c r="BU507" s="161">
        <f>((SUMIF($E$224:$E$427,$O507,BU$224:BU$427))*'Discount Factors'!BU$13)-BU$475</f>
        <v>0</v>
      </c>
      <c r="BV507" s="161">
        <f>((SUMIF($E$224:$E$427,$O507,BV$224:BV$427))*'Discount Factors'!BV$13)-BV$475</f>
        <v>0</v>
      </c>
      <c r="BW507" s="161">
        <f>((SUMIF($E$224:$E$427,$O507,BW$224:BW$427))*'Discount Factors'!BW$13)-BW$475</f>
        <v>0</v>
      </c>
      <c r="BX507" s="161">
        <f>((SUMIF($E$224:$E$427,$O507,BX$224:BX$427))*'Discount Factors'!BX$13)-BX$475</f>
        <v>0</v>
      </c>
      <c r="BY507" s="161">
        <f>((SUMIF($E$224:$E$427,$O507,BY$224:BY$427))*'Discount Factors'!BY$13)-BY$475</f>
        <v>0</v>
      </c>
      <c r="BZ507" s="161">
        <f>((SUMIF($E$224:$E$427,$O507,BZ$224:BZ$427))*'Discount Factors'!BZ$13)-BZ$475</f>
        <v>0</v>
      </c>
      <c r="CA507" s="161">
        <f>((SUMIF($E$224:$E$427,$O507,CA$224:CA$427))*'Discount Factors'!CA$13)-CA$475</f>
        <v>0</v>
      </c>
      <c r="CB507" s="161">
        <f>((SUMIF($E$224:$E$427,$O507,CB$224:CB$427))*'Discount Factors'!CB$13)-CB$475</f>
        <v>0</v>
      </c>
      <c r="CC507" s="161">
        <f>((SUMIF($E$224:$E$427,$O507,CC$224:CC$427))*'Discount Factors'!CC$13)-CC$475</f>
        <v>0</v>
      </c>
      <c r="CD507" s="161">
        <f>((SUMIF($E$224:$E$427,$O507,CD$224:CD$427))*'Discount Factors'!CD$13)-CD$475</f>
        <v>0</v>
      </c>
      <c r="CE507" s="161">
        <f>((SUMIF($E$224:$E$427,$O507,CE$224:CE$427))*'Discount Factors'!CE$13)-CE$475</f>
        <v>0</v>
      </c>
      <c r="CF507" s="161">
        <f>((SUMIF($E$224:$E$427,$O507,CF$224:CF$427))*'Discount Factors'!CF$13)-CF$475</f>
        <v>0</v>
      </c>
      <c r="CG507" s="161">
        <f>((SUMIF($E$224:$E$427,$O507,CG$224:CG$427))*'Discount Factors'!CG$13)-CG$475</f>
        <v>0</v>
      </c>
      <c r="CH507" s="161">
        <f>((SUMIF($E$224:$E$427,$O507,CH$224:CH$427))*'Discount Factors'!CH$13)-CH$475</f>
        <v>0</v>
      </c>
      <c r="CI507" s="161">
        <f>((SUMIF($E$224:$E$427,$O507,CI$224:CI$427))*'Discount Factors'!CI$13)-CI$475</f>
        <v>0</v>
      </c>
      <c r="CJ507" s="161">
        <f>((SUMIF($E$224:$E$427,$O507,CJ$224:CJ$427))*'Discount Factors'!CJ$13)-CJ$475</f>
        <v>0</v>
      </c>
      <c r="CK507" s="161">
        <f>((SUMIF($E$224:$E$427,$O507,CK$224:CK$427))*'Discount Factors'!CK$13)-CK$475</f>
        <v>0</v>
      </c>
      <c r="CL507" s="161">
        <f>((SUMIF($E$224:$E$427,$O507,CL$224:CL$427))*'Discount Factors'!CL$13)-CL$475</f>
        <v>0</v>
      </c>
      <c r="CM507" s="161">
        <f>((SUMIF($E$224:$E$427,$O507,CM$224:CM$427))*'Discount Factors'!CM$13)-CM$475</f>
        <v>0</v>
      </c>
      <c r="CN507" s="161">
        <f>((SUMIF($E$224:$E$427,$O507,CN$224:CN$427))*'Discount Factors'!CN$13)-CN$475</f>
        <v>0</v>
      </c>
      <c r="CO507" s="161">
        <f>((SUMIF($E$224:$E$427,$O507,CO$224:CO$427))*'Discount Factors'!CO$13)-CO$475</f>
        <v>0</v>
      </c>
      <c r="CP507" s="161">
        <f>((SUMIF($E$224:$E$427,$O507,CP$224:CP$427))*'Discount Factors'!CP$13)-CP$475</f>
        <v>0</v>
      </c>
    </row>
    <row r="508" spans="15:94" x14ac:dyDescent="0.3">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c r="AW508" s="161"/>
      <c r="AX508" s="161"/>
      <c r="AY508" s="161"/>
      <c r="AZ508" s="161"/>
      <c r="BA508" s="161"/>
      <c r="BB508" s="161"/>
      <c r="BC508" s="161"/>
      <c r="BD508" s="161"/>
      <c r="BE508" s="161"/>
      <c r="BF508" s="161"/>
      <c r="BG508" s="161"/>
      <c r="BH508" s="161"/>
      <c r="BI508" s="161"/>
      <c r="BJ508" s="161"/>
      <c r="BK508" s="161"/>
      <c r="BL508" s="161"/>
      <c r="BM508" s="161"/>
      <c r="BN508" s="161"/>
      <c r="BO508" s="161"/>
      <c r="BP508" s="161"/>
      <c r="BQ508" s="161"/>
      <c r="BR508" s="161"/>
      <c r="BS508" s="161"/>
      <c r="BT508" s="161"/>
      <c r="BU508" s="161"/>
      <c r="BV508" s="161"/>
      <c r="BW508" s="161"/>
      <c r="BX508" s="161"/>
      <c r="BY508" s="161"/>
      <c r="BZ508" s="161"/>
      <c r="CA508" s="161"/>
      <c r="CB508" s="161"/>
      <c r="CC508" s="161"/>
      <c r="CD508" s="161"/>
      <c r="CE508" s="161"/>
      <c r="CF508" s="161"/>
      <c r="CG508" s="161"/>
      <c r="CH508" s="161"/>
      <c r="CI508" s="161"/>
      <c r="CJ508" s="161"/>
      <c r="CK508" s="161"/>
      <c r="CL508" s="161"/>
      <c r="CM508" s="161"/>
      <c r="CN508" s="161"/>
      <c r="CO508" s="161"/>
      <c r="CP508" s="161"/>
    </row>
    <row r="509" spans="15:94" x14ac:dyDescent="0.3">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c r="AW509" s="161"/>
      <c r="AX509" s="161"/>
      <c r="AY509" s="161"/>
      <c r="AZ509" s="161"/>
      <c r="BA509" s="161"/>
      <c r="BB509" s="161"/>
      <c r="BC509" s="161"/>
      <c r="BD509" s="161"/>
      <c r="BE509" s="161"/>
      <c r="BF509" s="161"/>
      <c r="BG509" s="161"/>
      <c r="BH509" s="161"/>
      <c r="BI509" s="161"/>
      <c r="BJ509" s="161"/>
      <c r="BK509" s="161"/>
      <c r="BL509" s="161"/>
      <c r="BM509" s="161"/>
      <c r="BN509" s="161"/>
      <c r="BO509" s="161"/>
      <c r="BP509" s="161"/>
      <c r="BQ509" s="161"/>
      <c r="BR509" s="161"/>
      <c r="BS509" s="161"/>
      <c r="BT509" s="161"/>
      <c r="BU509" s="161"/>
      <c r="BV509" s="161"/>
      <c r="BW509" s="161"/>
      <c r="BX509" s="161"/>
      <c r="BY509" s="161"/>
      <c r="BZ509" s="161"/>
      <c r="CA509" s="161"/>
      <c r="CB509" s="161"/>
      <c r="CC509" s="161"/>
      <c r="CD509" s="161"/>
      <c r="CE509" s="161"/>
      <c r="CF509" s="161"/>
      <c r="CG509" s="161"/>
      <c r="CH509" s="161"/>
      <c r="CI509" s="161"/>
      <c r="CJ509" s="161"/>
      <c r="CK509" s="161"/>
      <c r="CL509" s="161"/>
      <c r="CM509" s="161"/>
      <c r="CN509" s="161"/>
      <c r="CO509" s="161"/>
      <c r="CP509" s="161"/>
    </row>
    <row r="510" spans="15:94" x14ac:dyDescent="0.3">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c r="AS510" s="161"/>
      <c r="AT510" s="161"/>
      <c r="AU510" s="161"/>
      <c r="AV510" s="161"/>
      <c r="AW510" s="161"/>
      <c r="AX510" s="161"/>
      <c r="AY510" s="161"/>
      <c r="AZ510" s="161"/>
      <c r="BA510" s="161"/>
      <c r="BB510" s="161"/>
      <c r="BC510" s="161"/>
      <c r="BD510" s="161"/>
      <c r="BE510" s="161"/>
      <c r="BF510" s="161"/>
      <c r="BG510" s="161"/>
      <c r="BH510" s="161"/>
      <c r="BI510" s="161"/>
      <c r="BJ510" s="161"/>
      <c r="BK510" s="161"/>
      <c r="BL510" s="161"/>
      <c r="BM510" s="161"/>
      <c r="BN510" s="161"/>
      <c r="BO510" s="161"/>
      <c r="BP510" s="161"/>
      <c r="BQ510" s="161"/>
      <c r="BR510" s="161"/>
      <c r="BS510" s="161"/>
      <c r="BT510" s="161"/>
      <c r="BU510" s="161"/>
      <c r="BV510" s="161"/>
      <c r="BW510" s="161"/>
      <c r="BX510" s="161"/>
      <c r="BY510" s="161"/>
      <c r="BZ510" s="161"/>
      <c r="CA510" s="161"/>
      <c r="CB510" s="161"/>
      <c r="CC510" s="161"/>
      <c r="CD510" s="161"/>
      <c r="CE510" s="161"/>
      <c r="CF510" s="161"/>
      <c r="CG510" s="161"/>
      <c r="CH510" s="161"/>
      <c r="CI510" s="161"/>
      <c r="CJ510" s="161"/>
      <c r="CK510" s="161"/>
      <c r="CL510" s="161"/>
      <c r="CM510" s="161"/>
      <c r="CN510" s="161"/>
      <c r="CO510" s="161"/>
      <c r="CP510" s="161"/>
    </row>
    <row r="511" spans="15:94" x14ac:dyDescent="0.3">
      <c r="O511" s="2" t="str">
        <f>Lists!$B$13</f>
        <v>Option 9</v>
      </c>
      <c r="P511" s="161">
        <f>((SUMIF($E$224:$E$427,$O511,P$224:P$427))*'Discount Factors'!P$13)-P$475</f>
        <v>0</v>
      </c>
      <c r="Q511" s="161">
        <f>((SUMIF($E$224:$E$427,$O511,Q$224:Q$427))*'Discount Factors'!Q$13)-Q$475</f>
        <v>0</v>
      </c>
      <c r="R511" s="161">
        <f>((SUMIF($E$224:$E$427,$O511,R$224:R$427))*'Discount Factors'!R$13)-R$475</f>
        <v>0</v>
      </c>
      <c r="S511" s="161">
        <f>((SUMIF($E$224:$E$427,$O511,S$224:S$427))*'Discount Factors'!S$13)-S$475</f>
        <v>0</v>
      </c>
      <c r="T511" s="161">
        <f>((SUMIF($E$224:$E$427,$O511,T$224:T$427))*'Discount Factors'!T$13)-T$475</f>
        <v>0</v>
      </c>
      <c r="U511" s="161">
        <f>((SUMIF($E$224:$E$427,$O511,U$224:U$427))*'Discount Factors'!U$13)-U$475</f>
        <v>0</v>
      </c>
      <c r="V511" s="161">
        <f>((SUMIF($E$224:$E$427,$O511,V$224:V$427))*'Discount Factors'!V$13)-V$475</f>
        <v>0</v>
      </c>
      <c r="W511" s="161">
        <f>((SUMIF($E$224:$E$427,$O511,W$224:W$427))*'Discount Factors'!W$13)-W$475</f>
        <v>0</v>
      </c>
      <c r="X511" s="161">
        <f>((SUMIF($E$224:$E$427,$O511,X$224:X$427))*'Discount Factors'!X$13)-X$475</f>
        <v>0</v>
      </c>
      <c r="Y511" s="161">
        <f>((SUMIF($E$224:$E$427,$O511,Y$224:Y$427))*'Discount Factors'!Y$13)-Y$475</f>
        <v>0</v>
      </c>
      <c r="Z511" s="161">
        <f>((SUMIF($E$224:$E$427,$O511,Z$224:Z$427))*'Discount Factors'!Z$13)-Z$475</f>
        <v>0</v>
      </c>
      <c r="AA511" s="161">
        <f>((SUMIF($E$224:$E$427,$O511,AA$224:AA$427))*'Discount Factors'!AA$13)-AA$475</f>
        <v>0</v>
      </c>
      <c r="AB511" s="161">
        <f>((SUMIF($E$224:$E$427,$O511,AB$224:AB$427))*'Discount Factors'!AB$13)-AB$475</f>
        <v>0</v>
      </c>
      <c r="AC511" s="161">
        <f>((SUMIF($E$224:$E$427,$O511,AC$224:AC$427))*'Discount Factors'!AC$13)-AC$475</f>
        <v>0</v>
      </c>
      <c r="AD511" s="161">
        <f>((SUMIF($E$224:$E$427,$O511,AD$224:AD$427))*'Discount Factors'!AD$13)-AD$475</f>
        <v>0</v>
      </c>
      <c r="AE511" s="161">
        <f>((SUMIF($E$224:$E$427,$O511,AE$224:AE$427))*'Discount Factors'!AE$13)-AE$475</f>
        <v>0</v>
      </c>
      <c r="AF511" s="161">
        <f>((SUMIF($E$224:$E$427,$O511,AF$224:AF$427))*'Discount Factors'!AF$13)-AF$475</f>
        <v>0</v>
      </c>
      <c r="AG511" s="161">
        <f>((SUMIF($E$224:$E$427,$O511,AG$224:AG$427))*'Discount Factors'!AG$13)-AG$475</f>
        <v>0</v>
      </c>
      <c r="AH511" s="161">
        <f>((SUMIF($E$224:$E$427,$O511,AH$224:AH$427))*'Discount Factors'!AH$13)-AH$475</f>
        <v>0</v>
      </c>
      <c r="AI511" s="161">
        <f>((SUMIF($E$224:$E$427,$O511,AI$224:AI$427))*'Discount Factors'!AI$13)-AI$475</f>
        <v>0</v>
      </c>
      <c r="AJ511" s="161">
        <f>((SUMIF($E$224:$E$427,$O511,AJ$224:AJ$427))*'Discount Factors'!AJ$13)-AJ$475</f>
        <v>0</v>
      </c>
      <c r="AK511" s="161">
        <f>((SUMIF($E$224:$E$427,$O511,AK$224:AK$427))*'Discount Factors'!AK$13)-AK$475</f>
        <v>0</v>
      </c>
      <c r="AL511" s="161">
        <f>((SUMIF($E$224:$E$427,$O511,AL$224:AL$427))*'Discount Factors'!AL$13)-AL$475</f>
        <v>0</v>
      </c>
      <c r="AM511" s="161">
        <f>((SUMIF($E$224:$E$427,$O511,AM$224:AM$427))*'Discount Factors'!AM$13)-AM$475</f>
        <v>0</v>
      </c>
      <c r="AN511" s="161">
        <f>((SUMIF($E$224:$E$427,$O511,AN$224:AN$427))*'Discount Factors'!AN$13)-AN$475</f>
        <v>0</v>
      </c>
      <c r="AO511" s="161">
        <f>((SUMIF($E$224:$E$427,$O511,AO$224:AO$427))*'Discount Factors'!AO$13)-AO$475</f>
        <v>0</v>
      </c>
      <c r="AP511" s="161">
        <f>((SUMIF($E$224:$E$427,$O511,AP$224:AP$427))*'Discount Factors'!AP$13)-AP$475</f>
        <v>0</v>
      </c>
      <c r="AQ511" s="161">
        <f>((SUMIF($E$224:$E$427,$O511,AQ$224:AQ$427))*'Discount Factors'!AQ$13)-AQ$475</f>
        <v>0</v>
      </c>
      <c r="AR511" s="161">
        <f>((SUMIF($E$224:$E$427,$O511,AR$224:AR$427))*'Discount Factors'!AR$13)-AR$475</f>
        <v>0</v>
      </c>
      <c r="AS511" s="161">
        <f>((SUMIF($E$224:$E$427,$O511,AS$224:AS$427))*'Discount Factors'!AS$13)-AS$475</f>
        <v>0</v>
      </c>
      <c r="AT511" s="161">
        <f>((SUMIF($E$224:$E$427,$O511,AT$224:AT$427))*'Discount Factors'!AT$13)-AT$475</f>
        <v>0</v>
      </c>
      <c r="AU511" s="161">
        <f>((SUMIF($E$224:$E$427,$O511,AU$224:AU$427))*'Discount Factors'!AU$13)-AU$475</f>
        <v>0</v>
      </c>
      <c r="AV511" s="161">
        <f>((SUMIF($E$224:$E$427,$O511,AV$224:AV$427))*'Discount Factors'!AV$13)-AV$475</f>
        <v>0</v>
      </c>
      <c r="AW511" s="161">
        <f>((SUMIF($E$224:$E$427,$O511,AW$224:AW$427))*'Discount Factors'!AW$13)-AW$475</f>
        <v>0</v>
      </c>
      <c r="AX511" s="161">
        <f>((SUMIF($E$224:$E$427,$O511,AX$224:AX$427))*'Discount Factors'!AX$13)-AX$475</f>
        <v>0</v>
      </c>
      <c r="AY511" s="161">
        <f>((SUMIF($E$224:$E$427,$O511,AY$224:AY$427))*'Discount Factors'!AY$13)-AY$475</f>
        <v>0</v>
      </c>
      <c r="AZ511" s="161">
        <f>((SUMIF($E$224:$E$427,$O511,AZ$224:AZ$427))*'Discount Factors'!AZ$13)-AZ$475</f>
        <v>0</v>
      </c>
      <c r="BA511" s="161">
        <f>((SUMIF($E$224:$E$427,$O511,BA$224:BA$427))*'Discount Factors'!BA$13)-BA$475</f>
        <v>0</v>
      </c>
      <c r="BB511" s="161">
        <f>((SUMIF($E$224:$E$427,$O511,BB$224:BB$427))*'Discount Factors'!BB$13)-BB$475</f>
        <v>0</v>
      </c>
      <c r="BC511" s="161">
        <f>((SUMIF($E$224:$E$427,$O511,BC$224:BC$427))*'Discount Factors'!BC$13)-BC$475</f>
        <v>0</v>
      </c>
      <c r="BD511" s="161">
        <f>((SUMIF($E$224:$E$427,$O511,BD$224:BD$427))*'Discount Factors'!BD$13)-BD$475</f>
        <v>0</v>
      </c>
      <c r="BE511" s="161">
        <f>((SUMIF($E$224:$E$427,$O511,BE$224:BE$427))*'Discount Factors'!BE$13)-BE$475</f>
        <v>0</v>
      </c>
      <c r="BF511" s="161">
        <f>((SUMIF($E$224:$E$427,$O511,BF$224:BF$427))*'Discount Factors'!BF$13)-BF$475</f>
        <v>0</v>
      </c>
      <c r="BG511" s="161">
        <f>((SUMIF($E$224:$E$427,$O511,BG$224:BG$427))*'Discount Factors'!BG$13)-BG$475</f>
        <v>0</v>
      </c>
      <c r="BH511" s="161">
        <f>((SUMIF($E$224:$E$427,$O511,BH$224:BH$427))*'Discount Factors'!BH$13)-BH$475</f>
        <v>0</v>
      </c>
      <c r="BI511" s="161">
        <f>((SUMIF($E$224:$E$427,$O511,BI$224:BI$427))*'Discount Factors'!BI$13)-BI$475</f>
        <v>0</v>
      </c>
      <c r="BJ511" s="161">
        <f>((SUMIF($E$224:$E$427,$O511,BJ$224:BJ$427))*'Discount Factors'!BJ$13)-BJ$475</f>
        <v>0</v>
      </c>
      <c r="BK511" s="161">
        <f>((SUMIF($E$224:$E$427,$O511,BK$224:BK$427))*'Discount Factors'!BK$13)-BK$475</f>
        <v>0</v>
      </c>
      <c r="BL511" s="161">
        <f>((SUMIF($E$224:$E$427,$O511,BL$224:BL$427))*'Discount Factors'!BL$13)-BL$475</f>
        <v>0</v>
      </c>
      <c r="BM511" s="161">
        <f>((SUMIF($E$224:$E$427,$O511,BM$224:BM$427))*'Discount Factors'!BM$13)-BM$475</f>
        <v>0</v>
      </c>
      <c r="BN511" s="161">
        <f>((SUMIF($E$224:$E$427,$O511,BN$224:BN$427))*'Discount Factors'!BN$13)-BN$475</f>
        <v>0</v>
      </c>
      <c r="BO511" s="161">
        <f>((SUMIF($E$224:$E$427,$O511,BO$224:BO$427))*'Discount Factors'!BO$13)-BO$475</f>
        <v>0</v>
      </c>
      <c r="BP511" s="161">
        <f>((SUMIF($E$224:$E$427,$O511,BP$224:BP$427))*'Discount Factors'!BP$13)-BP$475</f>
        <v>0</v>
      </c>
      <c r="BQ511" s="161">
        <f>((SUMIF($E$224:$E$427,$O511,BQ$224:BQ$427))*'Discount Factors'!BQ$13)-BQ$475</f>
        <v>0</v>
      </c>
      <c r="BR511" s="161">
        <f>((SUMIF($E$224:$E$427,$O511,BR$224:BR$427))*'Discount Factors'!BR$13)-BR$475</f>
        <v>0</v>
      </c>
      <c r="BS511" s="161">
        <f>((SUMIF($E$224:$E$427,$O511,BS$224:BS$427))*'Discount Factors'!BS$13)-BS$475</f>
        <v>0</v>
      </c>
      <c r="BT511" s="161">
        <f>((SUMIF($E$224:$E$427,$O511,BT$224:BT$427))*'Discount Factors'!BT$13)-BT$475</f>
        <v>0</v>
      </c>
      <c r="BU511" s="161">
        <f>((SUMIF($E$224:$E$427,$O511,BU$224:BU$427))*'Discount Factors'!BU$13)-BU$475</f>
        <v>0</v>
      </c>
      <c r="BV511" s="161">
        <f>((SUMIF($E$224:$E$427,$O511,BV$224:BV$427))*'Discount Factors'!BV$13)-BV$475</f>
        <v>0</v>
      </c>
      <c r="BW511" s="161">
        <f>((SUMIF($E$224:$E$427,$O511,BW$224:BW$427))*'Discount Factors'!BW$13)-BW$475</f>
        <v>0</v>
      </c>
      <c r="BX511" s="161">
        <f>((SUMIF($E$224:$E$427,$O511,BX$224:BX$427))*'Discount Factors'!BX$13)-BX$475</f>
        <v>0</v>
      </c>
      <c r="BY511" s="161">
        <f>((SUMIF($E$224:$E$427,$O511,BY$224:BY$427))*'Discount Factors'!BY$13)-BY$475</f>
        <v>0</v>
      </c>
      <c r="BZ511" s="161">
        <f>((SUMIF($E$224:$E$427,$O511,BZ$224:BZ$427))*'Discount Factors'!BZ$13)-BZ$475</f>
        <v>0</v>
      </c>
      <c r="CA511" s="161">
        <f>((SUMIF($E$224:$E$427,$O511,CA$224:CA$427))*'Discount Factors'!CA$13)-CA$475</f>
        <v>0</v>
      </c>
      <c r="CB511" s="161">
        <f>((SUMIF($E$224:$E$427,$O511,CB$224:CB$427))*'Discount Factors'!CB$13)-CB$475</f>
        <v>0</v>
      </c>
      <c r="CC511" s="161">
        <f>((SUMIF($E$224:$E$427,$O511,CC$224:CC$427))*'Discount Factors'!CC$13)-CC$475</f>
        <v>0</v>
      </c>
      <c r="CD511" s="161">
        <f>((SUMIF($E$224:$E$427,$O511,CD$224:CD$427))*'Discount Factors'!CD$13)-CD$475</f>
        <v>0</v>
      </c>
      <c r="CE511" s="161">
        <f>((SUMIF($E$224:$E$427,$O511,CE$224:CE$427))*'Discount Factors'!CE$13)-CE$475</f>
        <v>0</v>
      </c>
      <c r="CF511" s="161">
        <f>((SUMIF($E$224:$E$427,$O511,CF$224:CF$427))*'Discount Factors'!CF$13)-CF$475</f>
        <v>0</v>
      </c>
      <c r="CG511" s="161">
        <f>((SUMIF($E$224:$E$427,$O511,CG$224:CG$427))*'Discount Factors'!CG$13)-CG$475</f>
        <v>0</v>
      </c>
      <c r="CH511" s="161">
        <f>((SUMIF($E$224:$E$427,$O511,CH$224:CH$427))*'Discount Factors'!CH$13)-CH$475</f>
        <v>0</v>
      </c>
      <c r="CI511" s="161">
        <f>((SUMIF($E$224:$E$427,$O511,CI$224:CI$427))*'Discount Factors'!CI$13)-CI$475</f>
        <v>0</v>
      </c>
      <c r="CJ511" s="161">
        <f>((SUMIF($E$224:$E$427,$O511,CJ$224:CJ$427))*'Discount Factors'!CJ$13)-CJ$475</f>
        <v>0</v>
      </c>
      <c r="CK511" s="161">
        <f>((SUMIF($E$224:$E$427,$O511,CK$224:CK$427))*'Discount Factors'!CK$13)-CK$475</f>
        <v>0</v>
      </c>
      <c r="CL511" s="161">
        <f>((SUMIF($E$224:$E$427,$O511,CL$224:CL$427))*'Discount Factors'!CL$13)-CL$475</f>
        <v>0</v>
      </c>
      <c r="CM511" s="161">
        <f>((SUMIF($E$224:$E$427,$O511,CM$224:CM$427))*'Discount Factors'!CM$13)-CM$475</f>
        <v>0</v>
      </c>
      <c r="CN511" s="161">
        <f>((SUMIF($E$224:$E$427,$O511,CN$224:CN$427))*'Discount Factors'!CN$13)-CN$475</f>
        <v>0</v>
      </c>
      <c r="CO511" s="161">
        <f>((SUMIF($E$224:$E$427,$O511,CO$224:CO$427))*'Discount Factors'!CO$13)-CO$475</f>
        <v>0</v>
      </c>
      <c r="CP511" s="161">
        <f>((SUMIF($E$224:$E$427,$O511,CP$224:CP$427))*'Discount Factors'!CP$13)-CP$475</f>
        <v>0</v>
      </c>
    </row>
    <row r="512" spans="15:94" x14ac:dyDescent="0.3">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c r="AS512" s="161"/>
      <c r="AT512" s="161"/>
      <c r="AU512" s="161"/>
      <c r="AV512" s="161"/>
      <c r="AW512" s="161"/>
      <c r="AX512" s="161"/>
      <c r="AY512" s="161"/>
      <c r="AZ512" s="161"/>
      <c r="BA512" s="161"/>
      <c r="BB512" s="161"/>
      <c r="BC512" s="161"/>
      <c r="BD512" s="161"/>
      <c r="BE512" s="161"/>
      <c r="BF512" s="161"/>
      <c r="BG512" s="161"/>
      <c r="BH512" s="161"/>
      <c r="BI512" s="161"/>
      <c r="BJ512" s="161"/>
      <c r="BK512" s="161"/>
      <c r="BL512" s="161"/>
      <c r="BM512" s="161"/>
      <c r="BN512" s="161"/>
      <c r="BO512" s="161"/>
      <c r="BP512" s="161"/>
      <c r="BQ512" s="161"/>
      <c r="BR512" s="161"/>
      <c r="BS512" s="161"/>
      <c r="BT512" s="161"/>
      <c r="BU512" s="161"/>
      <c r="BV512" s="161"/>
      <c r="BW512" s="161"/>
      <c r="BX512" s="161"/>
      <c r="BY512" s="161"/>
      <c r="BZ512" s="161"/>
      <c r="CA512" s="161"/>
      <c r="CB512" s="161"/>
      <c r="CC512" s="161"/>
      <c r="CD512" s="161"/>
      <c r="CE512" s="161"/>
      <c r="CF512" s="161"/>
      <c r="CG512" s="161"/>
      <c r="CH512" s="161"/>
      <c r="CI512" s="161"/>
      <c r="CJ512" s="161"/>
      <c r="CK512" s="161"/>
      <c r="CL512" s="161"/>
      <c r="CM512" s="161"/>
      <c r="CN512" s="161"/>
      <c r="CO512" s="161"/>
      <c r="CP512" s="161"/>
    </row>
    <row r="513" spans="1:94" x14ac:dyDescent="0.3">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c r="AS513" s="161"/>
      <c r="AT513" s="161"/>
      <c r="AU513" s="161"/>
      <c r="AV513" s="161"/>
      <c r="AW513" s="161"/>
      <c r="AX513" s="161"/>
      <c r="AY513" s="161"/>
      <c r="AZ513" s="161"/>
      <c r="BA513" s="161"/>
      <c r="BB513" s="161"/>
      <c r="BC513" s="161"/>
      <c r="BD513" s="161"/>
      <c r="BE513" s="161"/>
      <c r="BF513" s="161"/>
      <c r="BG513" s="161"/>
      <c r="BH513" s="161"/>
      <c r="BI513" s="161"/>
      <c r="BJ513" s="161"/>
      <c r="BK513" s="161"/>
      <c r="BL513" s="161"/>
      <c r="BM513" s="161"/>
      <c r="BN513" s="161"/>
      <c r="BO513" s="161"/>
      <c r="BP513" s="161"/>
      <c r="BQ513" s="161"/>
      <c r="BR513" s="161"/>
      <c r="BS513" s="161"/>
      <c r="BT513" s="161"/>
      <c r="BU513" s="161"/>
      <c r="BV513" s="161"/>
      <c r="BW513" s="161"/>
      <c r="BX513" s="161"/>
      <c r="BY513" s="161"/>
      <c r="BZ513" s="161"/>
      <c r="CA513" s="161"/>
      <c r="CB513" s="161"/>
      <c r="CC513" s="161"/>
      <c r="CD513" s="161"/>
      <c r="CE513" s="161"/>
      <c r="CF513" s="161"/>
      <c r="CG513" s="161"/>
      <c r="CH513" s="161"/>
      <c r="CI513" s="161"/>
      <c r="CJ513" s="161"/>
      <c r="CK513" s="161"/>
      <c r="CL513" s="161"/>
      <c r="CM513" s="161"/>
      <c r="CN513" s="161"/>
      <c r="CO513" s="161"/>
      <c r="CP513" s="161"/>
    </row>
    <row r="514" spans="1:94" x14ac:dyDescent="0.3">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c r="AS514" s="161"/>
      <c r="AT514" s="161"/>
      <c r="AU514" s="161"/>
      <c r="AV514" s="161"/>
      <c r="AW514" s="161"/>
      <c r="AX514" s="161"/>
      <c r="AY514" s="161"/>
      <c r="AZ514" s="161"/>
      <c r="BA514" s="161"/>
      <c r="BB514" s="161"/>
      <c r="BC514" s="161"/>
      <c r="BD514" s="161"/>
      <c r="BE514" s="161"/>
      <c r="BF514" s="161"/>
      <c r="BG514" s="161"/>
      <c r="BH514" s="161"/>
      <c r="BI514" s="161"/>
      <c r="BJ514" s="161"/>
      <c r="BK514" s="161"/>
      <c r="BL514" s="161"/>
      <c r="BM514" s="161"/>
      <c r="BN514" s="161"/>
      <c r="BO514" s="161"/>
      <c r="BP514" s="161"/>
      <c r="BQ514" s="161"/>
      <c r="BR514" s="161"/>
      <c r="BS514" s="161"/>
      <c r="BT514" s="161"/>
      <c r="BU514" s="161"/>
      <c r="BV514" s="161"/>
      <c r="BW514" s="161"/>
      <c r="BX514" s="161"/>
      <c r="BY514" s="161"/>
      <c r="BZ514" s="161"/>
      <c r="CA514" s="161"/>
      <c r="CB514" s="161"/>
      <c r="CC514" s="161"/>
      <c r="CD514" s="161"/>
      <c r="CE514" s="161"/>
      <c r="CF514" s="161"/>
      <c r="CG514" s="161"/>
      <c r="CH514" s="161"/>
      <c r="CI514" s="161"/>
      <c r="CJ514" s="161"/>
      <c r="CK514" s="161"/>
      <c r="CL514" s="161"/>
      <c r="CM514" s="161"/>
      <c r="CN514" s="161"/>
      <c r="CO514" s="161"/>
      <c r="CP514" s="161"/>
    </row>
    <row r="515" spans="1:94" x14ac:dyDescent="0.3">
      <c r="O515" s="2" t="str">
        <f>Lists!$B$14</f>
        <v>Option 10</v>
      </c>
      <c r="P515" s="161">
        <f>((SUMIF($E$224:$E$427,$O515,P$224:P$427))*'Discount Factors'!P$13)-P$475</f>
        <v>0</v>
      </c>
      <c r="Q515" s="161">
        <f>((SUMIF($E$224:$E$427,$O515,Q$224:Q$427))*'Discount Factors'!Q$13)-Q$475</f>
        <v>0</v>
      </c>
      <c r="R515" s="161">
        <f>((SUMIF($E$224:$E$427,$O515,R$224:R$427))*'Discount Factors'!R$13)-R$475</f>
        <v>0</v>
      </c>
      <c r="S515" s="161">
        <f>((SUMIF($E$224:$E$427,$O515,S$224:S$427))*'Discount Factors'!S$13)-S$475</f>
        <v>0</v>
      </c>
      <c r="T515" s="161">
        <f>((SUMIF($E$224:$E$427,$O515,T$224:T$427))*'Discount Factors'!T$13)-T$475</f>
        <v>0</v>
      </c>
      <c r="U515" s="161">
        <f>((SUMIF($E$224:$E$427,$O515,U$224:U$427))*'Discount Factors'!U$13)-U$475</f>
        <v>0</v>
      </c>
      <c r="V515" s="161">
        <f>((SUMIF($E$224:$E$427,$O515,V$224:V$427))*'Discount Factors'!V$13)-V$475</f>
        <v>0</v>
      </c>
      <c r="W515" s="161">
        <f>((SUMIF($E$224:$E$427,$O515,W$224:W$427))*'Discount Factors'!W$13)-W$475</f>
        <v>0</v>
      </c>
      <c r="X515" s="161">
        <f>((SUMIF($E$224:$E$427,$O515,X$224:X$427))*'Discount Factors'!X$13)-X$475</f>
        <v>0</v>
      </c>
      <c r="Y515" s="161">
        <f>((SUMIF($E$224:$E$427,$O515,Y$224:Y$427))*'Discount Factors'!Y$13)-Y$475</f>
        <v>0</v>
      </c>
      <c r="Z515" s="161">
        <f>((SUMIF($E$224:$E$427,$O515,Z$224:Z$427))*'Discount Factors'!Z$13)-Z$475</f>
        <v>0</v>
      </c>
      <c r="AA515" s="161">
        <f>((SUMIF($E$224:$E$427,$O515,AA$224:AA$427))*'Discount Factors'!AA$13)-AA$475</f>
        <v>0</v>
      </c>
      <c r="AB515" s="161">
        <f>((SUMIF($E$224:$E$427,$O515,AB$224:AB$427))*'Discount Factors'!AB$13)-AB$475</f>
        <v>0</v>
      </c>
      <c r="AC515" s="161">
        <f>((SUMIF($E$224:$E$427,$O515,AC$224:AC$427))*'Discount Factors'!AC$13)-AC$475</f>
        <v>0</v>
      </c>
      <c r="AD515" s="161">
        <f>((SUMIF($E$224:$E$427,$O515,AD$224:AD$427))*'Discount Factors'!AD$13)-AD$475</f>
        <v>0</v>
      </c>
      <c r="AE515" s="161">
        <f>((SUMIF($E$224:$E$427,$O515,AE$224:AE$427))*'Discount Factors'!AE$13)-AE$475</f>
        <v>0</v>
      </c>
      <c r="AF515" s="161">
        <f>((SUMIF($E$224:$E$427,$O515,AF$224:AF$427))*'Discount Factors'!AF$13)-AF$475</f>
        <v>0</v>
      </c>
      <c r="AG515" s="161">
        <f>((SUMIF($E$224:$E$427,$O515,AG$224:AG$427))*'Discount Factors'!AG$13)-AG$475</f>
        <v>0</v>
      </c>
      <c r="AH515" s="161">
        <f>((SUMIF($E$224:$E$427,$O515,AH$224:AH$427))*'Discount Factors'!AH$13)-AH$475</f>
        <v>0</v>
      </c>
      <c r="AI515" s="161">
        <f>((SUMIF($E$224:$E$427,$O515,AI$224:AI$427))*'Discount Factors'!AI$13)-AI$475</f>
        <v>0</v>
      </c>
      <c r="AJ515" s="161">
        <f>((SUMIF($E$224:$E$427,$O515,AJ$224:AJ$427))*'Discount Factors'!AJ$13)-AJ$475</f>
        <v>0</v>
      </c>
      <c r="AK515" s="161">
        <f>((SUMIF($E$224:$E$427,$O515,AK$224:AK$427))*'Discount Factors'!AK$13)-AK$475</f>
        <v>0</v>
      </c>
      <c r="AL515" s="161">
        <f>((SUMIF($E$224:$E$427,$O515,AL$224:AL$427))*'Discount Factors'!AL$13)-AL$475</f>
        <v>0</v>
      </c>
      <c r="AM515" s="161">
        <f>((SUMIF($E$224:$E$427,$O515,AM$224:AM$427))*'Discount Factors'!AM$13)-AM$475</f>
        <v>0</v>
      </c>
      <c r="AN515" s="161">
        <f>((SUMIF($E$224:$E$427,$O515,AN$224:AN$427))*'Discount Factors'!AN$13)-AN$475</f>
        <v>0</v>
      </c>
      <c r="AO515" s="161">
        <f>((SUMIF($E$224:$E$427,$O515,AO$224:AO$427))*'Discount Factors'!AO$13)-AO$475</f>
        <v>0</v>
      </c>
      <c r="AP515" s="161">
        <f>((SUMIF($E$224:$E$427,$O515,AP$224:AP$427))*'Discount Factors'!AP$13)-AP$475</f>
        <v>0</v>
      </c>
      <c r="AQ515" s="161">
        <f>((SUMIF($E$224:$E$427,$O515,AQ$224:AQ$427))*'Discount Factors'!AQ$13)-AQ$475</f>
        <v>0</v>
      </c>
      <c r="AR515" s="161">
        <f>((SUMIF($E$224:$E$427,$O515,AR$224:AR$427))*'Discount Factors'!AR$13)-AR$475</f>
        <v>0</v>
      </c>
      <c r="AS515" s="161">
        <f>((SUMIF($E$224:$E$427,$O515,AS$224:AS$427))*'Discount Factors'!AS$13)-AS$475</f>
        <v>0</v>
      </c>
      <c r="AT515" s="161">
        <f>((SUMIF($E$224:$E$427,$O515,AT$224:AT$427))*'Discount Factors'!AT$13)-AT$475</f>
        <v>0</v>
      </c>
      <c r="AU515" s="161">
        <f>((SUMIF($E$224:$E$427,$O515,AU$224:AU$427))*'Discount Factors'!AU$13)-AU$475</f>
        <v>0</v>
      </c>
      <c r="AV515" s="161">
        <f>((SUMIF($E$224:$E$427,$O515,AV$224:AV$427))*'Discount Factors'!AV$13)-AV$475</f>
        <v>0</v>
      </c>
      <c r="AW515" s="161">
        <f>((SUMIF($E$224:$E$427,$O515,AW$224:AW$427))*'Discount Factors'!AW$13)-AW$475</f>
        <v>0</v>
      </c>
      <c r="AX515" s="161">
        <f>((SUMIF($E$224:$E$427,$O515,AX$224:AX$427))*'Discount Factors'!AX$13)-AX$475</f>
        <v>0</v>
      </c>
      <c r="AY515" s="161">
        <f>((SUMIF($E$224:$E$427,$O515,AY$224:AY$427))*'Discount Factors'!AY$13)-AY$475</f>
        <v>0</v>
      </c>
      <c r="AZ515" s="161">
        <f>((SUMIF($E$224:$E$427,$O515,AZ$224:AZ$427))*'Discount Factors'!AZ$13)-AZ$475</f>
        <v>0</v>
      </c>
      <c r="BA515" s="161">
        <f>((SUMIF($E$224:$E$427,$O515,BA$224:BA$427))*'Discount Factors'!BA$13)-BA$475</f>
        <v>0</v>
      </c>
      <c r="BB515" s="161">
        <f>((SUMIF($E$224:$E$427,$O515,BB$224:BB$427))*'Discount Factors'!BB$13)-BB$475</f>
        <v>0</v>
      </c>
      <c r="BC515" s="161">
        <f>((SUMIF($E$224:$E$427,$O515,BC$224:BC$427))*'Discount Factors'!BC$13)-BC$475</f>
        <v>0</v>
      </c>
      <c r="BD515" s="161">
        <f>((SUMIF($E$224:$E$427,$O515,BD$224:BD$427))*'Discount Factors'!BD$13)-BD$475</f>
        <v>0</v>
      </c>
      <c r="BE515" s="161">
        <f>((SUMIF($E$224:$E$427,$O515,BE$224:BE$427))*'Discount Factors'!BE$13)-BE$475</f>
        <v>0</v>
      </c>
      <c r="BF515" s="161">
        <f>((SUMIF($E$224:$E$427,$O515,BF$224:BF$427))*'Discount Factors'!BF$13)-BF$475</f>
        <v>0</v>
      </c>
      <c r="BG515" s="161">
        <f>((SUMIF($E$224:$E$427,$O515,BG$224:BG$427))*'Discount Factors'!BG$13)-BG$475</f>
        <v>0</v>
      </c>
      <c r="BH515" s="161">
        <f>((SUMIF($E$224:$E$427,$O515,BH$224:BH$427))*'Discount Factors'!BH$13)-BH$475</f>
        <v>0</v>
      </c>
      <c r="BI515" s="161">
        <f>((SUMIF($E$224:$E$427,$O515,BI$224:BI$427))*'Discount Factors'!BI$13)-BI$475</f>
        <v>0</v>
      </c>
      <c r="BJ515" s="161">
        <f>((SUMIF($E$224:$E$427,$O515,BJ$224:BJ$427))*'Discount Factors'!BJ$13)-BJ$475</f>
        <v>0</v>
      </c>
      <c r="BK515" s="161">
        <f>((SUMIF($E$224:$E$427,$O515,BK$224:BK$427))*'Discount Factors'!BK$13)-BK$475</f>
        <v>0</v>
      </c>
      <c r="BL515" s="161">
        <f>((SUMIF($E$224:$E$427,$O515,BL$224:BL$427))*'Discount Factors'!BL$13)-BL$475</f>
        <v>0</v>
      </c>
      <c r="BM515" s="161">
        <f>((SUMIF($E$224:$E$427,$O515,BM$224:BM$427))*'Discount Factors'!BM$13)-BM$475</f>
        <v>0</v>
      </c>
      <c r="BN515" s="161">
        <f>((SUMIF($E$224:$E$427,$O515,BN$224:BN$427))*'Discount Factors'!BN$13)-BN$475</f>
        <v>0</v>
      </c>
      <c r="BO515" s="161">
        <f>((SUMIF($E$224:$E$427,$O515,BO$224:BO$427))*'Discount Factors'!BO$13)-BO$475</f>
        <v>0</v>
      </c>
      <c r="BP515" s="161">
        <f>((SUMIF($E$224:$E$427,$O515,BP$224:BP$427))*'Discount Factors'!BP$13)-BP$475</f>
        <v>0</v>
      </c>
      <c r="BQ515" s="161">
        <f>((SUMIF($E$224:$E$427,$O515,BQ$224:BQ$427))*'Discount Factors'!BQ$13)-BQ$475</f>
        <v>0</v>
      </c>
      <c r="BR515" s="161">
        <f>((SUMIF($E$224:$E$427,$O515,BR$224:BR$427))*'Discount Factors'!BR$13)-BR$475</f>
        <v>0</v>
      </c>
      <c r="BS515" s="161">
        <f>((SUMIF($E$224:$E$427,$O515,BS$224:BS$427))*'Discount Factors'!BS$13)-BS$475</f>
        <v>0</v>
      </c>
      <c r="BT515" s="161">
        <f>((SUMIF($E$224:$E$427,$O515,BT$224:BT$427))*'Discount Factors'!BT$13)-BT$475</f>
        <v>0</v>
      </c>
      <c r="BU515" s="161">
        <f>((SUMIF($E$224:$E$427,$O515,BU$224:BU$427))*'Discount Factors'!BU$13)-BU$475</f>
        <v>0</v>
      </c>
      <c r="BV515" s="161">
        <f>((SUMIF($E$224:$E$427,$O515,BV$224:BV$427))*'Discount Factors'!BV$13)-BV$475</f>
        <v>0</v>
      </c>
      <c r="BW515" s="161">
        <f>((SUMIF($E$224:$E$427,$O515,BW$224:BW$427))*'Discount Factors'!BW$13)-BW$475</f>
        <v>0</v>
      </c>
      <c r="BX515" s="161">
        <f>((SUMIF($E$224:$E$427,$O515,BX$224:BX$427))*'Discount Factors'!BX$13)-BX$475</f>
        <v>0</v>
      </c>
      <c r="BY515" s="161">
        <f>((SUMIF($E$224:$E$427,$O515,BY$224:BY$427))*'Discount Factors'!BY$13)-BY$475</f>
        <v>0</v>
      </c>
      <c r="BZ515" s="161">
        <f>((SUMIF($E$224:$E$427,$O515,BZ$224:BZ$427))*'Discount Factors'!BZ$13)-BZ$475</f>
        <v>0</v>
      </c>
      <c r="CA515" s="161">
        <f>((SUMIF($E$224:$E$427,$O515,CA$224:CA$427))*'Discount Factors'!CA$13)-CA$475</f>
        <v>0</v>
      </c>
      <c r="CB515" s="161">
        <f>((SUMIF($E$224:$E$427,$O515,CB$224:CB$427))*'Discount Factors'!CB$13)-CB$475</f>
        <v>0</v>
      </c>
      <c r="CC515" s="161">
        <f>((SUMIF($E$224:$E$427,$O515,CC$224:CC$427))*'Discount Factors'!CC$13)-CC$475</f>
        <v>0</v>
      </c>
      <c r="CD515" s="161">
        <f>((SUMIF($E$224:$E$427,$O515,CD$224:CD$427))*'Discount Factors'!CD$13)-CD$475</f>
        <v>0</v>
      </c>
      <c r="CE515" s="161">
        <f>((SUMIF($E$224:$E$427,$O515,CE$224:CE$427))*'Discount Factors'!CE$13)-CE$475</f>
        <v>0</v>
      </c>
      <c r="CF515" s="161">
        <f>((SUMIF($E$224:$E$427,$O515,CF$224:CF$427))*'Discount Factors'!CF$13)-CF$475</f>
        <v>0</v>
      </c>
      <c r="CG515" s="161">
        <f>((SUMIF($E$224:$E$427,$O515,CG$224:CG$427))*'Discount Factors'!CG$13)-CG$475</f>
        <v>0</v>
      </c>
      <c r="CH515" s="161">
        <f>((SUMIF($E$224:$E$427,$O515,CH$224:CH$427))*'Discount Factors'!CH$13)-CH$475</f>
        <v>0</v>
      </c>
      <c r="CI515" s="161">
        <f>((SUMIF($E$224:$E$427,$O515,CI$224:CI$427))*'Discount Factors'!CI$13)-CI$475</f>
        <v>0</v>
      </c>
      <c r="CJ515" s="161">
        <f>((SUMIF($E$224:$E$427,$O515,CJ$224:CJ$427))*'Discount Factors'!CJ$13)-CJ$475</f>
        <v>0</v>
      </c>
      <c r="CK515" s="161">
        <f>((SUMIF($E$224:$E$427,$O515,CK$224:CK$427))*'Discount Factors'!CK$13)-CK$475</f>
        <v>0</v>
      </c>
      <c r="CL515" s="161">
        <f>((SUMIF($E$224:$E$427,$O515,CL$224:CL$427))*'Discount Factors'!CL$13)-CL$475</f>
        <v>0</v>
      </c>
      <c r="CM515" s="161">
        <f>((SUMIF($E$224:$E$427,$O515,CM$224:CM$427))*'Discount Factors'!CM$13)-CM$475</f>
        <v>0</v>
      </c>
      <c r="CN515" s="161">
        <f>((SUMIF($E$224:$E$427,$O515,CN$224:CN$427))*'Discount Factors'!CN$13)-CN$475</f>
        <v>0</v>
      </c>
      <c r="CO515" s="161">
        <f>((SUMIF($E$224:$E$427,$O515,CO$224:CO$427))*'Discount Factors'!CO$13)-CO$475</f>
        <v>0</v>
      </c>
      <c r="CP515" s="161">
        <f>((SUMIF($E$224:$E$427,$O515,CP$224:CP$427))*'Discount Factors'!CP$13)-CP$475</f>
        <v>0</v>
      </c>
    </row>
    <row r="516" spans="1:94" x14ac:dyDescent="0.3">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1"/>
      <c r="AY516" s="161"/>
      <c r="AZ516" s="161"/>
      <c r="BA516" s="161"/>
      <c r="BB516" s="161"/>
      <c r="BC516" s="161"/>
      <c r="BD516" s="161"/>
      <c r="BE516" s="161"/>
      <c r="BF516" s="161"/>
      <c r="BG516" s="161"/>
      <c r="BH516" s="161"/>
      <c r="BI516" s="161"/>
      <c r="BJ516" s="161"/>
      <c r="BK516" s="161"/>
      <c r="BL516" s="161"/>
      <c r="BM516" s="161"/>
      <c r="BN516" s="161"/>
      <c r="BO516" s="161"/>
      <c r="BP516" s="161"/>
      <c r="BQ516" s="161"/>
      <c r="BR516" s="161"/>
      <c r="BS516" s="161"/>
      <c r="BT516" s="161"/>
      <c r="BU516" s="161"/>
      <c r="BV516" s="161"/>
      <c r="BW516" s="161"/>
      <c r="BX516" s="161"/>
      <c r="BY516" s="161"/>
      <c r="BZ516" s="161"/>
      <c r="CA516" s="161"/>
      <c r="CB516" s="161"/>
      <c r="CC516" s="161"/>
      <c r="CD516" s="161"/>
      <c r="CE516" s="161"/>
      <c r="CF516" s="161"/>
      <c r="CG516" s="161"/>
      <c r="CH516" s="161"/>
      <c r="CI516" s="161"/>
      <c r="CJ516" s="161"/>
      <c r="CK516" s="161"/>
      <c r="CL516" s="161"/>
      <c r="CM516" s="161"/>
      <c r="CN516" s="161"/>
      <c r="CO516" s="161"/>
      <c r="CP516" s="161"/>
    </row>
    <row r="517" spans="1:94" x14ac:dyDescent="0.3">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c r="AS517" s="161"/>
      <c r="AT517" s="161"/>
      <c r="AU517" s="161"/>
      <c r="AV517" s="161"/>
      <c r="AW517" s="161"/>
      <c r="AX517" s="161"/>
      <c r="AY517" s="161"/>
      <c r="AZ517" s="161"/>
      <c r="BA517" s="161"/>
      <c r="BB517" s="161"/>
      <c r="BC517" s="161"/>
      <c r="BD517" s="161"/>
      <c r="BE517" s="161"/>
      <c r="BF517" s="161"/>
      <c r="BG517" s="161"/>
      <c r="BH517" s="161"/>
      <c r="BI517" s="161"/>
      <c r="BJ517" s="161"/>
      <c r="BK517" s="161"/>
      <c r="BL517" s="161"/>
      <c r="BM517" s="161"/>
      <c r="BN517" s="161"/>
      <c r="BO517" s="161"/>
      <c r="BP517" s="161"/>
      <c r="BQ517" s="161"/>
      <c r="BR517" s="161"/>
      <c r="BS517" s="161"/>
      <c r="BT517" s="161"/>
      <c r="BU517" s="161"/>
      <c r="BV517" s="161"/>
      <c r="BW517" s="161"/>
      <c r="BX517" s="161"/>
      <c r="BY517" s="161"/>
      <c r="BZ517" s="161"/>
      <c r="CA517" s="161"/>
      <c r="CB517" s="161"/>
      <c r="CC517" s="161"/>
      <c r="CD517" s="161"/>
      <c r="CE517" s="161"/>
      <c r="CF517" s="161"/>
      <c r="CG517" s="161"/>
      <c r="CH517" s="161"/>
      <c r="CI517" s="161"/>
      <c r="CJ517" s="161"/>
      <c r="CK517" s="161"/>
      <c r="CL517" s="161"/>
      <c r="CM517" s="161"/>
      <c r="CN517" s="161"/>
      <c r="CO517" s="161"/>
      <c r="CP517" s="161"/>
    </row>
    <row r="518" spans="1:94" x14ac:dyDescent="0.3">
      <c r="A518" s="4" t="s">
        <v>173</v>
      </c>
      <c r="B518" s="4"/>
      <c r="C518" s="4"/>
      <c r="D518" s="4"/>
      <c r="E518" s="4"/>
      <c r="F518" s="4"/>
      <c r="G518" s="4"/>
      <c r="H518" s="4"/>
      <c r="I518" s="4"/>
      <c r="J518" s="4"/>
      <c r="K518" s="4"/>
      <c r="L518" s="4"/>
      <c r="M518" s="4"/>
      <c r="N518" s="4"/>
      <c r="O518" s="4"/>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c r="BP518" s="163"/>
      <c r="BQ518" s="163"/>
      <c r="BR518" s="163"/>
      <c r="BS518" s="163"/>
      <c r="BT518" s="163"/>
      <c r="BU518" s="163"/>
      <c r="BV518" s="163"/>
      <c r="BW518" s="163"/>
      <c r="BX518" s="163"/>
      <c r="BY518" s="163"/>
      <c r="BZ518" s="163"/>
      <c r="CA518" s="163"/>
      <c r="CB518" s="163"/>
      <c r="CC518" s="163"/>
      <c r="CD518" s="163"/>
      <c r="CE518" s="163"/>
      <c r="CF518" s="163"/>
      <c r="CG518" s="163"/>
      <c r="CH518" s="163"/>
      <c r="CI518" s="163"/>
      <c r="CJ518" s="163"/>
      <c r="CK518" s="163"/>
      <c r="CL518" s="163"/>
      <c r="CM518" s="163"/>
      <c r="CN518" s="163"/>
      <c r="CO518" s="163"/>
      <c r="CP518" s="163"/>
    </row>
    <row r="519" spans="1:94" x14ac:dyDescent="0.3">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c r="AS519" s="161"/>
      <c r="AT519" s="161"/>
      <c r="AU519" s="161"/>
      <c r="AV519" s="161"/>
      <c r="AW519" s="161"/>
      <c r="AX519" s="161"/>
      <c r="AY519" s="161"/>
      <c r="AZ519" s="161"/>
      <c r="BA519" s="161"/>
      <c r="BB519" s="161"/>
      <c r="BC519" s="161"/>
      <c r="BD519" s="161"/>
      <c r="BE519" s="161"/>
      <c r="BF519" s="161"/>
      <c r="BG519" s="161"/>
      <c r="BH519" s="161"/>
      <c r="BI519" s="161"/>
      <c r="BJ519" s="161"/>
      <c r="BK519" s="161"/>
      <c r="BL519" s="161"/>
      <c r="BM519" s="161"/>
      <c r="BN519" s="161"/>
      <c r="BO519" s="161"/>
      <c r="BP519" s="161"/>
      <c r="BQ519" s="161"/>
      <c r="BR519" s="161"/>
      <c r="BS519" s="161"/>
      <c r="BT519" s="161"/>
      <c r="BU519" s="161"/>
      <c r="BV519" s="161"/>
      <c r="BW519" s="161"/>
      <c r="BX519" s="161"/>
      <c r="BY519" s="161"/>
      <c r="BZ519" s="161"/>
      <c r="CA519" s="161"/>
      <c r="CB519" s="161"/>
      <c r="CC519" s="161"/>
      <c r="CD519" s="161"/>
      <c r="CE519" s="161"/>
      <c r="CF519" s="161"/>
      <c r="CG519" s="161"/>
      <c r="CH519" s="161"/>
      <c r="CI519" s="161"/>
      <c r="CJ519" s="161"/>
      <c r="CK519" s="161"/>
      <c r="CL519" s="161"/>
      <c r="CM519" s="161"/>
      <c r="CN519" s="161"/>
      <c r="CO519" s="161"/>
      <c r="CP519" s="161"/>
    </row>
    <row r="520" spans="1:94" x14ac:dyDescent="0.3">
      <c r="O520" s="2" t="str">
        <f>Lists!$B$4</f>
        <v>Base Case</v>
      </c>
      <c r="P520" s="161">
        <f>(SUMIF($E$224:$E$427,$O520,P$224:P$427)-SUMIF($E$14:$E$217,$O520,P$14:P$217))*'Discount Factors'!P$13</f>
        <v>0</v>
      </c>
      <c r="Q520" s="161">
        <f>(SUMIF($E$224:$E$427,$O520,Q$224:Q$427)-SUMIF($E$14:$E$217,$O520,Q$14:Q$217))*'Discount Factors'!Q$13</f>
        <v>0</v>
      </c>
      <c r="R520" s="161">
        <f>(SUMIF($E$224:$E$427,$O520,R$224:R$427)-SUMIF($E$14:$E$217,$O520,R$14:R$217))*'Discount Factors'!R$13</f>
        <v>0</v>
      </c>
      <c r="S520" s="161">
        <f>(SUMIF($E$224:$E$427,$O520,S$224:S$427)-SUMIF($E$14:$E$217,$O520,S$14:S$217))*'Discount Factors'!S$13</f>
        <v>0</v>
      </c>
      <c r="T520" s="161">
        <f>(SUMIF($E$224:$E$427,$O520,T$224:T$427)-SUMIF($E$14:$E$217,$O520,T$14:T$217))*'Discount Factors'!T$13</f>
        <v>0</v>
      </c>
      <c r="U520" s="161">
        <f>(SUMIF($E$224:$E$427,$O520,U$224:U$427)-SUMIF($E$14:$E$217,$O520,U$14:U$217))*'Discount Factors'!U$13</f>
        <v>0</v>
      </c>
      <c r="V520" s="161">
        <f>(SUMIF($E$224:$E$427,$O520,V$224:V$427)-SUMIF($E$14:$E$217,$O520,V$14:V$217))*'Discount Factors'!V$13</f>
        <v>0</v>
      </c>
      <c r="W520" s="161">
        <f>(SUMIF($E$224:$E$427,$O520,W$224:W$427)-SUMIF($E$14:$E$217,$O520,W$14:W$217))*'Discount Factors'!W$13</f>
        <v>0</v>
      </c>
      <c r="X520" s="161">
        <f>(SUMIF($E$224:$E$427,$O520,X$224:X$427)-SUMIF($E$14:$E$217,$O520,X$14:X$217))*'Discount Factors'!X$13</f>
        <v>0</v>
      </c>
      <c r="Y520" s="161">
        <f>(SUMIF($E$224:$E$427,$O520,Y$224:Y$427)-SUMIF($E$14:$E$217,$O520,Y$14:Y$217))*'Discount Factors'!Y$13</f>
        <v>0</v>
      </c>
      <c r="Z520" s="161">
        <f>(SUMIF($E$224:$E$427,$O520,Z$224:Z$427)-SUMIF($E$14:$E$217,$O520,Z$14:Z$217))*'Discount Factors'!Z$13</f>
        <v>0</v>
      </c>
      <c r="AA520" s="161">
        <f>(SUMIF($E$224:$E$427,$O520,AA$224:AA$427)-SUMIF($E$14:$E$217,$O520,AA$14:AA$217))*'Discount Factors'!AA$13</f>
        <v>0</v>
      </c>
      <c r="AB520" s="161">
        <f>(SUMIF($E$224:$E$427,$O520,AB$224:AB$427)-SUMIF($E$14:$E$217,$O520,AB$14:AB$217))*'Discount Factors'!AB$13</f>
        <v>0</v>
      </c>
      <c r="AC520" s="161">
        <f>(SUMIF($E$224:$E$427,$O520,AC$224:AC$427)-SUMIF($E$14:$E$217,$O520,AC$14:AC$217))*'Discount Factors'!AC$13</f>
        <v>0</v>
      </c>
      <c r="AD520" s="161">
        <f>(SUMIF($E$224:$E$427,$O520,AD$224:AD$427)-SUMIF($E$14:$E$217,$O520,AD$14:AD$217))*'Discount Factors'!AD$13</f>
        <v>0</v>
      </c>
      <c r="AE520" s="161">
        <f>(SUMIF($E$224:$E$427,$O520,AE$224:AE$427)-SUMIF($E$14:$E$217,$O520,AE$14:AE$217))*'Discount Factors'!AE$13</f>
        <v>0</v>
      </c>
      <c r="AF520" s="161">
        <f>(SUMIF($E$224:$E$427,$O520,AF$224:AF$427)-SUMIF($E$14:$E$217,$O520,AF$14:AF$217))*'Discount Factors'!AF$13</f>
        <v>0</v>
      </c>
      <c r="AG520" s="161">
        <f>(SUMIF($E$224:$E$427,$O520,AG$224:AG$427)-SUMIF($E$14:$E$217,$O520,AG$14:AG$217))*'Discount Factors'!AG$13</f>
        <v>0</v>
      </c>
      <c r="AH520" s="161">
        <f>(SUMIF($E$224:$E$427,$O520,AH$224:AH$427)-SUMIF($E$14:$E$217,$O520,AH$14:AH$217))*'Discount Factors'!AH$13</f>
        <v>0</v>
      </c>
      <c r="AI520" s="161">
        <f>(SUMIF($E$224:$E$427,$O520,AI$224:AI$427)-SUMIF($E$14:$E$217,$O520,AI$14:AI$217))*'Discount Factors'!AI$13</f>
        <v>0</v>
      </c>
      <c r="AJ520" s="161">
        <f>(SUMIF($E$224:$E$427,$O520,AJ$224:AJ$427)-SUMIF($E$14:$E$217,$O520,AJ$14:AJ$217))*'Discount Factors'!AJ$13</f>
        <v>0</v>
      </c>
      <c r="AK520" s="161">
        <f>(SUMIF($E$224:$E$427,$O520,AK$224:AK$427)-SUMIF($E$14:$E$217,$O520,AK$14:AK$217))*'Discount Factors'!AK$13</f>
        <v>0</v>
      </c>
      <c r="AL520" s="161">
        <f>(SUMIF($E$224:$E$427,$O520,AL$224:AL$427)-SUMIF($E$14:$E$217,$O520,AL$14:AL$217))*'Discount Factors'!AL$13</f>
        <v>0</v>
      </c>
      <c r="AM520" s="161">
        <f>(SUMIF($E$224:$E$427,$O520,AM$224:AM$427)-SUMIF($E$14:$E$217,$O520,AM$14:AM$217))*'Discount Factors'!AM$13</f>
        <v>0</v>
      </c>
      <c r="AN520" s="161">
        <f>(SUMIF($E$224:$E$427,$O520,AN$224:AN$427)-SUMIF($E$14:$E$217,$O520,AN$14:AN$217))*'Discount Factors'!AN$13</f>
        <v>0</v>
      </c>
      <c r="AO520" s="161">
        <f>(SUMIF($E$224:$E$427,$O520,AO$224:AO$427)-SUMIF($E$14:$E$217,$O520,AO$14:AO$217))*'Discount Factors'!AO$13</f>
        <v>0</v>
      </c>
      <c r="AP520" s="161">
        <f>(SUMIF($E$224:$E$427,$O520,AP$224:AP$427)-SUMIF($E$14:$E$217,$O520,AP$14:AP$217))*'Discount Factors'!AP$13</f>
        <v>0</v>
      </c>
      <c r="AQ520" s="161">
        <f>(SUMIF($E$224:$E$427,$O520,AQ$224:AQ$427)-SUMIF($E$14:$E$217,$O520,AQ$14:AQ$217))*'Discount Factors'!AQ$13</f>
        <v>0</v>
      </c>
      <c r="AR520" s="161">
        <f>(SUMIF($E$224:$E$427,$O520,AR$224:AR$427)-SUMIF($E$14:$E$217,$O520,AR$14:AR$217))*'Discount Factors'!AR$13</f>
        <v>0</v>
      </c>
      <c r="AS520" s="161">
        <f>(SUMIF($E$224:$E$427,$O520,AS$224:AS$427)-SUMIF($E$14:$E$217,$O520,AS$14:AS$217))*'Discount Factors'!AS$13</f>
        <v>0</v>
      </c>
      <c r="AT520" s="161">
        <f>(SUMIF($E$224:$E$427,$O520,AT$224:AT$427)-SUMIF($E$14:$E$217,$O520,AT$14:AT$217))*'Discount Factors'!AT$13</f>
        <v>0</v>
      </c>
      <c r="AU520" s="161">
        <f>(SUMIF($E$224:$E$427,$O520,AU$224:AU$427)-SUMIF($E$14:$E$217,$O520,AU$14:AU$217))*'Discount Factors'!AU$13</f>
        <v>0</v>
      </c>
      <c r="AV520" s="161">
        <f>(SUMIF($E$224:$E$427,$O520,AV$224:AV$427)-SUMIF($E$14:$E$217,$O520,AV$14:AV$217))*'Discount Factors'!AV$13</f>
        <v>0</v>
      </c>
      <c r="AW520" s="161">
        <f>(SUMIF($E$224:$E$427,$O520,AW$224:AW$427)-SUMIF($E$14:$E$217,$O520,AW$14:AW$217))*'Discount Factors'!AW$13</f>
        <v>0</v>
      </c>
      <c r="AX520" s="161">
        <f>(SUMIF($E$224:$E$427,$O520,AX$224:AX$427)-SUMIF($E$14:$E$217,$O520,AX$14:AX$217))*'Discount Factors'!AX$13</f>
        <v>0</v>
      </c>
      <c r="AY520" s="161">
        <f>(SUMIF($E$224:$E$427,$O520,AY$224:AY$427)-SUMIF($E$14:$E$217,$O520,AY$14:AY$217))*'Discount Factors'!AY$13</f>
        <v>0</v>
      </c>
      <c r="AZ520" s="161">
        <f>(SUMIF($E$224:$E$427,$O520,AZ$224:AZ$427)-SUMIF($E$14:$E$217,$O520,AZ$14:AZ$217))*'Discount Factors'!AZ$13</f>
        <v>0</v>
      </c>
      <c r="BA520" s="161">
        <f>(SUMIF($E$224:$E$427,$O520,BA$224:BA$427)-SUMIF($E$14:$E$217,$O520,BA$14:BA$217))*'Discount Factors'!BA$13</f>
        <v>0</v>
      </c>
      <c r="BB520" s="161">
        <f>(SUMIF($E$224:$E$427,$O520,BB$224:BB$427)-SUMIF($E$14:$E$217,$O520,BB$14:BB$217))*'Discount Factors'!BB$13</f>
        <v>0</v>
      </c>
      <c r="BC520" s="161">
        <f>(SUMIF($E$224:$E$427,$O520,BC$224:BC$427)-SUMIF($E$14:$E$217,$O520,BC$14:BC$217))*'Discount Factors'!BC$13</f>
        <v>0</v>
      </c>
      <c r="BD520" s="161">
        <f>(SUMIF($E$224:$E$427,$O520,BD$224:BD$427)-SUMIF($E$14:$E$217,$O520,BD$14:BD$217))*'Discount Factors'!BD$13</f>
        <v>0</v>
      </c>
      <c r="BE520" s="161">
        <f>(SUMIF($E$224:$E$427,$O520,BE$224:BE$427)-SUMIF($E$14:$E$217,$O520,BE$14:BE$217))*'Discount Factors'!BE$13</f>
        <v>0</v>
      </c>
      <c r="BF520" s="161">
        <f>(SUMIF($E$224:$E$427,$O520,BF$224:BF$427)-SUMIF($E$14:$E$217,$O520,BF$14:BF$217))*'Discount Factors'!BF$13</f>
        <v>0</v>
      </c>
      <c r="BG520" s="161">
        <f>(SUMIF($E$224:$E$427,$O520,BG$224:BG$427)-SUMIF($E$14:$E$217,$O520,BG$14:BG$217))*'Discount Factors'!BG$13</f>
        <v>0</v>
      </c>
      <c r="BH520" s="161">
        <f>(SUMIF($E$224:$E$427,$O520,BH$224:BH$427)-SUMIF($E$14:$E$217,$O520,BH$14:BH$217))*'Discount Factors'!BH$13</f>
        <v>0</v>
      </c>
      <c r="BI520" s="161">
        <f>(SUMIF($E$224:$E$427,$O520,BI$224:BI$427)-SUMIF($E$14:$E$217,$O520,BI$14:BI$217))*'Discount Factors'!BI$13</f>
        <v>0</v>
      </c>
      <c r="BJ520" s="161">
        <f>(SUMIF($E$224:$E$427,$O520,BJ$224:BJ$427)-SUMIF($E$14:$E$217,$O520,BJ$14:BJ$217))*'Discount Factors'!BJ$13</f>
        <v>0</v>
      </c>
      <c r="BK520" s="161">
        <f>(SUMIF($E$224:$E$427,$O520,BK$224:BK$427)-SUMIF($E$14:$E$217,$O520,BK$14:BK$217))*'Discount Factors'!BK$13</f>
        <v>0</v>
      </c>
      <c r="BL520" s="161">
        <f>(SUMIF($E$224:$E$427,$O520,BL$224:BL$427)-SUMIF($E$14:$E$217,$O520,BL$14:BL$217))*'Discount Factors'!BL$13</f>
        <v>0</v>
      </c>
      <c r="BM520" s="161">
        <f>(SUMIF($E$224:$E$427,$O520,BM$224:BM$427)-SUMIF($E$14:$E$217,$O520,BM$14:BM$217))*'Discount Factors'!BM$13</f>
        <v>0</v>
      </c>
      <c r="BN520" s="161">
        <f>(SUMIF($E$224:$E$427,$O520,BN$224:BN$427)-SUMIF($E$14:$E$217,$O520,BN$14:BN$217))*'Discount Factors'!BN$13</f>
        <v>0</v>
      </c>
      <c r="BO520" s="161">
        <f>(SUMIF($E$224:$E$427,$O520,BO$224:BO$427)-SUMIF($E$14:$E$217,$O520,BO$14:BO$217))*'Discount Factors'!BO$13</f>
        <v>0</v>
      </c>
      <c r="BP520" s="161">
        <f>(SUMIF($E$224:$E$427,$O520,BP$224:BP$427)-SUMIF($E$14:$E$217,$O520,BP$14:BP$217))*'Discount Factors'!BP$13</f>
        <v>0</v>
      </c>
      <c r="BQ520" s="161">
        <f>(SUMIF($E$224:$E$427,$O520,BQ$224:BQ$427)-SUMIF($E$14:$E$217,$O520,BQ$14:BQ$217))*'Discount Factors'!BQ$13</f>
        <v>0</v>
      </c>
      <c r="BR520" s="161">
        <f>(SUMIF($E$224:$E$427,$O520,BR$224:BR$427)-SUMIF($E$14:$E$217,$O520,BR$14:BR$217))*'Discount Factors'!BR$13</f>
        <v>0</v>
      </c>
      <c r="BS520" s="161">
        <f>(SUMIF($E$224:$E$427,$O520,BS$224:BS$427)-SUMIF($E$14:$E$217,$O520,BS$14:BS$217))*'Discount Factors'!BS$13</f>
        <v>0</v>
      </c>
      <c r="BT520" s="161">
        <f>(SUMIF($E$224:$E$427,$O520,BT$224:BT$427)-SUMIF($E$14:$E$217,$O520,BT$14:BT$217))*'Discount Factors'!BT$13</f>
        <v>0</v>
      </c>
      <c r="BU520" s="161">
        <f>(SUMIF($E$224:$E$427,$O520,BU$224:BU$427)-SUMIF($E$14:$E$217,$O520,BU$14:BU$217))*'Discount Factors'!BU$13</f>
        <v>0</v>
      </c>
      <c r="BV520" s="161">
        <f>(SUMIF($E$224:$E$427,$O520,BV$224:BV$427)-SUMIF($E$14:$E$217,$O520,BV$14:BV$217))*'Discount Factors'!BV$13</f>
        <v>0</v>
      </c>
      <c r="BW520" s="161">
        <f>(SUMIF($E$224:$E$427,$O520,BW$224:BW$427)-SUMIF($E$14:$E$217,$O520,BW$14:BW$217))*'Discount Factors'!BW$13</f>
        <v>0</v>
      </c>
      <c r="BX520" s="161">
        <f>(SUMIF($E$224:$E$427,$O520,BX$224:BX$427)-SUMIF($E$14:$E$217,$O520,BX$14:BX$217))*'Discount Factors'!BX$13</f>
        <v>0</v>
      </c>
      <c r="BY520" s="161">
        <f>(SUMIF($E$224:$E$427,$O520,BY$224:BY$427)-SUMIF($E$14:$E$217,$O520,BY$14:BY$217))*'Discount Factors'!BY$13</f>
        <v>0</v>
      </c>
      <c r="BZ520" s="161">
        <f>(SUMIF($E$224:$E$427,$O520,BZ$224:BZ$427)-SUMIF($E$14:$E$217,$O520,BZ$14:BZ$217))*'Discount Factors'!BZ$13</f>
        <v>0</v>
      </c>
      <c r="CA520" s="161">
        <f>(SUMIF($E$224:$E$427,$O520,CA$224:CA$427)-SUMIF($E$14:$E$217,$O520,CA$14:CA$217))*'Discount Factors'!CA$13</f>
        <v>0</v>
      </c>
      <c r="CB520" s="161">
        <f>(SUMIF($E$224:$E$427,$O520,CB$224:CB$427)-SUMIF($E$14:$E$217,$O520,CB$14:CB$217))*'Discount Factors'!CB$13</f>
        <v>0</v>
      </c>
      <c r="CC520" s="161">
        <f>(SUMIF($E$224:$E$427,$O520,CC$224:CC$427)-SUMIF($E$14:$E$217,$O520,CC$14:CC$217))*'Discount Factors'!CC$13</f>
        <v>0</v>
      </c>
      <c r="CD520" s="161">
        <f>(SUMIF($E$224:$E$427,$O520,CD$224:CD$427)-SUMIF($E$14:$E$217,$O520,CD$14:CD$217))*'Discount Factors'!CD$13</f>
        <v>0</v>
      </c>
      <c r="CE520" s="161">
        <f>(SUMIF($E$224:$E$427,$O520,CE$224:CE$427)-SUMIF($E$14:$E$217,$O520,CE$14:CE$217))*'Discount Factors'!CE$13</f>
        <v>0</v>
      </c>
      <c r="CF520" s="161">
        <f>(SUMIF($E$224:$E$427,$O520,CF$224:CF$427)-SUMIF($E$14:$E$217,$O520,CF$14:CF$217))*'Discount Factors'!CF$13</f>
        <v>0</v>
      </c>
      <c r="CG520" s="161">
        <f>(SUMIF($E$224:$E$427,$O520,CG$224:CG$427)-SUMIF($E$14:$E$217,$O520,CG$14:CG$217))*'Discount Factors'!CG$13</f>
        <v>0</v>
      </c>
      <c r="CH520" s="161">
        <f>(SUMIF($E$224:$E$427,$O520,CH$224:CH$427)-SUMIF($E$14:$E$217,$O520,CH$14:CH$217))*'Discount Factors'!CH$13</f>
        <v>0</v>
      </c>
      <c r="CI520" s="161">
        <f>(SUMIF($E$224:$E$427,$O520,CI$224:CI$427)-SUMIF($E$14:$E$217,$O520,CI$14:CI$217))*'Discount Factors'!CI$13</f>
        <v>0</v>
      </c>
      <c r="CJ520" s="161">
        <f>(SUMIF($E$224:$E$427,$O520,CJ$224:CJ$427)-SUMIF($E$14:$E$217,$O520,CJ$14:CJ$217))*'Discount Factors'!CJ$13</f>
        <v>0</v>
      </c>
      <c r="CK520" s="161">
        <f>(SUMIF($E$224:$E$427,$O520,CK$224:CK$427)-SUMIF($E$14:$E$217,$O520,CK$14:CK$217))*'Discount Factors'!CK$13</f>
        <v>0</v>
      </c>
      <c r="CL520" s="161">
        <f>(SUMIF($E$224:$E$427,$O520,CL$224:CL$427)-SUMIF($E$14:$E$217,$O520,CL$14:CL$217))*'Discount Factors'!CL$13</f>
        <v>0</v>
      </c>
      <c r="CM520" s="161">
        <f>(SUMIF($E$224:$E$427,$O520,CM$224:CM$427)-SUMIF($E$14:$E$217,$O520,CM$14:CM$217))*'Discount Factors'!CM$13</f>
        <v>0</v>
      </c>
      <c r="CN520" s="161">
        <f>(SUMIF($E$224:$E$427,$O520,CN$224:CN$427)-SUMIF($E$14:$E$217,$O520,CN$14:CN$217))*'Discount Factors'!CN$13</f>
        <v>0</v>
      </c>
      <c r="CO520" s="161">
        <f>(SUMIF($E$224:$E$427,$O520,CO$224:CO$427)-SUMIF($E$14:$E$217,$O520,CO$14:CO$217))*'Discount Factors'!CO$13</f>
        <v>0</v>
      </c>
      <c r="CP520" s="161">
        <f>(SUMIF($E$224:$E$427,$O520,CP$224:CP$427)-SUMIF($E$14:$E$217,$O520,CP$14:CP$217))*'Discount Factors'!CP$13</f>
        <v>0</v>
      </c>
    </row>
    <row r="521" spans="1:94" x14ac:dyDescent="0.3">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c r="AS521" s="161"/>
      <c r="AT521" s="161"/>
      <c r="AU521" s="161"/>
      <c r="AV521" s="161"/>
      <c r="AW521" s="161"/>
      <c r="AX521" s="161"/>
      <c r="AY521" s="161"/>
      <c r="AZ521" s="161"/>
      <c r="BA521" s="161"/>
      <c r="BB521" s="161"/>
      <c r="BC521" s="161"/>
      <c r="BD521" s="161"/>
      <c r="BE521" s="161"/>
      <c r="BF521" s="161"/>
      <c r="BG521" s="161"/>
      <c r="BH521" s="161"/>
      <c r="BI521" s="161"/>
      <c r="BJ521" s="161"/>
      <c r="BK521" s="161"/>
      <c r="BL521" s="161"/>
      <c r="BM521" s="161"/>
      <c r="BN521" s="161"/>
      <c r="BO521" s="161"/>
      <c r="BP521" s="161"/>
      <c r="BQ521" s="161"/>
      <c r="BR521" s="161"/>
      <c r="BS521" s="161"/>
      <c r="BT521" s="161"/>
      <c r="BU521" s="161"/>
      <c r="BV521" s="161"/>
      <c r="BW521" s="161"/>
      <c r="BX521" s="161"/>
      <c r="BY521" s="161"/>
      <c r="BZ521" s="161"/>
      <c r="CA521" s="161"/>
      <c r="CB521" s="161"/>
      <c r="CC521" s="161"/>
      <c r="CD521" s="161"/>
      <c r="CE521" s="161"/>
      <c r="CF521" s="161"/>
      <c r="CG521" s="161"/>
      <c r="CH521" s="161"/>
      <c r="CI521" s="161"/>
      <c r="CJ521" s="161"/>
      <c r="CK521" s="161"/>
      <c r="CL521" s="161"/>
      <c r="CM521" s="161"/>
      <c r="CN521" s="161"/>
      <c r="CO521" s="161"/>
      <c r="CP521" s="161"/>
    </row>
    <row r="522" spans="1:94" x14ac:dyDescent="0.3">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c r="AW522" s="161"/>
      <c r="AX522" s="161"/>
      <c r="AY522" s="161"/>
      <c r="AZ522" s="161"/>
      <c r="BA522" s="161"/>
      <c r="BB522" s="161"/>
      <c r="BC522" s="161"/>
      <c r="BD522" s="161"/>
      <c r="BE522" s="161"/>
      <c r="BF522" s="161"/>
      <c r="BG522" s="161"/>
      <c r="BH522" s="161"/>
      <c r="BI522" s="161"/>
      <c r="BJ522" s="161"/>
      <c r="BK522" s="161"/>
      <c r="BL522" s="161"/>
      <c r="BM522" s="161"/>
      <c r="BN522" s="161"/>
      <c r="BO522" s="161"/>
      <c r="BP522" s="161"/>
      <c r="BQ522" s="161"/>
      <c r="BR522" s="161"/>
      <c r="BS522" s="161"/>
      <c r="BT522" s="161"/>
      <c r="BU522" s="161"/>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161"/>
    </row>
    <row r="523" spans="1:94" x14ac:dyDescent="0.3">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c r="AS523" s="161"/>
      <c r="AT523" s="161"/>
      <c r="AU523" s="161"/>
      <c r="AV523" s="161"/>
      <c r="AW523" s="161"/>
      <c r="AX523" s="161"/>
      <c r="AY523" s="161"/>
      <c r="AZ523" s="161"/>
      <c r="BA523" s="161"/>
      <c r="BB523" s="161"/>
      <c r="BC523" s="161"/>
      <c r="BD523" s="161"/>
      <c r="BE523" s="161"/>
      <c r="BF523" s="161"/>
      <c r="BG523" s="161"/>
      <c r="BH523" s="161"/>
      <c r="BI523" s="161"/>
      <c r="BJ523" s="161"/>
      <c r="BK523" s="161"/>
      <c r="BL523" s="161"/>
      <c r="BM523" s="161"/>
      <c r="BN523" s="161"/>
      <c r="BO523" s="161"/>
      <c r="BP523" s="161"/>
      <c r="BQ523" s="161"/>
      <c r="BR523" s="161"/>
      <c r="BS523" s="161"/>
      <c r="BT523" s="161"/>
      <c r="BU523" s="161"/>
      <c r="BV523" s="161"/>
      <c r="BW523" s="161"/>
      <c r="BX523" s="161"/>
      <c r="BY523" s="161"/>
      <c r="BZ523" s="161"/>
      <c r="CA523" s="161"/>
      <c r="CB523" s="161"/>
      <c r="CC523" s="161"/>
      <c r="CD523" s="161"/>
      <c r="CE523" s="161"/>
      <c r="CF523" s="161"/>
      <c r="CG523" s="161"/>
      <c r="CH523" s="161"/>
      <c r="CI523" s="161"/>
      <c r="CJ523" s="161"/>
      <c r="CK523" s="161"/>
      <c r="CL523" s="161"/>
      <c r="CM523" s="161"/>
      <c r="CN523" s="161"/>
      <c r="CO523" s="161"/>
      <c r="CP523" s="161"/>
    </row>
    <row r="524" spans="1:94" x14ac:dyDescent="0.3">
      <c r="O524" s="2" t="str">
        <f>Lists!$B$5</f>
        <v>Option 1</v>
      </c>
      <c r="P524" s="161">
        <f>((SUMIF($E$224:$E$427,$O$524,P$224:P$427)-SUMIF($E$14:$E$217,$O$524,P$14:P$217))*'Discount Factors'!P$13)-P$520</f>
        <v>0</v>
      </c>
      <c r="Q524" s="161">
        <f>((SUMIF($E$224:$E$427,$O524,Q$224:Q$427)-SUMIF($E$14:$E$217,$O524,Q$14:Q$217))*'Discount Factors'!Q$13)-Q$520</f>
        <v>0</v>
      </c>
      <c r="R524" s="161">
        <f>((SUMIF($E$224:$E$427,$O524,R$224:R$427)-SUMIF($E$14:$E$217,$O524,R$14:R$217))*'Discount Factors'!R$13)-R$520</f>
        <v>0</v>
      </c>
      <c r="S524" s="161">
        <f>((SUMIF($E$224:$E$427,$O524,S$224:S$427)-SUMIF($E$14:$E$217,$O524,S$14:S$217))*'Discount Factors'!S$13)-S$520</f>
        <v>0</v>
      </c>
      <c r="T524" s="161">
        <f>((SUMIF($E$224:$E$427,$O524,T$224:T$427)-SUMIF($E$14:$E$217,$O524,T$14:T$217))*'Discount Factors'!T$13)-T$520</f>
        <v>0</v>
      </c>
      <c r="U524" s="161">
        <f>((SUMIF($E$224:$E$427,$O524,U$224:U$427)-SUMIF($E$14:$E$217,$O524,U$14:U$217))*'Discount Factors'!U$13)-U$520</f>
        <v>0</v>
      </c>
      <c r="V524" s="161">
        <f>((SUMIF($E$224:$E$427,$O524,V$224:V$427)-SUMIF($E$14:$E$217,$O524,V$14:V$217))*'Discount Factors'!V$13)-V$520</f>
        <v>0</v>
      </c>
      <c r="W524" s="161">
        <f>((SUMIF($E$224:$E$427,$O524,W$224:W$427)-SUMIF($E$14:$E$217,$O524,W$14:W$217))*'Discount Factors'!W$13)-W$520</f>
        <v>0</v>
      </c>
      <c r="X524" s="161">
        <f>((SUMIF($E$224:$E$427,$O524,X$224:X$427)-SUMIF($E$14:$E$217,$O524,X$14:X$217))*'Discount Factors'!X$13)-X$520</f>
        <v>0</v>
      </c>
      <c r="Y524" s="161">
        <f>((SUMIF($E$224:$E$427,$O524,Y$224:Y$427)-SUMIF($E$14:$E$217,$O524,Y$14:Y$217))*'Discount Factors'!Y$13)-Y$520</f>
        <v>0</v>
      </c>
      <c r="Z524" s="161">
        <f>((SUMIF($E$224:$E$427,$O524,Z$224:Z$427)-SUMIF($E$14:$E$217,$O524,Z$14:Z$217))*'Discount Factors'!Z$13)-Z$520</f>
        <v>0</v>
      </c>
      <c r="AA524" s="161">
        <f>((SUMIF($E$224:$E$427,$O524,AA$224:AA$427)-SUMIF($E$14:$E$217,$O524,AA$14:AA$217))*'Discount Factors'!AA$13)-AA$520</f>
        <v>0</v>
      </c>
      <c r="AB524" s="161">
        <f>((SUMIF($E$224:$E$427,$O524,AB$224:AB$427)-SUMIF($E$14:$E$217,$O524,AB$14:AB$217))*'Discount Factors'!AB$13)-AB$520</f>
        <v>0</v>
      </c>
      <c r="AC524" s="161">
        <f>((SUMIF($E$224:$E$427,$O524,AC$224:AC$427)-SUMIF($E$14:$E$217,$O524,AC$14:AC$217))*'Discount Factors'!AC$13)-AC$520</f>
        <v>0</v>
      </c>
      <c r="AD524" s="161">
        <f>((SUMIF($E$224:$E$427,$O524,AD$224:AD$427)-SUMIF($E$14:$E$217,$O524,AD$14:AD$217))*'Discount Factors'!AD$13)-AD$520</f>
        <v>0</v>
      </c>
      <c r="AE524" s="161">
        <f>((SUMIF($E$224:$E$427,$O524,AE$224:AE$427)-SUMIF($E$14:$E$217,$O524,AE$14:AE$217))*'Discount Factors'!AE$13)-AE$520</f>
        <v>0</v>
      </c>
      <c r="AF524" s="161">
        <f>((SUMIF($E$224:$E$427,$O524,AF$224:AF$427)-SUMIF($E$14:$E$217,$O524,AF$14:AF$217))*'Discount Factors'!AF$13)-AF$520</f>
        <v>0</v>
      </c>
      <c r="AG524" s="161">
        <f>((SUMIF($E$224:$E$427,$O524,AG$224:AG$427)-SUMIF($E$14:$E$217,$O524,AG$14:AG$217))*'Discount Factors'!AG$13)-AG$520</f>
        <v>0</v>
      </c>
      <c r="AH524" s="161">
        <f>((SUMIF($E$224:$E$427,$O524,AH$224:AH$427)-SUMIF($E$14:$E$217,$O524,AH$14:AH$217))*'Discount Factors'!AH$13)-AH$520</f>
        <v>0</v>
      </c>
      <c r="AI524" s="161">
        <f>((SUMIF($E$224:$E$427,$O524,AI$224:AI$427)-SUMIF($E$14:$E$217,$O524,AI$14:AI$217))*'Discount Factors'!AI$13)-AI$520</f>
        <v>0</v>
      </c>
      <c r="AJ524" s="161">
        <f>((SUMIF($E$224:$E$427,$O524,AJ$224:AJ$427)-SUMIF($E$14:$E$217,$O524,AJ$14:AJ$217))*'Discount Factors'!AJ$13)-AJ$520</f>
        <v>0</v>
      </c>
      <c r="AK524" s="161">
        <f>((SUMIF($E$224:$E$427,$O524,AK$224:AK$427)-SUMIF($E$14:$E$217,$O524,AK$14:AK$217))*'Discount Factors'!AK$13)-AK$520</f>
        <v>0</v>
      </c>
      <c r="AL524" s="161">
        <f>((SUMIF($E$224:$E$427,$O524,AL$224:AL$427)-SUMIF($E$14:$E$217,$O524,AL$14:AL$217))*'Discount Factors'!AL$13)-AL$520</f>
        <v>0</v>
      </c>
      <c r="AM524" s="161">
        <f>((SUMIF($E$224:$E$427,$O524,AM$224:AM$427)-SUMIF($E$14:$E$217,$O524,AM$14:AM$217))*'Discount Factors'!AM$13)-AM$520</f>
        <v>0</v>
      </c>
      <c r="AN524" s="161">
        <f>((SUMIF($E$224:$E$427,$O524,AN$224:AN$427)-SUMIF($E$14:$E$217,$O524,AN$14:AN$217))*'Discount Factors'!AN$13)-AN$520</f>
        <v>0</v>
      </c>
      <c r="AO524" s="161">
        <f>((SUMIF($E$224:$E$427,$O524,AO$224:AO$427)-SUMIF($E$14:$E$217,$O524,AO$14:AO$217))*'Discount Factors'!AO$13)-AO$520</f>
        <v>0</v>
      </c>
      <c r="AP524" s="161">
        <f>((SUMIF($E$224:$E$427,$O524,AP$224:AP$427)-SUMIF($E$14:$E$217,$O524,AP$14:AP$217))*'Discount Factors'!AP$13)-AP$520</f>
        <v>0</v>
      </c>
      <c r="AQ524" s="161">
        <f>((SUMIF($E$224:$E$427,$O524,AQ$224:AQ$427)-SUMIF($E$14:$E$217,$O524,AQ$14:AQ$217))*'Discount Factors'!AQ$13)-AQ$520</f>
        <v>0</v>
      </c>
      <c r="AR524" s="161">
        <f>((SUMIF($E$224:$E$427,$O524,AR$224:AR$427)-SUMIF($E$14:$E$217,$O524,AR$14:AR$217))*'Discount Factors'!AR$13)-AR$520</f>
        <v>0</v>
      </c>
      <c r="AS524" s="161">
        <f>((SUMIF($E$224:$E$427,$O524,AS$224:AS$427)-SUMIF($E$14:$E$217,$O524,AS$14:AS$217))*'Discount Factors'!AS$13)-AS$520</f>
        <v>0</v>
      </c>
      <c r="AT524" s="161">
        <f>((SUMIF($E$224:$E$427,$O524,AT$224:AT$427)-SUMIF($E$14:$E$217,$O524,AT$14:AT$217))*'Discount Factors'!AT$13)-AT$520</f>
        <v>0</v>
      </c>
      <c r="AU524" s="161">
        <f>((SUMIF($E$224:$E$427,$O524,AU$224:AU$427)-SUMIF($E$14:$E$217,$O524,AU$14:AU$217))*'Discount Factors'!AU$13)-AU$520</f>
        <v>0</v>
      </c>
      <c r="AV524" s="161">
        <f>((SUMIF($E$224:$E$427,$O524,AV$224:AV$427)-SUMIF($E$14:$E$217,$O524,AV$14:AV$217))*'Discount Factors'!AV$13)-AV$520</f>
        <v>0</v>
      </c>
      <c r="AW524" s="161">
        <f>((SUMIF($E$224:$E$427,$O524,AW$224:AW$427)-SUMIF($E$14:$E$217,$O524,AW$14:AW$217))*'Discount Factors'!AW$13)-AW$520</f>
        <v>0</v>
      </c>
      <c r="AX524" s="161">
        <f>((SUMIF($E$224:$E$427,$O524,AX$224:AX$427)-SUMIF($E$14:$E$217,$O524,AX$14:AX$217))*'Discount Factors'!AX$13)-AX$520</f>
        <v>0</v>
      </c>
      <c r="AY524" s="161">
        <f>((SUMIF($E$224:$E$427,$O524,AY$224:AY$427)-SUMIF($E$14:$E$217,$O524,AY$14:AY$217))*'Discount Factors'!AY$13)-AY$520</f>
        <v>0</v>
      </c>
      <c r="AZ524" s="161">
        <f>((SUMIF($E$224:$E$427,$O524,AZ$224:AZ$427)-SUMIF($E$14:$E$217,$O524,AZ$14:AZ$217))*'Discount Factors'!AZ$13)-AZ$520</f>
        <v>0</v>
      </c>
      <c r="BA524" s="161">
        <f>((SUMIF($E$224:$E$427,$O524,BA$224:BA$427)-SUMIF($E$14:$E$217,$O524,BA$14:BA$217))*'Discount Factors'!BA$13)-BA$520</f>
        <v>0</v>
      </c>
      <c r="BB524" s="161">
        <f>((SUMIF($E$224:$E$427,$O524,BB$224:BB$427)-SUMIF($E$14:$E$217,$O524,BB$14:BB$217))*'Discount Factors'!BB$13)-BB$520</f>
        <v>0</v>
      </c>
      <c r="BC524" s="161">
        <f>((SUMIF($E$224:$E$427,$O524,BC$224:BC$427)-SUMIF($E$14:$E$217,$O524,BC$14:BC$217))*'Discount Factors'!BC$13)-BC$520</f>
        <v>0</v>
      </c>
      <c r="BD524" s="161">
        <f>((SUMIF($E$224:$E$427,$O524,BD$224:BD$427)-SUMIF($E$14:$E$217,$O524,BD$14:BD$217))*'Discount Factors'!BD$13)-BD$520</f>
        <v>0</v>
      </c>
      <c r="BE524" s="161">
        <f>((SUMIF($E$224:$E$427,$O524,BE$224:BE$427)-SUMIF($E$14:$E$217,$O524,BE$14:BE$217))*'Discount Factors'!BE$13)-BE$520</f>
        <v>0</v>
      </c>
      <c r="BF524" s="161">
        <f>((SUMIF($E$224:$E$427,$O524,BF$224:BF$427)-SUMIF($E$14:$E$217,$O524,BF$14:BF$217))*'Discount Factors'!BF$13)-BF$520</f>
        <v>0</v>
      </c>
      <c r="BG524" s="161">
        <f>((SUMIF($E$224:$E$427,$O524,BG$224:BG$427)-SUMIF($E$14:$E$217,$O524,BG$14:BG$217))*'Discount Factors'!BG$13)-BG$520</f>
        <v>0</v>
      </c>
      <c r="BH524" s="161">
        <f>((SUMIF($E$224:$E$427,$O524,BH$224:BH$427)-SUMIF($E$14:$E$217,$O524,BH$14:BH$217))*'Discount Factors'!BH$13)-BH$520</f>
        <v>0</v>
      </c>
      <c r="BI524" s="161">
        <f>((SUMIF($E$224:$E$427,$O524,BI$224:BI$427)-SUMIF($E$14:$E$217,$O524,BI$14:BI$217))*'Discount Factors'!BI$13)-BI$520</f>
        <v>0</v>
      </c>
      <c r="BJ524" s="161">
        <f>((SUMIF($E$224:$E$427,$O524,BJ$224:BJ$427)-SUMIF($E$14:$E$217,$O524,BJ$14:BJ$217))*'Discount Factors'!BJ$13)-BJ$520</f>
        <v>0</v>
      </c>
      <c r="BK524" s="161">
        <f>((SUMIF($E$224:$E$427,$O524,BK$224:BK$427)-SUMIF($E$14:$E$217,$O524,BK$14:BK$217))*'Discount Factors'!BK$13)-BK$520</f>
        <v>0</v>
      </c>
      <c r="BL524" s="161">
        <f>((SUMIF($E$224:$E$427,$O524,BL$224:BL$427)-SUMIF($E$14:$E$217,$O524,BL$14:BL$217))*'Discount Factors'!BL$13)-BL$520</f>
        <v>0</v>
      </c>
      <c r="BM524" s="161">
        <f>((SUMIF($E$224:$E$427,$O524,BM$224:BM$427)-SUMIF($E$14:$E$217,$O524,BM$14:BM$217))*'Discount Factors'!BM$13)-BM$520</f>
        <v>0</v>
      </c>
      <c r="BN524" s="161">
        <f>((SUMIF($E$224:$E$427,$O524,BN$224:BN$427)-SUMIF($E$14:$E$217,$O524,BN$14:BN$217))*'Discount Factors'!BN$13)-BN$520</f>
        <v>0</v>
      </c>
      <c r="BO524" s="161">
        <f>((SUMIF($E$224:$E$427,$O524,BO$224:BO$427)-SUMIF($E$14:$E$217,$O524,BO$14:BO$217))*'Discount Factors'!BO$13)-BO$520</f>
        <v>0</v>
      </c>
      <c r="BP524" s="161">
        <f>((SUMIF($E$224:$E$427,$O524,BP$224:BP$427)-SUMIF($E$14:$E$217,$O524,BP$14:BP$217))*'Discount Factors'!BP$13)-BP$520</f>
        <v>0</v>
      </c>
      <c r="BQ524" s="161">
        <f>((SUMIF($E$224:$E$427,$O524,BQ$224:BQ$427)-SUMIF($E$14:$E$217,$O524,BQ$14:BQ$217))*'Discount Factors'!BQ$13)-BQ$520</f>
        <v>0</v>
      </c>
      <c r="BR524" s="161">
        <f>((SUMIF($E$224:$E$427,$O524,BR$224:BR$427)-SUMIF($E$14:$E$217,$O524,BR$14:BR$217))*'Discount Factors'!BR$13)-BR$520</f>
        <v>0</v>
      </c>
      <c r="BS524" s="161">
        <f>((SUMIF($E$224:$E$427,$O524,BS$224:BS$427)-SUMIF($E$14:$E$217,$O524,BS$14:BS$217))*'Discount Factors'!BS$13)-BS$520</f>
        <v>0</v>
      </c>
      <c r="BT524" s="161">
        <f>((SUMIF($E$224:$E$427,$O524,BT$224:BT$427)-SUMIF($E$14:$E$217,$O524,BT$14:BT$217))*'Discount Factors'!BT$13)-BT$520</f>
        <v>0</v>
      </c>
      <c r="BU524" s="161">
        <f>((SUMIF($E$224:$E$427,$O524,BU$224:BU$427)-SUMIF($E$14:$E$217,$O524,BU$14:BU$217))*'Discount Factors'!BU$13)-BU$520</f>
        <v>0</v>
      </c>
      <c r="BV524" s="161">
        <f>((SUMIF($E$224:$E$427,$O524,BV$224:BV$427)-SUMIF($E$14:$E$217,$O524,BV$14:BV$217))*'Discount Factors'!BV$13)-BV$520</f>
        <v>0</v>
      </c>
      <c r="BW524" s="161">
        <f>((SUMIF($E$224:$E$427,$O524,BW$224:BW$427)-SUMIF($E$14:$E$217,$O524,BW$14:BW$217))*'Discount Factors'!BW$13)-BW$520</f>
        <v>0</v>
      </c>
      <c r="BX524" s="161">
        <f>((SUMIF($E$224:$E$427,$O524,BX$224:BX$427)-SUMIF($E$14:$E$217,$O524,BX$14:BX$217))*'Discount Factors'!BX$13)-BX$520</f>
        <v>0</v>
      </c>
      <c r="BY524" s="161">
        <f>((SUMIF($E$224:$E$427,$O524,BY$224:BY$427)-SUMIF($E$14:$E$217,$O524,BY$14:BY$217))*'Discount Factors'!BY$13)-BY$520</f>
        <v>0</v>
      </c>
      <c r="BZ524" s="161">
        <f>((SUMIF($E$224:$E$427,$O524,BZ$224:BZ$427)-SUMIF($E$14:$E$217,$O524,BZ$14:BZ$217))*'Discount Factors'!BZ$13)-BZ$520</f>
        <v>0</v>
      </c>
      <c r="CA524" s="161">
        <f>((SUMIF($E$224:$E$427,$O524,CA$224:CA$427)-SUMIF($E$14:$E$217,$O524,CA$14:CA$217))*'Discount Factors'!CA$13)-CA$520</f>
        <v>0</v>
      </c>
      <c r="CB524" s="161">
        <f>((SUMIF($E$224:$E$427,$O524,CB$224:CB$427)-SUMIF($E$14:$E$217,$O524,CB$14:CB$217))*'Discount Factors'!CB$13)-CB$520</f>
        <v>0</v>
      </c>
      <c r="CC524" s="161">
        <f>((SUMIF($E$224:$E$427,$O524,CC$224:CC$427)-SUMIF($E$14:$E$217,$O524,CC$14:CC$217))*'Discount Factors'!CC$13)-CC$520</f>
        <v>0</v>
      </c>
      <c r="CD524" s="161">
        <f>((SUMIF($E$224:$E$427,$O524,CD$224:CD$427)-SUMIF($E$14:$E$217,$O524,CD$14:CD$217))*'Discount Factors'!CD$13)-CD$520</f>
        <v>0</v>
      </c>
      <c r="CE524" s="161">
        <f>((SUMIF($E$224:$E$427,$O524,CE$224:CE$427)-SUMIF($E$14:$E$217,$O524,CE$14:CE$217))*'Discount Factors'!CE$13)-CE$520</f>
        <v>0</v>
      </c>
      <c r="CF524" s="161">
        <f>((SUMIF($E$224:$E$427,$O524,CF$224:CF$427)-SUMIF($E$14:$E$217,$O524,CF$14:CF$217))*'Discount Factors'!CF$13)-CF$520</f>
        <v>0</v>
      </c>
      <c r="CG524" s="161">
        <f>((SUMIF($E$224:$E$427,$O524,CG$224:CG$427)-SUMIF($E$14:$E$217,$O524,CG$14:CG$217))*'Discount Factors'!CG$13)-CG$520</f>
        <v>0</v>
      </c>
      <c r="CH524" s="161">
        <f>((SUMIF($E$224:$E$427,$O524,CH$224:CH$427)-SUMIF($E$14:$E$217,$O524,CH$14:CH$217))*'Discount Factors'!CH$13)-CH$520</f>
        <v>0</v>
      </c>
      <c r="CI524" s="161">
        <f>((SUMIF($E$224:$E$427,$O524,CI$224:CI$427)-SUMIF($E$14:$E$217,$O524,CI$14:CI$217))*'Discount Factors'!CI$13)-CI$520</f>
        <v>0</v>
      </c>
      <c r="CJ524" s="161">
        <f>((SUMIF($E$224:$E$427,$O524,CJ$224:CJ$427)-SUMIF($E$14:$E$217,$O524,CJ$14:CJ$217))*'Discount Factors'!CJ$13)-CJ$520</f>
        <v>0</v>
      </c>
      <c r="CK524" s="161">
        <f>((SUMIF($E$224:$E$427,$O524,CK$224:CK$427)-SUMIF($E$14:$E$217,$O524,CK$14:CK$217))*'Discount Factors'!CK$13)-CK$520</f>
        <v>0</v>
      </c>
      <c r="CL524" s="161">
        <f>((SUMIF($E$224:$E$427,$O524,CL$224:CL$427)-SUMIF($E$14:$E$217,$O524,CL$14:CL$217))*'Discount Factors'!CL$13)-CL$520</f>
        <v>0</v>
      </c>
      <c r="CM524" s="161">
        <f>((SUMIF($E$224:$E$427,$O524,CM$224:CM$427)-SUMIF($E$14:$E$217,$O524,CM$14:CM$217))*'Discount Factors'!CM$13)-CM$520</f>
        <v>0</v>
      </c>
      <c r="CN524" s="161">
        <f>((SUMIF($E$224:$E$427,$O524,CN$224:CN$427)-SUMIF($E$14:$E$217,$O524,CN$14:CN$217))*'Discount Factors'!CN$13)-CN$520</f>
        <v>0</v>
      </c>
      <c r="CO524" s="161">
        <f>((SUMIF($E$224:$E$427,$O524,CO$224:CO$427)-SUMIF($E$14:$E$217,$O524,CO$14:CO$217))*'Discount Factors'!CO$13)-CO$520</f>
        <v>0</v>
      </c>
      <c r="CP524" s="161">
        <f>((SUMIF($E$224:$E$427,$O524,CP$224:CP$427)-SUMIF($E$14:$E$217,$O524,CP$14:CP$217))*'Discount Factors'!CP$13)-CP$520</f>
        <v>0</v>
      </c>
    </row>
    <row r="525" spans="1:94" x14ac:dyDescent="0.3">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c r="AW525" s="161"/>
      <c r="AX525" s="161"/>
      <c r="AY525" s="161"/>
      <c r="AZ525" s="161"/>
      <c r="BA525" s="161"/>
      <c r="BB525" s="161"/>
      <c r="BC525" s="161"/>
      <c r="BD525" s="161"/>
      <c r="BE525" s="161"/>
      <c r="BF525" s="161"/>
      <c r="BG525" s="161"/>
      <c r="BH525" s="161"/>
      <c r="BI525" s="161"/>
      <c r="BJ525" s="161"/>
      <c r="BK525" s="161"/>
      <c r="BL525" s="161"/>
      <c r="BM525" s="161"/>
      <c r="BN525" s="161"/>
      <c r="BO525" s="161"/>
      <c r="BP525" s="161"/>
      <c r="BQ525" s="161"/>
      <c r="BR525" s="161"/>
      <c r="BS525" s="161"/>
      <c r="BT525" s="161"/>
      <c r="BU525" s="161"/>
      <c r="BV525" s="161"/>
      <c r="BW525" s="161"/>
      <c r="BX525" s="161"/>
      <c r="BY525" s="161"/>
      <c r="BZ525" s="161"/>
      <c r="CA525" s="161"/>
      <c r="CB525" s="161"/>
      <c r="CC525" s="161"/>
      <c r="CD525" s="161"/>
      <c r="CE525" s="161"/>
      <c r="CF525" s="161"/>
      <c r="CG525" s="161"/>
      <c r="CH525" s="161"/>
      <c r="CI525" s="161"/>
      <c r="CJ525" s="161"/>
      <c r="CK525" s="161"/>
      <c r="CL525" s="161"/>
      <c r="CM525" s="161"/>
      <c r="CN525" s="161"/>
      <c r="CO525" s="161"/>
      <c r="CP525" s="161"/>
    </row>
    <row r="526" spans="1:94" x14ac:dyDescent="0.3">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c r="AS526" s="161"/>
      <c r="AT526" s="161"/>
      <c r="AU526" s="161"/>
      <c r="AV526" s="161"/>
      <c r="AW526" s="161"/>
      <c r="AX526" s="161"/>
      <c r="AY526" s="161"/>
      <c r="AZ526" s="161"/>
      <c r="BA526" s="161"/>
      <c r="BB526" s="161"/>
      <c r="BC526" s="161"/>
      <c r="BD526" s="161"/>
      <c r="BE526" s="161"/>
      <c r="BF526" s="161"/>
      <c r="BG526" s="161"/>
      <c r="BH526" s="161"/>
      <c r="BI526" s="161"/>
      <c r="BJ526" s="161"/>
      <c r="BK526" s="161"/>
      <c r="BL526" s="161"/>
      <c r="BM526" s="161"/>
      <c r="BN526" s="161"/>
      <c r="BO526" s="161"/>
      <c r="BP526" s="161"/>
      <c r="BQ526" s="161"/>
      <c r="BR526" s="161"/>
      <c r="BS526" s="161"/>
      <c r="BT526" s="161"/>
      <c r="BU526" s="161"/>
      <c r="BV526" s="161"/>
      <c r="BW526" s="161"/>
      <c r="BX526" s="161"/>
      <c r="BY526" s="161"/>
      <c r="BZ526" s="161"/>
      <c r="CA526" s="161"/>
      <c r="CB526" s="161"/>
      <c r="CC526" s="161"/>
      <c r="CD526" s="161"/>
      <c r="CE526" s="161"/>
      <c r="CF526" s="161"/>
      <c r="CG526" s="161"/>
      <c r="CH526" s="161"/>
      <c r="CI526" s="161"/>
      <c r="CJ526" s="161"/>
      <c r="CK526" s="161"/>
      <c r="CL526" s="161"/>
      <c r="CM526" s="161"/>
      <c r="CN526" s="161"/>
      <c r="CO526" s="161"/>
      <c r="CP526" s="161"/>
    </row>
    <row r="527" spans="1:94" x14ac:dyDescent="0.3">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c r="AW527" s="161"/>
      <c r="AX527" s="161"/>
      <c r="AY527" s="161"/>
      <c r="AZ527" s="161"/>
      <c r="BA527" s="161"/>
      <c r="BB527" s="161"/>
      <c r="BC527" s="161"/>
      <c r="BD527" s="161"/>
      <c r="BE527" s="161"/>
      <c r="BF527" s="161"/>
      <c r="BG527" s="161"/>
      <c r="BH527" s="161"/>
      <c r="BI527" s="161"/>
      <c r="BJ527" s="161"/>
      <c r="BK527" s="161"/>
      <c r="BL527" s="161"/>
      <c r="BM527" s="161"/>
      <c r="BN527" s="161"/>
      <c r="BO527" s="161"/>
      <c r="BP527" s="161"/>
      <c r="BQ527" s="161"/>
      <c r="BR527" s="161"/>
      <c r="BS527" s="161"/>
      <c r="BT527" s="161"/>
      <c r="BU527" s="161"/>
      <c r="BV527" s="161"/>
      <c r="BW527" s="161"/>
      <c r="BX527" s="161"/>
      <c r="BY527" s="161"/>
      <c r="BZ527" s="161"/>
      <c r="CA527" s="161"/>
      <c r="CB527" s="161"/>
      <c r="CC527" s="161"/>
      <c r="CD527" s="161"/>
      <c r="CE527" s="161"/>
      <c r="CF527" s="161"/>
      <c r="CG527" s="161"/>
      <c r="CH527" s="161"/>
      <c r="CI527" s="161"/>
      <c r="CJ527" s="161"/>
      <c r="CK527" s="161"/>
      <c r="CL527" s="161"/>
      <c r="CM527" s="161"/>
      <c r="CN527" s="161"/>
      <c r="CO527" s="161"/>
      <c r="CP527" s="161"/>
    </row>
    <row r="528" spans="1:94" x14ac:dyDescent="0.3">
      <c r="O528" s="2" t="str">
        <f>Lists!$B$6</f>
        <v>Option 2</v>
      </c>
      <c r="P528" s="161">
        <f>((SUMIF($E$224:$E$427,$O528,P$224:P$427)-SUMIF($E$14:$E$217,$O528,P$14:P$217))*'Discount Factors'!P$13)-P$520</f>
        <v>0</v>
      </c>
      <c r="Q528" s="161">
        <f>((SUMIF($E$224:$E$427,$O528,Q$224:Q$427)-SUMIF($E$14:$E$217,$O528,Q$14:Q$217))*'Discount Factors'!Q$13)-Q$520</f>
        <v>0</v>
      </c>
      <c r="R528" s="161">
        <f>((SUMIF($E$224:$E$427,$O528,R$224:R$427)-SUMIF($E$14:$E$217,$O528,R$14:R$217))*'Discount Factors'!R$13)-R$520</f>
        <v>0</v>
      </c>
      <c r="S528" s="161">
        <f>((SUMIF($E$224:$E$427,$O528,S$224:S$427)-SUMIF($E$14:$E$217,$O528,S$14:S$217))*'Discount Factors'!S$13)-S$520</f>
        <v>0</v>
      </c>
      <c r="T528" s="161">
        <f>((SUMIF($E$224:$E$427,$O528,T$224:T$427)-SUMIF($E$14:$E$217,$O528,T$14:T$217))*'Discount Factors'!T$13)-T$520</f>
        <v>0</v>
      </c>
      <c r="U528" s="161">
        <f>((SUMIF($E$224:$E$427,$O528,U$224:U$427)-SUMIF($E$14:$E$217,$O528,U$14:U$217))*'Discount Factors'!U$13)-U$520</f>
        <v>0</v>
      </c>
      <c r="V528" s="161">
        <f>((SUMIF($E$224:$E$427,$O528,V$224:V$427)-SUMIF($E$14:$E$217,$O528,V$14:V$217))*'Discount Factors'!V$13)-V$520</f>
        <v>0</v>
      </c>
      <c r="W528" s="161">
        <f>((SUMIF($E$224:$E$427,$O528,W$224:W$427)-SUMIF($E$14:$E$217,$O528,W$14:W$217))*'Discount Factors'!W$13)-W$520</f>
        <v>0</v>
      </c>
      <c r="X528" s="161">
        <f>((SUMIF($E$224:$E$427,$O528,X$224:X$427)-SUMIF($E$14:$E$217,$O528,X$14:X$217))*'Discount Factors'!X$13)-X$520</f>
        <v>0</v>
      </c>
      <c r="Y528" s="161">
        <f>((SUMIF($E$224:$E$427,$O528,Y$224:Y$427)-SUMIF($E$14:$E$217,$O528,Y$14:Y$217))*'Discount Factors'!Y$13)-Y$520</f>
        <v>0</v>
      </c>
      <c r="Z528" s="161">
        <f>((SUMIF($E$224:$E$427,$O528,Z$224:Z$427)-SUMIF($E$14:$E$217,$O528,Z$14:Z$217))*'Discount Factors'!Z$13)-Z$520</f>
        <v>0</v>
      </c>
      <c r="AA528" s="161">
        <f>((SUMIF($E$224:$E$427,$O528,AA$224:AA$427)-SUMIF($E$14:$E$217,$O528,AA$14:AA$217))*'Discount Factors'!AA$13)-AA$520</f>
        <v>0</v>
      </c>
      <c r="AB528" s="161">
        <f>((SUMIF($E$224:$E$427,$O528,AB$224:AB$427)-SUMIF($E$14:$E$217,$O528,AB$14:AB$217))*'Discount Factors'!AB$13)-AB$520</f>
        <v>0</v>
      </c>
      <c r="AC528" s="161">
        <f>((SUMIF($E$224:$E$427,$O528,AC$224:AC$427)-SUMIF($E$14:$E$217,$O528,AC$14:AC$217))*'Discount Factors'!AC$13)-AC$520</f>
        <v>0</v>
      </c>
      <c r="AD528" s="161">
        <f>((SUMIF($E$224:$E$427,$O528,AD$224:AD$427)-SUMIF($E$14:$E$217,$O528,AD$14:AD$217))*'Discount Factors'!AD$13)-AD$520</f>
        <v>0</v>
      </c>
      <c r="AE528" s="161">
        <f>((SUMIF($E$224:$E$427,$O528,AE$224:AE$427)-SUMIF($E$14:$E$217,$O528,AE$14:AE$217))*'Discount Factors'!AE$13)-AE$520</f>
        <v>0</v>
      </c>
      <c r="AF528" s="161">
        <f>((SUMIF($E$224:$E$427,$O528,AF$224:AF$427)-SUMIF($E$14:$E$217,$O528,AF$14:AF$217))*'Discount Factors'!AF$13)-AF$520</f>
        <v>0</v>
      </c>
      <c r="AG528" s="161">
        <f>((SUMIF($E$224:$E$427,$O528,AG$224:AG$427)-SUMIF($E$14:$E$217,$O528,AG$14:AG$217))*'Discount Factors'!AG$13)-AG$520</f>
        <v>0</v>
      </c>
      <c r="AH528" s="161">
        <f>((SUMIF($E$224:$E$427,$O528,AH$224:AH$427)-SUMIF($E$14:$E$217,$O528,AH$14:AH$217))*'Discount Factors'!AH$13)-AH$520</f>
        <v>0</v>
      </c>
      <c r="AI528" s="161">
        <f>((SUMIF($E$224:$E$427,$O528,AI$224:AI$427)-SUMIF($E$14:$E$217,$O528,AI$14:AI$217))*'Discount Factors'!AI$13)-AI$520</f>
        <v>0</v>
      </c>
      <c r="AJ528" s="161">
        <f>((SUMIF($E$224:$E$427,$O528,AJ$224:AJ$427)-SUMIF($E$14:$E$217,$O528,AJ$14:AJ$217))*'Discount Factors'!AJ$13)-AJ$520</f>
        <v>0</v>
      </c>
      <c r="AK528" s="161">
        <f>((SUMIF($E$224:$E$427,$O528,AK$224:AK$427)-SUMIF($E$14:$E$217,$O528,AK$14:AK$217))*'Discount Factors'!AK$13)-AK$520</f>
        <v>0</v>
      </c>
      <c r="AL528" s="161">
        <f>((SUMIF($E$224:$E$427,$O528,AL$224:AL$427)-SUMIF($E$14:$E$217,$O528,AL$14:AL$217))*'Discount Factors'!AL$13)-AL$520</f>
        <v>0</v>
      </c>
      <c r="AM528" s="161">
        <f>((SUMIF($E$224:$E$427,$O528,AM$224:AM$427)-SUMIF($E$14:$E$217,$O528,AM$14:AM$217))*'Discount Factors'!AM$13)-AM$520</f>
        <v>0</v>
      </c>
      <c r="AN528" s="161">
        <f>((SUMIF($E$224:$E$427,$O528,AN$224:AN$427)-SUMIF($E$14:$E$217,$O528,AN$14:AN$217))*'Discount Factors'!AN$13)-AN$520</f>
        <v>0</v>
      </c>
      <c r="AO528" s="161">
        <f>((SUMIF($E$224:$E$427,$O528,AO$224:AO$427)-SUMIF($E$14:$E$217,$O528,AO$14:AO$217))*'Discount Factors'!AO$13)-AO$520</f>
        <v>0</v>
      </c>
      <c r="AP528" s="161">
        <f>((SUMIF($E$224:$E$427,$O528,AP$224:AP$427)-SUMIF($E$14:$E$217,$O528,AP$14:AP$217))*'Discount Factors'!AP$13)-AP$520</f>
        <v>0</v>
      </c>
      <c r="AQ528" s="161">
        <f>((SUMIF($E$224:$E$427,$O528,AQ$224:AQ$427)-SUMIF($E$14:$E$217,$O528,AQ$14:AQ$217))*'Discount Factors'!AQ$13)-AQ$520</f>
        <v>0</v>
      </c>
      <c r="AR528" s="161">
        <f>((SUMIF($E$224:$E$427,$O528,AR$224:AR$427)-SUMIF($E$14:$E$217,$O528,AR$14:AR$217))*'Discount Factors'!AR$13)-AR$520</f>
        <v>0</v>
      </c>
      <c r="AS528" s="161">
        <f>((SUMIF($E$224:$E$427,$O528,AS$224:AS$427)-SUMIF($E$14:$E$217,$O528,AS$14:AS$217))*'Discount Factors'!AS$13)-AS$520</f>
        <v>0</v>
      </c>
      <c r="AT528" s="161">
        <f>((SUMIF($E$224:$E$427,$O528,AT$224:AT$427)-SUMIF($E$14:$E$217,$O528,AT$14:AT$217))*'Discount Factors'!AT$13)-AT$520</f>
        <v>0</v>
      </c>
      <c r="AU528" s="161">
        <f>((SUMIF($E$224:$E$427,$O528,AU$224:AU$427)-SUMIF($E$14:$E$217,$O528,AU$14:AU$217))*'Discount Factors'!AU$13)-AU$520</f>
        <v>0</v>
      </c>
      <c r="AV528" s="161">
        <f>((SUMIF($E$224:$E$427,$O528,AV$224:AV$427)-SUMIF($E$14:$E$217,$O528,AV$14:AV$217))*'Discount Factors'!AV$13)-AV$520</f>
        <v>0</v>
      </c>
      <c r="AW528" s="161">
        <f>((SUMIF($E$224:$E$427,$O528,AW$224:AW$427)-SUMIF($E$14:$E$217,$O528,AW$14:AW$217))*'Discount Factors'!AW$13)-AW$520</f>
        <v>0</v>
      </c>
      <c r="AX528" s="161">
        <f>((SUMIF($E$224:$E$427,$O528,AX$224:AX$427)-SUMIF($E$14:$E$217,$O528,AX$14:AX$217))*'Discount Factors'!AX$13)-AX$520</f>
        <v>0</v>
      </c>
      <c r="AY528" s="161">
        <f>((SUMIF($E$224:$E$427,$O528,AY$224:AY$427)-SUMIF($E$14:$E$217,$O528,AY$14:AY$217))*'Discount Factors'!AY$13)-AY$520</f>
        <v>0</v>
      </c>
      <c r="AZ528" s="161">
        <f>((SUMIF($E$224:$E$427,$O528,AZ$224:AZ$427)-SUMIF($E$14:$E$217,$O528,AZ$14:AZ$217))*'Discount Factors'!AZ$13)-AZ$520</f>
        <v>0</v>
      </c>
      <c r="BA528" s="161">
        <f>((SUMIF($E$224:$E$427,$O528,BA$224:BA$427)-SUMIF($E$14:$E$217,$O528,BA$14:BA$217))*'Discount Factors'!BA$13)-BA$520</f>
        <v>0</v>
      </c>
      <c r="BB528" s="161">
        <f>((SUMIF($E$224:$E$427,$O528,BB$224:BB$427)-SUMIF($E$14:$E$217,$O528,BB$14:BB$217))*'Discount Factors'!BB$13)-BB$520</f>
        <v>0</v>
      </c>
      <c r="BC528" s="161">
        <f>((SUMIF($E$224:$E$427,$O528,BC$224:BC$427)-SUMIF($E$14:$E$217,$O528,BC$14:BC$217))*'Discount Factors'!BC$13)-BC$520</f>
        <v>0</v>
      </c>
      <c r="BD528" s="161">
        <f>((SUMIF($E$224:$E$427,$O528,BD$224:BD$427)-SUMIF($E$14:$E$217,$O528,BD$14:BD$217))*'Discount Factors'!BD$13)-BD$520</f>
        <v>0</v>
      </c>
      <c r="BE528" s="161">
        <f>((SUMIF($E$224:$E$427,$O528,BE$224:BE$427)-SUMIF($E$14:$E$217,$O528,BE$14:BE$217))*'Discount Factors'!BE$13)-BE$520</f>
        <v>0</v>
      </c>
      <c r="BF528" s="161">
        <f>((SUMIF($E$224:$E$427,$O528,BF$224:BF$427)-SUMIF($E$14:$E$217,$O528,BF$14:BF$217))*'Discount Factors'!BF$13)-BF$520</f>
        <v>0</v>
      </c>
      <c r="BG528" s="161">
        <f>((SUMIF($E$224:$E$427,$O528,BG$224:BG$427)-SUMIF($E$14:$E$217,$O528,BG$14:BG$217))*'Discount Factors'!BG$13)-BG$520</f>
        <v>0</v>
      </c>
      <c r="BH528" s="161">
        <f>((SUMIF($E$224:$E$427,$O528,BH$224:BH$427)-SUMIF($E$14:$E$217,$O528,BH$14:BH$217))*'Discount Factors'!BH$13)-BH$520</f>
        <v>0</v>
      </c>
      <c r="BI528" s="161">
        <f>((SUMIF($E$224:$E$427,$O528,BI$224:BI$427)-SUMIF($E$14:$E$217,$O528,BI$14:BI$217))*'Discount Factors'!BI$13)-BI$520</f>
        <v>0</v>
      </c>
      <c r="BJ528" s="161">
        <f>((SUMIF($E$224:$E$427,$O528,BJ$224:BJ$427)-SUMIF($E$14:$E$217,$O528,BJ$14:BJ$217))*'Discount Factors'!BJ$13)-BJ$520</f>
        <v>0</v>
      </c>
      <c r="BK528" s="161">
        <f>((SUMIF($E$224:$E$427,$O528,BK$224:BK$427)-SUMIF($E$14:$E$217,$O528,BK$14:BK$217))*'Discount Factors'!BK$13)-BK$520</f>
        <v>0</v>
      </c>
      <c r="BL528" s="161">
        <f>((SUMIF($E$224:$E$427,$O528,BL$224:BL$427)-SUMIF($E$14:$E$217,$O528,BL$14:BL$217))*'Discount Factors'!BL$13)-BL$520</f>
        <v>0</v>
      </c>
      <c r="BM528" s="161">
        <f>((SUMIF($E$224:$E$427,$O528,BM$224:BM$427)-SUMIF($E$14:$E$217,$O528,BM$14:BM$217))*'Discount Factors'!BM$13)-BM$520</f>
        <v>0</v>
      </c>
      <c r="BN528" s="161">
        <f>((SUMIF($E$224:$E$427,$O528,BN$224:BN$427)-SUMIF($E$14:$E$217,$O528,BN$14:BN$217))*'Discount Factors'!BN$13)-BN$520</f>
        <v>0</v>
      </c>
      <c r="BO528" s="161">
        <f>((SUMIF($E$224:$E$427,$O528,BO$224:BO$427)-SUMIF($E$14:$E$217,$O528,BO$14:BO$217))*'Discount Factors'!BO$13)-BO$520</f>
        <v>0</v>
      </c>
      <c r="BP528" s="161">
        <f>((SUMIF($E$224:$E$427,$O528,BP$224:BP$427)-SUMIF($E$14:$E$217,$O528,BP$14:BP$217))*'Discount Factors'!BP$13)-BP$520</f>
        <v>0</v>
      </c>
      <c r="BQ528" s="161">
        <f>((SUMIF($E$224:$E$427,$O528,BQ$224:BQ$427)-SUMIF($E$14:$E$217,$O528,BQ$14:BQ$217))*'Discount Factors'!BQ$13)-BQ$520</f>
        <v>0</v>
      </c>
      <c r="BR528" s="161">
        <f>((SUMIF($E$224:$E$427,$O528,BR$224:BR$427)-SUMIF($E$14:$E$217,$O528,BR$14:BR$217))*'Discount Factors'!BR$13)-BR$520</f>
        <v>0</v>
      </c>
      <c r="BS528" s="161">
        <f>((SUMIF($E$224:$E$427,$O528,BS$224:BS$427)-SUMIF($E$14:$E$217,$O528,BS$14:BS$217))*'Discount Factors'!BS$13)-BS$520</f>
        <v>0</v>
      </c>
      <c r="BT528" s="161">
        <f>((SUMIF($E$224:$E$427,$O528,BT$224:BT$427)-SUMIF($E$14:$E$217,$O528,BT$14:BT$217))*'Discount Factors'!BT$13)-BT$520</f>
        <v>0</v>
      </c>
      <c r="BU528" s="161">
        <f>((SUMIF($E$224:$E$427,$O528,BU$224:BU$427)-SUMIF($E$14:$E$217,$O528,BU$14:BU$217))*'Discount Factors'!BU$13)-BU$520</f>
        <v>0</v>
      </c>
      <c r="BV528" s="161">
        <f>((SUMIF($E$224:$E$427,$O528,BV$224:BV$427)-SUMIF($E$14:$E$217,$O528,BV$14:BV$217))*'Discount Factors'!BV$13)-BV$520</f>
        <v>0</v>
      </c>
      <c r="BW528" s="161">
        <f>((SUMIF($E$224:$E$427,$O528,BW$224:BW$427)-SUMIF($E$14:$E$217,$O528,BW$14:BW$217))*'Discount Factors'!BW$13)-BW$520</f>
        <v>0</v>
      </c>
      <c r="BX528" s="161">
        <f>((SUMIF($E$224:$E$427,$O528,BX$224:BX$427)-SUMIF($E$14:$E$217,$O528,BX$14:BX$217))*'Discount Factors'!BX$13)-BX$520</f>
        <v>0</v>
      </c>
      <c r="BY528" s="161">
        <f>((SUMIF($E$224:$E$427,$O528,BY$224:BY$427)-SUMIF($E$14:$E$217,$O528,BY$14:BY$217))*'Discount Factors'!BY$13)-BY$520</f>
        <v>0</v>
      </c>
      <c r="BZ528" s="161">
        <f>((SUMIF($E$224:$E$427,$O528,BZ$224:BZ$427)-SUMIF($E$14:$E$217,$O528,BZ$14:BZ$217))*'Discount Factors'!BZ$13)-BZ$520</f>
        <v>0</v>
      </c>
      <c r="CA528" s="161">
        <f>((SUMIF($E$224:$E$427,$O528,CA$224:CA$427)-SUMIF($E$14:$E$217,$O528,CA$14:CA$217))*'Discount Factors'!CA$13)-CA$520</f>
        <v>0</v>
      </c>
      <c r="CB528" s="161">
        <f>((SUMIF($E$224:$E$427,$O528,CB$224:CB$427)-SUMIF($E$14:$E$217,$O528,CB$14:CB$217))*'Discount Factors'!CB$13)-CB$520</f>
        <v>0</v>
      </c>
      <c r="CC528" s="161">
        <f>((SUMIF($E$224:$E$427,$O528,CC$224:CC$427)-SUMIF($E$14:$E$217,$O528,CC$14:CC$217))*'Discount Factors'!CC$13)-CC$520</f>
        <v>0</v>
      </c>
      <c r="CD528" s="161">
        <f>((SUMIF($E$224:$E$427,$O528,CD$224:CD$427)-SUMIF($E$14:$E$217,$O528,CD$14:CD$217))*'Discount Factors'!CD$13)-CD$520</f>
        <v>0</v>
      </c>
      <c r="CE528" s="161">
        <f>((SUMIF($E$224:$E$427,$O528,CE$224:CE$427)-SUMIF($E$14:$E$217,$O528,CE$14:CE$217))*'Discount Factors'!CE$13)-CE$520</f>
        <v>0</v>
      </c>
      <c r="CF528" s="161">
        <f>((SUMIF($E$224:$E$427,$O528,CF$224:CF$427)-SUMIF($E$14:$E$217,$O528,CF$14:CF$217))*'Discount Factors'!CF$13)-CF$520</f>
        <v>0</v>
      </c>
      <c r="CG528" s="161">
        <f>((SUMIF($E$224:$E$427,$O528,CG$224:CG$427)-SUMIF($E$14:$E$217,$O528,CG$14:CG$217))*'Discount Factors'!CG$13)-CG$520</f>
        <v>0</v>
      </c>
      <c r="CH528" s="161">
        <f>((SUMIF($E$224:$E$427,$O528,CH$224:CH$427)-SUMIF($E$14:$E$217,$O528,CH$14:CH$217))*'Discount Factors'!CH$13)-CH$520</f>
        <v>0</v>
      </c>
      <c r="CI528" s="161">
        <f>((SUMIF($E$224:$E$427,$O528,CI$224:CI$427)-SUMIF($E$14:$E$217,$O528,CI$14:CI$217))*'Discount Factors'!CI$13)-CI$520</f>
        <v>0</v>
      </c>
      <c r="CJ528" s="161">
        <f>((SUMIF($E$224:$E$427,$O528,CJ$224:CJ$427)-SUMIF($E$14:$E$217,$O528,CJ$14:CJ$217))*'Discount Factors'!CJ$13)-CJ$520</f>
        <v>0</v>
      </c>
      <c r="CK528" s="161">
        <f>((SUMIF($E$224:$E$427,$O528,CK$224:CK$427)-SUMIF($E$14:$E$217,$O528,CK$14:CK$217))*'Discount Factors'!CK$13)-CK$520</f>
        <v>0</v>
      </c>
      <c r="CL528" s="161">
        <f>((SUMIF($E$224:$E$427,$O528,CL$224:CL$427)-SUMIF($E$14:$E$217,$O528,CL$14:CL$217))*'Discount Factors'!CL$13)-CL$520</f>
        <v>0</v>
      </c>
      <c r="CM528" s="161">
        <f>((SUMIF($E$224:$E$427,$O528,CM$224:CM$427)-SUMIF($E$14:$E$217,$O528,CM$14:CM$217))*'Discount Factors'!CM$13)-CM$520</f>
        <v>0</v>
      </c>
      <c r="CN528" s="161">
        <f>((SUMIF($E$224:$E$427,$O528,CN$224:CN$427)-SUMIF($E$14:$E$217,$O528,CN$14:CN$217))*'Discount Factors'!CN$13)-CN$520</f>
        <v>0</v>
      </c>
      <c r="CO528" s="161">
        <f>((SUMIF($E$224:$E$427,$O528,CO$224:CO$427)-SUMIF($E$14:$E$217,$O528,CO$14:CO$217))*'Discount Factors'!CO$13)-CO$520</f>
        <v>0</v>
      </c>
      <c r="CP528" s="161">
        <f>((SUMIF($E$224:$E$427,$O528,CP$224:CP$427)-SUMIF($E$14:$E$217,$O528,CP$14:CP$217))*'Discount Factors'!CP$13)-CP$520</f>
        <v>0</v>
      </c>
    </row>
    <row r="529" spans="15:94" x14ac:dyDescent="0.3">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c r="AW529" s="161"/>
      <c r="AX529" s="161"/>
      <c r="AY529" s="161"/>
      <c r="AZ529" s="161"/>
      <c r="BA529" s="161"/>
      <c r="BB529" s="161"/>
      <c r="BC529" s="161"/>
      <c r="BD529" s="161"/>
      <c r="BE529" s="161"/>
      <c r="BF529" s="161"/>
      <c r="BG529" s="161"/>
      <c r="BH529" s="161"/>
      <c r="BI529" s="161"/>
      <c r="BJ529" s="161"/>
      <c r="BK529" s="161"/>
      <c r="BL529" s="161"/>
      <c r="BM529" s="161"/>
      <c r="BN529" s="161"/>
      <c r="BO529" s="161"/>
      <c r="BP529" s="161"/>
      <c r="BQ529" s="161"/>
      <c r="BR529" s="161"/>
      <c r="BS529" s="161"/>
      <c r="BT529" s="161"/>
      <c r="BU529" s="161"/>
      <c r="BV529" s="161"/>
      <c r="BW529" s="161"/>
      <c r="BX529" s="161"/>
      <c r="BY529" s="161"/>
      <c r="BZ529" s="161"/>
      <c r="CA529" s="161"/>
      <c r="CB529" s="161"/>
      <c r="CC529" s="161"/>
      <c r="CD529" s="161"/>
      <c r="CE529" s="161"/>
      <c r="CF529" s="161"/>
      <c r="CG529" s="161"/>
      <c r="CH529" s="161"/>
      <c r="CI529" s="161"/>
      <c r="CJ529" s="161"/>
      <c r="CK529" s="161"/>
      <c r="CL529" s="161"/>
      <c r="CM529" s="161"/>
      <c r="CN529" s="161"/>
      <c r="CO529" s="161"/>
      <c r="CP529" s="161"/>
    </row>
    <row r="530" spans="15:94" x14ac:dyDescent="0.3">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c r="AW530" s="161"/>
      <c r="AX530" s="161"/>
      <c r="AY530" s="161"/>
      <c r="AZ530" s="161"/>
      <c r="BA530" s="161"/>
      <c r="BB530" s="161"/>
      <c r="BC530" s="161"/>
      <c r="BD530" s="161"/>
      <c r="BE530" s="161"/>
      <c r="BF530" s="161"/>
      <c r="BG530" s="161"/>
      <c r="BH530" s="161"/>
      <c r="BI530" s="161"/>
      <c r="BJ530" s="161"/>
      <c r="BK530" s="161"/>
      <c r="BL530" s="161"/>
      <c r="BM530" s="161"/>
      <c r="BN530" s="161"/>
      <c r="BO530" s="161"/>
      <c r="BP530" s="161"/>
      <c r="BQ530" s="161"/>
      <c r="BR530" s="161"/>
      <c r="BS530" s="161"/>
      <c r="BT530" s="161"/>
      <c r="BU530" s="161"/>
      <c r="BV530" s="161"/>
      <c r="BW530" s="161"/>
      <c r="BX530" s="161"/>
      <c r="BY530" s="161"/>
      <c r="BZ530" s="161"/>
      <c r="CA530" s="161"/>
      <c r="CB530" s="161"/>
      <c r="CC530" s="161"/>
      <c r="CD530" s="161"/>
      <c r="CE530" s="161"/>
      <c r="CF530" s="161"/>
      <c r="CG530" s="161"/>
      <c r="CH530" s="161"/>
      <c r="CI530" s="161"/>
      <c r="CJ530" s="161"/>
      <c r="CK530" s="161"/>
      <c r="CL530" s="161"/>
      <c r="CM530" s="161"/>
      <c r="CN530" s="161"/>
      <c r="CO530" s="161"/>
      <c r="CP530" s="161"/>
    </row>
    <row r="531" spans="15:94" x14ac:dyDescent="0.3">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c r="AW531" s="161"/>
      <c r="AX531" s="161"/>
      <c r="AY531" s="161"/>
      <c r="AZ531" s="161"/>
      <c r="BA531" s="161"/>
      <c r="BB531" s="161"/>
      <c r="BC531" s="161"/>
      <c r="BD531" s="161"/>
      <c r="BE531" s="161"/>
      <c r="BF531" s="161"/>
      <c r="BG531" s="161"/>
      <c r="BH531" s="161"/>
      <c r="BI531" s="161"/>
      <c r="BJ531" s="161"/>
      <c r="BK531" s="161"/>
      <c r="BL531" s="161"/>
      <c r="BM531" s="161"/>
      <c r="BN531" s="161"/>
      <c r="BO531" s="161"/>
      <c r="BP531" s="161"/>
      <c r="BQ531" s="161"/>
      <c r="BR531" s="161"/>
      <c r="BS531" s="161"/>
      <c r="BT531" s="161"/>
      <c r="BU531" s="161"/>
      <c r="BV531" s="161"/>
      <c r="BW531" s="161"/>
      <c r="BX531" s="161"/>
      <c r="BY531" s="161"/>
      <c r="BZ531" s="161"/>
      <c r="CA531" s="161"/>
      <c r="CB531" s="161"/>
      <c r="CC531" s="161"/>
      <c r="CD531" s="161"/>
      <c r="CE531" s="161"/>
      <c r="CF531" s="161"/>
      <c r="CG531" s="161"/>
      <c r="CH531" s="161"/>
      <c r="CI531" s="161"/>
      <c r="CJ531" s="161"/>
      <c r="CK531" s="161"/>
      <c r="CL531" s="161"/>
      <c r="CM531" s="161"/>
      <c r="CN531" s="161"/>
      <c r="CO531" s="161"/>
      <c r="CP531" s="161"/>
    </row>
    <row r="532" spans="15:94" x14ac:dyDescent="0.3">
      <c r="O532" s="2" t="str">
        <f>Lists!$B$7</f>
        <v>Option 3</v>
      </c>
      <c r="P532" s="161">
        <f>((SUMIF($E$224:$E$427,$O532,P$224:P$427)-SUMIF($E$14:$E$217,$O532,P$14:P$217))*'Discount Factors'!P$13)-P$520</f>
        <v>0</v>
      </c>
      <c r="Q532" s="161">
        <f>((SUMIF($E$224:$E$427,$O532,Q$224:Q$427)-SUMIF($E$14:$E$217,$O532,Q$14:Q$217))*'Discount Factors'!Q$13)-Q$520</f>
        <v>0</v>
      </c>
      <c r="R532" s="161">
        <f>((SUMIF($E$224:$E$427,$O532,R$224:R$427)-SUMIF($E$14:$E$217,$O532,R$14:R$217))*'Discount Factors'!R$13)-R$520</f>
        <v>0</v>
      </c>
      <c r="S532" s="161">
        <f>((SUMIF($E$224:$E$427,$O532,S$224:S$427)-SUMIF($E$14:$E$217,$O532,S$14:S$217))*'Discount Factors'!S$13)-S$520</f>
        <v>0</v>
      </c>
      <c r="T532" s="161">
        <f>((SUMIF($E$224:$E$427,$O532,T$224:T$427)-SUMIF($E$14:$E$217,$O532,T$14:T$217))*'Discount Factors'!T$13)-T$520</f>
        <v>0</v>
      </c>
      <c r="U532" s="161">
        <f>((SUMIF($E$224:$E$427,$O532,U$224:U$427)-SUMIF($E$14:$E$217,$O532,U$14:U$217))*'Discount Factors'!U$13)-U$520</f>
        <v>0</v>
      </c>
      <c r="V532" s="161">
        <f>((SUMIF($E$224:$E$427,$O532,V$224:V$427)-SUMIF($E$14:$E$217,$O532,V$14:V$217))*'Discount Factors'!V$13)-V$520</f>
        <v>0</v>
      </c>
      <c r="W532" s="161">
        <f>((SUMIF($E$224:$E$427,$O532,W$224:W$427)-SUMIF($E$14:$E$217,$O532,W$14:W$217))*'Discount Factors'!W$13)-W$520</f>
        <v>0</v>
      </c>
      <c r="X532" s="161">
        <f>((SUMIF($E$224:$E$427,$O532,X$224:X$427)-SUMIF($E$14:$E$217,$O532,X$14:X$217))*'Discount Factors'!X$13)-X$520</f>
        <v>0</v>
      </c>
      <c r="Y532" s="161">
        <f>((SUMIF($E$224:$E$427,$O532,Y$224:Y$427)-SUMIF($E$14:$E$217,$O532,Y$14:Y$217))*'Discount Factors'!Y$13)-Y$520</f>
        <v>0</v>
      </c>
      <c r="Z532" s="161">
        <f>((SUMIF($E$224:$E$427,$O532,Z$224:Z$427)-SUMIF($E$14:$E$217,$O532,Z$14:Z$217))*'Discount Factors'!Z$13)-Z$520</f>
        <v>0</v>
      </c>
      <c r="AA532" s="161">
        <f>((SUMIF($E$224:$E$427,$O532,AA$224:AA$427)-SUMIF($E$14:$E$217,$O532,AA$14:AA$217))*'Discount Factors'!AA$13)-AA$520</f>
        <v>0</v>
      </c>
      <c r="AB532" s="161">
        <f>((SUMIF($E$224:$E$427,$O532,AB$224:AB$427)-SUMIF($E$14:$E$217,$O532,AB$14:AB$217))*'Discount Factors'!AB$13)-AB$520</f>
        <v>0</v>
      </c>
      <c r="AC532" s="161">
        <f>((SUMIF($E$224:$E$427,$O532,AC$224:AC$427)-SUMIF($E$14:$E$217,$O532,AC$14:AC$217))*'Discount Factors'!AC$13)-AC$520</f>
        <v>0</v>
      </c>
      <c r="AD532" s="161">
        <f>((SUMIF($E$224:$E$427,$O532,AD$224:AD$427)-SUMIF($E$14:$E$217,$O532,AD$14:AD$217))*'Discount Factors'!AD$13)-AD$520</f>
        <v>0</v>
      </c>
      <c r="AE532" s="161">
        <f>((SUMIF($E$224:$E$427,$O532,AE$224:AE$427)-SUMIF($E$14:$E$217,$O532,AE$14:AE$217))*'Discount Factors'!AE$13)-AE$520</f>
        <v>0</v>
      </c>
      <c r="AF532" s="161">
        <f>((SUMIF($E$224:$E$427,$O532,AF$224:AF$427)-SUMIF($E$14:$E$217,$O532,AF$14:AF$217))*'Discount Factors'!AF$13)-AF$520</f>
        <v>0</v>
      </c>
      <c r="AG532" s="161">
        <f>((SUMIF($E$224:$E$427,$O532,AG$224:AG$427)-SUMIF($E$14:$E$217,$O532,AG$14:AG$217))*'Discount Factors'!AG$13)-AG$520</f>
        <v>0</v>
      </c>
      <c r="AH532" s="161">
        <f>((SUMIF($E$224:$E$427,$O532,AH$224:AH$427)-SUMIF($E$14:$E$217,$O532,AH$14:AH$217))*'Discount Factors'!AH$13)-AH$520</f>
        <v>0</v>
      </c>
      <c r="AI532" s="161">
        <f>((SUMIF($E$224:$E$427,$O532,AI$224:AI$427)-SUMIF($E$14:$E$217,$O532,AI$14:AI$217))*'Discount Factors'!AI$13)-AI$520</f>
        <v>0</v>
      </c>
      <c r="AJ532" s="161">
        <f>((SUMIF($E$224:$E$427,$O532,AJ$224:AJ$427)-SUMIF($E$14:$E$217,$O532,AJ$14:AJ$217))*'Discount Factors'!AJ$13)-AJ$520</f>
        <v>0</v>
      </c>
      <c r="AK532" s="161">
        <f>((SUMIF($E$224:$E$427,$O532,AK$224:AK$427)-SUMIF($E$14:$E$217,$O532,AK$14:AK$217))*'Discount Factors'!AK$13)-AK$520</f>
        <v>0</v>
      </c>
      <c r="AL532" s="161">
        <f>((SUMIF($E$224:$E$427,$O532,AL$224:AL$427)-SUMIF($E$14:$E$217,$O532,AL$14:AL$217))*'Discount Factors'!AL$13)-AL$520</f>
        <v>0</v>
      </c>
      <c r="AM532" s="161">
        <f>((SUMIF($E$224:$E$427,$O532,AM$224:AM$427)-SUMIF($E$14:$E$217,$O532,AM$14:AM$217))*'Discount Factors'!AM$13)-AM$520</f>
        <v>0</v>
      </c>
      <c r="AN532" s="161">
        <f>((SUMIF($E$224:$E$427,$O532,AN$224:AN$427)-SUMIF($E$14:$E$217,$O532,AN$14:AN$217))*'Discount Factors'!AN$13)-AN$520</f>
        <v>0</v>
      </c>
      <c r="AO532" s="161">
        <f>((SUMIF($E$224:$E$427,$O532,AO$224:AO$427)-SUMIF($E$14:$E$217,$O532,AO$14:AO$217))*'Discount Factors'!AO$13)-AO$520</f>
        <v>0</v>
      </c>
      <c r="AP532" s="161">
        <f>((SUMIF($E$224:$E$427,$O532,AP$224:AP$427)-SUMIF($E$14:$E$217,$O532,AP$14:AP$217))*'Discount Factors'!AP$13)-AP$520</f>
        <v>0</v>
      </c>
      <c r="AQ532" s="161">
        <f>((SUMIF($E$224:$E$427,$O532,AQ$224:AQ$427)-SUMIF($E$14:$E$217,$O532,AQ$14:AQ$217))*'Discount Factors'!AQ$13)-AQ$520</f>
        <v>0</v>
      </c>
      <c r="AR532" s="161">
        <f>((SUMIF($E$224:$E$427,$O532,AR$224:AR$427)-SUMIF($E$14:$E$217,$O532,AR$14:AR$217))*'Discount Factors'!AR$13)-AR$520</f>
        <v>0</v>
      </c>
      <c r="AS532" s="161">
        <f>((SUMIF($E$224:$E$427,$O532,AS$224:AS$427)-SUMIF($E$14:$E$217,$O532,AS$14:AS$217))*'Discount Factors'!AS$13)-AS$520</f>
        <v>0</v>
      </c>
      <c r="AT532" s="161">
        <f>((SUMIF($E$224:$E$427,$O532,AT$224:AT$427)-SUMIF($E$14:$E$217,$O532,AT$14:AT$217))*'Discount Factors'!AT$13)-AT$520</f>
        <v>0</v>
      </c>
      <c r="AU532" s="161">
        <f>((SUMIF($E$224:$E$427,$O532,AU$224:AU$427)-SUMIF($E$14:$E$217,$O532,AU$14:AU$217))*'Discount Factors'!AU$13)-AU$520</f>
        <v>0</v>
      </c>
      <c r="AV532" s="161">
        <f>((SUMIF($E$224:$E$427,$O532,AV$224:AV$427)-SUMIF($E$14:$E$217,$O532,AV$14:AV$217))*'Discount Factors'!AV$13)-AV$520</f>
        <v>0</v>
      </c>
      <c r="AW532" s="161">
        <f>((SUMIF($E$224:$E$427,$O532,AW$224:AW$427)-SUMIF($E$14:$E$217,$O532,AW$14:AW$217))*'Discount Factors'!AW$13)-AW$520</f>
        <v>0</v>
      </c>
      <c r="AX532" s="161">
        <f>((SUMIF($E$224:$E$427,$O532,AX$224:AX$427)-SUMIF($E$14:$E$217,$O532,AX$14:AX$217))*'Discount Factors'!AX$13)-AX$520</f>
        <v>0</v>
      </c>
      <c r="AY532" s="161">
        <f>((SUMIF($E$224:$E$427,$O532,AY$224:AY$427)-SUMIF($E$14:$E$217,$O532,AY$14:AY$217))*'Discount Factors'!AY$13)-AY$520</f>
        <v>0</v>
      </c>
      <c r="AZ532" s="161">
        <f>((SUMIF($E$224:$E$427,$O532,AZ$224:AZ$427)-SUMIF($E$14:$E$217,$O532,AZ$14:AZ$217))*'Discount Factors'!AZ$13)-AZ$520</f>
        <v>0</v>
      </c>
      <c r="BA532" s="161">
        <f>((SUMIF($E$224:$E$427,$O532,BA$224:BA$427)-SUMIF($E$14:$E$217,$O532,BA$14:BA$217))*'Discount Factors'!BA$13)-BA$520</f>
        <v>0</v>
      </c>
      <c r="BB532" s="161">
        <f>((SUMIF($E$224:$E$427,$O532,BB$224:BB$427)-SUMIF($E$14:$E$217,$O532,BB$14:BB$217))*'Discount Factors'!BB$13)-BB$520</f>
        <v>0</v>
      </c>
      <c r="BC532" s="161">
        <f>((SUMIF($E$224:$E$427,$O532,BC$224:BC$427)-SUMIF($E$14:$E$217,$O532,BC$14:BC$217))*'Discount Factors'!BC$13)-BC$520</f>
        <v>0</v>
      </c>
      <c r="BD532" s="161">
        <f>((SUMIF($E$224:$E$427,$O532,BD$224:BD$427)-SUMIF($E$14:$E$217,$O532,BD$14:BD$217))*'Discount Factors'!BD$13)-BD$520</f>
        <v>0</v>
      </c>
      <c r="BE532" s="161">
        <f>((SUMIF($E$224:$E$427,$O532,BE$224:BE$427)-SUMIF($E$14:$E$217,$O532,BE$14:BE$217))*'Discount Factors'!BE$13)-BE$520</f>
        <v>0</v>
      </c>
      <c r="BF532" s="161">
        <f>((SUMIF($E$224:$E$427,$O532,BF$224:BF$427)-SUMIF($E$14:$E$217,$O532,BF$14:BF$217))*'Discount Factors'!BF$13)-BF$520</f>
        <v>0</v>
      </c>
      <c r="BG532" s="161">
        <f>((SUMIF($E$224:$E$427,$O532,BG$224:BG$427)-SUMIF($E$14:$E$217,$O532,BG$14:BG$217))*'Discount Factors'!BG$13)-BG$520</f>
        <v>0</v>
      </c>
      <c r="BH532" s="161">
        <f>((SUMIF($E$224:$E$427,$O532,BH$224:BH$427)-SUMIF($E$14:$E$217,$O532,BH$14:BH$217))*'Discount Factors'!BH$13)-BH$520</f>
        <v>0</v>
      </c>
      <c r="BI532" s="161">
        <f>((SUMIF($E$224:$E$427,$O532,BI$224:BI$427)-SUMIF($E$14:$E$217,$O532,BI$14:BI$217))*'Discount Factors'!BI$13)-BI$520</f>
        <v>0</v>
      </c>
      <c r="BJ532" s="161">
        <f>((SUMIF($E$224:$E$427,$O532,BJ$224:BJ$427)-SUMIF($E$14:$E$217,$O532,BJ$14:BJ$217))*'Discount Factors'!BJ$13)-BJ$520</f>
        <v>0</v>
      </c>
      <c r="BK532" s="161">
        <f>((SUMIF($E$224:$E$427,$O532,BK$224:BK$427)-SUMIF($E$14:$E$217,$O532,BK$14:BK$217))*'Discount Factors'!BK$13)-BK$520</f>
        <v>0</v>
      </c>
      <c r="BL532" s="161">
        <f>((SUMIF($E$224:$E$427,$O532,BL$224:BL$427)-SUMIF($E$14:$E$217,$O532,BL$14:BL$217))*'Discount Factors'!BL$13)-BL$520</f>
        <v>0</v>
      </c>
      <c r="BM532" s="161">
        <f>((SUMIF($E$224:$E$427,$O532,BM$224:BM$427)-SUMIF($E$14:$E$217,$O532,BM$14:BM$217))*'Discount Factors'!BM$13)-BM$520</f>
        <v>0</v>
      </c>
      <c r="BN532" s="161">
        <f>((SUMIF($E$224:$E$427,$O532,BN$224:BN$427)-SUMIF($E$14:$E$217,$O532,BN$14:BN$217))*'Discount Factors'!BN$13)-BN$520</f>
        <v>0</v>
      </c>
      <c r="BO532" s="161">
        <f>((SUMIF($E$224:$E$427,$O532,BO$224:BO$427)-SUMIF($E$14:$E$217,$O532,BO$14:BO$217))*'Discount Factors'!BO$13)-BO$520</f>
        <v>0</v>
      </c>
      <c r="BP532" s="161">
        <f>((SUMIF($E$224:$E$427,$O532,BP$224:BP$427)-SUMIF($E$14:$E$217,$O532,BP$14:BP$217))*'Discount Factors'!BP$13)-BP$520</f>
        <v>0</v>
      </c>
      <c r="BQ532" s="161">
        <f>((SUMIF($E$224:$E$427,$O532,BQ$224:BQ$427)-SUMIF($E$14:$E$217,$O532,BQ$14:BQ$217))*'Discount Factors'!BQ$13)-BQ$520</f>
        <v>0</v>
      </c>
      <c r="BR532" s="161">
        <f>((SUMIF($E$224:$E$427,$O532,BR$224:BR$427)-SUMIF($E$14:$E$217,$O532,BR$14:BR$217))*'Discount Factors'!BR$13)-BR$520</f>
        <v>0</v>
      </c>
      <c r="BS532" s="161">
        <f>((SUMIF($E$224:$E$427,$O532,BS$224:BS$427)-SUMIF($E$14:$E$217,$O532,BS$14:BS$217))*'Discount Factors'!BS$13)-BS$520</f>
        <v>0</v>
      </c>
      <c r="BT532" s="161">
        <f>((SUMIF($E$224:$E$427,$O532,BT$224:BT$427)-SUMIF($E$14:$E$217,$O532,BT$14:BT$217))*'Discount Factors'!BT$13)-BT$520</f>
        <v>0</v>
      </c>
      <c r="BU532" s="161">
        <f>((SUMIF($E$224:$E$427,$O532,BU$224:BU$427)-SUMIF($E$14:$E$217,$O532,BU$14:BU$217))*'Discount Factors'!BU$13)-BU$520</f>
        <v>0</v>
      </c>
      <c r="BV532" s="161">
        <f>((SUMIF($E$224:$E$427,$O532,BV$224:BV$427)-SUMIF($E$14:$E$217,$O532,BV$14:BV$217))*'Discount Factors'!BV$13)-BV$520</f>
        <v>0</v>
      </c>
      <c r="BW532" s="161">
        <f>((SUMIF($E$224:$E$427,$O532,BW$224:BW$427)-SUMIF($E$14:$E$217,$O532,BW$14:BW$217))*'Discount Factors'!BW$13)-BW$520</f>
        <v>0</v>
      </c>
      <c r="BX532" s="161">
        <f>((SUMIF($E$224:$E$427,$O532,BX$224:BX$427)-SUMIF($E$14:$E$217,$O532,BX$14:BX$217))*'Discount Factors'!BX$13)-BX$520</f>
        <v>0</v>
      </c>
      <c r="BY532" s="161">
        <f>((SUMIF($E$224:$E$427,$O532,BY$224:BY$427)-SUMIF($E$14:$E$217,$O532,BY$14:BY$217))*'Discount Factors'!BY$13)-BY$520</f>
        <v>0</v>
      </c>
      <c r="BZ532" s="161">
        <f>((SUMIF($E$224:$E$427,$O532,BZ$224:BZ$427)-SUMIF($E$14:$E$217,$O532,BZ$14:BZ$217))*'Discount Factors'!BZ$13)-BZ$520</f>
        <v>0</v>
      </c>
      <c r="CA532" s="161">
        <f>((SUMIF($E$224:$E$427,$O532,CA$224:CA$427)-SUMIF($E$14:$E$217,$O532,CA$14:CA$217))*'Discount Factors'!CA$13)-CA$520</f>
        <v>0</v>
      </c>
      <c r="CB532" s="161">
        <f>((SUMIF($E$224:$E$427,$O532,CB$224:CB$427)-SUMIF($E$14:$E$217,$O532,CB$14:CB$217))*'Discount Factors'!CB$13)-CB$520</f>
        <v>0</v>
      </c>
      <c r="CC532" s="161">
        <f>((SUMIF($E$224:$E$427,$O532,CC$224:CC$427)-SUMIF($E$14:$E$217,$O532,CC$14:CC$217))*'Discount Factors'!CC$13)-CC$520</f>
        <v>0</v>
      </c>
      <c r="CD532" s="161">
        <f>((SUMIF($E$224:$E$427,$O532,CD$224:CD$427)-SUMIF($E$14:$E$217,$O532,CD$14:CD$217))*'Discount Factors'!CD$13)-CD$520</f>
        <v>0</v>
      </c>
      <c r="CE532" s="161">
        <f>((SUMIF($E$224:$E$427,$O532,CE$224:CE$427)-SUMIF($E$14:$E$217,$O532,CE$14:CE$217))*'Discount Factors'!CE$13)-CE$520</f>
        <v>0</v>
      </c>
      <c r="CF532" s="161">
        <f>((SUMIF($E$224:$E$427,$O532,CF$224:CF$427)-SUMIF($E$14:$E$217,$O532,CF$14:CF$217))*'Discount Factors'!CF$13)-CF$520</f>
        <v>0</v>
      </c>
      <c r="CG532" s="161">
        <f>((SUMIF($E$224:$E$427,$O532,CG$224:CG$427)-SUMIF($E$14:$E$217,$O532,CG$14:CG$217))*'Discount Factors'!CG$13)-CG$520</f>
        <v>0</v>
      </c>
      <c r="CH532" s="161">
        <f>((SUMIF($E$224:$E$427,$O532,CH$224:CH$427)-SUMIF($E$14:$E$217,$O532,CH$14:CH$217))*'Discount Factors'!CH$13)-CH$520</f>
        <v>0</v>
      </c>
      <c r="CI532" s="161">
        <f>((SUMIF($E$224:$E$427,$O532,CI$224:CI$427)-SUMIF($E$14:$E$217,$O532,CI$14:CI$217))*'Discount Factors'!CI$13)-CI$520</f>
        <v>0</v>
      </c>
      <c r="CJ532" s="161">
        <f>((SUMIF($E$224:$E$427,$O532,CJ$224:CJ$427)-SUMIF($E$14:$E$217,$O532,CJ$14:CJ$217))*'Discount Factors'!CJ$13)-CJ$520</f>
        <v>0</v>
      </c>
      <c r="CK532" s="161">
        <f>((SUMIF($E$224:$E$427,$O532,CK$224:CK$427)-SUMIF($E$14:$E$217,$O532,CK$14:CK$217))*'Discount Factors'!CK$13)-CK$520</f>
        <v>0</v>
      </c>
      <c r="CL532" s="161">
        <f>((SUMIF($E$224:$E$427,$O532,CL$224:CL$427)-SUMIF($E$14:$E$217,$O532,CL$14:CL$217))*'Discount Factors'!CL$13)-CL$520</f>
        <v>0</v>
      </c>
      <c r="CM532" s="161">
        <f>((SUMIF($E$224:$E$427,$O532,CM$224:CM$427)-SUMIF($E$14:$E$217,$O532,CM$14:CM$217))*'Discount Factors'!CM$13)-CM$520</f>
        <v>0</v>
      </c>
      <c r="CN532" s="161">
        <f>((SUMIF($E$224:$E$427,$O532,CN$224:CN$427)-SUMIF($E$14:$E$217,$O532,CN$14:CN$217))*'Discount Factors'!CN$13)-CN$520</f>
        <v>0</v>
      </c>
      <c r="CO532" s="161">
        <f>((SUMIF($E$224:$E$427,$O532,CO$224:CO$427)-SUMIF($E$14:$E$217,$O532,CO$14:CO$217))*'Discount Factors'!CO$13)-CO$520</f>
        <v>0</v>
      </c>
      <c r="CP532" s="161">
        <f>((SUMIF($E$224:$E$427,$O532,CP$224:CP$427)-SUMIF($E$14:$E$217,$O532,CP$14:CP$217))*'Discount Factors'!CP$13)-CP$520</f>
        <v>0</v>
      </c>
    </row>
    <row r="533" spans="15:94" x14ac:dyDescent="0.3">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161"/>
      <c r="BB533" s="161"/>
      <c r="BC533" s="161"/>
      <c r="BD533" s="161"/>
      <c r="BE533" s="161"/>
      <c r="BF533" s="161"/>
      <c r="BG533" s="161"/>
      <c r="BH533" s="161"/>
      <c r="BI533" s="161"/>
      <c r="BJ533" s="161"/>
      <c r="BK533" s="161"/>
      <c r="BL533" s="161"/>
      <c r="BM533" s="161"/>
      <c r="BN533" s="161"/>
      <c r="BO533" s="161"/>
      <c r="BP533" s="161"/>
      <c r="BQ533" s="161"/>
      <c r="BR533" s="161"/>
      <c r="BS533" s="161"/>
      <c r="BT533" s="161"/>
      <c r="BU533" s="161"/>
      <c r="BV533" s="161"/>
      <c r="BW533" s="161"/>
      <c r="BX533" s="161"/>
      <c r="BY533" s="161"/>
      <c r="BZ533" s="161"/>
      <c r="CA533" s="161"/>
      <c r="CB533" s="161"/>
      <c r="CC533" s="161"/>
      <c r="CD533" s="161"/>
      <c r="CE533" s="161"/>
      <c r="CF533" s="161"/>
      <c r="CG533" s="161"/>
      <c r="CH533" s="161"/>
      <c r="CI533" s="161"/>
      <c r="CJ533" s="161"/>
      <c r="CK533" s="161"/>
      <c r="CL533" s="161"/>
      <c r="CM533" s="161"/>
      <c r="CN533" s="161"/>
      <c r="CO533" s="161"/>
      <c r="CP533" s="161"/>
    </row>
    <row r="534" spans="15:94" x14ac:dyDescent="0.3">
      <c r="P534" s="161"/>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1"/>
      <c r="AL534" s="161"/>
      <c r="AM534" s="161"/>
      <c r="AN534" s="161"/>
      <c r="AO534" s="161"/>
      <c r="AP534" s="161"/>
      <c r="AQ534" s="161"/>
      <c r="AR534" s="161"/>
      <c r="AS534" s="161"/>
      <c r="AT534" s="161"/>
      <c r="AU534" s="161"/>
      <c r="AV534" s="161"/>
      <c r="AW534" s="161"/>
      <c r="AX534" s="161"/>
      <c r="AY534" s="161"/>
      <c r="AZ534" s="161"/>
      <c r="BA534" s="161"/>
      <c r="BB534" s="161"/>
      <c r="BC534" s="161"/>
      <c r="BD534" s="161"/>
      <c r="BE534" s="161"/>
      <c r="BF534" s="161"/>
      <c r="BG534" s="161"/>
      <c r="BH534" s="161"/>
      <c r="BI534" s="161"/>
      <c r="BJ534" s="161"/>
      <c r="BK534" s="161"/>
      <c r="BL534" s="161"/>
      <c r="BM534" s="161"/>
      <c r="BN534" s="161"/>
      <c r="BO534" s="161"/>
      <c r="BP534" s="161"/>
      <c r="BQ534" s="161"/>
      <c r="BR534" s="161"/>
      <c r="BS534" s="161"/>
      <c r="BT534" s="161"/>
      <c r="BU534" s="161"/>
      <c r="BV534" s="161"/>
      <c r="BW534" s="161"/>
      <c r="BX534" s="161"/>
      <c r="BY534" s="161"/>
      <c r="BZ534" s="161"/>
      <c r="CA534" s="161"/>
      <c r="CB534" s="161"/>
      <c r="CC534" s="161"/>
      <c r="CD534" s="161"/>
      <c r="CE534" s="161"/>
      <c r="CF534" s="161"/>
      <c r="CG534" s="161"/>
      <c r="CH534" s="161"/>
      <c r="CI534" s="161"/>
      <c r="CJ534" s="161"/>
      <c r="CK534" s="161"/>
      <c r="CL534" s="161"/>
      <c r="CM534" s="161"/>
      <c r="CN534" s="161"/>
      <c r="CO534" s="161"/>
      <c r="CP534" s="161"/>
    </row>
    <row r="535" spans="15:94" x14ac:dyDescent="0.3">
      <c r="P535" s="161"/>
      <c r="Q535" s="161"/>
      <c r="R535" s="161"/>
      <c r="S535" s="161"/>
      <c r="T535" s="161"/>
      <c r="U535" s="161"/>
      <c r="V535" s="161"/>
      <c r="W535" s="161"/>
      <c r="X535" s="161"/>
      <c r="Y535" s="161"/>
      <c r="Z535" s="161"/>
      <c r="AA535" s="161"/>
      <c r="AB535" s="161"/>
      <c r="AC535" s="161"/>
      <c r="AD535" s="161"/>
      <c r="AE535" s="161"/>
      <c r="AF535" s="161"/>
      <c r="AG535" s="161"/>
      <c r="AH535" s="161"/>
      <c r="AI535" s="161"/>
      <c r="AJ535" s="161"/>
      <c r="AK535" s="161"/>
      <c r="AL535" s="161"/>
      <c r="AM535" s="161"/>
      <c r="AN535" s="161"/>
      <c r="AO535" s="161"/>
      <c r="AP535" s="161"/>
      <c r="AQ535" s="161"/>
      <c r="AR535" s="161"/>
      <c r="AS535" s="161"/>
      <c r="AT535" s="161"/>
      <c r="AU535" s="161"/>
      <c r="AV535" s="161"/>
      <c r="AW535" s="161"/>
      <c r="AX535" s="161"/>
      <c r="AY535" s="161"/>
      <c r="AZ535" s="161"/>
      <c r="BA535" s="161"/>
      <c r="BB535" s="161"/>
      <c r="BC535" s="161"/>
      <c r="BD535" s="161"/>
      <c r="BE535" s="161"/>
      <c r="BF535" s="161"/>
      <c r="BG535" s="161"/>
      <c r="BH535" s="161"/>
      <c r="BI535" s="161"/>
      <c r="BJ535" s="161"/>
      <c r="BK535" s="161"/>
      <c r="BL535" s="161"/>
      <c r="BM535" s="161"/>
      <c r="BN535" s="161"/>
      <c r="BO535" s="161"/>
      <c r="BP535" s="161"/>
      <c r="BQ535" s="161"/>
      <c r="BR535" s="161"/>
      <c r="BS535" s="161"/>
      <c r="BT535" s="161"/>
      <c r="BU535" s="161"/>
      <c r="BV535" s="161"/>
      <c r="BW535" s="161"/>
      <c r="BX535" s="161"/>
      <c r="BY535" s="161"/>
      <c r="BZ535" s="161"/>
      <c r="CA535" s="161"/>
      <c r="CB535" s="161"/>
      <c r="CC535" s="161"/>
      <c r="CD535" s="161"/>
      <c r="CE535" s="161"/>
      <c r="CF535" s="161"/>
      <c r="CG535" s="161"/>
      <c r="CH535" s="161"/>
      <c r="CI535" s="161"/>
      <c r="CJ535" s="161"/>
      <c r="CK535" s="161"/>
      <c r="CL535" s="161"/>
      <c r="CM535" s="161"/>
      <c r="CN535" s="161"/>
      <c r="CO535" s="161"/>
      <c r="CP535" s="161"/>
    </row>
    <row r="536" spans="15:94" x14ac:dyDescent="0.3">
      <c r="O536" s="2" t="str">
        <f>Lists!$B$8</f>
        <v>Option 4</v>
      </c>
      <c r="P536" s="161">
        <f>((SUMIF($E$224:$E$427,$O536,P$224:P$427)-SUMIF($E$14:$E$217,$O536,P$14:P$217))*'Discount Factors'!P$13)-P$520</f>
        <v>0</v>
      </c>
      <c r="Q536" s="161">
        <f>((SUMIF($E$224:$E$427,$O536,Q$224:Q$427)-SUMIF($E$14:$E$217,$O536,Q$14:Q$217))*'Discount Factors'!Q$13)-Q$520</f>
        <v>0</v>
      </c>
      <c r="R536" s="161">
        <f>((SUMIF($E$224:$E$427,$O536,R$224:R$427)-SUMIF($E$14:$E$217,$O536,R$14:R$217))*'Discount Factors'!R$13)-R$520</f>
        <v>0</v>
      </c>
      <c r="S536" s="161">
        <f>((SUMIF($E$224:$E$427,$O536,S$224:S$427)-SUMIF($E$14:$E$217,$O536,S$14:S$217))*'Discount Factors'!S$13)-S$520</f>
        <v>0</v>
      </c>
      <c r="T536" s="161">
        <f>((SUMIF($E$224:$E$427,$O536,T$224:T$427)-SUMIF($E$14:$E$217,$O536,T$14:T$217))*'Discount Factors'!T$13)-T$520</f>
        <v>0</v>
      </c>
      <c r="U536" s="161">
        <f>((SUMIF($E$224:$E$427,$O536,U$224:U$427)-SUMIF($E$14:$E$217,$O536,U$14:U$217))*'Discount Factors'!U$13)-U$520</f>
        <v>0</v>
      </c>
      <c r="V536" s="161">
        <f>((SUMIF($E$224:$E$427,$O536,V$224:V$427)-SUMIF($E$14:$E$217,$O536,V$14:V$217))*'Discount Factors'!V$13)-V$520</f>
        <v>0</v>
      </c>
      <c r="W536" s="161">
        <f>((SUMIF($E$224:$E$427,$O536,W$224:W$427)-SUMIF($E$14:$E$217,$O536,W$14:W$217))*'Discount Factors'!W$13)-W$520</f>
        <v>0</v>
      </c>
      <c r="X536" s="161">
        <f>((SUMIF($E$224:$E$427,$O536,X$224:X$427)-SUMIF($E$14:$E$217,$O536,X$14:X$217))*'Discount Factors'!X$13)-X$520</f>
        <v>0</v>
      </c>
      <c r="Y536" s="161">
        <f>((SUMIF($E$224:$E$427,$O536,Y$224:Y$427)-SUMIF($E$14:$E$217,$O536,Y$14:Y$217))*'Discount Factors'!Y$13)-Y$520</f>
        <v>0</v>
      </c>
      <c r="Z536" s="161">
        <f>((SUMIF($E$224:$E$427,$O536,Z$224:Z$427)-SUMIF($E$14:$E$217,$O536,Z$14:Z$217))*'Discount Factors'!Z$13)-Z$520</f>
        <v>0</v>
      </c>
      <c r="AA536" s="161">
        <f>((SUMIF($E$224:$E$427,$O536,AA$224:AA$427)-SUMIF($E$14:$E$217,$O536,AA$14:AA$217))*'Discount Factors'!AA$13)-AA$520</f>
        <v>0</v>
      </c>
      <c r="AB536" s="161">
        <f>((SUMIF($E$224:$E$427,$O536,AB$224:AB$427)-SUMIF($E$14:$E$217,$O536,AB$14:AB$217))*'Discount Factors'!AB$13)-AB$520</f>
        <v>0</v>
      </c>
      <c r="AC536" s="161">
        <f>((SUMIF($E$224:$E$427,$O536,AC$224:AC$427)-SUMIF($E$14:$E$217,$O536,AC$14:AC$217))*'Discount Factors'!AC$13)-AC$520</f>
        <v>0</v>
      </c>
      <c r="AD536" s="161">
        <f>((SUMIF($E$224:$E$427,$O536,AD$224:AD$427)-SUMIF($E$14:$E$217,$O536,AD$14:AD$217))*'Discount Factors'!AD$13)-AD$520</f>
        <v>0</v>
      </c>
      <c r="AE536" s="161">
        <f>((SUMIF($E$224:$E$427,$O536,AE$224:AE$427)-SUMIF($E$14:$E$217,$O536,AE$14:AE$217))*'Discount Factors'!AE$13)-AE$520</f>
        <v>0</v>
      </c>
      <c r="AF536" s="161">
        <f>((SUMIF($E$224:$E$427,$O536,AF$224:AF$427)-SUMIF($E$14:$E$217,$O536,AF$14:AF$217))*'Discount Factors'!AF$13)-AF$520</f>
        <v>0</v>
      </c>
      <c r="AG536" s="161">
        <f>((SUMIF($E$224:$E$427,$O536,AG$224:AG$427)-SUMIF($E$14:$E$217,$O536,AG$14:AG$217))*'Discount Factors'!AG$13)-AG$520</f>
        <v>0</v>
      </c>
      <c r="AH536" s="161">
        <f>((SUMIF($E$224:$E$427,$O536,AH$224:AH$427)-SUMIF($E$14:$E$217,$O536,AH$14:AH$217))*'Discount Factors'!AH$13)-AH$520</f>
        <v>0</v>
      </c>
      <c r="AI536" s="161">
        <f>((SUMIF($E$224:$E$427,$O536,AI$224:AI$427)-SUMIF($E$14:$E$217,$O536,AI$14:AI$217))*'Discount Factors'!AI$13)-AI$520</f>
        <v>0</v>
      </c>
      <c r="AJ536" s="161">
        <f>((SUMIF($E$224:$E$427,$O536,AJ$224:AJ$427)-SUMIF($E$14:$E$217,$O536,AJ$14:AJ$217))*'Discount Factors'!AJ$13)-AJ$520</f>
        <v>0</v>
      </c>
      <c r="AK536" s="161">
        <f>((SUMIF($E$224:$E$427,$O536,AK$224:AK$427)-SUMIF($E$14:$E$217,$O536,AK$14:AK$217))*'Discount Factors'!AK$13)-AK$520</f>
        <v>0</v>
      </c>
      <c r="AL536" s="161">
        <f>((SUMIF($E$224:$E$427,$O536,AL$224:AL$427)-SUMIF($E$14:$E$217,$O536,AL$14:AL$217))*'Discount Factors'!AL$13)-AL$520</f>
        <v>0</v>
      </c>
      <c r="AM536" s="161">
        <f>((SUMIF($E$224:$E$427,$O536,AM$224:AM$427)-SUMIF($E$14:$E$217,$O536,AM$14:AM$217))*'Discount Factors'!AM$13)-AM$520</f>
        <v>0</v>
      </c>
      <c r="AN536" s="161">
        <f>((SUMIF($E$224:$E$427,$O536,AN$224:AN$427)-SUMIF($E$14:$E$217,$O536,AN$14:AN$217))*'Discount Factors'!AN$13)-AN$520</f>
        <v>0</v>
      </c>
      <c r="AO536" s="161">
        <f>((SUMIF($E$224:$E$427,$O536,AO$224:AO$427)-SUMIF($E$14:$E$217,$O536,AO$14:AO$217))*'Discount Factors'!AO$13)-AO$520</f>
        <v>0</v>
      </c>
      <c r="AP536" s="161">
        <f>((SUMIF($E$224:$E$427,$O536,AP$224:AP$427)-SUMIF($E$14:$E$217,$O536,AP$14:AP$217))*'Discount Factors'!AP$13)-AP$520</f>
        <v>0</v>
      </c>
      <c r="AQ536" s="161">
        <f>((SUMIF($E$224:$E$427,$O536,AQ$224:AQ$427)-SUMIF($E$14:$E$217,$O536,AQ$14:AQ$217))*'Discount Factors'!AQ$13)-AQ$520</f>
        <v>0</v>
      </c>
      <c r="AR536" s="161">
        <f>((SUMIF($E$224:$E$427,$O536,AR$224:AR$427)-SUMIF($E$14:$E$217,$O536,AR$14:AR$217))*'Discount Factors'!AR$13)-AR$520</f>
        <v>0</v>
      </c>
      <c r="AS536" s="161">
        <f>((SUMIF($E$224:$E$427,$O536,AS$224:AS$427)-SUMIF($E$14:$E$217,$O536,AS$14:AS$217))*'Discount Factors'!AS$13)-AS$520</f>
        <v>0</v>
      </c>
      <c r="AT536" s="161">
        <f>((SUMIF($E$224:$E$427,$O536,AT$224:AT$427)-SUMIF($E$14:$E$217,$O536,AT$14:AT$217))*'Discount Factors'!AT$13)-AT$520</f>
        <v>0</v>
      </c>
      <c r="AU536" s="161">
        <f>((SUMIF($E$224:$E$427,$O536,AU$224:AU$427)-SUMIF($E$14:$E$217,$O536,AU$14:AU$217))*'Discount Factors'!AU$13)-AU$520</f>
        <v>0</v>
      </c>
      <c r="AV536" s="161">
        <f>((SUMIF($E$224:$E$427,$O536,AV$224:AV$427)-SUMIF($E$14:$E$217,$O536,AV$14:AV$217))*'Discount Factors'!AV$13)-AV$520</f>
        <v>0</v>
      </c>
      <c r="AW536" s="161">
        <f>((SUMIF($E$224:$E$427,$O536,AW$224:AW$427)-SUMIF($E$14:$E$217,$O536,AW$14:AW$217))*'Discount Factors'!AW$13)-AW$520</f>
        <v>0</v>
      </c>
      <c r="AX536" s="161">
        <f>((SUMIF($E$224:$E$427,$O536,AX$224:AX$427)-SUMIF($E$14:$E$217,$O536,AX$14:AX$217))*'Discount Factors'!AX$13)-AX$520</f>
        <v>0</v>
      </c>
      <c r="AY536" s="161">
        <f>((SUMIF($E$224:$E$427,$O536,AY$224:AY$427)-SUMIF($E$14:$E$217,$O536,AY$14:AY$217))*'Discount Factors'!AY$13)-AY$520</f>
        <v>0</v>
      </c>
      <c r="AZ536" s="161">
        <f>((SUMIF($E$224:$E$427,$O536,AZ$224:AZ$427)-SUMIF($E$14:$E$217,$O536,AZ$14:AZ$217))*'Discount Factors'!AZ$13)-AZ$520</f>
        <v>0</v>
      </c>
      <c r="BA536" s="161">
        <f>((SUMIF($E$224:$E$427,$O536,BA$224:BA$427)-SUMIF($E$14:$E$217,$O536,BA$14:BA$217))*'Discount Factors'!BA$13)-BA$520</f>
        <v>0</v>
      </c>
      <c r="BB536" s="161">
        <f>((SUMIF($E$224:$E$427,$O536,BB$224:BB$427)-SUMIF($E$14:$E$217,$O536,BB$14:BB$217))*'Discount Factors'!BB$13)-BB$520</f>
        <v>0</v>
      </c>
      <c r="BC536" s="161">
        <f>((SUMIF($E$224:$E$427,$O536,BC$224:BC$427)-SUMIF($E$14:$E$217,$O536,BC$14:BC$217))*'Discount Factors'!BC$13)-BC$520</f>
        <v>0</v>
      </c>
      <c r="BD536" s="161">
        <f>((SUMIF($E$224:$E$427,$O536,BD$224:BD$427)-SUMIF($E$14:$E$217,$O536,BD$14:BD$217))*'Discount Factors'!BD$13)-BD$520</f>
        <v>0</v>
      </c>
      <c r="BE536" s="161">
        <f>((SUMIF($E$224:$E$427,$O536,BE$224:BE$427)-SUMIF($E$14:$E$217,$O536,BE$14:BE$217))*'Discount Factors'!BE$13)-BE$520</f>
        <v>0</v>
      </c>
      <c r="BF536" s="161">
        <f>((SUMIF($E$224:$E$427,$O536,BF$224:BF$427)-SUMIF($E$14:$E$217,$O536,BF$14:BF$217))*'Discount Factors'!BF$13)-BF$520</f>
        <v>0</v>
      </c>
      <c r="BG536" s="161">
        <f>((SUMIF($E$224:$E$427,$O536,BG$224:BG$427)-SUMIF($E$14:$E$217,$O536,BG$14:BG$217))*'Discount Factors'!BG$13)-BG$520</f>
        <v>0</v>
      </c>
      <c r="BH536" s="161">
        <f>((SUMIF($E$224:$E$427,$O536,BH$224:BH$427)-SUMIF($E$14:$E$217,$O536,BH$14:BH$217))*'Discount Factors'!BH$13)-BH$520</f>
        <v>0</v>
      </c>
      <c r="BI536" s="161">
        <f>((SUMIF($E$224:$E$427,$O536,BI$224:BI$427)-SUMIF($E$14:$E$217,$O536,BI$14:BI$217))*'Discount Factors'!BI$13)-BI$520</f>
        <v>0</v>
      </c>
      <c r="BJ536" s="161">
        <f>((SUMIF($E$224:$E$427,$O536,BJ$224:BJ$427)-SUMIF($E$14:$E$217,$O536,BJ$14:BJ$217))*'Discount Factors'!BJ$13)-BJ$520</f>
        <v>0</v>
      </c>
      <c r="BK536" s="161">
        <f>((SUMIF($E$224:$E$427,$O536,BK$224:BK$427)-SUMIF($E$14:$E$217,$O536,BK$14:BK$217))*'Discount Factors'!BK$13)-BK$520</f>
        <v>0</v>
      </c>
      <c r="BL536" s="161">
        <f>((SUMIF($E$224:$E$427,$O536,BL$224:BL$427)-SUMIF($E$14:$E$217,$O536,BL$14:BL$217))*'Discount Factors'!BL$13)-BL$520</f>
        <v>0</v>
      </c>
      <c r="BM536" s="161">
        <f>((SUMIF($E$224:$E$427,$O536,BM$224:BM$427)-SUMIF($E$14:$E$217,$O536,BM$14:BM$217))*'Discount Factors'!BM$13)-BM$520</f>
        <v>0</v>
      </c>
      <c r="BN536" s="161">
        <f>((SUMIF($E$224:$E$427,$O536,BN$224:BN$427)-SUMIF($E$14:$E$217,$O536,BN$14:BN$217))*'Discount Factors'!BN$13)-BN$520</f>
        <v>0</v>
      </c>
      <c r="BO536" s="161">
        <f>((SUMIF($E$224:$E$427,$O536,BO$224:BO$427)-SUMIF($E$14:$E$217,$O536,BO$14:BO$217))*'Discount Factors'!BO$13)-BO$520</f>
        <v>0</v>
      </c>
      <c r="BP536" s="161">
        <f>((SUMIF($E$224:$E$427,$O536,BP$224:BP$427)-SUMIF($E$14:$E$217,$O536,BP$14:BP$217))*'Discount Factors'!BP$13)-BP$520</f>
        <v>0</v>
      </c>
      <c r="BQ536" s="161">
        <f>((SUMIF($E$224:$E$427,$O536,BQ$224:BQ$427)-SUMIF($E$14:$E$217,$O536,BQ$14:BQ$217))*'Discount Factors'!BQ$13)-BQ$520</f>
        <v>0</v>
      </c>
      <c r="BR536" s="161">
        <f>((SUMIF($E$224:$E$427,$O536,BR$224:BR$427)-SUMIF($E$14:$E$217,$O536,BR$14:BR$217))*'Discount Factors'!BR$13)-BR$520</f>
        <v>0</v>
      </c>
      <c r="BS536" s="161">
        <f>((SUMIF($E$224:$E$427,$O536,BS$224:BS$427)-SUMIF($E$14:$E$217,$O536,BS$14:BS$217))*'Discount Factors'!BS$13)-BS$520</f>
        <v>0</v>
      </c>
      <c r="BT536" s="161">
        <f>((SUMIF($E$224:$E$427,$O536,BT$224:BT$427)-SUMIF($E$14:$E$217,$O536,BT$14:BT$217))*'Discount Factors'!BT$13)-BT$520</f>
        <v>0</v>
      </c>
      <c r="BU536" s="161">
        <f>((SUMIF($E$224:$E$427,$O536,BU$224:BU$427)-SUMIF($E$14:$E$217,$O536,BU$14:BU$217))*'Discount Factors'!BU$13)-BU$520</f>
        <v>0</v>
      </c>
      <c r="BV536" s="161">
        <f>((SUMIF($E$224:$E$427,$O536,BV$224:BV$427)-SUMIF($E$14:$E$217,$O536,BV$14:BV$217))*'Discount Factors'!BV$13)-BV$520</f>
        <v>0</v>
      </c>
      <c r="BW536" s="161">
        <f>((SUMIF($E$224:$E$427,$O536,BW$224:BW$427)-SUMIF($E$14:$E$217,$O536,BW$14:BW$217))*'Discount Factors'!BW$13)-BW$520</f>
        <v>0</v>
      </c>
      <c r="BX536" s="161">
        <f>((SUMIF($E$224:$E$427,$O536,BX$224:BX$427)-SUMIF($E$14:$E$217,$O536,BX$14:BX$217))*'Discount Factors'!BX$13)-BX$520</f>
        <v>0</v>
      </c>
      <c r="BY536" s="161">
        <f>((SUMIF($E$224:$E$427,$O536,BY$224:BY$427)-SUMIF($E$14:$E$217,$O536,BY$14:BY$217))*'Discount Factors'!BY$13)-BY$520</f>
        <v>0</v>
      </c>
      <c r="BZ536" s="161">
        <f>((SUMIF($E$224:$E$427,$O536,BZ$224:BZ$427)-SUMIF($E$14:$E$217,$O536,BZ$14:BZ$217))*'Discount Factors'!BZ$13)-BZ$520</f>
        <v>0</v>
      </c>
      <c r="CA536" s="161">
        <f>((SUMIF($E$224:$E$427,$O536,CA$224:CA$427)-SUMIF($E$14:$E$217,$O536,CA$14:CA$217))*'Discount Factors'!CA$13)-CA$520</f>
        <v>0</v>
      </c>
      <c r="CB536" s="161">
        <f>((SUMIF($E$224:$E$427,$O536,CB$224:CB$427)-SUMIF($E$14:$E$217,$O536,CB$14:CB$217))*'Discount Factors'!CB$13)-CB$520</f>
        <v>0</v>
      </c>
      <c r="CC536" s="161">
        <f>((SUMIF($E$224:$E$427,$O536,CC$224:CC$427)-SUMIF($E$14:$E$217,$O536,CC$14:CC$217))*'Discount Factors'!CC$13)-CC$520</f>
        <v>0</v>
      </c>
      <c r="CD536" s="161">
        <f>((SUMIF($E$224:$E$427,$O536,CD$224:CD$427)-SUMIF($E$14:$E$217,$O536,CD$14:CD$217))*'Discount Factors'!CD$13)-CD$520</f>
        <v>0</v>
      </c>
      <c r="CE536" s="161">
        <f>((SUMIF($E$224:$E$427,$O536,CE$224:CE$427)-SUMIF($E$14:$E$217,$O536,CE$14:CE$217))*'Discount Factors'!CE$13)-CE$520</f>
        <v>0</v>
      </c>
      <c r="CF536" s="161">
        <f>((SUMIF($E$224:$E$427,$O536,CF$224:CF$427)-SUMIF($E$14:$E$217,$O536,CF$14:CF$217))*'Discount Factors'!CF$13)-CF$520</f>
        <v>0</v>
      </c>
      <c r="CG536" s="161">
        <f>((SUMIF($E$224:$E$427,$O536,CG$224:CG$427)-SUMIF($E$14:$E$217,$O536,CG$14:CG$217))*'Discount Factors'!CG$13)-CG$520</f>
        <v>0</v>
      </c>
      <c r="CH536" s="161">
        <f>((SUMIF($E$224:$E$427,$O536,CH$224:CH$427)-SUMIF($E$14:$E$217,$O536,CH$14:CH$217))*'Discount Factors'!CH$13)-CH$520</f>
        <v>0</v>
      </c>
      <c r="CI536" s="161">
        <f>((SUMIF($E$224:$E$427,$O536,CI$224:CI$427)-SUMIF($E$14:$E$217,$O536,CI$14:CI$217))*'Discount Factors'!CI$13)-CI$520</f>
        <v>0</v>
      </c>
      <c r="CJ536" s="161">
        <f>((SUMIF($E$224:$E$427,$O536,CJ$224:CJ$427)-SUMIF($E$14:$E$217,$O536,CJ$14:CJ$217))*'Discount Factors'!CJ$13)-CJ$520</f>
        <v>0</v>
      </c>
      <c r="CK536" s="161">
        <f>((SUMIF($E$224:$E$427,$O536,CK$224:CK$427)-SUMIF($E$14:$E$217,$O536,CK$14:CK$217))*'Discount Factors'!CK$13)-CK$520</f>
        <v>0</v>
      </c>
      <c r="CL536" s="161">
        <f>((SUMIF($E$224:$E$427,$O536,CL$224:CL$427)-SUMIF($E$14:$E$217,$O536,CL$14:CL$217))*'Discount Factors'!CL$13)-CL$520</f>
        <v>0</v>
      </c>
      <c r="CM536" s="161">
        <f>((SUMIF($E$224:$E$427,$O536,CM$224:CM$427)-SUMIF($E$14:$E$217,$O536,CM$14:CM$217))*'Discount Factors'!CM$13)-CM$520</f>
        <v>0</v>
      </c>
      <c r="CN536" s="161">
        <f>((SUMIF($E$224:$E$427,$O536,CN$224:CN$427)-SUMIF($E$14:$E$217,$O536,CN$14:CN$217))*'Discount Factors'!CN$13)-CN$520</f>
        <v>0</v>
      </c>
      <c r="CO536" s="161">
        <f>((SUMIF($E$224:$E$427,$O536,CO$224:CO$427)-SUMIF($E$14:$E$217,$O536,CO$14:CO$217))*'Discount Factors'!CO$13)-CO$520</f>
        <v>0</v>
      </c>
      <c r="CP536" s="161">
        <f>((SUMIF($E$224:$E$427,$O536,CP$224:CP$427)-SUMIF($E$14:$E$217,$O536,CP$14:CP$217))*'Discount Factors'!CP$13)-CP$520</f>
        <v>0</v>
      </c>
    </row>
    <row r="537" spans="15:94" x14ac:dyDescent="0.3">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1"/>
      <c r="AY537" s="161"/>
      <c r="AZ537" s="161"/>
      <c r="BA537" s="161"/>
      <c r="BB537" s="161"/>
      <c r="BC537" s="161"/>
      <c r="BD537" s="161"/>
      <c r="BE537" s="161"/>
      <c r="BF537" s="161"/>
      <c r="BG537" s="161"/>
      <c r="BH537" s="161"/>
      <c r="BI537" s="161"/>
      <c r="BJ537" s="161"/>
      <c r="BK537" s="161"/>
      <c r="BL537" s="161"/>
      <c r="BM537" s="161"/>
      <c r="BN537" s="161"/>
      <c r="BO537" s="161"/>
      <c r="BP537" s="161"/>
      <c r="BQ537" s="161"/>
      <c r="BR537" s="161"/>
      <c r="BS537" s="161"/>
      <c r="BT537" s="161"/>
      <c r="BU537" s="161"/>
      <c r="BV537" s="161"/>
      <c r="BW537" s="161"/>
      <c r="BX537" s="161"/>
      <c r="BY537" s="161"/>
      <c r="BZ537" s="161"/>
      <c r="CA537" s="161"/>
      <c r="CB537" s="161"/>
      <c r="CC537" s="161"/>
      <c r="CD537" s="161"/>
      <c r="CE537" s="161"/>
      <c r="CF537" s="161"/>
      <c r="CG537" s="161"/>
      <c r="CH537" s="161"/>
      <c r="CI537" s="161"/>
      <c r="CJ537" s="161"/>
      <c r="CK537" s="161"/>
      <c r="CL537" s="161"/>
      <c r="CM537" s="161"/>
      <c r="CN537" s="161"/>
      <c r="CO537" s="161"/>
      <c r="CP537" s="161"/>
    </row>
    <row r="538" spans="15:94" x14ac:dyDescent="0.3">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1"/>
      <c r="AY538" s="161"/>
      <c r="AZ538" s="161"/>
      <c r="BA538" s="161"/>
      <c r="BB538" s="161"/>
      <c r="BC538" s="161"/>
      <c r="BD538" s="161"/>
      <c r="BE538" s="161"/>
      <c r="BF538" s="161"/>
      <c r="BG538" s="161"/>
      <c r="BH538" s="161"/>
      <c r="BI538" s="161"/>
      <c r="BJ538" s="161"/>
      <c r="BK538" s="161"/>
      <c r="BL538" s="161"/>
      <c r="BM538" s="161"/>
      <c r="BN538" s="161"/>
      <c r="BO538" s="161"/>
      <c r="BP538" s="161"/>
      <c r="BQ538" s="161"/>
      <c r="BR538" s="161"/>
      <c r="BS538" s="161"/>
      <c r="BT538" s="161"/>
      <c r="BU538" s="161"/>
      <c r="BV538" s="161"/>
      <c r="BW538" s="161"/>
      <c r="BX538" s="161"/>
      <c r="BY538" s="161"/>
      <c r="BZ538" s="161"/>
      <c r="CA538" s="161"/>
      <c r="CB538" s="161"/>
      <c r="CC538" s="161"/>
      <c r="CD538" s="161"/>
      <c r="CE538" s="161"/>
      <c r="CF538" s="161"/>
      <c r="CG538" s="161"/>
      <c r="CH538" s="161"/>
      <c r="CI538" s="161"/>
      <c r="CJ538" s="161"/>
      <c r="CK538" s="161"/>
      <c r="CL538" s="161"/>
      <c r="CM538" s="161"/>
      <c r="CN538" s="161"/>
      <c r="CO538" s="161"/>
      <c r="CP538" s="161"/>
    </row>
    <row r="539" spans="15:94" x14ac:dyDescent="0.3">
      <c r="P539" s="161"/>
      <c r="Q539" s="161"/>
      <c r="R539" s="161"/>
      <c r="S539" s="161"/>
      <c r="T539" s="161"/>
      <c r="U539" s="161"/>
      <c r="V539" s="161"/>
      <c r="W539" s="161"/>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c r="AS539" s="161"/>
      <c r="AT539" s="161"/>
      <c r="AU539" s="161"/>
      <c r="AV539" s="161"/>
      <c r="AW539" s="161"/>
      <c r="AX539" s="161"/>
      <c r="AY539" s="161"/>
      <c r="AZ539" s="161"/>
      <c r="BA539" s="161"/>
      <c r="BB539" s="161"/>
      <c r="BC539" s="161"/>
      <c r="BD539" s="161"/>
      <c r="BE539" s="161"/>
      <c r="BF539" s="161"/>
      <c r="BG539" s="161"/>
      <c r="BH539" s="161"/>
      <c r="BI539" s="161"/>
      <c r="BJ539" s="161"/>
      <c r="BK539" s="161"/>
      <c r="BL539" s="161"/>
      <c r="BM539" s="161"/>
      <c r="BN539" s="161"/>
      <c r="BO539" s="161"/>
      <c r="BP539" s="161"/>
      <c r="BQ539" s="161"/>
      <c r="BR539" s="161"/>
      <c r="BS539" s="161"/>
      <c r="BT539" s="161"/>
      <c r="BU539" s="161"/>
      <c r="BV539" s="161"/>
      <c r="BW539" s="161"/>
      <c r="BX539" s="161"/>
      <c r="BY539" s="161"/>
      <c r="BZ539" s="161"/>
      <c r="CA539" s="161"/>
      <c r="CB539" s="161"/>
      <c r="CC539" s="161"/>
      <c r="CD539" s="161"/>
      <c r="CE539" s="161"/>
      <c r="CF539" s="161"/>
      <c r="CG539" s="161"/>
      <c r="CH539" s="161"/>
      <c r="CI539" s="161"/>
      <c r="CJ539" s="161"/>
      <c r="CK539" s="161"/>
      <c r="CL539" s="161"/>
      <c r="CM539" s="161"/>
      <c r="CN539" s="161"/>
      <c r="CO539" s="161"/>
      <c r="CP539" s="161"/>
    </row>
    <row r="540" spans="15:94" x14ac:dyDescent="0.3">
      <c r="O540" s="2" t="str">
        <f>Lists!$B$9</f>
        <v>Option 5</v>
      </c>
      <c r="P540" s="161">
        <f>((SUMIF($E$224:$E$427,$O540,P$224:P$427)-SUMIF($E$14:$E$217,$O540,P$14:P$217))*'Discount Factors'!P$13)-P$520</f>
        <v>0</v>
      </c>
      <c r="Q540" s="161">
        <f>((SUMIF($E$224:$E$427,$O540,Q$224:Q$427)-SUMIF($E$14:$E$217,$O540,Q$14:Q$217))*'Discount Factors'!Q$13)-Q$520</f>
        <v>0</v>
      </c>
      <c r="R540" s="161">
        <f>((SUMIF($E$224:$E$427,$O540,R$224:R$427)-SUMIF($E$14:$E$217,$O540,R$14:R$217))*'Discount Factors'!R$13)-R$520</f>
        <v>0</v>
      </c>
      <c r="S540" s="161">
        <f>((SUMIF($E$224:$E$427,$O540,S$224:S$427)-SUMIF($E$14:$E$217,$O540,S$14:S$217))*'Discount Factors'!S$13)-S$520</f>
        <v>0</v>
      </c>
      <c r="T540" s="161">
        <f>((SUMIF($E$224:$E$427,$O540,T$224:T$427)-SUMIF($E$14:$E$217,$O540,T$14:T$217))*'Discount Factors'!T$13)-T$520</f>
        <v>0</v>
      </c>
      <c r="U540" s="161">
        <f>((SUMIF($E$224:$E$427,$O540,U$224:U$427)-SUMIF($E$14:$E$217,$O540,U$14:U$217))*'Discount Factors'!U$13)-U$520</f>
        <v>0</v>
      </c>
      <c r="V540" s="161">
        <f>((SUMIF($E$224:$E$427,$O540,V$224:V$427)-SUMIF($E$14:$E$217,$O540,V$14:V$217))*'Discount Factors'!V$13)-V$520</f>
        <v>0</v>
      </c>
      <c r="W540" s="161">
        <f>((SUMIF($E$224:$E$427,$O540,W$224:W$427)-SUMIF($E$14:$E$217,$O540,W$14:W$217))*'Discount Factors'!W$13)-W$520</f>
        <v>0</v>
      </c>
      <c r="X540" s="161">
        <f>((SUMIF($E$224:$E$427,$O540,X$224:X$427)-SUMIF($E$14:$E$217,$O540,X$14:X$217))*'Discount Factors'!X$13)-X$520</f>
        <v>0</v>
      </c>
      <c r="Y540" s="161">
        <f>((SUMIF($E$224:$E$427,$O540,Y$224:Y$427)-SUMIF($E$14:$E$217,$O540,Y$14:Y$217))*'Discount Factors'!Y$13)-Y$520</f>
        <v>0</v>
      </c>
      <c r="Z540" s="161">
        <f>((SUMIF($E$224:$E$427,$O540,Z$224:Z$427)-SUMIF($E$14:$E$217,$O540,Z$14:Z$217))*'Discount Factors'!Z$13)-Z$520</f>
        <v>0</v>
      </c>
      <c r="AA540" s="161">
        <f>((SUMIF($E$224:$E$427,$O540,AA$224:AA$427)-SUMIF($E$14:$E$217,$O540,AA$14:AA$217))*'Discount Factors'!AA$13)-AA$520</f>
        <v>0</v>
      </c>
      <c r="AB540" s="161">
        <f>((SUMIF($E$224:$E$427,$O540,AB$224:AB$427)-SUMIF($E$14:$E$217,$O540,AB$14:AB$217))*'Discount Factors'!AB$13)-AB$520</f>
        <v>0</v>
      </c>
      <c r="AC540" s="161">
        <f>((SUMIF($E$224:$E$427,$O540,AC$224:AC$427)-SUMIF($E$14:$E$217,$O540,AC$14:AC$217))*'Discount Factors'!AC$13)-AC$520</f>
        <v>0</v>
      </c>
      <c r="AD540" s="161">
        <f>((SUMIF($E$224:$E$427,$O540,AD$224:AD$427)-SUMIF($E$14:$E$217,$O540,AD$14:AD$217))*'Discount Factors'!AD$13)-AD$520</f>
        <v>0</v>
      </c>
      <c r="AE540" s="161">
        <f>((SUMIF($E$224:$E$427,$O540,AE$224:AE$427)-SUMIF($E$14:$E$217,$O540,AE$14:AE$217))*'Discount Factors'!AE$13)-AE$520</f>
        <v>0</v>
      </c>
      <c r="AF540" s="161">
        <f>((SUMIF($E$224:$E$427,$O540,AF$224:AF$427)-SUMIF($E$14:$E$217,$O540,AF$14:AF$217))*'Discount Factors'!AF$13)-AF$520</f>
        <v>0</v>
      </c>
      <c r="AG540" s="161">
        <f>((SUMIF($E$224:$E$427,$O540,AG$224:AG$427)-SUMIF($E$14:$E$217,$O540,AG$14:AG$217))*'Discount Factors'!AG$13)-AG$520</f>
        <v>0</v>
      </c>
      <c r="AH540" s="161">
        <f>((SUMIF($E$224:$E$427,$O540,AH$224:AH$427)-SUMIF($E$14:$E$217,$O540,AH$14:AH$217))*'Discount Factors'!AH$13)-AH$520</f>
        <v>0</v>
      </c>
      <c r="AI540" s="161">
        <f>((SUMIF($E$224:$E$427,$O540,AI$224:AI$427)-SUMIF($E$14:$E$217,$O540,AI$14:AI$217))*'Discount Factors'!AI$13)-AI$520</f>
        <v>0</v>
      </c>
      <c r="AJ540" s="161">
        <f>((SUMIF($E$224:$E$427,$O540,AJ$224:AJ$427)-SUMIF($E$14:$E$217,$O540,AJ$14:AJ$217))*'Discount Factors'!AJ$13)-AJ$520</f>
        <v>0</v>
      </c>
      <c r="AK540" s="161">
        <f>((SUMIF($E$224:$E$427,$O540,AK$224:AK$427)-SUMIF($E$14:$E$217,$O540,AK$14:AK$217))*'Discount Factors'!AK$13)-AK$520</f>
        <v>0</v>
      </c>
      <c r="AL540" s="161">
        <f>((SUMIF($E$224:$E$427,$O540,AL$224:AL$427)-SUMIF($E$14:$E$217,$O540,AL$14:AL$217))*'Discount Factors'!AL$13)-AL$520</f>
        <v>0</v>
      </c>
      <c r="AM540" s="161">
        <f>((SUMIF($E$224:$E$427,$O540,AM$224:AM$427)-SUMIF($E$14:$E$217,$O540,AM$14:AM$217))*'Discount Factors'!AM$13)-AM$520</f>
        <v>0</v>
      </c>
      <c r="AN540" s="161">
        <f>((SUMIF($E$224:$E$427,$O540,AN$224:AN$427)-SUMIF($E$14:$E$217,$O540,AN$14:AN$217))*'Discount Factors'!AN$13)-AN$520</f>
        <v>0</v>
      </c>
      <c r="AO540" s="161">
        <f>((SUMIF($E$224:$E$427,$O540,AO$224:AO$427)-SUMIF($E$14:$E$217,$O540,AO$14:AO$217))*'Discount Factors'!AO$13)-AO$520</f>
        <v>0</v>
      </c>
      <c r="AP540" s="161">
        <f>((SUMIF($E$224:$E$427,$O540,AP$224:AP$427)-SUMIF($E$14:$E$217,$O540,AP$14:AP$217))*'Discount Factors'!AP$13)-AP$520</f>
        <v>0</v>
      </c>
      <c r="AQ540" s="161">
        <f>((SUMIF($E$224:$E$427,$O540,AQ$224:AQ$427)-SUMIF($E$14:$E$217,$O540,AQ$14:AQ$217))*'Discount Factors'!AQ$13)-AQ$520</f>
        <v>0</v>
      </c>
      <c r="AR540" s="161">
        <f>((SUMIF($E$224:$E$427,$O540,AR$224:AR$427)-SUMIF($E$14:$E$217,$O540,AR$14:AR$217))*'Discount Factors'!AR$13)-AR$520</f>
        <v>0</v>
      </c>
      <c r="AS540" s="161">
        <f>((SUMIF($E$224:$E$427,$O540,AS$224:AS$427)-SUMIF($E$14:$E$217,$O540,AS$14:AS$217))*'Discount Factors'!AS$13)-AS$520</f>
        <v>0</v>
      </c>
      <c r="AT540" s="161">
        <f>((SUMIF($E$224:$E$427,$O540,AT$224:AT$427)-SUMIF($E$14:$E$217,$O540,AT$14:AT$217))*'Discount Factors'!AT$13)-AT$520</f>
        <v>0</v>
      </c>
      <c r="AU540" s="161">
        <f>((SUMIF($E$224:$E$427,$O540,AU$224:AU$427)-SUMIF($E$14:$E$217,$O540,AU$14:AU$217))*'Discount Factors'!AU$13)-AU$520</f>
        <v>0</v>
      </c>
      <c r="AV540" s="161">
        <f>((SUMIF($E$224:$E$427,$O540,AV$224:AV$427)-SUMIF($E$14:$E$217,$O540,AV$14:AV$217))*'Discount Factors'!AV$13)-AV$520</f>
        <v>0</v>
      </c>
      <c r="AW540" s="161">
        <f>((SUMIF($E$224:$E$427,$O540,AW$224:AW$427)-SUMIF($E$14:$E$217,$O540,AW$14:AW$217))*'Discount Factors'!AW$13)-AW$520</f>
        <v>0</v>
      </c>
      <c r="AX540" s="161">
        <f>((SUMIF($E$224:$E$427,$O540,AX$224:AX$427)-SUMIF($E$14:$E$217,$O540,AX$14:AX$217))*'Discount Factors'!AX$13)-AX$520</f>
        <v>0</v>
      </c>
      <c r="AY540" s="161">
        <f>((SUMIF($E$224:$E$427,$O540,AY$224:AY$427)-SUMIF($E$14:$E$217,$O540,AY$14:AY$217))*'Discount Factors'!AY$13)-AY$520</f>
        <v>0</v>
      </c>
      <c r="AZ540" s="161">
        <f>((SUMIF($E$224:$E$427,$O540,AZ$224:AZ$427)-SUMIF($E$14:$E$217,$O540,AZ$14:AZ$217))*'Discount Factors'!AZ$13)-AZ$520</f>
        <v>0</v>
      </c>
      <c r="BA540" s="161">
        <f>((SUMIF($E$224:$E$427,$O540,BA$224:BA$427)-SUMIF($E$14:$E$217,$O540,BA$14:BA$217))*'Discount Factors'!BA$13)-BA$520</f>
        <v>0</v>
      </c>
      <c r="BB540" s="161">
        <f>((SUMIF($E$224:$E$427,$O540,BB$224:BB$427)-SUMIF($E$14:$E$217,$O540,BB$14:BB$217))*'Discount Factors'!BB$13)-BB$520</f>
        <v>0</v>
      </c>
      <c r="BC540" s="161">
        <f>((SUMIF($E$224:$E$427,$O540,BC$224:BC$427)-SUMIF($E$14:$E$217,$O540,BC$14:BC$217))*'Discount Factors'!BC$13)-BC$520</f>
        <v>0</v>
      </c>
      <c r="BD540" s="161">
        <f>((SUMIF($E$224:$E$427,$O540,BD$224:BD$427)-SUMIF($E$14:$E$217,$O540,BD$14:BD$217))*'Discount Factors'!BD$13)-BD$520</f>
        <v>0</v>
      </c>
      <c r="BE540" s="161">
        <f>((SUMIF($E$224:$E$427,$O540,BE$224:BE$427)-SUMIF($E$14:$E$217,$O540,BE$14:BE$217))*'Discount Factors'!BE$13)-BE$520</f>
        <v>0</v>
      </c>
      <c r="BF540" s="161">
        <f>((SUMIF($E$224:$E$427,$O540,BF$224:BF$427)-SUMIF($E$14:$E$217,$O540,BF$14:BF$217))*'Discount Factors'!BF$13)-BF$520</f>
        <v>0</v>
      </c>
      <c r="BG540" s="161">
        <f>((SUMIF($E$224:$E$427,$O540,BG$224:BG$427)-SUMIF($E$14:$E$217,$O540,BG$14:BG$217))*'Discount Factors'!BG$13)-BG$520</f>
        <v>0</v>
      </c>
      <c r="BH540" s="161">
        <f>((SUMIF($E$224:$E$427,$O540,BH$224:BH$427)-SUMIF($E$14:$E$217,$O540,BH$14:BH$217))*'Discount Factors'!BH$13)-BH$520</f>
        <v>0</v>
      </c>
      <c r="BI540" s="161">
        <f>((SUMIF($E$224:$E$427,$O540,BI$224:BI$427)-SUMIF($E$14:$E$217,$O540,BI$14:BI$217))*'Discount Factors'!BI$13)-BI$520</f>
        <v>0</v>
      </c>
      <c r="BJ540" s="161">
        <f>((SUMIF($E$224:$E$427,$O540,BJ$224:BJ$427)-SUMIF($E$14:$E$217,$O540,BJ$14:BJ$217))*'Discount Factors'!BJ$13)-BJ$520</f>
        <v>0</v>
      </c>
      <c r="BK540" s="161">
        <f>((SUMIF($E$224:$E$427,$O540,BK$224:BK$427)-SUMIF($E$14:$E$217,$O540,BK$14:BK$217))*'Discount Factors'!BK$13)-BK$520</f>
        <v>0</v>
      </c>
      <c r="BL540" s="161">
        <f>((SUMIF($E$224:$E$427,$O540,BL$224:BL$427)-SUMIF($E$14:$E$217,$O540,BL$14:BL$217))*'Discount Factors'!BL$13)-BL$520</f>
        <v>0</v>
      </c>
      <c r="BM540" s="161">
        <f>((SUMIF($E$224:$E$427,$O540,BM$224:BM$427)-SUMIF($E$14:$E$217,$O540,BM$14:BM$217))*'Discount Factors'!BM$13)-BM$520</f>
        <v>0</v>
      </c>
      <c r="BN540" s="161">
        <f>((SUMIF($E$224:$E$427,$O540,BN$224:BN$427)-SUMIF($E$14:$E$217,$O540,BN$14:BN$217))*'Discount Factors'!BN$13)-BN$520</f>
        <v>0</v>
      </c>
      <c r="BO540" s="161">
        <f>((SUMIF($E$224:$E$427,$O540,BO$224:BO$427)-SUMIF($E$14:$E$217,$O540,BO$14:BO$217))*'Discount Factors'!BO$13)-BO$520</f>
        <v>0</v>
      </c>
      <c r="BP540" s="161">
        <f>((SUMIF($E$224:$E$427,$O540,BP$224:BP$427)-SUMIF($E$14:$E$217,$O540,BP$14:BP$217))*'Discount Factors'!BP$13)-BP$520</f>
        <v>0</v>
      </c>
      <c r="BQ540" s="161">
        <f>((SUMIF($E$224:$E$427,$O540,BQ$224:BQ$427)-SUMIF($E$14:$E$217,$O540,BQ$14:BQ$217))*'Discount Factors'!BQ$13)-BQ$520</f>
        <v>0</v>
      </c>
      <c r="BR540" s="161">
        <f>((SUMIF($E$224:$E$427,$O540,BR$224:BR$427)-SUMIF($E$14:$E$217,$O540,BR$14:BR$217))*'Discount Factors'!BR$13)-BR$520</f>
        <v>0</v>
      </c>
      <c r="BS540" s="161">
        <f>((SUMIF($E$224:$E$427,$O540,BS$224:BS$427)-SUMIF($E$14:$E$217,$O540,BS$14:BS$217))*'Discount Factors'!BS$13)-BS$520</f>
        <v>0</v>
      </c>
      <c r="BT540" s="161">
        <f>((SUMIF($E$224:$E$427,$O540,BT$224:BT$427)-SUMIF($E$14:$E$217,$O540,BT$14:BT$217))*'Discount Factors'!BT$13)-BT$520</f>
        <v>0</v>
      </c>
      <c r="BU540" s="161">
        <f>((SUMIF($E$224:$E$427,$O540,BU$224:BU$427)-SUMIF($E$14:$E$217,$O540,BU$14:BU$217))*'Discount Factors'!BU$13)-BU$520</f>
        <v>0</v>
      </c>
      <c r="BV540" s="161">
        <f>((SUMIF($E$224:$E$427,$O540,BV$224:BV$427)-SUMIF($E$14:$E$217,$O540,BV$14:BV$217))*'Discount Factors'!BV$13)-BV$520</f>
        <v>0</v>
      </c>
      <c r="BW540" s="161">
        <f>((SUMIF($E$224:$E$427,$O540,BW$224:BW$427)-SUMIF($E$14:$E$217,$O540,BW$14:BW$217))*'Discount Factors'!BW$13)-BW$520</f>
        <v>0</v>
      </c>
      <c r="BX540" s="161">
        <f>((SUMIF($E$224:$E$427,$O540,BX$224:BX$427)-SUMIF($E$14:$E$217,$O540,BX$14:BX$217))*'Discount Factors'!BX$13)-BX$520</f>
        <v>0</v>
      </c>
      <c r="BY540" s="161">
        <f>((SUMIF($E$224:$E$427,$O540,BY$224:BY$427)-SUMIF($E$14:$E$217,$O540,BY$14:BY$217))*'Discount Factors'!BY$13)-BY$520</f>
        <v>0</v>
      </c>
      <c r="BZ540" s="161">
        <f>((SUMIF($E$224:$E$427,$O540,BZ$224:BZ$427)-SUMIF($E$14:$E$217,$O540,BZ$14:BZ$217))*'Discount Factors'!BZ$13)-BZ$520</f>
        <v>0</v>
      </c>
      <c r="CA540" s="161">
        <f>((SUMIF($E$224:$E$427,$O540,CA$224:CA$427)-SUMIF($E$14:$E$217,$O540,CA$14:CA$217))*'Discount Factors'!CA$13)-CA$520</f>
        <v>0</v>
      </c>
      <c r="CB540" s="161">
        <f>((SUMIF($E$224:$E$427,$O540,CB$224:CB$427)-SUMIF($E$14:$E$217,$O540,CB$14:CB$217))*'Discount Factors'!CB$13)-CB$520</f>
        <v>0</v>
      </c>
      <c r="CC540" s="161">
        <f>((SUMIF($E$224:$E$427,$O540,CC$224:CC$427)-SUMIF($E$14:$E$217,$O540,CC$14:CC$217))*'Discount Factors'!CC$13)-CC$520</f>
        <v>0</v>
      </c>
      <c r="CD540" s="161">
        <f>((SUMIF($E$224:$E$427,$O540,CD$224:CD$427)-SUMIF($E$14:$E$217,$O540,CD$14:CD$217))*'Discount Factors'!CD$13)-CD$520</f>
        <v>0</v>
      </c>
      <c r="CE540" s="161">
        <f>((SUMIF($E$224:$E$427,$O540,CE$224:CE$427)-SUMIF($E$14:$E$217,$O540,CE$14:CE$217))*'Discount Factors'!CE$13)-CE$520</f>
        <v>0</v>
      </c>
      <c r="CF540" s="161">
        <f>((SUMIF($E$224:$E$427,$O540,CF$224:CF$427)-SUMIF($E$14:$E$217,$O540,CF$14:CF$217))*'Discount Factors'!CF$13)-CF$520</f>
        <v>0</v>
      </c>
      <c r="CG540" s="161">
        <f>((SUMIF($E$224:$E$427,$O540,CG$224:CG$427)-SUMIF($E$14:$E$217,$O540,CG$14:CG$217))*'Discount Factors'!CG$13)-CG$520</f>
        <v>0</v>
      </c>
      <c r="CH540" s="161">
        <f>((SUMIF($E$224:$E$427,$O540,CH$224:CH$427)-SUMIF($E$14:$E$217,$O540,CH$14:CH$217))*'Discount Factors'!CH$13)-CH$520</f>
        <v>0</v>
      </c>
      <c r="CI540" s="161">
        <f>((SUMIF($E$224:$E$427,$O540,CI$224:CI$427)-SUMIF($E$14:$E$217,$O540,CI$14:CI$217))*'Discount Factors'!CI$13)-CI$520</f>
        <v>0</v>
      </c>
      <c r="CJ540" s="161">
        <f>((SUMIF($E$224:$E$427,$O540,CJ$224:CJ$427)-SUMIF($E$14:$E$217,$O540,CJ$14:CJ$217))*'Discount Factors'!CJ$13)-CJ$520</f>
        <v>0</v>
      </c>
      <c r="CK540" s="161">
        <f>((SUMIF($E$224:$E$427,$O540,CK$224:CK$427)-SUMIF($E$14:$E$217,$O540,CK$14:CK$217))*'Discount Factors'!CK$13)-CK$520</f>
        <v>0</v>
      </c>
      <c r="CL540" s="161">
        <f>((SUMIF($E$224:$E$427,$O540,CL$224:CL$427)-SUMIF($E$14:$E$217,$O540,CL$14:CL$217))*'Discount Factors'!CL$13)-CL$520</f>
        <v>0</v>
      </c>
      <c r="CM540" s="161">
        <f>((SUMIF($E$224:$E$427,$O540,CM$224:CM$427)-SUMIF($E$14:$E$217,$O540,CM$14:CM$217))*'Discount Factors'!CM$13)-CM$520</f>
        <v>0</v>
      </c>
      <c r="CN540" s="161">
        <f>((SUMIF($E$224:$E$427,$O540,CN$224:CN$427)-SUMIF($E$14:$E$217,$O540,CN$14:CN$217))*'Discount Factors'!CN$13)-CN$520</f>
        <v>0</v>
      </c>
      <c r="CO540" s="161">
        <f>((SUMIF($E$224:$E$427,$O540,CO$224:CO$427)-SUMIF($E$14:$E$217,$O540,CO$14:CO$217))*'Discount Factors'!CO$13)-CO$520</f>
        <v>0</v>
      </c>
      <c r="CP540" s="161">
        <f>((SUMIF($E$224:$E$427,$O540,CP$224:CP$427)-SUMIF($E$14:$E$217,$O540,CP$14:CP$217))*'Discount Factors'!CP$13)-CP$520</f>
        <v>0</v>
      </c>
    </row>
    <row r="541" spans="15:94" x14ac:dyDescent="0.3">
      <c r="P541" s="161"/>
      <c r="Q541" s="161"/>
      <c r="R541" s="161"/>
      <c r="S541" s="161"/>
      <c r="T541" s="161"/>
      <c r="U541" s="161"/>
      <c r="V541" s="161"/>
      <c r="W541" s="161"/>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c r="AS541" s="161"/>
      <c r="AT541" s="161"/>
      <c r="AU541" s="161"/>
      <c r="AV541" s="161"/>
      <c r="AW541" s="161"/>
      <c r="AX541" s="161"/>
      <c r="AY541" s="161"/>
      <c r="AZ541" s="161"/>
      <c r="BA541" s="161"/>
      <c r="BB541" s="161"/>
      <c r="BC541" s="161"/>
      <c r="BD541" s="161"/>
      <c r="BE541" s="161"/>
      <c r="BF541" s="161"/>
      <c r="BG541" s="161"/>
      <c r="BH541" s="161"/>
      <c r="BI541" s="161"/>
      <c r="BJ541" s="161"/>
      <c r="BK541" s="161"/>
      <c r="BL541" s="161"/>
      <c r="BM541" s="161"/>
      <c r="BN541" s="161"/>
      <c r="BO541" s="161"/>
      <c r="BP541" s="161"/>
      <c r="BQ541" s="161"/>
      <c r="BR541" s="161"/>
      <c r="BS541" s="161"/>
      <c r="BT541" s="161"/>
      <c r="BU541" s="161"/>
      <c r="BV541" s="161"/>
      <c r="BW541" s="161"/>
      <c r="BX541" s="161"/>
      <c r="BY541" s="161"/>
      <c r="BZ541" s="161"/>
      <c r="CA541" s="161"/>
      <c r="CB541" s="161"/>
      <c r="CC541" s="161"/>
      <c r="CD541" s="161"/>
      <c r="CE541" s="161"/>
      <c r="CF541" s="161"/>
      <c r="CG541" s="161"/>
      <c r="CH541" s="161"/>
      <c r="CI541" s="161"/>
      <c r="CJ541" s="161"/>
      <c r="CK541" s="161"/>
      <c r="CL541" s="161"/>
      <c r="CM541" s="161"/>
      <c r="CN541" s="161"/>
      <c r="CO541" s="161"/>
      <c r="CP541" s="161"/>
    </row>
    <row r="542" spans="15:94" x14ac:dyDescent="0.3">
      <c r="P542" s="161"/>
      <c r="Q542" s="161"/>
      <c r="R542" s="161"/>
      <c r="S542" s="161"/>
      <c r="T542" s="161"/>
      <c r="U542" s="161"/>
      <c r="V542" s="161"/>
      <c r="W542" s="161"/>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c r="AS542" s="161"/>
      <c r="AT542" s="161"/>
      <c r="AU542" s="161"/>
      <c r="AV542" s="161"/>
      <c r="AW542" s="161"/>
      <c r="AX542" s="161"/>
      <c r="AY542" s="161"/>
      <c r="AZ542" s="161"/>
      <c r="BA542" s="161"/>
      <c r="BB542" s="161"/>
      <c r="BC542" s="161"/>
      <c r="BD542" s="161"/>
      <c r="BE542" s="161"/>
      <c r="BF542" s="161"/>
      <c r="BG542" s="161"/>
      <c r="BH542" s="161"/>
      <c r="BI542" s="161"/>
      <c r="BJ542" s="161"/>
      <c r="BK542" s="161"/>
      <c r="BL542" s="161"/>
      <c r="BM542" s="161"/>
      <c r="BN542" s="161"/>
      <c r="BO542" s="161"/>
      <c r="BP542" s="161"/>
      <c r="BQ542" s="161"/>
      <c r="BR542" s="161"/>
      <c r="BS542" s="161"/>
      <c r="BT542" s="161"/>
      <c r="BU542" s="161"/>
      <c r="BV542" s="161"/>
      <c r="BW542" s="161"/>
      <c r="BX542" s="161"/>
      <c r="BY542" s="161"/>
      <c r="BZ542" s="161"/>
      <c r="CA542" s="161"/>
      <c r="CB542" s="161"/>
      <c r="CC542" s="161"/>
      <c r="CD542" s="161"/>
      <c r="CE542" s="161"/>
      <c r="CF542" s="161"/>
      <c r="CG542" s="161"/>
      <c r="CH542" s="161"/>
      <c r="CI542" s="161"/>
      <c r="CJ542" s="161"/>
      <c r="CK542" s="161"/>
      <c r="CL542" s="161"/>
      <c r="CM542" s="161"/>
      <c r="CN542" s="161"/>
      <c r="CO542" s="161"/>
      <c r="CP542" s="161"/>
    </row>
    <row r="543" spans="15:94" x14ac:dyDescent="0.3">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161"/>
      <c r="AO543" s="161"/>
      <c r="AP543" s="161"/>
      <c r="AQ543" s="161"/>
      <c r="AR543" s="161"/>
      <c r="AS543" s="161"/>
      <c r="AT543" s="161"/>
      <c r="AU543" s="161"/>
      <c r="AV543" s="161"/>
      <c r="AW543" s="161"/>
      <c r="AX543" s="161"/>
      <c r="AY543" s="161"/>
      <c r="AZ543" s="161"/>
      <c r="BA543" s="161"/>
      <c r="BB543" s="161"/>
      <c r="BC543" s="161"/>
      <c r="BD543" s="161"/>
      <c r="BE543" s="161"/>
      <c r="BF543" s="161"/>
      <c r="BG543" s="161"/>
      <c r="BH543" s="161"/>
      <c r="BI543" s="161"/>
      <c r="BJ543" s="161"/>
      <c r="BK543" s="161"/>
      <c r="BL543" s="161"/>
      <c r="BM543" s="161"/>
      <c r="BN543" s="161"/>
      <c r="BO543" s="161"/>
      <c r="BP543" s="161"/>
      <c r="BQ543" s="161"/>
      <c r="BR543" s="161"/>
      <c r="BS543" s="161"/>
      <c r="BT543" s="161"/>
      <c r="BU543" s="161"/>
      <c r="BV543" s="161"/>
      <c r="BW543" s="161"/>
      <c r="BX543" s="161"/>
      <c r="BY543" s="161"/>
      <c r="BZ543" s="161"/>
      <c r="CA543" s="161"/>
      <c r="CB543" s="161"/>
      <c r="CC543" s="161"/>
      <c r="CD543" s="161"/>
      <c r="CE543" s="161"/>
      <c r="CF543" s="161"/>
      <c r="CG543" s="161"/>
      <c r="CH543" s="161"/>
      <c r="CI543" s="161"/>
      <c r="CJ543" s="161"/>
      <c r="CK543" s="161"/>
      <c r="CL543" s="161"/>
      <c r="CM543" s="161"/>
      <c r="CN543" s="161"/>
      <c r="CO543" s="161"/>
      <c r="CP543" s="161"/>
    </row>
    <row r="544" spans="15:94" x14ac:dyDescent="0.3">
      <c r="O544" s="2" t="str">
        <f>Lists!$B$10</f>
        <v>Option 6</v>
      </c>
      <c r="P544" s="161">
        <f>((SUMIF($E$224:$E$427,$O544,P$224:P$427)-SUMIF($E$14:$E$217,$O544,P$14:P$217))*'Discount Factors'!P$13)-P$520</f>
        <v>0</v>
      </c>
      <c r="Q544" s="161">
        <f>((SUMIF($E$224:$E$427,$O544,Q$224:Q$427)-SUMIF($E$14:$E$217,$O544,Q$14:Q$217))*'Discount Factors'!Q$13)-Q$520</f>
        <v>0</v>
      </c>
      <c r="R544" s="161">
        <f>((SUMIF($E$224:$E$427,$O544,R$224:R$427)-SUMIF($E$14:$E$217,$O544,R$14:R$217))*'Discount Factors'!R$13)-R$520</f>
        <v>0</v>
      </c>
      <c r="S544" s="161">
        <f>((SUMIF($E$224:$E$427,$O544,S$224:S$427)-SUMIF($E$14:$E$217,$O544,S$14:S$217))*'Discount Factors'!S$13)-S$520</f>
        <v>0</v>
      </c>
      <c r="T544" s="161">
        <f>((SUMIF($E$224:$E$427,$O544,T$224:T$427)-SUMIF($E$14:$E$217,$O544,T$14:T$217))*'Discount Factors'!T$13)-T$520</f>
        <v>0</v>
      </c>
      <c r="U544" s="161">
        <f>((SUMIF($E$224:$E$427,$O544,U$224:U$427)-SUMIF($E$14:$E$217,$O544,U$14:U$217))*'Discount Factors'!U$13)-U$520</f>
        <v>0</v>
      </c>
      <c r="V544" s="161">
        <f>((SUMIF($E$224:$E$427,$O544,V$224:V$427)-SUMIF($E$14:$E$217,$O544,V$14:V$217))*'Discount Factors'!V$13)-V$520</f>
        <v>0</v>
      </c>
      <c r="W544" s="161">
        <f>((SUMIF($E$224:$E$427,$O544,W$224:W$427)-SUMIF($E$14:$E$217,$O544,W$14:W$217))*'Discount Factors'!W$13)-W$520</f>
        <v>0</v>
      </c>
      <c r="X544" s="161">
        <f>((SUMIF($E$224:$E$427,$O544,X$224:X$427)-SUMIF($E$14:$E$217,$O544,X$14:X$217))*'Discount Factors'!X$13)-X$520</f>
        <v>0</v>
      </c>
      <c r="Y544" s="161">
        <f>((SUMIF($E$224:$E$427,$O544,Y$224:Y$427)-SUMIF($E$14:$E$217,$O544,Y$14:Y$217))*'Discount Factors'!Y$13)-Y$520</f>
        <v>0</v>
      </c>
      <c r="Z544" s="161">
        <f>((SUMIF($E$224:$E$427,$O544,Z$224:Z$427)-SUMIF($E$14:$E$217,$O544,Z$14:Z$217))*'Discount Factors'!Z$13)-Z$520</f>
        <v>0</v>
      </c>
      <c r="AA544" s="161">
        <f>((SUMIF($E$224:$E$427,$O544,AA$224:AA$427)-SUMIF($E$14:$E$217,$O544,AA$14:AA$217))*'Discount Factors'!AA$13)-AA$520</f>
        <v>0</v>
      </c>
      <c r="AB544" s="161">
        <f>((SUMIF($E$224:$E$427,$O544,AB$224:AB$427)-SUMIF($E$14:$E$217,$O544,AB$14:AB$217))*'Discount Factors'!AB$13)-AB$520</f>
        <v>0</v>
      </c>
      <c r="AC544" s="161">
        <f>((SUMIF($E$224:$E$427,$O544,AC$224:AC$427)-SUMIF($E$14:$E$217,$O544,AC$14:AC$217))*'Discount Factors'!AC$13)-AC$520</f>
        <v>0</v>
      </c>
      <c r="AD544" s="161">
        <f>((SUMIF($E$224:$E$427,$O544,AD$224:AD$427)-SUMIF($E$14:$E$217,$O544,AD$14:AD$217))*'Discount Factors'!AD$13)-AD$520</f>
        <v>0</v>
      </c>
      <c r="AE544" s="161">
        <f>((SUMIF($E$224:$E$427,$O544,AE$224:AE$427)-SUMIF($E$14:$E$217,$O544,AE$14:AE$217))*'Discount Factors'!AE$13)-AE$520</f>
        <v>0</v>
      </c>
      <c r="AF544" s="161">
        <f>((SUMIF($E$224:$E$427,$O544,AF$224:AF$427)-SUMIF($E$14:$E$217,$O544,AF$14:AF$217))*'Discount Factors'!AF$13)-AF$520</f>
        <v>0</v>
      </c>
      <c r="AG544" s="161">
        <f>((SUMIF($E$224:$E$427,$O544,AG$224:AG$427)-SUMIF($E$14:$E$217,$O544,AG$14:AG$217))*'Discount Factors'!AG$13)-AG$520</f>
        <v>0</v>
      </c>
      <c r="AH544" s="161">
        <f>((SUMIF($E$224:$E$427,$O544,AH$224:AH$427)-SUMIF($E$14:$E$217,$O544,AH$14:AH$217))*'Discount Factors'!AH$13)-AH$520</f>
        <v>0</v>
      </c>
      <c r="AI544" s="161">
        <f>((SUMIF($E$224:$E$427,$O544,AI$224:AI$427)-SUMIF($E$14:$E$217,$O544,AI$14:AI$217))*'Discount Factors'!AI$13)-AI$520</f>
        <v>0</v>
      </c>
      <c r="AJ544" s="161">
        <f>((SUMIF($E$224:$E$427,$O544,AJ$224:AJ$427)-SUMIF($E$14:$E$217,$O544,AJ$14:AJ$217))*'Discount Factors'!AJ$13)-AJ$520</f>
        <v>0</v>
      </c>
      <c r="AK544" s="161">
        <f>((SUMIF($E$224:$E$427,$O544,AK$224:AK$427)-SUMIF($E$14:$E$217,$O544,AK$14:AK$217))*'Discount Factors'!AK$13)-AK$520</f>
        <v>0</v>
      </c>
      <c r="AL544" s="161">
        <f>((SUMIF($E$224:$E$427,$O544,AL$224:AL$427)-SUMIF($E$14:$E$217,$O544,AL$14:AL$217))*'Discount Factors'!AL$13)-AL$520</f>
        <v>0</v>
      </c>
      <c r="AM544" s="161">
        <f>((SUMIF($E$224:$E$427,$O544,AM$224:AM$427)-SUMIF($E$14:$E$217,$O544,AM$14:AM$217))*'Discount Factors'!AM$13)-AM$520</f>
        <v>0</v>
      </c>
      <c r="AN544" s="161">
        <f>((SUMIF($E$224:$E$427,$O544,AN$224:AN$427)-SUMIF($E$14:$E$217,$O544,AN$14:AN$217))*'Discount Factors'!AN$13)-AN$520</f>
        <v>0</v>
      </c>
      <c r="AO544" s="161">
        <f>((SUMIF($E$224:$E$427,$O544,AO$224:AO$427)-SUMIF($E$14:$E$217,$O544,AO$14:AO$217))*'Discount Factors'!AO$13)-AO$520</f>
        <v>0</v>
      </c>
      <c r="AP544" s="161">
        <f>((SUMIF($E$224:$E$427,$O544,AP$224:AP$427)-SUMIF($E$14:$E$217,$O544,AP$14:AP$217))*'Discount Factors'!AP$13)-AP$520</f>
        <v>0</v>
      </c>
      <c r="AQ544" s="161">
        <f>((SUMIF($E$224:$E$427,$O544,AQ$224:AQ$427)-SUMIF($E$14:$E$217,$O544,AQ$14:AQ$217))*'Discount Factors'!AQ$13)-AQ$520</f>
        <v>0</v>
      </c>
      <c r="AR544" s="161">
        <f>((SUMIF($E$224:$E$427,$O544,AR$224:AR$427)-SUMIF($E$14:$E$217,$O544,AR$14:AR$217))*'Discount Factors'!AR$13)-AR$520</f>
        <v>0</v>
      </c>
      <c r="AS544" s="161">
        <f>((SUMIF($E$224:$E$427,$O544,AS$224:AS$427)-SUMIF($E$14:$E$217,$O544,AS$14:AS$217))*'Discount Factors'!AS$13)-AS$520</f>
        <v>0</v>
      </c>
      <c r="AT544" s="161">
        <f>((SUMIF($E$224:$E$427,$O544,AT$224:AT$427)-SUMIF($E$14:$E$217,$O544,AT$14:AT$217))*'Discount Factors'!AT$13)-AT$520</f>
        <v>0</v>
      </c>
      <c r="AU544" s="161">
        <f>((SUMIF($E$224:$E$427,$O544,AU$224:AU$427)-SUMIF($E$14:$E$217,$O544,AU$14:AU$217))*'Discount Factors'!AU$13)-AU$520</f>
        <v>0</v>
      </c>
      <c r="AV544" s="161">
        <f>((SUMIF($E$224:$E$427,$O544,AV$224:AV$427)-SUMIF($E$14:$E$217,$O544,AV$14:AV$217))*'Discount Factors'!AV$13)-AV$520</f>
        <v>0</v>
      </c>
      <c r="AW544" s="161">
        <f>((SUMIF($E$224:$E$427,$O544,AW$224:AW$427)-SUMIF($E$14:$E$217,$O544,AW$14:AW$217))*'Discount Factors'!AW$13)-AW$520</f>
        <v>0</v>
      </c>
      <c r="AX544" s="161">
        <f>((SUMIF($E$224:$E$427,$O544,AX$224:AX$427)-SUMIF($E$14:$E$217,$O544,AX$14:AX$217))*'Discount Factors'!AX$13)-AX$520</f>
        <v>0</v>
      </c>
      <c r="AY544" s="161">
        <f>((SUMIF($E$224:$E$427,$O544,AY$224:AY$427)-SUMIF($E$14:$E$217,$O544,AY$14:AY$217))*'Discount Factors'!AY$13)-AY$520</f>
        <v>0</v>
      </c>
      <c r="AZ544" s="161">
        <f>((SUMIF($E$224:$E$427,$O544,AZ$224:AZ$427)-SUMIF($E$14:$E$217,$O544,AZ$14:AZ$217))*'Discount Factors'!AZ$13)-AZ$520</f>
        <v>0</v>
      </c>
      <c r="BA544" s="161">
        <f>((SUMIF($E$224:$E$427,$O544,BA$224:BA$427)-SUMIF($E$14:$E$217,$O544,BA$14:BA$217))*'Discount Factors'!BA$13)-BA$520</f>
        <v>0</v>
      </c>
      <c r="BB544" s="161">
        <f>((SUMIF($E$224:$E$427,$O544,BB$224:BB$427)-SUMIF($E$14:$E$217,$O544,BB$14:BB$217))*'Discount Factors'!BB$13)-BB$520</f>
        <v>0</v>
      </c>
      <c r="BC544" s="161">
        <f>((SUMIF($E$224:$E$427,$O544,BC$224:BC$427)-SUMIF($E$14:$E$217,$O544,BC$14:BC$217))*'Discount Factors'!BC$13)-BC$520</f>
        <v>0</v>
      </c>
      <c r="BD544" s="161">
        <f>((SUMIF($E$224:$E$427,$O544,BD$224:BD$427)-SUMIF($E$14:$E$217,$O544,BD$14:BD$217))*'Discount Factors'!BD$13)-BD$520</f>
        <v>0</v>
      </c>
      <c r="BE544" s="161">
        <f>((SUMIF($E$224:$E$427,$O544,BE$224:BE$427)-SUMIF($E$14:$E$217,$O544,BE$14:BE$217))*'Discount Factors'!BE$13)-BE$520</f>
        <v>0</v>
      </c>
      <c r="BF544" s="161">
        <f>((SUMIF($E$224:$E$427,$O544,BF$224:BF$427)-SUMIF($E$14:$E$217,$O544,BF$14:BF$217))*'Discount Factors'!BF$13)-BF$520</f>
        <v>0</v>
      </c>
      <c r="BG544" s="161">
        <f>((SUMIF($E$224:$E$427,$O544,BG$224:BG$427)-SUMIF($E$14:$E$217,$O544,BG$14:BG$217))*'Discount Factors'!BG$13)-BG$520</f>
        <v>0</v>
      </c>
      <c r="BH544" s="161">
        <f>((SUMIF($E$224:$E$427,$O544,BH$224:BH$427)-SUMIF($E$14:$E$217,$O544,BH$14:BH$217))*'Discount Factors'!BH$13)-BH$520</f>
        <v>0</v>
      </c>
      <c r="BI544" s="161">
        <f>((SUMIF($E$224:$E$427,$O544,BI$224:BI$427)-SUMIF($E$14:$E$217,$O544,BI$14:BI$217))*'Discount Factors'!BI$13)-BI$520</f>
        <v>0</v>
      </c>
      <c r="BJ544" s="161">
        <f>((SUMIF($E$224:$E$427,$O544,BJ$224:BJ$427)-SUMIF($E$14:$E$217,$O544,BJ$14:BJ$217))*'Discount Factors'!BJ$13)-BJ$520</f>
        <v>0</v>
      </c>
      <c r="BK544" s="161">
        <f>((SUMIF($E$224:$E$427,$O544,BK$224:BK$427)-SUMIF($E$14:$E$217,$O544,BK$14:BK$217))*'Discount Factors'!BK$13)-BK$520</f>
        <v>0</v>
      </c>
      <c r="BL544" s="161">
        <f>((SUMIF($E$224:$E$427,$O544,BL$224:BL$427)-SUMIF($E$14:$E$217,$O544,BL$14:BL$217))*'Discount Factors'!BL$13)-BL$520</f>
        <v>0</v>
      </c>
      <c r="BM544" s="161">
        <f>((SUMIF($E$224:$E$427,$O544,BM$224:BM$427)-SUMIF($E$14:$E$217,$O544,BM$14:BM$217))*'Discount Factors'!BM$13)-BM$520</f>
        <v>0</v>
      </c>
      <c r="BN544" s="161">
        <f>((SUMIF($E$224:$E$427,$O544,BN$224:BN$427)-SUMIF($E$14:$E$217,$O544,BN$14:BN$217))*'Discount Factors'!BN$13)-BN$520</f>
        <v>0</v>
      </c>
      <c r="BO544" s="161">
        <f>((SUMIF($E$224:$E$427,$O544,BO$224:BO$427)-SUMIF($E$14:$E$217,$O544,BO$14:BO$217))*'Discount Factors'!BO$13)-BO$520</f>
        <v>0</v>
      </c>
      <c r="BP544" s="161">
        <f>((SUMIF($E$224:$E$427,$O544,BP$224:BP$427)-SUMIF($E$14:$E$217,$O544,BP$14:BP$217))*'Discount Factors'!BP$13)-BP$520</f>
        <v>0</v>
      </c>
      <c r="BQ544" s="161">
        <f>((SUMIF($E$224:$E$427,$O544,BQ$224:BQ$427)-SUMIF($E$14:$E$217,$O544,BQ$14:BQ$217))*'Discount Factors'!BQ$13)-BQ$520</f>
        <v>0</v>
      </c>
      <c r="BR544" s="161">
        <f>((SUMIF($E$224:$E$427,$O544,BR$224:BR$427)-SUMIF($E$14:$E$217,$O544,BR$14:BR$217))*'Discount Factors'!BR$13)-BR$520</f>
        <v>0</v>
      </c>
      <c r="BS544" s="161">
        <f>((SUMIF($E$224:$E$427,$O544,BS$224:BS$427)-SUMIF($E$14:$E$217,$O544,BS$14:BS$217))*'Discount Factors'!BS$13)-BS$520</f>
        <v>0</v>
      </c>
      <c r="BT544" s="161">
        <f>((SUMIF($E$224:$E$427,$O544,BT$224:BT$427)-SUMIF($E$14:$E$217,$O544,BT$14:BT$217))*'Discount Factors'!BT$13)-BT$520</f>
        <v>0</v>
      </c>
      <c r="BU544" s="161">
        <f>((SUMIF($E$224:$E$427,$O544,BU$224:BU$427)-SUMIF($E$14:$E$217,$O544,BU$14:BU$217))*'Discount Factors'!BU$13)-BU$520</f>
        <v>0</v>
      </c>
      <c r="BV544" s="161">
        <f>((SUMIF($E$224:$E$427,$O544,BV$224:BV$427)-SUMIF($E$14:$E$217,$O544,BV$14:BV$217))*'Discount Factors'!BV$13)-BV$520</f>
        <v>0</v>
      </c>
      <c r="BW544" s="161">
        <f>((SUMIF($E$224:$E$427,$O544,BW$224:BW$427)-SUMIF($E$14:$E$217,$O544,BW$14:BW$217))*'Discount Factors'!BW$13)-BW$520</f>
        <v>0</v>
      </c>
      <c r="BX544" s="161">
        <f>((SUMIF($E$224:$E$427,$O544,BX$224:BX$427)-SUMIF($E$14:$E$217,$O544,BX$14:BX$217))*'Discount Factors'!BX$13)-BX$520</f>
        <v>0</v>
      </c>
      <c r="BY544" s="161">
        <f>((SUMIF($E$224:$E$427,$O544,BY$224:BY$427)-SUMIF($E$14:$E$217,$O544,BY$14:BY$217))*'Discount Factors'!BY$13)-BY$520</f>
        <v>0</v>
      </c>
      <c r="BZ544" s="161">
        <f>((SUMIF($E$224:$E$427,$O544,BZ$224:BZ$427)-SUMIF($E$14:$E$217,$O544,BZ$14:BZ$217))*'Discount Factors'!BZ$13)-BZ$520</f>
        <v>0</v>
      </c>
      <c r="CA544" s="161">
        <f>((SUMIF($E$224:$E$427,$O544,CA$224:CA$427)-SUMIF($E$14:$E$217,$O544,CA$14:CA$217))*'Discount Factors'!CA$13)-CA$520</f>
        <v>0</v>
      </c>
      <c r="CB544" s="161">
        <f>((SUMIF($E$224:$E$427,$O544,CB$224:CB$427)-SUMIF($E$14:$E$217,$O544,CB$14:CB$217))*'Discount Factors'!CB$13)-CB$520</f>
        <v>0</v>
      </c>
      <c r="CC544" s="161">
        <f>((SUMIF($E$224:$E$427,$O544,CC$224:CC$427)-SUMIF($E$14:$E$217,$O544,CC$14:CC$217))*'Discount Factors'!CC$13)-CC$520</f>
        <v>0</v>
      </c>
      <c r="CD544" s="161">
        <f>((SUMIF($E$224:$E$427,$O544,CD$224:CD$427)-SUMIF($E$14:$E$217,$O544,CD$14:CD$217))*'Discount Factors'!CD$13)-CD$520</f>
        <v>0</v>
      </c>
      <c r="CE544" s="161">
        <f>((SUMIF($E$224:$E$427,$O544,CE$224:CE$427)-SUMIF($E$14:$E$217,$O544,CE$14:CE$217))*'Discount Factors'!CE$13)-CE$520</f>
        <v>0</v>
      </c>
      <c r="CF544" s="161">
        <f>((SUMIF($E$224:$E$427,$O544,CF$224:CF$427)-SUMIF($E$14:$E$217,$O544,CF$14:CF$217))*'Discount Factors'!CF$13)-CF$520</f>
        <v>0</v>
      </c>
      <c r="CG544" s="161">
        <f>((SUMIF($E$224:$E$427,$O544,CG$224:CG$427)-SUMIF($E$14:$E$217,$O544,CG$14:CG$217))*'Discount Factors'!CG$13)-CG$520</f>
        <v>0</v>
      </c>
      <c r="CH544" s="161">
        <f>((SUMIF($E$224:$E$427,$O544,CH$224:CH$427)-SUMIF($E$14:$E$217,$O544,CH$14:CH$217))*'Discount Factors'!CH$13)-CH$520</f>
        <v>0</v>
      </c>
      <c r="CI544" s="161">
        <f>((SUMIF($E$224:$E$427,$O544,CI$224:CI$427)-SUMIF($E$14:$E$217,$O544,CI$14:CI$217))*'Discount Factors'!CI$13)-CI$520</f>
        <v>0</v>
      </c>
      <c r="CJ544" s="161">
        <f>((SUMIF($E$224:$E$427,$O544,CJ$224:CJ$427)-SUMIF($E$14:$E$217,$O544,CJ$14:CJ$217))*'Discount Factors'!CJ$13)-CJ$520</f>
        <v>0</v>
      </c>
      <c r="CK544" s="161">
        <f>((SUMIF($E$224:$E$427,$O544,CK$224:CK$427)-SUMIF($E$14:$E$217,$O544,CK$14:CK$217))*'Discount Factors'!CK$13)-CK$520</f>
        <v>0</v>
      </c>
      <c r="CL544" s="161">
        <f>((SUMIF($E$224:$E$427,$O544,CL$224:CL$427)-SUMIF($E$14:$E$217,$O544,CL$14:CL$217))*'Discount Factors'!CL$13)-CL$520</f>
        <v>0</v>
      </c>
      <c r="CM544" s="161">
        <f>((SUMIF($E$224:$E$427,$O544,CM$224:CM$427)-SUMIF($E$14:$E$217,$O544,CM$14:CM$217))*'Discount Factors'!CM$13)-CM$520</f>
        <v>0</v>
      </c>
      <c r="CN544" s="161">
        <f>((SUMIF($E$224:$E$427,$O544,CN$224:CN$427)-SUMIF($E$14:$E$217,$O544,CN$14:CN$217))*'Discount Factors'!CN$13)-CN$520</f>
        <v>0</v>
      </c>
      <c r="CO544" s="161">
        <f>((SUMIF($E$224:$E$427,$O544,CO$224:CO$427)-SUMIF($E$14:$E$217,$O544,CO$14:CO$217))*'Discount Factors'!CO$13)-CO$520</f>
        <v>0</v>
      </c>
      <c r="CP544" s="161">
        <f>((SUMIF($E$224:$E$427,$O544,CP$224:CP$427)-SUMIF($E$14:$E$217,$O544,CP$14:CP$217))*'Discount Factors'!CP$13)-CP$520</f>
        <v>0</v>
      </c>
    </row>
    <row r="545" spans="15:94" x14ac:dyDescent="0.3">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c r="AS545" s="161"/>
      <c r="AT545" s="161"/>
      <c r="AU545" s="161"/>
      <c r="AV545" s="161"/>
      <c r="AW545" s="161"/>
      <c r="AX545" s="161"/>
      <c r="AY545" s="161"/>
      <c r="AZ545" s="161"/>
      <c r="BA545" s="161"/>
      <c r="BB545" s="161"/>
      <c r="BC545" s="161"/>
      <c r="BD545" s="161"/>
      <c r="BE545" s="161"/>
      <c r="BF545" s="161"/>
      <c r="BG545" s="161"/>
      <c r="BH545" s="161"/>
      <c r="BI545" s="161"/>
      <c r="BJ545" s="161"/>
      <c r="BK545" s="161"/>
      <c r="BL545" s="161"/>
      <c r="BM545" s="161"/>
      <c r="BN545" s="161"/>
      <c r="BO545" s="161"/>
      <c r="BP545" s="161"/>
      <c r="BQ545" s="161"/>
      <c r="BR545" s="161"/>
      <c r="BS545" s="161"/>
      <c r="BT545" s="161"/>
      <c r="BU545" s="161"/>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161"/>
    </row>
    <row r="546" spans="15:94" x14ac:dyDescent="0.3">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161"/>
      <c r="BB546" s="161"/>
      <c r="BC546" s="161"/>
      <c r="BD546" s="161"/>
      <c r="BE546" s="161"/>
      <c r="BF546" s="161"/>
      <c r="BG546" s="161"/>
      <c r="BH546" s="161"/>
      <c r="BI546" s="161"/>
      <c r="BJ546" s="161"/>
      <c r="BK546" s="161"/>
      <c r="BL546" s="161"/>
      <c r="BM546" s="161"/>
      <c r="BN546" s="161"/>
      <c r="BO546" s="161"/>
      <c r="BP546" s="161"/>
      <c r="BQ546" s="161"/>
      <c r="BR546" s="161"/>
      <c r="BS546" s="161"/>
      <c r="BT546" s="161"/>
      <c r="BU546" s="161"/>
      <c r="BV546" s="161"/>
      <c r="BW546" s="161"/>
      <c r="BX546" s="161"/>
      <c r="BY546" s="161"/>
      <c r="BZ546" s="161"/>
      <c r="CA546" s="161"/>
      <c r="CB546" s="161"/>
      <c r="CC546" s="161"/>
      <c r="CD546" s="161"/>
      <c r="CE546" s="161"/>
      <c r="CF546" s="161"/>
      <c r="CG546" s="161"/>
      <c r="CH546" s="161"/>
      <c r="CI546" s="161"/>
      <c r="CJ546" s="161"/>
      <c r="CK546" s="161"/>
      <c r="CL546" s="161"/>
      <c r="CM546" s="161"/>
      <c r="CN546" s="161"/>
      <c r="CO546" s="161"/>
      <c r="CP546" s="161"/>
    </row>
    <row r="547" spans="15:94" x14ac:dyDescent="0.3">
      <c r="P547" s="161"/>
      <c r="Q547" s="161"/>
      <c r="R547" s="161"/>
      <c r="S547" s="161"/>
      <c r="T547" s="161"/>
      <c r="U547" s="161"/>
      <c r="V547" s="161"/>
      <c r="W547" s="161"/>
      <c r="X547" s="161"/>
      <c r="Y547" s="161"/>
      <c r="Z547" s="161"/>
      <c r="AA547" s="161"/>
      <c r="AB547" s="161"/>
      <c r="AC547" s="161"/>
      <c r="AD547" s="161"/>
      <c r="AE547" s="161"/>
      <c r="AF547" s="161"/>
      <c r="AG547" s="161"/>
      <c r="AH547" s="161"/>
      <c r="AI547" s="161"/>
      <c r="AJ547" s="161"/>
      <c r="AK547" s="161"/>
      <c r="AL547" s="161"/>
      <c r="AM547" s="161"/>
      <c r="AN547" s="161"/>
      <c r="AO547" s="161"/>
      <c r="AP547" s="161"/>
      <c r="AQ547" s="161"/>
      <c r="AR547" s="161"/>
      <c r="AS547" s="161"/>
      <c r="AT547" s="161"/>
      <c r="AU547" s="161"/>
      <c r="AV547" s="161"/>
      <c r="AW547" s="161"/>
      <c r="AX547" s="161"/>
      <c r="AY547" s="161"/>
      <c r="AZ547" s="161"/>
      <c r="BA547" s="161"/>
      <c r="BB547" s="161"/>
      <c r="BC547" s="161"/>
      <c r="BD547" s="161"/>
      <c r="BE547" s="161"/>
      <c r="BF547" s="161"/>
      <c r="BG547" s="161"/>
      <c r="BH547" s="161"/>
      <c r="BI547" s="161"/>
      <c r="BJ547" s="161"/>
      <c r="BK547" s="161"/>
      <c r="BL547" s="161"/>
      <c r="BM547" s="161"/>
      <c r="BN547" s="161"/>
      <c r="BO547" s="161"/>
      <c r="BP547" s="161"/>
      <c r="BQ547" s="161"/>
      <c r="BR547" s="161"/>
      <c r="BS547" s="161"/>
      <c r="BT547" s="161"/>
      <c r="BU547" s="161"/>
      <c r="BV547" s="161"/>
      <c r="BW547" s="161"/>
      <c r="BX547" s="161"/>
      <c r="BY547" s="161"/>
      <c r="BZ547" s="161"/>
      <c r="CA547" s="161"/>
      <c r="CB547" s="161"/>
      <c r="CC547" s="161"/>
      <c r="CD547" s="161"/>
      <c r="CE547" s="161"/>
      <c r="CF547" s="161"/>
      <c r="CG547" s="161"/>
      <c r="CH547" s="161"/>
      <c r="CI547" s="161"/>
      <c r="CJ547" s="161"/>
      <c r="CK547" s="161"/>
      <c r="CL547" s="161"/>
      <c r="CM547" s="161"/>
      <c r="CN547" s="161"/>
      <c r="CO547" s="161"/>
      <c r="CP547" s="161"/>
    </row>
    <row r="548" spans="15:94" x14ac:dyDescent="0.3">
      <c r="O548" s="2" t="str">
        <f>Lists!$B$11</f>
        <v>Option 7</v>
      </c>
      <c r="P548" s="161">
        <f>((SUMIF($E$224:$E$427,$O548,P$224:P$427)-SUMIF($E$14:$E$217,$O548,P$14:P$217))*'Discount Factors'!P$13)-P$520</f>
        <v>0</v>
      </c>
      <c r="Q548" s="161">
        <f>((SUMIF($E$224:$E$427,$O548,Q$224:Q$427)-SUMIF($E$14:$E$217,$O548,Q$14:Q$217))*'Discount Factors'!Q$13)-Q$520</f>
        <v>0</v>
      </c>
      <c r="R548" s="161">
        <f>((SUMIF($E$224:$E$427,$O548,R$224:R$427)-SUMIF($E$14:$E$217,$O548,R$14:R$217))*'Discount Factors'!R$13)-R$520</f>
        <v>0</v>
      </c>
      <c r="S548" s="161">
        <f>((SUMIF($E$224:$E$427,$O548,S$224:S$427)-SUMIF($E$14:$E$217,$O548,S$14:S$217))*'Discount Factors'!S$13)-S$520</f>
        <v>0</v>
      </c>
      <c r="T548" s="161">
        <f>((SUMIF($E$224:$E$427,$O548,T$224:T$427)-SUMIF($E$14:$E$217,$O548,T$14:T$217))*'Discount Factors'!T$13)-T$520</f>
        <v>0</v>
      </c>
      <c r="U548" s="161">
        <f>((SUMIF($E$224:$E$427,$O548,U$224:U$427)-SUMIF($E$14:$E$217,$O548,U$14:U$217))*'Discount Factors'!U$13)-U$520</f>
        <v>0</v>
      </c>
      <c r="V548" s="161">
        <f>((SUMIF($E$224:$E$427,$O548,V$224:V$427)-SUMIF($E$14:$E$217,$O548,V$14:V$217))*'Discount Factors'!V$13)-V$520</f>
        <v>0</v>
      </c>
      <c r="W548" s="161">
        <f>((SUMIF($E$224:$E$427,$O548,W$224:W$427)-SUMIF($E$14:$E$217,$O548,W$14:W$217))*'Discount Factors'!W$13)-W$520</f>
        <v>0</v>
      </c>
      <c r="X548" s="161">
        <f>((SUMIF($E$224:$E$427,$O548,X$224:X$427)-SUMIF($E$14:$E$217,$O548,X$14:X$217))*'Discount Factors'!X$13)-X$520</f>
        <v>0</v>
      </c>
      <c r="Y548" s="161">
        <f>((SUMIF($E$224:$E$427,$O548,Y$224:Y$427)-SUMIF($E$14:$E$217,$O548,Y$14:Y$217))*'Discount Factors'!Y$13)-Y$520</f>
        <v>0</v>
      </c>
      <c r="Z548" s="161">
        <f>((SUMIF($E$224:$E$427,$O548,Z$224:Z$427)-SUMIF($E$14:$E$217,$O548,Z$14:Z$217))*'Discount Factors'!Z$13)-Z$520</f>
        <v>0</v>
      </c>
      <c r="AA548" s="161">
        <f>((SUMIF($E$224:$E$427,$O548,AA$224:AA$427)-SUMIF($E$14:$E$217,$O548,AA$14:AA$217))*'Discount Factors'!AA$13)-AA$520</f>
        <v>0</v>
      </c>
      <c r="AB548" s="161">
        <f>((SUMIF($E$224:$E$427,$O548,AB$224:AB$427)-SUMIF($E$14:$E$217,$O548,AB$14:AB$217))*'Discount Factors'!AB$13)-AB$520</f>
        <v>0</v>
      </c>
      <c r="AC548" s="161">
        <f>((SUMIF($E$224:$E$427,$O548,AC$224:AC$427)-SUMIF($E$14:$E$217,$O548,AC$14:AC$217))*'Discount Factors'!AC$13)-AC$520</f>
        <v>0</v>
      </c>
      <c r="AD548" s="161">
        <f>((SUMIF($E$224:$E$427,$O548,AD$224:AD$427)-SUMIF($E$14:$E$217,$O548,AD$14:AD$217))*'Discount Factors'!AD$13)-AD$520</f>
        <v>0</v>
      </c>
      <c r="AE548" s="161">
        <f>((SUMIF($E$224:$E$427,$O548,AE$224:AE$427)-SUMIF($E$14:$E$217,$O548,AE$14:AE$217))*'Discount Factors'!AE$13)-AE$520</f>
        <v>0</v>
      </c>
      <c r="AF548" s="161">
        <f>((SUMIF($E$224:$E$427,$O548,AF$224:AF$427)-SUMIF($E$14:$E$217,$O548,AF$14:AF$217))*'Discount Factors'!AF$13)-AF$520</f>
        <v>0</v>
      </c>
      <c r="AG548" s="161">
        <f>((SUMIF($E$224:$E$427,$O548,AG$224:AG$427)-SUMIF($E$14:$E$217,$O548,AG$14:AG$217))*'Discount Factors'!AG$13)-AG$520</f>
        <v>0</v>
      </c>
      <c r="AH548" s="161">
        <f>((SUMIF($E$224:$E$427,$O548,AH$224:AH$427)-SUMIF($E$14:$E$217,$O548,AH$14:AH$217))*'Discount Factors'!AH$13)-AH$520</f>
        <v>0</v>
      </c>
      <c r="AI548" s="161">
        <f>((SUMIF($E$224:$E$427,$O548,AI$224:AI$427)-SUMIF($E$14:$E$217,$O548,AI$14:AI$217))*'Discount Factors'!AI$13)-AI$520</f>
        <v>0</v>
      </c>
      <c r="AJ548" s="161">
        <f>((SUMIF($E$224:$E$427,$O548,AJ$224:AJ$427)-SUMIF($E$14:$E$217,$O548,AJ$14:AJ$217))*'Discount Factors'!AJ$13)-AJ$520</f>
        <v>0</v>
      </c>
      <c r="AK548" s="161">
        <f>((SUMIF($E$224:$E$427,$O548,AK$224:AK$427)-SUMIF($E$14:$E$217,$O548,AK$14:AK$217))*'Discount Factors'!AK$13)-AK$520</f>
        <v>0</v>
      </c>
      <c r="AL548" s="161">
        <f>((SUMIF($E$224:$E$427,$O548,AL$224:AL$427)-SUMIF($E$14:$E$217,$O548,AL$14:AL$217))*'Discount Factors'!AL$13)-AL$520</f>
        <v>0</v>
      </c>
      <c r="AM548" s="161">
        <f>((SUMIF($E$224:$E$427,$O548,AM$224:AM$427)-SUMIF($E$14:$E$217,$O548,AM$14:AM$217))*'Discount Factors'!AM$13)-AM$520</f>
        <v>0</v>
      </c>
      <c r="AN548" s="161">
        <f>((SUMIF($E$224:$E$427,$O548,AN$224:AN$427)-SUMIF($E$14:$E$217,$O548,AN$14:AN$217))*'Discount Factors'!AN$13)-AN$520</f>
        <v>0</v>
      </c>
      <c r="AO548" s="161">
        <f>((SUMIF($E$224:$E$427,$O548,AO$224:AO$427)-SUMIF($E$14:$E$217,$O548,AO$14:AO$217))*'Discount Factors'!AO$13)-AO$520</f>
        <v>0</v>
      </c>
      <c r="AP548" s="161">
        <f>((SUMIF($E$224:$E$427,$O548,AP$224:AP$427)-SUMIF($E$14:$E$217,$O548,AP$14:AP$217))*'Discount Factors'!AP$13)-AP$520</f>
        <v>0</v>
      </c>
      <c r="AQ548" s="161">
        <f>((SUMIF($E$224:$E$427,$O548,AQ$224:AQ$427)-SUMIF($E$14:$E$217,$O548,AQ$14:AQ$217))*'Discount Factors'!AQ$13)-AQ$520</f>
        <v>0</v>
      </c>
      <c r="AR548" s="161">
        <f>((SUMIF($E$224:$E$427,$O548,AR$224:AR$427)-SUMIF($E$14:$E$217,$O548,AR$14:AR$217))*'Discount Factors'!AR$13)-AR$520</f>
        <v>0</v>
      </c>
      <c r="AS548" s="161">
        <f>((SUMIF($E$224:$E$427,$O548,AS$224:AS$427)-SUMIF($E$14:$E$217,$O548,AS$14:AS$217))*'Discount Factors'!AS$13)-AS$520</f>
        <v>0</v>
      </c>
      <c r="AT548" s="161">
        <f>((SUMIF($E$224:$E$427,$O548,AT$224:AT$427)-SUMIF($E$14:$E$217,$O548,AT$14:AT$217))*'Discount Factors'!AT$13)-AT$520</f>
        <v>0</v>
      </c>
      <c r="AU548" s="161">
        <f>((SUMIF($E$224:$E$427,$O548,AU$224:AU$427)-SUMIF($E$14:$E$217,$O548,AU$14:AU$217))*'Discount Factors'!AU$13)-AU$520</f>
        <v>0</v>
      </c>
      <c r="AV548" s="161">
        <f>((SUMIF($E$224:$E$427,$O548,AV$224:AV$427)-SUMIF($E$14:$E$217,$O548,AV$14:AV$217))*'Discount Factors'!AV$13)-AV$520</f>
        <v>0</v>
      </c>
      <c r="AW548" s="161">
        <f>((SUMIF($E$224:$E$427,$O548,AW$224:AW$427)-SUMIF($E$14:$E$217,$O548,AW$14:AW$217))*'Discount Factors'!AW$13)-AW$520</f>
        <v>0</v>
      </c>
      <c r="AX548" s="161">
        <f>((SUMIF($E$224:$E$427,$O548,AX$224:AX$427)-SUMIF($E$14:$E$217,$O548,AX$14:AX$217))*'Discount Factors'!AX$13)-AX$520</f>
        <v>0</v>
      </c>
      <c r="AY548" s="161">
        <f>((SUMIF($E$224:$E$427,$O548,AY$224:AY$427)-SUMIF($E$14:$E$217,$O548,AY$14:AY$217))*'Discount Factors'!AY$13)-AY$520</f>
        <v>0</v>
      </c>
      <c r="AZ548" s="161">
        <f>((SUMIF($E$224:$E$427,$O548,AZ$224:AZ$427)-SUMIF($E$14:$E$217,$O548,AZ$14:AZ$217))*'Discount Factors'!AZ$13)-AZ$520</f>
        <v>0</v>
      </c>
      <c r="BA548" s="161">
        <f>((SUMIF($E$224:$E$427,$O548,BA$224:BA$427)-SUMIF($E$14:$E$217,$O548,BA$14:BA$217))*'Discount Factors'!BA$13)-BA$520</f>
        <v>0</v>
      </c>
      <c r="BB548" s="161">
        <f>((SUMIF($E$224:$E$427,$O548,BB$224:BB$427)-SUMIF($E$14:$E$217,$O548,BB$14:BB$217))*'Discount Factors'!BB$13)-BB$520</f>
        <v>0</v>
      </c>
      <c r="BC548" s="161">
        <f>((SUMIF($E$224:$E$427,$O548,BC$224:BC$427)-SUMIF($E$14:$E$217,$O548,BC$14:BC$217))*'Discount Factors'!BC$13)-BC$520</f>
        <v>0</v>
      </c>
      <c r="BD548" s="161">
        <f>((SUMIF($E$224:$E$427,$O548,BD$224:BD$427)-SUMIF($E$14:$E$217,$O548,BD$14:BD$217))*'Discount Factors'!BD$13)-BD$520</f>
        <v>0</v>
      </c>
      <c r="BE548" s="161">
        <f>((SUMIF($E$224:$E$427,$O548,BE$224:BE$427)-SUMIF($E$14:$E$217,$O548,BE$14:BE$217))*'Discount Factors'!BE$13)-BE$520</f>
        <v>0</v>
      </c>
      <c r="BF548" s="161">
        <f>((SUMIF($E$224:$E$427,$O548,BF$224:BF$427)-SUMIF($E$14:$E$217,$O548,BF$14:BF$217))*'Discount Factors'!BF$13)-BF$520</f>
        <v>0</v>
      </c>
      <c r="BG548" s="161">
        <f>((SUMIF($E$224:$E$427,$O548,BG$224:BG$427)-SUMIF($E$14:$E$217,$O548,BG$14:BG$217))*'Discount Factors'!BG$13)-BG$520</f>
        <v>0</v>
      </c>
      <c r="BH548" s="161">
        <f>((SUMIF($E$224:$E$427,$O548,BH$224:BH$427)-SUMIF($E$14:$E$217,$O548,BH$14:BH$217))*'Discount Factors'!BH$13)-BH$520</f>
        <v>0</v>
      </c>
      <c r="BI548" s="161">
        <f>((SUMIF($E$224:$E$427,$O548,BI$224:BI$427)-SUMIF($E$14:$E$217,$O548,BI$14:BI$217))*'Discount Factors'!BI$13)-BI$520</f>
        <v>0</v>
      </c>
      <c r="BJ548" s="161">
        <f>((SUMIF($E$224:$E$427,$O548,BJ$224:BJ$427)-SUMIF($E$14:$E$217,$O548,BJ$14:BJ$217))*'Discount Factors'!BJ$13)-BJ$520</f>
        <v>0</v>
      </c>
      <c r="BK548" s="161">
        <f>((SUMIF($E$224:$E$427,$O548,BK$224:BK$427)-SUMIF($E$14:$E$217,$O548,BK$14:BK$217))*'Discount Factors'!BK$13)-BK$520</f>
        <v>0</v>
      </c>
      <c r="BL548" s="161">
        <f>((SUMIF($E$224:$E$427,$O548,BL$224:BL$427)-SUMIF($E$14:$E$217,$O548,BL$14:BL$217))*'Discount Factors'!BL$13)-BL$520</f>
        <v>0</v>
      </c>
      <c r="BM548" s="161">
        <f>((SUMIF($E$224:$E$427,$O548,BM$224:BM$427)-SUMIF($E$14:$E$217,$O548,BM$14:BM$217))*'Discount Factors'!BM$13)-BM$520</f>
        <v>0</v>
      </c>
      <c r="BN548" s="161">
        <f>((SUMIF($E$224:$E$427,$O548,BN$224:BN$427)-SUMIF($E$14:$E$217,$O548,BN$14:BN$217))*'Discount Factors'!BN$13)-BN$520</f>
        <v>0</v>
      </c>
      <c r="BO548" s="161">
        <f>((SUMIF($E$224:$E$427,$O548,BO$224:BO$427)-SUMIF($E$14:$E$217,$O548,BO$14:BO$217))*'Discount Factors'!BO$13)-BO$520</f>
        <v>0</v>
      </c>
      <c r="BP548" s="161">
        <f>((SUMIF($E$224:$E$427,$O548,BP$224:BP$427)-SUMIF($E$14:$E$217,$O548,BP$14:BP$217))*'Discount Factors'!BP$13)-BP$520</f>
        <v>0</v>
      </c>
      <c r="BQ548" s="161">
        <f>((SUMIF($E$224:$E$427,$O548,BQ$224:BQ$427)-SUMIF($E$14:$E$217,$O548,BQ$14:BQ$217))*'Discount Factors'!BQ$13)-BQ$520</f>
        <v>0</v>
      </c>
      <c r="BR548" s="161">
        <f>((SUMIF($E$224:$E$427,$O548,BR$224:BR$427)-SUMIF($E$14:$E$217,$O548,BR$14:BR$217))*'Discount Factors'!BR$13)-BR$520</f>
        <v>0</v>
      </c>
      <c r="BS548" s="161">
        <f>((SUMIF($E$224:$E$427,$O548,BS$224:BS$427)-SUMIF($E$14:$E$217,$O548,BS$14:BS$217))*'Discount Factors'!BS$13)-BS$520</f>
        <v>0</v>
      </c>
      <c r="BT548" s="161">
        <f>((SUMIF($E$224:$E$427,$O548,BT$224:BT$427)-SUMIF($E$14:$E$217,$O548,BT$14:BT$217))*'Discount Factors'!BT$13)-BT$520</f>
        <v>0</v>
      </c>
      <c r="BU548" s="161">
        <f>((SUMIF($E$224:$E$427,$O548,BU$224:BU$427)-SUMIF($E$14:$E$217,$O548,BU$14:BU$217))*'Discount Factors'!BU$13)-BU$520</f>
        <v>0</v>
      </c>
      <c r="BV548" s="161">
        <f>((SUMIF($E$224:$E$427,$O548,BV$224:BV$427)-SUMIF($E$14:$E$217,$O548,BV$14:BV$217))*'Discount Factors'!BV$13)-BV$520</f>
        <v>0</v>
      </c>
      <c r="BW548" s="161">
        <f>((SUMIF($E$224:$E$427,$O548,BW$224:BW$427)-SUMIF($E$14:$E$217,$O548,BW$14:BW$217))*'Discount Factors'!BW$13)-BW$520</f>
        <v>0</v>
      </c>
      <c r="BX548" s="161">
        <f>((SUMIF($E$224:$E$427,$O548,BX$224:BX$427)-SUMIF($E$14:$E$217,$O548,BX$14:BX$217))*'Discount Factors'!BX$13)-BX$520</f>
        <v>0</v>
      </c>
      <c r="BY548" s="161">
        <f>((SUMIF($E$224:$E$427,$O548,BY$224:BY$427)-SUMIF($E$14:$E$217,$O548,BY$14:BY$217))*'Discount Factors'!BY$13)-BY$520</f>
        <v>0</v>
      </c>
      <c r="BZ548" s="161">
        <f>((SUMIF($E$224:$E$427,$O548,BZ$224:BZ$427)-SUMIF($E$14:$E$217,$O548,BZ$14:BZ$217))*'Discount Factors'!BZ$13)-BZ$520</f>
        <v>0</v>
      </c>
      <c r="CA548" s="161">
        <f>((SUMIF($E$224:$E$427,$O548,CA$224:CA$427)-SUMIF($E$14:$E$217,$O548,CA$14:CA$217))*'Discount Factors'!CA$13)-CA$520</f>
        <v>0</v>
      </c>
      <c r="CB548" s="161">
        <f>((SUMIF($E$224:$E$427,$O548,CB$224:CB$427)-SUMIF($E$14:$E$217,$O548,CB$14:CB$217))*'Discount Factors'!CB$13)-CB$520</f>
        <v>0</v>
      </c>
      <c r="CC548" s="161">
        <f>((SUMIF($E$224:$E$427,$O548,CC$224:CC$427)-SUMIF($E$14:$E$217,$O548,CC$14:CC$217))*'Discount Factors'!CC$13)-CC$520</f>
        <v>0</v>
      </c>
      <c r="CD548" s="161">
        <f>((SUMIF($E$224:$E$427,$O548,CD$224:CD$427)-SUMIF($E$14:$E$217,$O548,CD$14:CD$217))*'Discount Factors'!CD$13)-CD$520</f>
        <v>0</v>
      </c>
      <c r="CE548" s="161">
        <f>((SUMIF($E$224:$E$427,$O548,CE$224:CE$427)-SUMIF($E$14:$E$217,$O548,CE$14:CE$217))*'Discount Factors'!CE$13)-CE$520</f>
        <v>0</v>
      </c>
      <c r="CF548" s="161">
        <f>((SUMIF($E$224:$E$427,$O548,CF$224:CF$427)-SUMIF($E$14:$E$217,$O548,CF$14:CF$217))*'Discount Factors'!CF$13)-CF$520</f>
        <v>0</v>
      </c>
      <c r="CG548" s="161">
        <f>((SUMIF($E$224:$E$427,$O548,CG$224:CG$427)-SUMIF($E$14:$E$217,$O548,CG$14:CG$217))*'Discount Factors'!CG$13)-CG$520</f>
        <v>0</v>
      </c>
      <c r="CH548" s="161">
        <f>((SUMIF($E$224:$E$427,$O548,CH$224:CH$427)-SUMIF($E$14:$E$217,$O548,CH$14:CH$217))*'Discount Factors'!CH$13)-CH$520</f>
        <v>0</v>
      </c>
      <c r="CI548" s="161">
        <f>((SUMIF($E$224:$E$427,$O548,CI$224:CI$427)-SUMIF($E$14:$E$217,$O548,CI$14:CI$217))*'Discount Factors'!CI$13)-CI$520</f>
        <v>0</v>
      </c>
      <c r="CJ548" s="161">
        <f>((SUMIF($E$224:$E$427,$O548,CJ$224:CJ$427)-SUMIF($E$14:$E$217,$O548,CJ$14:CJ$217))*'Discount Factors'!CJ$13)-CJ$520</f>
        <v>0</v>
      </c>
      <c r="CK548" s="161">
        <f>((SUMIF($E$224:$E$427,$O548,CK$224:CK$427)-SUMIF($E$14:$E$217,$O548,CK$14:CK$217))*'Discount Factors'!CK$13)-CK$520</f>
        <v>0</v>
      </c>
      <c r="CL548" s="161">
        <f>((SUMIF($E$224:$E$427,$O548,CL$224:CL$427)-SUMIF($E$14:$E$217,$O548,CL$14:CL$217))*'Discount Factors'!CL$13)-CL$520</f>
        <v>0</v>
      </c>
      <c r="CM548" s="161">
        <f>((SUMIF($E$224:$E$427,$O548,CM$224:CM$427)-SUMIF($E$14:$E$217,$O548,CM$14:CM$217))*'Discount Factors'!CM$13)-CM$520</f>
        <v>0</v>
      </c>
      <c r="CN548" s="161">
        <f>((SUMIF($E$224:$E$427,$O548,CN$224:CN$427)-SUMIF($E$14:$E$217,$O548,CN$14:CN$217))*'Discount Factors'!CN$13)-CN$520</f>
        <v>0</v>
      </c>
      <c r="CO548" s="161">
        <f>((SUMIF($E$224:$E$427,$O548,CO$224:CO$427)-SUMIF($E$14:$E$217,$O548,CO$14:CO$217))*'Discount Factors'!CO$13)-CO$520</f>
        <v>0</v>
      </c>
      <c r="CP548" s="161">
        <f>((SUMIF($E$224:$E$427,$O548,CP$224:CP$427)-SUMIF($E$14:$E$217,$O548,CP$14:CP$217))*'Discount Factors'!CP$13)-CP$520</f>
        <v>0</v>
      </c>
    </row>
    <row r="549" spans="15:94" x14ac:dyDescent="0.3">
      <c r="P549" s="161"/>
      <c r="Q549" s="161"/>
      <c r="R549" s="161"/>
      <c r="S549" s="161"/>
      <c r="T549" s="161"/>
      <c r="U549" s="161"/>
      <c r="V549" s="161"/>
      <c r="W549" s="161"/>
      <c r="X549" s="161"/>
      <c r="Y549" s="161"/>
      <c r="Z549" s="161"/>
      <c r="AA549" s="161"/>
      <c r="AB549" s="161"/>
      <c r="AC549" s="161"/>
      <c r="AD549" s="161"/>
      <c r="AE549" s="161"/>
      <c r="AF549" s="161"/>
      <c r="AG549" s="161"/>
      <c r="AH549" s="161"/>
      <c r="AI549" s="161"/>
      <c r="AJ549" s="161"/>
      <c r="AK549" s="161"/>
      <c r="AL549" s="161"/>
      <c r="AM549" s="161"/>
      <c r="AN549" s="161"/>
      <c r="AO549" s="161"/>
      <c r="AP549" s="161"/>
      <c r="AQ549" s="161"/>
      <c r="AR549" s="161"/>
      <c r="AS549" s="161"/>
      <c r="AT549" s="161"/>
      <c r="AU549" s="161"/>
      <c r="AV549" s="161"/>
      <c r="AW549" s="161"/>
      <c r="AX549" s="161"/>
      <c r="AY549" s="161"/>
      <c r="AZ549" s="161"/>
      <c r="BA549" s="161"/>
      <c r="BB549" s="161"/>
      <c r="BC549" s="161"/>
      <c r="BD549" s="161"/>
      <c r="BE549" s="161"/>
      <c r="BF549" s="161"/>
      <c r="BG549" s="161"/>
      <c r="BH549" s="161"/>
      <c r="BI549" s="161"/>
      <c r="BJ549" s="161"/>
      <c r="BK549" s="161"/>
      <c r="BL549" s="161"/>
      <c r="BM549" s="161"/>
      <c r="BN549" s="161"/>
      <c r="BO549" s="161"/>
      <c r="BP549" s="161"/>
      <c r="BQ549" s="161"/>
      <c r="BR549" s="161"/>
      <c r="BS549" s="161"/>
      <c r="BT549" s="161"/>
      <c r="BU549" s="161"/>
      <c r="BV549" s="161"/>
      <c r="BW549" s="161"/>
      <c r="BX549" s="161"/>
      <c r="BY549" s="161"/>
      <c r="BZ549" s="161"/>
      <c r="CA549" s="161"/>
      <c r="CB549" s="161"/>
      <c r="CC549" s="161"/>
      <c r="CD549" s="161"/>
      <c r="CE549" s="161"/>
      <c r="CF549" s="161"/>
      <c r="CG549" s="161"/>
      <c r="CH549" s="161"/>
      <c r="CI549" s="161"/>
      <c r="CJ549" s="161"/>
      <c r="CK549" s="161"/>
      <c r="CL549" s="161"/>
      <c r="CM549" s="161"/>
      <c r="CN549" s="161"/>
      <c r="CO549" s="161"/>
      <c r="CP549" s="161"/>
    </row>
    <row r="550" spans="15:94" x14ac:dyDescent="0.3">
      <c r="P550" s="161"/>
      <c r="Q550" s="161"/>
      <c r="R550" s="161"/>
      <c r="S550" s="161"/>
      <c r="T550" s="161"/>
      <c r="U550" s="161"/>
      <c r="V550" s="161"/>
      <c r="W550" s="161"/>
      <c r="X550" s="161"/>
      <c r="Y550" s="161"/>
      <c r="Z550" s="161"/>
      <c r="AA550" s="161"/>
      <c r="AB550" s="161"/>
      <c r="AC550" s="161"/>
      <c r="AD550" s="161"/>
      <c r="AE550" s="161"/>
      <c r="AF550" s="161"/>
      <c r="AG550" s="161"/>
      <c r="AH550" s="161"/>
      <c r="AI550" s="161"/>
      <c r="AJ550" s="161"/>
      <c r="AK550" s="161"/>
      <c r="AL550" s="161"/>
      <c r="AM550" s="161"/>
      <c r="AN550" s="161"/>
      <c r="AO550" s="161"/>
      <c r="AP550" s="161"/>
      <c r="AQ550" s="161"/>
      <c r="AR550" s="161"/>
      <c r="AS550" s="161"/>
      <c r="AT550" s="161"/>
      <c r="AU550" s="161"/>
      <c r="AV550" s="161"/>
      <c r="AW550" s="161"/>
      <c r="AX550" s="161"/>
      <c r="AY550" s="161"/>
      <c r="AZ550" s="161"/>
      <c r="BA550" s="161"/>
      <c r="BB550" s="161"/>
      <c r="BC550" s="161"/>
      <c r="BD550" s="161"/>
      <c r="BE550" s="161"/>
      <c r="BF550" s="161"/>
      <c r="BG550" s="161"/>
      <c r="BH550" s="161"/>
      <c r="BI550" s="161"/>
      <c r="BJ550" s="161"/>
      <c r="BK550" s="161"/>
      <c r="BL550" s="161"/>
      <c r="BM550" s="161"/>
      <c r="BN550" s="161"/>
      <c r="BO550" s="161"/>
      <c r="BP550" s="161"/>
      <c r="BQ550" s="161"/>
      <c r="BR550" s="161"/>
      <c r="BS550" s="161"/>
      <c r="BT550" s="161"/>
      <c r="BU550" s="161"/>
      <c r="BV550" s="161"/>
      <c r="BW550" s="161"/>
      <c r="BX550" s="161"/>
      <c r="BY550" s="161"/>
      <c r="BZ550" s="161"/>
      <c r="CA550" s="161"/>
      <c r="CB550" s="161"/>
      <c r="CC550" s="161"/>
      <c r="CD550" s="161"/>
      <c r="CE550" s="161"/>
      <c r="CF550" s="161"/>
      <c r="CG550" s="161"/>
      <c r="CH550" s="161"/>
      <c r="CI550" s="161"/>
      <c r="CJ550" s="161"/>
      <c r="CK550" s="161"/>
      <c r="CL550" s="161"/>
      <c r="CM550" s="161"/>
      <c r="CN550" s="161"/>
      <c r="CO550" s="161"/>
      <c r="CP550" s="161"/>
    </row>
    <row r="551" spans="15:94" x14ac:dyDescent="0.3">
      <c r="P551" s="161"/>
      <c r="Q551" s="161"/>
      <c r="R551" s="161"/>
      <c r="S551" s="161"/>
      <c r="T551" s="161"/>
      <c r="U551" s="161"/>
      <c r="V551" s="161"/>
      <c r="W551" s="161"/>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c r="AS551" s="161"/>
      <c r="AT551" s="161"/>
      <c r="AU551" s="161"/>
      <c r="AV551" s="161"/>
      <c r="AW551" s="161"/>
      <c r="AX551" s="161"/>
      <c r="AY551" s="161"/>
      <c r="AZ551" s="161"/>
      <c r="BA551" s="161"/>
      <c r="BB551" s="161"/>
      <c r="BC551" s="161"/>
      <c r="BD551" s="161"/>
      <c r="BE551" s="161"/>
      <c r="BF551" s="161"/>
      <c r="BG551" s="161"/>
      <c r="BH551" s="161"/>
      <c r="BI551" s="161"/>
      <c r="BJ551" s="161"/>
      <c r="BK551" s="161"/>
      <c r="BL551" s="161"/>
      <c r="BM551" s="161"/>
      <c r="BN551" s="161"/>
      <c r="BO551" s="161"/>
      <c r="BP551" s="161"/>
      <c r="BQ551" s="161"/>
      <c r="BR551" s="161"/>
      <c r="BS551" s="161"/>
      <c r="BT551" s="161"/>
      <c r="BU551" s="161"/>
      <c r="BV551" s="161"/>
      <c r="BW551" s="161"/>
      <c r="BX551" s="161"/>
      <c r="BY551" s="161"/>
      <c r="BZ551" s="161"/>
      <c r="CA551" s="161"/>
      <c r="CB551" s="161"/>
      <c r="CC551" s="161"/>
      <c r="CD551" s="161"/>
      <c r="CE551" s="161"/>
      <c r="CF551" s="161"/>
      <c r="CG551" s="161"/>
      <c r="CH551" s="161"/>
      <c r="CI551" s="161"/>
      <c r="CJ551" s="161"/>
      <c r="CK551" s="161"/>
      <c r="CL551" s="161"/>
      <c r="CM551" s="161"/>
      <c r="CN551" s="161"/>
      <c r="CO551" s="161"/>
      <c r="CP551" s="161"/>
    </row>
    <row r="552" spans="15:94" x14ac:dyDescent="0.3">
      <c r="O552" s="2" t="str">
        <f>Lists!$B$12</f>
        <v>Option 8</v>
      </c>
      <c r="P552" s="161">
        <f>((SUMIF($E$224:$E$427,$O552,P$224:P$427)-SUMIF($E$14:$E$217,$O552,P$14:P$217))*'Discount Factors'!P$13)-P$520</f>
        <v>0</v>
      </c>
      <c r="Q552" s="161">
        <f>((SUMIF($E$224:$E$427,$O552,Q$224:Q$427)-SUMIF($E$14:$E$217,$O552,Q$14:Q$217))*'Discount Factors'!Q$13)-Q$520</f>
        <v>0</v>
      </c>
      <c r="R552" s="161">
        <f>((SUMIF($E$224:$E$427,$O552,R$224:R$427)-SUMIF($E$14:$E$217,$O552,R$14:R$217))*'Discount Factors'!R$13)-R$520</f>
        <v>0</v>
      </c>
      <c r="S552" s="161">
        <f>((SUMIF($E$224:$E$427,$O552,S$224:S$427)-SUMIF($E$14:$E$217,$O552,S$14:S$217))*'Discount Factors'!S$13)-S$520</f>
        <v>0</v>
      </c>
      <c r="T552" s="161">
        <f>((SUMIF($E$224:$E$427,$O552,T$224:T$427)-SUMIF($E$14:$E$217,$O552,T$14:T$217))*'Discount Factors'!T$13)-T$520</f>
        <v>0</v>
      </c>
      <c r="U552" s="161">
        <f>((SUMIF($E$224:$E$427,$O552,U$224:U$427)-SUMIF($E$14:$E$217,$O552,U$14:U$217))*'Discount Factors'!U$13)-U$520</f>
        <v>0</v>
      </c>
      <c r="V552" s="161">
        <f>((SUMIF($E$224:$E$427,$O552,V$224:V$427)-SUMIF($E$14:$E$217,$O552,V$14:V$217))*'Discount Factors'!V$13)-V$520</f>
        <v>0</v>
      </c>
      <c r="W552" s="161">
        <f>((SUMIF($E$224:$E$427,$O552,W$224:W$427)-SUMIF($E$14:$E$217,$O552,W$14:W$217))*'Discount Factors'!W$13)-W$520</f>
        <v>0</v>
      </c>
      <c r="X552" s="161">
        <f>((SUMIF($E$224:$E$427,$O552,X$224:X$427)-SUMIF($E$14:$E$217,$O552,X$14:X$217))*'Discount Factors'!X$13)-X$520</f>
        <v>0</v>
      </c>
      <c r="Y552" s="161">
        <f>((SUMIF($E$224:$E$427,$O552,Y$224:Y$427)-SUMIF($E$14:$E$217,$O552,Y$14:Y$217))*'Discount Factors'!Y$13)-Y$520</f>
        <v>0</v>
      </c>
      <c r="Z552" s="161">
        <f>((SUMIF($E$224:$E$427,$O552,Z$224:Z$427)-SUMIF($E$14:$E$217,$O552,Z$14:Z$217))*'Discount Factors'!Z$13)-Z$520</f>
        <v>0</v>
      </c>
      <c r="AA552" s="161">
        <f>((SUMIF($E$224:$E$427,$O552,AA$224:AA$427)-SUMIF($E$14:$E$217,$O552,AA$14:AA$217))*'Discount Factors'!AA$13)-AA$520</f>
        <v>0</v>
      </c>
      <c r="AB552" s="161">
        <f>((SUMIF($E$224:$E$427,$O552,AB$224:AB$427)-SUMIF($E$14:$E$217,$O552,AB$14:AB$217))*'Discount Factors'!AB$13)-AB$520</f>
        <v>0</v>
      </c>
      <c r="AC552" s="161">
        <f>((SUMIF($E$224:$E$427,$O552,AC$224:AC$427)-SUMIF($E$14:$E$217,$O552,AC$14:AC$217))*'Discount Factors'!AC$13)-AC$520</f>
        <v>0</v>
      </c>
      <c r="AD552" s="161">
        <f>((SUMIF($E$224:$E$427,$O552,AD$224:AD$427)-SUMIF($E$14:$E$217,$O552,AD$14:AD$217))*'Discount Factors'!AD$13)-AD$520</f>
        <v>0</v>
      </c>
      <c r="AE552" s="161">
        <f>((SUMIF($E$224:$E$427,$O552,AE$224:AE$427)-SUMIF($E$14:$E$217,$O552,AE$14:AE$217))*'Discount Factors'!AE$13)-AE$520</f>
        <v>0</v>
      </c>
      <c r="AF552" s="161">
        <f>((SUMIF($E$224:$E$427,$O552,AF$224:AF$427)-SUMIF($E$14:$E$217,$O552,AF$14:AF$217))*'Discount Factors'!AF$13)-AF$520</f>
        <v>0</v>
      </c>
      <c r="AG552" s="161">
        <f>((SUMIF($E$224:$E$427,$O552,AG$224:AG$427)-SUMIF($E$14:$E$217,$O552,AG$14:AG$217))*'Discount Factors'!AG$13)-AG$520</f>
        <v>0</v>
      </c>
      <c r="AH552" s="161">
        <f>((SUMIF($E$224:$E$427,$O552,AH$224:AH$427)-SUMIF($E$14:$E$217,$O552,AH$14:AH$217))*'Discount Factors'!AH$13)-AH$520</f>
        <v>0</v>
      </c>
      <c r="AI552" s="161">
        <f>((SUMIF($E$224:$E$427,$O552,AI$224:AI$427)-SUMIF($E$14:$E$217,$O552,AI$14:AI$217))*'Discount Factors'!AI$13)-AI$520</f>
        <v>0</v>
      </c>
      <c r="AJ552" s="161">
        <f>((SUMIF($E$224:$E$427,$O552,AJ$224:AJ$427)-SUMIF($E$14:$E$217,$O552,AJ$14:AJ$217))*'Discount Factors'!AJ$13)-AJ$520</f>
        <v>0</v>
      </c>
      <c r="AK552" s="161">
        <f>((SUMIF($E$224:$E$427,$O552,AK$224:AK$427)-SUMIF($E$14:$E$217,$O552,AK$14:AK$217))*'Discount Factors'!AK$13)-AK$520</f>
        <v>0</v>
      </c>
      <c r="AL552" s="161">
        <f>((SUMIF($E$224:$E$427,$O552,AL$224:AL$427)-SUMIF($E$14:$E$217,$O552,AL$14:AL$217))*'Discount Factors'!AL$13)-AL$520</f>
        <v>0</v>
      </c>
      <c r="AM552" s="161">
        <f>((SUMIF($E$224:$E$427,$O552,AM$224:AM$427)-SUMIF($E$14:$E$217,$O552,AM$14:AM$217))*'Discount Factors'!AM$13)-AM$520</f>
        <v>0</v>
      </c>
      <c r="AN552" s="161">
        <f>((SUMIF($E$224:$E$427,$O552,AN$224:AN$427)-SUMIF($E$14:$E$217,$O552,AN$14:AN$217))*'Discount Factors'!AN$13)-AN$520</f>
        <v>0</v>
      </c>
      <c r="AO552" s="161">
        <f>((SUMIF($E$224:$E$427,$O552,AO$224:AO$427)-SUMIF($E$14:$E$217,$O552,AO$14:AO$217))*'Discount Factors'!AO$13)-AO$520</f>
        <v>0</v>
      </c>
      <c r="AP552" s="161">
        <f>((SUMIF($E$224:$E$427,$O552,AP$224:AP$427)-SUMIF($E$14:$E$217,$O552,AP$14:AP$217))*'Discount Factors'!AP$13)-AP$520</f>
        <v>0</v>
      </c>
      <c r="AQ552" s="161">
        <f>((SUMIF($E$224:$E$427,$O552,AQ$224:AQ$427)-SUMIF($E$14:$E$217,$O552,AQ$14:AQ$217))*'Discount Factors'!AQ$13)-AQ$520</f>
        <v>0</v>
      </c>
      <c r="AR552" s="161">
        <f>((SUMIF($E$224:$E$427,$O552,AR$224:AR$427)-SUMIF($E$14:$E$217,$O552,AR$14:AR$217))*'Discount Factors'!AR$13)-AR$520</f>
        <v>0</v>
      </c>
      <c r="AS552" s="161">
        <f>((SUMIF($E$224:$E$427,$O552,AS$224:AS$427)-SUMIF($E$14:$E$217,$O552,AS$14:AS$217))*'Discount Factors'!AS$13)-AS$520</f>
        <v>0</v>
      </c>
      <c r="AT552" s="161">
        <f>((SUMIF($E$224:$E$427,$O552,AT$224:AT$427)-SUMIF($E$14:$E$217,$O552,AT$14:AT$217))*'Discount Factors'!AT$13)-AT$520</f>
        <v>0</v>
      </c>
      <c r="AU552" s="161">
        <f>((SUMIF($E$224:$E$427,$O552,AU$224:AU$427)-SUMIF($E$14:$E$217,$O552,AU$14:AU$217))*'Discount Factors'!AU$13)-AU$520</f>
        <v>0</v>
      </c>
      <c r="AV552" s="161">
        <f>((SUMIF($E$224:$E$427,$O552,AV$224:AV$427)-SUMIF($E$14:$E$217,$O552,AV$14:AV$217))*'Discount Factors'!AV$13)-AV$520</f>
        <v>0</v>
      </c>
      <c r="AW552" s="161">
        <f>((SUMIF($E$224:$E$427,$O552,AW$224:AW$427)-SUMIF($E$14:$E$217,$O552,AW$14:AW$217))*'Discount Factors'!AW$13)-AW$520</f>
        <v>0</v>
      </c>
      <c r="AX552" s="161">
        <f>((SUMIF($E$224:$E$427,$O552,AX$224:AX$427)-SUMIF($E$14:$E$217,$O552,AX$14:AX$217))*'Discount Factors'!AX$13)-AX$520</f>
        <v>0</v>
      </c>
      <c r="AY552" s="161">
        <f>((SUMIF($E$224:$E$427,$O552,AY$224:AY$427)-SUMIF($E$14:$E$217,$O552,AY$14:AY$217))*'Discount Factors'!AY$13)-AY$520</f>
        <v>0</v>
      </c>
      <c r="AZ552" s="161">
        <f>((SUMIF($E$224:$E$427,$O552,AZ$224:AZ$427)-SUMIF($E$14:$E$217,$O552,AZ$14:AZ$217))*'Discount Factors'!AZ$13)-AZ$520</f>
        <v>0</v>
      </c>
      <c r="BA552" s="161">
        <f>((SUMIF($E$224:$E$427,$O552,BA$224:BA$427)-SUMIF($E$14:$E$217,$O552,BA$14:BA$217))*'Discount Factors'!BA$13)-BA$520</f>
        <v>0</v>
      </c>
      <c r="BB552" s="161">
        <f>((SUMIF($E$224:$E$427,$O552,BB$224:BB$427)-SUMIF($E$14:$E$217,$O552,BB$14:BB$217))*'Discount Factors'!BB$13)-BB$520</f>
        <v>0</v>
      </c>
      <c r="BC552" s="161">
        <f>((SUMIF($E$224:$E$427,$O552,BC$224:BC$427)-SUMIF($E$14:$E$217,$O552,BC$14:BC$217))*'Discount Factors'!BC$13)-BC$520</f>
        <v>0</v>
      </c>
      <c r="BD552" s="161">
        <f>((SUMIF($E$224:$E$427,$O552,BD$224:BD$427)-SUMIF($E$14:$E$217,$O552,BD$14:BD$217))*'Discount Factors'!BD$13)-BD$520</f>
        <v>0</v>
      </c>
      <c r="BE552" s="161">
        <f>((SUMIF($E$224:$E$427,$O552,BE$224:BE$427)-SUMIF($E$14:$E$217,$O552,BE$14:BE$217))*'Discount Factors'!BE$13)-BE$520</f>
        <v>0</v>
      </c>
      <c r="BF552" s="161">
        <f>((SUMIF($E$224:$E$427,$O552,BF$224:BF$427)-SUMIF($E$14:$E$217,$O552,BF$14:BF$217))*'Discount Factors'!BF$13)-BF$520</f>
        <v>0</v>
      </c>
      <c r="BG552" s="161">
        <f>((SUMIF($E$224:$E$427,$O552,BG$224:BG$427)-SUMIF($E$14:$E$217,$O552,BG$14:BG$217))*'Discount Factors'!BG$13)-BG$520</f>
        <v>0</v>
      </c>
      <c r="BH552" s="161">
        <f>((SUMIF($E$224:$E$427,$O552,BH$224:BH$427)-SUMIF($E$14:$E$217,$O552,BH$14:BH$217))*'Discount Factors'!BH$13)-BH$520</f>
        <v>0</v>
      </c>
      <c r="BI552" s="161">
        <f>((SUMIF($E$224:$E$427,$O552,BI$224:BI$427)-SUMIF($E$14:$E$217,$O552,BI$14:BI$217))*'Discount Factors'!BI$13)-BI$520</f>
        <v>0</v>
      </c>
      <c r="BJ552" s="161">
        <f>((SUMIF($E$224:$E$427,$O552,BJ$224:BJ$427)-SUMIF($E$14:$E$217,$O552,BJ$14:BJ$217))*'Discount Factors'!BJ$13)-BJ$520</f>
        <v>0</v>
      </c>
      <c r="BK552" s="161">
        <f>((SUMIF($E$224:$E$427,$O552,BK$224:BK$427)-SUMIF($E$14:$E$217,$O552,BK$14:BK$217))*'Discount Factors'!BK$13)-BK$520</f>
        <v>0</v>
      </c>
      <c r="BL552" s="161">
        <f>((SUMIF($E$224:$E$427,$O552,BL$224:BL$427)-SUMIF($E$14:$E$217,$O552,BL$14:BL$217))*'Discount Factors'!BL$13)-BL$520</f>
        <v>0</v>
      </c>
      <c r="BM552" s="161">
        <f>((SUMIF($E$224:$E$427,$O552,BM$224:BM$427)-SUMIF($E$14:$E$217,$O552,BM$14:BM$217))*'Discount Factors'!BM$13)-BM$520</f>
        <v>0</v>
      </c>
      <c r="BN552" s="161">
        <f>((SUMIF($E$224:$E$427,$O552,BN$224:BN$427)-SUMIF($E$14:$E$217,$O552,BN$14:BN$217))*'Discount Factors'!BN$13)-BN$520</f>
        <v>0</v>
      </c>
      <c r="BO552" s="161">
        <f>((SUMIF($E$224:$E$427,$O552,BO$224:BO$427)-SUMIF($E$14:$E$217,$O552,BO$14:BO$217))*'Discount Factors'!BO$13)-BO$520</f>
        <v>0</v>
      </c>
      <c r="BP552" s="161">
        <f>((SUMIF($E$224:$E$427,$O552,BP$224:BP$427)-SUMIF($E$14:$E$217,$O552,BP$14:BP$217))*'Discount Factors'!BP$13)-BP$520</f>
        <v>0</v>
      </c>
      <c r="BQ552" s="161">
        <f>((SUMIF($E$224:$E$427,$O552,BQ$224:BQ$427)-SUMIF($E$14:$E$217,$O552,BQ$14:BQ$217))*'Discount Factors'!BQ$13)-BQ$520</f>
        <v>0</v>
      </c>
      <c r="BR552" s="161">
        <f>((SUMIF($E$224:$E$427,$O552,BR$224:BR$427)-SUMIF($E$14:$E$217,$O552,BR$14:BR$217))*'Discount Factors'!BR$13)-BR$520</f>
        <v>0</v>
      </c>
      <c r="BS552" s="161">
        <f>((SUMIF($E$224:$E$427,$O552,BS$224:BS$427)-SUMIF($E$14:$E$217,$O552,BS$14:BS$217))*'Discount Factors'!BS$13)-BS$520</f>
        <v>0</v>
      </c>
      <c r="BT552" s="161">
        <f>((SUMIF($E$224:$E$427,$O552,BT$224:BT$427)-SUMIF($E$14:$E$217,$O552,BT$14:BT$217))*'Discount Factors'!BT$13)-BT$520</f>
        <v>0</v>
      </c>
      <c r="BU552" s="161">
        <f>((SUMIF($E$224:$E$427,$O552,BU$224:BU$427)-SUMIF($E$14:$E$217,$O552,BU$14:BU$217))*'Discount Factors'!BU$13)-BU$520</f>
        <v>0</v>
      </c>
      <c r="BV552" s="161">
        <f>((SUMIF($E$224:$E$427,$O552,BV$224:BV$427)-SUMIF($E$14:$E$217,$O552,BV$14:BV$217))*'Discount Factors'!BV$13)-BV$520</f>
        <v>0</v>
      </c>
      <c r="BW552" s="161">
        <f>((SUMIF($E$224:$E$427,$O552,BW$224:BW$427)-SUMIF($E$14:$E$217,$O552,BW$14:BW$217))*'Discount Factors'!BW$13)-BW$520</f>
        <v>0</v>
      </c>
      <c r="BX552" s="161">
        <f>((SUMIF($E$224:$E$427,$O552,BX$224:BX$427)-SUMIF($E$14:$E$217,$O552,BX$14:BX$217))*'Discount Factors'!BX$13)-BX$520</f>
        <v>0</v>
      </c>
      <c r="BY552" s="161">
        <f>((SUMIF($E$224:$E$427,$O552,BY$224:BY$427)-SUMIF($E$14:$E$217,$O552,BY$14:BY$217))*'Discount Factors'!BY$13)-BY$520</f>
        <v>0</v>
      </c>
      <c r="BZ552" s="161">
        <f>((SUMIF($E$224:$E$427,$O552,BZ$224:BZ$427)-SUMIF($E$14:$E$217,$O552,BZ$14:BZ$217))*'Discount Factors'!BZ$13)-BZ$520</f>
        <v>0</v>
      </c>
      <c r="CA552" s="161">
        <f>((SUMIF($E$224:$E$427,$O552,CA$224:CA$427)-SUMIF($E$14:$E$217,$O552,CA$14:CA$217))*'Discount Factors'!CA$13)-CA$520</f>
        <v>0</v>
      </c>
      <c r="CB552" s="161">
        <f>((SUMIF($E$224:$E$427,$O552,CB$224:CB$427)-SUMIF($E$14:$E$217,$O552,CB$14:CB$217))*'Discount Factors'!CB$13)-CB$520</f>
        <v>0</v>
      </c>
      <c r="CC552" s="161">
        <f>((SUMIF($E$224:$E$427,$O552,CC$224:CC$427)-SUMIF($E$14:$E$217,$O552,CC$14:CC$217))*'Discount Factors'!CC$13)-CC$520</f>
        <v>0</v>
      </c>
      <c r="CD552" s="161">
        <f>((SUMIF($E$224:$E$427,$O552,CD$224:CD$427)-SUMIF($E$14:$E$217,$O552,CD$14:CD$217))*'Discount Factors'!CD$13)-CD$520</f>
        <v>0</v>
      </c>
      <c r="CE552" s="161">
        <f>((SUMIF($E$224:$E$427,$O552,CE$224:CE$427)-SUMIF($E$14:$E$217,$O552,CE$14:CE$217))*'Discount Factors'!CE$13)-CE$520</f>
        <v>0</v>
      </c>
      <c r="CF552" s="161">
        <f>((SUMIF($E$224:$E$427,$O552,CF$224:CF$427)-SUMIF($E$14:$E$217,$O552,CF$14:CF$217))*'Discount Factors'!CF$13)-CF$520</f>
        <v>0</v>
      </c>
      <c r="CG552" s="161">
        <f>((SUMIF($E$224:$E$427,$O552,CG$224:CG$427)-SUMIF($E$14:$E$217,$O552,CG$14:CG$217))*'Discount Factors'!CG$13)-CG$520</f>
        <v>0</v>
      </c>
      <c r="CH552" s="161">
        <f>((SUMIF($E$224:$E$427,$O552,CH$224:CH$427)-SUMIF($E$14:$E$217,$O552,CH$14:CH$217))*'Discount Factors'!CH$13)-CH$520</f>
        <v>0</v>
      </c>
      <c r="CI552" s="161">
        <f>((SUMIF($E$224:$E$427,$O552,CI$224:CI$427)-SUMIF($E$14:$E$217,$O552,CI$14:CI$217))*'Discount Factors'!CI$13)-CI$520</f>
        <v>0</v>
      </c>
      <c r="CJ552" s="161">
        <f>((SUMIF($E$224:$E$427,$O552,CJ$224:CJ$427)-SUMIF($E$14:$E$217,$O552,CJ$14:CJ$217))*'Discount Factors'!CJ$13)-CJ$520</f>
        <v>0</v>
      </c>
      <c r="CK552" s="161">
        <f>((SUMIF($E$224:$E$427,$O552,CK$224:CK$427)-SUMIF($E$14:$E$217,$O552,CK$14:CK$217))*'Discount Factors'!CK$13)-CK$520</f>
        <v>0</v>
      </c>
      <c r="CL552" s="161">
        <f>((SUMIF($E$224:$E$427,$O552,CL$224:CL$427)-SUMIF($E$14:$E$217,$O552,CL$14:CL$217))*'Discount Factors'!CL$13)-CL$520</f>
        <v>0</v>
      </c>
      <c r="CM552" s="161">
        <f>((SUMIF($E$224:$E$427,$O552,CM$224:CM$427)-SUMIF($E$14:$E$217,$O552,CM$14:CM$217))*'Discount Factors'!CM$13)-CM$520</f>
        <v>0</v>
      </c>
      <c r="CN552" s="161">
        <f>((SUMIF($E$224:$E$427,$O552,CN$224:CN$427)-SUMIF($E$14:$E$217,$O552,CN$14:CN$217))*'Discount Factors'!CN$13)-CN$520</f>
        <v>0</v>
      </c>
      <c r="CO552" s="161">
        <f>((SUMIF($E$224:$E$427,$O552,CO$224:CO$427)-SUMIF($E$14:$E$217,$O552,CO$14:CO$217))*'Discount Factors'!CO$13)-CO$520</f>
        <v>0</v>
      </c>
      <c r="CP552" s="161">
        <f>((SUMIF($E$224:$E$427,$O552,CP$224:CP$427)-SUMIF($E$14:$E$217,$O552,CP$14:CP$217))*'Discount Factors'!CP$13)-CP$520</f>
        <v>0</v>
      </c>
    </row>
    <row r="553" spans="15:94" x14ac:dyDescent="0.3">
      <c r="P553" s="161"/>
      <c r="Q553" s="161"/>
      <c r="R553" s="161"/>
      <c r="S553" s="161"/>
      <c r="T553" s="161"/>
      <c r="U553" s="161"/>
      <c r="V553" s="161"/>
      <c r="W553" s="161"/>
      <c r="X553" s="161"/>
      <c r="Y553" s="161"/>
      <c r="Z553" s="161"/>
      <c r="AA553" s="161"/>
      <c r="AB553" s="161"/>
      <c r="AC553" s="161"/>
      <c r="AD553" s="161"/>
      <c r="AE553" s="161"/>
      <c r="AF553" s="161"/>
      <c r="AG553" s="161"/>
      <c r="AH553" s="161"/>
      <c r="AI553" s="161"/>
      <c r="AJ553" s="161"/>
      <c r="AK553" s="161"/>
      <c r="AL553" s="161"/>
      <c r="AM553" s="161"/>
      <c r="AN553" s="161"/>
      <c r="AO553" s="161"/>
      <c r="AP553" s="161"/>
      <c r="AQ553" s="161"/>
      <c r="AR553" s="161"/>
      <c r="AS553" s="161"/>
      <c r="AT553" s="161"/>
      <c r="AU553" s="161"/>
      <c r="AV553" s="161"/>
      <c r="AW553" s="161"/>
      <c r="AX553" s="161"/>
      <c r="AY553" s="161"/>
      <c r="AZ553" s="161"/>
      <c r="BA553" s="161"/>
      <c r="BB553" s="161"/>
      <c r="BC553" s="161"/>
      <c r="BD553" s="161"/>
      <c r="BE553" s="161"/>
      <c r="BF553" s="161"/>
      <c r="BG553" s="161"/>
      <c r="BH553" s="161"/>
      <c r="BI553" s="161"/>
      <c r="BJ553" s="161"/>
      <c r="BK553" s="161"/>
      <c r="BL553" s="161"/>
      <c r="BM553" s="161"/>
      <c r="BN553" s="161"/>
      <c r="BO553" s="161"/>
      <c r="BP553" s="161"/>
      <c r="BQ553" s="161"/>
      <c r="BR553" s="161"/>
      <c r="BS553" s="161"/>
      <c r="BT553" s="161"/>
      <c r="BU553" s="161"/>
      <c r="BV553" s="161"/>
      <c r="BW553" s="161"/>
      <c r="BX553" s="161"/>
      <c r="BY553" s="161"/>
      <c r="BZ553" s="161"/>
      <c r="CA553" s="161"/>
      <c r="CB553" s="161"/>
      <c r="CC553" s="161"/>
      <c r="CD553" s="161"/>
      <c r="CE553" s="161"/>
      <c r="CF553" s="161"/>
      <c r="CG553" s="161"/>
      <c r="CH553" s="161"/>
      <c r="CI553" s="161"/>
      <c r="CJ553" s="161"/>
      <c r="CK553" s="161"/>
      <c r="CL553" s="161"/>
      <c r="CM553" s="161"/>
      <c r="CN553" s="161"/>
      <c r="CO553" s="161"/>
      <c r="CP553" s="161"/>
    </row>
    <row r="554" spans="15:94" x14ac:dyDescent="0.3">
      <c r="P554" s="161"/>
      <c r="Q554" s="161"/>
      <c r="R554" s="161"/>
      <c r="S554" s="161"/>
      <c r="T554" s="161"/>
      <c r="U554" s="161"/>
      <c r="V554" s="161"/>
      <c r="W554" s="161"/>
      <c r="X554" s="161"/>
      <c r="Y554" s="161"/>
      <c r="Z554" s="161"/>
      <c r="AA554" s="161"/>
      <c r="AB554" s="161"/>
      <c r="AC554" s="161"/>
      <c r="AD554" s="161"/>
      <c r="AE554" s="161"/>
      <c r="AF554" s="161"/>
      <c r="AG554" s="161"/>
      <c r="AH554" s="161"/>
      <c r="AI554" s="161"/>
      <c r="AJ554" s="161"/>
      <c r="AK554" s="161"/>
      <c r="AL554" s="161"/>
      <c r="AM554" s="161"/>
      <c r="AN554" s="161"/>
      <c r="AO554" s="161"/>
      <c r="AP554" s="161"/>
      <c r="AQ554" s="161"/>
      <c r="AR554" s="161"/>
      <c r="AS554" s="161"/>
      <c r="AT554" s="161"/>
      <c r="AU554" s="161"/>
      <c r="AV554" s="161"/>
      <c r="AW554" s="161"/>
      <c r="AX554" s="161"/>
      <c r="AY554" s="161"/>
      <c r="AZ554" s="161"/>
      <c r="BA554" s="161"/>
      <c r="BB554" s="161"/>
      <c r="BC554" s="161"/>
      <c r="BD554" s="161"/>
      <c r="BE554" s="161"/>
      <c r="BF554" s="161"/>
      <c r="BG554" s="161"/>
      <c r="BH554" s="161"/>
      <c r="BI554" s="161"/>
      <c r="BJ554" s="161"/>
      <c r="BK554" s="161"/>
      <c r="BL554" s="161"/>
      <c r="BM554" s="161"/>
      <c r="BN554" s="161"/>
      <c r="BO554" s="161"/>
      <c r="BP554" s="161"/>
      <c r="BQ554" s="161"/>
      <c r="BR554" s="161"/>
      <c r="BS554" s="161"/>
      <c r="BT554" s="161"/>
      <c r="BU554" s="161"/>
      <c r="BV554" s="161"/>
      <c r="BW554" s="161"/>
      <c r="BX554" s="161"/>
      <c r="BY554" s="161"/>
      <c r="BZ554" s="161"/>
      <c r="CA554" s="161"/>
      <c r="CB554" s="161"/>
      <c r="CC554" s="161"/>
      <c r="CD554" s="161"/>
      <c r="CE554" s="161"/>
      <c r="CF554" s="161"/>
      <c r="CG554" s="161"/>
      <c r="CH554" s="161"/>
      <c r="CI554" s="161"/>
      <c r="CJ554" s="161"/>
      <c r="CK554" s="161"/>
      <c r="CL554" s="161"/>
      <c r="CM554" s="161"/>
      <c r="CN554" s="161"/>
      <c r="CO554" s="161"/>
      <c r="CP554" s="161"/>
    </row>
    <row r="555" spans="15:94" x14ac:dyDescent="0.3">
      <c r="P555" s="161"/>
      <c r="Q555" s="161"/>
      <c r="R555" s="161"/>
      <c r="S555" s="161"/>
      <c r="T555" s="161"/>
      <c r="U555" s="161"/>
      <c r="V555" s="161"/>
      <c r="W555" s="161"/>
      <c r="X555" s="161"/>
      <c r="Y555" s="161"/>
      <c r="Z555" s="161"/>
      <c r="AA555" s="161"/>
      <c r="AB555" s="161"/>
      <c r="AC555" s="161"/>
      <c r="AD555" s="161"/>
      <c r="AE555" s="161"/>
      <c r="AF555" s="161"/>
      <c r="AG555" s="161"/>
      <c r="AH555" s="161"/>
      <c r="AI555" s="161"/>
      <c r="AJ555" s="161"/>
      <c r="AK555" s="161"/>
      <c r="AL555" s="161"/>
      <c r="AM555" s="161"/>
      <c r="AN555" s="161"/>
      <c r="AO555" s="161"/>
      <c r="AP555" s="161"/>
      <c r="AQ555" s="161"/>
      <c r="AR555" s="161"/>
      <c r="AS555" s="161"/>
      <c r="AT555" s="161"/>
      <c r="AU555" s="161"/>
      <c r="AV555" s="161"/>
      <c r="AW555" s="161"/>
      <c r="AX555" s="161"/>
      <c r="AY555" s="161"/>
      <c r="AZ555" s="161"/>
      <c r="BA555" s="161"/>
      <c r="BB555" s="161"/>
      <c r="BC555" s="161"/>
      <c r="BD555" s="161"/>
      <c r="BE555" s="161"/>
      <c r="BF555" s="161"/>
      <c r="BG555" s="161"/>
      <c r="BH555" s="161"/>
      <c r="BI555" s="161"/>
      <c r="BJ555" s="161"/>
      <c r="BK555" s="161"/>
      <c r="BL555" s="161"/>
      <c r="BM555" s="161"/>
      <c r="BN555" s="161"/>
      <c r="BO555" s="161"/>
      <c r="BP555" s="161"/>
      <c r="BQ555" s="161"/>
      <c r="BR555" s="161"/>
      <c r="BS555" s="161"/>
      <c r="BT555" s="161"/>
      <c r="BU555" s="161"/>
      <c r="BV555" s="161"/>
      <c r="BW555" s="161"/>
      <c r="BX555" s="161"/>
      <c r="BY555" s="161"/>
      <c r="BZ555" s="161"/>
      <c r="CA555" s="161"/>
      <c r="CB555" s="161"/>
      <c r="CC555" s="161"/>
      <c r="CD555" s="161"/>
      <c r="CE555" s="161"/>
      <c r="CF555" s="161"/>
      <c r="CG555" s="161"/>
      <c r="CH555" s="161"/>
      <c r="CI555" s="161"/>
      <c r="CJ555" s="161"/>
      <c r="CK555" s="161"/>
      <c r="CL555" s="161"/>
      <c r="CM555" s="161"/>
      <c r="CN555" s="161"/>
      <c r="CO555" s="161"/>
      <c r="CP555" s="161"/>
    </row>
    <row r="556" spans="15:94" x14ac:dyDescent="0.3">
      <c r="O556" s="2" t="str">
        <f>Lists!$B$13</f>
        <v>Option 9</v>
      </c>
      <c r="P556" s="161">
        <f>((SUMIF($E$224:$E$427,$O556,P$224:P$427)-SUMIF($E$14:$E$217,$O556,P$14:P$217))*'Discount Factors'!P$13)-P$520</f>
        <v>0</v>
      </c>
      <c r="Q556" s="161">
        <f>((SUMIF($E$224:$E$427,$O556,Q$224:Q$427)-SUMIF($E$14:$E$217,$O556,Q$14:Q$217))*'Discount Factors'!Q$13)-Q$520</f>
        <v>0</v>
      </c>
      <c r="R556" s="161">
        <f>((SUMIF($E$224:$E$427,$O556,R$224:R$427)-SUMIF($E$14:$E$217,$O556,R$14:R$217))*'Discount Factors'!R$13)-R$520</f>
        <v>0</v>
      </c>
      <c r="S556" s="161">
        <f>((SUMIF($E$224:$E$427,$O556,S$224:S$427)-SUMIF($E$14:$E$217,$O556,S$14:S$217))*'Discount Factors'!S$13)-S$520</f>
        <v>0</v>
      </c>
      <c r="T556" s="161">
        <f>((SUMIF($E$224:$E$427,$O556,T$224:T$427)-SUMIF($E$14:$E$217,$O556,T$14:T$217))*'Discount Factors'!T$13)-T$520</f>
        <v>0</v>
      </c>
      <c r="U556" s="161">
        <f>((SUMIF($E$224:$E$427,$O556,U$224:U$427)-SUMIF($E$14:$E$217,$O556,U$14:U$217))*'Discount Factors'!U$13)-U$520</f>
        <v>0</v>
      </c>
      <c r="V556" s="161">
        <f>((SUMIF($E$224:$E$427,$O556,V$224:V$427)-SUMIF($E$14:$E$217,$O556,V$14:V$217))*'Discount Factors'!V$13)-V$520</f>
        <v>0</v>
      </c>
      <c r="W556" s="161">
        <f>((SUMIF($E$224:$E$427,$O556,W$224:W$427)-SUMIF($E$14:$E$217,$O556,W$14:W$217))*'Discount Factors'!W$13)-W$520</f>
        <v>0</v>
      </c>
      <c r="X556" s="161">
        <f>((SUMIF($E$224:$E$427,$O556,X$224:X$427)-SUMIF($E$14:$E$217,$O556,X$14:X$217))*'Discount Factors'!X$13)-X$520</f>
        <v>0</v>
      </c>
      <c r="Y556" s="161">
        <f>((SUMIF($E$224:$E$427,$O556,Y$224:Y$427)-SUMIF($E$14:$E$217,$O556,Y$14:Y$217))*'Discount Factors'!Y$13)-Y$520</f>
        <v>0</v>
      </c>
      <c r="Z556" s="161">
        <f>((SUMIF($E$224:$E$427,$O556,Z$224:Z$427)-SUMIF($E$14:$E$217,$O556,Z$14:Z$217))*'Discount Factors'!Z$13)-Z$520</f>
        <v>0</v>
      </c>
      <c r="AA556" s="161">
        <f>((SUMIF($E$224:$E$427,$O556,AA$224:AA$427)-SUMIF($E$14:$E$217,$O556,AA$14:AA$217))*'Discount Factors'!AA$13)-AA$520</f>
        <v>0</v>
      </c>
      <c r="AB556" s="161">
        <f>((SUMIF($E$224:$E$427,$O556,AB$224:AB$427)-SUMIF($E$14:$E$217,$O556,AB$14:AB$217))*'Discount Factors'!AB$13)-AB$520</f>
        <v>0</v>
      </c>
      <c r="AC556" s="161">
        <f>((SUMIF($E$224:$E$427,$O556,AC$224:AC$427)-SUMIF($E$14:$E$217,$O556,AC$14:AC$217))*'Discount Factors'!AC$13)-AC$520</f>
        <v>0</v>
      </c>
      <c r="AD556" s="161">
        <f>((SUMIF($E$224:$E$427,$O556,AD$224:AD$427)-SUMIF($E$14:$E$217,$O556,AD$14:AD$217))*'Discount Factors'!AD$13)-AD$520</f>
        <v>0</v>
      </c>
      <c r="AE556" s="161">
        <f>((SUMIF($E$224:$E$427,$O556,AE$224:AE$427)-SUMIF($E$14:$E$217,$O556,AE$14:AE$217))*'Discount Factors'!AE$13)-AE$520</f>
        <v>0</v>
      </c>
      <c r="AF556" s="161">
        <f>((SUMIF($E$224:$E$427,$O556,AF$224:AF$427)-SUMIF($E$14:$E$217,$O556,AF$14:AF$217))*'Discount Factors'!AF$13)-AF$520</f>
        <v>0</v>
      </c>
      <c r="AG556" s="161">
        <f>((SUMIF($E$224:$E$427,$O556,AG$224:AG$427)-SUMIF($E$14:$E$217,$O556,AG$14:AG$217))*'Discount Factors'!AG$13)-AG$520</f>
        <v>0</v>
      </c>
      <c r="AH556" s="161">
        <f>((SUMIF($E$224:$E$427,$O556,AH$224:AH$427)-SUMIF($E$14:$E$217,$O556,AH$14:AH$217))*'Discount Factors'!AH$13)-AH$520</f>
        <v>0</v>
      </c>
      <c r="AI556" s="161">
        <f>((SUMIF($E$224:$E$427,$O556,AI$224:AI$427)-SUMIF($E$14:$E$217,$O556,AI$14:AI$217))*'Discount Factors'!AI$13)-AI$520</f>
        <v>0</v>
      </c>
      <c r="AJ556" s="161">
        <f>((SUMIF($E$224:$E$427,$O556,AJ$224:AJ$427)-SUMIF($E$14:$E$217,$O556,AJ$14:AJ$217))*'Discount Factors'!AJ$13)-AJ$520</f>
        <v>0</v>
      </c>
      <c r="AK556" s="161">
        <f>((SUMIF($E$224:$E$427,$O556,AK$224:AK$427)-SUMIF($E$14:$E$217,$O556,AK$14:AK$217))*'Discount Factors'!AK$13)-AK$520</f>
        <v>0</v>
      </c>
      <c r="AL556" s="161">
        <f>((SUMIF($E$224:$E$427,$O556,AL$224:AL$427)-SUMIF($E$14:$E$217,$O556,AL$14:AL$217))*'Discount Factors'!AL$13)-AL$520</f>
        <v>0</v>
      </c>
      <c r="AM556" s="161">
        <f>((SUMIF($E$224:$E$427,$O556,AM$224:AM$427)-SUMIF($E$14:$E$217,$O556,AM$14:AM$217))*'Discount Factors'!AM$13)-AM$520</f>
        <v>0</v>
      </c>
      <c r="AN556" s="161">
        <f>((SUMIF($E$224:$E$427,$O556,AN$224:AN$427)-SUMIF($E$14:$E$217,$O556,AN$14:AN$217))*'Discount Factors'!AN$13)-AN$520</f>
        <v>0</v>
      </c>
      <c r="AO556" s="161">
        <f>((SUMIF($E$224:$E$427,$O556,AO$224:AO$427)-SUMIF($E$14:$E$217,$O556,AO$14:AO$217))*'Discount Factors'!AO$13)-AO$520</f>
        <v>0</v>
      </c>
      <c r="AP556" s="161">
        <f>((SUMIF($E$224:$E$427,$O556,AP$224:AP$427)-SUMIF($E$14:$E$217,$O556,AP$14:AP$217))*'Discount Factors'!AP$13)-AP$520</f>
        <v>0</v>
      </c>
      <c r="AQ556" s="161">
        <f>((SUMIF($E$224:$E$427,$O556,AQ$224:AQ$427)-SUMIF($E$14:$E$217,$O556,AQ$14:AQ$217))*'Discount Factors'!AQ$13)-AQ$520</f>
        <v>0</v>
      </c>
      <c r="AR556" s="161">
        <f>((SUMIF($E$224:$E$427,$O556,AR$224:AR$427)-SUMIF($E$14:$E$217,$O556,AR$14:AR$217))*'Discount Factors'!AR$13)-AR$520</f>
        <v>0</v>
      </c>
      <c r="AS556" s="161">
        <f>((SUMIF($E$224:$E$427,$O556,AS$224:AS$427)-SUMIF($E$14:$E$217,$O556,AS$14:AS$217))*'Discount Factors'!AS$13)-AS$520</f>
        <v>0</v>
      </c>
      <c r="AT556" s="161">
        <f>((SUMIF($E$224:$E$427,$O556,AT$224:AT$427)-SUMIF($E$14:$E$217,$O556,AT$14:AT$217))*'Discount Factors'!AT$13)-AT$520</f>
        <v>0</v>
      </c>
      <c r="AU556" s="161">
        <f>((SUMIF($E$224:$E$427,$O556,AU$224:AU$427)-SUMIF($E$14:$E$217,$O556,AU$14:AU$217))*'Discount Factors'!AU$13)-AU$520</f>
        <v>0</v>
      </c>
      <c r="AV556" s="161">
        <f>((SUMIF($E$224:$E$427,$O556,AV$224:AV$427)-SUMIF($E$14:$E$217,$O556,AV$14:AV$217))*'Discount Factors'!AV$13)-AV$520</f>
        <v>0</v>
      </c>
      <c r="AW556" s="161">
        <f>((SUMIF($E$224:$E$427,$O556,AW$224:AW$427)-SUMIF($E$14:$E$217,$O556,AW$14:AW$217))*'Discount Factors'!AW$13)-AW$520</f>
        <v>0</v>
      </c>
      <c r="AX556" s="161">
        <f>((SUMIF($E$224:$E$427,$O556,AX$224:AX$427)-SUMIF($E$14:$E$217,$O556,AX$14:AX$217))*'Discount Factors'!AX$13)-AX$520</f>
        <v>0</v>
      </c>
      <c r="AY556" s="161">
        <f>((SUMIF($E$224:$E$427,$O556,AY$224:AY$427)-SUMIF($E$14:$E$217,$O556,AY$14:AY$217))*'Discount Factors'!AY$13)-AY$520</f>
        <v>0</v>
      </c>
      <c r="AZ556" s="161">
        <f>((SUMIF($E$224:$E$427,$O556,AZ$224:AZ$427)-SUMIF($E$14:$E$217,$O556,AZ$14:AZ$217))*'Discount Factors'!AZ$13)-AZ$520</f>
        <v>0</v>
      </c>
      <c r="BA556" s="161">
        <f>((SUMIF($E$224:$E$427,$O556,BA$224:BA$427)-SUMIF($E$14:$E$217,$O556,BA$14:BA$217))*'Discount Factors'!BA$13)-BA$520</f>
        <v>0</v>
      </c>
      <c r="BB556" s="161">
        <f>((SUMIF($E$224:$E$427,$O556,BB$224:BB$427)-SUMIF($E$14:$E$217,$O556,BB$14:BB$217))*'Discount Factors'!BB$13)-BB$520</f>
        <v>0</v>
      </c>
      <c r="BC556" s="161">
        <f>((SUMIF($E$224:$E$427,$O556,BC$224:BC$427)-SUMIF($E$14:$E$217,$O556,BC$14:BC$217))*'Discount Factors'!BC$13)-BC$520</f>
        <v>0</v>
      </c>
      <c r="BD556" s="161">
        <f>((SUMIF($E$224:$E$427,$O556,BD$224:BD$427)-SUMIF($E$14:$E$217,$O556,BD$14:BD$217))*'Discount Factors'!BD$13)-BD$520</f>
        <v>0</v>
      </c>
      <c r="BE556" s="161">
        <f>((SUMIF($E$224:$E$427,$O556,BE$224:BE$427)-SUMIF($E$14:$E$217,$O556,BE$14:BE$217))*'Discount Factors'!BE$13)-BE$520</f>
        <v>0</v>
      </c>
      <c r="BF556" s="161">
        <f>((SUMIF($E$224:$E$427,$O556,BF$224:BF$427)-SUMIF($E$14:$E$217,$O556,BF$14:BF$217))*'Discount Factors'!BF$13)-BF$520</f>
        <v>0</v>
      </c>
      <c r="BG556" s="161">
        <f>((SUMIF($E$224:$E$427,$O556,BG$224:BG$427)-SUMIF($E$14:$E$217,$O556,BG$14:BG$217))*'Discount Factors'!BG$13)-BG$520</f>
        <v>0</v>
      </c>
      <c r="BH556" s="161">
        <f>((SUMIF($E$224:$E$427,$O556,BH$224:BH$427)-SUMIF($E$14:$E$217,$O556,BH$14:BH$217))*'Discount Factors'!BH$13)-BH$520</f>
        <v>0</v>
      </c>
      <c r="BI556" s="161">
        <f>((SUMIF($E$224:$E$427,$O556,BI$224:BI$427)-SUMIF($E$14:$E$217,$O556,BI$14:BI$217))*'Discount Factors'!BI$13)-BI$520</f>
        <v>0</v>
      </c>
      <c r="BJ556" s="161">
        <f>((SUMIF($E$224:$E$427,$O556,BJ$224:BJ$427)-SUMIF($E$14:$E$217,$O556,BJ$14:BJ$217))*'Discount Factors'!BJ$13)-BJ$520</f>
        <v>0</v>
      </c>
      <c r="BK556" s="161">
        <f>((SUMIF($E$224:$E$427,$O556,BK$224:BK$427)-SUMIF($E$14:$E$217,$O556,BK$14:BK$217))*'Discount Factors'!BK$13)-BK$520</f>
        <v>0</v>
      </c>
      <c r="BL556" s="161">
        <f>((SUMIF($E$224:$E$427,$O556,BL$224:BL$427)-SUMIF($E$14:$E$217,$O556,BL$14:BL$217))*'Discount Factors'!BL$13)-BL$520</f>
        <v>0</v>
      </c>
      <c r="BM556" s="161">
        <f>((SUMIF($E$224:$E$427,$O556,BM$224:BM$427)-SUMIF($E$14:$E$217,$O556,BM$14:BM$217))*'Discount Factors'!BM$13)-BM$520</f>
        <v>0</v>
      </c>
      <c r="BN556" s="161">
        <f>((SUMIF($E$224:$E$427,$O556,BN$224:BN$427)-SUMIF($E$14:$E$217,$O556,BN$14:BN$217))*'Discount Factors'!BN$13)-BN$520</f>
        <v>0</v>
      </c>
      <c r="BO556" s="161">
        <f>((SUMIF($E$224:$E$427,$O556,BO$224:BO$427)-SUMIF($E$14:$E$217,$O556,BO$14:BO$217))*'Discount Factors'!BO$13)-BO$520</f>
        <v>0</v>
      </c>
      <c r="BP556" s="161">
        <f>((SUMIF($E$224:$E$427,$O556,BP$224:BP$427)-SUMIF($E$14:$E$217,$O556,BP$14:BP$217))*'Discount Factors'!BP$13)-BP$520</f>
        <v>0</v>
      </c>
      <c r="BQ556" s="161">
        <f>((SUMIF($E$224:$E$427,$O556,BQ$224:BQ$427)-SUMIF($E$14:$E$217,$O556,BQ$14:BQ$217))*'Discount Factors'!BQ$13)-BQ$520</f>
        <v>0</v>
      </c>
      <c r="BR556" s="161">
        <f>((SUMIF($E$224:$E$427,$O556,BR$224:BR$427)-SUMIF($E$14:$E$217,$O556,BR$14:BR$217))*'Discount Factors'!BR$13)-BR$520</f>
        <v>0</v>
      </c>
      <c r="BS556" s="161">
        <f>((SUMIF($E$224:$E$427,$O556,BS$224:BS$427)-SUMIF($E$14:$E$217,$O556,BS$14:BS$217))*'Discount Factors'!BS$13)-BS$520</f>
        <v>0</v>
      </c>
      <c r="BT556" s="161">
        <f>((SUMIF($E$224:$E$427,$O556,BT$224:BT$427)-SUMIF($E$14:$E$217,$O556,BT$14:BT$217))*'Discount Factors'!BT$13)-BT$520</f>
        <v>0</v>
      </c>
      <c r="BU556" s="161">
        <f>((SUMIF($E$224:$E$427,$O556,BU$224:BU$427)-SUMIF($E$14:$E$217,$O556,BU$14:BU$217))*'Discount Factors'!BU$13)-BU$520</f>
        <v>0</v>
      </c>
      <c r="BV556" s="161">
        <f>((SUMIF($E$224:$E$427,$O556,BV$224:BV$427)-SUMIF($E$14:$E$217,$O556,BV$14:BV$217))*'Discount Factors'!BV$13)-BV$520</f>
        <v>0</v>
      </c>
      <c r="BW556" s="161">
        <f>((SUMIF($E$224:$E$427,$O556,BW$224:BW$427)-SUMIF($E$14:$E$217,$O556,BW$14:BW$217))*'Discount Factors'!BW$13)-BW$520</f>
        <v>0</v>
      </c>
      <c r="BX556" s="161">
        <f>((SUMIF($E$224:$E$427,$O556,BX$224:BX$427)-SUMIF($E$14:$E$217,$O556,BX$14:BX$217))*'Discount Factors'!BX$13)-BX$520</f>
        <v>0</v>
      </c>
      <c r="BY556" s="161">
        <f>((SUMIF($E$224:$E$427,$O556,BY$224:BY$427)-SUMIF($E$14:$E$217,$O556,BY$14:BY$217))*'Discount Factors'!BY$13)-BY$520</f>
        <v>0</v>
      </c>
      <c r="BZ556" s="161">
        <f>((SUMIF($E$224:$E$427,$O556,BZ$224:BZ$427)-SUMIF($E$14:$E$217,$O556,BZ$14:BZ$217))*'Discount Factors'!BZ$13)-BZ$520</f>
        <v>0</v>
      </c>
      <c r="CA556" s="161">
        <f>((SUMIF($E$224:$E$427,$O556,CA$224:CA$427)-SUMIF($E$14:$E$217,$O556,CA$14:CA$217))*'Discount Factors'!CA$13)-CA$520</f>
        <v>0</v>
      </c>
      <c r="CB556" s="161">
        <f>((SUMIF($E$224:$E$427,$O556,CB$224:CB$427)-SUMIF($E$14:$E$217,$O556,CB$14:CB$217))*'Discount Factors'!CB$13)-CB$520</f>
        <v>0</v>
      </c>
      <c r="CC556" s="161">
        <f>((SUMIF($E$224:$E$427,$O556,CC$224:CC$427)-SUMIF($E$14:$E$217,$O556,CC$14:CC$217))*'Discount Factors'!CC$13)-CC$520</f>
        <v>0</v>
      </c>
      <c r="CD556" s="161">
        <f>((SUMIF($E$224:$E$427,$O556,CD$224:CD$427)-SUMIF($E$14:$E$217,$O556,CD$14:CD$217))*'Discount Factors'!CD$13)-CD$520</f>
        <v>0</v>
      </c>
      <c r="CE556" s="161">
        <f>((SUMIF($E$224:$E$427,$O556,CE$224:CE$427)-SUMIF($E$14:$E$217,$O556,CE$14:CE$217))*'Discount Factors'!CE$13)-CE$520</f>
        <v>0</v>
      </c>
      <c r="CF556" s="161">
        <f>((SUMIF($E$224:$E$427,$O556,CF$224:CF$427)-SUMIF($E$14:$E$217,$O556,CF$14:CF$217))*'Discount Factors'!CF$13)-CF$520</f>
        <v>0</v>
      </c>
      <c r="CG556" s="161">
        <f>((SUMIF($E$224:$E$427,$O556,CG$224:CG$427)-SUMIF($E$14:$E$217,$O556,CG$14:CG$217))*'Discount Factors'!CG$13)-CG$520</f>
        <v>0</v>
      </c>
      <c r="CH556" s="161">
        <f>((SUMIF($E$224:$E$427,$O556,CH$224:CH$427)-SUMIF($E$14:$E$217,$O556,CH$14:CH$217))*'Discount Factors'!CH$13)-CH$520</f>
        <v>0</v>
      </c>
      <c r="CI556" s="161">
        <f>((SUMIF($E$224:$E$427,$O556,CI$224:CI$427)-SUMIF($E$14:$E$217,$O556,CI$14:CI$217))*'Discount Factors'!CI$13)-CI$520</f>
        <v>0</v>
      </c>
      <c r="CJ556" s="161">
        <f>((SUMIF($E$224:$E$427,$O556,CJ$224:CJ$427)-SUMIF($E$14:$E$217,$O556,CJ$14:CJ$217))*'Discount Factors'!CJ$13)-CJ$520</f>
        <v>0</v>
      </c>
      <c r="CK556" s="161">
        <f>((SUMIF($E$224:$E$427,$O556,CK$224:CK$427)-SUMIF($E$14:$E$217,$O556,CK$14:CK$217))*'Discount Factors'!CK$13)-CK$520</f>
        <v>0</v>
      </c>
      <c r="CL556" s="161">
        <f>((SUMIF($E$224:$E$427,$O556,CL$224:CL$427)-SUMIF($E$14:$E$217,$O556,CL$14:CL$217))*'Discount Factors'!CL$13)-CL$520</f>
        <v>0</v>
      </c>
      <c r="CM556" s="161">
        <f>((SUMIF($E$224:$E$427,$O556,CM$224:CM$427)-SUMIF($E$14:$E$217,$O556,CM$14:CM$217))*'Discount Factors'!CM$13)-CM$520</f>
        <v>0</v>
      </c>
      <c r="CN556" s="161">
        <f>((SUMIF($E$224:$E$427,$O556,CN$224:CN$427)-SUMIF($E$14:$E$217,$O556,CN$14:CN$217))*'Discount Factors'!CN$13)-CN$520</f>
        <v>0</v>
      </c>
      <c r="CO556" s="161">
        <f>((SUMIF($E$224:$E$427,$O556,CO$224:CO$427)-SUMIF($E$14:$E$217,$O556,CO$14:CO$217))*'Discount Factors'!CO$13)-CO$520</f>
        <v>0</v>
      </c>
      <c r="CP556" s="161">
        <f>((SUMIF($E$224:$E$427,$O556,CP$224:CP$427)-SUMIF($E$14:$E$217,$O556,CP$14:CP$217))*'Discount Factors'!CP$13)-CP$520</f>
        <v>0</v>
      </c>
    </row>
    <row r="557" spans="15:94" x14ac:dyDescent="0.3">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c r="AS557" s="161"/>
      <c r="AT557" s="161"/>
      <c r="AU557" s="161"/>
      <c r="AV557" s="161"/>
      <c r="AW557" s="161"/>
      <c r="AX557" s="161"/>
      <c r="AY557" s="161"/>
      <c r="AZ557" s="161"/>
      <c r="BA557" s="161"/>
      <c r="BB557" s="161"/>
      <c r="BC557" s="161"/>
      <c r="BD557" s="161"/>
      <c r="BE557" s="161"/>
      <c r="BF557" s="161"/>
      <c r="BG557" s="161"/>
      <c r="BH557" s="161"/>
      <c r="BI557" s="161"/>
      <c r="BJ557" s="161"/>
      <c r="BK557" s="161"/>
      <c r="BL557" s="161"/>
      <c r="BM557" s="161"/>
      <c r="BN557" s="161"/>
      <c r="BO557" s="161"/>
      <c r="BP557" s="161"/>
      <c r="BQ557" s="161"/>
      <c r="BR557" s="161"/>
      <c r="BS557" s="161"/>
      <c r="BT557" s="161"/>
      <c r="BU557" s="161"/>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161"/>
    </row>
    <row r="558" spans="15:94" x14ac:dyDescent="0.3">
      <c r="P558" s="161"/>
      <c r="Q558" s="161"/>
      <c r="R558" s="161"/>
      <c r="S558" s="161"/>
      <c r="T558" s="161"/>
      <c r="U558" s="161"/>
      <c r="V558" s="161"/>
      <c r="W558" s="161"/>
      <c r="X558" s="161"/>
      <c r="Y558" s="161"/>
      <c r="Z558" s="161"/>
      <c r="AA558" s="161"/>
      <c r="AB558" s="161"/>
      <c r="AC558" s="161"/>
      <c r="AD558" s="161"/>
      <c r="AE558" s="161"/>
      <c r="AF558" s="161"/>
      <c r="AG558" s="161"/>
      <c r="AH558" s="161"/>
      <c r="AI558" s="161"/>
      <c r="AJ558" s="161"/>
      <c r="AK558" s="161"/>
      <c r="AL558" s="161"/>
      <c r="AM558" s="161"/>
      <c r="AN558" s="161"/>
      <c r="AO558" s="161"/>
      <c r="AP558" s="161"/>
      <c r="AQ558" s="161"/>
      <c r="AR558" s="161"/>
      <c r="AS558" s="161"/>
      <c r="AT558" s="161"/>
      <c r="AU558" s="161"/>
      <c r="AV558" s="161"/>
      <c r="AW558" s="161"/>
      <c r="AX558" s="161"/>
      <c r="AY558" s="161"/>
      <c r="AZ558" s="161"/>
      <c r="BA558" s="161"/>
      <c r="BB558" s="161"/>
      <c r="BC558" s="161"/>
      <c r="BD558" s="161"/>
      <c r="BE558" s="161"/>
      <c r="BF558" s="161"/>
      <c r="BG558" s="161"/>
      <c r="BH558" s="161"/>
      <c r="BI558" s="161"/>
      <c r="BJ558" s="161"/>
      <c r="BK558" s="161"/>
      <c r="BL558" s="161"/>
      <c r="BM558" s="161"/>
      <c r="BN558" s="161"/>
      <c r="BO558" s="161"/>
      <c r="BP558" s="161"/>
      <c r="BQ558" s="161"/>
      <c r="BR558" s="161"/>
      <c r="BS558" s="161"/>
      <c r="BT558" s="161"/>
      <c r="BU558" s="161"/>
      <c r="BV558" s="161"/>
      <c r="BW558" s="161"/>
      <c r="BX558" s="161"/>
      <c r="BY558" s="161"/>
      <c r="BZ558" s="161"/>
      <c r="CA558" s="161"/>
      <c r="CB558" s="161"/>
      <c r="CC558" s="161"/>
      <c r="CD558" s="161"/>
      <c r="CE558" s="161"/>
      <c r="CF558" s="161"/>
      <c r="CG558" s="161"/>
      <c r="CH558" s="161"/>
      <c r="CI558" s="161"/>
      <c r="CJ558" s="161"/>
      <c r="CK558" s="161"/>
      <c r="CL558" s="161"/>
      <c r="CM558" s="161"/>
      <c r="CN558" s="161"/>
      <c r="CO558" s="161"/>
      <c r="CP558" s="161"/>
    </row>
    <row r="559" spans="15:94" x14ac:dyDescent="0.3">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161"/>
      <c r="BB559" s="161"/>
      <c r="BC559" s="161"/>
      <c r="BD559" s="161"/>
      <c r="BE559" s="161"/>
      <c r="BF559" s="161"/>
      <c r="BG559" s="161"/>
      <c r="BH559" s="161"/>
      <c r="BI559" s="161"/>
      <c r="BJ559" s="161"/>
      <c r="BK559" s="161"/>
      <c r="BL559" s="161"/>
      <c r="BM559" s="161"/>
      <c r="BN559" s="161"/>
      <c r="BO559" s="161"/>
      <c r="BP559" s="161"/>
      <c r="BQ559" s="161"/>
      <c r="BR559" s="161"/>
      <c r="BS559" s="161"/>
      <c r="BT559" s="161"/>
      <c r="BU559" s="161"/>
      <c r="BV559" s="161"/>
      <c r="BW559" s="161"/>
      <c r="BX559" s="161"/>
      <c r="BY559" s="161"/>
      <c r="BZ559" s="161"/>
      <c r="CA559" s="161"/>
      <c r="CB559" s="161"/>
      <c r="CC559" s="161"/>
      <c r="CD559" s="161"/>
      <c r="CE559" s="161"/>
      <c r="CF559" s="161"/>
      <c r="CG559" s="161"/>
      <c r="CH559" s="161"/>
      <c r="CI559" s="161"/>
      <c r="CJ559" s="161"/>
      <c r="CK559" s="161"/>
      <c r="CL559" s="161"/>
      <c r="CM559" s="161"/>
      <c r="CN559" s="161"/>
      <c r="CO559" s="161"/>
      <c r="CP559" s="161"/>
    </row>
    <row r="560" spans="15:94" x14ac:dyDescent="0.3">
      <c r="O560" s="2" t="str">
        <f>Lists!$B$14</f>
        <v>Option 10</v>
      </c>
      <c r="P560" s="161">
        <f>((SUMIF($E$224:$E$427,$O560,P$224:P$427)-SUMIF($E$14:$E$217,$O560,P$14:P$217))*'Discount Factors'!P$13)-P$520</f>
        <v>0</v>
      </c>
      <c r="Q560" s="161">
        <f>((SUMIF($E$224:$E$427,$O560,Q$224:Q$427)-SUMIF($E$14:$E$217,$O560,Q$14:Q$217))*'Discount Factors'!Q$13)-Q$520</f>
        <v>0</v>
      </c>
      <c r="R560" s="161">
        <f>((SUMIF($E$224:$E$427,$O560,R$224:R$427)-SUMIF($E$14:$E$217,$O560,R$14:R$217))*'Discount Factors'!R$13)-R$520</f>
        <v>0</v>
      </c>
      <c r="S560" s="161">
        <f>((SUMIF($E$224:$E$427,$O560,S$224:S$427)-SUMIF($E$14:$E$217,$O560,S$14:S$217))*'Discount Factors'!S$13)-S$520</f>
        <v>0</v>
      </c>
      <c r="T560" s="161">
        <f>((SUMIF($E$224:$E$427,$O560,T$224:T$427)-SUMIF($E$14:$E$217,$O560,T$14:T$217))*'Discount Factors'!T$13)-T$520</f>
        <v>0</v>
      </c>
      <c r="U560" s="161">
        <f>((SUMIF($E$224:$E$427,$O560,U$224:U$427)-SUMIF($E$14:$E$217,$O560,U$14:U$217))*'Discount Factors'!U$13)-U$520</f>
        <v>0</v>
      </c>
      <c r="V560" s="161">
        <f>((SUMIF($E$224:$E$427,$O560,V$224:V$427)-SUMIF($E$14:$E$217,$O560,V$14:V$217))*'Discount Factors'!V$13)-V$520</f>
        <v>0</v>
      </c>
      <c r="W560" s="161">
        <f>((SUMIF($E$224:$E$427,$O560,W$224:W$427)-SUMIF($E$14:$E$217,$O560,W$14:W$217))*'Discount Factors'!W$13)-W$520</f>
        <v>0</v>
      </c>
      <c r="X560" s="161">
        <f>((SUMIF($E$224:$E$427,$O560,X$224:X$427)-SUMIF($E$14:$E$217,$O560,X$14:X$217))*'Discount Factors'!X$13)-X$520</f>
        <v>0</v>
      </c>
      <c r="Y560" s="161">
        <f>((SUMIF($E$224:$E$427,$O560,Y$224:Y$427)-SUMIF($E$14:$E$217,$O560,Y$14:Y$217))*'Discount Factors'!Y$13)-Y$520</f>
        <v>0</v>
      </c>
      <c r="Z560" s="161">
        <f>((SUMIF($E$224:$E$427,$O560,Z$224:Z$427)-SUMIF($E$14:$E$217,$O560,Z$14:Z$217))*'Discount Factors'!Z$13)-Z$520</f>
        <v>0</v>
      </c>
      <c r="AA560" s="161">
        <f>((SUMIF($E$224:$E$427,$O560,AA$224:AA$427)-SUMIF($E$14:$E$217,$O560,AA$14:AA$217))*'Discount Factors'!AA$13)-AA$520</f>
        <v>0</v>
      </c>
      <c r="AB560" s="161">
        <f>((SUMIF($E$224:$E$427,$O560,AB$224:AB$427)-SUMIF($E$14:$E$217,$O560,AB$14:AB$217))*'Discount Factors'!AB$13)-AB$520</f>
        <v>0</v>
      </c>
      <c r="AC560" s="161">
        <f>((SUMIF($E$224:$E$427,$O560,AC$224:AC$427)-SUMIF($E$14:$E$217,$O560,AC$14:AC$217))*'Discount Factors'!AC$13)-AC$520</f>
        <v>0</v>
      </c>
      <c r="AD560" s="161">
        <f>((SUMIF($E$224:$E$427,$O560,AD$224:AD$427)-SUMIF($E$14:$E$217,$O560,AD$14:AD$217))*'Discount Factors'!AD$13)-AD$520</f>
        <v>0</v>
      </c>
      <c r="AE560" s="161">
        <f>((SUMIF($E$224:$E$427,$O560,AE$224:AE$427)-SUMIF($E$14:$E$217,$O560,AE$14:AE$217))*'Discount Factors'!AE$13)-AE$520</f>
        <v>0</v>
      </c>
      <c r="AF560" s="161">
        <f>((SUMIF($E$224:$E$427,$O560,AF$224:AF$427)-SUMIF($E$14:$E$217,$O560,AF$14:AF$217))*'Discount Factors'!AF$13)-AF$520</f>
        <v>0</v>
      </c>
      <c r="AG560" s="161">
        <f>((SUMIF($E$224:$E$427,$O560,AG$224:AG$427)-SUMIF($E$14:$E$217,$O560,AG$14:AG$217))*'Discount Factors'!AG$13)-AG$520</f>
        <v>0</v>
      </c>
      <c r="AH560" s="161">
        <f>((SUMIF($E$224:$E$427,$O560,AH$224:AH$427)-SUMIF($E$14:$E$217,$O560,AH$14:AH$217))*'Discount Factors'!AH$13)-AH$520</f>
        <v>0</v>
      </c>
      <c r="AI560" s="161">
        <f>((SUMIF($E$224:$E$427,$O560,AI$224:AI$427)-SUMIF($E$14:$E$217,$O560,AI$14:AI$217))*'Discount Factors'!AI$13)-AI$520</f>
        <v>0</v>
      </c>
      <c r="AJ560" s="161">
        <f>((SUMIF($E$224:$E$427,$O560,AJ$224:AJ$427)-SUMIF($E$14:$E$217,$O560,AJ$14:AJ$217))*'Discount Factors'!AJ$13)-AJ$520</f>
        <v>0</v>
      </c>
      <c r="AK560" s="161">
        <f>((SUMIF($E$224:$E$427,$O560,AK$224:AK$427)-SUMIF($E$14:$E$217,$O560,AK$14:AK$217))*'Discount Factors'!AK$13)-AK$520</f>
        <v>0</v>
      </c>
      <c r="AL560" s="161">
        <f>((SUMIF($E$224:$E$427,$O560,AL$224:AL$427)-SUMIF($E$14:$E$217,$O560,AL$14:AL$217))*'Discount Factors'!AL$13)-AL$520</f>
        <v>0</v>
      </c>
      <c r="AM560" s="161">
        <f>((SUMIF($E$224:$E$427,$O560,AM$224:AM$427)-SUMIF($E$14:$E$217,$O560,AM$14:AM$217))*'Discount Factors'!AM$13)-AM$520</f>
        <v>0</v>
      </c>
      <c r="AN560" s="161">
        <f>((SUMIF($E$224:$E$427,$O560,AN$224:AN$427)-SUMIF($E$14:$E$217,$O560,AN$14:AN$217))*'Discount Factors'!AN$13)-AN$520</f>
        <v>0</v>
      </c>
      <c r="AO560" s="161">
        <f>((SUMIF($E$224:$E$427,$O560,AO$224:AO$427)-SUMIF($E$14:$E$217,$O560,AO$14:AO$217))*'Discount Factors'!AO$13)-AO$520</f>
        <v>0</v>
      </c>
      <c r="AP560" s="161">
        <f>((SUMIF($E$224:$E$427,$O560,AP$224:AP$427)-SUMIF($E$14:$E$217,$O560,AP$14:AP$217))*'Discount Factors'!AP$13)-AP$520</f>
        <v>0</v>
      </c>
      <c r="AQ560" s="161">
        <f>((SUMIF($E$224:$E$427,$O560,AQ$224:AQ$427)-SUMIF($E$14:$E$217,$O560,AQ$14:AQ$217))*'Discount Factors'!AQ$13)-AQ$520</f>
        <v>0</v>
      </c>
      <c r="AR560" s="161">
        <f>((SUMIF($E$224:$E$427,$O560,AR$224:AR$427)-SUMIF($E$14:$E$217,$O560,AR$14:AR$217))*'Discount Factors'!AR$13)-AR$520</f>
        <v>0</v>
      </c>
      <c r="AS560" s="161">
        <f>((SUMIF($E$224:$E$427,$O560,AS$224:AS$427)-SUMIF($E$14:$E$217,$O560,AS$14:AS$217))*'Discount Factors'!AS$13)-AS$520</f>
        <v>0</v>
      </c>
      <c r="AT560" s="161">
        <f>((SUMIF($E$224:$E$427,$O560,AT$224:AT$427)-SUMIF($E$14:$E$217,$O560,AT$14:AT$217))*'Discount Factors'!AT$13)-AT$520</f>
        <v>0</v>
      </c>
      <c r="AU560" s="161">
        <f>((SUMIF($E$224:$E$427,$O560,AU$224:AU$427)-SUMIF($E$14:$E$217,$O560,AU$14:AU$217))*'Discount Factors'!AU$13)-AU$520</f>
        <v>0</v>
      </c>
      <c r="AV560" s="161">
        <f>((SUMIF($E$224:$E$427,$O560,AV$224:AV$427)-SUMIF($E$14:$E$217,$O560,AV$14:AV$217))*'Discount Factors'!AV$13)-AV$520</f>
        <v>0</v>
      </c>
      <c r="AW560" s="161">
        <f>((SUMIF($E$224:$E$427,$O560,AW$224:AW$427)-SUMIF($E$14:$E$217,$O560,AW$14:AW$217))*'Discount Factors'!AW$13)-AW$520</f>
        <v>0</v>
      </c>
      <c r="AX560" s="161">
        <f>((SUMIF($E$224:$E$427,$O560,AX$224:AX$427)-SUMIF($E$14:$E$217,$O560,AX$14:AX$217))*'Discount Factors'!AX$13)-AX$520</f>
        <v>0</v>
      </c>
      <c r="AY560" s="161">
        <f>((SUMIF($E$224:$E$427,$O560,AY$224:AY$427)-SUMIF($E$14:$E$217,$O560,AY$14:AY$217))*'Discount Factors'!AY$13)-AY$520</f>
        <v>0</v>
      </c>
      <c r="AZ560" s="161">
        <f>((SUMIF($E$224:$E$427,$O560,AZ$224:AZ$427)-SUMIF($E$14:$E$217,$O560,AZ$14:AZ$217))*'Discount Factors'!AZ$13)-AZ$520</f>
        <v>0</v>
      </c>
      <c r="BA560" s="161">
        <f>((SUMIF($E$224:$E$427,$O560,BA$224:BA$427)-SUMIF($E$14:$E$217,$O560,BA$14:BA$217))*'Discount Factors'!BA$13)-BA$520</f>
        <v>0</v>
      </c>
      <c r="BB560" s="161">
        <f>((SUMIF($E$224:$E$427,$O560,BB$224:BB$427)-SUMIF($E$14:$E$217,$O560,BB$14:BB$217))*'Discount Factors'!BB$13)-BB$520</f>
        <v>0</v>
      </c>
      <c r="BC560" s="161">
        <f>((SUMIF($E$224:$E$427,$O560,BC$224:BC$427)-SUMIF($E$14:$E$217,$O560,BC$14:BC$217))*'Discount Factors'!BC$13)-BC$520</f>
        <v>0</v>
      </c>
      <c r="BD560" s="161">
        <f>((SUMIF($E$224:$E$427,$O560,BD$224:BD$427)-SUMIF($E$14:$E$217,$O560,BD$14:BD$217))*'Discount Factors'!BD$13)-BD$520</f>
        <v>0</v>
      </c>
      <c r="BE560" s="161">
        <f>((SUMIF($E$224:$E$427,$O560,BE$224:BE$427)-SUMIF($E$14:$E$217,$O560,BE$14:BE$217))*'Discount Factors'!BE$13)-BE$520</f>
        <v>0</v>
      </c>
      <c r="BF560" s="161">
        <f>((SUMIF($E$224:$E$427,$O560,BF$224:BF$427)-SUMIF($E$14:$E$217,$O560,BF$14:BF$217))*'Discount Factors'!BF$13)-BF$520</f>
        <v>0</v>
      </c>
      <c r="BG560" s="161">
        <f>((SUMIF($E$224:$E$427,$O560,BG$224:BG$427)-SUMIF($E$14:$E$217,$O560,BG$14:BG$217))*'Discount Factors'!BG$13)-BG$520</f>
        <v>0</v>
      </c>
      <c r="BH560" s="161">
        <f>((SUMIF($E$224:$E$427,$O560,BH$224:BH$427)-SUMIF($E$14:$E$217,$O560,BH$14:BH$217))*'Discount Factors'!BH$13)-BH$520</f>
        <v>0</v>
      </c>
      <c r="BI560" s="161">
        <f>((SUMIF($E$224:$E$427,$O560,BI$224:BI$427)-SUMIF($E$14:$E$217,$O560,BI$14:BI$217))*'Discount Factors'!BI$13)-BI$520</f>
        <v>0</v>
      </c>
      <c r="BJ560" s="161">
        <f>((SUMIF($E$224:$E$427,$O560,BJ$224:BJ$427)-SUMIF($E$14:$E$217,$O560,BJ$14:BJ$217))*'Discount Factors'!BJ$13)-BJ$520</f>
        <v>0</v>
      </c>
      <c r="BK560" s="161">
        <f>((SUMIF($E$224:$E$427,$O560,BK$224:BK$427)-SUMIF($E$14:$E$217,$O560,BK$14:BK$217))*'Discount Factors'!BK$13)-BK$520</f>
        <v>0</v>
      </c>
      <c r="BL560" s="161">
        <f>((SUMIF($E$224:$E$427,$O560,BL$224:BL$427)-SUMIF($E$14:$E$217,$O560,BL$14:BL$217))*'Discount Factors'!BL$13)-BL$520</f>
        <v>0</v>
      </c>
      <c r="BM560" s="161">
        <f>((SUMIF($E$224:$E$427,$O560,BM$224:BM$427)-SUMIF($E$14:$E$217,$O560,BM$14:BM$217))*'Discount Factors'!BM$13)-BM$520</f>
        <v>0</v>
      </c>
      <c r="BN560" s="161">
        <f>((SUMIF($E$224:$E$427,$O560,BN$224:BN$427)-SUMIF($E$14:$E$217,$O560,BN$14:BN$217))*'Discount Factors'!BN$13)-BN$520</f>
        <v>0</v>
      </c>
      <c r="BO560" s="161">
        <f>((SUMIF($E$224:$E$427,$O560,BO$224:BO$427)-SUMIF($E$14:$E$217,$O560,BO$14:BO$217))*'Discount Factors'!BO$13)-BO$520</f>
        <v>0</v>
      </c>
      <c r="BP560" s="161">
        <f>((SUMIF($E$224:$E$427,$O560,BP$224:BP$427)-SUMIF($E$14:$E$217,$O560,BP$14:BP$217))*'Discount Factors'!BP$13)-BP$520</f>
        <v>0</v>
      </c>
      <c r="BQ560" s="161">
        <f>((SUMIF($E$224:$E$427,$O560,BQ$224:BQ$427)-SUMIF($E$14:$E$217,$O560,BQ$14:BQ$217))*'Discount Factors'!BQ$13)-BQ$520</f>
        <v>0</v>
      </c>
      <c r="BR560" s="161">
        <f>((SUMIF($E$224:$E$427,$O560,BR$224:BR$427)-SUMIF($E$14:$E$217,$O560,BR$14:BR$217))*'Discount Factors'!BR$13)-BR$520</f>
        <v>0</v>
      </c>
      <c r="BS560" s="161">
        <f>((SUMIF($E$224:$E$427,$O560,BS$224:BS$427)-SUMIF($E$14:$E$217,$O560,BS$14:BS$217))*'Discount Factors'!BS$13)-BS$520</f>
        <v>0</v>
      </c>
      <c r="BT560" s="161">
        <f>((SUMIF($E$224:$E$427,$O560,BT$224:BT$427)-SUMIF($E$14:$E$217,$O560,BT$14:BT$217))*'Discount Factors'!BT$13)-BT$520</f>
        <v>0</v>
      </c>
      <c r="BU560" s="161">
        <f>((SUMIF($E$224:$E$427,$O560,BU$224:BU$427)-SUMIF($E$14:$E$217,$O560,BU$14:BU$217))*'Discount Factors'!BU$13)-BU$520</f>
        <v>0</v>
      </c>
      <c r="BV560" s="161">
        <f>((SUMIF($E$224:$E$427,$O560,BV$224:BV$427)-SUMIF($E$14:$E$217,$O560,BV$14:BV$217))*'Discount Factors'!BV$13)-BV$520</f>
        <v>0</v>
      </c>
      <c r="BW560" s="161">
        <f>((SUMIF($E$224:$E$427,$O560,BW$224:BW$427)-SUMIF($E$14:$E$217,$O560,BW$14:BW$217))*'Discount Factors'!BW$13)-BW$520</f>
        <v>0</v>
      </c>
      <c r="BX560" s="161">
        <f>((SUMIF($E$224:$E$427,$O560,BX$224:BX$427)-SUMIF($E$14:$E$217,$O560,BX$14:BX$217))*'Discount Factors'!BX$13)-BX$520</f>
        <v>0</v>
      </c>
      <c r="BY560" s="161">
        <f>((SUMIF($E$224:$E$427,$O560,BY$224:BY$427)-SUMIF($E$14:$E$217,$O560,BY$14:BY$217))*'Discount Factors'!BY$13)-BY$520</f>
        <v>0</v>
      </c>
      <c r="BZ560" s="161">
        <f>((SUMIF($E$224:$E$427,$O560,BZ$224:BZ$427)-SUMIF($E$14:$E$217,$O560,BZ$14:BZ$217))*'Discount Factors'!BZ$13)-BZ$520</f>
        <v>0</v>
      </c>
      <c r="CA560" s="161">
        <f>((SUMIF($E$224:$E$427,$O560,CA$224:CA$427)-SUMIF($E$14:$E$217,$O560,CA$14:CA$217))*'Discount Factors'!CA$13)-CA$520</f>
        <v>0</v>
      </c>
      <c r="CB560" s="161">
        <f>((SUMIF($E$224:$E$427,$O560,CB$224:CB$427)-SUMIF($E$14:$E$217,$O560,CB$14:CB$217))*'Discount Factors'!CB$13)-CB$520</f>
        <v>0</v>
      </c>
      <c r="CC560" s="161">
        <f>((SUMIF($E$224:$E$427,$O560,CC$224:CC$427)-SUMIF($E$14:$E$217,$O560,CC$14:CC$217))*'Discount Factors'!CC$13)-CC$520</f>
        <v>0</v>
      </c>
      <c r="CD560" s="161">
        <f>((SUMIF($E$224:$E$427,$O560,CD$224:CD$427)-SUMIF($E$14:$E$217,$O560,CD$14:CD$217))*'Discount Factors'!CD$13)-CD$520</f>
        <v>0</v>
      </c>
      <c r="CE560" s="161">
        <f>((SUMIF($E$224:$E$427,$O560,CE$224:CE$427)-SUMIF($E$14:$E$217,$O560,CE$14:CE$217))*'Discount Factors'!CE$13)-CE$520</f>
        <v>0</v>
      </c>
      <c r="CF560" s="161">
        <f>((SUMIF($E$224:$E$427,$O560,CF$224:CF$427)-SUMIF($E$14:$E$217,$O560,CF$14:CF$217))*'Discount Factors'!CF$13)-CF$520</f>
        <v>0</v>
      </c>
      <c r="CG560" s="161">
        <f>((SUMIF($E$224:$E$427,$O560,CG$224:CG$427)-SUMIF($E$14:$E$217,$O560,CG$14:CG$217))*'Discount Factors'!CG$13)-CG$520</f>
        <v>0</v>
      </c>
      <c r="CH560" s="161">
        <f>((SUMIF($E$224:$E$427,$O560,CH$224:CH$427)-SUMIF($E$14:$E$217,$O560,CH$14:CH$217))*'Discount Factors'!CH$13)-CH$520</f>
        <v>0</v>
      </c>
      <c r="CI560" s="161">
        <f>((SUMIF($E$224:$E$427,$O560,CI$224:CI$427)-SUMIF($E$14:$E$217,$O560,CI$14:CI$217))*'Discount Factors'!CI$13)-CI$520</f>
        <v>0</v>
      </c>
      <c r="CJ560" s="161">
        <f>((SUMIF($E$224:$E$427,$O560,CJ$224:CJ$427)-SUMIF($E$14:$E$217,$O560,CJ$14:CJ$217))*'Discount Factors'!CJ$13)-CJ$520</f>
        <v>0</v>
      </c>
      <c r="CK560" s="161">
        <f>((SUMIF($E$224:$E$427,$O560,CK$224:CK$427)-SUMIF($E$14:$E$217,$O560,CK$14:CK$217))*'Discount Factors'!CK$13)-CK$520</f>
        <v>0</v>
      </c>
      <c r="CL560" s="161">
        <f>((SUMIF($E$224:$E$427,$O560,CL$224:CL$427)-SUMIF($E$14:$E$217,$O560,CL$14:CL$217))*'Discount Factors'!CL$13)-CL$520</f>
        <v>0</v>
      </c>
      <c r="CM560" s="161">
        <f>((SUMIF($E$224:$E$427,$O560,CM$224:CM$427)-SUMIF($E$14:$E$217,$O560,CM$14:CM$217))*'Discount Factors'!CM$13)-CM$520</f>
        <v>0</v>
      </c>
      <c r="CN560" s="161">
        <f>((SUMIF($E$224:$E$427,$O560,CN$224:CN$427)-SUMIF($E$14:$E$217,$O560,CN$14:CN$217))*'Discount Factors'!CN$13)-CN$520</f>
        <v>0</v>
      </c>
      <c r="CO560" s="161">
        <f>((SUMIF($E$224:$E$427,$O560,CO$224:CO$427)-SUMIF($E$14:$E$217,$O560,CO$14:CO$217))*'Discount Factors'!CO$13)-CO$520</f>
        <v>0</v>
      </c>
      <c r="CP560" s="161">
        <f>((SUMIF($E$224:$E$427,$O560,CP$224:CP$427)-SUMIF($E$14:$E$217,$O560,CP$14:CP$217))*'Discount Factors'!CP$13)-CP$520</f>
        <v>0</v>
      </c>
    </row>
    <row r="561" spans="1:94" x14ac:dyDescent="0.3">
      <c r="A561" s="247" t="s">
        <v>174</v>
      </c>
      <c r="B561" s="4"/>
      <c r="C561" s="4"/>
      <c r="D561" s="4"/>
      <c r="E561" s="4"/>
      <c r="F561" s="4"/>
      <c r="G561" s="4"/>
      <c r="H561" s="4"/>
      <c r="I561" s="4"/>
      <c r="J561" s="4"/>
      <c r="K561" s="4"/>
      <c r="L561" s="4"/>
      <c r="M561" s="4"/>
      <c r="N561" s="4"/>
      <c r="O561" s="4"/>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c r="BP561" s="163"/>
      <c r="BQ561" s="163"/>
      <c r="BR561" s="163"/>
      <c r="BS561" s="163"/>
      <c r="BT561" s="163"/>
      <c r="BU561" s="163"/>
      <c r="BV561" s="163"/>
      <c r="BW561" s="163"/>
      <c r="BX561" s="163"/>
      <c r="BY561" s="163"/>
      <c r="BZ561" s="163"/>
      <c r="CA561" s="163"/>
      <c r="CB561" s="163"/>
      <c r="CC561" s="163"/>
      <c r="CD561" s="163"/>
      <c r="CE561" s="163"/>
      <c r="CF561" s="163"/>
      <c r="CG561" s="163"/>
      <c r="CH561" s="163"/>
      <c r="CI561" s="163"/>
      <c r="CJ561" s="163"/>
      <c r="CK561" s="163"/>
      <c r="CL561" s="163"/>
      <c r="CM561" s="163"/>
      <c r="CN561" s="163"/>
      <c r="CO561" s="163"/>
      <c r="CP561" s="163"/>
    </row>
    <row r="562" spans="1:94" x14ac:dyDescent="0.3">
      <c r="P562" s="161"/>
      <c r="Q562" s="161"/>
      <c r="R562" s="161"/>
      <c r="S562" s="161"/>
      <c r="T562" s="161"/>
      <c r="U562" s="161"/>
      <c r="V562" s="161"/>
      <c r="W562" s="161"/>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c r="AS562" s="161"/>
      <c r="AT562" s="161"/>
      <c r="AU562" s="161"/>
      <c r="AV562" s="161"/>
      <c r="AW562" s="161"/>
      <c r="AX562" s="161"/>
      <c r="AY562" s="161"/>
      <c r="AZ562" s="161"/>
      <c r="BA562" s="161"/>
      <c r="BB562" s="161"/>
      <c r="BC562" s="161"/>
      <c r="BD562" s="161"/>
      <c r="BE562" s="161"/>
      <c r="BF562" s="161"/>
      <c r="BG562" s="161"/>
      <c r="BH562" s="161"/>
      <c r="BI562" s="161"/>
      <c r="BJ562" s="161"/>
      <c r="BK562" s="161"/>
      <c r="BL562" s="161"/>
      <c r="BM562" s="161"/>
      <c r="BN562" s="161"/>
      <c r="BO562" s="161"/>
      <c r="BP562" s="161"/>
      <c r="BQ562" s="161"/>
      <c r="BR562" s="161"/>
      <c r="BS562" s="161"/>
      <c r="BT562" s="161"/>
      <c r="BU562" s="161"/>
      <c r="BV562" s="161"/>
      <c r="BW562" s="161"/>
      <c r="BX562" s="161"/>
      <c r="BY562" s="161"/>
      <c r="BZ562" s="161"/>
      <c r="CA562" s="161"/>
      <c r="CB562" s="161"/>
      <c r="CC562" s="161"/>
      <c r="CD562" s="161"/>
      <c r="CE562" s="161"/>
      <c r="CF562" s="161"/>
      <c r="CG562" s="161"/>
      <c r="CH562" s="161"/>
      <c r="CI562" s="161"/>
      <c r="CJ562" s="161"/>
      <c r="CK562" s="161"/>
      <c r="CL562" s="161"/>
      <c r="CM562" s="161"/>
      <c r="CN562" s="161"/>
      <c r="CO562" s="161"/>
      <c r="CP562" s="161"/>
    </row>
    <row r="563" spans="1:94" x14ac:dyDescent="0.3">
      <c r="O563" s="2" t="str">
        <f>Lists!$B$4</f>
        <v>Base Case</v>
      </c>
      <c r="P563" s="161">
        <f>(SUMIF($E$14:$E$217,$O563,P$14:P$217))*'Discount Factors'!P$15</f>
        <v>0</v>
      </c>
      <c r="Q563" s="161">
        <f>(SUMIF($E$14:$E$217,$O563,Q$14:Q$217))*'Discount Factors'!Q$15</f>
        <v>0</v>
      </c>
      <c r="R563" s="161">
        <f>(SUMIF($E$14:$E$217,$O563,R$14:R$217))*'Discount Factors'!R$15</f>
        <v>0</v>
      </c>
      <c r="S563" s="161">
        <f>(SUMIF($E$14:$E$217,$O563,S$14:S$217))*'Discount Factors'!S$15</f>
        <v>0</v>
      </c>
      <c r="T563" s="161">
        <f>(SUMIF($E$14:$E$217,$O563,T$14:T$217))*'Discount Factors'!T$15</f>
        <v>0</v>
      </c>
      <c r="U563" s="161">
        <f>(SUMIF($E$14:$E$217,$O563,U$14:U$217))*'Discount Factors'!U$15</f>
        <v>0</v>
      </c>
      <c r="V563" s="161">
        <f>(SUMIF($E$14:$E$217,$O563,V$14:V$217))*'Discount Factors'!V$15</f>
        <v>0</v>
      </c>
      <c r="W563" s="161">
        <f>(SUMIF($E$14:$E$217,$O563,W$14:W$217))*'Discount Factors'!W$15</f>
        <v>0</v>
      </c>
      <c r="X563" s="161">
        <f>(SUMIF($E$14:$E$217,$O563,X$14:X$217))*'Discount Factors'!X$15</f>
        <v>0</v>
      </c>
      <c r="Y563" s="161">
        <f>(SUMIF($E$14:$E$217,$O563,Y$14:Y$217))*'Discount Factors'!Y$15</f>
        <v>0</v>
      </c>
      <c r="Z563" s="161">
        <f>(SUMIF($E$14:$E$217,$O563,Z$14:Z$217))*'Discount Factors'!Z$15</f>
        <v>0</v>
      </c>
      <c r="AA563" s="161">
        <f>(SUMIF($E$14:$E$217,$O563,AA$14:AA$217))*'Discount Factors'!AA$15</f>
        <v>0</v>
      </c>
      <c r="AB563" s="161">
        <f>(SUMIF($E$14:$E$217,$O563,AB$14:AB$217))*'Discount Factors'!AB$15</f>
        <v>0</v>
      </c>
      <c r="AC563" s="161">
        <f>(SUMIF($E$14:$E$217,$O563,AC$14:AC$217))*'Discount Factors'!AC$15</f>
        <v>0</v>
      </c>
      <c r="AD563" s="161">
        <f>(SUMIF($E$14:$E$217,$O563,AD$14:AD$217))*'Discount Factors'!AD$15</f>
        <v>0</v>
      </c>
      <c r="AE563" s="161">
        <f>(SUMIF($E$14:$E$217,$O563,AE$14:AE$217))*'Discount Factors'!AE$15</f>
        <v>0</v>
      </c>
      <c r="AF563" s="161">
        <f>(SUMIF($E$14:$E$217,$O563,AF$14:AF$217))*'Discount Factors'!AF$15</f>
        <v>0</v>
      </c>
      <c r="AG563" s="161">
        <f>(SUMIF($E$14:$E$217,$O563,AG$14:AG$217))*'Discount Factors'!AG$15</f>
        <v>0</v>
      </c>
      <c r="AH563" s="161">
        <f>(SUMIF($E$14:$E$217,$O563,AH$14:AH$217))*'Discount Factors'!AH$15</f>
        <v>0</v>
      </c>
      <c r="AI563" s="161">
        <f>(SUMIF($E$14:$E$217,$O563,AI$14:AI$217))*'Discount Factors'!AI$15</f>
        <v>0</v>
      </c>
      <c r="AJ563" s="161">
        <f>(SUMIF($E$14:$E$217,$O563,AJ$14:AJ$217))*'Discount Factors'!AJ$15</f>
        <v>0</v>
      </c>
      <c r="AK563" s="161">
        <f>(SUMIF($E$14:$E$217,$O563,AK$14:AK$217))*'Discount Factors'!AK$15</f>
        <v>0</v>
      </c>
      <c r="AL563" s="161">
        <f>(SUMIF($E$14:$E$217,$O563,AL$14:AL$217))*'Discount Factors'!AL$15</f>
        <v>0</v>
      </c>
      <c r="AM563" s="161">
        <f>(SUMIF($E$14:$E$217,$O563,AM$14:AM$217))*'Discount Factors'!AM$15</f>
        <v>0</v>
      </c>
      <c r="AN563" s="161">
        <f>(SUMIF($E$14:$E$217,$O563,AN$14:AN$217))*'Discount Factors'!AN$15</f>
        <v>0</v>
      </c>
      <c r="AO563" s="161">
        <f>(SUMIF($E$14:$E$217,$O563,AO$14:AO$217))*'Discount Factors'!AO$15</f>
        <v>0</v>
      </c>
      <c r="AP563" s="161">
        <f>(SUMIF($E$14:$E$217,$O563,AP$14:AP$217))*'Discount Factors'!AP$15</f>
        <v>0</v>
      </c>
      <c r="AQ563" s="161">
        <f>(SUMIF($E$14:$E$217,$O563,AQ$14:AQ$217))*'Discount Factors'!AQ$15</f>
        <v>0</v>
      </c>
      <c r="AR563" s="161">
        <f>(SUMIF($E$14:$E$217,$O563,AR$14:AR$217))*'Discount Factors'!AR$15</f>
        <v>0</v>
      </c>
      <c r="AS563" s="161">
        <f>(SUMIF($E$14:$E$217,$O563,AS$14:AS$217))*'Discount Factors'!AS$15</f>
        <v>0</v>
      </c>
      <c r="AT563" s="161">
        <f>(SUMIF($E$14:$E$217,$O563,AT$14:AT$217))*'Discount Factors'!AT$15</f>
        <v>0</v>
      </c>
      <c r="AU563" s="161">
        <f>(SUMIF($E$14:$E$217,$O563,AU$14:AU$217))*'Discount Factors'!AU$15</f>
        <v>0</v>
      </c>
      <c r="AV563" s="161">
        <f>(SUMIF($E$14:$E$217,$O563,AV$14:AV$217))*'Discount Factors'!AV$15</f>
        <v>0</v>
      </c>
      <c r="AW563" s="161">
        <f>(SUMIF($E$14:$E$217,$O563,AW$14:AW$217))*'Discount Factors'!AW$15</f>
        <v>0</v>
      </c>
      <c r="AX563" s="161">
        <f>(SUMIF($E$14:$E$217,$O563,AX$14:AX$217))*'Discount Factors'!AX$15</f>
        <v>0</v>
      </c>
      <c r="AY563" s="161">
        <f>(SUMIF($E$14:$E$217,$O563,AY$14:AY$217))*'Discount Factors'!AY$15</f>
        <v>0</v>
      </c>
      <c r="AZ563" s="161">
        <f>(SUMIF($E$14:$E$217,$O563,AZ$14:AZ$217))*'Discount Factors'!AZ$15</f>
        <v>0</v>
      </c>
      <c r="BA563" s="161">
        <f>(SUMIF($E$14:$E$217,$O563,BA$14:BA$217))*'Discount Factors'!BA$15</f>
        <v>0</v>
      </c>
      <c r="BB563" s="161">
        <f>(SUMIF($E$14:$E$217,$O563,BB$14:BB$217))*'Discount Factors'!BB$15</f>
        <v>0</v>
      </c>
      <c r="BC563" s="161">
        <f>(SUMIF($E$14:$E$217,$O563,BC$14:BC$217))*'Discount Factors'!BC$15</f>
        <v>0</v>
      </c>
      <c r="BD563" s="161">
        <f>(SUMIF($E$14:$E$217,$O563,BD$14:BD$217))*'Discount Factors'!BD$15</f>
        <v>0</v>
      </c>
      <c r="BE563" s="161">
        <f>(SUMIF($E$14:$E$217,$O563,BE$14:BE$217))*'Discount Factors'!BE$15</f>
        <v>0</v>
      </c>
      <c r="BF563" s="161">
        <f>(SUMIF($E$14:$E$217,$O563,BF$14:BF$217))*'Discount Factors'!BF$15</f>
        <v>0</v>
      </c>
      <c r="BG563" s="161">
        <f>(SUMIF($E$14:$E$217,$O563,BG$14:BG$217))*'Discount Factors'!BG$15</f>
        <v>0</v>
      </c>
      <c r="BH563" s="161">
        <f>(SUMIF($E$14:$E$217,$O563,BH$14:BH$217))*'Discount Factors'!BH$15</f>
        <v>0</v>
      </c>
      <c r="BI563" s="161">
        <f>(SUMIF($E$14:$E$217,$O563,BI$14:BI$217))*'Discount Factors'!BI$15</f>
        <v>0</v>
      </c>
      <c r="BJ563" s="161">
        <f>(SUMIF($E$14:$E$217,$O563,BJ$14:BJ$217))*'Discount Factors'!BJ$15</f>
        <v>0</v>
      </c>
      <c r="BK563" s="161">
        <f>(SUMIF($E$14:$E$217,$O563,BK$14:BK$217))*'Discount Factors'!BK$15</f>
        <v>0</v>
      </c>
      <c r="BL563" s="161">
        <f>(SUMIF($E$14:$E$217,$O563,BL$14:BL$217))*'Discount Factors'!BL$15</f>
        <v>0</v>
      </c>
      <c r="BM563" s="161">
        <f>(SUMIF($E$14:$E$217,$O563,BM$14:BM$217))*'Discount Factors'!BM$15</f>
        <v>0</v>
      </c>
      <c r="BN563" s="161">
        <f>(SUMIF($E$14:$E$217,$O563,BN$14:BN$217))*'Discount Factors'!BN$15</f>
        <v>0</v>
      </c>
      <c r="BO563" s="161">
        <f>(SUMIF($E$14:$E$217,$O563,BO$14:BO$217))*'Discount Factors'!BO$15</f>
        <v>0</v>
      </c>
      <c r="BP563" s="161">
        <f>(SUMIF($E$14:$E$217,$O563,BP$14:BP$217))*'Discount Factors'!BP$15</f>
        <v>0</v>
      </c>
      <c r="BQ563" s="161">
        <f>(SUMIF($E$14:$E$217,$O563,BQ$14:BQ$217))*'Discount Factors'!BQ$15</f>
        <v>0</v>
      </c>
      <c r="BR563" s="161">
        <f>(SUMIF($E$14:$E$217,$O563,BR$14:BR$217))*'Discount Factors'!BR$15</f>
        <v>0</v>
      </c>
      <c r="BS563" s="161">
        <f>(SUMIF($E$14:$E$217,$O563,BS$14:BS$217))*'Discount Factors'!BS$15</f>
        <v>0</v>
      </c>
      <c r="BT563" s="161">
        <f>(SUMIF($E$14:$E$217,$O563,BT$14:BT$217))*'Discount Factors'!BT$15</f>
        <v>0</v>
      </c>
      <c r="BU563" s="161">
        <f>(SUMIF($E$14:$E$217,$O563,BU$14:BU$217))*'Discount Factors'!BU$15</f>
        <v>0</v>
      </c>
      <c r="BV563" s="161">
        <f>(SUMIF($E$14:$E$217,$O563,BV$14:BV$217))*'Discount Factors'!BV$15</f>
        <v>0</v>
      </c>
      <c r="BW563" s="161">
        <f>(SUMIF($E$14:$E$217,$O563,BW$14:BW$217))*'Discount Factors'!BW$15</f>
        <v>0</v>
      </c>
      <c r="BX563" s="161">
        <f>(SUMIF($E$14:$E$217,$O563,BX$14:BX$217))*'Discount Factors'!BX$15</f>
        <v>0</v>
      </c>
      <c r="BY563" s="161">
        <f>(SUMIF($E$14:$E$217,$O563,BY$14:BY$217))*'Discount Factors'!BY$15</f>
        <v>0</v>
      </c>
      <c r="BZ563" s="161">
        <f>(SUMIF($E$14:$E$217,$O563,BZ$14:BZ$217))*'Discount Factors'!BZ$15</f>
        <v>0</v>
      </c>
      <c r="CA563" s="161">
        <f>(SUMIF($E$14:$E$217,$O563,CA$14:CA$217))*'Discount Factors'!CA$15</f>
        <v>0</v>
      </c>
      <c r="CB563" s="161">
        <f>(SUMIF($E$14:$E$217,$O563,CB$14:CB$217))*'Discount Factors'!CB$15</f>
        <v>0</v>
      </c>
      <c r="CC563" s="161">
        <f>(SUMIF($E$14:$E$217,$O563,CC$14:CC$217))*'Discount Factors'!CC$15</f>
        <v>0</v>
      </c>
      <c r="CD563" s="161">
        <f>(SUMIF($E$14:$E$217,$O563,CD$14:CD$217))*'Discount Factors'!CD$15</f>
        <v>0</v>
      </c>
      <c r="CE563" s="161">
        <f>(SUMIF($E$14:$E$217,$O563,CE$14:CE$217))*'Discount Factors'!CE$15</f>
        <v>0</v>
      </c>
      <c r="CF563" s="161">
        <f>(SUMIF($E$14:$E$217,$O563,CF$14:CF$217))*'Discount Factors'!CF$15</f>
        <v>0</v>
      </c>
      <c r="CG563" s="161">
        <f>(SUMIF($E$14:$E$217,$O563,CG$14:CG$217))*'Discount Factors'!CG$15</f>
        <v>0</v>
      </c>
      <c r="CH563" s="161">
        <f>(SUMIF($E$14:$E$217,$O563,CH$14:CH$217))*'Discount Factors'!CH$15</f>
        <v>0</v>
      </c>
      <c r="CI563" s="161">
        <f>(SUMIF($E$14:$E$217,$O563,CI$14:CI$217))*'Discount Factors'!CI$15</f>
        <v>0</v>
      </c>
      <c r="CJ563" s="161">
        <f>(SUMIF($E$14:$E$217,$O563,CJ$14:CJ$217))*'Discount Factors'!CJ$15</f>
        <v>0</v>
      </c>
      <c r="CK563" s="161">
        <f>(SUMIF($E$14:$E$217,$O563,CK$14:CK$217))*'Discount Factors'!CK$15</f>
        <v>0</v>
      </c>
      <c r="CL563" s="161">
        <f>(SUMIF($E$14:$E$217,$O563,CL$14:CL$217))*'Discount Factors'!CL$15</f>
        <v>0</v>
      </c>
      <c r="CM563" s="161">
        <f>(SUMIF($E$14:$E$217,$O563,CM$14:CM$217))*'Discount Factors'!CM$15</f>
        <v>0</v>
      </c>
      <c r="CN563" s="161">
        <f>(SUMIF($E$14:$E$217,$O563,CN$14:CN$217))*'Discount Factors'!CN$15</f>
        <v>0</v>
      </c>
      <c r="CO563" s="161">
        <f>(SUMIF($E$14:$E$217,$O563,CO$14:CO$217))*'Discount Factors'!CO$15</f>
        <v>0</v>
      </c>
      <c r="CP563" s="161">
        <f>(SUMIF($E$14:$E$217,$O563,CP$14:CP$217))*'Discount Factors'!CP$15</f>
        <v>0</v>
      </c>
    </row>
    <row r="564" spans="1:94" x14ac:dyDescent="0.3">
      <c r="P564" s="161"/>
      <c r="Q564" s="161"/>
      <c r="R564" s="161"/>
      <c r="S564" s="161"/>
      <c r="T564" s="161"/>
      <c r="U564" s="161"/>
      <c r="V564" s="161"/>
      <c r="W564" s="161"/>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c r="AS564" s="161"/>
      <c r="AT564" s="161"/>
      <c r="AU564" s="161"/>
      <c r="AV564" s="161"/>
      <c r="AW564" s="161"/>
      <c r="AX564" s="161"/>
      <c r="AY564" s="161"/>
      <c r="AZ564" s="161"/>
      <c r="BA564" s="161"/>
      <c r="BB564" s="161"/>
      <c r="BC564" s="161"/>
      <c r="BD564" s="161"/>
      <c r="BE564" s="161"/>
      <c r="BF564" s="161"/>
      <c r="BG564" s="161"/>
      <c r="BH564" s="161"/>
      <c r="BI564" s="161"/>
      <c r="BJ564" s="161"/>
      <c r="BK564" s="161"/>
      <c r="BL564" s="161"/>
      <c r="BM564" s="161"/>
      <c r="BN564" s="161"/>
      <c r="BO564" s="161"/>
      <c r="BP564" s="161"/>
      <c r="BQ564" s="161"/>
      <c r="BR564" s="161"/>
      <c r="BS564" s="161"/>
      <c r="BT564" s="161"/>
      <c r="BU564" s="161"/>
      <c r="BV564" s="161"/>
      <c r="BW564" s="161"/>
      <c r="BX564" s="161"/>
      <c r="BY564" s="161"/>
      <c r="BZ564" s="161"/>
      <c r="CA564" s="161"/>
      <c r="CB564" s="161"/>
      <c r="CC564" s="161"/>
      <c r="CD564" s="161"/>
      <c r="CE564" s="161"/>
      <c r="CF564" s="161"/>
      <c r="CG564" s="161"/>
      <c r="CH564" s="161"/>
      <c r="CI564" s="161"/>
      <c r="CJ564" s="161"/>
      <c r="CK564" s="161"/>
      <c r="CL564" s="161"/>
      <c r="CM564" s="161"/>
      <c r="CN564" s="161"/>
      <c r="CO564" s="161"/>
      <c r="CP564" s="161"/>
    </row>
    <row r="565" spans="1:94" x14ac:dyDescent="0.3">
      <c r="P565" s="161"/>
      <c r="Q565" s="161"/>
      <c r="R565" s="161"/>
      <c r="S565" s="161"/>
      <c r="T565" s="161"/>
      <c r="U565" s="161"/>
      <c r="V565" s="161"/>
      <c r="W565" s="161"/>
      <c r="X565" s="161"/>
      <c r="Y565" s="161"/>
      <c r="Z565" s="161"/>
      <c r="AA565" s="161"/>
      <c r="AB565" s="161"/>
      <c r="AC565" s="161"/>
      <c r="AD565" s="161"/>
      <c r="AE565" s="161"/>
      <c r="AF565" s="161"/>
      <c r="AG565" s="161"/>
      <c r="AH565" s="161"/>
      <c r="AI565" s="161"/>
      <c r="AJ565" s="161"/>
      <c r="AK565" s="161"/>
      <c r="AL565" s="161"/>
      <c r="AM565" s="161"/>
      <c r="AN565" s="161"/>
      <c r="AO565" s="161"/>
      <c r="AP565" s="161"/>
      <c r="AQ565" s="161"/>
      <c r="AR565" s="161"/>
      <c r="AS565" s="161"/>
      <c r="AT565" s="161"/>
      <c r="AU565" s="161"/>
      <c r="AV565" s="161"/>
      <c r="AW565" s="161"/>
      <c r="AX565" s="161"/>
      <c r="AY565" s="161"/>
      <c r="AZ565" s="161"/>
      <c r="BA565" s="161"/>
      <c r="BB565" s="161"/>
      <c r="BC565" s="161"/>
      <c r="BD565" s="161"/>
      <c r="BE565" s="161"/>
      <c r="BF565" s="161"/>
      <c r="BG565" s="161"/>
      <c r="BH565" s="161"/>
      <c r="BI565" s="161"/>
      <c r="BJ565" s="161"/>
      <c r="BK565" s="161"/>
      <c r="BL565" s="161"/>
      <c r="BM565" s="161"/>
      <c r="BN565" s="161"/>
      <c r="BO565" s="161"/>
      <c r="BP565" s="161"/>
      <c r="BQ565" s="161"/>
      <c r="BR565" s="161"/>
      <c r="BS565" s="161"/>
      <c r="BT565" s="161"/>
      <c r="BU565" s="161"/>
      <c r="BV565" s="161"/>
      <c r="BW565" s="161"/>
      <c r="BX565" s="161"/>
      <c r="BY565" s="161"/>
      <c r="BZ565" s="161"/>
      <c r="CA565" s="161"/>
      <c r="CB565" s="161"/>
      <c r="CC565" s="161"/>
      <c r="CD565" s="161"/>
      <c r="CE565" s="161"/>
      <c r="CF565" s="161"/>
      <c r="CG565" s="161"/>
      <c r="CH565" s="161"/>
      <c r="CI565" s="161"/>
      <c r="CJ565" s="161"/>
      <c r="CK565" s="161"/>
      <c r="CL565" s="161"/>
      <c r="CM565" s="161"/>
      <c r="CN565" s="161"/>
      <c r="CO565" s="161"/>
      <c r="CP565" s="161"/>
    </row>
    <row r="566" spans="1:94" x14ac:dyDescent="0.3">
      <c r="P566" s="161"/>
      <c r="Q566" s="161"/>
      <c r="R566" s="161"/>
      <c r="S566" s="161"/>
      <c r="T566" s="161"/>
      <c r="U566" s="161"/>
      <c r="V566" s="161"/>
      <c r="W566" s="161"/>
      <c r="X566" s="161"/>
      <c r="Y566" s="161"/>
      <c r="Z566" s="161"/>
      <c r="AA566" s="161"/>
      <c r="AB566" s="161"/>
      <c r="AC566" s="161"/>
      <c r="AD566" s="161"/>
      <c r="AE566" s="161"/>
      <c r="AF566" s="161"/>
      <c r="AG566" s="161"/>
      <c r="AH566" s="161"/>
      <c r="AI566" s="161"/>
      <c r="AJ566" s="161"/>
      <c r="AK566" s="161"/>
      <c r="AL566" s="161"/>
      <c r="AM566" s="161"/>
      <c r="AN566" s="161"/>
      <c r="AO566" s="161"/>
      <c r="AP566" s="161"/>
      <c r="AQ566" s="161"/>
      <c r="AR566" s="161"/>
      <c r="AS566" s="161"/>
      <c r="AT566" s="161"/>
      <c r="AU566" s="161"/>
      <c r="AV566" s="161"/>
      <c r="AW566" s="161"/>
      <c r="AX566" s="161"/>
      <c r="AY566" s="161"/>
      <c r="AZ566" s="161"/>
      <c r="BA566" s="161"/>
      <c r="BB566" s="161"/>
      <c r="BC566" s="161"/>
      <c r="BD566" s="161"/>
      <c r="BE566" s="161"/>
      <c r="BF566" s="161"/>
      <c r="BG566" s="161"/>
      <c r="BH566" s="161"/>
      <c r="BI566" s="161"/>
      <c r="BJ566" s="161"/>
      <c r="BK566" s="161"/>
      <c r="BL566" s="161"/>
      <c r="BM566" s="161"/>
      <c r="BN566" s="161"/>
      <c r="BO566" s="161"/>
      <c r="BP566" s="161"/>
      <c r="BQ566" s="161"/>
      <c r="BR566" s="161"/>
      <c r="BS566" s="161"/>
      <c r="BT566" s="161"/>
      <c r="BU566" s="161"/>
      <c r="BV566" s="161"/>
      <c r="BW566" s="161"/>
      <c r="BX566" s="161"/>
      <c r="BY566" s="161"/>
      <c r="BZ566" s="161"/>
      <c r="CA566" s="161"/>
      <c r="CB566" s="161"/>
      <c r="CC566" s="161"/>
      <c r="CD566" s="161"/>
      <c r="CE566" s="161"/>
      <c r="CF566" s="161"/>
      <c r="CG566" s="161"/>
      <c r="CH566" s="161"/>
      <c r="CI566" s="161"/>
      <c r="CJ566" s="161"/>
      <c r="CK566" s="161"/>
      <c r="CL566" s="161"/>
      <c r="CM566" s="161"/>
      <c r="CN566" s="161"/>
      <c r="CO566" s="161"/>
      <c r="CP566" s="161"/>
    </row>
    <row r="567" spans="1:94" x14ac:dyDescent="0.3">
      <c r="O567" s="2" t="str">
        <f>Lists!$B$5</f>
        <v>Option 1</v>
      </c>
      <c r="P567" s="161">
        <f>(SUMIF($E$14:$E$217,$O567,P$14:P$217))*('Discount Factors'!P$15)-P$563</f>
        <v>0</v>
      </c>
      <c r="Q567" s="161">
        <f>(SUMIF($E$14:$E$217,$O567,Q$14:Q$217))*('Discount Factors'!Q$15)-Q$563</f>
        <v>0</v>
      </c>
      <c r="R567" s="161">
        <f>(SUMIF($E$14:$E$217,$O567,R$14:R$217))*('Discount Factors'!R$15)-R$563</f>
        <v>0</v>
      </c>
      <c r="S567" s="161">
        <f>(SUMIF($E$14:$E$217,$O567,S$14:S$217))*('Discount Factors'!S$15)-S$563</f>
        <v>0</v>
      </c>
      <c r="T567" s="161">
        <f>(SUMIF($E$14:$E$217,$O567,T$14:T$217))*('Discount Factors'!T$15)-T$563</f>
        <v>0</v>
      </c>
      <c r="U567" s="161">
        <f>(SUMIF($E$14:$E$217,$O567,U$14:U$217))*('Discount Factors'!U$15)-U$563</f>
        <v>0</v>
      </c>
      <c r="V567" s="161">
        <f>(SUMIF($E$14:$E$217,$O567,V$14:V$217))*('Discount Factors'!V$15)-V$563</f>
        <v>0</v>
      </c>
      <c r="W567" s="161">
        <f>(SUMIF($E$14:$E$217,$O567,W$14:W$217))*('Discount Factors'!W$15)-W$563</f>
        <v>0</v>
      </c>
      <c r="X567" s="161">
        <f>(SUMIF($E$14:$E$217,$O567,X$14:X$217))*('Discount Factors'!X$15)-X$563</f>
        <v>0</v>
      </c>
      <c r="Y567" s="161">
        <f>(SUMIF($E$14:$E$217,$O567,Y$14:Y$217))*('Discount Factors'!Y$15)-Y$563</f>
        <v>0</v>
      </c>
      <c r="Z567" s="161">
        <f>(SUMIF($E$14:$E$217,$O567,Z$14:Z$217))*('Discount Factors'!Z$15)-Z$563</f>
        <v>0</v>
      </c>
      <c r="AA567" s="161">
        <f>(SUMIF($E$14:$E$217,$O567,AA$14:AA$217))*('Discount Factors'!AA$15)-AA$563</f>
        <v>0</v>
      </c>
      <c r="AB567" s="161">
        <f>(SUMIF($E$14:$E$217,$O567,AB$14:AB$217))*('Discount Factors'!AB$15)-AB$563</f>
        <v>0</v>
      </c>
      <c r="AC567" s="161">
        <f>(SUMIF($E$14:$E$217,$O567,AC$14:AC$217))*('Discount Factors'!AC$15)-AC$563</f>
        <v>0</v>
      </c>
      <c r="AD567" s="161">
        <f>(SUMIF($E$14:$E$217,$O567,AD$14:AD$217))*('Discount Factors'!AD$15)-AD$563</f>
        <v>0</v>
      </c>
      <c r="AE567" s="161">
        <f>(SUMIF($E$14:$E$217,$O567,AE$14:AE$217))*('Discount Factors'!AE$15)-AE$563</f>
        <v>0</v>
      </c>
      <c r="AF567" s="161">
        <f>(SUMIF($E$14:$E$217,$O567,AF$14:AF$217))*('Discount Factors'!AF$15)-AF$563</f>
        <v>0</v>
      </c>
      <c r="AG567" s="161">
        <f>(SUMIF($E$14:$E$217,$O567,AG$14:AG$217))*('Discount Factors'!AG$15)-AG$563</f>
        <v>0</v>
      </c>
      <c r="AH567" s="161">
        <f>(SUMIF($E$14:$E$217,$O567,AH$14:AH$217))*('Discount Factors'!AH$15)-AH$563</f>
        <v>0</v>
      </c>
      <c r="AI567" s="161">
        <f>(SUMIF($E$14:$E$217,$O567,AI$14:AI$217))*('Discount Factors'!AI$15)-AI$563</f>
        <v>0</v>
      </c>
      <c r="AJ567" s="161">
        <f>(SUMIF($E$14:$E$217,$O567,AJ$14:AJ$217))*('Discount Factors'!AJ$15)-AJ$563</f>
        <v>0</v>
      </c>
      <c r="AK567" s="161">
        <f>(SUMIF($E$14:$E$217,$O567,AK$14:AK$217))*('Discount Factors'!AK$15)-AK$563</f>
        <v>0</v>
      </c>
      <c r="AL567" s="161">
        <f>(SUMIF($E$14:$E$217,$O567,AL$14:AL$217))*('Discount Factors'!AL$15)-AL$563</f>
        <v>0</v>
      </c>
      <c r="AM567" s="161">
        <f>(SUMIF($E$14:$E$217,$O567,AM$14:AM$217))*('Discount Factors'!AM$15)-AM$563</f>
        <v>0</v>
      </c>
      <c r="AN567" s="161">
        <f>(SUMIF($E$14:$E$217,$O567,AN$14:AN$217))*('Discount Factors'!AN$15)-AN$563</f>
        <v>0</v>
      </c>
      <c r="AO567" s="161">
        <f>(SUMIF($E$14:$E$217,$O567,AO$14:AO$217))*('Discount Factors'!AO$15)-AO$563</f>
        <v>0</v>
      </c>
      <c r="AP567" s="161">
        <f>(SUMIF($E$14:$E$217,$O567,AP$14:AP$217))*('Discount Factors'!AP$15)-AP$563</f>
        <v>0</v>
      </c>
      <c r="AQ567" s="161">
        <f>(SUMIF($E$14:$E$217,$O567,AQ$14:AQ$217))*('Discount Factors'!AQ$15)-AQ$563</f>
        <v>0</v>
      </c>
      <c r="AR567" s="161">
        <f>(SUMIF($E$14:$E$217,$O567,AR$14:AR$217))*('Discount Factors'!AR$15)-AR$563</f>
        <v>0</v>
      </c>
      <c r="AS567" s="161">
        <f>(SUMIF($E$14:$E$217,$O567,AS$14:AS$217))*('Discount Factors'!AS$15)-AS$563</f>
        <v>0</v>
      </c>
      <c r="AT567" s="161">
        <f>(SUMIF($E$14:$E$217,$O567,AT$14:AT$217))*('Discount Factors'!AT$15)-AT$563</f>
        <v>0</v>
      </c>
      <c r="AU567" s="161">
        <f>(SUMIF($E$14:$E$217,$O567,AU$14:AU$217))*('Discount Factors'!AU$15)-AU$563</f>
        <v>0</v>
      </c>
      <c r="AV567" s="161">
        <f>(SUMIF($E$14:$E$217,$O567,AV$14:AV$217))*('Discount Factors'!AV$15)-AV$563</f>
        <v>0</v>
      </c>
      <c r="AW567" s="161">
        <f>(SUMIF($E$14:$E$217,$O567,AW$14:AW$217))*('Discount Factors'!AW$15)-AW$563</f>
        <v>0</v>
      </c>
      <c r="AX567" s="161">
        <f>(SUMIF($E$14:$E$217,$O567,AX$14:AX$217))*('Discount Factors'!AX$15)-AX$563</f>
        <v>0</v>
      </c>
      <c r="AY567" s="161">
        <f>(SUMIF($E$14:$E$217,$O567,AY$14:AY$217))*('Discount Factors'!AY$15)-AY$563</f>
        <v>0</v>
      </c>
      <c r="AZ567" s="161">
        <f>(SUMIF($E$14:$E$217,$O567,AZ$14:AZ$217))*('Discount Factors'!AZ$15)-AZ$563</f>
        <v>0</v>
      </c>
      <c r="BA567" s="161">
        <f>(SUMIF($E$14:$E$217,$O567,BA$14:BA$217))*('Discount Factors'!BA$15)-BA$563</f>
        <v>0</v>
      </c>
      <c r="BB567" s="161">
        <f>(SUMIF($E$14:$E$217,$O567,BB$14:BB$217))*('Discount Factors'!BB$15)-BB$563</f>
        <v>0</v>
      </c>
      <c r="BC567" s="161">
        <f>(SUMIF($E$14:$E$217,$O567,BC$14:BC$217))*('Discount Factors'!BC$15)-BC$563</f>
        <v>0</v>
      </c>
      <c r="BD567" s="161">
        <f>(SUMIF($E$14:$E$217,$O567,BD$14:BD$217))*('Discount Factors'!BD$15)-BD$563</f>
        <v>0</v>
      </c>
      <c r="BE567" s="161">
        <f>(SUMIF($E$14:$E$217,$O567,BE$14:BE$217))*('Discount Factors'!BE$15)-BE$563</f>
        <v>0</v>
      </c>
      <c r="BF567" s="161">
        <f>(SUMIF($E$14:$E$217,$O567,BF$14:BF$217))*('Discount Factors'!BF$15)-BF$563</f>
        <v>0</v>
      </c>
      <c r="BG567" s="161">
        <f>(SUMIF($E$14:$E$217,$O567,BG$14:BG$217))*('Discount Factors'!BG$15)-BG$563</f>
        <v>0</v>
      </c>
      <c r="BH567" s="161">
        <f>(SUMIF($E$14:$E$217,$O567,BH$14:BH$217))*('Discount Factors'!BH$15)-BH$563</f>
        <v>0</v>
      </c>
      <c r="BI567" s="161">
        <f>(SUMIF($E$14:$E$217,$O567,BI$14:BI$217))*('Discount Factors'!BI$15)-BI$563</f>
        <v>0</v>
      </c>
      <c r="BJ567" s="161">
        <f>(SUMIF($E$14:$E$217,$O567,BJ$14:BJ$217))*('Discount Factors'!BJ$15)-BJ$563</f>
        <v>0</v>
      </c>
      <c r="BK567" s="161">
        <f>(SUMIF($E$14:$E$217,$O567,BK$14:BK$217))*('Discount Factors'!BK$15)-BK$563</f>
        <v>0</v>
      </c>
      <c r="BL567" s="161">
        <f>(SUMIF($E$14:$E$217,$O567,BL$14:BL$217))*('Discount Factors'!BL$15)-BL$563</f>
        <v>0</v>
      </c>
      <c r="BM567" s="161">
        <f>(SUMIF($E$14:$E$217,$O567,BM$14:BM$217))*('Discount Factors'!BM$15)-BM$563</f>
        <v>0</v>
      </c>
      <c r="BN567" s="161">
        <f>(SUMIF($E$14:$E$217,$O567,BN$14:BN$217))*('Discount Factors'!BN$15)-BN$563</f>
        <v>0</v>
      </c>
      <c r="BO567" s="161">
        <f>(SUMIF($E$14:$E$217,$O567,BO$14:BO$217))*('Discount Factors'!BO$15)-BO$563</f>
        <v>0</v>
      </c>
      <c r="BP567" s="161">
        <f>(SUMIF($E$14:$E$217,$O567,BP$14:BP$217))*('Discount Factors'!BP$15)-BP$563</f>
        <v>0</v>
      </c>
      <c r="BQ567" s="161">
        <f>(SUMIF($E$14:$E$217,$O567,BQ$14:BQ$217))*('Discount Factors'!BQ$15)-BQ$563</f>
        <v>0</v>
      </c>
      <c r="BR567" s="161">
        <f>(SUMIF($E$14:$E$217,$O567,BR$14:BR$217))*('Discount Factors'!BR$15)-BR$563</f>
        <v>0</v>
      </c>
      <c r="BS567" s="161">
        <f>(SUMIF($E$14:$E$217,$O567,BS$14:BS$217))*('Discount Factors'!BS$15)-BS$563</f>
        <v>0</v>
      </c>
      <c r="BT567" s="161">
        <f>(SUMIF($E$14:$E$217,$O567,BT$14:BT$217))*('Discount Factors'!BT$15)-BT$563</f>
        <v>0</v>
      </c>
      <c r="BU567" s="161">
        <f>(SUMIF($E$14:$E$217,$O567,BU$14:BU$217))*('Discount Factors'!BU$15)-BU$563</f>
        <v>0</v>
      </c>
      <c r="BV567" s="161">
        <f>(SUMIF($E$14:$E$217,$O567,BV$14:BV$217))*('Discount Factors'!BV$15)-BV$563</f>
        <v>0</v>
      </c>
      <c r="BW567" s="161">
        <f>(SUMIF($E$14:$E$217,$O567,BW$14:BW$217))*('Discount Factors'!BW$15)-BW$563</f>
        <v>0</v>
      </c>
      <c r="BX567" s="161">
        <f>(SUMIF($E$14:$E$217,$O567,BX$14:BX$217))*('Discount Factors'!BX$15)-BX$563</f>
        <v>0</v>
      </c>
      <c r="BY567" s="161">
        <f>(SUMIF($E$14:$E$217,$O567,BY$14:BY$217))*('Discount Factors'!BY$15)-BY$563</f>
        <v>0</v>
      </c>
      <c r="BZ567" s="161">
        <f>(SUMIF($E$14:$E$217,$O567,BZ$14:BZ$217))*('Discount Factors'!BZ$15)-BZ$563</f>
        <v>0</v>
      </c>
      <c r="CA567" s="161">
        <f>(SUMIF($E$14:$E$217,$O567,CA$14:CA$217))*('Discount Factors'!CA$15)-CA$563</f>
        <v>0</v>
      </c>
      <c r="CB567" s="161">
        <f>(SUMIF($E$14:$E$217,$O567,CB$14:CB$217))*('Discount Factors'!CB$15)-CB$563</f>
        <v>0</v>
      </c>
      <c r="CC567" s="161">
        <f>(SUMIF($E$14:$E$217,$O567,CC$14:CC$217))*('Discount Factors'!CC$15)-CC$563</f>
        <v>0</v>
      </c>
      <c r="CD567" s="161">
        <f>(SUMIF($E$14:$E$217,$O567,CD$14:CD$217))*('Discount Factors'!CD$15)-CD$563</f>
        <v>0</v>
      </c>
      <c r="CE567" s="161">
        <f>(SUMIF($E$14:$E$217,$O567,CE$14:CE$217))*('Discount Factors'!CE$15)-CE$563</f>
        <v>0</v>
      </c>
      <c r="CF567" s="161">
        <f>(SUMIF($E$14:$E$217,$O567,CF$14:CF$217))*('Discount Factors'!CF$15)-CF$563</f>
        <v>0</v>
      </c>
      <c r="CG567" s="161">
        <f>(SUMIF($E$14:$E$217,$O567,CG$14:CG$217))*('Discount Factors'!CG$15)-CG$563</f>
        <v>0</v>
      </c>
      <c r="CH567" s="161">
        <f>(SUMIF($E$14:$E$217,$O567,CH$14:CH$217))*('Discount Factors'!CH$15)-CH$563</f>
        <v>0</v>
      </c>
      <c r="CI567" s="161">
        <f>(SUMIF($E$14:$E$217,$O567,CI$14:CI$217))*('Discount Factors'!CI$15)-CI$563</f>
        <v>0</v>
      </c>
      <c r="CJ567" s="161">
        <f>(SUMIF($E$14:$E$217,$O567,CJ$14:CJ$217))*('Discount Factors'!CJ$15)-CJ$563</f>
        <v>0</v>
      </c>
      <c r="CK567" s="161">
        <f>(SUMIF($E$14:$E$217,$O567,CK$14:CK$217))*('Discount Factors'!CK$15)-CK$563</f>
        <v>0</v>
      </c>
      <c r="CL567" s="161">
        <f>(SUMIF($E$14:$E$217,$O567,CL$14:CL$217))*('Discount Factors'!CL$15)-CL$563</f>
        <v>0</v>
      </c>
      <c r="CM567" s="161">
        <f>(SUMIF($E$14:$E$217,$O567,CM$14:CM$217))*('Discount Factors'!CM$15)-CM$563</f>
        <v>0</v>
      </c>
      <c r="CN567" s="161">
        <f>(SUMIF($E$14:$E$217,$O567,CN$14:CN$217))*('Discount Factors'!CN$15)-CN$563</f>
        <v>0</v>
      </c>
      <c r="CO567" s="161">
        <f>(SUMIF($E$14:$E$217,$O567,CO$14:CO$217))*('Discount Factors'!CO$15)-CO$563</f>
        <v>0</v>
      </c>
      <c r="CP567" s="161">
        <f>(SUMIF($E$14:$E$217,$O567,CP$14:CP$217))*('Discount Factors'!CP$15)-CP$563</f>
        <v>0</v>
      </c>
    </row>
    <row r="568" spans="1:94" x14ac:dyDescent="0.3">
      <c r="P568" s="161"/>
      <c r="Q568" s="161"/>
      <c r="R568" s="161"/>
      <c r="S568" s="161"/>
      <c r="T568" s="161"/>
      <c r="U568" s="161"/>
      <c r="V568" s="161"/>
      <c r="W568" s="161"/>
      <c r="X568" s="161"/>
      <c r="Y568" s="161"/>
      <c r="Z568" s="161"/>
      <c r="AA568" s="161"/>
      <c r="AB568" s="161"/>
      <c r="AC568" s="161"/>
      <c r="AD568" s="161"/>
      <c r="AE568" s="161"/>
      <c r="AF568" s="161"/>
      <c r="AG568" s="161"/>
      <c r="AH568" s="161"/>
      <c r="AI568" s="161"/>
      <c r="AJ568" s="161"/>
      <c r="AK568" s="161"/>
      <c r="AL568" s="161"/>
      <c r="AM568" s="161"/>
      <c r="AN568" s="161"/>
      <c r="AO568" s="161"/>
      <c r="AP568" s="161"/>
      <c r="AQ568" s="161"/>
      <c r="AR568" s="161"/>
      <c r="AS568" s="161"/>
      <c r="AT568" s="161"/>
      <c r="AU568" s="161"/>
      <c r="AV568" s="161"/>
      <c r="AW568" s="161"/>
      <c r="AX568" s="161"/>
      <c r="AY568" s="161"/>
      <c r="AZ568" s="161"/>
      <c r="BA568" s="161"/>
      <c r="BB568" s="161"/>
      <c r="BC568" s="161"/>
      <c r="BD568" s="161"/>
      <c r="BE568" s="161"/>
      <c r="BF568" s="161"/>
      <c r="BG568" s="161"/>
      <c r="BH568" s="161"/>
      <c r="BI568" s="161"/>
      <c r="BJ568" s="161"/>
      <c r="BK568" s="161"/>
      <c r="BL568" s="161"/>
      <c r="BM568" s="161"/>
      <c r="BN568" s="161"/>
      <c r="BO568" s="161"/>
      <c r="BP568" s="161"/>
      <c r="BQ568" s="161"/>
      <c r="BR568" s="161"/>
      <c r="BS568" s="161"/>
      <c r="BT568" s="161"/>
      <c r="BU568" s="161"/>
      <c r="BV568" s="161"/>
      <c r="BW568" s="161"/>
      <c r="BX568" s="161"/>
      <c r="BY568" s="161"/>
      <c r="BZ568" s="161"/>
      <c r="CA568" s="161"/>
      <c r="CB568" s="161"/>
      <c r="CC568" s="161"/>
      <c r="CD568" s="161"/>
      <c r="CE568" s="161"/>
      <c r="CF568" s="161"/>
      <c r="CG568" s="161"/>
      <c r="CH568" s="161"/>
      <c r="CI568" s="161"/>
      <c r="CJ568" s="161"/>
      <c r="CK568" s="161"/>
      <c r="CL568" s="161"/>
      <c r="CM568" s="161"/>
      <c r="CN568" s="161"/>
      <c r="CO568" s="161"/>
      <c r="CP568" s="161"/>
    </row>
    <row r="569" spans="1:94" x14ac:dyDescent="0.3">
      <c r="P569" s="161"/>
      <c r="Q569" s="161"/>
      <c r="R569" s="161"/>
      <c r="S569" s="161"/>
      <c r="T569" s="161"/>
      <c r="U569" s="161"/>
      <c r="V569" s="161"/>
      <c r="W569" s="161"/>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c r="AS569" s="161"/>
      <c r="AT569" s="161"/>
      <c r="AU569" s="161"/>
      <c r="AV569" s="161"/>
      <c r="AW569" s="161"/>
      <c r="AX569" s="161"/>
      <c r="AY569" s="161"/>
      <c r="AZ569" s="161"/>
      <c r="BA569" s="161"/>
      <c r="BB569" s="161"/>
      <c r="BC569" s="161"/>
      <c r="BD569" s="161"/>
      <c r="BE569" s="161"/>
      <c r="BF569" s="161"/>
      <c r="BG569" s="161"/>
      <c r="BH569" s="161"/>
      <c r="BI569" s="161"/>
      <c r="BJ569" s="161"/>
      <c r="BK569" s="161"/>
      <c r="BL569" s="161"/>
      <c r="BM569" s="161"/>
      <c r="BN569" s="161"/>
      <c r="BO569" s="161"/>
      <c r="BP569" s="161"/>
      <c r="BQ569" s="161"/>
      <c r="BR569" s="161"/>
      <c r="BS569" s="161"/>
      <c r="BT569" s="161"/>
      <c r="BU569" s="161"/>
      <c r="BV569" s="161"/>
      <c r="BW569" s="161"/>
      <c r="BX569" s="161"/>
      <c r="BY569" s="161"/>
      <c r="BZ569" s="161"/>
      <c r="CA569" s="161"/>
      <c r="CB569" s="161"/>
      <c r="CC569" s="161"/>
      <c r="CD569" s="161"/>
      <c r="CE569" s="161"/>
      <c r="CF569" s="161"/>
      <c r="CG569" s="161"/>
      <c r="CH569" s="161"/>
      <c r="CI569" s="161"/>
      <c r="CJ569" s="161"/>
      <c r="CK569" s="161"/>
      <c r="CL569" s="161"/>
      <c r="CM569" s="161"/>
      <c r="CN569" s="161"/>
      <c r="CO569" s="161"/>
      <c r="CP569" s="161"/>
    </row>
    <row r="570" spans="1:94" x14ac:dyDescent="0.3">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1"/>
      <c r="AY570" s="161"/>
      <c r="AZ570" s="161"/>
      <c r="BA570" s="161"/>
      <c r="BB570" s="161"/>
      <c r="BC570" s="161"/>
      <c r="BD570" s="161"/>
      <c r="BE570" s="161"/>
      <c r="BF570" s="161"/>
      <c r="BG570" s="161"/>
      <c r="BH570" s="161"/>
      <c r="BI570" s="161"/>
      <c r="BJ570" s="161"/>
      <c r="BK570" s="161"/>
      <c r="BL570" s="161"/>
      <c r="BM570" s="161"/>
      <c r="BN570" s="161"/>
      <c r="BO570" s="161"/>
      <c r="BP570" s="161"/>
      <c r="BQ570" s="161"/>
      <c r="BR570" s="161"/>
      <c r="BS570" s="161"/>
      <c r="BT570" s="161"/>
      <c r="BU570" s="161"/>
      <c r="BV570" s="161"/>
      <c r="BW570" s="161"/>
      <c r="BX570" s="161"/>
      <c r="BY570" s="161"/>
      <c r="BZ570" s="161"/>
      <c r="CA570" s="161"/>
      <c r="CB570" s="161"/>
      <c r="CC570" s="161"/>
      <c r="CD570" s="161"/>
      <c r="CE570" s="161"/>
      <c r="CF570" s="161"/>
      <c r="CG570" s="161"/>
      <c r="CH570" s="161"/>
      <c r="CI570" s="161"/>
      <c r="CJ570" s="161"/>
      <c r="CK570" s="161"/>
      <c r="CL570" s="161"/>
      <c r="CM570" s="161"/>
      <c r="CN570" s="161"/>
      <c r="CO570" s="161"/>
      <c r="CP570" s="161"/>
    </row>
    <row r="571" spans="1:94" x14ac:dyDescent="0.3">
      <c r="O571" s="2" t="str">
        <f>Lists!$B$6</f>
        <v>Option 2</v>
      </c>
      <c r="P571" s="161">
        <f>(SUMIF($E$14:$E$217,$O571,P$14:P$217))*('Discount Factors'!P$15)-P$563</f>
        <v>0</v>
      </c>
      <c r="Q571" s="161">
        <f>(SUMIF($E$14:$E$217,$O571,Q$14:Q$217))*('Discount Factors'!Q$15)-Q$563</f>
        <v>0</v>
      </c>
      <c r="R571" s="161">
        <f>(SUMIF($E$14:$E$217,$O571,R$14:R$217))*('Discount Factors'!R$15)-R$563</f>
        <v>0</v>
      </c>
      <c r="S571" s="161">
        <f>(SUMIF($E$14:$E$217,$O571,S$14:S$217))*('Discount Factors'!S$15)-S$563</f>
        <v>0</v>
      </c>
      <c r="T571" s="161">
        <f>(SUMIF($E$14:$E$217,$O571,T$14:T$217))*('Discount Factors'!T$15)-T$563</f>
        <v>0</v>
      </c>
      <c r="U571" s="161">
        <f>(SUMIF($E$14:$E$217,$O571,U$14:U$217))*('Discount Factors'!U$15)-U$563</f>
        <v>0</v>
      </c>
      <c r="V571" s="161">
        <f>(SUMIF($E$14:$E$217,$O571,V$14:V$217))*('Discount Factors'!V$15)-V$563</f>
        <v>0</v>
      </c>
      <c r="W571" s="161">
        <f>(SUMIF($E$14:$E$217,$O571,W$14:W$217))*('Discount Factors'!W$15)-W$563</f>
        <v>0</v>
      </c>
      <c r="X571" s="161">
        <f>(SUMIF($E$14:$E$217,$O571,X$14:X$217))*('Discount Factors'!X$15)-X$563</f>
        <v>0</v>
      </c>
      <c r="Y571" s="161">
        <f>(SUMIF($E$14:$E$217,$O571,Y$14:Y$217))*('Discount Factors'!Y$15)-Y$563</f>
        <v>0</v>
      </c>
      <c r="Z571" s="161">
        <f>(SUMIF($E$14:$E$217,$O571,Z$14:Z$217))*('Discount Factors'!Z$15)-Z$563</f>
        <v>0</v>
      </c>
      <c r="AA571" s="161">
        <f>(SUMIF($E$14:$E$217,$O571,AA$14:AA$217))*('Discount Factors'!AA$15)-AA$563</f>
        <v>0</v>
      </c>
      <c r="AB571" s="161">
        <f>(SUMIF($E$14:$E$217,$O571,AB$14:AB$217))*('Discount Factors'!AB$15)-AB$563</f>
        <v>0</v>
      </c>
      <c r="AC571" s="161">
        <f>(SUMIF($E$14:$E$217,$O571,AC$14:AC$217))*('Discount Factors'!AC$15)-AC$563</f>
        <v>0</v>
      </c>
      <c r="AD571" s="161">
        <f>(SUMIF($E$14:$E$217,$O571,AD$14:AD$217))*('Discount Factors'!AD$15)-AD$563</f>
        <v>0</v>
      </c>
      <c r="AE571" s="161">
        <f>(SUMIF($E$14:$E$217,$O571,AE$14:AE$217))*('Discount Factors'!AE$15)-AE$563</f>
        <v>0</v>
      </c>
      <c r="AF571" s="161">
        <f>(SUMIF($E$14:$E$217,$O571,AF$14:AF$217))*('Discount Factors'!AF$15)-AF$563</f>
        <v>0</v>
      </c>
      <c r="AG571" s="161">
        <f>(SUMIF($E$14:$E$217,$O571,AG$14:AG$217))*('Discount Factors'!AG$15)-AG$563</f>
        <v>0</v>
      </c>
      <c r="AH571" s="161">
        <f>(SUMIF($E$14:$E$217,$O571,AH$14:AH$217))*('Discount Factors'!AH$15)-AH$563</f>
        <v>0</v>
      </c>
      <c r="AI571" s="161">
        <f>(SUMIF($E$14:$E$217,$O571,AI$14:AI$217))*('Discount Factors'!AI$15)-AI$563</f>
        <v>0</v>
      </c>
      <c r="AJ571" s="161">
        <f>(SUMIF($E$14:$E$217,$O571,AJ$14:AJ$217))*('Discount Factors'!AJ$15)-AJ$563</f>
        <v>0</v>
      </c>
      <c r="AK571" s="161">
        <f>(SUMIF($E$14:$E$217,$O571,AK$14:AK$217))*('Discount Factors'!AK$15)-AK$563</f>
        <v>0</v>
      </c>
      <c r="AL571" s="161">
        <f>(SUMIF($E$14:$E$217,$O571,AL$14:AL$217))*('Discount Factors'!AL$15)-AL$563</f>
        <v>0</v>
      </c>
      <c r="AM571" s="161">
        <f>(SUMIF($E$14:$E$217,$O571,AM$14:AM$217))*('Discount Factors'!AM$15)-AM$563</f>
        <v>0</v>
      </c>
      <c r="AN571" s="161">
        <f>(SUMIF($E$14:$E$217,$O571,AN$14:AN$217))*('Discount Factors'!AN$15)-AN$563</f>
        <v>0</v>
      </c>
      <c r="AO571" s="161">
        <f>(SUMIF($E$14:$E$217,$O571,AO$14:AO$217))*('Discount Factors'!AO$15)-AO$563</f>
        <v>0</v>
      </c>
      <c r="AP571" s="161">
        <f>(SUMIF($E$14:$E$217,$O571,AP$14:AP$217))*('Discount Factors'!AP$15)-AP$563</f>
        <v>0</v>
      </c>
      <c r="AQ571" s="161">
        <f>(SUMIF($E$14:$E$217,$O571,AQ$14:AQ$217))*('Discount Factors'!AQ$15)-AQ$563</f>
        <v>0</v>
      </c>
      <c r="AR571" s="161">
        <f>(SUMIF($E$14:$E$217,$O571,AR$14:AR$217))*('Discount Factors'!AR$15)-AR$563</f>
        <v>0</v>
      </c>
      <c r="AS571" s="161">
        <f>(SUMIF($E$14:$E$217,$O571,AS$14:AS$217))*('Discount Factors'!AS$15)-AS$563</f>
        <v>0</v>
      </c>
      <c r="AT571" s="161">
        <f>(SUMIF($E$14:$E$217,$O571,AT$14:AT$217))*('Discount Factors'!AT$15)-AT$563</f>
        <v>0</v>
      </c>
      <c r="AU571" s="161">
        <f>(SUMIF($E$14:$E$217,$O571,AU$14:AU$217))*('Discount Factors'!AU$15)-AU$563</f>
        <v>0</v>
      </c>
      <c r="AV571" s="161">
        <f>(SUMIF($E$14:$E$217,$O571,AV$14:AV$217))*('Discount Factors'!AV$15)-AV$563</f>
        <v>0</v>
      </c>
      <c r="AW571" s="161">
        <f>(SUMIF($E$14:$E$217,$O571,AW$14:AW$217))*('Discount Factors'!AW$15)-AW$563</f>
        <v>0</v>
      </c>
      <c r="AX571" s="161">
        <f>(SUMIF($E$14:$E$217,$O571,AX$14:AX$217))*('Discount Factors'!AX$15)-AX$563</f>
        <v>0</v>
      </c>
      <c r="AY571" s="161">
        <f>(SUMIF($E$14:$E$217,$O571,AY$14:AY$217))*('Discount Factors'!AY$15)-AY$563</f>
        <v>0</v>
      </c>
      <c r="AZ571" s="161">
        <f>(SUMIF($E$14:$E$217,$O571,AZ$14:AZ$217))*('Discount Factors'!AZ$15)-AZ$563</f>
        <v>0</v>
      </c>
      <c r="BA571" s="161">
        <f>(SUMIF($E$14:$E$217,$O571,BA$14:BA$217))*('Discount Factors'!BA$15)-BA$563</f>
        <v>0</v>
      </c>
      <c r="BB571" s="161">
        <f>(SUMIF($E$14:$E$217,$O571,BB$14:BB$217))*('Discount Factors'!BB$15)-BB$563</f>
        <v>0</v>
      </c>
      <c r="BC571" s="161">
        <f>(SUMIF($E$14:$E$217,$O571,BC$14:BC$217))*('Discount Factors'!BC$15)-BC$563</f>
        <v>0</v>
      </c>
      <c r="BD571" s="161">
        <f>(SUMIF($E$14:$E$217,$O571,BD$14:BD$217))*('Discount Factors'!BD$15)-BD$563</f>
        <v>0</v>
      </c>
      <c r="BE571" s="161">
        <f>(SUMIF($E$14:$E$217,$O571,BE$14:BE$217))*('Discount Factors'!BE$15)-BE$563</f>
        <v>0</v>
      </c>
      <c r="BF571" s="161">
        <f>(SUMIF($E$14:$E$217,$O571,BF$14:BF$217))*('Discount Factors'!BF$15)-BF$563</f>
        <v>0</v>
      </c>
      <c r="BG571" s="161">
        <f>(SUMIF($E$14:$E$217,$O571,BG$14:BG$217))*('Discount Factors'!BG$15)-BG$563</f>
        <v>0</v>
      </c>
      <c r="BH571" s="161">
        <f>(SUMIF($E$14:$E$217,$O571,BH$14:BH$217))*('Discount Factors'!BH$15)-BH$563</f>
        <v>0</v>
      </c>
      <c r="BI571" s="161">
        <f>(SUMIF($E$14:$E$217,$O571,BI$14:BI$217))*('Discount Factors'!BI$15)-BI$563</f>
        <v>0</v>
      </c>
      <c r="BJ571" s="161">
        <f>(SUMIF($E$14:$E$217,$O571,BJ$14:BJ$217))*('Discount Factors'!BJ$15)-BJ$563</f>
        <v>0</v>
      </c>
      <c r="BK571" s="161">
        <f>(SUMIF($E$14:$E$217,$O571,BK$14:BK$217))*('Discount Factors'!BK$15)-BK$563</f>
        <v>0</v>
      </c>
      <c r="BL571" s="161">
        <f>(SUMIF($E$14:$E$217,$O571,BL$14:BL$217))*('Discount Factors'!BL$15)-BL$563</f>
        <v>0</v>
      </c>
      <c r="BM571" s="161">
        <f>(SUMIF($E$14:$E$217,$O571,BM$14:BM$217))*('Discount Factors'!BM$15)-BM$563</f>
        <v>0</v>
      </c>
      <c r="BN571" s="161">
        <f>(SUMIF($E$14:$E$217,$O571,BN$14:BN$217))*('Discount Factors'!BN$15)-BN$563</f>
        <v>0</v>
      </c>
      <c r="BO571" s="161">
        <f>(SUMIF($E$14:$E$217,$O571,BO$14:BO$217))*('Discount Factors'!BO$15)-BO$563</f>
        <v>0</v>
      </c>
      <c r="BP571" s="161">
        <f>(SUMIF($E$14:$E$217,$O571,BP$14:BP$217))*('Discount Factors'!BP$15)-BP$563</f>
        <v>0</v>
      </c>
      <c r="BQ571" s="161">
        <f>(SUMIF($E$14:$E$217,$O571,BQ$14:BQ$217))*('Discount Factors'!BQ$15)-BQ$563</f>
        <v>0</v>
      </c>
      <c r="BR571" s="161">
        <f>(SUMIF($E$14:$E$217,$O571,BR$14:BR$217))*('Discount Factors'!BR$15)-BR$563</f>
        <v>0</v>
      </c>
      <c r="BS571" s="161">
        <f>(SUMIF($E$14:$E$217,$O571,BS$14:BS$217))*('Discount Factors'!BS$15)-BS$563</f>
        <v>0</v>
      </c>
      <c r="BT571" s="161">
        <f>(SUMIF($E$14:$E$217,$O571,BT$14:BT$217))*('Discount Factors'!BT$15)-BT$563</f>
        <v>0</v>
      </c>
      <c r="BU571" s="161">
        <f>(SUMIF($E$14:$E$217,$O571,BU$14:BU$217))*('Discount Factors'!BU$15)-BU$563</f>
        <v>0</v>
      </c>
      <c r="BV571" s="161">
        <f>(SUMIF($E$14:$E$217,$O571,BV$14:BV$217))*('Discount Factors'!BV$15)-BV$563</f>
        <v>0</v>
      </c>
      <c r="BW571" s="161">
        <f>(SUMIF($E$14:$E$217,$O571,BW$14:BW$217))*('Discount Factors'!BW$15)-BW$563</f>
        <v>0</v>
      </c>
      <c r="BX571" s="161">
        <f>(SUMIF($E$14:$E$217,$O571,BX$14:BX$217))*('Discount Factors'!BX$15)-BX$563</f>
        <v>0</v>
      </c>
      <c r="BY571" s="161">
        <f>(SUMIF($E$14:$E$217,$O571,BY$14:BY$217))*('Discount Factors'!BY$15)-BY$563</f>
        <v>0</v>
      </c>
      <c r="BZ571" s="161">
        <f>(SUMIF($E$14:$E$217,$O571,BZ$14:BZ$217))*('Discount Factors'!BZ$15)-BZ$563</f>
        <v>0</v>
      </c>
      <c r="CA571" s="161">
        <f>(SUMIF($E$14:$E$217,$O571,CA$14:CA$217))*('Discount Factors'!CA$15)-CA$563</f>
        <v>0</v>
      </c>
      <c r="CB571" s="161">
        <f>(SUMIF($E$14:$E$217,$O571,CB$14:CB$217))*('Discount Factors'!CB$15)-CB$563</f>
        <v>0</v>
      </c>
      <c r="CC571" s="161">
        <f>(SUMIF($E$14:$E$217,$O571,CC$14:CC$217))*('Discount Factors'!CC$15)-CC$563</f>
        <v>0</v>
      </c>
      <c r="CD571" s="161">
        <f>(SUMIF($E$14:$E$217,$O571,CD$14:CD$217))*('Discount Factors'!CD$15)-CD$563</f>
        <v>0</v>
      </c>
      <c r="CE571" s="161">
        <f>(SUMIF($E$14:$E$217,$O571,CE$14:CE$217))*('Discount Factors'!CE$15)-CE$563</f>
        <v>0</v>
      </c>
      <c r="CF571" s="161">
        <f>(SUMIF($E$14:$E$217,$O571,CF$14:CF$217))*('Discount Factors'!CF$15)-CF$563</f>
        <v>0</v>
      </c>
      <c r="CG571" s="161">
        <f>(SUMIF($E$14:$E$217,$O571,CG$14:CG$217))*('Discount Factors'!CG$15)-CG$563</f>
        <v>0</v>
      </c>
      <c r="CH571" s="161">
        <f>(SUMIF($E$14:$E$217,$O571,CH$14:CH$217))*('Discount Factors'!CH$15)-CH$563</f>
        <v>0</v>
      </c>
      <c r="CI571" s="161">
        <f>(SUMIF($E$14:$E$217,$O571,CI$14:CI$217))*('Discount Factors'!CI$15)-CI$563</f>
        <v>0</v>
      </c>
      <c r="CJ571" s="161">
        <f>(SUMIF($E$14:$E$217,$O571,CJ$14:CJ$217))*('Discount Factors'!CJ$15)-CJ$563</f>
        <v>0</v>
      </c>
      <c r="CK571" s="161">
        <f>(SUMIF($E$14:$E$217,$O571,CK$14:CK$217))*('Discount Factors'!CK$15)-CK$563</f>
        <v>0</v>
      </c>
      <c r="CL571" s="161">
        <f>(SUMIF($E$14:$E$217,$O571,CL$14:CL$217))*('Discount Factors'!CL$15)-CL$563</f>
        <v>0</v>
      </c>
      <c r="CM571" s="161">
        <f>(SUMIF($E$14:$E$217,$O571,CM$14:CM$217))*('Discount Factors'!CM$15)-CM$563</f>
        <v>0</v>
      </c>
      <c r="CN571" s="161">
        <f>(SUMIF($E$14:$E$217,$O571,CN$14:CN$217))*('Discount Factors'!CN$15)-CN$563</f>
        <v>0</v>
      </c>
      <c r="CO571" s="161">
        <f>(SUMIF($E$14:$E$217,$O571,CO$14:CO$217))*('Discount Factors'!CO$15)-CO$563</f>
        <v>0</v>
      </c>
      <c r="CP571" s="161">
        <f>(SUMIF($E$14:$E$217,$O571,CP$14:CP$217))*('Discount Factors'!CP$15)-CP$563</f>
        <v>0</v>
      </c>
    </row>
    <row r="572" spans="1:94" x14ac:dyDescent="0.3">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161"/>
      <c r="BB572" s="161"/>
      <c r="BC572" s="161"/>
      <c r="BD572" s="161"/>
      <c r="BE572" s="161"/>
      <c r="BF572" s="161"/>
      <c r="BG572" s="161"/>
      <c r="BH572" s="161"/>
      <c r="BI572" s="161"/>
      <c r="BJ572" s="161"/>
      <c r="BK572" s="161"/>
      <c r="BL572" s="161"/>
      <c r="BM572" s="161"/>
      <c r="BN572" s="161"/>
      <c r="BO572" s="161"/>
      <c r="BP572" s="161"/>
      <c r="BQ572" s="161"/>
      <c r="BR572" s="161"/>
      <c r="BS572" s="161"/>
      <c r="BT572" s="161"/>
      <c r="BU572" s="161"/>
      <c r="BV572" s="161"/>
      <c r="BW572" s="161"/>
      <c r="BX572" s="161"/>
      <c r="BY572" s="161"/>
      <c r="BZ572" s="161"/>
      <c r="CA572" s="161"/>
      <c r="CB572" s="161"/>
      <c r="CC572" s="161"/>
      <c r="CD572" s="161"/>
      <c r="CE572" s="161"/>
      <c r="CF572" s="161"/>
      <c r="CG572" s="161"/>
      <c r="CH572" s="161"/>
      <c r="CI572" s="161"/>
      <c r="CJ572" s="161"/>
      <c r="CK572" s="161"/>
      <c r="CL572" s="161"/>
      <c r="CM572" s="161"/>
      <c r="CN572" s="161"/>
      <c r="CO572" s="161"/>
      <c r="CP572" s="161"/>
    </row>
    <row r="573" spans="1:94" x14ac:dyDescent="0.3">
      <c r="P573" s="161"/>
      <c r="Q573" s="161"/>
      <c r="R573" s="161"/>
      <c r="S573" s="161"/>
      <c r="T573" s="161"/>
      <c r="U573" s="161"/>
      <c r="V573" s="161"/>
      <c r="W573" s="161"/>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c r="AS573" s="161"/>
      <c r="AT573" s="161"/>
      <c r="AU573" s="161"/>
      <c r="AV573" s="161"/>
      <c r="AW573" s="161"/>
      <c r="AX573" s="161"/>
      <c r="AY573" s="161"/>
      <c r="AZ573" s="161"/>
      <c r="BA573" s="161"/>
      <c r="BB573" s="161"/>
      <c r="BC573" s="161"/>
      <c r="BD573" s="161"/>
      <c r="BE573" s="161"/>
      <c r="BF573" s="161"/>
      <c r="BG573" s="161"/>
      <c r="BH573" s="161"/>
      <c r="BI573" s="161"/>
      <c r="BJ573" s="161"/>
      <c r="BK573" s="161"/>
      <c r="BL573" s="161"/>
      <c r="BM573" s="161"/>
      <c r="BN573" s="161"/>
      <c r="BO573" s="161"/>
      <c r="BP573" s="161"/>
      <c r="BQ573" s="161"/>
      <c r="BR573" s="161"/>
      <c r="BS573" s="161"/>
      <c r="BT573" s="161"/>
      <c r="BU573" s="161"/>
      <c r="BV573" s="161"/>
      <c r="BW573" s="161"/>
      <c r="BX573" s="161"/>
      <c r="BY573" s="161"/>
      <c r="BZ573" s="161"/>
      <c r="CA573" s="161"/>
      <c r="CB573" s="161"/>
      <c r="CC573" s="161"/>
      <c r="CD573" s="161"/>
      <c r="CE573" s="161"/>
      <c r="CF573" s="161"/>
      <c r="CG573" s="161"/>
      <c r="CH573" s="161"/>
      <c r="CI573" s="161"/>
      <c r="CJ573" s="161"/>
      <c r="CK573" s="161"/>
      <c r="CL573" s="161"/>
      <c r="CM573" s="161"/>
      <c r="CN573" s="161"/>
      <c r="CO573" s="161"/>
      <c r="CP573" s="161"/>
    </row>
    <row r="574" spans="1:94" x14ac:dyDescent="0.3">
      <c r="P574" s="161"/>
      <c r="Q574" s="161"/>
      <c r="R574" s="161"/>
      <c r="S574" s="161"/>
      <c r="T574" s="161"/>
      <c r="U574" s="161"/>
      <c r="V574" s="161"/>
      <c r="W574" s="161"/>
      <c r="X574" s="161"/>
      <c r="Y574" s="161"/>
      <c r="Z574" s="161"/>
      <c r="AA574" s="161"/>
      <c r="AB574" s="161"/>
      <c r="AC574" s="161"/>
      <c r="AD574" s="161"/>
      <c r="AE574" s="161"/>
      <c r="AF574" s="161"/>
      <c r="AG574" s="161"/>
      <c r="AH574" s="161"/>
      <c r="AI574" s="161"/>
      <c r="AJ574" s="161"/>
      <c r="AK574" s="161"/>
      <c r="AL574" s="161"/>
      <c r="AM574" s="161"/>
      <c r="AN574" s="161"/>
      <c r="AO574" s="161"/>
      <c r="AP574" s="161"/>
      <c r="AQ574" s="161"/>
      <c r="AR574" s="161"/>
      <c r="AS574" s="161"/>
      <c r="AT574" s="161"/>
      <c r="AU574" s="161"/>
      <c r="AV574" s="161"/>
      <c r="AW574" s="161"/>
      <c r="AX574" s="161"/>
      <c r="AY574" s="161"/>
      <c r="AZ574" s="161"/>
      <c r="BA574" s="161"/>
      <c r="BB574" s="161"/>
      <c r="BC574" s="161"/>
      <c r="BD574" s="161"/>
      <c r="BE574" s="161"/>
      <c r="BF574" s="161"/>
      <c r="BG574" s="161"/>
      <c r="BH574" s="161"/>
      <c r="BI574" s="161"/>
      <c r="BJ574" s="161"/>
      <c r="BK574" s="161"/>
      <c r="BL574" s="161"/>
      <c r="BM574" s="161"/>
      <c r="BN574" s="161"/>
      <c r="BO574" s="161"/>
      <c r="BP574" s="161"/>
      <c r="BQ574" s="161"/>
      <c r="BR574" s="161"/>
      <c r="BS574" s="161"/>
      <c r="BT574" s="161"/>
      <c r="BU574" s="161"/>
      <c r="BV574" s="161"/>
      <c r="BW574" s="161"/>
      <c r="BX574" s="161"/>
      <c r="BY574" s="161"/>
      <c r="BZ574" s="161"/>
      <c r="CA574" s="161"/>
      <c r="CB574" s="161"/>
      <c r="CC574" s="161"/>
      <c r="CD574" s="161"/>
      <c r="CE574" s="161"/>
      <c r="CF574" s="161"/>
      <c r="CG574" s="161"/>
      <c r="CH574" s="161"/>
      <c r="CI574" s="161"/>
      <c r="CJ574" s="161"/>
      <c r="CK574" s="161"/>
      <c r="CL574" s="161"/>
      <c r="CM574" s="161"/>
      <c r="CN574" s="161"/>
      <c r="CO574" s="161"/>
      <c r="CP574" s="161"/>
    </row>
    <row r="575" spans="1:94" x14ac:dyDescent="0.3">
      <c r="O575" s="2" t="str">
        <f>Lists!$B$7</f>
        <v>Option 3</v>
      </c>
      <c r="P575" s="161">
        <f>(SUMIF($E$14:$E$217,$O575,P$14:P$217))*('Discount Factors'!P$15)-P$563</f>
        <v>0</v>
      </c>
      <c r="Q575" s="161">
        <f>(SUMIF($E$14:$E$217,$O575,Q$14:Q$217))*('Discount Factors'!Q$15)-Q$563</f>
        <v>0</v>
      </c>
      <c r="R575" s="161">
        <f>(SUMIF($E$14:$E$217,$O575,R$14:R$217))*('Discount Factors'!R$15)-R$563</f>
        <v>0</v>
      </c>
      <c r="S575" s="161">
        <f>(SUMIF($E$14:$E$217,$O575,S$14:S$217))*('Discount Factors'!S$15)-S$563</f>
        <v>0</v>
      </c>
      <c r="T575" s="161">
        <f>(SUMIF($E$14:$E$217,$O575,T$14:T$217))*('Discount Factors'!T$15)-T$563</f>
        <v>0</v>
      </c>
      <c r="U575" s="161">
        <f>(SUMIF($E$14:$E$217,$O575,U$14:U$217))*('Discount Factors'!U$15)-U$563</f>
        <v>0</v>
      </c>
      <c r="V575" s="161">
        <f>(SUMIF($E$14:$E$217,$O575,V$14:V$217))*('Discount Factors'!V$15)-V$563</f>
        <v>0</v>
      </c>
      <c r="W575" s="161">
        <f>(SUMIF($E$14:$E$217,$O575,W$14:W$217))*('Discount Factors'!W$15)-W$563</f>
        <v>0</v>
      </c>
      <c r="X575" s="161">
        <f>(SUMIF($E$14:$E$217,$O575,X$14:X$217))*('Discount Factors'!X$15)-X$563</f>
        <v>0</v>
      </c>
      <c r="Y575" s="161">
        <f>(SUMIF($E$14:$E$217,$O575,Y$14:Y$217))*('Discount Factors'!Y$15)-Y$563</f>
        <v>0</v>
      </c>
      <c r="Z575" s="161">
        <f>(SUMIF($E$14:$E$217,$O575,Z$14:Z$217))*('Discount Factors'!Z$15)-Z$563</f>
        <v>0</v>
      </c>
      <c r="AA575" s="161">
        <f>(SUMIF($E$14:$E$217,$O575,AA$14:AA$217))*('Discount Factors'!AA$15)-AA$563</f>
        <v>0</v>
      </c>
      <c r="AB575" s="161">
        <f>(SUMIF($E$14:$E$217,$O575,AB$14:AB$217))*('Discount Factors'!AB$15)-AB$563</f>
        <v>0</v>
      </c>
      <c r="AC575" s="161">
        <f>(SUMIF($E$14:$E$217,$O575,AC$14:AC$217))*('Discount Factors'!AC$15)-AC$563</f>
        <v>0</v>
      </c>
      <c r="AD575" s="161">
        <f>(SUMIF($E$14:$E$217,$O575,AD$14:AD$217))*('Discount Factors'!AD$15)-AD$563</f>
        <v>0</v>
      </c>
      <c r="AE575" s="161">
        <f>(SUMIF($E$14:$E$217,$O575,AE$14:AE$217))*('Discount Factors'!AE$15)-AE$563</f>
        <v>0</v>
      </c>
      <c r="AF575" s="161">
        <f>(SUMIF($E$14:$E$217,$O575,AF$14:AF$217))*('Discount Factors'!AF$15)-AF$563</f>
        <v>0</v>
      </c>
      <c r="AG575" s="161">
        <f>(SUMIF($E$14:$E$217,$O575,AG$14:AG$217))*('Discount Factors'!AG$15)-AG$563</f>
        <v>0</v>
      </c>
      <c r="AH575" s="161">
        <f>(SUMIF($E$14:$E$217,$O575,AH$14:AH$217))*('Discount Factors'!AH$15)-AH$563</f>
        <v>0</v>
      </c>
      <c r="AI575" s="161">
        <f>(SUMIF($E$14:$E$217,$O575,AI$14:AI$217))*('Discount Factors'!AI$15)-AI$563</f>
        <v>0</v>
      </c>
      <c r="AJ575" s="161">
        <f>(SUMIF($E$14:$E$217,$O575,AJ$14:AJ$217))*('Discount Factors'!AJ$15)-AJ$563</f>
        <v>0</v>
      </c>
      <c r="AK575" s="161">
        <f>(SUMIF($E$14:$E$217,$O575,AK$14:AK$217))*('Discount Factors'!AK$15)-AK$563</f>
        <v>0</v>
      </c>
      <c r="AL575" s="161">
        <f>(SUMIF($E$14:$E$217,$O575,AL$14:AL$217))*('Discount Factors'!AL$15)-AL$563</f>
        <v>0</v>
      </c>
      <c r="AM575" s="161">
        <f>(SUMIF($E$14:$E$217,$O575,AM$14:AM$217))*('Discount Factors'!AM$15)-AM$563</f>
        <v>0</v>
      </c>
      <c r="AN575" s="161">
        <f>(SUMIF($E$14:$E$217,$O575,AN$14:AN$217))*('Discount Factors'!AN$15)-AN$563</f>
        <v>0</v>
      </c>
      <c r="AO575" s="161">
        <f>(SUMIF($E$14:$E$217,$O575,AO$14:AO$217))*('Discount Factors'!AO$15)-AO$563</f>
        <v>0</v>
      </c>
      <c r="AP575" s="161">
        <f>(SUMIF($E$14:$E$217,$O575,AP$14:AP$217))*('Discount Factors'!AP$15)-AP$563</f>
        <v>0</v>
      </c>
      <c r="AQ575" s="161">
        <f>(SUMIF($E$14:$E$217,$O575,AQ$14:AQ$217))*('Discount Factors'!AQ$15)-AQ$563</f>
        <v>0</v>
      </c>
      <c r="AR575" s="161">
        <f>(SUMIF($E$14:$E$217,$O575,AR$14:AR$217))*('Discount Factors'!AR$15)-AR$563</f>
        <v>0</v>
      </c>
      <c r="AS575" s="161">
        <f>(SUMIF($E$14:$E$217,$O575,AS$14:AS$217))*('Discount Factors'!AS$15)-AS$563</f>
        <v>0</v>
      </c>
      <c r="AT575" s="161">
        <f>(SUMIF($E$14:$E$217,$O575,AT$14:AT$217))*('Discount Factors'!AT$15)-AT$563</f>
        <v>0</v>
      </c>
      <c r="AU575" s="161">
        <f>(SUMIF($E$14:$E$217,$O575,AU$14:AU$217))*('Discount Factors'!AU$15)-AU$563</f>
        <v>0</v>
      </c>
      <c r="AV575" s="161">
        <f>(SUMIF($E$14:$E$217,$O575,AV$14:AV$217))*('Discount Factors'!AV$15)-AV$563</f>
        <v>0</v>
      </c>
      <c r="AW575" s="161">
        <f>(SUMIF($E$14:$E$217,$O575,AW$14:AW$217))*('Discount Factors'!AW$15)-AW$563</f>
        <v>0</v>
      </c>
      <c r="AX575" s="161">
        <f>(SUMIF($E$14:$E$217,$O575,AX$14:AX$217))*('Discount Factors'!AX$15)-AX$563</f>
        <v>0</v>
      </c>
      <c r="AY575" s="161">
        <f>(SUMIF($E$14:$E$217,$O575,AY$14:AY$217))*('Discount Factors'!AY$15)-AY$563</f>
        <v>0</v>
      </c>
      <c r="AZ575" s="161">
        <f>(SUMIF($E$14:$E$217,$O575,AZ$14:AZ$217))*('Discount Factors'!AZ$15)-AZ$563</f>
        <v>0</v>
      </c>
      <c r="BA575" s="161">
        <f>(SUMIF($E$14:$E$217,$O575,BA$14:BA$217))*('Discount Factors'!BA$15)-BA$563</f>
        <v>0</v>
      </c>
      <c r="BB575" s="161">
        <f>(SUMIF($E$14:$E$217,$O575,BB$14:BB$217))*('Discount Factors'!BB$15)-BB$563</f>
        <v>0</v>
      </c>
      <c r="BC575" s="161">
        <f>(SUMIF($E$14:$E$217,$O575,BC$14:BC$217))*('Discount Factors'!BC$15)-BC$563</f>
        <v>0</v>
      </c>
      <c r="BD575" s="161">
        <f>(SUMIF($E$14:$E$217,$O575,BD$14:BD$217))*('Discount Factors'!BD$15)-BD$563</f>
        <v>0</v>
      </c>
      <c r="BE575" s="161">
        <f>(SUMIF($E$14:$E$217,$O575,BE$14:BE$217))*('Discount Factors'!BE$15)-BE$563</f>
        <v>0</v>
      </c>
      <c r="BF575" s="161">
        <f>(SUMIF($E$14:$E$217,$O575,BF$14:BF$217))*('Discount Factors'!BF$15)-BF$563</f>
        <v>0</v>
      </c>
      <c r="BG575" s="161">
        <f>(SUMIF($E$14:$E$217,$O575,BG$14:BG$217))*('Discount Factors'!BG$15)-BG$563</f>
        <v>0</v>
      </c>
      <c r="BH575" s="161">
        <f>(SUMIF($E$14:$E$217,$O575,BH$14:BH$217))*('Discount Factors'!BH$15)-BH$563</f>
        <v>0</v>
      </c>
      <c r="BI575" s="161">
        <f>(SUMIF($E$14:$E$217,$O575,BI$14:BI$217))*('Discount Factors'!BI$15)-BI$563</f>
        <v>0</v>
      </c>
      <c r="BJ575" s="161">
        <f>(SUMIF($E$14:$E$217,$O575,BJ$14:BJ$217))*('Discount Factors'!BJ$15)-BJ$563</f>
        <v>0</v>
      </c>
      <c r="BK575" s="161">
        <f>(SUMIF($E$14:$E$217,$O575,BK$14:BK$217))*('Discount Factors'!BK$15)-BK$563</f>
        <v>0</v>
      </c>
      <c r="BL575" s="161">
        <f>(SUMIF($E$14:$E$217,$O575,BL$14:BL$217))*('Discount Factors'!BL$15)-BL$563</f>
        <v>0</v>
      </c>
      <c r="BM575" s="161">
        <f>(SUMIF($E$14:$E$217,$O575,BM$14:BM$217))*('Discount Factors'!BM$15)-BM$563</f>
        <v>0</v>
      </c>
      <c r="BN575" s="161">
        <f>(SUMIF($E$14:$E$217,$O575,BN$14:BN$217))*('Discount Factors'!BN$15)-BN$563</f>
        <v>0</v>
      </c>
      <c r="BO575" s="161">
        <f>(SUMIF($E$14:$E$217,$O575,BO$14:BO$217))*('Discount Factors'!BO$15)-BO$563</f>
        <v>0</v>
      </c>
      <c r="BP575" s="161">
        <f>(SUMIF($E$14:$E$217,$O575,BP$14:BP$217))*('Discount Factors'!BP$15)-BP$563</f>
        <v>0</v>
      </c>
      <c r="BQ575" s="161">
        <f>(SUMIF($E$14:$E$217,$O575,BQ$14:BQ$217))*('Discount Factors'!BQ$15)-BQ$563</f>
        <v>0</v>
      </c>
      <c r="BR575" s="161">
        <f>(SUMIF($E$14:$E$217,$O575,BR$14:BR$217))*('Discount Factors'!BR$15)-BR$563</f>
        <v>0</v>
      </c>
      <c r="BS575" s="161">
        <f>(SUMIF($E$14:$E$217,$O575,BS$14:BS$217))*('Discount Factors'!BS$15)-BS$563</f>
        <v>0</v>
      </c>
      <c r="BT575" s="161">
        <f>(SUMIF($E$14:$E$217,$O575,BT$14:BT$217))*('Discount Factors'!BT$15)-BT$563</f>
        <v>0</v>
      </c>
      <c r="BU575" s="161">
        <f>(SUMIF($E$14:$E$217,$O575,BU$14:BU$217))*('Discount Factors'!BU$15)-BU$563</f>
        <v>0</v>
      </c>
      <c r="BV575" s="161">
        <f>(SUMIF($E$14:$E$217,$O575,BV$14:BV$217))*('Discount Factors'!BV$15)-BV$563</f>
        <v>0</v>
      </c>
      <c r="BW575" s="161">
        <f>(SUMIF($E$14:$E$217,$O575,BW$14:BW$217))*('Discount Factors'!BW$15)-BW$563</f>
        <v>0</v>
      </c>
      <c r="BX575" s="161">
        <f>(SUMIF($E$14:$E$217,$O575,BX$14:BX$217))*('Discount Factors'!BX$15)-BX$563</f>
        <v>0</v>
      </c>
      <c r="BY575" s="161">
        <f>(SUMIF($E$14:$E$217,$O575,BY$14:BY$217))*('Discount Factors'!BY$15)-BY$563</f>
        <v>0</v>
      </c>
      <c r="BZ575" s="161">
        <f>(SUMIF($E$14:$E$217,$O575,BZ$14:BZ$217))*('Discount Factors'!BZ$15)-BZ$563</f>
        <v>0</v>
      </c>
      <c r="CA575" s="161">
        <f>(SUMIF($E$14:$E$217,$O575,CA$14:CA$217))*('Discount Factors'!CA$15)-CA$563</f>
        <v>0</v>
      </c>
      <c r="CB575" s="161">
        <f>(SUMIF($E$14:$E$217,$O575,CB$14:CB$217))*('Discount Factors'!CB$15)-CB$563</f>
        <v>0</v>
      </c>
      <c r="CC575" s="161">
        <f>(SUMIF($E$14:$E$217,$O575,CC$14:CC$217))*('Discount Factors'!CC$15)-CC$563</f>
        <v>0</v>
      </c>
      <c r="CD575" s="161">
        <f>(SUMIF($E$14:$E$217,$O575,CD$14:CD$217))*('Discount Factors'!CD$15)-CD$563</f>
        <v>0</v>
      </c>
      <c r="CE575" s="161">
        <f>(SUMIF($E$14:$E$217,$O575,CE$14:CE$217))*('Discount Factors'!CE$15)-CE$563</f>
        <v>0</v>
      </c>
      <c r="CF575" s="161">
        <f>(SUMIF($E$14:$E$217,$O575,CF$14:CF$217))*('Discount Factors'!CF$15)-CF$563</f>
        <v>0</v>
      </c>
      <c r="CG575" s="161">
        <f>(SUMIF($E$14:$E$217,$O575,CG$14:CG$217))*('Discount Factors'!CG$15)-CG$563</f>
        <v>0</v>
      </c>
      <c r="CH575" s="161">
        <f>(SUMIF($E$14:$E$217,$O575,CH$14:CH$217))*('Discount Factors'!CH$15)-CH$563</f>
        <v>0</v>
      </c>
      <c r="CI575" s="161">
        <f>(SUMIF($E$14:$E$217,$O575,CI$14:CI$217))*('Discount Factors'!CI$15)-CI$563</f>
        <v>0</v>
      </c>
      <c r="CJ575" s="161">
        <f>(SUMIF($E$14:$E$217,$O575,CJ$14:CJ$217))*('Discount Factors'!CJ$15)-CJ$563</f>
        <v>0</v>
      </c>
      <c r="CK575" s="161">
        <f>(SUMIF($E$14:$E$217,$O575,CK$14:CK$217))*('Discount Factors'!CK$15)-CK$563</f>
        <v>0</v>
      </c>
      <c r="CL575" s="161">
        <f>(SUMIF($E$14:$E$217,$O575,CL$14:CL$217))*('Discount Factors'!CL$15)-CL$563</f>
        <v>0</v>
      </c>
      <c r="CM575" s="161">
        <f>(SUMIF($E$14:$E$217,$O575,CM$14:CM$217))*('Discount Factors'!CM$15)-CM$563</f>
        <v>0</v>
      </c>
      <c r="CN575" s="161">
        <f>(SUMIF($E$14:$E$217,$O575,CN$14:CN$217))*('Discount Factors'!CN$15)-CN$563</f>
        <v>0</v>
      </c>
      <c r="CO575" s="161">
        <f>(SUMIF($E$14:$E$217,$O575,CO$14:CO$217))*('Discount Factors'!CO$15)-CO$563</f>
        <v>0</v>
      </c>
      <c r="CP575" s="161">
        <f>(SUMIF($E$14:$E$217,$O575,CP$14:CP$217))*('Discount Factors'!CP$15)-CP$563</f>
        <v>0</v>
      </c>
    </row>
    <row r="576" spans="1:94" x14ac:dyDescent="0.3">
      <c r="P576" s="161"/>
      <c r="Q576" s="161"/>
      <c r="R576" s="161"/>
      <c r="S576" s="161"/>
      <c r="T576" s="161"/>
      <c r="U576" s="161"/>
      <c r="V576" s="161"/>
      <c r="W576" s="161"/>
      <c r="X576" s="161"/>
      <c r="Y576" s="161"/>
      <c r="Z576" s="161"/>
      <c r="AA576" s="161"/>
      <c r="AB576" s="161"/>
      <c r="AC576" s="161"/>
      <c r="AD576" s="161"/>
      <c r="AE576" s="161"/>
      <c r="AF576" s="161"/>
      <c r="AG576" s="161"/>
      <c r="AH576" s="161"/>
      <c r="AI576" s="161"/>
      <c r="AJ576" s="161"/>
      <c r="AK576" s="161"/>
      <c r="AL576" s="161"/>
      <c r="AM576" s="161"/>
      <c r="AN576" s="161"/>
      <c r="AO576" s="161"/>
      <c r="AP576" s="161"/>
      <c r="AQ576" s="161"/>
      <c r="AR576" s="161"/>
      <c r="AS576" s="161"/>
      <c r="AT576" s="161"/>
      <c r="AU576" s="161"/>
      <c r="AV576" s="161"/>
      <c r="AW576" s="161"/>
      <c r="AX576" s="161"/>
      <c r="AY576" s="161"/>
      <c r="AZ576" s="161"/>
      <c r="BA576" s="161"/>
      <c r="BB576" s="161"/>
      <c r="BC576" s="161"/>
      <c r="BD576" s="161"/>
      <c r="BE576" s="161"/>
      <c r="BF576" s="161"/>
      <c r="BG576" s="161"/>
      <c r="BH576" s="161"/>
      <c r="BI576" s="161"/>
      <c r="BJ576" s="161"/>
      <c r="BK576" s="161"/>
      <c r="BL576" s="161"/>
      <c r="BM576" s="161"/>
      <c r="BN576" s="161"/>
      <c r="BO576" s="161"/>
      <c r="BP576" s="161"/>
      <c r="BQ576" s="161"/>
      <c r="BR576" s="161"/>
      <c r="BS576" s="161"/>
      <c r="BT576" s="161"/>
      <c r="BU576" s="161"/>
      <c r="BV576" s="161"/>
      <c r="BW576" s="161"/>
      <c r="BX576" s="161"/>
      <c r="BY576" s="161"/>
      <c r="BZ576" s="161"/>
      <c r="CA576" s="161"/>
      <c r="CB576" s="161"/>
      <c r="CC576" s="161"/>
      <c r="CD576" s="161"/>
      <c r="CE576" s="161"/>
      <c r="CF576" s="161"/>
      <c r="CG576" s="161"/>
      <c r="CH576" s="161"/>
      <c r="CI576" s="161"/>
      <c r="CJ576" s="161"/>
      <c r="CK576" s="161"/>
      <c r="CL576" s="161"/>
      <c r="CM576" s="161"/>
      <c r="CN576" s="161"/>
      <c r="CO576" s="161"/>
      <c r="CP576" s="161"/>
    </row>
    <row r="577" spans="15:94" x14ac:dyDescent="0.3">
      <c r="P577" s="161"/>
      <c r="Q577" s="161"/>
      <c r="R577" s="161"/>
      <c r="S577" s="161"/>
      <c r="T577" s="161"/>
      <c r="U577" s="161"/>
      <c r="V577" s="161"/>
      <c r="W577" s="161"/>
      <c r="X577" s="161"/>
      <c r="Y577" s="161"/>
      <c r="Z577" s="161"/>
      <c r="AA577" s="161"/>
      <c r="AB577" s="161"/>
      <c r="AC577" s="161"/>
      <c r="AD577" s="161"/>
      <c r="AE577" s="161"/>
      <c r="AF577" s="161"/>
      <c r="AG577" s="161"/>
      <c r="AH577" s="161"/>
      <c r="AI577" s="161"/>
      <c r="AJ577" s="161"/>
      <c r="AK577" s="161"/>
      <c r="AL577" s="161"/>
      <c r="AM577" s="161"/>
      <c r="AN577" s="161"/>
      <c r="AO577" s="161"/>
      <c r="AP577" s="161"/>
      <c r="AQ577" s="161"/>
      <c r="AR577" s="161"/>
      <c r="AS577" s="161"/>
      <c r="AT577" s="161"/>
      <c r="AU577" s="161"/>
      <c r="AV577" s="161"/>
      <c r="AW577" s="161"/>
      <c r="AX577" s="161"/>
      <c r="AY577" s="161"/>
      <c r="AZ577" s="161"/>
      <c r="BA577" s="161"/>
      <c r="BB577" s="161"/>
      <c r="BC577" s="161"/>
      <c r="BD577" s="161"/>
      <c r="BE577" s="161"/>
      <c r="BF577" s="161"/>
      <c r="BG577" s="161"/>
      <c r="BH577" s="161"/>
      <c r="BI577" s="161"/>
      <c r="BJ577" s="161"/>
      <c r="BK577" s="161"/>
      <c r="BL577" s="161"/>
      <c r="BM577" s="161"/>
      <c r="BN577" s="161"/>
      <c r="BO577" s="161"/>
      <c r="BP577" s="161"/>
      <c r="BQ577" s="161"/>
      <c r="BR577" s="161"/>
      <c r="BS577" s="161"/>
      <c r="BT577" s="161"/>
      <c r="BU577" s="161"/>
      <c r="BV577" s="161"/>
      <c r="BW577" s="161"/>
      <c r="BX577" s="161"/>
      <c r="BY577" s="161"/>
      <c r="BZ577" s="161"/>
      <c r="CA577" s="161"/>
      <c r="CB577" s="161"/>
      <c r="CC577" s="161"/>
      <c r="CD577" s="161"/>
      <c r="CE577" s="161"/>
      <c r="CF577" s="161"/>
      <c r="CG577" s="161"/>
      <c r="CH577" s="161"/>
      <c r="CI577" s="161"/>
      <c r="CJ577" s="161"/>
      <c r="CK577" s="161"/>
      <c r="CL577" s="161"/>
      <c r="CM577" s="161"/>
      <c r="CN577" s="161"/>
      <c r="CO577" s="161"/>
      <c r="CP577" s="161"/>
    </row>
    <row r="578" spans="15:94" x14ac:dyDescent="0.3">
      <c r="P578" s="161"/>
      <c r="Q578" s="161"/>
      <c r="R578" s="161"/>
      <c r="S578" s="161"/>
      <c r="T578" s="161"/>
      <c r="U578" s="161"/>
      <c r="V578" s="161"/>
      <c r="W578" s="161"/>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c r="AS578" s="161"/>
      <c r="AT578" s="161"/>
      <c r="AU578" s="161"/>
      <c r="AV578" s="161"/>
      <c r="AW578" s="161"/>
      <c r="AX578" s="161"/>
      <c r="AY578" s="161"/>
      <c r="AZ578" s="161"/>
      <c r="BA578" s="161"/>
      <c r="BB578" s="161"/>
      <c r="BC578" s="161"/>
      <c r="BD578" s="161"/>
      <c r="BE578" s="161"/>
      <c r="BF578" s="161"/>
      <c r="BG578" s="161"/>
      <c r="BH578" s="161"/>
      <c r="BI578" s="161"/>
      <c r="BJ578" s="161"/>
      <c r="BK578" s="161"/>
      <c r="BL578" s="161"/>
      <c r="BM578" s="161"/>
      <c r="BN578" s="161"/>
      <c r="BO578" s="161"/>
      <c r="BP578" s="161"/>
      <c r="BQ578" s="161"/>
      <c r="BR578" s="161"/>
      <c r="BS578" s="161"/>
      <c r="BT578" s="161"/>
      <c r="BU578" s="161"/>
      <c r="BV578" s="161"/>
      <c r="BW578" s="161"/>
      <c r="BX578" s="161"/>
      <c r="BY578" s="161"/>
      <c r="BZ578" s="161"/>
      <c r="CA578" s="161"/>
      <c r="CB578" s="161"/>
      <c r="CC578" s="161"/>
      <c r="CD578" s="161"/>
      <c r="CE578" s="161"/>
      <c r="CF578" s="161"/>
      <c r="CG578" s="161"/>
      <c r="CH578" s="161"/>
      <c r="CI578" s="161"/>
      <c r="CJ578" s="161"/>
      <c r="CK578" s="161"/>
      <c r="CL578" s="161"/>
      <c r="CM578" s="161"/>
      <c r="CN578" s="161"/>
      <c r="CO578" s="161"/>
      <c r="CP578" s="161"/>
    </row>
    <row r="579" spans="15:94" x14ac:dyDescent="0.3">
      <c r="O579" s="2" t="str">
        <f>Lists!$B$8</f>
        <v>Option 4</v>
      </c>
      <c r="P579" s="161">
        <f>(SUMIF($E$14:$E$217,$O579,P$14:P$217))*('Discount Factors'!P$15)-P$563</f>
        <v>0</v>
      </c>
      <c r="Q579" s="161">
        <f>(SUMIF($E$14:$E$217,$O579,Q$14:Q$217))*('Discount Factors'!Q$15)-Q$563</f>
        <v>0</v>
      </c>
      <c r="R579" s="161">
        <f>(SUMIF($E$14:$E$217,$O579,R$14:R$217))*('Discount Factors'!R$15)-R$563</f>
        <v>0</v>
      </c>
      <c r="S579" s="161">
        <f>(SUMIF($E$14:$E$217,$O579,S$14:S$217))*('Discount Factors'!S$15)-S$563</f>
        <v>0</v>
      </c>
      <c r="T579" s="161">
        <f>(SUMIF($E$14:$E$217,$O579,T$14:T$217))*('Discount Factors'!T$15)-T$563</f>
        <v>0</v>
      </c>
      <c r="U579" s="161">
        <f>(SUMIF($E$14:$E$217,$O579,U$14:U$217))*('Discount Factors'!U$15)-U$563</f>
        <v>0</v>
      </c>
      <c r="V579" s="161">
        <f>(SUMIF($E$14:$E$217,$O579,V$14:V$217))*('Discount Factors'!V$15)-V$563</f>
        <v>0</v>
      </c>
      <c r="W579" s="161">
        <f>(SUMIF($E$14:$E$217,$O579,W$14:W$217))*('Discount Factors'!W$15)-W$563</f>
        <v>0</v>
      </c>
      <c r="X579" s="161">
        <f>(SUMIF($E$14:$E$217,$O579,X$14:X$217))*('Discount Factors'!X$15)-X$563</f>
        <v>0</v>
      </c>
      <c r="Y579" s="161">
        <f>(SUMIF($E$14:$E$217,$O579,Y$14:Y$217))*('Discount Factors'!Y$15)-Y$563</f>
        <v>0</v>
      </c>
      <c r="Z579" s="161">
        <f>(SUMIF($E$14:$E$217,$O579,Z$14:Z$217))*('Discount Factors'!Z$15)-Z$563</f>
        <v>0</v>
      </c>
      <c r="AA579" s="161">
        <f>(SUMIF($E$14:$E$217,$O579,AA$14:AA$217))*('Discount Factors'!AA$15)-AA$563</f>
        <v>0</v>
      </c>
      <c r="AB579" s="161">
        <f>(SUMIF($E$14:$E$217,$O579,AB$14:AB$217))*('Discount Factors'!AB$15)-AB$563</f>
        <v>0</v>
      </c>
      <c r="AC579" s="161">
        <f>(SUMIF($E$14:$E$217,$O579,AC$14:AC$217))*('Discount Factors'!AC$15)-AC$563</f>
        <v>0</v>
      </c>
      <c r="AD579" s="161">
        <f>(SUMIF($E$14:$E$217,$O579,AD$14:AD$217))*('Discount Factors'!AD$15)-AD$563</f>
        <v>0</v>
      </c>
      <c r="AE579" s="161">
        <f>(SUMIF($E$14:$E$217,$O579,AE$14:AE$217))*('Discount Factors'!AE$15)-AE$563</f>
        <v>0</v>
      </c>
      <c r="AF579" s="161">
        <f>(SUMIF($E$14:$E$217,$O579,AF$14:AF$217))*('Discount Factors'!AF$15)-AF$563</f>
        <v>0</v>
      </c>
      <c r="AG579" s="161">
        <f>(SUMIF($E$14:$E$217,$O579,AG$14:AG$217))*('Discount Factors'!AG$15)-AG$563</f>
        <v>0</v>
      </c>
      <c r="AH579" s="161">
        <f>(SUMIF($E$14:$E$217,$O579,AH$14:AH$217))*('Discount Factors'!AH$15)-AH$563</f>
        <v>0</v>
      </c>
      <c r="AI579" s="161">
        <f>(SUMIF($E$14:$E$217,$O579,AI$14:AI$217))*('Discount Factors'!AI$15)-AI$563</f>
        <v>0</v>
      </c>
      <c r="AJ579" s="161">
        <f>(SUMIF($E$14:$E$217,$O579,AJ$14:AJ$217))*('Discount Factors'!AJ$15)-AJ$563</f>
        <v>0</v>
      </c>
      <c r="AK579" s="161">
        <f>(SUMIF($E$14:$E$217,$O579,AK$14:AK$217))*('Discount Factors'!AK$15)-AK$563</f>
        <v>0</v>
      </c>
      <c r="AL579" s="161">
        <f>(SUMIF($E$14:$E$217,$O579,AL$14:AL$217))*('Discount Factors'!AL$15)-AL$563</f>
        <v>0</v>
      </c>
      <c r="AM579" s="161">
        <f>(SUMIF($E$14:$E$217,$O579,AM$14:AM$217))*('Discount Factors'!AM$15)-AM$563</f>
        <v>0</v>
      </c>
      <c r="AN579" s="161">
        <f>(SUMIF($E$14:$E$217,$O579,AN$14:AN$217))*('Discount Factors'!AN$15)-AN$563</f>
        <v>0</v>
      </c>
      <c r="AO579" s="161">
        <f>(SUMIF($E$14:$E$217,$O579,AO$14:AO$217))*('Discount Factors'!AO$15)-AO$563</f>
        <v>0</v>
      </c>
      <c r="AP579" s="161">
        <f>(SUMIF($E$14:$E$217,$O579,AP$14:AP$217))*('Discount Factors'!AP$15)-AP$563</f>
        <v>0</v>
      </c>
      <c r="AQ579" s="161">
        <f>(SUMIF($E$14:$E$217,$O579,AQ$14:AQ$217))*('Discount Factors'!AQ$15)-AQ$563</f>
        <v>0</v>
      </c>
      <c r="AR579" s="161">
        <f>(SUMIF($E$14:$E$217,$O579,AR$14:AR$217))*('Discount Factors'!AR$15)-AR$563</f>
        <v>0</v>
      </c>
      <c r="AS579" s="161">
        <f>(SUMIF($E$14:$E$217,$O579,AS$14:AS$217))*('Discount Factors'!AS$15)-AS$563</f>
        <v>0</v>
      </c>
      <c r="AT579" s="161">
        <f>(SUMIF($E$14:$E$217,$O579,AT$14:AT$217))*('Discount Factors'!AT$15)-AT$563</f>
        <v>0</v>
      </c>
      <c r="AU579" s="161">
        <f>(SUMIF($E$14:$E$217,$O579,AU$14:AU$217))*('Discount Factors'!AU$15)-AU$563</f>
        <v>0</v>
      </c>
      <c r="AV579" s="161">
        <f>(SUMIF($E$14:$E$217,$O579,AV$14:AV$217))*('Discount Factors'!AV$15)-AV$563</f>
        <v>0</v>
      </c>
      <c r="AW579" s="161">
        <f>(SUMIF($E$14:$E$217,$O579,AW$14:AW$217))*('Discount Factors'!AW$15)-AW$563</f>
        <v>0</v>
      </c>
      <c r="AX579" s="161">
        <f>(SUMIF($E$14:$E$217,$O579,AX$14:AX$217))*('Discount Factors'!AX$15)-AX$563</f>
        <v>0</v>
      </c>
      <c r="AY579" s="161">
        <f>(SUMIF($E$14:$E$217,$O579,AY$14:AY$217))*('Discount Factors'!AY$15)-AY$563</f>
        <v>0</v>
      </c>
      <c r="AZ579" s="161">
        <f>(SUMIF($E$14:$E$217,$O579,AZ$14:AZ$217))*('Discount Factors'!AZ$15)-AZ$563</f>
        <v>0</v>
      </c>
      <c r="BA579" s="161">
        <f>(SUMIF($E$14:$E$217,$O579,BA$14:BA$217))*('Discount Factors'!BA$15)-BA$563</f>
        <v>0</v>
      </c>
      <c r="BB579" s="161">
        <f>(SUMIF($E$14:$E$217,$O579,BB$14:BB$217))*('Discount Factors'!BB$15)-BB$563</f>
        <v>0</v>
      </c>
      <c r="BC579" s="161">
        <f>(SUMIF($E$14:$E$217,$O579,BC$14:BC$217))*('Discount Factors'!BC$15)-BC$563</f>
        <v>0</v>
      </c>
      <c r="BD579" s="161">
        <f>(SUMIF($E$14:$E$217,$O579,BD$14:BD$217))*('Discount Factors'!BD$15)-BD$563</f>
        <v>0</v>
      </c>
      <c r="BE579" s="161">
        <f>(SUMIF($E$14:$E$217,$O579,BE$14:BE$217))*('Discount Factors'!BE$15)-BE$563</f>
        <v>0</v>
      </c>
      <c r="BF579" s="161">
        <f>(SUMIF($E$14:$E$217,$O579,BF$14:BF$217))*('Discount Factors'!BF$15)-BF$563</f>
        <v>0</v>
      </c>
      <c r="BG579" s="161">
        <f>(SUMIF($E$14:$E$217,$O579,BG$14:BG$217))*('Discount Factors'!BG$15)-BG$563</f>
        <v>0</v>
      </c>
      <c r="BH579" s="161">
        <f>(SUMIF($E$14:$E$217,$O579,BH$14:BH$217))*('Discount Factors'!BH$15)-BH$563</f>
        <v>0</v>
      </c>
      <c r="BI579" s="161">
        <f>(SUMIF($E$14:$E$217,$O579,BI$14:BI$217))*('Discount Factors'!BI$15)-BI$563</f>
        <v>0</v>
      </c>
      <c r="BJ579" s="161">
        <f>(SUMIF($E$14:$E$217,$O579,BJ$14:BJ$217))*('Discount Factors'!BJ$15)-BJ$563</f>
        <v>0</v>
      </c>
      <c r="BK579" s="161">
        <f>(SUMIF($E$14:$E$217,$O579,BK$14:BK$217))*('Discount Factors'!BK$15)-BK$563</f>
        <v>0</v>
      </c>
      <c r="BL579" s="161">
        <f>(SUMIF($E$14:$E$217,$O579,BL$14:BL$217))*('Discount Factors'!BL$15)-BL$563</f>
        <v>0</v>
      </c>
      <c r="BM579" s="161">
        <f>(SUMIF($E$14:$E$217,$O579,BM$14:BM$217))*('Discount Factors'!BM$15)-BM$563</f>
        <v>0</v>
      </c>
      <c r="BN579" s="161">
        <f>(SUMIF($E$14:$E$217,$O579,BN$14:BN$217))*('Discount Factors'!BN$15)-BN$563</f>
        <v>0</v>
      </c>
      <c r="BO579" s="161">
        <f>(SUMIF($E$14:$E$217,$O579,BO$14:BO$217))*('Discount Factors'!BO$15)-BO$563</f>
        <v>0</v>
      </c>
      <c r="BP579" s="161">
        <f>(SUMIF($E$14:$E$217,$O579,BP$14:BP$217))*('Discount Factors'!BP$15)-BP$563</f>
        <v>0</v>
      </c>
      <c r="BQ579" s="161">
        <f>(SUMIF($E$14:$E$217,$O579,BQ$14:BQ$217))*('Discount Factors'!BQ$15)-BQ$563</f>
        <v>0</v>
      </c>
      <c r="BR579" s="161">
        <f>(SUMIF($E$14:$E$217,$O579,BR$14:BR$217))*('Discount Factors'!BR$15)-BR$563</f>
        <v>0</v>
      </c>
      <c r="BS579" s="161">
        <f>(SUMIF($E$14:$E$217,$O579,BS$14:BS$217))*('Discount Factors'!BS$15)-BS$563</f>
        <v>0</v>
      </c>
      <c r="BT579" s="161">
        <f>(SUMIF($E$14:$E$217,$O579,BT$14:BT$217))*('Discount Factors'!BT$15)-BT$563</f>
        <v>0</v>
      </c>
      <c r="BU579" s="161">
        <f>(SUMIF($E$14:$E$217,$O579,BU$14:BU$217))*('Discount Factors'!BU$15)-BU$563</f>
        <v>0</v>
      </c>
      <c r="BV579" s="161">
        <f>(SUMIF($E$14:$E$217,$O579,BV$14:BV$217))*('Discount Factors'!BV$15)-BV$563</f>
        <v>0</v>
      </c>
      <c r="BW579" s="161">
        <f>(SUMIF($E$14:$E$217,$O579,BW$14:BW$217))*('Discount Factors'!BW$15)-BW$563</f>
        <v>0</v>
      </c>
      <c r="BX579" s="161">
        <f>(SUMIF($E$14:$E$217,$O579,BX$14:BX$217))*('Discount Factors'!BX$15)-BX$563</f>
        <v>0</v>
      </c>
      <c r="BY579" s="161">
        <f>(SUMIF($E$14:$E$217,$O579,BY$14:BY$217))*('Discount Factors'!BY$15)-BY$563</f>
        <v>0</v>
      </c>
      <c r="BZ579" s="161">
        <f>(SUMIF($E$14:$E$217,$O579,BZ$14:BZ$217))*('Discount Factors'!BZ$15)-BZ$563</f>
        <v>0</v>
      </c>
      <c r="CA579" s="161">
        <f>(SUMIF($E$14:$E$217,$O579,CA$14:CA$217))*('Discount Factors'!CA$15)-CA$563</f>
        <v>0</v>
      </c>
      <c r="CB579" s="161">
        <f>(SUMIF($E$14:$E$217,$O579,CB$14:CB$217))*('Discount Factors'!CB$15)-CB$563</f>
        <v>0</v>
      </c>
      <c r="CC579" s="161">
        <f>(SUMIF($E$14:$E$217,$O579,CC$14:CC$217))*('Discount Factors'!CC$15)-CC$563</f>
        <v>0</v>
      </c>
      <c r="CD579" s="161">
        <f>(SUMIF($E$14:$E$217,$O579,CD$14:CD$217))*('Discount Factors'!CD$15)-CD$563</f>
        <v>0</v>
      </c>
      <c r="CE579" s="161">
        <f>(SUMIF($E$14:$E$217,$O579,CE$14:CE$217))*('Discount Factors'!CE$15)-CE$563</f>
        <v>0</v>
      </c>
      <c r="CF579" s="161">
        <f>(SUMIF($E$14:$E$217,$O579,CF$14:CF$217))*('Discount Factors'!CF$15)-CF$563</f>
        <v>0</v>
      </c>
      <c r="CG579" s="161">
        <f>(SUMIF($E$14:$E$217,$O579,CG$14:CG$217))*('Discount Factors'!CG$15)-CG$563</f>
        <v>0</v>
      </c>
      <c r="CH579" s="161">
        <f>(SUMIF($E$14:$E$217,$O579,CH$14:CH$217))*('Discount Factors'!CH$15)-CH$563</f>
        <v>0</v>
      </c>
      <c r="CI579" s="161">
        <f>(SUMIF($E$14:$E$217,$O579,CI$14:CI$217))*('Discount Factors'!CI$15)-CI$563</f>
        <v>0</v>
      </c>
      <c r="CJ579" s="161">
        <f>(SUMIF($E$14:$E$217,$O579,CJ$14:CJ$217))*('Discount Factors'!CJ$15)-CJ$563</f>
        <v>0</v>
      </c>
      <c r="CK579" s="161">
        <f>(SUMIF($E$14:$E$217,$O579,CK$14:CK$217))*('Discount Factors'!CK$15)-CK$563</f>
        <v>0</v>
      </c>
      <c r="CL579" s="161">
        <f>(SUMIF($E$14:$E$217,$O579,CL$14:CL$217))*('Discount Factors'!CL$15)-CL$563</f>
        <v>0</v>
      </c>
      <c r="CM579" s="161">
        <f>(SUMIF($E$14:$E$217,$O579,CM$14:CM$217))*('Discount Factors'!CM$15)-CM$563</f>
        <v>0</v>
      </c>
      <c r="CN579" s="161">
        <f>(SUMIF($E$14:$E$217,$O579,CN$14:CN$217))*('Discount Factors'!CN$15)-CN$563</f>
        <v>0</v>
      </c>
      <c r="CO579" s="161">
        <f>(SUMIF($E$14:$E$217,$O579,CO$14:CO$217))*('Discount Factors'!CO$15)-CO$563</f>
        <v>0</v>
      </c>
      <c r="CP579" s="161">
        <f>(SUMIF($E$14:$E$217,$O579,CP$14:CP$217))*('Discount Factors'!CP$15)-CP$563</f>
        <v>0</v>
      </c>
    </row>
    <row r="580" spans="15:94" x14ac:dyDescent="0.3">
      <c r="P580" s="161"/>
      <c r="Q580" s="161"/>
      <c r="R580" s="161"/>
      <c r="S580" s="161"/>
      <c r="T580" s="161"/>
      <c r="U580" s="161"/>
      <c r="V580" s="161"/>
      <c r="W580" s="161"/>
      <c r="X580" s="161"/>
      <c r="Y580" s="161"/>
      <c r="Z580" s="161"/>
      <c r="AA580" s="161"/>
      <c r="AB580" s="161"/>
      <c r="AC580" s="161"/>
      <c r="AD580" s="161"/>
      <c r="AE580" s="161"/>
      <c r="AF580" s="161"/>
      <c r="AG580" s="161"/>
      <c r="AH580" s="161"/>
      <c r="AI580" s="161"/>
      <c r="AJ580" s="161"/>
      <c r="AK580" s="161"/>
      <c r="AL580" s="161"/>
      <c r="AM580" s="161"/>
      <c r="AN580" s="161"/>
      <c r="AO580" s="161"/>
      <c r="AP580" s="161"/>
      <c r="AQ580" s="161"/>
      <c r="AR580" s="161"/>
      <c r="AS580" s="161"/>
      <c r="AT580" s="161"/>
      <c r="AU580" s="161"/>
      <c r="AV580" s="161"/>
      <c r="AW580" s="161"/>
      <c r="AX580" s="161"/>
      <c r="AY580" s="161"/>
      <c r="AZ580" s="161"/>
      <c r="BA580" s="161"/>
      <c r="BB580" s="161"/>
      <c r="BC580" s="161"/>
      <c r="BD580" s="161"/>
      <c r="BE580" s="161"/>
      <c r="BF580" s="161"/>
      <c r="BG580" s="161"/>
      <c r="BH580" s="161"/>
      <c r="BI580" s="161"/>
      <c r="BJ580" s="161"/>
      <c r="BK580" s="161"/>
      <c r="BL580" s="161"/>
      <c r="BM580" s="161"/>
      <c r="BN580" s="161"/>
      <c r="BO580" s="161"/>
      <c r="BP580" s="161"/>
      <c r="BQ580" s="161"/>
      <c r="BR580" s="161"/>
      <c r="BS580" s="161"/>
      <c r="BT580" s="161"/>
      <c r="BU580" s="161"/>
      <c r="BV580" s="161"/>
      <c r="BW580" s="161"/>
      <c r="BX580" s="161"/>
      <c r="BY580" s="161"/>
      <c r="BZ580" s="161"/>
      <c r="CA580" s="161"/>
      <c r="CB580" s="161"/>
      <c r="CC580" s="161"/>
      <c r="CD580" s="161"/>
      <c r="CE580" s="161"/>
      <c r="CF580" s="161"/>
      <c r="CG580" s="161"/>
      <c r="CH580" s="161"/>
      <c r="CI580" s="161"/>
      <c r="CJ580" s="161"/>
      <c r="CK580" s="161"/>
      <c r="CL580" s="161"/>
      <c r="CM580" s="161"/>
      <c r="CN580" s="161"/>
      <c r="CO580" s="161"/>
      <c r="CP580" s="161"/>
    </row>
    <row r="581" spans="15:94" x14ac:dyDescent="0.3">
      <c r="P581" s="161"/>
      <c r="Q581" s="161"/>
      <c r="R581" s="161"/>
      <c r="S581" s="161"/>
      <c r="T581" s="161"/>
      <c r="U581" s="161"/>
      <c r="V581" s="161"/>
      <c r="W581" s="161"/>
      <c r="X581" s="161"/>
      <c r="Y581" s="161"/>
      <c r="Z581" s="161"/>
      <c r="AA581" s="161"/>
      <c r="AB581" s="161"/>
      <c r="AC581" s="161"/>
      <c r="AD581" s="161"/>
      <c r="AE581" s="161"/>
      <c r="AF581" s="161"/>
      <c r="AG581" s="161"/>
      <c r="AH581" s="161"/>
      <c r="AI581" s="161"/>
      <c r="AJ581" s="161"/>
      <c r="AK581" s="161"/>
      <c r="AL581" s="161"/>
      <c r="AM581" s="161"/>
      <c r="AN581" s="161"/>
      <c r="AO581" s="161"/>
      <c r="AP581" s="161"/>
      <c r="AQ581" s="161"/>
      <c r="AR581" s="161"/>
      <c r="AS581" s="161"/>
      <c r="AT581" s="161"/>
      <c r="AU581" s="161"/>
      <c r="AV581" s="161"/>
      <c r="AW581" s="161"/>
      <c r="AX581" s="161"/>
      <c r="AY581" s="161"/>
      <c r="AZ581" s="161"/>
      <c r="BA581" s="161"/>
      <c r="BB581" s="161"/>
      <c r="BC581" s="161"/>
      <c r="BD581" s="161"/>
      <c r="BE581" s="161"/>
      <c r="BF581" s="161"/>
      <c r="BG581" s="161"/>
      <c r="BH581" s="161"/>
      <c r="BI581" s="161"/>
      <c r="BJ581" s="161"/>
      <c r="BK581" s="161"/>
      <c r="BL581" s="161"/>
      <c r="BM581" s="161"/>
      <c r="BN581" s="161"/>
      <c r="BO581" s="161"/>
      <c r="BP581" s="161"/>
      <c r="BQ581" s="161"/>
      <c r="BR581" s="161"/>
      <c r="BS581" s="161"/>
      <c r="BT581" s="161"/>
      <c r="BU581" s="161"/>
      <c r="BV581" s="161"/>
      <c r="BW581" s="161"/>
      <c r="BX581" s="161"/>
      <c r="BY581" s="161"/>
      <c r="BZ581" s="161"/>
      <c r="CA581" s="161"/>
      <c r="CB581" s="161"/>
      <c r="CC581" s="161"/>
      <c r="CD581" s="161"/>
      <c r="CE581" s="161"/>
      <c r="CF581" s="161"/>
      <c r="CG581" s="161"/>
      <c r="CH581" s="161"/>
      <c r="CI581" s="161"/>
      <c r="CJ581" s="161"/>
      <c r="CK581" s="161"/>
      <c r="CL581" s="161"/>
      <c r="CM581" s="161"/>
      <c r="CN581" s="161"/>
      <c r="CO581" s="161"/>
      <c r="CP581" s="161"/>
    </row>
    <row r="582" spans="15:94" x14ac:dyDescent="0.3">
      <c r="P582" s="161"/>
      <c r="Q582" s="161"/>
      <c r="R582" s="161"/>
      <c r="S582" s="161"/>
      <c r="T582" s="161"/>
      <c r="U582" s="161"/>
      <c r="V582" s="161"/>
      <c r="W582" s="161"/>
      <c r="X582" s="161"/>
      <c r="Y582" s="161"/>
      <c r="Z582" s="161"/>
      <c r="AA582" s="161"/>
      <c r="AB582" s="161"/>
      <c r="AC582" s="161"/>
      <c r="AD582" s="161"/>
      <c r="AE582" s="161"/>
      <c r="AF582" s="161"/>
      <c r="AG582" s="161"/>
      <c r="AH582" s="161"/>
      <c r="AI582" s="161"/>
      <c r="AJ582" s="161"/>
      <c r="AK582" s="161"/>
      <c r="AL582" s="161"/>
      <c r="AM582" s="161"/>
      <c r="AN582" s="161"/>
      <c r="AO582" s="161"/>
      <c r="AP582" s="161"/>
      <c r="AQ582" s="161"/>
      <c r="AR582" s="161"/>
      <c r="AS582" s="161"/>
      <c r="AT582" s="161"/>
      <c r="AU582" s="161"/>
      <c r="AV582" s="161"/>
      <c r="AW582" s="161"/>
      <c r="AX582" s="161"/>
      <c r="AY582" s="161"/>
      <c r="AZ582" s="161"/>
      <c r="BA582" s="161"/>
      <c r="BB582" s="161"/>
      <c r="BC582" s="161"/>
      <c r="BD582" s="161"/>
      <c r="BE582" s="161"/>
      <c r="BF582" s="161"/>
      <c r="BG582" s="161"/>
      <c r="BH582" s="161"/>
      <c r="BI582" s="161"/>
      <c r="BJ582" s="161"/>
      <c r="BK582" s="161"/>
      <c r="BL582" s="161"/>
      <c r="BM582" s="161"/>
      <c r="BN582" s="161"/>
      <c r="BO582" s="161"/>
      <c r="BP582" s="161"/>
      <c r="BQ582" s="161"/>
      <c r="BR582" s="161"/>
      <c r="BS582" s="161"/>
      <c r="BT582" s="161"/>
      <c r="BU582" s="161"/>
      <c r="BV582" s="161"/>
      <c r="BW582" s="161"/>
      <c r="BX582" s="161"/>
      <c r="BY582" s="161"/>
      <c r="BZ582" s="161"/>
      <c r="CA582" s="161"/>
      <c r="CB582" s="161"/>
      <c r="CC582" s="161"/>
      <c r="CD582" s="161"/>
      <c r="CE582" s="161"/>
      <c r="CF582" s="161"/>
      <c r="CG582" s="161"/>
      <c r="CH582" s="161"/>
      <c r="CI582" s="161"/>
      <c r="CJ582" s="161"/>
      <c r="CK582" s="161"/>
      <c r="CL582" s="161"/>
      <c r="CM582" s="161"/>
      <c r="CN582" s="161"/>
      <c r="CO582" s="161"/>
      <c r="CP582" s="161"/>
    </row>
    <row r="583" spans="15:94" x14ac:dyDescent="0.3">
      <c r="O583" s="2" t="str">
        <f>Lists!$B$9</f>
        <v>Option 5</v>
      </c>
      <c r="P583" s="161">
        <f>(SUMIF($E$14:$E$217,$O583,P$14:P$217))*('Discount Factors'!P$15)-P$563</f>
        <v>0</v>
      </c>
      <c r="Q583" s="161">
        <f>(SUMIF($E$14:$E$217,$O583,Q$14:Q$217))*('Discount Factors'!Q$15)-Q$563</f>
        <v>0</v>
      </c>
      <c r="R583" s="161">
        <f>(SUMIF($E$14:$E$217,$O583,R$14:R$217))*('Discount Factors'!R$15)-R$563</f>
        <v>0</v>
      </c>
      <c r="S583" s="161">
        <f>(SUMIF($E$14:$E$217,$O583,S$14:S$217))*('Discount Factors'!S$15)-S$563</f>
        <v>0</v>
      </c>
      <c r="T583" s="161">
        <f>(SUMIF($E$14:$E$217,$O583,T$14:T$217))*('Discount Factors'!T$15)-T$563</f>
        <v>0</v>
      </c>
      <c r="U583" s="161">
        <f>(SUMIF($E$14:$E$217,$O583,U$14:U$217))*('Discount Factors'!U$15)-U$563</f>
        <v>0</v>
      </c>
      <c r="V583" s="161">
        <f>(SUMIF($E$14:$E$217,$O583,V$14:V$217))*('Discount Factors'!V$15)-V$563</f>
        <v>0</v>
      </c>
      <c r="W583" s="161">
        <f>(SUMIF($E$14:$E$217,$O583,W$14:W$217))*('Discount Factors'!W$15)-W$563</f>
        <v>0</v>
      </c>
      <c r="X583" s="161">
        <f>(SUMIF($E$14:$E$217,$O583,X$14:X$217))*('Discount Factors'!X$15)-X$563</f>
        <v>0</v>
      </c>
      <c r="Y583" s="161">
        <f>(SUMIF($E$14:$E$217,$O583,Y$14:Y$217))*('Discount Factors'!Y$15)-Y$563</f>
        <v>0</v>
      </c>
      <c r="Z583" s="161">
        <f>(SUMIF($E$14:$E$217,$O583,Z$14:Z$217))*('Discount Factors'!Z$15)-Z$563</f>
        <v>0</v>
      </c>
      <c r="AA583" s="161">
        <f>(SUMIF($E$14:$E$217,$O583,AA$14:AA$217))*('Discount Factors'!AA$15)-AA$563</f>
        <v>0</v>
      </c>
      <c r="AB583" s="161">
        <f>(SUMIF($E$14:$E$217,$O583,AB$14:AB$217))*('Discount Factors'!AB$15)-AB$563</f>
        <v>0</v>
      </c>
      <c r="AC583" s="161">
        <f>(SUMIF($E$14:$E$217,$O583,AC$14:AC$217))*('Discount Factors'!AC$15)-AC$563</f>
        <v>0</v>
      </c>
      <c r="AD583" s="161">
        <f>(SUMIF($E$14:$E$217,$O583,AD$14:AD$217))*('Discount Factors'!AD$15)-AD$563</f>
        <v>0</v>
      </c>
      <c r="AE583" s="161">
        <f>(SUMIF($E$14:$E$217,$O583,AE$14:AE$217))*('Discount Factors'!AE$15)-AE$563</f>
        <v>0</v>
      </c>
      <c r="AF583" s="161">
        <f>(SUMIF($E$14:$E$217,$O583,AF$14:AF$217))*('Discount Factors'!AF$15)-AF$563</f>
        <v>0</v>
      </c>
      <c r="AG583" s="161">
        <f>(SUMIF($E$14:$E$217,$O583,AG$14:AG$217))*('Discount Factors'!AG$15)-AG$563</f>
        <v>0</v>
      </c>
      <c r="AH583" s="161">
        <f>(SUMIF($E$14:$E$217,$O583,AH$14:AH$217))*('Discount Factors'!AH$15)-AH$563</f>
        <v>0</v>
      </c>
      <c r="AI583" s="161">
        <f>(SUMIF($E$14:$E$217,$O583,AI$14:AI$217))*('Discount Factors'!AI$15)-AI$563</f>
        <v>0</v>
      </c>
      <c r="AJ583" s="161">
        <f>(SUMIF($E$14:$E$217,$O583,AJ$14:AJ$217))*('Discount Factors'!AJ$15)-AJ$563</f>
        <v>0</v>
      </c>
      <c r="AK583" s="161">
        <f>(SUMIF($E$14:$E$217,$O583,AK$14:AK$217))*('Discount Factors'!AK$15)-AK$563</f>
        <v>0</v>
      </c>
      <c r="AL583" s="161">
        <f>(SUMIF($E$14:$E$217,$O583,AL$14:AL$217))*('Discount Factors'!AL$15)-AL$563</f>
        <v>0</v>
      </c>
      <c r="AM583" s="161">
        <f>(SUMIF($E$14:$E$217,$O583,AM$14:AM$217))*('Discount Factors'!AM$15)-AM$563</f>
        <v>0</v>
      </c>
      <c r="AN583" s="161">
        <f>(SUMIF($E$14:$E$217,$O583,AN$14:AN$217))*('Discount Factors'!AN$15)-AN$563</f>
        <v>0</v>
      </c>
      <c r="AO583" s="161">
        <f>(SUMIF($E$14:$E$217,$O583,AO$14:AO$217))*('Discount Factors'!AO$15)-AO$563</f>
        <v>0</v>
      </c>
      <c r="AP583" s="161">
        <f>(SUMIF($E$14:$E$217,$O583,AP$14:AP$217))*('Discount Factors'!AP$15)-AP$563</f>
        <v>0</v>
      </c>
      <c r="AQ583" s="161">
        <f>(SUMIF($E$14:$E$217,$O583,AQ$14:AQ$217))*('Discount Factors'!AQ$15)-AQ$563</f>
        <v>0</v>
      </c>
      <c r="AR583" s="161">
        <f>(SUMIF($E$14:$E$217,$O583,AR$14:AR$217))*('Discount Factors'!AR$15)-AR$563</f>
        <v>0</v>
      </c>
      <c r="AS583" s="161">
        <f>(SUMIF($E$14:$E$217,$O583,AS$14:AS$217))*('Discount Factors'!AS$15)-AS$563</f>
        <v>0</v>
      </c>
      <c r="AT583" s="161">
        <f>(SUMIF($E$14:$E$217,$O583,AT$14:AT$217))*('Discount Factors'!AT$15)-AT$563</f>
        <v>0</v>
      </c>
      <c r="AU583" s="161">
        <f>(SUMIF($E$14:$E$217,$O583,AU$14:AU$217))*('Discount Factors'!AU$15)-AU$563</f>
        <v>0</v>
      </c>
      <c r="AV583" s="161">
        <f>(SUMIF($E$14:$E$217,$O583,AV$14:AV$217))*('Discount Factors'!AV$15)-AV$563</f>
        <v>0</v>
      </c>
      <c r="AW583" s="161">
        <f>(SUMIF($E$14:$E$217,$O583,AW$14:AW$217))*('Discount Factors'!AW$15)-AW$563</f>
        <v>0</v>
      </c>
      <c r="AX583" s="161">
        <f>(SUMIF($E$14:$E$217,$O583,AX$14:AX$217))*('Discount Factors'!AX$15)-AX$563</f>
        <v>0</v>
      </c>
      <c r="AY583" s="161">
        <f>(SUMIF($E$14:$E$217,$O583,AY$14:AY$217))*('Discount Factors'!AY$15)-AY$563</f>
        <v>0</v>
      </c>
      <c r="AZ583" s="161">
        <f>(SUMIF($E$14:$E$217,$O583,AZ$14:AZ$217))*('Discount Factors'!AZ$15)-AZ$563</f>
        <v>0</v>
      </c>
      <c r="BA583" s="161">
        <f>(SUMIF($E$14:$E$217,$O583,BA$14:BA$217))*('Discount Factors'!BA$15)-BA$563</f>
        <v>0</v>
      </c>
      <c r="BB583" s="161">
        <f>(SUMIF($E$14:$E$217,$O583,BB$14:BB$217))*('Discount Factors'!BB$15)-BB$563</f>
        <v>0</v>
      </c>
      <c r="BC583" s="161">
        <f>(SUMIF($E$14:$E$217,$O583,BC$14:BC$217))*('Discount Factors'!BC$15)-BC$563</f>
        <v>0</v>
      </c>
      <c r="BD583" s="161">
        <f>(SUMIF($E$14:$E$217,$O583,BD$14:BD$217))*('Discount Factors'!BD$15)-BD$563</f>
        <v>0</v>
      </c>
      <c r="BE583" s="161">
        <f>(SUMIF($E$14:$E$217,$O583,BE$14:BE$217))*('Discount Factors'!BE$15)-BE$563</f>
        <v>0</v>
      </c>
      <c r="BF583" s="161">
        <f>(SUMIF($E$14:$E$217,$O583,BF$14:BF$217))*('Discount Factors'!BF$15)-BF$563</f>
        <v>0</v>
      </c>
      <c r="BG583" s="161">
        <f>(SUMIF($E$14:$E$217,$O583,BG$14:BG$217))*('Discount Factors'!BG$15)-BG$563</f>
        <v>0</v>
      </c>
      <c r="BH583" s="161">
        <f>(SUMIF($E$14:$E$217,$O583,BH$14:BH$217))*('Discount Factors'!BH$15)-BH$563</f>
        <v>0</v>
      </c>
      <c r="BI583" s="161">
        <f>(SUMIF($E$14:$E$217,$O583,BI$14:BI$217))*('Discount Factors'!BI$15)-BI$563</f>
        <v>0</v>
      </c>
      <c r="BJ583" s="161">
        <f>(SUMIF($E$14:$E$217,$O583,BJ$14:BJ$217))*('Discount Factors'!BJ$15)-BJ$563</f>
        <v>0</v>
      </c>
      <c r="BK583" s="161">
        <f>(SUMIF($E$14:$E$217,$O583,BK$14:BK$217))*('Discount Factors'!BK$15)-BK$563</f>
        <v>0</v>
      </c>
      <c r="BL583" s="161">
        <f>(SUMIF($E$14:$E$217,$O583,BL$14:BL$217))*('Discount Factors'!BL$15)-BL$563</f>
        <v>0</v>
      </c>
      <c r="BM583" s="161">
        <f>(SUMIF($E$14:$E$217,$O583,BM$14:BM$217))*('Discount Factors'!BM$15)-BM$563</f>
        <v>0</v>
      </c>
      <c r="BN583" s="161">
        <f>(SUMIF($E$14:$E$217,$O583,BN$14:BN$217))*('Discount Factors'!BN$15)-BN$563</f>
        <v>0</v>
      </c>
      <c r="BO583" s="161">
        <f>(SUMIF($E$14:$E$217,$O583,BO$14:BO$217))*('Discount Factors'!BO$15)-BO$563</f>
        <v>0</v>
      </c>
      <c r="BP583" s="161">
        <f>(SUMIF($E$14:$E$217,$O583,BP$14:BP$217))*('Discount Factors'!BP$15)-BP$563</f>
        <v>0</v>
      </c>
      <c r="BQ583" s="161">
        <f>(SUMIF($E$14:$E$217,$O583,BQ$14:BQ$217))*('Discount Factors'!BQ$15)-BQ$563</f>
        <v>0</v>
      </c>
      <c r="BR583" s="161">
        <f>(SUMIF($E$14:$E$217,$O583,BR$14:BR$217))*('Discount Factors'!BR$15)-BR$563</f>
        <v>0</v>
      </c>
      <c r="BS583" s="161">
        <f>(SUMIF($E$14:$E$217,$O583,BS$14:BS$217))*('Discount Factors'!BS$15)-BS$563</f>
        <v>0</v>
      </c>
      <c r="BT583" s="161">
        <f>(SUMIF($E$14:$E$217,$O583,BT$14:BT$217))*('Discount Factors'!BT$15)-BT$563</f>
        <v>0</v>
      </c>
      <c r="BU583" s="161">
        <f>(SUMIF($E$14:$E$217,$O583,BU$14:BU$217))*('Discount Factors'!BU$15)-BU$563</f>
        <v>0</v>
      </c>
      <c r="BV583" s="161">
        <f>(SUMIF($E$14:$E$217,$O583,BV$14:BV$217))*('Discount Factors'!BV$15)-BV$563</f>
        <v>0</v>
      </c>
      <c r="BW583" s="161">
        <f>(SUMIF($E$14:$E$217,$O583,BW$14:BW$217))*('Discount Factors'!BW$15)-BW$563</f>
        <v>0</v>
      </c>
      <c r="BX583" s="161">
        <f>(SUMIF($E$14:$E$217,$O583,BX$14:BX$217))*('Discount Factors'!BX$15)-BX$563</f>
        <v>0</v>
      </c>
      <c r="BY583" s="161">
        <f>(SUMIF($E$14:$E$217,$O583,BY$14:BY$217))*('Discount Factors'!BY$15)-BY$563</f>
        <v>0</v>
      </c>
      <c r="BZ583" s="161">
        <f>(SUMIF($E$14:$E$217,$O583,BZ$14:BZ$217))*('Discount Factors'!BZ$15)-BZ$563</f>
        <v>0</v>
      </c>
      <c r="CA583" s="161">
        <f>(SUMIF($E$14:$E$217,$O583,CA$14:CA$217))*('Discount Factors'!CA$15)-CA$563</f>
        <v>0</v>
      </c>
      <c r="CB583" s="161">
        <f>(SUMIF($E$14:$E$217,$O583,CB$14:CB$217))*('Discount Factors'!CB$15)-CB$563</f>
        <v>0</v>
      </c>
      <c r="CC583" s="161">
        <f>(SUMIF($E$14:$E$217,$O583,CC$14:CC$217))*('Discount Factors'!CC$15)-CC$563</f>
        <v>0</v>
      </c>
      <c r="CD583" s="161">
        <f>(SUMIF($E$14:$E$217,$O583,CD$14:CD$217))*('Discount Factors'!CD$15)-CD$563</f>
        <v>0</v>
      </c>
      <c r="CE583" s="161">
        <f>(SUMIF($E$14:$E$217,$O583,CE$14:CE$217))*('Discount Factors'!CE$15)-CE$563</f>
        <v>0</v>
      </c>
      <c r="CF583" s="161">
        <f>(SUMIF($E$14:$E$217,$O583,CF$14:CF$217))*('Discount Factors'!CF$15)-CF$563</f>
        <v>0</v>
      </c>
      <c r="CG583" s="161">
        <f>(SUMIF($E$14:$E$217,$O583,CG$14:CG$217))*('Discount Factors'!CG$15)-CG$563</f>
        <v>0</v>
      </c>
      <c r="CH583" s="161">
        <f>(SUMIF($E$14:$E$217,$O583,CH$14:CH$217))*('Discount Factors'!CH$15)-CH$563</f>
        <v>0</v>
      </c>
      <c r="CI583" s="161">
        <f>(SUMIF($E$14:$E$217,$O583,CI$14:CI$217))*('Discount Factors'!CI$15)-CI$563</f>
        <v>0</v>
      </c>
      <c r="CJ583" s="161">
        <f>(SUMIF($E$14:$E$217,$O583,CJ$14:CJ$217))*('Discount Factors'!CJ$15)-CJ$563</f>
        <v>0</v>
      </c>
      <c r="CK583" s="161">
        <f>(SUMIF($E$14:$E$217,$O583,CK$14:CK$217))*('Discount Factors'!CK$15)-CK$563</f>
        <v>0</v>
      </c>
      <c r="CL583" s="161">
        <f>(SUMIF($E$14:$E$217,$O583,CL$14:CL$217))*('Discount Factors'!CL$15)-CL$563</f>
        <v>0</v>
      </c>
      <c r="CM583" s="161">
        <f>(SUMIF($E$14:$E$217,$O583,CM$14:CM$217))*('Discount Factors'!CM$15)-CM$563</f>
        <v>0</v>
      </c>
      <c r="CN583" s="161">
        <f>(SUMIF($E$14:$E$217,$O583,CN$14:CN$217))*('Discount Factors'!CN$15)-CN$563</f>
        <v>0</v>
      </c>
      <c r="CO583" s="161">
        <f>(SUMIF($E$14:$E$217,$O583,CO$14:CO$217))*('Discount Factors'!CO$15)-CO$563</f>
        <v>0</v>
      </c>
      <c r="CP583" s="161">
        <f>(SUMIF($E$14:$E$217,$O583,CP$14:CP$217))*('Discount Factors'!CP$15)-CP$563</f>
        <v>0</v>
      </c>
    </row>
    <row r="584" spans="15:94" x14ac:dyDescent="0.3">
      <c r="P584" s="161"/>
      <c r="Q584" s="161"/>
      <c r="R584" s="161"/>
      <c r="S584" s="161"/>
      <c r="T584" s="161"/>
      <c r="U584" s="161"/>
      <c r="V584" s="161"/>
      <c r="W584" s="161"/>
      <c r="X584" s="161"/>
      <c r="Y584" s="161"/>
      <c r="Z584" s="161"/>
      <c r="AA584" s="161"/>
      <c r="AB584" s="161"/>
      <c r="AC584" s="161"/>
      <c r="AD584" s="161"/>
      <c r="AE584" s="161"/>
      <c r="AF584" s="161"/>
      <c r="AG584" s="161"/>
      <c r="AH584" s="161"/>
      <c r="AI584" s="161"/>
      <c r="AJ584" s="161"/>
      <c r="AK584" s="161"/>
      <c r="AL584" s="161"/>
      <c r="AM584" s="161"/>
      <c r="AN584" s="161"/>
      <c r="AO584" s="161"/>
      <c r="AP584" s="161"/>
      <c r="AQ584" s="161"/>
      <c r="AR584" s="161"/>
      <c r="AS584" s="161"/>
      <c r="AT584" s="161"/>
      <c r="AU584" s="161"/>
      <c r="AV584" s="161"/>
      <c r="AW584" s="161"/>
      <c r="AX584" s="161"/>
      <c r="AY584" s="161"/>
      <c r="AZ584" s="161"/>
      <c r="BA584" s="161"/>
      <c r="BB584" s="161"/>
      <c r="BC584" s="161"/>
      <c r="BD584" s="161"/>
      <c r="BE584" s="161"/>
      <c r="BF584" s="161"/>
      <c r="BG584" s="161"/>
      <c r="BH584" s="161"/>
      <c r="BI584" s="161"/>
      <c r="BJ584" s="161"/>
      <c r="BK584" s="161"/>
      <c r="BL584" s="161"/>
      <c r="BM584" s="161"/>
      <c r="BN584" s="161"/>
      <c r="BO584" s="161"/>
      <c r="BP584" s="161"/>
      <c r="BQ584" s="161"/>
      <c r="BR584" s="161"/>
      <c r="BS584" s="161"/>
      <c r="BT584" s="161"/>
      <c r="BU584" s="161"/>
      <c r="BV584" s="161"/>
      <c r="BW584" s="161"/>
      <c r="BX584" s="161"/>
      <c r="BY584" s="161"/>
      <c r="BZ584" s="161"/>
      <c r="CA584" s="161"/>
      <c r="CB584" s="161"/>
      <c r="CC584" s="161"/>
      <c r="CD584" s="161"/>
      <c r="CE584" s="161"/>
      <c r="CF584" s="161"/>
      <c r="CG584" s="161"/>
      <c r="CH584" s="161"/>
      <c r="CI584" s="161"/>
      <c r="CJ584" s="161"/>
      <c r="CK584" s="161"/>
      <c r="CL584" s="161"/>
      <c r="CM584" s="161"/>
      <c r="CN584" s="161"/>
      <c r="CO584" s="161"/>
      <c r="CP584" s="161"/>
    </row>
    <row r="585" spans="15:94" x14ac:dyDescent="0.3">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61"/>
      <c r="BK585" s="161"/>
      <c r="BL585" s="161"/>
      <c r="BM585" s="161"/>
      <c r="BN585" s="161"/>
      <c r="BO585" s="161"/>
      <c r="BP585" s="161"/>
      <c r="BQ585" s="161"/>
      <c r="BR585" s="161"/>
      <c r="BS585" s="161"/>
      <c r="BT585" s="161"/>
      <c r="BU585" s="161"/>
      <c r="BV585" s="161"/>
      <c r="BW585" s="161"/>
      <c r="BX585" s="161"/>
      <c r="BY585" s="161"/>
      <c r="BZ585" s="161"/>
      <c r="CA585" s="161"/>
      <c r="CB585" s="161"/>
      <c r="CC585" s="161"/>
      <c r="CD585" s="161"/>
      <c r="CE585" s="161"/>
      <c r="CF585" s="161"/>
      <c r="CG585" s="161"/>
      <c r="CH585" s="161"/>
      <c r="CI585" s="161"/>
      <c r="CJ585" s="161"/>
      <c r="CK585" s="161"/>
      <c r="CL585" s="161"/>
      <c r="CM585" s="161"/>
      <c r="CN585" s="161"/>
      <c r="CO585" s="161"/>
      <c r="CP585" s="161"/>
    </row>
    <row r="586" spans="15:94" x14ac:dyDescent="0.3">
      <c r="P586" s="161"/>
      <c r="Q586" s="161"/>
      <c r="R586" s="161"/>
      <c r="S586" s="161"/>
      <c r="T586" s="161"/>
      <c r="U586" s="161"/>
      <c r="V586" s="161"/>
      <c r="W586" s="161"/>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c r="AS586" s="161"/>
      <c r="AT586" s="161"/>
      <c r="AU586" s="161"/>
      <c r="AV586" s="161"/>
      <c r="AW586" s="161"/>
      <c r="AX586" s="161"/>
      <c r="AY586" s="161"/>
      <c r="AZ586" s="161"/>
      <c r="BA586" s="161"/>
      <c r="BB586" s="161"/>
      <c r="BC586" s="161"/>
      <c r="BD586" s="161"/>
      <c r="BE586" s="161"/>
      <c r="BF586" s="161"/>
      <c r="BG586" s="161"/>
      <c r="BH586" s="161"/>
      <c r="BI586" s="161"/>
      <c r="BJ586" s="161"/>
      <c r="BK586" s="161"/>
      <c r="BL586" s="161"/>
      <c r="BM586" s="161"/>
      <c r="BN586" s="161"/>
      <c r="BO586" s="161"/>
      <c r="BP586" s="161"/>
      <c r="BQ586" s="161"/>
      <c r="BR586" s="161"/>
      <c r="BS586" s="161"/>
      <c r="BT586" s="161"/>
      <c r="BU586" s="161"/>
      <c r="BV586" s="161"/>
      <c r="BW586" s="161"/>
      <c r="BX586" s="161"/>
      <c r="BY586" s="161"/>
      <c r="BZ586" s="161"/>
      <c r="CA586" s="161"/>
      <c r="CB586" s="161"/>
      <c r="CC586" s="161"/>
      <c r="CD586" s="161"/>
      <c r="CE586" s="161"/>
      <c r="CF586" s="161"/>
      <c r="CG586" s="161"/>
      <c r="CH586" s="161"/>
      <c r="CI586" s="161"/>
      <c r="CJ586" s="161"/>
      <c r="CK586" s="161"/>
      <c r="CL586" s="161"/>
      <c r="CM586" s="161"/>
      <c r="CN586" s="161"/>
      <c r="CO586" s="161"/>
      <c r="CP586" s="161"/>
    </row>
    <row r="587" spans="15:94" x14ac:dyDescent="0.3">
      <c r="O587" s="2" t="str">
        <f>Lists!$B$10</f>
        <v>Option 6</v>
      </c>
      <c r="P587" s="161">
        <f>(SUMIF($E$14:$E$217,$O587,P$14:P$217))*('Discount Factors'!P$15)-P$563</f>
        <v>0</v>
      </c>
      <c r="Q587" s="161">
        <f>(SUMIF($E$14:$E$217,$O587,Q$14:Q$217))*('Discount Factors'!Q$15)-Q$563</f>
        <v>0</v>
      </c>
      <c r="R587" s="161">
        <f>(SUMIF($E$14:$E$217,$O587,R$14:R$217))*('Discount Factors'!R$15)-R$563</f>
        <v>0</v>
      </c>
      <c r="S587" s="161">
        <f>(SUMIF($E$14:$E$217,$O587,S$14:S$217))*('Discount Factors'!S$15)-S$563</f>
        <v>0</v>
      </c>
      <c r="T587" s="161">
        <f>(SUMIF($E$14:$E$217,$O587,T$14:T$217))*('Discount Factors'!T$15)-T$563</f>
        <v>0</v>
      </c>
      <c r="U587" s="161">
        <f>(SUMIF($E$14:$E$217,$O587,U$14:U$217))*('Discount Factors'!U$15)-U$563</f>
        <v>0</v>
      </c>
      <c r="V587" s="161">
        <f>(SUMIF($E$14:$E$217,$O587,V$14:V$217))*('Discount Factors'!V$15)-V$563</f>
        <v>0</v>
      </c>
      <c r="W587" s="161">
        <f>(SUMIF($E$14:$E$217,$O587,W$14:W$217))*('Discount Factors'!W$15)-W$563</f>
        <v>0</v>
      </c>
      <c r="X587" s="161">
        <f>(SUMIF($E$14:$E$217,$O587,X$14:X$217))*('Discount Factors'!X$15)-X$563</f>
        <v>0</v>
      </c>
      <c r="Y587" s="161">
        <f>(SUMIF($E$14:$E$217,$O587,Y$14:Y$217))*('Discount Factors'!Y$15)-Y$563</f>
        <v>0</v>
      </c>
      <c r="Z587" s="161">
        <f>(SUMIF($E$14:$E$217,$O587,Z$14:Z$217))*('Discount Factors'!Z$15)-Z$563</f>
        <v>0</v>
      </c>
      <c r="AA587" s="161">
        <f>(SUMIF($E$14:$E$217,$O587,AA$14:AA$217))*('Discount Factors'!AA$15)-AA$563</f>
        <v>0</v>
      </c>
      <c r="AB587" s="161">
        <f>(SUMIF($E$14:$E$217,$O587,AB$14:AB$217))*('Discount Factors'!AB$15)-AB$563</f>
        <v>0</v>
      </c>
      <c r="AC587" s="161">
        <f>(SUMIF($E$14:$E$217,$O587,AC$14:AC$217))*('Discount Factors'!AC$15)-AC$563</f>
        <v>0</v>
      </c>
      <c r="AD587" s="161">
        <f>(SUMIF($E$14:$E$217,$O587,AD$14:AD$217))*('Discount Factors'!AD$15)-AD$563</f>
        <v>0</v>
      </c>
      <c r="AE587" s="161">
        <f>(SUMIF($E$14:$E$217,$O587,AE$14:AE$217))*('Discount Factors'!AE$15)-AE$563</f>
        <v>0</v>
      </c>
      <c r="AF587" s="161">
        <f>(SUMIF($E$14:$E$217,$O587,AF$14:AF$217))*('Discount Factors'!AF$15)-AF$563</f>
        <v>0</v>
      </c>
      <c r="AG587" s="161">
        <f>(SUMIF($E$14:$E$217,$O587,AG$14:AG$217))*('Discount Factors'!AG$15)-AG$563</f>
        <v>0</v>
      </c>
      <c r="AH587" s="161">
        <f>(SUMIF($E$14:$E$217,$O587,AH$14:AH$217))*('Discount Factors'!AH$15)-AH$563</f>
        <v>0</v>
      </c>
      <c r="AI587" s="161">
        <f>(SUMIF($E$14:$E$217,$O587,AI$14:AI$217))*('Discount Factors'!AI$15)-AI$563</f>
        <v>0</v>
      </c>
      <c r="AJ587" s="161">
        <f>(SUMIF($E$14:$E$217,$O587,AJ$14:AJ$217))*('Discount Factors'!AJ$15)-AJ$563</f>
        <v>0</v>
      </c>
      <c r="AK587" s="161">
        <f>(SUMIF($E$14:$E$217,$O587,AK$14:AK$217))*('Discount Factors'!AK$15)-AK$563</f>
        <v>0</v>
      </c>
      <c r="AL587" s="161">
        <f>(SUMIF($E$14:$E$217,$O587,AL$14:AL$217))*('Discount Factors'!AL$15)-AL$563</f>
        <v>0</v>
      </c>
      <c r="AM587" s="161">
        <f>(SUMIF($E$14:$E$217,$O587,AM$14:AM$217))*('Discount Factors'!AM$15)-AM$563</f>
        <v>0</v>
      </c>
      <c r="AN587" s="161">
        <f>(SUMIF($E$14:$E$217,$O587,AN$14:AN$217))*('Discount Factors'!AN$15)-AN$563</f>
        <v>0</v>
      </c>
      <c r="AO587" s="161">
        <f>(SUMIF($E$14:$E$217,$O587,AO$14:AO$217))*('Discount Factors'!AO$15)-AO$563</f>
        <v>0</v>
      </c>
      <c r="AP587" s="161">
        <f>(SUMIF($E$14:$E$217,$O587,AP$14:AP$217))*('Discount Factors'!AP$15)-AP$563</f>
        <v>0</v>
      </c>
      <c r="AQ587" s="161">
        <f>(SUMIF($E$14:$E$217,$O587,AQ$14:AQ$217))*('Discount Factors'!AQ$15)-AQ$563</f>
        <v>0</v>
      </c>
      <c r="AR587" s="161">
        <f>(SUMIF($E$14:$E$217,$O587,AR$14:AR$217))*('Discount Factors'!AR$15)-AR$563</f>
        <v>0</v>
      </c>
      <c r="AS587" s="161">
        <f>(SUMIF($E$14:$E$217,$O587,AS$14:AS$217))*('Discount Factors'!AS$15)-AS$563</f>
        <v>0</v>
      </c>
      <c r="AT587" s="161">
        <f>(SUMIF($E$14:$E$217,$O587,AT$14:AT$217))*('Discount Factors'!AT$15)-AT$563</f>
        <v>0</v>
      </c>
      <c r="AU587" s="161">
        <f>(SUMIF($E$14:$E$217,$O587,AU$14:AU$217))*('Discount Factors'!AU$15)-AU$563</f>
        <v>0</v>
      </c>
      <c r="AV587" s="161">
        <f>(SUMIF($E$14:$E$217,$O587,AV$14:AV$217))*('Discount Factors'!AV$15)-AV$563</f>
        <v>0</v>
      </c>
      <c r="AW587" s="161">
        <f>(SUMIF($E$14:$E$217,$O587,AW$14:AW$217))*('Discount Factors'!AW$15)-AW$563</f>
        <v>0</v>
      </c>
      <c r="AX587" s="161">
        <f>(SUMIF($E$14:$E$217,$O587,AX$14:AX$217))*('Discount Factors'!AX$15)-AX$563</f>
        <v>0</v>
      </c>
      <c r="AY587" s="161">
        <f>(SUMIF($E$14:$E$217,$O587,AY$14:AY$217))*('Discount Factors'!AY$15)-AY$563</f>
        <v>0</v>
      </c>
      <c r="AZ587" s="161">
        <f>(SUMIF($E$14:$E$217,$O587,AZ$14:AZ$217))*('Discount Factors'!AZ$15)-AZ$563</f>
        <v>0</v>
      </c>
      <c r="BA587" s="161">
        <f>(SUMIF($E$14:$E$217,$O587,BA$14:BA$217))*('Discount Factors'!BA$15)-BA$563</f>
        <v>0</v>
      </c>
      <c r="BB587" s="161">
        <f>(SUMIF($E$14:$E$217,$O587,BB$14:BB$217))*('Discount Factors'!BB$15)-BB$563</f>
        <v>0</v>
      </c>
      <c r="BC587" s="161">
        <f>(SUMIF($E$14:$E$217,$O587,BC$14:BC$217))*('Discount Factors'!BC$15)-BC$563</f>
        <v>0</v>
      </c>
      <c r="BD587" s="161">
        <f>(SUMIF($E$14:$E$217,$O587,BD$14:BD$217))*('Discount Factors'!BD$15)-BD$563</f>
        <v>0</v>
      </c>
      <c r="BE587" s="161">
        <f>(SUMIF($E$14:$E$217,$O587,BE$14:BE$217))*('Discount Factors'!BE$15)-BE$563</f>
        <v>0</v>
      </c>
      <c r="BF587" s="161">
        <f>(SUMIF($E$14:$E$217,$O587,BF$14:BF$217))*('Discount Factors'!BF$15)-BF$563</f>
        <v>0</v>
      </c>
      <c r="BG587" s="161">
        <f>(SUMIF($E$14:$E$217,$O587,BG$14:BG$217))*('Discount Factors'!BG$15)-BG$563</f>
        <v>0</v>
      </c>
      <c r="BH587" s="161">
        <f>(SUMIF($E$14:$E$217,$O587,BH$14:BH$217))*('Discount Factors'!BH$15)-BH$563</f>
        <v>0</v>
      </c>
      <c r="BI587" s="161">
        <f>(SUMIF($E$14:$E$217,$O587,BI$14:BI$217))*('Discount Factors'!BI$15)-BI$563</f>
        <v>0</v>
      </c>
      <c r="BJ587" s="161">
        <f>(SUMIF($E$14:$E$217,$O587,BJ$14:BJ$217))*('Discount Factors'!BJ$15)-BJ$563</f>
        <v>0</v>
      </c>
      <c r="BK587" s="161">
        <f>(SUMIF($E$14:$E$217,$O587,BK$14:BK$217))*('Discount Factors'!BK$15)-BK$563</f>
        <v>0</v>
      </c>
      <c r="BL587" s="161">
        <f>(SUMIF($E$14:$E$217,$O587,BL$14:BL$217))*('Discount Factors'!BL$15)-BL$563</f>
        <v>0</v>
      </c>
      <c r="BM587" s="161">
        <f>(SUMIF($E$14:$E$217,$O587,BM$14:BM$217))*('Discount Factors'!BM$15)-BM$563</f>
        <v>0</v>
      </c>
      <c r="BN587" s="161">
        <f>(SUMIF($E$14:$E$217,$O587,BN$14:BN$217))*('Discount Factors'!BN$15)-BN$563</f>
        <v>0</v>
      </c>
      <c r="BO587" s="161">
        <f>(SUMIF($E$14:$E$217,$O587,BO$14:BO$217))*('Discount Factors'!BO$15)-BO$563</f>
        <v>0</v>
      </c>
      <c r="BP587" s="161">
        <f>(SUMIF($E$14:$E$217,$O587,BP$14:BP$217))*('Discount Factors'!BP$15)-BP$563</f>
        <v>0</v>
      </c>
      <c r="BQ587" s="161">
        <f>(SUMIF($E$14:$E$217,$O587,BQ$14:BQ$217))*('Discount Factors'!BQ$15)-BQ$563</f>
        <v>0</v>
      </c>
      <c r="BR587" s="161">
        <f>(SUMIF($E$14:$E$217,$O587,BR$14:BR$217))*('Discount Factors'!BR$15)-BR$563</f>
        <v>0</v>
      </c>
      <c r="BS587" s="161">
        <f>(SUMIF($E$14:$E$217,$O587,BS$14:BS$217))*('Discount Factors'!BS$15)-BS$563</f>
        <v>0</v>
      </c>
      <c r="BT587" s="161">
        <f>(SUMIF($E$14:$E$217,$O587,BT$14:BT$217))*('Discount Factors'!BT$15)-BT$563</f>
        <v>0</v>
      </c>
      <c r="BU587" s="161">
        <f>(SUMIF($E$14:$E$217,$O587,BU$14:BU$217))*('Discount Factors'!BU$15)-BU$563</f>
        <v>0</v>
      </c>
      <c r="BV587" s="161">
        <f>(SUMIF($E$14:$E$217,$O587,BV$14:BV$217))*('Discount Factors'!BV$15)-BV$563</f>
        <v>0</v>
      </c>
      <c r="BW587" s="161">
        <f>(SUMIF($E$14:$E$217,$O587,BW$14:BW$217))*('Discount Factors'!BW$15)-BW$563</f>
        <v>0</v>
      </c>
      <c r="BX587" s="161">
        <f>(SUMIF($E$14:$E$217,$O587,BX$14:BX$217))*('Discount Factors'!BX$15)-BX$563</f>
        <v>0</v>
      </c>
      <c r="BY587" s="161">
        <f>(SUMIF($E$14:$E$217,$O587,BY$14:BY$217))*('Discount Factors'!BY$15)-BY$563</f>
        <v>0</v>
      </c>
      <c r="BZ587" s="161">
        <f>(SUMIF($E$14:$E$217,$O587,BZ$14:BZ$217))*('Discount Factors'!BZ$15)-BZ$563</f>
        <v>0</v>
      </c>
      <c r="CA587" s="161">
        <f>(SUMIF($E$14:$E$217,$O587,CA$14:CA$217))*('Discount Factors'!CA$15)-CA$563</f>
        <v>0</v>
      </c>
      <c r="CB587" s="161">
        <f>(SUMIF($E$14:$E$217,$O587,CB$14:CB$217))*('Discount Factors'!CB$15)-CB$563</f>
        <v>0</v>
      </c>
      <c r="CC587" s="161">
        <f>(SUMIF($E$14:$E$217,$O587,CC$14:CC$217))*('Discount Factors'!CC$15)-CC$563</f>
        <v>0</v>
      </c>
      <c r="CD587" s="161">
        <f>(SUMIF($E$14:$E$217,$O587,CD$14:CD$217))*('Discount Factors'!CD$15)-CD$563</f>
        <v>0</v>
      </c>
      <c r="CE587" s="161">
        <f>(SUMIF($E$14:$E$217,$O587,CE$14:CE$217))*('Discount Factors'!CE$15)-CE$563</f>
        <v>0</v>
      </c>
      <c r="CF587" s="161">
        <f>(SUMIF($E$14:$E$217,$O587,CF$14:CF$217))*('Discount Factors'!CF$15)-CF$563</f>
        <v>0</v>
      </c>
      <c r="CG587" s="161">
        <f>(SUMIF($E$14:$E$217,$O587,CG$14:CG$217))*('Discount Factors'!CG$15)-CG$563</f>
        <v>0</v>
      </c>
      <c r="CH587" s="161">
        <f>(SUMIF($E$14:$E$217,$O587,CH$14:CH$217))*('Discount Factors'!CH$15)-CH$563</f>
        <v>0</v>
      </c>
      <c r="CI587" s="161">
        <f>(SUMIF($E$14:$E$217,$O587,CI$14:CI$217))*('Discount Factors'!CI$15)-CI$563</f>
        <v>0</v>
      </c>
      <c r="CJ587" s="161">
        <f>(SUMIF($E$14:$E$217,$O587,CJ$14:CJ$217))*('Discount Factors'!CJ$15)-CJ$563</f>
        <v>0</v>
      </c>
      <c r="CK587" s="161">
        <f>(SUMIF($E$14:$E$217,$O587,CK$14:CK$217))*('Discount Factors'!CK$15)-CK$563</f>
        <v>0</v>
      </c>
      <c r="CL587" s="161">
        <f>(SUMIF($E$14:$E$217,$O587,CL$14:CL$217))*('Discount Factors'!CL$15)-CL$563</f>
        <v>0</v>
      </c>
      <c r="CM587" s="161">
        <f>(SUMIF($E$14:$E$217,$O587,CM$14:CM$217))*('Discount Factors'!CM$15)-CM$563</f>
        <v>0</v>
      </c>
      <c r="CN587" s="161">
        <f>(SUMIF($E$14:$E$217,$O587,CN$14:CN$217))*('Discount Factors'!CN$15)-CN$563</f>
        <v>0</v>
      </c>
      <c r="CO587" s="161">
        <f>(SUMIF($E$14:$E$217,$O587,CO$14:CO$217))*('Discount Factors'!CO$15)-CO$563</f>
        <v>0</v>
      </c>
      <c r="CP587" s="161">
        <f>(SUMIF($E$14:$E$217,$O587,CP$14:CP$217))*('Discount Factors'!CP$15)-CP$563</f>
        <v>0</v>
      </c>
    </row>
    <row r="588" spans="15:94" x14ac:dyDescent="0.3">
      <c r="P588" s="161"/>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c r="AS588" s="161"/>
      <c r="AT588" s="161"/>
      <c r="AU588" s="161"/>
      <c r="AV588" s="161"/>
      <c r="AW588" s="161"/>
      <c r="AX588" s="161"/>
      <c r="AY588" s="161"/>
      <c r="AZ588" s="161"/>
      <c r="BA588" s="161"/>
      <c r="BB588" s="161"/>
      <c r="BC588" s="161"/>
      <c r="BD588" s="161"/>
      <c r="BE588" s="161"/>
      <c r="BF588" s="161"/>
      <c r="BG588" s="161"/>
      <c r="BH588" s="161"/>
      <c r="BI588" s="161"/>
      <c r="BJ588" s="161"/>
      <c r="BK588" s="161"/>
      <c r="BL588" s="161"/>
      <c r="BM588" s="161"/>
      <c r="BN588" s="161"/>
      <c r="BO588" s="161"/>
      <c r="BP588" s="161"/>
      <c r="BQ588" s="161"/>
      <c r="BR588" s="161"/>
      <c r="BS588" s="161"/>
      <c r="BT588" s="161"/>
      <c r="BU588" s="161"/>
      <c r="BV588" s="161"/>
      <c r="BW588" s="161"/>
      <c r="BX588" s="161"/>
      <c r="BY588" s="161"/>
      <c r="BZ588" s="161"/>
      <c r="CA588" s="161"/>
      <c r="CB588" s="161"/>
      <c r="CC588" s="161"/>
      <c r="CD588" s="161"/>
      <c r="CE588" s="161"/>
      <c r="CF588" s="161"/>
      <c r="CG588" s="161"/>
      <c r="CH588" s="161"/>
      <c r="CI588" s="161"/>
      <c r="CJ588" s="161"/>
      <c r="CK588" s="161"/>
      <c r="CL588" s="161"/>
      <c r="CM588" s="161"/>
      <c r="CN588" s="161"/>
      <c r="CO588" s="161"/>
      <c r="CP588" s="161"/>
    </row>
    <row r="589" spans="15:94" x14ac:dyDescent="0.3">
      <c r="P589" s="161"/>
      <c r="Q589" s="161"/>
      <c r="R589" s="161"/>
      <c r="S589" s="161"/>
      <c r="T589" s="161"/>
      <c r="U589" s="161"/>
      <c r="V589" s="161"/>
      <c r="W589" s="161"/>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c r="AS589" s="161"/>
      <c r="AT589" s="161"/>
      <c r="AU589" s="161"/>
      <c r="AV589" s="161"/>
      <c r="AW589" s="161"/>
      <c r="AX589" s="161"/>
      <c r="AY589" s="161"/>
      <c r="AZ589" s="161"/>
      <c r="BA589" s="161"/>
      <c r="BB589" s="161"/>
      <c r="BC589" s="161"/>
      <c r="BD589" s="161"/>
      <c r="BE589" s="161"/>
      <c r="BF589" s="161"/>
      <c r="BG589" s="161"/>
      <c r="BH589" s="161"/>
      <c r="BI589" s="161"/>
      <c r="BJ589" s="161"/>
      <c r="BK589" s="161"/>
      <c r="BL589" s="161"/>
      <c r="BM589" s="161"/>
      <c r="BN589" s="161"/>
      <c r="BO589" s="161"/>
      <c r="BP589" s="161"/>
      <c r="BQ589" s="161"/>
      <c r="BR589" s="161"/>
      <c r="BS589" s="161"/>
      <c r="BT589" s="161"/>
      <c r="BU589" s="161"/>
      <c r="BV589" s="161"/>
      <c r="BW589" s="161"/>
      <c r="BX589" s="161"/>
      <c r="BY589" s="161"/>
      <c r="BZ589" s="161"/>
      <c r="CA589" s="161"/>
      <c r="CB589" s="161"/>
      <c r="CC589" s="161"/>
      <c r="CD589" s="161"/>
      <c r="CE589" s="161"/>
      <c r="CF589" s="161"/>
      <c r="CG589" s="161"/>
      <c r="CH589" s="161"/>
      <c r="CI589" s="161"/>
      <c r="CJ589" s="161"/>
      <c r="CK589" s="161"/>
      <c r="CL589" s="161"/>
      <c r="CM589" s="161"/>
      <c r="CN589" s="161"/>
      <c r="CO589" s="161"/>
      <c r="CP589" s="161"/>
    </row>
    <row r="590" spans="15:94" x14ac:dyDescent="0.3">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1"/>
      <c r="AY590" s="161"/>
      <c r="AZ590" s="161"/>
      <c r="BA590" s="161"/>
      <c r="BB590" s="161"/>
      <c r="BC590" s="161"/>
      <c r="BD590" s="161"/>
      <c r="BE590" s="161"/>
      <c r="BF590" s="161"/>
      <c r="BG590" s="161"/>
      <c r="BH590" s="161"/>
      <c r="BI590" s="161"/>
      <c r="BJ590" s="161"/>
      <c r="BK590" s="161"/>
      <c r="BL590" s="161"/>
      <c r="BM590" s="161"/>
      <c r="BN590" s="161"/>
      <c r="BO590" s="161"/>
      <c r="BP590" s="161"/>
      <c r="BQ590" s="161"/>
      <c r="BR590" s="161"/>
      <c r="BS590" s="161"/>
      <c r="BT590" s="161"/>
      <c r="BU590" s="161"/>
      <c r="BV590" s="161"/>
      <c r="BW590" s="161"/>
      <c r="BX590" s="161"/>
      <c r="BY590" s="161"/>
      <c r="BZ590" s="161"/>
      <c r="CA590" s="161"/>
      <c r="CB590" s="161"/>
      <c r="CC590" s="161"/>
      <c r="CD590" s="161"/>
      <c r="CE590" s="161"/>
      <c r="CF590" s="161"/>
      <c r="CG590" s="161"/>
      <c r="CH590" s="161"/>
      <c r="CI590" s="161"/>
      <c r="CJ590" s="161"/>
      <c r="CK590" s="161"/>
      <c r="CL590" s="161"/>
      <c r="CM590" s="161"/>
      <c r="CN590" s="161"/>
      <c r="CO590" s="161"/>
      <c r="CP590" s="161"/>
    </row>
    <row r="591" spans="15:94" x14ac:dyDescent="0.3">
      <c r="O591" s="2" t="str">
        <f>Lists!$B$11</f>
        <v>Option 7</v>
      </c>
      <c r="P591" s="161">
        <f>(SUMIF($E$14:$E$217,$O591,P$14:P$217))*('Discount Factors'!P$15)-P$563</f>
        <v>0</v>
      </c>
      <c r="Q591" s="161">
        <f>(SUMIF($E$14:$E$217,$O591,Q$14:Q$217))*('Discount Factors'!Q$15)-Q$563</f>
        <v>0</v>
      </c>
      <c r="R591" s="161">
        <f>(SUMIF($E$14:$E$217,$O591,R$14:R$217))*('Discount Factors'!R$15)-R$563</f>
        <v>0</v>
      </c>
      <c r="S591" s="161">
        <f>(SUMIF($E$14:$E$217,$O591,S$14:S$217))*('Discount Factors'!S$15)-S$563</f>
        <v>0</v>
      </c>
      <c r="T591" s="161">
        <f>(SUMIF($E$14:$E$217,$O591,T$14:T$217))*('Discount Factors'!T$15)-T$563</f>
        <v>0</v>
      </c>
      <c r="U591" s="161">
        <f>(SUMIF($E$14:$E$217,$O591,U$14:U$217))*('Discount Factors'!U$15)-U$563</f>
        <v>0</v>
      </c>
      <c r="V591" s="161">
        <f>(SUMIF($E$14:$E$217,$O591,V$14:V$217))*('Discount Factors'!V$15)-V$563</f>
        <v>0</v>
      </c>
      <c r="W591" s="161">
        <f>(SUMIF($E$14:$E$217,$O591,W$14:W$217))*('Discount Factors'!W$15)-W$563</f>
        <v>0</v>
      </c>
      <c r="X591" s="161">
        <f>(SUMIF($E$14:$E$217,$O591,X$14:X$217))*('Discount Factors'!X$15)-X$563</f>
        <v>0</v>
      </c>
      <c r="Y591" s="161">
        <f>(SUMIF($E$14:$E$217,$O591,Y$14:Y$217))*('Discount Factors'!Y$15)-Y$563</f>
        <v>0</v>
      </c>
      <c r="Z591" s="161">
        <f>(SUMIF($E$14:$E$217,$O591,Z$14:Z$217))*('Discount Factors'!Z$15)-Z$563</f>
        <v>0</v>
      </c>
      <c r="AA591" s="161">
        <f>(SUMIF($E$14:$E$217,$O591,AA$14:AA$217))*('Discount Factors'!AA$15)-AA$563</f>
        <v>0</v>
      </c>
      <c r="AB591" s="161">
        <f>(SUMIF($E$14:$E$217,$O591,AB$14:AB$217))*('Discount Factors'!AB$15)-AB$563</f>
        <v>0</v>
      </c>
      <c r="AC591" s="161">
        <f>(SUMIF($E$14:$E$217,$O591,AC$14:AC$217))*('Discount Factors'!AC$15)-AC$563</f>
        <v>0</v>
      </c>
      <c r="AD591" s="161">
        <f>(SUMIF($E$14:$E$217,$O591,AD$14:AD$217))*('Discount Factors'!AD$15)-AD$563</f>
        <v>0</v>
      </c>
      <c r="AE591" s="161">
        <f>(SUMIF($E$14:$E$217,$O591,AE$14:AE$217))*('Discount Factors'!AE$15)-AE$563</f>
        <v>0</v>
      </c>
      <c r="AF591" s="161">
        <f>(SUMIF($E$14:$E$217,$O591,AF$14:AF$217))*('Discount Factors'!AF$15)-AF$563</f>
        <v>0</v>
      </c>
      <c r="AG591" s="161">
        <f>(SUMIF($E$14:$E$217,$O591,AG$14:AG$217))*('Discount Factors'!AG$15)-AG$563</f>
        <v>0</v>
      </c>
      <c r="AH591" s="161">
        <f>(SUMIF($E$14:$E$217,$O591,AH$14:AH$217))*('Discount Factors'!AH$15)-AH$563</f>
        <v>0</v>
      </c>
      <c r="AI591" s="161">
        <f>(SUMIF($E$14:$E$217,$O591,AI$14:AI$217))*('Discount Factors'!AI$15)-AI$563</f>
        <v>0</v>
      </c>
      <c r="AJ591" s="161">
        <f>(SUMIF($E$14:$E$217,$O591,AJ$14:AJ$217))*('Discount Factors'!AJ$15)-AJ$563</f>
        <v>0</v>
      </c>
      <c r="AK591" s="161">
        <f>(SUMIF($E$14:$E$217,$O591,AK$14:AK$217))*('Discount Factors'!AK$15)-AK$563</f>
        <v>0</v>
      </c>
      <c r="AL591" s="161">
        <f>(SUMIF($E$14:$E$217,$O591,AL$14:AL$217))*('Discount Factors'!AL$15)-AL$563</f>
        <v>0</v>
      </c>
      <c r="AM591" s="161">
        <f>(SUMIF($E$14:$E$217,$O591,AM$14:AM$217))*('Discount Factors'!AM$15)-AM$563</f>
        <v>0</v>
      </c>
      <c r="AN591" s="161">
        <f>(SUMIF($E$14:$E$217,$O591,AN$14:AN$217))*('Discount Factors'!AN$15)-AN$563</f>
        <v>0</v>
      </c>
      <c r="AO591" s="161">
        <f>(SUMIF($E$14:$E$217,$O591,AO$14:AO$217))*('Discount Factors'!AO$15)-AO$563</f>
        <v>0</v>
      </c>
      <c r="AP591" s="161">
        <f>(SUMIF($E$14:$E$217,$O591,AP$14:AP$217))*('Discount Factors'!AP$15)-AP$563</f>
        <v>0</v>
      </c>
      <c r="AQ591" s="161">
        <f>(SUMIF($E$14:$E$217,$O591,AQ$14:AQ$217))*('Discount Factors'!AQ$15)-AQ$563</f>
        <v>0</v>
      </c>
      <c r="AR591" s="161">
        <f>(SUMIF($E$14:$E$217,$O591,AR$14:AR$217))*('Discount Factors'!AR$15)-AR$563</f>
        <v>0</v>
      </c>
      <c r="AS591" s="161">
        <f>(SUMIF($E$14:$E$217,$O591,AS$14:AS$217))*('Discount Factors'!AS$15)-AS$563</f>
        <v>0</v>
      </c>
      <c r="AT591" s="161">
        <f>(SUMIF($E$14:$E$217,$O591,AT$14:AT$217))*('Discount Factors'!AT$15)-AT$563</f>
        <v>0</v>
      </c>
      <c r="AU591" s="161">
        <f>(SUMIF($E$14:$E$217,$O591,AU$14:AU$217))*('Discount Factors'!AU$15)-AU$563</f>
        <v>0</v>
      </c>
      <c r="AV591" s="161">
        <f>(SUMIF($E$14:$E$217,$O591,AV$14:AV$217))*('Discount Factors'!AV$15)-AV$563</f>
        <v>0</v>
      </c>
      <c r="AW591" s="161">
        <f>(SUMIF($E$14:$E$217,$O591,AW$14:AW$217))*('Discount Factors'!AW$15)-AW$563</f>
        <v>0</v>
      </c>
      <c r="AX591" s="161">
        <f>(SUMIF($E$14:$E$217,$O591,AX$14:AX$217))*('Discount Factors'!AX$15)-AX$563</f>
        <v>0</v>
      </c>
      <c r="AY591" s="161">
        <f>(SUMIF($E$14:$E$217,$O591,AY$14:AY$217))*('Discount Factors'!AY$15)-AY$563</f>
        <v>0</v>
      </c>
      <c r="AZ591" s="161">
        <f>(SUMIF($E$14:$E$217,$O591,AZ$14:AZ$217))*('Discount Factors'!AZ$15)-AZ$563</f>
        <v>0</v>
      </c>
      <c r="BA591" s="161">
        <f>(SUMIF($E$14:$E$217,$O591,BA$14:BA$217))*('Discount Factors'!BA$15)-BA$563</f>
        <v>0</v>
      </c>
      <c r="BB591" s="161">
        <f>(SUMIF($E$14:$E$217,$O591,BB$14:BB$217))*('Discount Factors'!BB$15)-BB$563</f>
        <v>0</v>
      </c>
      <c r="BC591" s="161">
        <f>(SUMIF($E$14:$E$217,$O591,BC$14:BC$217))*('Discount Factors'!BC$15)-BC$563</f>
        <v>0</v>
      </c>
      <c r="BD591" s="161">
        <f>(SUMIF($E$14:$E$217,$O591,BD$14:BD$217))*('Discount Factors'!BD$15)-BD$563</f>
        <v>0</v>
      </c>
      <c r="BE591" s="161">
        <f>(SUMIF($E$14:$E$217,$O591,BE$14:BE$217))*('Discount Factors'!BE$15)-BE$563</f>
        <v>0</v>
      </c>
      <c r="BF591" s="161">
        <f>(SUMIF($E$14:$E$217,$O591,BF$14:BF$217))*('Discount Factors'!BF$15)-BF$563</f>
        <v>0</v>
      </c>
      <c r="BG591" s="161">
        <f>(SUMIF($E$14:$E$217,$O591,BG$14:BG$217))*('Discount Factors'!BG$15)-BG$563</f>
        <v>0</v>
      </c>
      <c r="BH591" s="161">
        <f>(SUMIF($E$14:$E$217,$O591,BH$14:BH$217))*('Discount Factors'!BH$15)-BH$563</f>
        <v>0</v>
      </c>
      <c r="BI591" s="161">
        <f>(SUMIF($E$14:$E$217,$O591,BI$14:BI$217))*('Discount Factors'!BI$15)-BI$563</f>
        <v>0</v>
      </c>
      <c r="BJ591" s="161">
        <f>(SUMIF($E$14:$E$217,$O591,BJ$14:BJ$217))*('Discount Factors'!BJ$15)-BJ$563</f>
        <v>0</v>
      </c>
      <c r="BK591" s="161">
        <f>(SUMIF($E$14:$E$217,$O591,BK$14:BK$217))*('Discount Factors'!BK$15)-BK$563</f>
        <v>0</v>
      </c>
      <c r="BL591" s="161">
        <f>(SUMIF($E$14:$E$217,$O591,BL$14:BL$217))*('Discount Factors'!BL$15)-BL$563</f>
        <v>0</v>
      </c>
      <c r="BM591" s="161">
        <f>(SUMIF($E$14:$E$217,$O591,BM$14:BM$217))*('Discount Factors'!BM$15)-BM$563</f>
        <v>0</v>
      </c>
      <c r="BN591" s="161">
        <f>(SUMIF($E$14:$E$217,$O591,BN$14:BN$217))*('Discount Factors'!BN$15)-BN$563</f>
        <v>0</v>
      </c>
      <c r="BO591" s="161">
        <f>(SUMIF($E$14:$E$217,$O591,BO$14:BO$217))*('Discount Factors'!BO$15)-BO$563</f>
        <v>0</v>
      </c>
      <c r="BP591" s="161">
        <f>(SUMIF($E$14:$E$217,$O591,BP$14:BP$217))*('Discount Factors'!BP$15)-BP$563</f>
        <v>0</v>
      </c>
      <c r="BQ591" s="161">
        <f>(SUMIF($E$14:$E$217,$O591,BQ$14:BQ$217))*('Discount Factors'!BQ$15)-BQ$563</f>
        <v>0</v>
      </c>
      <c r="BR591" s="161">
        <f>(SUMIF($E$14:$E$217,$O591,BR$14:BR$217))*('Discount Factors'!BR$15)-BR$563</f>
        <v>0</v>
      </c>
      <c r="BS591" s="161">
        <f>(SUMIF($E$14:$E$217,$O591,BS$14:BS$217))*('Discount Factors'!BS$15)-BS$563</f>
        <v>0</v>
      </c>
      <c r="BT591" s="161">
        <f>(SUMIF($E$14:$E$217,$O591,BT$14:BT$217))*('Discount Factors'!BT$15)-BT$563</f>
        <v>0</v>
      </c>
      <c r="BU591" s="161">
        <f>(SUMIF($E$14:$E$217,$O591,BU$14:BU$217))*('Discount Factors'!BU$15)-BU$563</f>
        <v>0</v>
      </c>
      <c r="BV591" s="161">
        <f>(SUMIF($E$14:$E$217,$O591,BV$14:BV$217))*('Discount Factors'!BV$15)-BV$563</f>
        <v>0</v>
      </c>
      <c r="BW591" s="161">
        <f>(SUMIF($E$14:$E$217,$O591,BW$14:BW$217))*('Discount Factors'!BW$15)-BW$563</f>
        <v>0</v>
      </c>
      <c r="BX591" s="161">
        <f>(SUMIF($E$14:$E$217,$O591,BX$14:BX$217))*('Discount Factors'!BX$15)-BX$563</f>
        <v>0</v>
      </c>
      <c r="BY591" s="161">
        <f>(SUMIF($E$14:$E$217,$O591,BY$14:BY$217))*('Discount Factors'!BY$15)-BY$563</f>
        <v>0</v>
      </c>
      <c r="BZ591" s="161">
        <f>(SUMIF($E$14:$E$217,$O591,BZ$14:BZ$217))*('Discount Factors'!BZ$15)-BZ$563</f>
        <v>0</v>
      </c>
      <c r="CA591" s="161">
        <f>(SUMIF($E$14:$E$217,$O591,CA$14:CA$217))*('Discount Factors'!CA$15)-CA$563</f>
        <v>0</v>
      </c>
      <c r="CB591" s="161">
        <f>(SUMIF($E$14:$E$217,$O591,CB$14:CB$217))*('Discount Factors'!CB$15)-CB$563</f>
        <v>0</v>
      </c>
      <c r="CC591" s="161">
        <f>(SUMIF($E$14:$E$217,$O591,CC$14:CC$217))*('Discount Factors'!CC$15)-CC$563</f>
        <v>0</v>
      </c>
      <c r="CD591" s="161">
        <f>(SUMIF($E$14:$E$217,$O591,CD$14:CD$217))*('Discount Factors'!CD$15)-CD$563</f>
        <v>0</v>
      </c>
      <c r="CE591" s="161">
        <f>(SUMIF($E$14:$E$217,$O591,CE$14:CE$217))*('Discount Factors'!CE$15)-CE$563</f>
        <v>0</v>
      </c>
      <c r="CF591" s="161">
        <f>(SUMIF($E$14:$E$217,$O591,CF$14:CF$217))*('Discount Factors'!CF$15)-CF$563</f>
        <v>0</v>
      </c>
      <c r="CG591" s="161">
        <f>(SUMIF($E$14:$E$217,$O591,CG$14:CG$217))*('Discount Factors'!CG$15)-CG$563</f>
        <v>0</v>
      </c>
      <c r="CH591" s="161">
        <f>(SUMIF($E$14:$E$217,$O591,CH$14:CH$217))*('Discount Factors'!CH$15)-CH$563</f>
        <v>0</v>
      </c>
      <c r="CI591" s="161">
        <f>(SUMIF($E$14:$E$217,$O591,CI$14:CI$217))*('Discount Factors'!CI$15)-CI$563</f>
        <v>0</v>
      </c>
      <c r="CJ591" s="161">
        <f>(SUMIF($E$14:$E$217,$O591,CJ$14:CJ$217))*('Discount Factors'!CJ$15)-CJ$563</f>
        <v>0</v>
      </c>
      <c r="CK591" s="161">
        <f>(SUMIF($E$14:$E$217,$O591,CK$14:CK$217))*('Discount Factors'!CK$15)-CK$563</f>
        <v>0</v>
      </c>
      <c r="CL591" s="161">
        <f>(SUMIF($E$14:$E$217,$O591,CL$14:CL$217))*('Discount Factors'!CL$15)-CL$563</f>
        <v>0</v>
      </c>
      <c r="CM591" s="161">
        <f>(SUMIF($E$14:$E$217,$O591,CM$14:CM$217))*('Discount Factors'!CM$15)-CM$563</f>
        <v>0</v>
      </c>
      <c r="CN591" s="161">
        <f>(SUMIF($E$14:$E$217,$O591,CN$14:CN$217))*('Discount Factors'!CN$15)-CN$563</f>
        <v>0</v>
      </c>
      <c r="CO591" s="161">
        <f>(SUMIF($E$14:$E$217,$O591,CO$14:CO$217))*('Discount Factors'!CO$15)-CO$563</f>
        <v>0</v>
      </c>
      <c r="CP591" s="161">
        <f>(SUMIF($E$14:$E$217,$O591,CP$14:CP$217))*('Discount Factors'!CP$15)-CP$563</f>
        <v>0</v>
      </c>
    </row>
    <row r="592" spans="15:94" x14ac:dyDescent="0.3">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c r="AS592" s="161"/>
      <c r="AT592" s="161"/>
      <c r="AU592" s="161"/>
      <c r="AV592" s="161"/>
      <c r="AW592" s="161"/>
      <c r="AX592" s="161"/>
      <c r="AY592" s="161"/>
      <c r="AZ592" s="161"/>
      <c r="BA592" s="161"/>
      <c r="BB592" s="161"/>
      <c r="BC592" s="161"/>
      <c r="BD592" s="161"/>
      <c r="BE592" s="161"/>
      <c r="BF592" s="161"/>
      <c r="BG592" s="161"/>
      <c r="BH592" s="161"/>
      <c r="BI592" s="161"/>
      <c r="BJ592" s="161"/>
      <c r="BK592" s="161"/>
      <c r="BL592" s="161"/>
      <c r="BM592" s="161"/>
      <c r="BN592" s="161"/>
      <c r="BO592" s="161"/>
      <c r="BP592" s="161"/>
      <c r="BQ592" s="161"/>
      <c r="BR592" s="161"/>
      <c r="BS592" s="161"/>
      <c r="BT592" s="161"/>
      <c r="BU592" s="161"/>
      <c r="BV592" s="161"/>
      <c r="BW592" s="161"/>
      <c r="BX592" s="161"/>
      <c r="BY592" s="161"/>
      <c r="BZ592" s="161"/>
      <c r="CA592" s="161"/>
      <c r="CB592" s="161"/>
      <c r="CC592" s="161"/>
      <c r="CD592" s="161"/>
      <c r="CE592" s="161"/>
      <c r="CF592" s="161"/>
      <c r="CG592" s="161"/>
      <c r="CH592" s="161"/>
      <c r="CI592" s="161"/>
      <c r="CJ592" s="161"/>
      <c r="CK592" s="161"/>
      <c r="CL592" s="161"/>
      <c r="CM592" s="161"/>
      <c r="CN592" s="161"/>
      <c r="CO592" s="161"/>
      <c r="CP592" s="161"/>
    </row>
    <row r="593" spans="1:94" x14ac:dyDescent="0.3">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c r="AS593" s="161"/>
      <c r="AT593" s="161"/>
      <c r="AU593" s="161"/>
      <c r="AV593" s="161"/>
      <c r="AW593" s="161"/>
      <c r="AX593" s="161"/>
      <c r="AY593" s="161"/>
      <c r="AZ593" s="161"/>
      <c r="BA593" s="161"/>
      <c r="BB593" s="161"/>
      <c r="BC593" s="161"/>
      <c r="BD593" s="161"/>
      <c r="BE593" s="161"/>
      <c r="BF593" s="161"/>
      <c r="BG593" s="161"/>
      <c r="BH593" s="161"/>
      <c r="BI593" s="161"/>
      <c r="BJ593" s="161"/>
      <c r="BK593" s="161"/>
      <c r="BL593" s="161"/>
      <c r="BM593" s="161"/>
      <c r="BN593" s="161"/>
      <c r="BO593" s="161"/>
      <c r="BP593" s="161"/>
      <c r="BQ593" s="161"/>
      <c r="BR593" s="161"/>
      <c r="BS593" s="161"/>
      <c r="BT593" s="161"/>
      <c r="BU593" s="161"/>
      <c r="BV593" s="161"/>
      <c r="BW593" s="161"/>
      <c r="BX593" s="161"/>
      <c r="BY593" s="161"/>
      <c r="BZ593" s="161"/>
      <c r="CA593" s="161"/>
      <c r="CB593" s="161"/>
      <c r="CC593" s="161"/>
      <c r="CD593" s="161"/>
      <c r="CE593" s="161"/>
      <c r="CF593" s="161"/>
      <c r="CG593" s="161"/>
      <c r="CH593" s="161"/>
      <c r="CI593" s="161"/>
      <c r="CJ593" s="161"/>
      <c r="CK593" s="161"/>
      <c r="CL593" s="161"/>
      <c r="CM593" s="161"/>
      <c r="CN593" s="161"/>
      <c r="CO593" s="161"/>
      <c r="CP593" s="161"/>
    </row>
    <row r="594" spans="1:94" x14ac:dyDescent="0.3">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c r="AS594" s="161"/>
      <c r="AT594" s="161"/>
      <c r="AU594" s="161"/>
      <c r="AV594" s="161"/>
      <c r="AW594" s="161"/>
      <c r="AX594" s="161"/>
      <c r="AY594" s="161"/>
      <c r="AZ594" s="161"/>
      <c r="BA594" s="161"/>
      <c r="BB594" s="161"/>
      <c r="BC594" s="161"/>
      <c r="BD594" s="161"/>
      <c r="BE594" s="161"/>
      <c r="BF594" s="161"/>
      <c r="BG594" s="161"/>
      <c r="BH594" s="161"/>
      <c r="BI594" s="161"/>
      <c r="BJ594" s="161"/>
      <c r="BK594" s="161"/>
      <c r="BL594" s="161"/>
      <c r="BM594" s="161"/>
      <c r="BN594" s="161"/>
      <c r="BO594" s="161"/>
      <c r="BP594" s="161"/>
      <c r="BQ594" s="161"/>
      <c r="BR594" s="161"/>
      <c r="BS594" s="161"/>
      <c r="BT594" s="161"/>
      <c r="BU594" s="161"/>
      <c r="BV594" s="161"/>
      <c r="BW594" s="161"/>
      <c r="BX594" s="161"/>
      <c r="BY594" s="161"/>
      <c r="BZ594" s="161"/>
      <c r="CA594" s="161"/>
      <c r="CB594" s="161"/>
      <c r="CC594" s="161"/>
      <c r="CD594" s="161"/>
      <c r="CE594" s="161"/>
      <c r="CF594" s="161"/>
      <c r="CG594" s="161"/>
      <c r="CH594" s="161"/>
      <c r="CI594" s="161"/>
      <c r="CJ594" s="161"/>
      <c r="CK594" s="161"/>
      <c r="CL594" s="161"/>
      <c r="CM594" s="161"/>
      <c r="CN594" s="161"/>
      <c r="CO594" s="161"/>
      <c r="CP594" s="161"/>
    </row>
    <row r="595" spans="1:94" x14ac:dyDescent="0.3">
      <c r="O595" s="2" t="str">
        <f>Lists!$B$12</f>
        <v>Option 8</v>
      </c>
      <c r="P595" s="161">
        <f>(SUMIF($E$14:$E$217,$O595,P$14:P$217))*('Discount Factors'!P$15)-P$563</f>
        <v>0</v>
      </c>
      <c r="Q595" s="161">
        <f>(SUMIF($E$14:$E$217,$O595,Q$14:Q$217))*('Discount Factors'!Q$15)-Q$563</f>
        <v>0</v>
      </c>
      <c r="R595" s="161">
        <f>(SUMIF($E$14:$E$217,$O595,R$14:R$217))*('Discount Factors'!R$15)-R$563</f>
        <v>0</v>
      </c>
      <c r="S595" s="161">
        <f>(SUMIF($E$14:$E$217,$O595,S$14:S$217))*('Discount Factors'!S$15)-S$563</f>
        <v>0</v>
      </c>
      <c r="T595" s="161">
        <f>(SUMIF($E$14:$E$217,$O595,T$14:T$217))*('Discount Factors'!T$15)-T$563</f>
        <v>0</v>
      </c>
      <c r="U595" s="161">
        <f>(SUMIF($E$14:$E$217,$O595,U$14:U$217))*('Discount Factors'!U$15)-U$563</f>
        <v>0</v>
      </c>
      <c r="V595" s="161">
        <f>(SUMIF($E$14:$E$217,$O595,V$14:V$217))*('Discount Factors'!V$15)-V$563</f>
        <v>0</v>
      </c>
      <c r="W595" s="161">
        <f>(SUMIF($E$14:$E$217,$O595,W$14:W$217))*('Discount Factors'!W$15)-W$563</f>
        <v>0</v>
      </c>
      <c r="X595" s="161">
        <f>(SUMIF($E$14:$E$217,$O595,X$14:X$217))*('Discount Factors'!X$15)-X$563</f>
        <v>0</v>
      </c>
      <c r="Y595" s="161">
        <f>(SUMIF($E$14:$E$217,$O595,Y$14:Y$217))*('Discount Factors'!Y$15)-Y$563</f>
        <v>0</v>
      </c>
      <c r="Z595" s="161">
        <f>(SUMIF($E$14:$E$217,$O595,Z$14:Z$217))*('Discount Factors'!Z$15)-Z$563</f>
        <v>0</v>
      </c>
      <c r="AA595" s="161">
        <f>(SUMIF($E$14:$E$217,$O595,AA$14:AA$217))*('Discount Factors'!AA$15)-AA$563</f>
        <v>0</v>
      </c>
      <c r="AB595" s="161">
        <f>(SUMIF($E$14:$E$217,$O595,AB$14:AB$217))*('Discount Factors'!AB$15)-AB$563</f>
        <v>0</v>
      </c>
      <c r="AC595" s="161">
        <f>(SUMIF($E$14:$E$217,$O595,AC$14:AC$217))*('Discount Factors'!AC$15)-AC$563</f>
        <v>0</v>
      </c>
      <c r="AD595" s="161">
        <f>(SUMIF($E$14:$E$217,$O595,AD$14:AD$217))*('Discount Factors'!AD$15)-AD$563</f>
        <v>0</v>
      </c>
      <c r="AE595" s="161">
        <f>(SUMIF($E$14:$E$217,$O595,AE$14:AE$217))*('Discount Factors'!AE$15)-AE$563</f>
        <v>0</v>
      </c>
      <c r="AF595" s="161">
        <f>(SUMIF($E$14:$E$217,$O595,AF$14:AF$217))*('Discount Factors'!AF$15)-AF$563</f>
        <v>0</v>
      </c>
      <c r="AG595" s="161">
        <f>(SUMIF($E$14:$E$217,$O595,AG$14:AG$217))*('Discount Factors'!AG$15)-AG$563</f>
        <v>0</v>
      </c>
      <c r="AH595" s="161">
        <f>(SUMIF($E$14:$E$217,$O595,AH$14:AH$217))*('Discount Factors'!AH$15)-AH$563</f>
        <v>0</v>
      </c>
      <c r="AI595" s="161">
        <f>(SUMIF($E$14:$E$217,$O595,AI$14:AI$217))*('Discount Factors'!AI$15)-AI$563</f>
        <v>0</v>
      </c>
      <c r="AJ595" s="161">
        <f>(SUMIF($E$14:$E$217,$O595,AJ$14:AJ$217))*('Discount Factors'!AJ$15)-AJ$563</f>
        <v>0</v>
      </c>
      <c r="AK595" s="161">
        <f>(SUMIF($E$14:$E$217,$O595,AK$14:AK$217))*('Discount Factors'!AK$15)-AK$563</f>
        <v>0</v>
      </c>
      <c r="AL595" s="161">
        <f>(SUMIF($E$14:$E$217,$O595,AL$14:AL$217))*('Discount Factors'!AL$15)-AL$563</f>
        <v>0</v>
      </c>
      <c r="AM595" s="161">
        <f>(SUMIF($E$14:$E$217,$O595,AM$14:AM$217))*('Discount Factors'!AM$15)-AM$563</f>
        <v>0</v>
      </c>
      <c r="AN595" s="161">
        <f>(SUMIF($E$14:$E$217,$O595,AN$14:AN$217))*('Discount Factors'!AN$15)-AN$563</f>
        <v>0</v>
      </c>
      <c r="AO595" s="161">
        <f>(SUMIF($E$14:$E$217,$O595,AO$14:AO$217))*('Discount Factors'!AO$15)-AO$563</f>
        <v>0</v>
      </c>
      <c r="AP595" s="161">
        <f>(SUMIF($E$14:$E$217,$O595,AP$14:AP$217))*('Discount Factors'!AP$15)-AP$563</f>
        <v>0</v>
      </c>
      <c r="AQ595" s="161">
        <f>(SUMIF($E$14:$E$217,$O595,AQ$14:AQ$217))*('Discount Factors'!AQ$15)-AQ$563</f>
        <v>0</v>
      </c>
      <c r="AR595" s="161">
        <f>(SUMIF($E$14:$E$217,$O595,AR$14:AR$217))*('Discount Factors'!AR$15)-AR$563</f>
        <v>0</v>
      </c>
      <c r="AS595" s="161">
        <f>(SUMIF($E$14:$E$217,$O595,AS$14:AS$217))*('Discount Factors'!AS$15)-AS$563</f>
        <v>0</v>
      </c>
      <c r="AT595" s="161">
        <f>(SUMIF($E$14:$E$217,$O595,AT$14:AT$217))*('Discount Factors'!AT$15)-AT$563</f>
        <v>0</v>
      </c>
      <c r="AU595" s="161">
        <f>(SUMIF($E$14:$E$217,$O595,AU$14:AU$217))*('Discount Factors'!AU$15)-AU$563</f>
        <v>0</v>
      </c>
      <c r="AV595" s="161">
        <f>(SUMIF($E$14:$E$217,$O595,AV$14:AV$217))*('Discount Factors'!AV$15)-AV$563</f>
        <v>0</v>
      </c>
      <c r="AW595" s="161">
        <f>(SUMIF($E$14:$E$217,$O595,AW$14:AW$217))*('Discount Factors'!AW$15)-AW$563</f>
        <v>0</v>
      </c>
      <c r="AX595" s="161">
        <f>(SUMIF($E$14:$E$217,$O595,AX$14:AX$217))*('Discount Factors'!AX$15)-AX$563</f>
        <v>0</v>
      </c>
      <c r="AY595" s="161">
        <f>(SUMIF($E$14:$E$217,$O595,AY$14:AY$217))*('Discount Factors'!AY$15)-AY$563</f>
        <v>0</v>
      </c>
      <c r="AZ595" s="161">
        <f>(SUMIF($E$14:$E$217,$O595,AZ$14:AZ$217))*('Discount Factors'!AZ$15)-AZ$563</f>
        <v>0</v>
      </c>
      <c r="BA595" s="161">
        <f>(SUMIF($E$14:$E$217,$O595,BA$14:BA$217))*('Discount Factors'!BA$15)-BA$563</f>
        <v>0</v>
      </c>
      <c r="BB595" s="161">
        <f>(SUMIF($E$14:$E$217,$O595,BB$14:BB$217))*('Discount Factors'!BB$15)-BB$563</f>
        <v>0</v>
      </c>
      <c r="BC595" s="161">
        <f>(SUMIF($E$14:$E$217,$O595,BC$14:BC$217))*('Discount Factors'!BC$15)-BC$563</f>
        <v>0</v>
      </c>
      <c r="BD595" s="161">
        <f>(SUMIF($E$14:$E$217,$O595,BD$14:BD$217))*('Discount Factors'!BD$15)-BD$563</f>
        <v>0</v>
      </c>
      <c r="BE595" s="161">
        <f>(SUMIF($E$14:$E$217,$O595,BE$14:BE$217))*('Discount Factors'!BE$15)-BE$563</f>
        <v>0</v>
      </c>
      <c r="BF595" s="161">
        <f>(SUMIF($E$14:$E$217,$O595,BF$14:BF$217))*('Discount Factors'!BF$15)-BF$563</f>
        <v>0</v>
      </c>
      <c r="BG595" s="161">
        <f>(SUMIF($E$14:$E$217,$O595,BG$14:BG$217))*('Discount Factors'!BG$15)-BG$563</f>
        <v>0</v>
      </c>
      <c r="BH595" s="161">
        <f>(SUMIF($E$14:$E$217,$O595,BH$14:BH$217))*('Discount Factors'!BH$15)-BH$563</f>
        <v>0</v>
      </c>
      <c r="BI595" s="161">
        <f>(SUMIF($E$14:$E$217,$O595,BI$14:BI$217))*('Discount Factors'!BI$15)-BI$563</f>
        <v>0</v>
      </c>
      <c r="BJ595" s="161">
        <f>(SUMIF($E$14:$E$217,$O595,BJ$14:BJ$217))*('Discount Factors'!BJ$15)-BJ$563</f>
        <v>0</v>
      </c>
      <c r="BK595" s="161">
        <f>(SUMIF($E$14:$E$217,$O595,BK$14:BK$217))*('Discount Factors'!BK$15)-BK$563</f>
        <v>0</v>
      </c>
      <c r="BL595" s="161">
        <f>(SUMIF($E$14:$E$217,$O595,BL$14:BL$217))*('Discount Factors'!BL$15)-BL$563</f>
        <v>0</v>
      </c>
      <c r="BM595" s="161">
        <f>(SUMIF($E$14:$E$217,$O595,BM$14:BM$217))*('Discount Factors'!BM$15)-BM$563</f>
        <v>0</v>
      </c>
      <c r="BN595" s="161">
        <f>(SUMIF($E$14:$E$217,$O595,BN$14:BN$217))*('Discount Factors'!BN$15)-BN$563</f>
        <v>0</v>
      </c>
      <c r="BO595" s="161">
        <f>(SUMIF($E$14:$E$217,$O595,BO$14:BO$217))*('Discount Factors'!BO$15)-BO$563</f>
        <v>0</v>
      </c>
      <c r="BP595" s="161">
        <f>(SUMIF($E$14:$E$217,$O595,BP$14:BP$217))*('Discount Factors'!BP$15)-BP$563</f>
        <v>0</v>
      </c>
      <c r="BQ595" s="161">
        <f>(SUMIF($E$14:$E$217,$O595,BQ$14:BQ$217))*('Discount Factors'!BQ$15)-BQ$563</f>
        <v>0</v>
      </c>
      <c r="BR595" s="161">
        <f>(SUMIF($E$14:$E$217,$O595,BR$14:BR$217))*('Discount Factors'!BR$15)-BR$563</f>
        <v>0</v>
      </c>
      <c r="BS595" s="161">
        <f>(SUMIF($E$14:$E$217,$O595,BS$14:BS$217))*('Discount Factors'!BS$15)-BS$563</f>
        <v>0</v>
      </c>
      <c r="BT595" s="161">
        <f>(SUMIF($E$14:$E$217,$O595,BT$14:BT$217))*('Discount Factors'!BT$15)-BT$563</f>
        <v>0</v>
      </c>
      <c r="BU595" s="161">
        <f>(SUMIF($E$14:$E$217,$O595,BU$14:BU$217))*('Discount Factors'!BU$15)-BU$563</f>
        <v>0</v>
      </c>
      <c r="BV595" s="161">
        <f>(SUMIF($E$14:$E$217,$O595,BV$14:BV$217))*('Discount Factors'!BV$15)-BV$563</f>
        <v>0</v>
      </c>
      <c r="BW595" s="161">
        <f>(SUMIF($E$14:$E$217,$O595,BW$14:BW$217))*('Discount Factors'!BW$15)-BW$563</f>
        <v>0</v>
      </c>
      <c r="BX595" s="161">
        <f>(SUMIF($E$14:$E$217,$O595,BX$14:BX$217))*('Discount Factors'!BX$15)-BX$563</f>
        <v>0</v>
      </c>
      <c r="BY595" s="161">
        <f>(SUMIF($E$14:$E$217,$O595,BY$14:BY$217))*('Discount Factors'!BY$15)-BY$563</f>
        <v>0</v>
      </c>
      <c r="BZ595" s="161">
        <f>(SUMIF($E$14:$E$217,$O595,BZ$14:BZ$217))*('Discount Factors'!BZ$15)-BZ$563</f>
        <v>0</v>
      </c>
      <c r="CA595" s="161">
        <f>(SUMIF($E$14:$E$217,$O595,CA$14:CA$217))*('Discount Factors'!CA$15)-CA$563</f>
        <v>0</v>
      </c>
      <c r="CB595" s="161">
        <f>(SUMIF($E$14:$E$217,$O595,CB$14:CB$217))*('Discount Factors'!CB$15)-CB$563</f>
        <v>0</v>
      </c>
      <c r="CC595" s="161">
        <f>(SUMIF($E$14:$E$217,$O595,CC$14:CC$217))*('Discount Factors'!CC$15)-CC$563</f>
        <v>0</v>
      </c>
      <c r="CD595" s="161">
        <f>(SUMIF($E$14:$E$217,$O595,CD$14:CD$217))*('Discount Factors'!CD$15)-CD$563</f>
        <v>0</v>
      </c>
      <c r="CE595" s="161">
        <f>(SUMIF($E$14:$E$217,$O595,CE$14:CE$217))*('Discount Factors'!CE$15)-CE$563</f>
        <v>0</v>
      </c>
      <c r="CF595" s="161">
        <f>(SUMIF($E$14:$E$217,$O595,CF$14:CF$217))*('Discount Factors'!CF$15)-CF$563</f>
        <v>0</v>
      </c>
      <c r="CG595" s="161">
        <f>(SUMIF($E$14:$E$217,$O595,CG$14:CG$217))*('Discount Factors'!CG$15)-CG$563</f>
        <v>0</v>
      </c>
      <c r="CH595" s="161">
        <f>(SUMIF($E$14:$E$217,$O595,CH$14:CH$217))*('Discount Factors'!CH$15)-CH$563</f>
        <v>0</v>
      </c>
      <c r="CI595" s="161">
        <f>(SUMIF($E$14:$E$217,$O595,CI$14:CI$217))*('Discount Factors'!CI$15)-CI$563</f>
        <v>0</v>
      </c>
      <c r="CJ595" s="161">
        <f>(SUMIF($E$14:$E$217,$O595,CJ$14:CJ$217))*('Discount Factors'!CJ$15)-CJ$563</f>
        <v>0</v>
      </c>
      <c r="CK595" s="161">
        <f>(SUMIF($E$14:$E$217,$O595,CK$14:CK$217))*('Discount Factors'!CK$15)-CK$563</f>
        <v>0</v>
      </c>
      <c r="CL595" s="161">
        <f>(SUMIF($E$14:$E$217,$O595,CL$14:CL$217))*('Discount Factors'!CL$15)-CL$563</f>
        <v>0</v>
      </c>
      <c r="CM595" s="161">
        <f>(SUMIF($E$14:$E$217,$O595,CM$14:CM$217))*('Discount Factors'!CM$15)-CM$563</f>
        <v>0</v>
      </c>
      <c r="CN595" s="161">
        <f>(SUMIF($E$14:$E$217,$O595,CN$14:CN$217))*('Discount Factors'!CN$15)-CN$563</f>
        <v>0</v>
      </c>
      <c r="CO595" s="161">
        <f>(SUMIF($E$14:$E$217,$O595,CO$14:CO$217))*('Discount Factors'!CO$15)-CO$563</f>
        <v>0</v>
      </c>
      <c r="CP595" s="161">
        <f>(SUMIF($E$14:$E$217,$O595,CP$14:CP$217))*('Discount Factors'!CP$15)-CP$563</f>
        <v>0</v>
      </c>
    </row>
    <row r="596" spans="1:94" x14ac:dyDescent="0.3">
      <c r="P596" s="161"/>
      <c r="Q596" s="161"/>
      <c r="R596" s="161"/>
      <c r="S596" s="161"/>
      <c r="T596" s="161"/>
      <c r="U596" s="161"/>
      <c r="V596" s="161"/>
      <c r="W596" s="161"/>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c r="AS596" s="161"/>
      <c r="AT596" s="161"/>
      <c r="AU596" s="161"/>
      <c r="AV596" s="161"/>
      <c r="AW596" s="161"/>
      <c r="AX596" s="161"/>
      <c r="AY596" s="161"/>
      <c r="AZ596" s="161"/>
      <c r="BA596" s="161"/>
      <c r="BB596" s="161"/>
      <c r="BC596" s="161"/>
      <c r="BD596" s="161"/>
      <c r="BE596" s="161"/>
      <c r="BF596" s="161"/>
      <c r="BG596" s="161"/>
      <c r="BH596" s="161"/>
      <c r="BI596" s="161"/>
      <c r="BJ596" s="161"/>
      <c r="BK596" s="161"/>
      <c r="BL596" s="161"/>
      <c r="BM596" s="161"/>
      <c r="BN596" s="161"/>
      <c r="BO596" s="161"/>
      <c r="BP596" s="161"/>
      <c r="BQ596" s="161"/>
      <c r="BR596" s="161"/>
      <c r="BS596" s="161"/>
      <c r="BT596" s="161"/>
      <c r="BU596" s="161"/>
      <c r="BV596" s="161"/>
      <c r="BW596" s="161"/>
      <c r="BX596" s="161"/>
      <c r="BY596" s="161"/>
      <c r="BZ596" s="161"/>
      <c r="CA596" s="161"/>
      <c r="CB596" s="161"/>
      <c r="CC596" s="161"/>
      <c r="CD596" s="161"/>
      <c r="CE596" s="161"/>
      <c r="CF596" s="161"/>
      <c r="CG596" s="161"/>
      <c r="CH596" s="161"/>
      <c r="CI596" s="161"/>
      <c r="CJ596" s="161"/>
      <c r="CK596" s="161"/>
      <c r="CL596" s="161"/>
      <c r="CM596" s="161"/>
      <c r="CN596" s="161"/>
      <c r="CO596" s="161"/>
      <c r="CP596" s="161"/>
    </row>
    <row r="597" spans="1:94" x14ac:dyDescent="0.3">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161"/>
      <c r="BB597" s="161"/>
      <c r="BC597" s="161"/>
      <c r="BD597" s="161"/>
      <c r="BE597" s="161"/>
      <c r="BF597" s="161"/>
      <c r="BG597" s="161"/>
      <c r="BH597" s="161"/>
      <c r="BI597" s="161"/>
      <c r="BJ597" s="161"/>
      <c r="BK597" s="161"/>
      <c r="BL597" s="161"/>
      <c r="BM597" s="161"/>
      <c r="BN597" s="161"/>
      <c r="BO597" s="161"/>
      <c r="BP597" s="161"/>
      <c r="BQ597" s="161"/>
      <c r="BR597" s="161"/>
      <c r="BS597" s="161"/>
      <c r="BT597" s="161"/>
      <c r="BU597" s="161"/>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row>
    <row r="598" spans="1:94" x14ac:dyDescent="0.3">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61"/>
      <c r="BK598" s="161"/>
      <c r="BL598" s="161"/>
      <c r="BM598" s="161"/>
      <c r="BN598" s="161"/>
      <c r="BO598" s="161"/>
      <c r="BP598" s="161"/>
      <c r="BQ598" s="161"/>
      <c r="BR598" s="161"/>
      <c r="BS598" s="161"/>
      <c r="BT598" s="161"/>
      <c r="BU598" s="161"/>
      <c r="BV598" s="161"/>
      <c r="BW598" s="161"/>
      <c r="BX598" s="161"/>
      <c r="BY598" s="161"/>
      <c r="BZ598" s="161"/>
      <c r="CA598" s="161"/>
      <c r="CB598" s="161"/>
      <c r="CC598" s="161"/>
      <c r="CD598" s="161"/>
      <c r="CE598" s="161"/>
      <c r="CF598" s="161"/>
      <c r="CG598" s="161"/>
      <c r="CH598" s="161"/>
      <c r="CI598" s="161"/>
      <c r="CJ598" s="161"/>
      <c r="CK598" s="161"/>
      <c r="CL598" s="161"/>
      <c r="CM598" s="161"/>
      <c r="CN598" s="161"/>
      <c r="CO598" s="161"/>
      <c r="CP598" s="161"/>
    </row>
    <row r="599" spans="1:94" x14ac:dyDescent="0.3">
      <c r="O599" s="2" t="str">
        <f>Lists!$B$13</f>
        <v>Option 9</v>
      </c>
      <c r="P599" s="161">
        <f>(SUMIF($E$14:$E$217,$O599,P$14:P$217))*('Discount Factors'!P$15)-P$563</f>
        <v>0</v>
      </c>
      <c r="Q599" s="161">
        <f>(SUMIF($E$14:$E$217,$O599,Q$14:Q$217))*('Discount Factors'!Q$15)-Q$563</f>
        <v>0</v>
      </c>
      <c r="R599" s="161">
        <f>(SUMIF($E$14:$E$217,$O599,R$14:R$217))*('Discount Factors'!R$15)-R$563</f>
        <v>0</v>
      </c>
      <c r="S599" s="161">
        <f>(SUMIF($E$14:$E$217,$O599,S$14:S$217))*('Discount Factors'!S$15)-S$563</f>
        <v>0</v>
      </c>
      <c r="T599" s="161">
        <f>(SUMIF($E$14:$E$217,$O599,T$14:T$217))*('Discount Factors'!T$15)-T$563</f>
        <v>0</v>
      </c>
      <c r="U599" s="161">
        <f>(SUMIF($E$14:$E$217,$O599,U$14:U$217))*('Discount Factors'!U$15)-U$563</f>
        <v>0</v>
      </c>
      <c r="V599" s="161">
        <f>(SUMIF($E$14:$E$217,$O599,V$14:V$217))*('Discount Factors'!V$15)-V$563</f>
        <v>0</v>
      </c>
      <c r="W599" s="161">
        <f>(SUMIF($E$14:$E$217,$O599,W$14:W$217))*('Discount Factors'!W$15)-W$563</f>
        <v>0</v>
      </c>
      <c r="X599" s="161">
        <f>(SUMIF($E$14:$E$217,$O599,X$14:X$217))*('Discount Factors'!X$15)-X$563</f>
        <v>0</v>
      </c>
      <c r="Y599" s="161">
        <f>(SUMIF($E$14:$E$217,$O599,Y$14:Y$217))*('Discount Factors'!Y$15)-Y$563</f>
        <v>0</v>
      </c>
      <c r="Z599" s="161">
        <f>(SUMIF($E$14:$E$217,$O599,Z$14:Z$217))*('Discount Factors'!Z$15)-Z$563</f>
        <v>0</v>
      </c>
      <c r="AA599" s="161">
        <f>(SUMIF($E$14:$E$217,$O599,AA$14:AA$217))*('Discount Factors'!AA$15)-AA$563</f>
        <v>0</v>
      </c>
      <c r="AB599" s="161">
        <f>(SUMIF($E$14:$E$217,$O599,AB$14:AB$217))*('Discount Factors'!AB$15)-AB$563</f>
        <v>0</v>
      </c>
      <c r="AC599" s="161">
        <f>(SUMIF($E$14:$E$217,$O599,AC$14:AC$217))*('Discount Factors'!AC$15)-AC$563</f>
        <v>0</v>
      </c>
      <c r="AD599" s="161">
        <f>(SUMIF($E$14:$E$217,$O599,AD$14:AD$217))*('Discount Factors'!AD$15)-AD$563</f>
        <v>0</v>
      </c>
      <c r="AE599" s="161">
        <f>(SUMIF($E$14:$E$217,$O599,AE$14:AE$217))*('Discount Factors'!AE$15)-AE$563</f>
        <v>0</v>
      </c>
      <c r="AF599" s="161">
        <f>(SUMIF($E$14:$E$217,$O599,AF$14:AF$217))*('Discount Factors'!AF$15)-AF$563</f>
        <v>0</v>
      </c>
      <c r="AG599" s="161">
        <f>(SUMIF($E$14:$E$217,$O599,AG$14:AG$217))*('Discount Factors'!AG$15)-AG$563</f>
        <v>0</v>
      </c>
      <c r="AH599" s="161">
        <f>(SUMIF($E$14:$E$217,$O599,AH$14:AH$217))*('Discount Factors'!AH$15)-AH$563</f>
        <v>0</v>
      </c>
      <c r="AI599" s="161">
        <f>(SUMIF($E$14:$E$217,$O599,AI$14:AI$217))*('Discount Factors'!AI$15)-AI$563</f>
        <v>0</v>
      </c>
      <c r="AJ599" s="161">
        <f>(SUMIF($E$14:$E$217,$O599,AJ$14:AJ$217))*('Discount Factors'!AJ$15)-AJ$563</f>
        <v>0</v>
      </c>
      <c r="AK599" s="161">
        <f>(SUMIF($E$14:$E$217,$O599,AK$14:AK$217))*('Discount Factors'!AK$15)-AK$563</f>
        <v>0</v>
      </c>
      <c r="AL599" s="161">
        <f>(SUMIF($E$14:$E$217,$O599,AL$14:AL$217))*('Discount Factors'!AL$15)-AL$563</f>
        <v>0</v>
      </c>
      <c r="AM599" s="161">
        <f>(SUMIF($E$14:$E$217,$O599,AM$14:AM$217))*('Discount Factors'!AM$15)-AM$563</f>
        <v>0</v>
      </c>
      <c r="AN599" s="161">
        <f>(SUMIF($E$14:$E$217,$O599,AN$14:AN$217))*('Discount Factors'!AN$15)-AN$563</f>
        <v>0</v>
      </c>
      <c r="AO599" s="161">
        <f>(SUMIF($E$14:$E$217,$O599,AO$14:AO$217))*('Discount Factors'!AO$15)-AO$563</f>
        <v>0</v>
      </c>
      <c r="AP599" s="161">
        <f>(SUMIF($E$14:$E$217,$O599,AP$14:AP$217))*('Discount Factors'!AP$15)-AP$563</f>
        <v>0</v>
      </c>
      <c r="AQ599" s="161">
        <f>(SUMIF($E$14:$E$217,$O599,AQ$14:AQ$217))*('Discount Factors'!AQ$15)-AQ$563</f>
        <v>0</v>
      </c>
      <c r="AR599" s="161">
        <f>(SUMIF($E$14:$E$217,$O599,AR$14:AR$217))*('Discount Factors'!AR$15)-AR$563</f>
        <v>0</v>
      </c>
      <c r="AS599" s="161">
        <f>(SUMIF($E$14:$E$217,$O599,AS$14:AS$217))*('Discount Factors'!AS$15)-AS$563</f>
        <v>0</v>
      </c>
      <c r="AT599" s="161">
        <f>(SUMIF($E$14:$E$217,$O599,AT$14:AT$217))*('Discount Factors'!AT$15)-AT$563</f>
        <v>0</v>
      </c>
      <c r="AU599" s="161">
        <f>(SUMIF($E$14:$E$217,$O599,AU$14:AU$217))*('Discount Factors'!AU$15)-AU$563</f>
        <v>0</v>
      </c>
      <c r="AV599" s="161">
        <f>(SUMIF($E$14:$E$217,$O599,AV$14:AV$217))*('Discount Factors'!AV$15)-AV$563</f>
        <v>0</v>
      </c>
      <c r="AW599" s="161">
        <f>(SUMIF($E$14:$E$217,$O599,AW$14:AW$217))*('Discount Factors'!AW$15)-AW$563</f>
        <v>0</v>
      </c>
      <c r="AX599" s="161">
        <f>(SUMIF($E$14:$E$217,$O599,AX$14:AX$217))*('Discount Factors'!AX$15)-AX$563</f>
        <v>0</v>
      </c>
      <c r="AY599" s="161">
        <f>(SUMIF($E$14:$E$217,$O599,AY$14:AY$217))*('Discount Factors'!AY$15)-AY$563</f>
        <v>0</v>
      </c>
      <c r="AZ599" s="161">
        <f>(SUMIF($E$14:$E$217,$O599,AZ$14:AZ$217))*('Discount Factors'!AZ$15)-AZ$563</f>
        <v>0</v>
      </c>
      <c r="BA599" s="161">
        <f>(SUMIF($E$14:$E$217,$O599,BA$14:BA$217))*('Discount Factors'!BA$15)-BA$563</f>
        <v>0</v>
      </c>
      <c r="BB599" s="161">
        <f>(SUMIF($E$14:$E$217,$O599,BB$14:BB$217))*('Discount Factors'!BB$15)-BB$563</f>
        <v>0</v>
      </c>
      <c r="BC599" s="161">
        <f>(SUMIF($E$14:$E$217,$O599,BC$14:BC$217))*('Discount Factors'!BC$15)-BC$563</f>
        <v>0</v>
      </c>
      <c r="BD599" s="161">
        <f>(SUMIF($E$14:$E$217,$O599,BD$14:BD$217))*('Discount Factors'!BD$15)-BD$563</f>
        <v>0</v>
      </c>
      <c r="BE599" s="161">
        <f>(SUMIF($E$14:$E$217,$O599,BE$14:BE$217))*('Discount Factors'!BE$15)-BE$563</f>
        <v>0</v>
      </c>
      <c r="BF599" s="161">
        <f>(SUMIF($E$14:$E$217,$O599,BF$14:BF$217))*('Discount Factors'!BF$15)-BF$563</f>
        <v>0</v>
      </c>
      <c r="BG599" s="161">
        <f>(SUMIF($E$14:$E$217,$O599,BG$14:BG$217))*('Discount Factors'!BG$15)-BG$563</f>
        <v>0</v>
      </c>
      <c r="BH599" s="161">
        <f>(SUMIF($E$14:$E$217,$O599,BH$14:BH$217))*('Discount Factors'!BH$15)-BH$563</f>
        <v>0</v>
      </c>
      <c r="BI599" s="161">
        <f>(SUMIF($E$14:$E$217,$O599,BI$14:BI$217))*('Discount Factors'!BI$15)-BI$563</f>
        <v>0</v>
      </c>
      <c r="BJ599" s="161">
        <f>(SUMIF($E$14:$E$217,$O599,BJ$14:BJ$217))*('Discount Factors'!BJ$15)-BJ$563</f>
        <v>0</v>
      </c>
      <c r="BK599" s="161">
        <f>(SUMIF($E$14:$E$217,$O599,BK$14:BK$217))*('Discount Factors'!BK$15)-BK$563</f>
        <v>0</v>
      </c>
      <c r="BL599" s="161">
        <f>(SUMIF($E$14:$E$217,$O599,BL$14:BL$217))*('Discount Factors'!BL$15)-BL$563</f>
        <v>0</v>
      </c>
      <c r="BM599" s="161">
        <f>(SUMIF($E$14:$E$217,$O599,BM$14:BM$217))*('Discount Factors'!BM$15)-BM$563</f>
        <v>0</v>
      </c>
      <c r="BN599" s="161">
        <f>(SUMIF($E$14:$E$217,$O599,BN$14:BN$217))*('Discount Factors'!BN$15)-BN$563</f>
        <v>0</v>
      </c>
      <c r="BO599" s="161">
        <f>(SUMIF($E$14:$E$217,$O599,BO$14:BO$217))*('Discount Factors'!BO$15)-BO$563</f>
        <v>0</v>
      </c>
      <c r="BP599" s="161">
        <f>(SUMIF($E$14:$E$217,$O599,BP$14:BP$217))*('Discount Factors'!BP$15)-BP$563</f>
        <v>0</v>
      </c>
      <c r="BQ599" s="161">
        <f>(SUMIF($E$14:$E$217,$O599,BQ$14:BQ$217))*('Discount Factors'!BQ$15)-BQ$563</f>
        <v>0</v>
      </c>
      <c r="BR599" s="161">
        <f>(SUMIF($E$14:$E$217,$O599,BR$14:BR$217))*('Discount Factors'!BR$15)-BR$563</f>
        <v>0</v>
      </c>
      <c r="BS599" s="161">
        <f>(SUMIF($E$14:$E$217,$O599,BS$14:BS$217))*('Discount Factors'!BS$15)-BS$563</f>
        <v>0</v>
      </c>
      <c r="BT599" s="161">
        <f>(SUMIF($E$14:$E$217,$O599,BT$14:BT$217))*('Discount Factors'!BT$15)-BT$563</f>
        <v>0</v>
      </c>
      <c r="BU599" s="161">
        <f>(SUMIF($E$14:$E$217,$O599,BU$14:BU$217))*('Discount Factors'!BU$15)-BU$563</f>
        <v>0</v>
      </c>
      <c r="BV599" s="161">
        <f>(SUMIF($E$14:$E$217,$O599,BV$14:BV$217))*('Discount Factors'!BV$15)-BV$563</f>
        <v>0</v>
      </c>
      <c r="BW599" s="161">
        <f>(SUMIF($E$14:$E$217,$O599,BW$14:BW$217))*('Discount Factors'!BW$15)-BW$563</f>
        <v>0</v>
      </c>
      <c r="BX599" s="161">
        <f>(SUMIF($E$14:$E$217,$O599,BX$14:BX$217))*('Discount Factors'!BX$15)-BX$563</f>
        <v>0</v>
      </c>
      <c r="BY599" s="161">
        <f>(SUMIF($E$14:$E$217,$O599,BY$14:BY$217))*('Discount Factors'!BY$15)-BY$563</f>
        <v>0</v>
      </c>
      <c r="BZ599" s="161">
        <f>(SUMIF($E$14:$E$217,$O599,BZ$14:BZ$217))*('Discount Factors'!BZ$15)-BZ$563</f>
        <v>0</v>
      </c>
      <c r="CA599" s="161">
        <f>(SUMIF($E$14:$E$217,$O599,CA$14:CA$217))*('Discount Factors'!CA$15)-CA$563</f>
        <v>0</v>
      </c>
      <c r="CB599" s="161">
        <f>(SUMIF($E$14:$E$217,$O599,CB$14:CB$217))*('Discount Factors'!CB$15)-CB$563</f>
        <v>0</v>
      </c>
      <c r="CC599" s="161">
        <f>(SUMIF($E$14:$E$217,$O599,CC$14:CC$217))*('Discount Factors'!CC$15)-CC$563</f>
        <v>0</v>
      </c>
      <c r="CD599" s="161">
        <f>(SUMIF($E$14:$E$217,$O599,CD$14:CD$217))*('Discount Factors'!CD$15)-CD$563</f>
        <v>0</v>
      </c>
      <c r="CE599" s="161">
        <f>(SUMIF($E$14:$E$217,$O599,CE$14:CE$217))*('Discount Factors'!CE$15)-CE$563</f>
        <v>0</v>
      </c>
      <c r="CF599" s="161">
        <f>(SUMIF($E$14:$E$217,$O599,CF$14:CF$217))*('Discount Factors'!CF$15)-CF$563</f>
        <v>0</v>
      </c>
      <c r="CG599" s="161">
        <f>(SUMIF($E$14:$E$217,$O599,CG$14:CG$217))*('Discount Factors'!CG$15)-CG$563</f>
        <v>0</v>
      </c>
      <c r="CH599" s="161">
        <f>(SUMIF($E$14:$E$217,$O599,CH$14:CH$217))*('Discount Factors'!CH$15)-CH$563</f>
        <v>0</v>
      </c>
      <c r="CI599" s="161">
        <f>(SUMIF($E$14:$E$217,$O599,CI$14:CI$217))*('Discount Factors'!CI$15)-CI$563</f>
        <v>0</v>
      </c>
      <c r="CJ599" s="161">
        <f>(SUMIF($E$14:$E$217,$O599,CJ$14:CJ$217))*('Discount Factors'!CJ$15)-CJ$563</f>
        <v>0</v>
      </c>
      <c r="CK599" s="161">
        <f>(SUMIF($E$14:$E$217,$O599,CK$14:CK$217))*('Discount Factors'!CK$15)-CK$563</f>
        <v>0</v>
      </c>
      <c r="CL599" s="161">
        <f>(SUMIF($E$14:$E$217,$O599,CL$14:CL$217))*('Discount Factors'!CL$15)-CL$563</f>
        <v>0</v>
      </c>
      <c r="CM599" s="161">
        <f>(SUMIF($E$14:$E$217,$O599,CM$14:CM$217))*('Discount Factors'!CM$15)-CM$563</f>
        <v>0</v>
      </c>
      <c r="CN599" s="161">
        <f>(SUMIF($E$14:$E$217,$O599,CN$14:CN$217))*('Discount Factors'!CN$15)-CN$563</f>
        <v>0</v>
      </c>
      <c r="CO599" s="161">
        <f>(SUMIF($E$14:$E$217,$O599,CO$14:CO$217))*('Discount Factors'!CO$15)-CO$563</f>
        <v>0</v>
      </c>
      <c r="CP599" s="161">
        <f>(SUMIF($E$14:$E$217,$O599,CP$14:CP$217))*('Discount Factors'!CP$15)-CP$563</f>
        <v>0</v>
      </c>
    </row>
    <row r="600" spans="1:94" x14ac:dyDescent="0.3">
      <c r="P600" s="161"/>
      <c r="Q600" s="161"/>
      <c r="R600" s="161"/>
      <c r="S600" s="161"/>
      <c r="T600" s="161"/>
      <c r="U600" s="161"/>
      <c r="V600" s="161"/>
      <c r="W600" s="161"/>
      <c r="X600" s="161"/>
      <c r="Y600" s="161"/>
      <c r="Z600" s="161"/>
      <c r="AA600" s="161"/>
      <c r="AB600" s="161"/>
      <c r="AC600" s="161"/>
      <c r="AD600" s="161"/>
      <c r="AE600" s="161"/>
      <c r="AF600" s="161"/>
      <c r="AG600" s="161"/>
      <c r="AH600" s="161"/>
      <c r="AI600" s="161"/>
      <c r="AJ600" s="161"/>
      <c r="AK600" s="161"/>
      <c r="AL600" s="161"/>
      <c r="AM600" s="161"/>
      <c r="AN600" s="161"/>
      <c r="AO600" s="161"/>
      <c r="AP600" s="161"/>
      <c r="AQ600" s="161"/>
      <c r="AR600" s="161"/>
      <c r="AS600" s="161"/>
      <c r="AT600" s="161"/>
      <c r="AU600" s="161"/>
      <c r="AV600" s="161"/>
      <c r="AW600" s="161"/>
      <c r="AX600" s="161"/>
      <c r="AY600" s="161"/>
      <c r="AZ600" s="161"/>
      <c r="BA600" s="161"/>
      <c r="BB600" s="161"/>
      <c r="BC600" s="161"/>
      <c r="BD600" s="161"/>
      <c r="BE600" s="161"/>
      <c r="BF600" s="161"/>
      <c r="BG600" s="161"/>
      <c r="BH600" s="161"/>
      <c r="BI600" s="161"/>
      <c r="BJ600" s="161"/>
      <c r="BK600" s="161"/>
      <c r="BL600" s="161"/>
      <c r="BM600" s="161"/>
      <c r="BN600" s="161"/>
      <c r="BO600" s="161"/>
      <c r="BP600" s="161"/>
      <c r="BQ600" s="161"/>
      <c r="BR600" s="161"/>
      <c r="BS600" s="161"/>
      <c r="BT600" s="161"/>
      <c r="BU600" s="161"/>
      <c r="BV600" s="161"/>
      <c r="BW600" s="161"/>
      <c r="BX600" s="161"/>
      <c r="BY600" s="161"/>
      <c r="BZ600" s="161"/>
      <c r="CA600" s="161"/>
      <c r="CB600" s="161"/>
      <c r="CC600" s="161"/>
      <c r="CD600" s="161"/>
      <c r="CE600" s="161"/>
      <c r="CF600" s="161"/>
      <c r="CG600" s="161"/>
      <c r="CH600" s="161"/>
      <c r="CI600" s="161"/>
      <c r="CJ600" s="161"/>
      <c r="CK600" s="161"/>
      <c r="CL600" s="161"/>
      <c r="CM600" s="161"/>
      <c r="CN600" s="161"/>
      <c r="CO600" s="161"/>
      <c r="CP600" s="161"/>
    </row>
    <row r="601" spans="1:94" x14ac:dyDescent="0.3">
      <c r="P601" s="161"/>
      <c r="Q601" s="161"/>
      <c r="R601" s="161"/>
      <c r="S601" s="161"/>
      <c r="T601" s="161"/>
      <c r="U601" s="161"/>
      <c r="V601" s="161"/>
      <c r="W601" s="161"/>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c r="AS601" s="161"/>
      <c r="AT601" s="161"/>
      <c r="AU601" s="161"/>
      <c r="AV601" s="161"/>
      <c r="AW601" s="161"/>
      <c r="AX601" s="161"/>
      <c r="AY601" s="161"/>
      <c r="AZ601" s="161"/>
      <c r="BA601" s="161"/>
      <c r="BB601" s="161"/>
      <c r="BC601" s="161"/>
      <c r="BD601" s="161"/>
      <c r="BE601" s="161"/>
      <c r="BF601" s="161"/>
      <c r="BG601" s="161"/>
      <c r="BH601" s="161"/>
      <c r="BI601" s="161"/>
      <c r="BJ601" s="161"/>
      <c r="BK601" s="161"/>
      <c r="BL601" s="161"/>
      <c r="BM601" s="161"/>
      <c r="BN601" s="161"/>
      <c r="BO601" s="161"/>
      <c r="BP601" s="161"/>
      <c r="BQ601" s="161"/>
      <c r="BR601" s="161"/>
      <c r="BS601" s="161"/>
      <c r="BT601" s="161"/>
      <c r="BU601" s="161"/>
      <c r="BV601" s="161"/>
      <c r="BW601" s="161"/>
      <c r="BX601" s="161"/>
      <c r="BY601" s="161"/>
      <c r="BZ601" s="161"/>
      <c r="CA601" s="161"/>
      <c r="CB601" s="161"/>
      <c r="CC601" s="161"/>
      <c r="CD601" s="161"/>
      <c r="CE601" s="161"/>
      <c r="CF601" s="161"/>
      <c r="CG601" s="161"/>
      <c r="CH601" s="161"/>
      <c r="CI601" s="161"/>
      <c r="CJ601" s="161"/>
      <c r="CK601" s="161"/>
      <c r="CL601" s="161"/>
      <c r="CM601" s="161"/>
      <c r="CN601" s="161"/>
      <c r="CO601" s="161"/>
      <c r="CP601" s="161"/>
    </row>
    <row r="602" spans="1:94" x14ac:dyDescent="0.3">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1"/>
      <c r="AY602" s="161"/>
      <c r="AZ602" s="161"/>
      <c r="BA602" s="161"/>
      <c r="BB602" s="161"/>
      <c r="BC602" s="161"/>
      <c r="BD602" s="161"/>
      <c r="BE602" s="161"/>
      <c r="BF602" s="161"/>
      <c r="BG602" s="161"/>
      <c r="BH602" s="161"/>
      <c r="BI602" s="161"/>
      <c r="BJ602" s="161"/>
      <c r="BK602" s="161"/>
      <c r="BL602" s="161"/>
      <c r="BM602" s="161"/>
      <c r="BN602" s="161"/>
      <c r="BO602" s="161"/>
      <c r="BP602" s="161"/>
      <c r="BQ602" s="161"/>
      <c r="BR602" s="161"/>
      <c r="BS602" s="161"/>
      <c r="BT602" s="161"/>
      <c r="BU602" s="161"/>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row>
    <row r="603" spans="1:94" x14ac:dyDescent="0.3">
      <c r="O603" s="2" t="str">
        <f>Lists!$B$14</f>
        <v>Option 10</v>
      </c>
      <c r="P603" s="161">
        <f>(SUMIF($E$14:$E$217,$O603,P$14:P$217))*('Discount Factors'!P$15)-P$563</f>
        <v>0</v>
      </c>
      <c r="Q603" s="161">
        <f>(SUMIF($E$14:$E$217,$O603,Q$14:Q$217))*('Discount Factors'!Q$15)-Q$563</f>
        <v>0</v>
      </c>
      <c r="R603" s="161">
        <f>(SUMIF($E$14:$E$217,$O603,R$14:R$217))*('Discount Factors'!R$15)-R$563</f>
        <v>0</v>
      </c>
      <c r="S603" s="161">
        <f>(SUMIF($E$14:$E$217,$O603,S$14:S$217))*('Discount Factors'!S$15)-S$563</f>
        <v>0</v>
      </c>
      <c r="T603" s="161">
        <f>(SUMIF($E$14:$E$217,$O603,T$14:T$217))*('Discount Factors'!T$15)-T$563</f>
        <v>0</v>
      </c>
      <c r="U603" s="161">
        <f>(SUMIF($E$14:$E$217,$O603,U$14:U$217))*('Discount Factors'!U$15)-U$563</f>
        <v>0</v>
      </c>
      <c r="V603" s="161">
        <f>(SUMIF($E$14:$E$217,$O603,V$14:V$217))*('Discount Factors'!V$15)-V$563</f>
        <v>0</v>
      </c>
      <c r="W603" s="161">
        <f>(SUMIF($E$14:$E$217,$O603,W$14:W$217))*('Discount Factors'!W$15)-W$563</f>
        <v>0</v>
      </c>
      <c r="X603" s="161">
        <f>(SUMIF($E$14:$E$217,$O603,X$14:X$217))*('Discount Factors'!X$15)-X$563</f>
        <v>0</v>
      </c>
      <c r="Y603" s="161">
        <f>(SUMIF($E$14:$E$217,$O603,Y$14:Y$217))*('Discount Factors'!Y$15)-Y$563</f>
        <v>0</v>
      </c>
      <c r="Z603" s="161">
        <f>(SUMIF($E$14:$E$217,$O603,Z$14:Z$217))*('Discount Factors'!Z$15)-Z$563</f>
        <v>0</v>
      </c>
      <c r="AA603" s="161">
        <f>(SUMIF($E$14:$E$217,$O603,AA$14:AA$217))*('Discount Factors'!AA$15)-AA$563</f>
        <v>0</v>
      </c>
      <c r="AB603" s="161">
        <f>(SUMIF($E$14:$E$217,$O603,AB$14:AB$217))*('Discount Factors'!AB$15)-AB$563</f>
        <v>0</v>
      </c>
      <c r="AC603" s="161">
        <f>(SUMIF($E$14:$E$217,$O603,AC$14:AC$217))*('Discount Factors'!AC$15)-AC$563</f>
        <v>0</v>
      </c>
      <c r="AD603" s="161">
        <f>(SUMIF($E$14:$E$217,$O603,AD$14:AD$217))*('Discount Factors'!AD$15)-AD$563</f>
        <v>0</v>
      </c>
      <c r="AE603" s="161">
        <f>(SUMIF($E$14:$E$217,$O603,AE$14:AE$217))*('Discount Factors'!AE$15)-AE$563</f>
        <v>0</v>
      </c>
      <c r="AF603" s="161">
        <f>(SUMIF($E$14:$E$217,$O603,AF$14:AF$217))*('Discount Factors'!AF$15)-AF$563</f>
        <v>0</v>
      </c>
      <c r="AG603" s="161">
        <f>(SUMIF($E$14:$E$217,$O603,AG$14:AG$217))*('Discount Factors'!AG$15)-AG$563</f>
        <v>0</v>
      </c>
      <c r="AH603" s="161">
        <f>(SUMIF($E$14:$E$217,$O603,AH$14:AH$217))*('Discount Factors'!AH$15)-AH$563</f>
        <v>0</v>
      </c>
      <c r="AI603" s="161">
        <f>(SUMIF($E$14:$E$217,$O603,AI$14:AI$217))*('Discount Factors'!AI$15)-AI$563</f>
        <v>0</v>
      </c>
      <c r="AJ603" s="161">
        <f>(SUMIF($E$14:$E$217,$O603,AJ$14:AJ$217))*('Discount Factors'!AJ$15)-AJ$563</f>
        <v>0</v>
      </c>
      <c r="AK603" s="161">
        <f>(SUMIF($E$14:$E$217,$O603,AK$14:AK$217))*('Discount Factors'!AK$15)-AK$563</f>
        <v>0</v>
      </c>
      <c r="AL603" s="161">
        <f>(SUMIF($E$14:$E$217,$O603,AL$14:AL$217))*('Discount Factors'!AL$15)-AL$563</f>
        <v>0</v>
      </c>
      <c r="AM603" s="161">
        <f>(SUMIF($E$14:$E$217,$O603,AM$14:AM$217))*('Discount Factors'!AM$15)-AM$563</f>
        <v>0</v>
      </c>
      <c r="AN603" s="161">
        <f>(SUMIF($E$14:$E$217,$O603,AN$14:AN$217))*('Discount Factors'!AN$15)-AN$563</f>
        <v>0</v>
      </c>
      <c r="AO603" s="161">
        <f>(SUMIF($E$14:$E$217,$O603,AO$14:AO$217))*('Discount Factors'!AO$15)-AO$563</f>
        <v>0</v>
      </c>
      <c r="AP603" s="161">
        <f>(SUMIF($E$14:$E$217,$O603,AP$14:AP$217))*('Discount Factors'!AP$15)-AP$563</f>
        <v>0</v>
      </c>
      <c r="AQ603" s="161">
        <f>(SUMIF($E$14:$E$217,$O603,AQ$14:AQ$217))*('Discount Factors'!AQ$15)-AQ$563</f>
        <v>0</v>
      </c>
      <c r="AR603" s="161">
        <f>(SUMIF($E$14:$E$217,$O603,AR$14:AR$217))*('Discount Factors'!AR$15)-AR$563</f>
        <v>0</v>
      </c>
      <c r="AS603" s="161">
        <f>(SUMIF($E$14:$E$217,$O603,AS$14:AS$217))*('Discount Factors'!AS$15)-AS$563</f>
        <v>0</v>
      </c>
      <c r="AT603" s="161">
        <f>(SUMIF($E$14:$E$217,$O603,AT$14:AT$217))*('Discount Factors'!AT$15)-AT$563</f>
        <v>0</v>
      </c>
      <c r="AU603" s="161">
        <f>(SUMIF($E$14:$E$217,$O603,AU$14:AU$217))*('Discount Factors'!AU$15)-AU$563</f>
        <v>0</v>
      </c>
      <c r="AV603" s="161">
        <f>(SUMIF($E$14:$E$217,$O603,AV$14:AV$217))*('Discount Factors'!AV$15)-AV$563</f>
        <v>0</v>
      </c>
      <c r="AW603" s="161">
        <f>(SUMIF($E$14:$E$217,$O603,AW$14:AW$217))*('Discount Factors'!AW$15)-AW$563</f>
        <v>0</v>
      </c>
      <c r="AX603" s="161">
        <f>(SUMIF($E$14:$E$217,$O603,AX$14:AX$217))*('Discount Factors'!AX$15)-AX$563</f>
        <v>0</v>
      </c>
      <c r="AY603" s="161">
        <f>(SUMIF($E$14:$E$217,$O603,AY$14:AY$217))*('Discount Factors'!AY$15)-AY$563</f>
        <v>0</v>
      </c>
      <c r="AZ603" s="161">
        <f>(SUMIF($E$14:$E$217,$O603,AZ$14:AZ$217))*('Discount Factors'!AZ$15)-AZ$563</f>
        <v>0</v>
      </c>
      <c r="BA603" s="161">
        <f>(SUMIF($E$14:$E$217,$O603,BA$14:BA$217))*('Discount Factors'!BA$15)-BA$563</f>
        <v>0</v>
      </c>
      <c r="BB603" s="161">
        <f>(SUMIF($E$14:$E$217,$O603,BB$14:BB$217))*('Discount Factors'!BB$15)-BB$563</f>
        <v>0</v>
      </c>
      <c r="BC603" s="161">
        <f>(SUMIF($E$14:$E$217,$O603,BC$14:BC$217))*('Discount Factors'!BC$15)-BC$563</f>
        <v>0</v>
      </c>
      <c r="BD603" s="161">
        <f>(SUMIF($E$14:$E$217,$O603,BD$14:BD$217))*('Discount Factors'!BD$15)-BD$563</f>
        <v>0</v>
      </c>
      <c r="BE603" s="161">
        <f>(SUMIF($E$14:$E$217,$O603,BE$14:BE$217))*('Discount Factors'!BE$15)-BE$563</f>
        <v>0</v>
      </c>
      <c r="BF603" s="161">
        <f>(SUMIF($E$14:$E$217,$O603,BF$14:BF$217))*('Discount Factors'!BF$15)-BF$563</f>
        <v>0</v>
      </c>
      <c r="BG603" s="161">
        <f>(SUMIF($E$14:$E$217,$O603,BG$14:BG$217))*('Discount Factors'!BG$15)-BG$563</f>
        <v>0</v>
      </c>
      <c r="BH603" s="161">
        <f>(SUMIF($E$14:$E$217,$O603,BH$14:BH$217))*('Discount Factors'!BH$15)-BH$563</f>
        <v>0</v>
      </c>
      <c r="BI603" s="161">
        <f>(SUMIF($E$14:$E$217,$O603,BI$14:BI$217))*('Discount Factors'!BI$15)-BI$563</f>
        <v>0</v>
      </c>
      <c r="BJ603" s="161">
        <f>(SUMIF($E$14:$E$217,$O603,BJ$14:BJ$217))*('Discount Factors'!BJ$15)-BJ$563</f>
        <v>0</v>
      </c>
      <c r="BK603" s="161">
        <f>(SUMIF($E$14:$E$217,$O603,BK$14:BK$217))*('Discount Factors'!BK$15)-BK$563</f>
        <v>0</v>
      </c>
      <c r="BL603" s="161">
        <f>(SUMIF($E$14:$E$217,$O603,BL$14:BL$217))*('Discount Factors'!BL$15)-BL$563</f>
        <v>0</v>
      </c>
      <c r="BM603" s="161">
        <f>(SUMIF($E$14:$E$217,$O603,BM$14:BM$217))*('Discount Factors'!BM$15)-BM$563</f>
        <v>0</v>
      </c>
      <c r="BN603" s="161">
        <f>(SUMIF($E$14:$E$217,$O603,BN$14:BN$217))*('Discount Factors'!BN$15)-BN$563</f>
        <v>0</v>
      </c>
      <c r="BO603" s="161">
        <f>(SUMIF($E$14:$E$217,$O603,BO$14:BO$217))*('Discount Factors'!BO$15)-BO$563</f>
        <v>0</v>
      </c>
      <c r="BP603" s="161">
        <f>(SUMIF($E$14:$E$217,$O603,BP$14:BP$217))*('Discount Factors'!BP$15)-BP$563</f>
        <v>0</v>
      </c>
      <c r="BQ603" s="161">
        <f>(SUMIF($E$14:$E$217,$O603,BQ$14:BQ$217))*('Discount Factors'!BQ$15)-BQ$563</f>
        <v>0</v>
      </c>
      <c r="BR603" s="161">
        <f>(SUMIF($E$14:$E$217,$O603,BR$14:BR$217))*('Discount Factors'!BR$15)-BR$563</f>
        <v>0</v>
      </c>
      <c r="BS603" s="161">
        <f>(SUMIF($E$14:$E$217,$O603,BS$14:BS$217))*('Discount Factors'!BS$15)-BS$563</f>
        <v>0</v>
      </c>
      <c r="BT603" s="161">
        <f>(SUMIF($E$14:$E$217,$O603,BT$14:BT$217))*('Discount Factors'!BT$15)-BT$563</f>
        <v>0</v>
      </c>
      <c r="BU603" s="161">
        <f>(SUMIF($E$14:$E$217,$O603,BU$14:BU$217))*('Discount Factors'!BU$15)-BU$563</f>
        <v>0</v>
      </c>
      <c r="BV603" s="161">
        <f>(SUMIF($E$14:$E$217,$O603,BV$14:BV$217))*('Discount Factors'!BV$15)-BV$563</f>
        <v>0</v>
      </c>
      <c r="BW603" s="161">
        <f>(SUMIF($E$14:$E$217,$O603,BW$14:BW$217))*('Discount Factors'!BW$15)-BW$563</f>
        <v>0</v>
      </c>
      <c r="BX603" s="161">
        <f>(SUMIF($E$14:$E$217,$O603,BX$14:BX$217))*('Discount Factors'!BX$15)-BX$563</f>
        <v>0</v>
      </c>
      <c r="BY603" s="161">
        <f>(SUMIF($E$14:$E$217,$O603,BY$14:BY$217))*('Discount Factors'!BY$15)-BY$563</f>
        <v>0</v>
      </c>
      <c r="BZ603" s="161">
        <f>(SUMIF($E$14:$E$217,$O603,BZ$14:BZ$217))*('Discount Factors'!BZ$15)-BZ$563</f>
        <v>0</v>
      </c>
      <c r="CA603" s="161">
        <f>(SUMIF($E$14:$E$217,$O603,CA$14:CA$217))*('Discount Factors'!CA$15)-CA$563</f>
        <v>0</v>
      </c>
      <c r="CB603" s="161">
        <f>(SUMIF($E$14:$E$217,$O603,CB$14:CB$217))*('Discount Factors'!CB$15)-CB$563</f>
        <v>0</v>
      </c>
      <c r="CC603" s="161">
        <f>(SUMIF($E$14:$E$217,$O603,CC$14:CC$217))*('Discount Factors'!CC$15)-CC$563</f>
        <v>0</v>
      </c>
      <c r="CD603" s="161">
        <f>(SUMIF($E$14:$E$217,$O603,CD$14:CD$217))*('Discount Factors'!CD$15)-CD$563</f>
        <v>0</v>
      </c>
      <c r="CE603" s="161">
        <f>(SUMIF($E$14:$E$217,$O603,CE$14:CE$217))*('Discount Factors'!CE$15)-CE$563</f>
        <v>0</v>
      </c>
      <c r="CF603" s="161">
        <f>(SUMIF($E$14:$E$217,$O603,CF$14:CF$217))*('Discount Factors'!CF$15)-CF$563</f>
        <v>0</v>
      </c>
      <c r="CG603" s="161">
        <f>(SUMIF($E$14:$E$217,$O603,CG$14:CG$217))*('Discount Factors'!CG$15)-CG$563</f>
        <v>0</v>
      </c>
      <c r="CH603" s="161">
        <f>(SUMIF($E$14:$E$217,$O603,CH$14:CH$217))*('Discount Factors'!CH$15)-CH$563</f>
        <v>0</v>
      </c>
      <c r="CI603" s="161">
        <f>(SUMIF($E$14:$E$217,$O603,CI$14:CI$217))*('Discount Factors'!CI$15)-CI$563</f>
        <v>0</v>
      </c>
      <c r="CJ603" s="161">
        <f>(SUMIF($E$14:$E$217,$O603,CJ$14:CJ$217))*('Discount Factors'!CJ$15)-CJ$563</f>
        <v>0</v>
      </c>
      <c r="CK603" s="161">
        <f>(SUMIF($E$14:$E$217,$O603,CK$14:CK$217))*('Discount Factors'!CK$15)-CK$563</f>
        <v>0</v>
      </c>
      <c r="CL603" s="161">
        <f>(SUMIF($E$14:$E$217,$O603,CL$14:CL$217))*('Discount Factors'!CL$15)-CL$563</f>
        <v>0</v>
      </c>
      <c r="CM603" s="161">
        <f>(SUMIF($E$14:$E$217,$O603,CM$14:CM$217))*('Discount Factors'!CM$15)-CM$563</f>
        <v>0</v>
      </c>
      <c r="CN603" s="161">
        <f>(SUMIF($E$14:$E$217,$O603,CN$14:CN$217))*('Discount Factors'!CN$15)-CN$563</f>
        <v>0</v>
      </c>
      <c r="CO603" s="161">
        <f>(SUMIF($E$14:$E$217,$O603,CO$14:CO$217))*('Discount Factors'!CO$15)-CO$563</f>
        <v>0</v>
      </c>
      <c r="CP603" s="161">
        <f>(SUMIF($E$14:$E$217,$O603,CP$14:CP$217))*('Discount Factors'!CP$15)-CP$563</f>
        <v>0</v>
      </c>
    </row>
    <row r="604" spans="1:94" x14ac:dyDescent="0.3">
      <c r="P604" s="161"/>
      <c r="Q604" s="161"/>
      <c r="R604" s="161"/>
      <c r="S604" s="161"/>
      <c r="T604" s="161"/>
      <c r="U604" s="161"/>
      <c r="V604" s="161"/>
      <c r="W604" s="161"/>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c r="AS604" s="161"/>
      <c r="AT604" s="161"/>
      <c r="AU604" s="161"/>
      <c r="AV604" s="161"/>
      <c r="AW604" s="161"/>
      <c r="AX604" s="161"/>
      <c r="AY604" s="161"/>
      <c r="AZ604" s="161"/>
      <c r="BA604" s="161"/>
      <c r="BB604" s="161"/>
      <c r="BC604" s="161"/>
      <c r="BD604" s="161"/>
      <c r="BE604" s="161"/>
      <c r="BF604" s="161"/>
      <c r="BG604" s="161"/>
      <c r="BH604" s="161"/>
      <c r="BI604" s="161"/>
      <c r="BJ604" s="161"/>
      <c r="BK604" s="161"/>
      <c r="BL604" s="161"/>
      <c r="BM604" s="161"/>
      <c r="BN604" s="161"/>
      <c r="BO604" s="161"/>
      <c r="BP604" s="161"/>
      <c r="BQ604" s="161"/>
      <c r="BR604" s="161"/>
      <c r="BS604" s="161"/>
      <c r="BT604" s="161"/>
      <c r="BU604" s="161"/>
      <c r="BV604" s="161"/>
      <c r="BW604" s="161"/>
      <c r="BX604" s="161"/>
      <c r="BY604" s="161"/>
      <c r="BZ604" s="161"/>
      <c r="CA604" s="161"/>
      <c r="CB604" s="161"/>
      <c r="CC604" s="161"/>
      <c r="CD604" s="161"/>
      <c r="CE604" s="161"/>
      <c r="CF604" s="161"/>
      <c r="CG604" s="161"/>
      <c r="CH604" s="161"/>
      <c r="CI604" s="161"/>
      <c r="CJ604" s="161"/>
      <c r="CK604" s="161"/>
      <c r="CL604" s="161"/>
      <c r="CM604" s="161"/>
      <c r="CN604" s="161"/>
      <c r="CO604" s="161"/>
      <c r="CP604" s="161"/>
    </row>
    <row r="605" spans="1:94" x14ac:dyDescent="0.3">
      <c r="P605" s="161"/>
      <c r="Q605" s="161"/>
      <c r="R605" s="161"/>
      <c r="S605" s="161"/>
      <c r="T605" s="161"/>
      <c r="U605" s="161"/>
      <c r="V605" s="161"/>
      <c r="W605" s="161"/>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c r="AS605" s="161"/>
      <c r="AT605" s="161"/>
      <c r="AU605" s="161"/>
      <c r="AV605" s="161"/>
      <c r="AW605" s="161"/>
      <c r="AX605" s="161"/>
      <c r="AY605" s="161"/>
      <c r="AZ605" s="161"/>
      <c r="BA605" s="161"/>
      <c r="BB605" s="161"/>
      <c r="BC605" s="161"/>
      <c r="BD605" s="161"/>
      <c r="BE605" s="161"/>
      <c r="BF605" s="161"/>
      <c r="BG605" s="161"/>
      <c r="BH605" s="161"/>
      <c r="BI605" s="161"/>
      <c r="BJ605" s="161"/>
      <c r="BK605" s="161"/>
      <c r="BL605" s="161"/>
      <c r="BM605" s="161"/>
      <c r="BN605" s="161"/>
      <c r="BO605" s="161"/>
      <c r="BP605" s="161"/>
      <c r="BQ605" s="161"/>
      <c r="BR605" s="161"/>
      <c r="BS605" s="161"/>
      <c r="BT605" s="161"/>
      <c r="BU605" s="161"/>
      <c r="BV605" s="161"/>
      <c r="BW605" s="161"/>
      <c r="BX605" s="161"/>
      <c r="BY605" s="161"/>
      <c r="BZ605" s="161"/>
      <c r="CA605" s="161"/>
      <c r="CB605" s="161"/>
      <c r="CC605" s="161"/>
      <c r="CD605" s="161"/>
      <c r="CE605" s="161"/>
      <c r="CF605" s="161"/>
      <c r="CG605" s="161"/>
      <c r="CH605" s="161"/>
      <c r="CI605" s="161"/>
      <c r="CJ605" s="161"/>
      <c r="CK605" s="161"/>
      <c r="CL605" s="161"/>
      <c r="CM605" s="161"/>
      <c r="CN605" s="161"/>
      <c r="CO605" s="161"/>
      <c r="CP605" s="161"/>
    </row>
    <row r="606" spans="1:94" x14ac:dyDescent="0.3">
      <c r="A606" s="247" t="s">
        <v>175</v>
      </c>
      <c r="B606" s="4"/>
      <c r="C606" s="4"/>
      <c r="D606" s="4"/>
      <c r="E606" s="4"/>
      <c r="F606" s="4"/>
      <c r="G606" s="4"/>
      <c r="H606" s="4"/>
      <c r="I606" s="4"/>
      <c r="J606" s="4"/>
      <c r="K606" s="4"/>
      <c r="L606" s="4"/>
      <c r="M606" s="4"/>
      <c r="N606" s="4"/>
      <c r="O606" s="4"/>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c r="BW606" s="163"/>
      <c r="BX606" s="163"/>
      <c r="BY606" s="163"/>
      <c r="BZ606" s="163"/>
      <c r="CA606" s="163"/>
      <c r="CB606" s="163"/>
      <c r="CC606" s="163"/>
      <c r="CD606" s="163"/>
      <c r="CE606" s="163"/>
      <c r="CF606" s="163"/>
      <c r="CG606" s="163"/>
      <c r="CH606" s="163"/>
      <c r="CI606" s="163"/>
      <c r="CJ606" s="163"/>
      <c r="CK606" s="163"/>
      <c r="CL606" s="163"/>
      <c r="CM606" s="163"/>
      <c r="CN606" s="163"/>
      <c r="CO606" s="163"/>
      <c r="CP606" s="163"/>
    </row>
    <row r="607" spans="1:94" x14ac:dyDescent="0.3">
      <c r="P607" s="161"/>
      <c r="Q607" s="161"/>
      <c r="R607" s="161"/>
      <c r="S607" s="161"/>
      <c r="T607" s="161"/>
      <c r="U607" s="161"/>
      <c r="V607" s="161"/>
      <c r="W607" s="161"/>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c r="AS607" s="161"/>
      <c r="AT607" s="161"/>
      <c r="AU607" s="161"/>
      <c r="AV607" s="161"/>
      <c r="AW607" s="161"/>
      <c r="AX607" s="161"/>
      <c r="AY607" s="161"/>
      <c r="AZ607" s="161"/>
      <c r="BA607" s="161"/>
      <c r="BB607" s="161"/>
      <c r="BC607" s="161"/>
      <c r="BD607" s="161"/>
      <c r="BE607" s="161"/>
      <c r="BF607" s="161"/>
      <c r="BG607" s="161"/>
      <c r="BH607" s="161"/>
      <c r="BI607" s="161"/>
      <c r="BJ607" s="161"/>
      <c r="BK607" s="161"/>
      <c r="BL607" s="161"/>
      <c r="BM607" s="161"/>
      <c r="BN607" s="161"/>
      <c r="BO607" s="161"/>
      <c r="BP607" s="161"/>
      <c r="BQ607" s="161"/>
      <c r="BR607" s="161"/>
      <c r="BS607" s="161"/>
      <c r="BT607" s="161"/>
      <c r="BU607" s="161"/>
      <c r="BV607" s="161"/>
      <c r="BW607" s="161"/>
      <c r="BX607" s="161"/>
      <c r="BY607" s="161"/>
      <c r="BZ607" s="161"/>
      <c r="CA607" s="161"/>
      <c r="CB607" s="161"/>
      <c r="CC607" s="161"/>
      <c r="CD607" s="161"/>
      <c r="CE607" s="161"/>
      <c r="CF607" s="161"/>
      <c r="CG607" s="161"/>
      <c r="CH607" s="161"/>
      <c r="CI607" s="161"/>
      <c r="CJ607" s="161"/>
      <c r="CK607" s="161"/>
      <c r="CL607" s="161"/>
      <c r="CM607" s="161"/>
      <c r="CN607" s="161"/>
      <c r="CO607" s="161"/>
      <c r="CP607" s="161"/>
    </row>
    <row r="608" spans="1:94" x14ac:dyDescent="0.3">
      <c r="O608" s="2" t="str">
        <f>Lists!$B$4</f>
        <v>Base Case</v>
      </c>
      <c r="P608" s="161">
        <f>(SUMIF($E$224:$E$427,$O608,P$224:P$427))*'Discount Factors'!P$15</f>
        <v>0</v>
      </c>
      <c r="Q608" s="161">
        <f>(SUMIF($E$224:$E$427,$O608,Q$224:Q$427))*'Discount Factors'!Q$15</f>
        <v>0</v>
      </c>
      <c r="R608" s="161">
        <f>(SUMIF($E$224:$E$427,$O608,R$224:R$427))*'Discount Factors'!R$15</f>
        <v>0</v>
      </c>
      <c r="S608" s="161">
        <f>(SUMIF($E$224:$E$427,$O608,S$224:S$427))*'Discount Factors'!S$15</f>
        <v>0</v>
      </c>
      <c r="T608" s="161">
        <f>(SUMIF($E$224:$E$427,$O608,T$224:T$427))*'Discount Factors'!T$15</f>
        <v>0</v>
      </c>
      <c r="U608" s="161">
        <f>(SUMIF($E$224:$E$427,$O608,U$224:U$427))*'Discount Factors'!U$15</f>
        <v>0</v>
      </c>
      <c r="V608" s="161">
        <f>(SUMIF($E$224:$E$427,$O608,V$224:V$427))*'Discount Factors'!V$15</f>
        <v>0</v>
      </c>
      <c r="W608" s="161">
        <f>(SUMIF($E$224:$E$427,$O608,W$224:W$427))*'Discount Factors'!W$15</f>
        <v>0</v>
      </c>
      <c r="X608" s="161">
        <f>(SUMIF($E$224:$E$427,$O608,X$224:X$427))*'Discount Factors'!X$15</f>
        <v>0</v>
      </c>
      <c r="Y608" s="161">
        <f>(SUMIF($E$224:$E$427,$O608,Y$224:Y$427))*'Discount Factors'!Y$15</f>
        <v>0</v>
      </c>
      <c r="Z608" s="161">
        <f>(SUMIF($E$224:$E$427,$O608,Z$224:Z$427))*'Discount Factors'!Z$15</f>
        <v>0</v>
      </c>
      <c r="AA608" s="161">
        <f>(SUMIF($E$224:$E$427,$O608,AA$224:AA$427))*'Discount Factors'!AA$15</f>
        <v>0</v>
      </c>
      <c r="AB608" s="161">
        <f>(SUMIF($E$224:$E$427,$O608,AB$224:AB$427))*'Discount Factors'!AB$15</f>
        <v>0</v>
      </c>
      <c r="AC608" s="161">
        <f>(SUMIF($E$224:$E$427,$O608,AC$224:AC$427))*'Discount Factors'!AC$15</f>
        <v>0</v>
      </c>
      <c r="AD608" s="161">
        <f>(SUMIF($E$224:$E$427,$O608,AD$224:AD$427))*'Discount Factors'!AD$15</f>
        <v>0</v>
      </c>
      <c r="AE608" s="161">
        <f>(SUMIF($E$224:$E$427,$O608,AE$224:AE$427))*'Discount Factors'!AE$15</f>
        <v>0</v>
      </c>
      <c r="AF608" s="161">
        <f>(SUMIF($E$224:$E$427,$O608,AF$224:AF$427))*'Discount Factors'!AF$15</f>
        <v>0</v>
      </c>
      <c r="AG608" s="161">
        <f>(SUMIF($E$224:$E$427,$O608,AG$224:AG$427))*'Discount Factors'!AG$15</f>
        <v>0</v>
      </c>
      <c r="AH608" s="161">
        <f>(SUMIF($E$224:$E$427,$O608,AH$224:AH$427))*'Discount Factors'!AH$15</f>
        <v>0</v>
      </c>
      <c r="AI608" s="161">
        <f>(SUMIF($E$224:$E$427,$O608,AI$224:AI$427))*'Discount Factors'!AI$15</f>
        <v>0</v>
      </c>
      <c r="AJ608" s="161">
        <f>(SUMIF($E$224:$E$427,$O608,AJ$224:AJ$427))*'Discount Factors'!AJ$15</f>
        <v>0</v>
      </c>
      <c r="AK608" s="161">
        <f>(SUMIF($E$224:$E$427,$O608,AK$224:AK$427))*'Discount Factors'!AK$15</f>
        <v>0</v>
      </c>
      <c r="AL608" s="161">
        <f>(SUMIF($E$224:$E$427,$O608,AL$224:AL$427))*'Discount Factors'!AL$15</f>
        <v>0</v>
      </c>
      <c r="AM608" s="161">
        <f>(SUMIF($E$224:$E$427,$O608,AM$224:AM$427))*'Discount Factors'!AM$15</f>
        <v>0</v>
      </c>
      <c r="AN608" s="161">
        <f>(SUMIF($E$224:$E$427,$O608,AN$224:AN$427))*'Discount Factors'!AN$15</f>
        <v>0</v>
      </c>
      <c r="AO608" s="161">
        <f>(SUMIF($E$224:$E$427,$O608,AO$224:AO$427))*'Discount Factors'!AO$15</f>
        <v>0</v>
      </c>
      <c r="AP608" s="161">
        <f>(SUMIF($E$224:$E$427,$O608,AP$224:AP$427))*'Discount Factors'!AP$15</f>
        <v>0</v>
      </c>
      <c r="AQ608" s="161">
        <f>(SUMIF($E$224:$E$427,$O608,AQ$224:AQ$427))*'Discount Factors'!AQ$15</f>
        <v>0</v>
      </c>
      <c r="AR608" s="161">
        <f>(SUMIF($E$224:$E$427,$O608,AR$224:AR$427))*'Discount Factors'!AR$15</f>
        <v>0</v>
      </c>
      <c r="AS608" s="161">
        <f>(SUMIF($E$224:$E$427,$O608,AS$224:AS$427))*'Discount Factors'!AS$15</f>
        <v>0</v>
      </c>
      <c r="AT608" s="161">
        <f>(SUMIF($E$224:$E$427,$O608,AT$224:AT$427))*'Discount Factors'!AT$15</f>
        <v>0</v>
      </c>
      <c r="AU608" s="161">
        <f>(SUMIF($E$224:$E$427,$O608,AU$224:AU$427))*'Discount Factors'!AU$15</f>
        <v>0</v>
      </c>
      <c r="AV608" s="161">
        <f>(SUMIF($E$224:$E$427,$O608,AV$224:AV$427))*'Discount Factors'!AV$15</f>
        <v>0</v>
      </c>
      <c r="AW608" s="161">
        <f>(SUMIF($E$224:$E$427,$O608,AW$224:AW$427))*'Discount Factors'!AW$15</f>
        <v>0</v>
      </c>
      <c r="AX608" s="161">
        <f>(SUMIF($E$224:$E$427,$O608,AX$224:AX$427))*'Discount Factors'!AX$15</f>
        <v>0</v>
      </c>
      <c r="AY608" s="161">
        <f>(SUMIF($E$224:$E$427,$O608,AY$224:AY$427))*'Discount Factors'!AY$15</f>
        <v>0</v>
      </c>
      <c r="AZ608" s="161">
        <f>(SUMIF($E$224:$E$427,$O608,AZ$224:AZ$427))*'Discount Factors'!AZ$15</f>
        <v>0</v>
      </c>
      <c r="BA608" s="161">
        <f>(SUMIF($E$224:$E$427,$O608,BA$224:BA$427))*'Discount Factors'!BA$15</f>
        <v>0</v>
      </c>
      <c r="BB608" s="161">
        <f>(SUMIF($E$224:$E$427,$O608,BB$224:BB$427))*'Discount Factors'!BB$15</f>
        <v>0</v>
      </c>
      <c r="BC608" s="161">
        <f>(SUMIF($E$224:$E$427,$O608,BC$224:BC$427))*'Discount Factors'!BC$15</f>
        <v>0</v>
      </c>
      <c r="BD608" s="161">
        <f>(SUMIF($E$224:$E$427,$O608,BD$224:BD$427))*'Discount Factors'!BD$15</f>
        <v>0</v>
      </c>
      <c r="BE608" s="161">
        <f>(SUMIF($E$224:$E$427,$O608,BE$224:BE$427))*'Discount Factors'!BE$15</f>
        <v>0</v>
      </c>
      <c r="BF608" s="161">
        <f>(SUMIF($E$224:$E$427,$O608,BF$224:BF$427))*'Discount Factors'!BF$15</f>
        <v>0</v>
      </c>
      <c r="BG608" s="161">
        <f>(SUMIF($E$224:$E$427,$O608,BG$224:BG$427))*'Discount Factors'!BG$15</f>
        <v>0</v>
      </c>
      <c r="BH608" s="161">
        <f>(SUMIF($E$224:$E$427,$O608,BH$224:BH$427))*'Discount Factors'!BH$15</f>
        <v>0</v>
      </c>
      <c r="BI608" s="161">
        <f>(SUMIF($E$224:$E$427,$O608,BI$224:BI$427))*'Discount Factors'!BI$15</f>
        <v>0</v>
      </c>
      <c r="BJ608" s="161">
        <f>(SUMIF($E$224:$E$427,$O608,BJ$224:BJ$427))*'Discount Factors'!BJ$15</f>
        <v>0</v>
      </c>
      <c r="BK608" s="161">
        <f>(SUMIF($E$224:$E$427,$O608,BK$224:BK$427))*'Discount Factors'!BK$15</f>
        <v>0</v>
      </c>
      <c r="BL608" s="161">
        <f>(SUMIF($E$224:$E$427,$O608,BL$224:BL$427))*'Discount Factors'!BL$15</f>
        <v>0</v>
      </c>
      <c r="BM608" s="161">
        <f>(SUMIF($E$224:$E$427,$O608,BM$224:BM$427))*'Discount Factors'!BM$15</f>
        <v>0</v>
      </c>
      <c r="BN608" s="161">
        <f>(SUMIF($E$224:$E$427,$O608,BN$224:BN$427))*'Discount Factors'!BN$15</f>
        <v>0</v>
      </c>
      <c r="BO608" s="161">
        <f>(SUMIF($E$224:$E$427,$O608,BO$224:BO$427))*'Discount Factors'!BO$15</f>
        <v>0</v>
      </c>
      <c r="BP608" s="161">
        <f>(SUMIF($E$224:$E$427,$O608,BP$224:BP$427))*'Discount Factors'!BP$15</f>
        <v>0</v>
      </c>
      <c r="BQ608" s="161">
        <f>(SUMIF($E$224:$E$427,$O608,BQ$224:BQ$427))*'Discount Factors'!BQ$15</f>
        <v>0</v>
      </c>
      <c r="BR608" s="161">
        <f>(SUMIF($E$224:$E$427,$O608,BR$224:BR$427))*'Discount Factors'!BR$15</f>
        <v>0</v>
      </c>
      <c r="BS608" s="161">
        <f>(SUMIF($E$224:$E$427,$O608,BS$224:BS$427))*'Discount Factors'!BS$15</f>
        <v>0</v>
      </c>
      <c r="BT608" s="161">
        <f>(SUMIF($E$224:$E$427,$O608,BT$224:BT$427))*'Discount Factors'!BT$15</f>
        <v>0</v>
      </c>
      <c r="BU608" s="161">
        <f>(SUMIF($E$224:$E$427,$O608,BU$224:BU$427))*'Discount Factors'!BU$15</f>
        <v>0</v>
      </c>
      <c r="BV608" s="161">
        <f>(SUMIF($E$224:$E$427,$O608,BV$224:BV$427))*'Discount Factors'!BV$15</f>
        <v>0</v>
      </c>
      <c r="BW608" s="161">
        <f>(SUMIF($E$224:$E$427,$O608,BW$224:BW$427))*'Discount Factors'!BW$15</f>
        <v>0</v>
      </c>
      <c r="BX608" s="161">
        <f>(SUMIF($E$224:$E$427,$O608,BX$224:BX$427))*'Discount Factors'!BX$15</f>
        <v>0</v>
      </c>
      <c r="BY608" s="161">
        <f>(SUMIF($E$224:$E$427,$O608,BY$224:BY$427))*'Discount Factors'!BY$15</f>
        <v>0</v>
      </c>
      <c r="BZ608" s="161">
        <f>(SUMIF($E$224:$E$427,$O608,BZ$224:BZ$427))*'Discount Factors'!BZ$15</f>
        <v>0</v>
      </c>
      <c r="CA608" s="161">
        <f>(SUMIF($E$224:$E$427,$O608,CA$224:CA$427))*'Discount Factors'!CA$15</f>
        <v>0</v>
      </c>
      <c r="CB608" s="161">
        <f>(SUMIF($E$224:$E$427,$O608,CB$224:CB$427))*'Discount Factors'!CB$15</f>
        <v>0</v>
      </c>
      <c r="CC608" s="161">
        <f>(SUMIF($E$224:$E$427,$O608,CC$224:CC$427))*'Discount Factors'!CC$15</f>
        <v>0</v>
      </c>
      <c r="CD608" s="161">
        <f>(SUMIF($E$224:$E$427,$O608,CD$224:CD$427))*'Discount Factors'!CD$15</f>
        <v>0</v>
      </c>
      <c r="CE608" s="161">
        <f>(SUMIF($E$224:$E$427,$O608,CE$224:CE$427))*'Discount Factors'!CE$15</f>
        <v>0</v>
      </c>
      <c r="CF608" s="161">
        <f>(SUMIF($E$224:$E$427,$O608,CF$224:CF$427))*'Discount Factors'!CF$15</f>
        <v>0</v>
      </c>
      <c r="CG608" s="161">
        <f>(SUMIF($E$224:$E$427,$O608,CG$224:CG$427))*'Discount Factors'!CG$15</f>
        <v>0</v>
      </c>
      <c r="CH608" s="161">
        <f>(SUMIF($E$224:$E$427,$O608,CH$224:CH$427))*'Discount Factors'!CH$15</f>
        <v>0</v>
      </c>
      <c r="CI608" s="161">
        <f>(SUMIF($E$224:$E$427,$O608,CI$224:CI$427))*'Discount Factors'!CI$15</f>
        <v>0</v>
      </c>
      <c r="CJ608" s="161">
        <f>(SUMIF($E$224:$E$427,$O608,CJ$224:CJ$427))*'Discount Factors'!CJ$15</f>
        <v>0</v>
      </c>
      <c r="CK608" s="161">
        <f>(SUMIF($E$224:$E$427,$O608,CK$224:CK$427))*'Discount Factors'!CK$15</f>
        <v>0</v>
      </c>
      <c r="CL608" s="161">
        <f>(SUMIF($E$224:$E$427,$O608,CL$224:CL$427))*'Discount Factors'!CL$15</f>
        <v>0</v>
      </c>
      <c r="CM608" s="161">
        <f>(SUMIF($E$224:$E$427,$O608,CM$224:CM$427))*'Discount Factors'!CM$15</f>
        <v>0</v>
      </c>
      <c r="CN608" s="161">
        <f>(SUMIF($E$224:$E$427,$O608,CN$224:CN$427))*'Discount Factors'!CN$15</f>
        <v>0</v>
      </c>
      <c r="CO608" s="161">
        <f>(SUMIF($E$224:$E$427,$O608,CO$224:CO$427))*'Discount Factors'!CO$15</f>
        <v>0</v>
      </c>
      <c r="CP608" s="161">
        <f>(SUMIF($E$224:$E$427,$O608,CP$224:CP$427))*'Discount Factors'!CP$15</f>
        <v>0</v>
      </c>
    </row>
    <row r="609" spans="15:94" x14ac:dyDescent="0.3">
      <c r="P609" s="161"/>
      <c r="Q609" s="161"/>
      <c r="R609" s="161"/>
      <c r="S609" s="161"/>
      <c r="T609" s="161"/>
      <c r="U609" s="161"/>
      <c r="V609" s="161"/>
      <c r="W609" s="161"/>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c r="AS609" s="161"/>
      <c r="AT609" s="161"/>
      <c r="AU609" s="161"/>
      <c r="AV609" s="161"/>
      <c r="AW609" s="161"/>
      <c r="AX609" s="161"/>
      <c r="AY609" s="161"/>
      <c r="AZ609" s="161"/>
      <c r="BA609" s="161"/>
      <c r="BB609" s="161"/>
      <c r="BC609" s="161"/>
      <c r="BD609" s="161"/>
      <c r="BE609" s="161"/>
      <c r="BF609" s="161"/>
      <c r="BG609" s="161"/>
      <c r="BH609" s="161"/>
      <c r="BI609" s="161"/>
      <c r="BJ609" s="161"/>
      <c r="BK609" s="161"/>
      <c r="BL609" s="161"/>
      <c r="BM609" s="161"/>
      <c r="BN609" s="161"/>
      <c r="BO609" s="161"/>
      <c r="BP609" s="161"/>
      <c r="BQ609" s="161"/>
      <c r="BR609" s="161"/>
      <c r="BS609" s="161"/>
      <c r="BT609" s="161"/>
      <c r="BU609" s="161"/>
      <c r="BV609" s="161"/>
      <c r="BW609" s="161"/>
      <c r="BX609" s="161"/>
      <c r="BY609" s="161"/>
      <c r="BZ609" s="161"/>
      <c r="CA609" s="161"/>
      <c r="CB609" s="161"/>
      <c r="CC609" s="161"/>
      <c r="CD609" s="161"/>
      <c r="CE609" s="161"/>
      <c r="CF609" s="161"/>
      <c r="CG609" s="161"/>
      <c r="CH609" s="161"/>
      <c r="CI609" s="161"/>
      <c r="CJ609" s="161"/>
      <c r="CK609" s="161"/>
      <c r="CL609" s="161"/>
      <c r="CM609" s="161"/>
      <c r="CN609" s="161"/>
      <c r="CO609" s="161"/>
      <c r="CP609" s="161"/>
    </row>
    <row r="610" spans="15:94" x14ac:dyDescent="0.3">
      <c r="P610" s="161"/>
      <c r="Q610" s="161"/>
      <c r="R610" s="161"/>
      <c r="S610" s="161"/>
      <c r="T610" s="161"/>
      <c r="U610" s="161"/>
      <c r="V610" s="161"/>
      <c r="W610" s="161"/>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c r="AS610" s="161"/>
      <c r="AT610" s="161"/>
      <c r="AU610" s="161"/>
      <c r="AV610" s="161"/>
      <c r="AW610" s="161"/>
      <c r="AX610" s="161"/>
      <c r="AY610" s="161"/>
      <c r="AZ610" s="161"/>
      <c r="BA610" s="161"/>
      <c r="BB610" s="161"/>
      <c r="BC610" s="161"/>
      <c r="BD610" s="161"/>
      <c r="BE610" s="161"/>
      <c r="BF610" s="161"/>
      <c r="BG610" s="161"/>
      <c r="BH610" s="161"/>
      <c r="BI610" s="161"/>
      <c r="BJ610" s="161"/>
      <c r="BK610" s="161"/>
      <c r="BL610" s="161"/>
      <c r="BM610" s="161"/>
      <c r="BN610" s="161"/>
      <c r="BO610" s="161"/>
      <c r="BP610" s="161"/>
      <c r="BQ610" s="161"/>
      <c r="BR610" s="161"/>
      <c r="BS610" s="161"/>
      <c r="BT610" s="161"/>
      <c r="BU610" s="161"/>
      <c r="BV610" s="161"/>
      <c r="BW610" s="161"/>
      <c r="BX610" s="161"/>
      <c r="BY610" s="161"/>
      <c r="BZ610" s="161"/>
      <c r="CA610" s="161"/>
      <c r="CB610" s="161"/>
      <c r="CC610" s="161"/>
      <c r="CD610" s="161"/>
      <c r="CE610" s="161"/>
      <c r="CF610" s="161"/>
      <c r="CG610" s="161"/>
      <c r="CH610" s="161"/>
      <c r="CI610" s="161"/>
      <c r="CJ610" s="161"/>
      <c r="CK610" s="161"/>
      <c r="CL610" s="161"/>
      <c r="CM610" s="161"/>
      <c r="CN610" s="161"/>
      <c r="CO610" s="161"/>
      <c r="CP610" s="161"/>
    </row>
    <row r="611" spans="15:94" x14ac:dyDescent="0.3">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161"/>
      <c r="BB611" s="161"/>
      <c r="BC611" s="161"/>
      <c r="BD611" s="161"/>
      <c r="BE611" s="161"/>
      <c r="BF611" s="161"/>
      <c r="BG611" s="161"/>
      <c r="BH611" s="161"/>
      <c r="BI611" s="161"/>
      <c r="BJ611" s="161"/>
      <c r="BK611" s="161"/>
      <c r="BL611" s="161"/>
      <c r="BM611" s="161"/>
      <c r="BN611" s="161"/>
      <c r="BO611" s="161"/>
      <c r="BP611" s="161"/>
      <c r="BQ611" s="161"/>
      <c r="BR611" s="161"/>
      <c r="BS611" s="161"/>
      <c r="BT611" s="161"/>
      <c r="BU611" s="161"/>
      <c r="BV611" s="161"/>
      <c r="BW611" s="161"/>
      <c r="BX611" s="161"/>
      <c r="BY611" s="161"/>
      <c r="BZ611" s="161"/>
      <c r="CA611" s="161"/>
      <c r="CB611" s="161"/>
      <c r="CC611" s="161"/>
      <c r="CD611" s="161"/>
      <c r="CE611" s="161"/>
      <c r="CF611" s="161"/>
      <c r="CG611" s="161"/>
      <c r="CH611" s="161"/>
      <c r="CI611" s="161"/>
      <c r="CJ611" s="161"/>
      <c r="CK611" s="161"/>
      <c r="CL611" s="161"/>
      <c r="CM611" s="161"/>
      <c r="CN611" s="161"/>
      <c r="CO611" s="161"/>
      <c r="CP611" s="161"/>
    </row>
    <row r="612" spans="15:94" x14ac:dyDescent="0.3">
      <c r="O612" s="2" t="str">
        <f>Lists!$B$5</f>
        <v>Option 1</v>
      </c>
      <c r="P612" s="161">
        <f>((SUMIF($E$224:$E$427,$O612,P$224:P$427))*'Discount Factors'!P$15)-P$608</f>
        <v>0</v>
      </c>
      <c r="Q612" s="161">
        <f>((SUMIF($E$224:$E$427,$O612,Q$224:Q$427))*'Discount Factors'!Q$15)-Q$608</f>
        <v>0</v>
      </c>
      <c r="R612" s="161">
        <f>((SUMIF($E$224:$E$427,$O612,R$224:R$427))*'Discount Factors'!R$15)-R$608</f>
        <v>0</v>
      </c>
      <c r="S612" s="161">
        <f>((SUMIF($E$224:$E$427,$O612,S$224:S$427))*'Discount Factors'!S$15)-S$608</f>
        <v>0</v>
      </c>
      <c r="T612" s="161">
        <f>((SUMIF($E$224:$E$427,$O612,T$224:T$427))*'Discount Factors'!T$15)-T$608</f>
        <v>0</v>
      </c>
      <c r="U612" s="161">
        <f>((SUMIF($E$224:$E$427,$O612,U$224:U$427))*'Discount Factors'!U$15)-U$608</f>
        <v>0</v>
      </c>
      <c r="V612" s="161">
        <f>((SUMIF($E$224:$E$427,$O612,V$224:V$427))*'Discount Factors'!V$15)-V$608</f>
        <v>0</v>
      </c>
      <c r="W612" s="161">
        <f>((SUMIF($E$224:$E$427,$O612,W$224:W$427))*'Discount Factors'!W$15)-W$608</f>
        <v>0</v>
      </c>
      <c r="X612" s="161">
        <f>((SUMIF($E$224:$E$427,$O612,X$224:X$427))*'Discount Factors'!X$15)-X$608</f>
        <v>0</v>
      </c>
      <c r="Y612" s="161">
        <f>((SUMIF($E$224:$E$427,$O612,Y$224:Y$427))*'Discount Factors'!Y$15)-Y$608</f>
        <v>0</v>
      </c>
      <c r="Z612" s="161">
        <f>((SUMIF($E$224:$E$427,$O612,Z$224:Z$427))*'Discount Factors'!Z$15)-Z$608</f>
        <v>0</v>
      </c>
      <c r="AA612" s="161">
        <f>((SUMIF($E$224:$E$427,$O612,AA$224:AA$427))*'Discount Factors'!AA$15)-AA$608</f>
        <v>0</v>
      </c>
      <c r="AB612" s="161">
        <f>((SUMIF($E$224:$E$427,$O612,AB$224:AB$427))*'Discount Factors'!AB$15)-AB$608</f>
        <v>0</v>
      </c>
      <c r="AC612" s="161">
        <f>((SUMIF($E$224:$E$427,$O612,AC$224:AC$427))*'Discount Factors'!AC$15)-AC$608</f>
        <v>0</v>
      </c>
      <c r="AD612" s="161">
        <f>((SUMIF($E$224:$E$427,$O612,AD$224:AD$427))*'Discount Factors'!AD$15)-AD$608</f>
        <v>0</v>
      </c>
      <c r="AE612" s="161">
        <f>((SUMIF($E$224:$E$427,$O612,AE$224:AE$427))*'Discount Factors'!AE$15)-AE$608</f>
        <v>0</v>
      </c>
      <c r="AF612" s="161">
        <f>((SUMIF($E$224:$E$427,$O612,AF$224:AF$427))*'Discount Factors'!AF$15)-AF$608</f>
        <v>0</v>
      </c>
      <c r="AG612" s="161">
        <f>((SUMIF($E$224:$E$427,$O612,AG$224:AG$427))*'Discount Factors'!AG$15)-AG$608</f>
        <v>0</v>
      </c>
      <c r="AH612" s="161">
        <f>((SUMIF($E$224:$E$427,$O612,AH$224:AH$427))*'Discount Factors'!AH$15)-AH$608</f>
        <v>0</v>
      </c>
      <c r="AI612" s="161">
        <f>((SUMIF($E$224:$E$427,$O612,AI$224:AI$427))*'Discount Factors'!AI$15)-AI$608</f>
        <v>0</v>
      </c>
      <c r="AJ612" s="161">
        <f>((SUMIF($E$224:$E$427,$O612,AJ$224:AJ$427))*'Discount Factors'!AJ$15)-AJ$608</f>
        <v>0</v>
      </c>
      <c r="AK612" s="161">
        <f>((SUMIF($E$224:$E$427,$O612,AK$224:AK$427))*'Discount Factors'!AK$15)-AK$608</f>
        <v>0</v>
      </c>
      <c r="AL612" s="161">
        <f>((SUMIF($E$224:$E$427,$O612,AL$224:AL$427))*'Discount Factors'!AL$15)-AL$608</f>
        <v>0</v>
      </c>
      <c r="AM612" s="161">
        <f>((SUMIF($E$224:$E$427,$O612,AM$224:AM$427))*'Discount Factors'!AM$15)-AM$608</f>
        <v>0</v>
      </c>
      <c r="AN612" s="161">
        <f>((SUMIF($E$224:$E$427,$O612,AN$224:AN$427))*'Discount Factors'!AN$15)-AN$608</f>
        <v>0</v>
      </c>
      <c r="AO612" s="161">
        <f>((SUMIF($E$224:$E$427,$O612,AO$224:AO$427))*'Discount Factors'!AO$15)-AO$608</f>
        <v>0</v>
      </c>
      <c r="AP612" s="161">
        <f>((SUMIF($E$224:$E$427,$O612,AP$224:AP$427))*'Discount Factors'!AP$15)-AP$608</f>
        <v>0</v>
      </c>
      <c r="AQ612" s="161">
        <f>((SUMIF($E$224:$E$427,$O612,AQ$224:AQ$427))*'Discount Factors'!AQ$15)-AQ$608</f>
        <v>0</v>
      </c>
      <c r="AR612" s="161">
        <f>((SUMIF($E$224:$E$427,$O612,AR$224:AR$427))*'Discount Factors'!AR$15)-AR$608</f>
        <v>0</v>
      </c>
      <c r="AS612" s="161">
        <f>((SUMIF($E$224:$E$427,$O612,AS$224:AS$427))*'Discount Factors'!AS$15)-AS$608</f>
        <v>0</v>
      </c>
      <c r="AT612" s="161">
        <f>((SUMIF($E$224:$E$427,$O612,AT$224:AT$427))*'Discount Factors'!AT$15)-AT$608</f>
        <v>0</v>
      </c>
      <c r="AU612" s="161">
        <f>((SUMIF($E$224:$E$427,$O612,AU$224:AU$427))*'Discount Factors'!AU$15)-AU$608</f>
        <v>0</v>
      </c>
      <c r="AV612" s="161">
        <f>((SUMIF($E$224:$E$427,$O612,AV$224:AV$427))*'Discount Factors'!AV$15)-AV$608</f>
        <v>0</v>
      </c>
      <c r="AW612" s="161">
        <f>((SUMIF($E$224:$E$427,$O612,AW$224:AW$427))*'Discount Factors'!AW$15)-AW$608</f>
        <v>0</v>
      </c>
      <c r="AX612" s="161">
        <f>((SUMIF($E$224:$E$427,$O612,AX$224:AX$427))*'Discount Factors'!AX$15)-AX$608</f>
        <v>0</v>
      </c>
      <c r="AY612" s="161">
        <f>((SUMIF($E$224:$E$427,$O612,AY$224:AY$427))*'Discount Factors'!AY$15)-AY$608</f>
        <v>0</v>
      </c>
      <c r="AZ612" s="161">
        <f>((SUMIF($E$224:$E$427,$O612,AZ$224:AZ$427))*'Discount Factors'!AZ$15)-AZ$608</f>
        <v>0</v>
      </c>
      <c r="BA612" s="161">
        <f>((SUMIF($E$224:$E$427,$O612,BA$224:BA$427))*'Discount Factors'!BA$15)-BA$608</f>
        <v>0</v>
      </c>
      <c r="BB612" s="161">
        <f>((SUMIF($E$224:$E$427,$O612,BB$224:BB$427))*'Discount Factors'!BB$15)-BB$608</f>
        <v>0</v>
      </c>
      <c r="BC612" s="161">
        <f>((SUMIF($E$224:$E$427,$O612,BC$224:BC$427))*'Discount Factors'!BC$15)-BC$608</f>
        <v>0</v>
      </c>
      <c r="BD612" s="161">
        <f>((SUMIF($E$224:$E$427,$O612,BD$224:BD$427))*'Discount Factors'!BD$15)-BD$608</f>
        <v>0</v>
      </c>
      <c r="BE612" s="161">
        <f>((SUMIF($E$224:$E$427,$O612,BE$224:BE$427))*'Discount Factors'!BE$15)-BE$608</f>
        <v>0</v>
      </c>
      <c r="BF612" s="161">
        <f>((SUMIF($E$224:$E$427,$O612,BF$224:BF$427))*'Discount Factors'!BF$15)-BF$608</f>
        <v>0</v>
      </c>
      <c r="BG612" s="161">
        <f>((SUMIF($E$224:$E$427,$O612,BG$224:BG$427))*'Discount Factors'!BG$15)-BG$608</f>
        <v>0</v>
      </c>
      <c r="BH612" s="161">
        <f>((SUMIF($E$224:$E$427,$O612,BH$224:BH$427))*'Discount Factors'!BH$15)-BH$608</f>
        <v>0</v>
      </c>
      <c r="BI612" s="161">
        <f>((SUMIF($E$224:$E$427,$O612,BI$224:BI$427))*'Discount Factors'!BI$15)-BI$608</f>
        <v>0</v>
      </c>
      <c r="BJ612" s="161">
        <f>((SUMIF($E$224:$E$427,$O612,BJ$224:BJ$427))*'Discount Factors'!BJ$15)-BJ$608</f>
        <v>0</v>
      </c>
      <c r="BK612" s="161">
        <f>((SUMIF($E$224:$E$427,$O612,BK$224:BK$427))*'Discount Factors'!BK$15)-BK$608</f>
        <v>0</v>
      </c>
      <c r="BL612" s="161">
        <f>((SUMIF($E$224:$E$427,$O612,BL$224:BL$427))*'Discount Factors'!BL$15)-BL$608</f>
        <v>0</v>
      </c>
      <c r="BM612" s="161">
        <f>((SUMIF($E$224:$E$427,$O612,BM$224:BM$427))*'Discount Factors'!BM$15)-BM$608</f>
        <v>0</v>
      </c>
      <c r="BN612" s="161">
        <f>((SUMIF($E$224:$E$427,$O612,BN$224:BN$427))*'Discount Factors'!BN$15)-BN$608</f>
        <v>0</v>
      </c>
      <c r="BO612" s="161">
        <f>((SUMIF($E$224:$E$427,$O612,BO$224:BO$427))*'Discount Factors'!BO$15)-BO$608</f>
        <v>0</v>
      </c>
      <c r="BP612" s="161">
        <f>((SUMIF($E$224:$E$427,$O612,BP$224:BP$427))*'Discount Factors'!BP$15)-BP$608</f>
        <v>0</v>
      </c>
      <c r="BQ612" s="161">
        <f>((SUMIF($E$224:$E$427,$O612,BQ$224:BQ$427))*'Discount Factors'!BQ$15)-BQ$608</f>
        <v>0</v>
      </c>
      <c r="BR612" s="161">
        <f>((SUMIF($E$224:$E$427,$O612,BR$224:BR$427))*'Discount Factors'!BR$15)-BR$608</f>
        <v>0</v>
      </c>
      <c r="BS612" s="161">
        <f>((SUMIF($E$224:$E$427,$O612,BS$224:BS$427))*'Discount Factors'!BS$15)-BS$608</f>
        <v>0</v>
      </c>
      <c r="BT612" s="161">
        <f>((SUMIF($E$224:$E$427,$O612,BT$224:BT$427))*'Discount Factors'!BT$15)-BT$608</f>
        <v>0</v>
      </c>
      <c r="BU612" s="161">
        <f>((SUMIF($E$224:$E$427,$O612,BU$224:BU$427))*'Discount Factors'!BU$15)-BU$608</f>
        <v>0</v>
      </c>
      <c r="BV612" s="161">
        <f>((SUMIF($E$224:$E$427,$O612,BV$224:BV$427))*'Discount Factors'!BV$15)-BV$608</f>
        <v>0</v>
      </c>
      <c r="BW612" s="161">
        <f>((SUMIF($E$224:$E$427,$O612,BW$224:BW$427))*'Discount Factors'!BW$15)-BW$608</f>
        <v>0</v>
      </c>
      <c r="BX612" s="161">
        <f>((SUMIF($E$224:$E$427,$O612,BX$224:BX$427))*'Discount Factors'!BX$15)-BX$608</f>
        <v>0</v>
      </c>
      <c r="BY612" s="161">
        <f>((SUMIF($E$224:$E$427,$O612,BY$224:BY$427))*'Discount Factors'!BY$15)-BY$608</f>
        <v>0</v>
      </c>
      <c r="BZ612" s="161">
        <f>((SUMIF($E$224:$E$427,$O612,BZ$224:BZ$427))*'Discount Factors'!BZ$15)-BZ$608</f>
        <v>0</v>
      </c>
      <c r="CA612" s="161">
        <f>((SUMIF($E$224:$E$427,$O612,CA$224:CA$427))*'Discount Factors'!CA$15)-CA$608</f>
        <v>0</v>
      </c>
      <c r="CB612" s="161">
        <f>((SUMIF($E$224:$E$427,$O612,CB$224:CB$427))*'Discount Factors'!CB$15)-CB$608</f>
        <v>0</v>
      </c>
      <c r="CC612" s="161">
        <f>((SUMIF($E$224:$E$427,$O612,CC$224:CC$427))*'Discount Factors'!CC$15)-CC$608</f>
        <v>0</v>
      </c>
      <c r="CD612" s="161">
        <f>((SUMIF($E$224:$E$427,$O612,CD$224:CD$427))*'Discount Factors'!CD$15)-CD$608</f>
        <v>0</v>
      </c>
      <c r="CE612" s="161">
        <f>((SUMIF($E$224:$E$427,$O612,CE$224:CE$427))*'Discount Factors'!CE$15)-CE$608</f>
        <v>0</v>
      </c>
      <c r="CF612" s="161">
        <f>((SUMIF($E$224:$E$427,$O612,CF$224:CF$427))*'Discount Factors'!CF$15)-CF$608</f>
        <v>0</v>
      </c>
      <c r="CG612" s="161">
        <f>((SUMIF($E$224:$E$427,$O612,CG$224:CG$427))*'Discount Factors'!CG$15)-CG$608</f>
        <v>0</v>
      </c>
      <c r="CH612" s="161">
        <f>((SUMIF($E$224:$E$427,$O612,CH$224:CH$427))*'Discount Factors'!CH$15)-CH$608</f>
        <v>0</v>
      </c>
      <c r="CI612" s="161">
        <f>((SUMIF($E$224:$E$427,$O612,CI$224:CI$427))*'Discount Factors'!CI$15)-CI$608</f>
        <v>0</v>
      </c>
      <c r="CJ612" s="161">
        <f>((SUMIF($E$224:$E$427,$O612,CJ$224:CJ$427))*'Discount Factors'!CJ$15)-CJ$608</f>
        <v>0</v>
      </c>
      <c r="CK612" s="161">
        <f>((SUMIF($E$224:$E$427,$O612,CK$224:CK$427))*'Discount Factors'!CK$15)-CK$608</f>
        <v>0</v>
      </c>
      <c r="CL612" s="161">
        <f>((SUMIF($E$224:$E$427,$O612,CL$224:CL$427))*'Discount Factors'!CL$15)-CL$608</f>
        <v>0</v>
      </c>
      <c r="CM612" s="161">
        <f>((SUMIF($E$224:$E$427,$O612,CM$224:CM$427))*'Discount Factors'!CM$15)-CM$608</f>
        <v>0</v>
      </c>
      <c r="CN612" s="161">
        <f>((SUMIF($E$224:$E$427,$O612,CN$224:CN$427))*'Discount Factors'!CN$15)-CN$608</f>
        <v>0</v>
      </c>
      <c r="CO612" s="161">
        <f>((SUMIF($E$224:$E$427,$O612,CO$224:CO$427))*'Discount Factors'!CO$15)-CO$608</f>
        <v>0</v>
      </c>
      <c r="CP612" s="161">
        <f>((SUMIF($E$224:$E$427,$O612,CP$224:CP$427))*'Discount Factors'!CP$15)-CP$608</f>
        <v>0</v>
      </c>
    </row>
    <row r="613" spans="15:94" x14ac:dyDescent="0.3">
      <c r="P613" s="161"/>
      <c r="Q613" s="161"/>
      <c r="R613" s="161"/>
      <c r="S613" s="161"/>
      <c r="T613" s="161"/>
      <c r="U613" s="161"/>
      <c r="V613" s="161"/>
      <c r="W613" s="161"/>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c r="AS613" s="161"/>
      <c r="AT613" s="161"/>
      <c r="AU613" s="161"/>
      <c r="AV613" s="161"/>
      <c r="AW613" s="161"/>
      <c r="AX613" s="161"/>
      <c r="AY613" s="161"/>
      <c r="AZ613" s="161"/>
      <c r="BA613" s="161"/>
      <c r="BB613" s="161"/>
      <c r="BC613" s="161"/>
      <c r="BD613" s="161"/>
      <c r="BE613" s="161"/>
      <c r="BF613" s="161"/>
      <c r="BG613" s="161"/>
      <c r="BH613" s="161"/>
      <c r="BI613" s="161"/>
      <c r="BJ613" s="161"/>
      <c r="BK613" s="161"/>
      <c r="BL613" s="161"/>
      <c r="BM613" s="161"/>
      <c r="BN613" s="161"/>
      <c r="BO613" s="161"/>
      <c r="BP613" s="161"/>
      <c r="BQ613" s="161"/>
      <c r="BR613" s="161"/>
      <c r="BS613" s="161"/>
      <c r="BT613" s="161"/>
      <c r="BU613" s="161"/>
      <c r="BV613" s="161"/>
      <c r="BW613" s="161"/>
      <c r="BX613" s="161"/>
      <c r="BY613" s="161"/>
      <c r="BZ613" s="161"/>
      <c r="CA613" s="161"/>
      <c r="CB613" s="161"/>
      <c r="CC613" s="161"/>
      <c r="CD613" s="161"/>
      <c r="CE613" s="161"/>
      <c r="CF613" s="161"/>
      <c r="CG613" s="161"/>
      <c r="CH613" s="161"/>
      <c r="CI613" s="161"/>
      <c r="CJ613" s="161"/>
      <c r="CK613" s="161"/>
      <c r="CL613" s="161"/>
      <c r="CM613" s="161"/>
      <c r="CN613" s="161"/>
      <c r="CO613" s="161"/>
      <c r="CP613" s="161"/>
    </row>
    <row r="614" spans="15:94" x14ac:dyDescent="0.3">
      <c r="P614" s="161"/>
      <c r="Q614" s="161"/>
      <c r="R614" s="161"/>
      <c r="S614" s="161"/>
      <c r="T614" s="161"/>
      <c r="U614" s="161"/>
      <c r="V614" s="161"/>
      <c r="W614" s="161"/>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c r="AS614" s="161"/>
      <c r="AT614" s="161"/>
      <c r="AU614" s="161"/>
      <c r="AV614" s="161"/>
      <c r="AW614" s="161"/>
      <c r="AX614" s="161"/>
      <c r="AY614" s="161"/>
      <c r="AZ614" s="161"/>
      <c r="BA614" s="161"/>
      <c r="BB614" s="161"/>
      <c r="BC614" s="161"/>
      <c r="BD614" s="161"/>
      <c r="BE614" s="161"/>
      <c r="BF614" s="161"/>
      <c r="BG614" s="161"/>
      <c r="BH614" s="161"/>
      <c r="BI614" s="161"/>
      <c r="BJ614" s="161"/>
      <c r="BK614" s="161"/>
      <c r="BL614" s="161"/>
      <c r="BM614" s="161"/>
      <c r="BN614" s="161"/>
      <c r="BO614" s="161"/>
      <c r="BP614" s="161"/>
      <c r="BQ614" s="161"/>
      <c r="BR614" s="161"/>
      <c r="BS614" s="161"/>
      <c r="BT614" s="161"/>
      <c r="BU614" s="161"/>
      <c r="BV614" s="161"/>
      <c r="BW614" s="161"/>
      <c r="BX614" s="161"/>
      <c r="BY614" s="161"/>
      <c r="BZ614" s="161"/>
      <c r="CA614" s="161"/>
      <c r="CB614" s="161"/>
      <c r="CC614" s="161"/>
      <c r="CD614" s="161"/>
      <c r="CE614" s="161"/>
      <c r="CF614" s="161"/>
      <c r="CG614" s="161"/>
      <c r="CH614" s="161"/>
      <c r="CI614" s="161"/>
      <c r="CJ614" s="161"/>
      <c r="CK614" s="161"/>
      <c r="CL614" s="161"/>
      <c r="CM614" s="161"/>
      <c r="CN614" s="161"/>
      <c r="CO614" s="161"/>
      <c r="CP614" s="161"/>
    </row>
    <row r="615" spans="15:94" x14ac:dyDescent="0.3">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c r="AS615" s="161"/>
      <c r="AT615" s="161"/>
      <c r="AU615" s="161"/>
      <c r="AV615" s="161"/>
      <c r="AW615" s="161"/>
      <c r="AX615" s="161"/>
      <c r="AY615" s="161"/>
      <c r="AZ615" s="161"/>
      <c r="BA615" s="161"/>
      <c r="BB615" s="161"/>
      <c r="BC615" s="161"/>
      <c r="BD615" s="161"/>
      <c r="BE615" s="161"/>
      <c r="BF615" s="161"/>
      <c r="BG615" s="161"/>
      <c r="BH615" s="161"/>
      <c r="BI615" s="161"/>
      <c r="BJ615" s="161"/>
      <c r="BK615" s="161"/>
      <c r="BL615" s="161"/>
      <c r="BM615" s="161"/>
      <c r="BN615" s="161"/>
      <c r="BO615" s="161"/>
      <c r="BP615" s="161"/>
      <c r="BQ615" s="161"/>
      <c r="BR615" s="161"/>
      <c r="BS615" s="161"/>
      <c r="BT615" s="161"/>
      <c r="BU615" s="161"/>
      <c r="BV615" s="161"/>
      <c r="BW615" s="161"/>
      <c r="BX615" s="161"/>
      <c r="BY615" s="161"/>
      <c r="BZ615" s="161"/>
      <c r="CA615" s="161"/>
      <c r="CB615" s="161"/>
      <c r="CC615" s="161"/>
      <c r="CD615" s="161"/>
      <c r="CE615" s="161"/>
      <c r="CF615" s="161"/>
      <c r="CG615" s="161"/>
      <c r="CH615" s="161"/>
      <c r="CI615" s="161"/>
      <c r="CJ615" s="161"/>
      <c r="CK615" s="161"/>
      <c r="CL615" s="161"/>
      <c r="CM615" s="161"/>
      <c r="CN615" s="161"/>
      <c r="CO615" s="161"/>
      <c r="CP615" s="161"/>
    </row>
    <row r="616" spans="15:94" x14ac:dyDescent="0.3">
      <c r="O616" s="2" t="str">
        <f>Lists!$B$6</f>
        <v>Option 2</v>
      </c>
      <c r="P616" s="161">
        <f>((SUMIF($E$224:$E$427,$O616,P$224:P$427))*'Discount Factors'!P$15)-P$608</f>
        <v>0</v>
      </c>
      <c r="Q616" s="161">
        <f>((SUMIF($E$224:$E$427,$O616,Q$224:Q$427))*'Discount Factors'!Q$15)-Q$608</f>
        <v>0</v>
      </c>
      <c r="R616" s="161">
        <f>((SUMIF($E$224:$E$427,$O616,R$224:R$427))*'Discount Factors'!R$15)-R$608</f>
        <v>0</v>
      </c>
      <c r="S616" s="161">
        <f>((SUMIF($E$224:$E$427,$O616,S$224:S$427))*'Discount Factors'!S$15)-S$608</f>
        <v>0</v>
      </c>
      <c r="T616" s="161">
        <f>((SUMIF($E$224:$E$427,$O616,T$224:T$427))*'Discount Factors'!T$15)-T$608</f>
        <v>0</v>
      </c>
      <c r="U616" s="161">
        <f>((SUMIF($E$224:$E$427,$O616,U$224:U$427))*'Discount Factors'!U$15)-U$608</f>
        <v>0</v>
      </c>
      <c r="V616" s="161">
        <f>((SUMIF($E$224:$E$427,$O616,V$224:V$427))*'Discount Factors'!V$15)-V$608</f>
        <v>0</v>
      </c>
      <c r="W616" s="161">
        <f>((SUMIF($E$224:$E$427,$O616,W$224:W$427))*'Discount Factors'!W$15)-W$608</f>
        <v>0</v>
      </c>
      <c r="X616" s="161">
        <f>((SUMIF($E$224:$E$427,$O616,X$224:X$427))*'Discount Factors'!X$15)-X$608</f>
        <v>0</v>
      </c>
      <c r="Y616" s="161">
        <f>((SUMIF($E$224:$E$427,$O616,Y$224:Y$427))*'Discount Factors'!Y$15)-Y$608</f>
        <v>0</v>
      </c>
      <c r="Z616" s="161">
        <f>((SUMIF($E$224:$E$427,$O616,Z$224:Z$427))*'Discount Factors'!Z$15)-Z$608</f>
        <v>0</v>
      </c>
      <c r="AA616" s="161">
        <f>((SUMIF($E$224:$E$427,$O616,AA$224:AA$427))*'Discount Factors'!AA$15)-AA$608</f>
        <v>0</v>
      </c>
      <c r="AB616" s="161">
        <f>((SUMIF($E$224:$E$427,$O616,AB$224:AB$427))*'Discount Factors'!AB$15)-AB$608</f>
        <v>0</v>
      </c>
      <c r="AC616" s="161">
        <f>((SUMIF($E$224:$E$427,$O616,AC$224:AC$427))*'Discount Factors'!AC$15)-AC$608</f>
        <v>0</v>
      </c>
      <c r="AD616" s="161">
        <f>((SUMIF($E$224:$E$427,$O616,AD$224:AD$427))*'Discount Factors'!AD$15)-AD$608</f>
        <v>0</v>
      </c>
      <c r="AE616" s="161">
        <f>((SUMIF($E$224:$E$427,$O616,AE$224:AE$427))*'Discount Factors'!AE$15)-AE$608</f>
        <v>0</v>
      </c>
      <c r="AF616" s="161">
        <f>((SUMIF($E$224:$E$427,$O616,AF$224:AF$427))*'Discount Factors'!AF$15)-AF$608</f>
        <v>0</v>
      </c>
      <c r="AG616" s="161">
        <f>((SUMIF($E$224:$E$427,$O616,AG$224:AG$427))*'Discount Factors'!AG$15)-AG$608</f>
        <v>0</v>
      </c>
      <c r="AH616" s="161">
        <f>((SUMIF($E$224:$E$427,$O616,AH$224:AH$427))*'Discount Factors'!AH$15)-AH$608</f>
        <v>0</v>
      </c>
      <c r="AI616" s="161">
        <f>((SUMIF($E$224:$E$427,$O616,AI$224:AI$427))*'Discount Factors'!AI$15)-AI$608</f>
        <v>0</v>
      </c>
      <c r="AJ616" s="161">
        <f>((SUMIF($E$224:$E$427,$O616,AJ$224:AJ$427))*'Discount Factors'!AJ$15)-AJ$608</f>
        <v>0</v>
      </c>
      <c r="AK616" s="161">
        <f>((SUMIF($E$224:$E$427,$O616,AK$224:AK$427))*'Discount Factors'!AK$15)-AK$608</f>
        <v>0</v>
      </c>
      <c r="AL616" s="161">
        <f>((SUMIF($E$224:$E$427,$O616,AL$224:AL$427))*'Discount Factors'!AL$15)-AL$608</f>
        <v>0</v>
      </c>
      <c r="AM616" s="161">
        <f>((SUMIF($E$224:$E$427,$O616,AM$224:AM$427))*'Discount Factors'!AM$15)-AM$608</f>
        <v>0</v>
      </c>
      <c r="AN616" s="161">
        <f>((SUMIF($E$224:$E$427,$O616,AN$224:AN$427))*'Discount Factors'!AN$15)-AN$608</f>
        <v>0</v>
      </c>
      <c r="AO616" s="161">
        <f>((SUMIF($E$224:$E$427,$O616,AO$224:AO$427))*'Discount Factors'!AO$15)-AO$608</f>
        <v>0</v>
      </c>
      <c r="AP616" s="161">
        <f>((SUMIF($E$224:$E$427,$O616,AP$224:AP$427))*'Discount Factors'!AP$15)-AP$608</f>
        <v>0</v>
      </c>
      <c r="AQ616" s="161">
        <f>((SUMIF($E$224:$E$427,$O616,AQ$224:AQ$427))*'Discount Factors'!AQ$15)-AQ$608</f>
        <v>0</v>
      </c>
      <c r="AR616" s="161">
        <f>((SUMIF($E$224:$E$427,$O616,AR$224:AR$427))*'Discount Factors'!AR$15)-AR$608</f>
        <v>0</v>
      </c>
      <c r="AS616" s="161">
        <f>((SUMIF($E$224:$E$427,$O616,AS$224:AS$427))*'Discount Factors'!AS$15)-AS$608</f>
        <v>0</v>
      </c>
      <c r="AT616" s="161">
        <f>((SUMIF($E$224:$E$427,$O616,AT$224:AT$427))*'Discount Factors'!AT$15)-AT$608</f>
        <v>0</v>
      </c>
      <c r="AU616" s="161">
        <f>((SUMIF($E$224:$E$427,$O616,AU$224:AU$427))*'Discount Factors'!AU$15)-AU$608</f>
        <v>0</v>
      </c>
      <c r="AV616" s="161">
        <f>((SUMIF($E$224:$E$427,$O616,AV$224:AV$427))*'Discount Factors'!AV$15)-AV$608</f>
        <v>0</v>
      </c>
      <c r="AW616" s="161">
        <f>((SUMIF($E$224:$E$427,$O616,AW$224:AW$427))*'Discount Factors'!AW$15)-AW$608</f>
        <v>0</v>
      </c>
      <c r="AX616" s="161">
        <f>((SUMIF($E$224:$E$427,$O616,AX$224:AX$427))*'Discount Factors'!AX$15)-AX$608</f>
        <v>0</v>
      </c>
      <c r="AY616" s="161">
        <f>((SUMIF($E$224:$E$427,$O616,AY$224:AY$427))*'Discount Factors'!AY$15)-AY$608</f>
        <v>0</v>
      </c>
      <c r="AZ616" s="161">
        <f>((SUMIF($E$224:$E$427,$O616,AZ$224:AZ$427))*'Discount Factors'!AZ$15)-AZ$608</f>
        <v>0</v>
      </c>
      <c r="BA616" s="161">
        <f>((SUMIF($E$224:$E$427,$O616,BA$224:BA$427))*'Discount Factors'!BA$15)-BA$608</f>
        <v>0</v>
      </c>
      <c r="BB616" s="161">
        <f>((SUMIF($E$224:$E$427,$O616,BB$224:BB$427))*'Discount Factors'!BB$15)-BB$608</f>
        <v>0</v>
      </c>
      <c r="BC616" s="161">
        <f>((SUMIF($E$224:$E$427,$O616,BC$224:BC$427))*'Discount Factors'!BC$15)-BC$608</f>
        <v>0</v>
      </c>
      <c r="BD616" s="161">
        <f>((SUMIF($E$224:$E$427,$O616,BD$224:BD$427))*'Discount Factors'!BD$15)-BD$608</f>
        <v>0</v>
      </c>
      <c r="BE616" s="161">
        <f>((SUMIF($E$224:$E$427,$O616,BE$224:BE$427))*'Discount Factors'!BE$15)-BE$608</f>
        <v>0</v>
      </c>
      <c r="BF616" s="161">
        <f>((SUMIF($E$224:$E$427,$O616,BF$224:BF$427))*'Discount Factors'!BF$15)-BF$608</f>
        <v>0</v>
      </c>
      <c r="BG616" s="161">
        <f>((SUMIF($E$224:$E$427,$O616,BG$224:BG$427))*'Discount Factors'!BG$15)-BG$608</f>
        <v>0</v>
      </c>
      <c r="BH616" s="161">
        <f>((SUMIF($E$224:$E$427,$O616,BH$224:BH$427))*'Discount Factors'!BH$15)-BH$608</f>
        <v>0</v>
      </c>
      <c r="BI616" s="161">
        <f>((SUMIF($E$224:$E$427,$O616,BI$224:BI$427))*'Discount Factors'!BI$15)-BI$608</f>
        <v>0</v>
      </c>
      <c r="BJ616" s="161">
        <f>((SUMIF($E$224:$E$427,$O616,BJ$224:BJ$427))*'Discount Factors'!BJ$15)-BJ$608</f>
        <v>0</v>
      </c>
      <c r="BK616" s="161">
        <f>((SUMIF($E$224:$E$427,$O616,BK$224:BK$427))*'Discount Factors'!BK$15)-BK$608</f>
        <v>0</v>
      </c>
      <c r="BL616" s="161">
        <f>((SUMIF($E$224:$E$427,$O616,BL$224:BL$427))*'Discount Factors'!BL$15)-BL$608</f>
        <v>0</v>
      </c>
      <c r="BM616" s="161">
        <f>((SUMIF($E$224:$E$427,$O616,BM$224:BM$427))*'Discount Factors'!BM$15)-BM$608</f>
        <v>0</v>
      </c>
      <c r="BN616" s="161">
        <f>((SUMIF($E$224:$E$427,$O616,BN$224:BN$427))*'Discount Factors'!BN$15)-BN$608</f>
        <v>0</v>
      </c>
      <c r="BO616" s="161">
        <f>((SUMIF($E$224:$E$427,$O616,BO$224:BO$427))*'Discount Factors'!BO$15)-BO$608</f>
        <v>0</v>
      </c>
      <c r="BP616" s="161">
        <f>((SUMIF($E$224:$E$427,$O616,BP$224:BP$427))*'Discount Factors'!BP$15)-BP$608</f>
        <v>0</v>
      </c>
      <c r="BQ616" s="161">
        <f>((SUMIF($E$224:$E$427,$O616,BQ$224:BQ$427))*'Discount Factors'!BQ$15)-BQ$608</f>
        <v>0</v>
      </c>
      <c r="BR616" s="161">
        <f>((SUMIF($E$224:$E$427,$O616,BR$224:BR$427))*'Discount Factors'!BR$15)-BR$608</f>
        <v>0</v>
      </c>
      <c r="BS616" s="161">
        <f>((SUMIF($E$224:$E$427,$O616,BS$224:BS$427))*'Discount Factors'!BS$15)-BS$608</f>
        <v>0</v>
      </c>
      <c r="BT616" s="161">
        <f>((SUMIF($E$224:$E$427,$O616,BT$224:BT$427))*'Discount Factors'!BT$15)-BT$608</f>
        <v>0</v>
      </c>
      <c r="BU616" s="161">
        <f>((SUMIF($E$224:$E$427,$O616,BU$224:BU$427))*'Discount Factors'!BU$15)-BU$608</f>
        <v>0</v>
      </c>
      <c r="BV616" s="161">
        <f>((SUMIF($E$224:$E$427,$O616,BV$224:BV$427))*'Discount Factors'!BV$15)-BV$608</f>
        <v>0</v>
      </c>
      <c r="BW616" s="161">
        <f>((SUMIF($E$224:$E$427,$O616,BW$224:BW$427))*'Discount Factors'!BW$15)-BW$608</f>
        <v>0</v>
      </c>
      <c r="BX616" s="161">
        <f>((SUMIF($E$224:$E$427,$O616,BX$224:BX$427))*'Discount Factors'!BX$15)-BX$608</f>
        <v>0</v>
      </c>
      <c r="BY616" s="161">
        <f>((SUMIF($E$224:$E$427,$O616,BY$224:BY$427))*'Discount Factors'!BY$15)-BY$608</f>
        <v>0</v>
      </c>
      <c r="BZ616" s="161">
        <f>((SUMIF($E$224:$E$427,$O616,BZ$224:BZ$427))*'Discount Factors'!BZ$15)-BZ$608</f>
        <v>0</v>
      </c>
      <c r="CA616" s="161">
        <f>((SUMIF($E$224:$E$427,$O616,CA$224:CA$427))*'Discount Factors'!CA$15)-CA$608</f>
        <v>0</v>
      </c>
      <c r="CB616" s="161">
        <f>((SUMIF($E$224:$E$427,$O616,CB$224:CB$427))*'Discount Factors'!CB$15)-CB$608</f>
        <v>0</v>
      </c>
      <c r="CC616" s="161">
        <f>((SUMIF($E$224:$E$427,$O616,CC$224:CC$427))*'Discount Factors'!CC$15)-CC$608</f>
        <v>0</v>
      </c>
      <c r="CD616" s="161">
        <f>((SUMIF($E$224:$E$427,$O616,CD$224:CD$427))*'Discount Factors'!CD$15)-CD$608</f>
        <v>0</v>
      </c>
      <c r="CE616" s="161">
        <f>((SUMIF($E$224:$E$427,$O616,CE$224:CE$427))*'Discount Factors'!CE$15)-CE$608</f>
        <v>0</v>
      </c>
      <c r="CF616" s="161">
        <f>((SUMIF($E$224:$E$427,$O616,CF$224:CF$427))*'Discount Factors'!CF$15)-CF$608</f>
        <v>0</v>
      </c>
      <c r="CG616" s="161">
        <f>((SUMIF($E$224:$E$427,$O616,CG$224:CG$427))*'Discount Factors'!CG$15)-CG$608</f>
        <v>0</v>
      </c>
      <c r="CH616" s="161">
        <f>((SUMIF($E$224:$E$427,$O616,CH$224:CH$427))*'Discount Factors'!CH$15)-CH$608</f>
        <v>0</v>
      </c>
      <c r="CI616" s="161">
        <f>((SUMIF($E$224:$E$427,$O616,CI$224:CI$427))*'Discount Factors'!CI$15)-CI$608</f>
        <v>0</v>
      </c>
      <c r="CJ616" s="161">
        <f>((SUMIF($E$224:$E$427,$O616,CJ$224:CJ$427))*'Discount Factors'!CJ$15)-CJ$608</f>
        <v>0</v>
      </c>
      <c r="CK616" s="161">
        <f>((SUMIF($E$224:$E$427,$O616,CK$224:CK$427))*'Discount Factors'!CK$15)-CK$608</f>
        <v>0</v>
      </c>
      <c r="CL616" s="161">
        <f>((SUMIF($E$224:$E$427,$O616,CL$224:CL$427))*'Discount Factors'!CL$15)-CL$608</f>
        <v>0</v>
      </c>
      <c r="CM616" s="161">
        <f>((SUMIF($E$224:$E$427,$O616,CM$224:CM$427))*'Discount Factors'!CM$15)-CM$608</f>
        <v>0</v>
      </c>
      <c r="CN616" s="161">
        <f>((SUMIF($E$224:$E$427,$O616,CN$224:CN$427))*'Discount Factors'!CN$15)-CN$608</f>
        <v>0</v>
      </c>
      <c r="CO616" s="161">
        <f>((SUMIF($E$224:$E$427,$O616,CO$224:CO$427))*'Discount Factors'!CO$15)-CO$608</f>
        <v>0</v>
      </c>
      <c r="CP616" s="161">
        <f>((SUMIF($E$224:$E$427,$O616,CP$224:CP$427))*'Discount Factors'!CP$15)-CP$608</f>
        <v>0</v>
      </c>
    </row>
    <row r="617" spans="15:94" x14ac:dyDescent="0.3">
      <c r="P617" s="161"/>
      <c r="Q617" s="161"/>
      <c r="R617" s="161"/>
      <c r="S617" s="161"/>
      <c r="T617" s="161"/>
      <c r="U617" s="161"/>
      <c r="V617" s="161"/>
      <c r="W617" s="161"/>
      <c r="X617" s="161"/>
      <c r="Y617" s="161"/>
      <c r="Z617" s="161"/>
      <c r="AA617" s="161"/>
      <c r="AB617" s="161"/>
      <c r="AC617" s="161"/>
      <c r="AD617" s="161"/>
      <c r="AE617" s="161"/>
      <c r="AF617" s="161"/>
      <c r="AG617" s="161"/>
      <c r="AH617" s="161"/>
      <c r="AI617" s="161"/>
      <c r="AJ617" s="161"/>
      <c r="AK617" s="161"/>
      <c r="AL617" s="161"/>
      <c r="AM617" s="161"/>
      <c r="AN617" s="161"/>
      <c r="AO617" s="161"/>
      <c r="AP617" s="161"/>
      <c r="AQ617" s="161"/>
      <c r="AR617" s="161"/>
      <c r="AS617" s="161"/>
      <c r="AT617" s="161"/>
      <c r="AU617" s="161"/>
      <c r="AV617" s="161"/>
      <c r="AW617" s="161"/>
      <c r="AX617" s="161"/>
      <c r="AY617" s="161"/>
      <c r="AZ617" s="161"/>
      <c r="BA617" s="161"/>
      <c r="BB617" s="161"/>
      <c r="BC617" s="161"/>
      <c r="BD617" s="161"/>
      <c r="BE617" s="161"/>
      <c r="BF617" s="161"/>
      <c r="BG617" s="161"/>
      <c r="BH617" s="161"/>
      <c r="BI617" s="161"/>
      <c r="BJ617" s="161"/>
      <c r="BK617" s="161"/>
      <c r="BL617" s="161"/>
      <c r="BM617" s="161"/>
      <c r="BN617" s="161"/>
      <c r="BO617" s="161"/>
      <c r="BP617" s="161"/>
      <c r="BQ617" s="161"/>
      <c r="BR617" s="161"/>
      <c r="BS617" s="161"/>
      <c r="BT617" s="161"/>
      <c r="BU617" s="161"/>
      <c r="BV617" s="161"/>
      <c r="BW617" s="161"/>
      <c r="BX617" s="161"/>
      <c r="BY617" s="161"/>
      <c r="BZ617" s="161"/>
      <c r="CA617" s="161"/>
      <c r="CB617" s="161"/>
      <c r="CC617" s="161"/>
      <c r="CD617" s="161"/>
      <c r="CE617" s="161"/>
      <c r="CF617" s="161"/>
      <c r="CG617" s="161"/>
      <c r="CH617" s="161"/>
      <c r="CI617" s="161"/>
      <c r="CJ617" s="161"/>
      <c r="CK617" s="161"/>
      <c r="CL617" s="161"/>
      <c r="CM617" s="161"/>
      <c r="CN617" s="161"/>
      <c r="CO617" s="161"/>
      <c r="CP617" s="161"/>
    </row>
    <row r="618" spans="15:94" x14ac:dyDescent="0.3">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c r="AU618" s="161"/>
      <c r="AV618" s="161"/>
      <c r="AW618" s="161"/>
      <c r="AX618" s="161"/>
      <c r="AY618" s="161"/>
      <c r="AZ618" s="161"/>
      <c r="BA618" s="161"/>
      <c r="BB618" s="161"/>
      <c r="BC618" s="161"/>
      <c r="BD618" s="161"/>
      <c r="BE618" s="161"/>
      <c r="BF618" s="161"/>
      <c r="BG618" s="161"/>
      <c r="BH618" s="161"/>
      <c r="BI618" s="161"/>
      <c r="BJ618" s="161"/>
      <c r="BK618" s="161"/>
      <c r="BL618" s="161"/>
      <c r="BM618" s="161"/>
      <c r="BN618" s="161"/>
      <c r="BO618" s="161"/>
      <c r="BP618" s="161"/>
      <c r="BQ618" s="161"/>
      <c r="BR618" s="161"/>
      <c r="BS618" s="161"/>
      <c r="BT618" s="161"/>
      <c r="BU618" s="161"/>
      <c r="BV618" s="161"/>
      <c r="BW618" s="161"/>
      <c r="BX618" s="161"/>
      <c r="BY618" s="161"/>
      <c r="BZ618" s="161"/>
      <c r="CA618" s="161"/>
      <c r="CB618" s="161"/>
      <c r="CC618" s="161"/>
      <c r="CD618" s="161"/>
      <c r="CE618" s="161"/>
      <c r="CF618" s="161"/>
      <c r="CG618" s="161"/>
      <c r="CH618" s="161"/>
      <c r="CI618" s="161"/>
      <c r="CJ618" s="161"/>
      <c r="CK618" s="161"/>
      <c r="CL618" s="161"/>
      <c r="CM618" s="161"/>
      <c r="CN618" s="161"/>
      <c r="CO618" s="161"/>
      <c r="CP618" s="161"/>
    </row>
    <row r="619" spans="15:94" x14ac:dyDescent="0.3">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c r="AU619" s="161"/>
      <c r="AV619" s="161"/>
      <c r="AW619" s="161"/>
      <c r="AX619" s="161"/>
      <c r="AY619" s="161"/>
      <c r="AZ619" s="161"/>
      <c r="BA619" s="161"/>
      <c r="BB619" s="161"/>
      <c r="BC619" s="161"/>
      <c r="BD619" s="161"/>
      <c r="BE619" s="161"/>
      <c r="BF619" s="161"/>
      <c r="BG619" s="161"/>
      <c r="BH619" s="161"/>
      <c r="BI619" s="161"/>
      <c r="BJ619" s="161"/>
      <c r="BK619" s="161"/>
      <c r="BL619" s="161"/>
      <c r="BM619" s="161"/>
      <c r="BN619" s="161"/>
      <c r="BO619" s="161"/>
      <c r="BP619" s="161"/>
      <c r="BQ619" s="161"/>
      <c r="BR619" s="161"/>
      <c r="BS619" s="161"/>
      <c r="BT619" s="161"/>
      <c r="BU619" s="161"/>
      <c r="BV619" s="161"/>
      <c r="BW619" s="161"/>
      <c r="BX619" s="161"/>
      <c r="BY619" s="161"/>
      <c r="BZ619" s="161"/>
      <c r="CA619" s="161"/>
      <c r="CB619" s="161"/>
      <c r="CC619" s="161"/>
      <c r="CD619" s="161"/>
      <c r="CE619" s="161"/>
      <c r="CF619" s="161"/>
      <c r="CG619" s="161"/>
      <c r="CH619" s="161"/>
      <c r="CI619" s="161"/>
      <c r="CJ619" s="161"/>
      <c r="CK619" s="161"/>
      <c r="CL619" s="161"/>
      <c r="CM619" s="161"/>
      <c r="CN619" s="161"/>
      <c r="CO619" s="161"/>
      <c r="CP619" s="161"/>
    </row>
    <row r="620" spans="15:94" x14ac:dyDescent="0.3">
      <c r="O620" s="2" t="str">
        <f>Lists!$B$7</f>
        <v>Option 3</v>
      </c>
      <c r="P620" s="161">
        <f>((SUMIF($E$224:$E$427,$O620,P$224:P$427))*'Discount Factors'!P$15)-P$608</f>
        <v>0</v>
      </c>
      <c r="Q620" s="161">
        <f>((SUMIF($E$224:$E$427,$O620,Q$224:Q$427))*'Discount Factors'!Q$15)-Q$608</f>
        <v>0</v>
      </c>
      <c r="R620" s="161">
        <f>((SUMIF($E$224:$E$427,$O620,R$224:R$427))*'Discount Factors'!R$15)-R$608</f>
        <v>0</v>
      </c>
      <c r="S620" s="161">
        <f>((SUMIF($E$224:$E$427,$O620,S$224:S$427))*'Discount Factors'!S$15)-S$608</f>
        <v>0</v>
      </c>
      <c r="T620" s="161">
        <f>((SUMIF($E$224:$E$427,$O620,T$224:T$427))*'Discount Factors'!T$15)-T$608</f>
        <v>0</v>
      </c>
      <c r="U620" s="161">
        <f>((SUMIF($E$224:$E$427,$O620,U$224:U$427))*'Discount Factors'!U$15)-U$608</f>
        <v>0</v>
      </c>
      <c r="V620" s="161">
        <f>((SUMIF($E$224:$E$427,$O620,V$224:V$427))*'Discount Factors'!V$15)-V$608</f>
        <v>0</v>
      </c>
      <c r="W620" s="161">
        <f>((SUMIF($E$224:$E$427,$O620,W$224:W$427))*'Discount Factors'!W$15)-W$608</f>
        <v>0</v>
      </c>
      <c r="X620" s="161">
        <f>((SUMIF($E$224:$E$427,$O620,X$224:X$427))*'Discount Factors'!X$15)-X$608</f>
        <v>0</v>
      </c>
      <c r="Y620" s="161">
        <f>((SUMIF($E$224:$E$427,$O620,Y$224:Y$427))*'Discount Factors'!Y$15)-Y$608</f>
        <v>0</v>
      </c>
      <c r="Z620" s="161">
        <f>((SUMIF($E$224:$E$427,$O620,Z$224:Z$427))*'Discount Factors'!Z$15)-Z$608</f>
        <v>0</v>
      </c>
      <c r="AA620" s="161">
        <f>((SUMIF($E$224:$E$427,$O620,AA$224:AA$427))*'Discount Factors'!AA$15)-AA$608</f>
        <v>0</v>
      </c>
      <c r="AB620" s="161">
        <f>((SUMIF($E$224:$E$427,$O620,AB$224:AB$427))*'Discount Factors'!AB$15)-AB$608</f>
        <v>0</v>
      </c>
      <c r="AC620" s="161">
        <f>((SUMIF($E$224:$E$427,$O620,AC$224:AC$427))*'Discount Factors'!AC$15)-AC$608</f>
        <v>0</v>
      </c>
      <c r="AD620" s="161">
        <f>((SUMIF($E$224:$E$427,$O620,AD$224:AD$427))*'Discount Factors'!AD$15)-AD$608</f>
        <v>0</v>
      </c>
      <c r="AE620" s="161">
        <f>((SUMIF($E$224:$E$427,$O620,AE$224:AE$427))*'Discount Factors'!AE$15)-AE$608</f>
        <v>0</v>
      </c>
      <c r="AF620" s="161">
        <f>((SUMIF($E$224:$E$427,$O620,AF$224:AF$427))*'Discount Factors'!AF$15)-AF$608</f>
        <v>0</v>
      </c>
      <c r="AG620" s="161">
        <f>((SUMIF($E$224:$E$427,$O620,AG$224:AG$427))*'Discount Factors'!AG$15)-AG$608</f>
        <v>0</v>
      </c>
      <c r="AH620" s="161">
        <f>((SUMIF($E$224:$E$427,$O620,AH$224:AH$427))*'Discount Factors'!AH$15)-AH$608</f>
        <v>0</v>
      </c>
      <c r="AI620" s="161">
        <f>((SUMIF($E$224:$E$427,$O620,AI$224:AI$427))*'Discount Factors'!AI$15)-AI$608</f>
        <v>0</v>
      </c>
      <c r="AJ620" s="161">
        <f>((SUMIF($E$224:$E$427,$O620,AJ$224:AJ$427))*'Discount Factors'!AJ$15)-AJ$608</f>
        <v>0</v>
      </c>
      <c r="AK620" s="161">
        <f>((SUMIF($E$224:$E$427,$O620,AK$224:AK$427))*'Discount Factors'!AK$15)-AK$608</f>
        <v>0</v>
      </c>
      <c r="AL620" s="161">
        <f>((SUMIF($E$224:$E$427,$O620,AL$224:AL$427))*'Discount Factors'!AL$15)-AL$608</f>
        <v>0</v>
      </c>
      <c r="AM620" s="161">
        <f>((SUMIF($E$224:$E$427,$O620,AM$224:AM$427))*'Discount Factors'!AM$15)-AM$608</f>
        <v>0</v>
      </c>
      <c r="AN620" s="161">
        <f>((SUMIF($E$224:$E$427,$O620,AN$224:AN$427))*'Discount Factors'!AN$15)-AN$608</f>
        <v>0</v>
      </c>
      <c r="AO620" s="161">
        <f>((SUMIF($E$224:$E$427,$O620,AO$224:AO$427))*'Discount Factors'!AO$15)-AO$608</f>
        <v>0</v>
      </c>
      <c r="AP620" s="161">
        <f>((SUMIF($E$224:$E$427,$O620,AP$224:AP$427))*'Discount Factors'!AP$15)-AP$608</f>
        <v>0</v>
      </c>
      <c r="AQ620" s="161">
        <f>((SUMIF($E$224:$E$427,$O620,AQ$224:AQ$427))*'Discount Factors'!AQ$15)-AQ$608</f>
        <v>0</v>
      </c>
      <c r="AR620" s="161">
        <f>((SUMIF($E$224:$E$427,$O620,AR$224:AR$427))*'Discount Factors'!AR$15)-AR$608</f>
        <v>0</v>
      </c>
      <c r="AS620" s="161">
        <f>((SUMIF($E$224:$E$427,$O620,AS$224:AS$427))*'Discount Factors'!AS$15)-AS$608</f>
        <v>0</v>
      </c>
      <c r="AT620" s="161">
        <f>((SUMIF($E$224:$E$427,$O620,AT$224:AT$427))*'Discount Factors'!AT$15)-AT$608</f>
        <v>0</v>
      </c>
      <c r="AU620" s="161">
        <f>((SUMIF($E$224:$E$427,$O620,AU$224:AU$427))*'Discount Factors'!AU$15)-AU$608</f>
        <v>0</v>
      </c>
      <c r="AV620" s="161">
        <f>((SUMIF($E$224:$E$427,$O620,AV$224:AV$427))*'Discount Factors'!AV$15)-AV$608</f>
        <v>0</v>
      </c>
      <c r="AW620" s="161">
        <f>((SUMIF($E$224:$E$427,$O620,AW$224:AW$427))*'Discount Factors'!AW$15)-AW$608</f>
        <v>0</v>
      </c>
      <c r="AX620" s="161">
        <f>((SUMIF($E$224:$E$427,$O620,AX$224:AX$427))*'Discount Factors'!AX$15)-AX$608</f>
        <v>0</v>
      </c>
      <c r="AY620" s="161">
        <f>((SUMIF($E$224:$E$427,$O620,AY$224:AY$427))*'Discount Factors'!AY$15)-AY$608</f>
        <v>0</v>
      </c>
      <c r="AZ620" s="161">
        <f>((SUMIF($E$224:$E$427,$O620,AZ$224:AZ$427))*'Discount Factors'!AZ$15)-AZ$608</f>
        <v>0</v>
      </c>
      <c r="BA620" s="161">
        <f>((SUMIF($E$224:$E$427,$O620,BA$224:BA$427))*'Discount Factors'!BA$15)-BA$608</f>
        <v>0</v>
      </c>
      <c r="BB620" s="161">
        <f>((SUMIF($E$224:$E$427,$O620,BB$224:BB$427))*'Discount Factors'!BB$15)-BB$608</f>
        <v>0</v>
      </c>
      <c r="BC620" s="161">
        <f>((SUMIF($E$224:$E$427,$O620,BC$224:BC$427))*'Discount Factors'!BC$15)-BC$608</f>
        <v>0</v>
      </c>
      <c r="BD620" s="161">
        <f>((SUMIF($E$224:$E$427,$O620,BD$224:BD$427))*'Discount Factors'!BD$15)-BD$608</f>
        <v>0</v>
      </c>
      <c r="BE620" s="161">
        <f>((SUMIF($E$224:$E$427,$O620,BE$224:BE$427))*'Discount Factors'!BE$15)-BE$608</f>
        <v>0</v>
      </c>
      <c r="BF620" s="161">
        <f>((SUMIF($E$224:$E$427,$O620,BF$224:BF$427))*'Discount Factors'!BF$15)-BF$608</f>
        <v>0</v>
      </c>
      <c r="BG620" s="161">
        <f>((SUMIF($E$224:$E$427,$O620,BG$224:BG$427))*'Discount Factors'!BG$15)-BG$608</f>
        <v>0</v>
      </c>
      <c r="BH620" s="161">
        <f>((SUMIF($E$224:$E$427,$O620,BH$224:BH$427))*'Discount Factors'!BH$15)-BH$608</f>
        <v>0</v>
      </c>
      <c r="BI620" s="161">
        <f>((SUMIF($E$224:$E$427,$O620,BI$224:BI$427))*'Discount Factors'!BI$15)-BI$608</f>
        <v>0</v>
      </c>
      <c r="BJ620" s="161">
        <f>((SUMIF($E$224:$E$427,$O620,BJ$224:BJ$427))*'Discount Factors'!BJ$15)-BJ$608</f>
        <v>0</v>
      </c>
      <c r="BK620" s="161">
        <f>((SUMIF($E$224:$E$427,$O620,BK$224:BK$427))*'Discount Factors'!BK$15)-BK$608</f>
        <v>0</v>
      </c>
      <c r="BL620" s="161">
        <f>((SUMIF($E$224:$E$427,$O620,BL$224:BL$427))*'Discount Factors'!BL$15)-BL$608</f>
        <v>0</v>
      </c>
      <c r="BM620" s="161">
        <f>((SUMIF($E$224:$E$427,$O620,BM$224:BM$427))*'Discount Factors'!BM$15)-BM$608</f>
        <v>0</v>
      </c>
      <c r="BN620" s="161">
        <f>((SUMIF($E$224:$E$427,$O620,BN$224:BN$427))*'Discount Factors'!BN$15)-BN$608</f>
        <v>0</v>
      </c>
      <c r="BO620" s="161">
        <f>((SUMIF($E$224:$E$427,$O620,BO$224:BO$427))*'Discount Factors'!BO$15)-BO$608</f>
        <v>0</v>
      </c>
      <c r="BP620" s="161">
        <f>((SUMIF($E$224:$E$427,$O620,BP$224:BP$427))*'Discount Factors'!BP$15)-BP$608</f>
        <v>0</v>
      </c>
      <c r="BQ620" s="161">
        <f>((SUMIF($E$224:$E$427,$O620,BQ$224:BQ$427))*'Discount Factors'!BQ$15)-BQ$608</f>
        <v>0</v>
      </c>
      <c r="BR620" s="161">
        <f>((SUMIF($E$224:$E$427,$O620,BR$224:BR$427))*'Discount Factors'!BR$15)-BR$608</f>
        <v>0</v>
      </c>
      <c r="BS620" s="161">
        <f>((SUMIF($E$224:$E$427,$O620,BS$224:BS$427))*'Discount Factors'!BS$15)-BS$608</f>
        <v>0</v>
      </c>
      <c r="BT620" s="161">
        <f>((SUMIF($E$224:$E$427,$O620,BT$224:BT$427))*'Discount Factors'!BT$15)-BT$608</f>
        <v>0</v>
      </c>
      <c r="BU620" s="161">
        <f>((SUMIF($E$224:$E$427,$O620,BU$224:BU$427))*'Discount Factors'!BU$15)-BU$608</f>
        <v>0</v>
      </c>
      <c r="BV620" s="161">
        <f>((SUMIF($E$224:$E$427,$O620,BV$224:BV$427))*'Discount Factors'!BV$15)-BV$608</f>
        <v>0</v>
      </c>
      <c r="BW620" s="161">
        <f>((SUMIF($E$224:$E$427,$O620,BW$224:BW$427))*'Discount Factors'!BW$15)-BW$608</f>
        <v>0</v>
      </c>
      <c r="BX620" s="161">
        <f>((SUMIF($E$224:$E$427,$O620,BX$224:BX$427))*'Discount Factors'!BX$15)-BX$608</f>
        <v>0</v>
      </c>
      <c r="BY620" s="161">
        <f>((SUMIF($E$224:$E$427,$O620,BY$224:BY$427))*'Discount Factors'!BY$15)-BY$608</f>
        <v>0</v>
      </c>
      <c r="BZ620" s="161">
        <f>((SUMIF($E$224:$E$427,$O620,BZ$224:BZ$427))*'Discount Factors'!BZ$15)-BZ$608</f>
        <v>0</v>
      </c>
      <c r="CA620" s="161">
        <f>((SUMIF($E$224:$E$427,$O620,CA$224:CA$427))*'Discount Factors'!CA$15)-CA$608</f>
        <v>0</v>
      </c>
      <c r="CB620" s="161">
        <f>((SUMIF($E$224:$E$427,$O620,CB$224:CB$427))*'Discount Factors'!CB$15)-CB$608</f>
        <v>0</v>
      </c>
      <c r="CC620" s="161">
        <f>((SUMIF($E$224:$E$427,$O620,CC$224:CC$427))*'Discount Factors'!CC$15)-CC$608</f>
        <v>0</v>
      </c>
      <c r="CD620" s="161">
        <f>((SUMIF($E$224:$E$427,$O620,CD$224:CD$427))*'Discount Factors'!CD$15)-CD$608</f>
        <v>0</v>
      </c>
      <c r="CE620" s="161">
        <f>((SUMIF($E$224:$E$427,$O620,CE$224:CE$427))*'Discount Factors'!CE$15)-CE$608</f>
        <v>0</v>
      </c>
      <c r="CF620" s="161">
        <f>((SUMIF($E$224:$E$427,$O620,CF$224:CF$427))*'Discount Factors'!CF$15)-CF$608</f>
        <v>0</v>
      </c>
      <c r="CG620" s="161">
        <f>((SUMIF($E$224:$E$427,$O620,CG$224:CG$427))*'Discount Factors'!CG$15)-CG$608</f>
        <v>0</v>
      </c>
      <c r="CH620" s="161">
        <f>((SUMIF($E$224:$E$427,$O620,CH$224:CH$427))*'Discount Factors'!CH$15)-CH$608</f>
        <v>0</v>
      </c>
      <c r="CI620" s="161">
        <f>((SUMIF($E$224:$E$427,$O620,CI$224:CI$427))*'Discount Factors'!CI$15)-CI$608</f>
        <v>0</v>
      </c>
      <c r="CJ620" s="161">
        <f>((SUMIF($E$224:$E$427,$O620,CJ$224:CJ$427))*'Discount Factors'!CJ$15)-CJ$608</f>
        <v>0</v>
      </c>
      <c r="CK620" s="161">
        <f>((SUMIF($E$224:$E$427,$O620,CK$224:CK$427))*'Discount Factors'!CK$15)-CK$608</f>
        <v>0</v>
      </c>
      <c r="CL620" s="161">
        <f>((SUMIF($E$224:$E$427,$O620,CL$224:CL$427))*'Discount Factors'!CL$15)-CL$608</f>
        <v>0</v>
      </c>
      <c r="CM620" s="161">
        <f>((SUMIF($E$224:$E$427,$O620,CM$224:CM$427))*'Discount Factors'!CM$15)-CM$608</f>
        <v>0</v>
      </c>
      <c r="CN620" s="161">
        <f>((SUMIF($E$224:$E$427,$O620,CN$224:CN$427))*'Discount Factors'!CN$15)-CN$608</f>
        <v>0</v>
      </c>
      <c r="CO620" s="161">
        <f>((SUMIF($E$224:$E$427,$O620,CO$224:CO$427))*'Discount Factors'!CO$15)-CO$608</f>
        <v>0</v>
      </c>
      <c r="CP620" s="161">
        <f>((SUMIF($E$224:$E$427,$O620,CP$224:CP$427))*'Discount Factors'!CP$15)-CP$608</f>
        <v>0</v>
      </c>
    </row>
    <row r="621" spans="15:94" x14ac:dyDescent="0.3">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c r="AU621" s="161"/>
      <c r="AV621" s="161"/>
      <c r="AW621" s="161"/>
      <c r="AX621" s="161"/>
      <c r="AY621" s="161"/>
      <c r="AZ621" s="161"/>
      <c r="BA621" s="161"/>
      <c r="BB621" s="161"/>
      <c r="BC621" s="161"/>
      <c r="BD621" s="161"/>
      <c r="BE621" s="161"/>
      <c r="BF621" s="161"/>
      <c r="BG621" s="161"/>
      <c r="BH621" s="161"/>
      <c r="BI621" s="161"/>
      <c r="BJ621" s="161"/>
      <c r="BK621" s="161"/>
      <c r="BL621" s="161"/>
      <c r="BM621" s="161"/>
      <c r="BN621" s="161"/>
      <c r="BO621" s="161"/>
      <c r="BP621" s="161"/>
      <c r="BQ621" s="161"/>
      <c r="BR621" s="161"/>
      <c r="BS621" s="161"/>
      <c r="BT621" s="161"/>
      <c r="BU621" s="161"/>
      <c r="BV621" s="161"/>
      <c r="BW621" s="161"/>
      <c r="BX621" s="161"/>
      <c r="BY621" s="161"/>
      <c r="BZ621" s="161"/>
      <c r="CA621" s="161"/>
      <c r="CB621" s="161"/>
      <c r="CC621" s="161"/>
      <c r="CD621" s="161"/>
      <c r="CE621" s="161"/>
      <c r="CF621" s="161"/>
      <c r="CG621" s="161"/>
      <c r="CH621" s="161"/>
      <c r="CI621" s="161"/>
      <c r="CJ621" s="161"/>
      <c r="CK621" s="161"/>
      <c r="CL621" s="161"/>
      <c r="CM621" s="161"/>
      <c r="CN621" s="161"/>
      <c r="CO621" s="161"/>
      <c r="CP621" s="161"/>
    </row>
    <row r="622" spans="15:94" x14ac:dyDescent="0.3">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c r="AU622" s="161"/>
      <c r="AV622" s="161"/>
      <c r="AW622" s="161"/>
      <c r="AX622" s="161"/>
      <c r="AY622" s="161"/>
      <c r="AZ622" s="161"/>
      <c r="BA622" s="161"/>
      <c r="BB622" s="161"/>
      <c r="BC622" s="161"/>
      <c r="BD622" s="161"/>
      <c r="BE622" s="161"/>
      <c r="BF622" s="161"/>
      <c r="BG622" s="161"/>
      <c r="BH622" s="161"/>
      <c r="BI622" s="161"/>
      <c r="BJ622" s="161"/>
      <c r="BK622" s="161"/>
      <c r="BL622" s="161"/>
      <c r="BM622" s="161"/>
      <c r="BN622" s="161"/>
      <c r="BO622" s="161"/>
      <c r="BP622" s="161"/>
      <c r="BQ622" s="161"/>
      <c r="BR622" s="161"/>
      <c r="BS622" s="161"/>
      <c r="BT622" s="161"/>
      <c r="BU622" s="161"/>
      <c r="BV622" s="161"/>
      <c r="BW622" s="161"/>
      <c r="BX622" s="161"/>
      <c r="BY622" s="161"/>
      <c r="BZ622" s="161"/>
      <c r="CA622" s="161"/>
      <c r="CB622" s="161"/>
      <c r="CC622" s="161"/>
      <c r="CD622" s="161"/>
      <c r="CE622" s="161"/>
      <c r="CF622" s="161"/>
      <c r="CG622" s="161"/>
      <c r="CH622" s="161"/>
      <c r="CI622" s="161"/>
      <c r="CJ622" s="161"/>
      <c r="CK622" s="161"/>
      <c r="CL622" s="161"/>
      <c r="CM622" s="161"/>
      <c r="CN622" s="161"/>
      <c r="CO622" s="161"/>
      <c r="CP622" s="161"/>
    </row>
    <row r="623" spans="15:94" x14ac:dyDescent="0.3">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c r="AU623" s="161"/>
      <c r="AV623" s="161"/>
      <c r="AW623" s="161"/>
      <c r="AX623" s="161"/>
      <c r="AY623" s="161"/>
      <c r="AZ623" s="161"/>
      <c r="BA623" s="161"/>
      <c r="BB623" s="161"/>
      <c r="BC623" s="161"/>
      <c r="BD623" s="161"/>
      <c r="BE623" s="161"/>
      <c r="BF623" s="161"/>
      <c r="BG623" s="161"/>
      <c r="BH623" s="161"/>
      <c r="BI623" s="161"/>
      <c r="BJ623" s="161"/>
      <c r="BK623" s="161"/>
      <c r="BL623" s="161"/>
      <c r="BM623" s="161"/>
      <c r="BN623" s="161"/>
      <c r="BO623" s="161"/>
      <c r="BP623" s="161"/>
      <c r="BQ623" s="161"/>
      <c r="BR623" s="161"/>
      <c r="BS623" s="161"/>
      <c r="BT623" s="161"/>
      <c r="BU623" s="161"/>
      <c r="BV623" s="161"/>
      <c r="BW623" s="161"/>
      <c r="BX623" s="161"/>
      <c r="BY623" s="161"/>
      <c r="BZ623" s="161"/>
      <c r="CA623" s="161"/>
      <c r="CB623" s="161"/>
      <c r="CC623" s="161"/>
      <c r="CD623" s="161"/>
      <c r="CE623" s="161"/>
      <c r="CF623" s="161"/>
      <c r="CG623" s="161"/>
      <c r="CH623" s="161"/>
      <c r="CI623" s="161"/>
      <c r="CJ623" s="161"/>
      <c r="CK623" s="161"/>
      <c r="CL623" s="161"/>
      <c r="CM623" s="161"/>
      <c r="CN623" s="161"/>
      <c r="CO623" s="161"/>
      <c r="CP623" s="161"/>
    </row>
    <row r="624" spans="15:94" x14ac:dyDescent="0.3">
      <c r="O624" s="2" t="str">
        <f>Lists!$B$8</f>
        <v>Option 4</v>
      </c>
      <c r="P624" s="161">
        <f>((SUMIF($E$224:$E$427,$O624,P$224:P$427))*'Discount Factors'!P$15)-P$608</f>
        <v>0</v>
      </c>
      <c r="Q624" s="161">
        <f>((SUMIF($E$224:$E$427,$O624,Q$224:Q$427))*'Discount Factors'!Q$15)-Q$608</f>
        <v>0</v>
      </c>
      <c r="R624" s="161">
        <f>((SUMIF($E$224:$E$427,$O624,R$224:R$427))*'Discount Factors'!R$15)-R$608</f>
        <v>0</v>
      </c>
      <c r="S624" s="161">
        <f>((SUMIF($E$224:$E$427,$O624,S$224:S$427))*'Discount Factors'!S$15)-S$608</f>
        <v>0</v>
      </c>
      <c r="T624" s="161">
        <f>((SUMIF($E$224:$E$427,$O624,T$224:T$427))*'Discount Factors'!T$15)-T$608</f>
        <v>0</v>
      </c>
      <c r="U624" s="161">
        <f>((SUMIF($E$224:$E$427,$O624,U$224:U$427))*'Discount Factors'!U$15)-U$608</f>
        <v>0</v>
      </c>
      <c r="V624" s="161">
        <f>((SUMIF($E$224:$E$427,$O624,V$224:V$427))*'Discount Factors'!V$15)-V$608</f>
        <v>0</v>
      </c>
      <c r="W624" s="161">
        <f>((SUMIF($E$224:$E$427,$O624,W$224:W$427))*'Discount Factors'!W$15)-W$608</f>
        <v>0</v>
      </c>
      <c r="X624" s="161">
        <f>((SUMIF($E$224:$E$427,$O624,X$224:X$427))*'Discount Factors'!X$15)-X$608</f>
        <v>0</v>
      </c>
      <c r="Y624" s="161">
        <f>((SUMIF($E$224:$E$427,$O624,Y$224:Y$427))*'Discount Factors'!Y$15)-Y$608</f>
        <v>0</v>
      </c>
      <c r="Z624" s="161">
        <f>((SUMIF($E$224:$E$427,$O624,Z$224:Z$427))*'Discount Factors'!Z$15)-Z$608</f>
        <v>0</v>
      </c>
      <c r="AA624" s="161">
        <f>((SUMIF($E$224:$E$427,$O624,AA$224:AA$427))*'Discount Factors'!AA$15)-AA$608</f>
        <v>0</v>
      </c>
      <c r="AB624" s="161">
        <f>((SUMIF($E$224:$E$427,$O624,AB$224:AB$427))*'Discount Factors'!AB$15)-AB$608</f>
        <v>0</v>
      </c>
      <c r="AC624" s="161">
        <f>((SUMIF($E$224:$E$427,$O624,AC$224:AC$427))*'Discount Factors'!AC$15)-AC$608</f>
        <v>0</v>
      </c>
      <c r="AD624" s="161">
        <f>((SUMIF($E$224:$E$427,$O624,AD$224:AD$427))*'Discount Factors'!AD$15)-AD$608</f>
        <v>0</v>
      </c>
      <c r="AE624" s="161">
        <f>((SUMIF($E$224:$E$427,$O624,AE$224:AE$427))*'Discount Factors'!AE$15)-AE$608</f>
        <v>0</v>
      </c>
      <c r="AF624" s="161">
        <f>((SUMIF($E$224:$E$427,$O624,AF$224:AF$427))*'Discount Factors'!AF$15)-AF$608</f>
        <v>0</v>
      </c>
      <c r="AG624" s="161">
        <f>((SUMIF($E$224:$E$427,$O624,AG$224:AG$427))*'Discount Factors'!AG$15)-AG$608</f>
        <v>0</v>
      </c>
      <c r="AH624" s="161">
        <f>((SUMIF($E$224:$E$427,$O624,AH$224:AH$427))*'Discount Factors'!AH$15)-AH$608</f>
        <v>0</v>
      </c>
      <c r="AI624" s="161">
        <f>((SUMIF($E$224:$E$427,$O624,AI$224:AI$427))*'Discount Factors'!AI$15)-AI$608</f>
        <v>0</v>
      </c>
      <c r="AJ624" s="161">
        <f>((SUMIF($E$224:$E$427,$O624,AJ$224:AJ$427))*'Discount Factors'!AJ$15)-AJ$608</f>
        <v>0</v>
      </c>
      <c r="AK624" s="161">
        <f>((SUMIF($E$224:$E$427,$O624,AK$224:AK$427))*'Discount Factors'!AK$15)-AK$608</f>
        <v>0</v>
      </c>
      <c r="AL624" s="161">
        <f>((SUMIF($E$224:$E$427,$O624,AL$224:AL$427))*'Discount Factors'!AL$15)-AL$608</f>
        <v>0</v>
      </c>
      <c r="AM624" s="161">
        <f>((SUMIF($E$224:$E$427,$O624,AM$224:AM$427))*'Discount Factors'!AM$15)-AM$608</f>
        <v>0</v>
      </c>
      <c r="AN624" s="161">
        <f>((SUMIF($E$224:$E$427,$O624,AN$224:AN$427))*'Discount Factors'!AN$15)-AN$608</f>
        <v>0</v>
      </c>
      <c r="AO624" s="161">
        <f>((SUMIF($E$224:$E$427,$O624,AO$224:AO$427))*'Discount Factors'!AO$15)-AO$608</f>
        <v>0</v>
      </c>
      <c r="AP624" s="161">
        <f>((SUMIF($E$224:$E$427,$O624,AP$224:AP$427))*'Discount Factors'!AP$15)-AP$608</f>
        <v>0</v>
      </c>
      <c r="AQ624" s="161">
        <f>((SUMIF($E$224:$E$427,$O624,AQ$224:AQ$427))*'Discount Factors'!AQ$15)-AQ$608</f>
        <v>0</v>
      </c>
      <c r="AR624" s="161">
        <f>((SUMIF($E$224:$E$427,$O624,AR$224:AR$427))*'Discount Factors'!AR$15)-AR$608</f>
        <v>0</v>
      </c>
      <c r="AS624" s="161">
        <f>((SUMIF($E$224:$E$427,$O624,AS$224:AS$427))*'Discount Factors'!AS$15)-AS$608</f>
        <v>0</v>
      </c>
      <c r="AT624" s="161">
        <f>((SUMIF($E$224:$E$427,$O624,AT$224:AT$427))*'Discount Factors'!AT$15)-AT$608</f>
        <v>0</v>
      </c>
      <c r="AU624" s="161">
        <f>((SUMIF($E$224:$E$427,$O624,AU$224:AU$427))*'Discount Factors'!AU$15)-AU$608</f>
        <v>0</v>
      </c>
      <c r="AV624" s="161">
        <f>((SUMIF($E$224:$E$427,$O624,AV$224:AV$427))*'Discount Factors'!AV$15)-AV$608</f>
        <v>0</v>
      </c>
      <c r="AW624" s="161">
        <f>((SUMIF($E$224:$E$427,$O624,AW$224:AW$427))*'Discount Factors'!AW$15)-AW$608</f>
        <v>0</v>
      </c>
      <c r="AX624" s="161">
        <f>((SUMIF($E$224:$E$427,$O624,AX$224:AX$427))*'Discount Factors'!AX$15)-AX$608</f>
        <v>0</v>
      </c>
      <c r="AY624" s="161">
        <f>((SUMIF($E$224:$E$427,$O624,AY$224:AY$427))*'Discount Factors'!AY$15)-AY$608</f>
        <v>0</v>
      </c>
      <c r="AZ624" s="161">
        <f>((SUMIF($E$224:$E$427,$O624,AZ$224:AZ$427))*'Discount Factors'!AZ$15)-AZ$608</f>
        <v>0</v>
      </c>
      <c r="BA624" s="161">
        <f>((SUMIF($E$224:$E$427,$O624,BA$224:BA$427))*'Discount Factors'!BA$15)-BA$608</f>
        <v>0</v>
      </c>
      <c r="BB624" s="161">
        <f>((SUMIF($E$224:$E$427,$O624,BB$224:BB$427))*'Discount Factors'!BB$15)-BB$608</f>
        <v>0</v>
      </c>
      <c r="BC624" s="161">
        <f>((SUMIF($E$224:$E$427,$O624,BC$224:BC$427))*'Discount Factors'!BC$15)-BC$608</f>
        <v>0</v>
      </c>
      <c r="BD624" s="161">
        <f>((SUMIF($E$224:$E$427,$O624,BD$224:BD$427))*'Discount Factors'!BD$15)-BD$608</f>
        <v>0</v>
      </c>
      <c r="BE624" s="161">
        <f>((SUMIF($E$224:$E$427,$O624,BE$224:BE$427))*'Discount Factors'!BE$15)-BE$608</f>
        <v>0</v>
      </c>
      <c r="BF624" s="161">
        <f>((SUMIF($E$224:$E$427,$O624,BF$224:BF$427))*'Discount Factors'!BF$15)-BF$608</f>
        <v>0</v>
      </c>
      <c r="BG624" s="161">
        <f>((SUMIF($E$224:$E$427,$O624,BG$224:BG$427))*'Discount Factors'!BG$15)-BG$608</f>
        <v>0</v>
      </c>
      <c r="BH624" s="161">
        <f>((SUMIF($E$224:$E$427,$O624,BH$224:BH$427))*'Discount Factors'!BH$15)-BH$608</f>
        <v>0</v>
      </c>
      <c r="BI624" s="161">
        <f>((SUMIF($E$224:$E$427,$O624,BI$224:BI$427))*'Discount Factors'!BI$15)-BI$608</f>
        <v>0</v>
      </c>
      <c r="BJ624" s="161">
        <f>((SUMIF($E$224:$E$427,$O624,BJ$224:BJ$427))*'Discount Factors'!BJ$15)-BJ$608</f>
        <v>0</v>
      </c>
      <c r="BK624" s="161">
        <f>((SUMIF($E$224:$E$427,$O624,BK$224:BK$427))*'Discount Factors'!BK$15)-BK$608</f>
        <v>0</v>
      </c>
      <c r="BL624" s="161">
        <f>((SUMIF($E$224:$E$427,$O624,BL$224:BL$427))*'Discount Factors'!BL$15)-BL$608</f>
        <v>0</v>
      </c>
      <c r="BM624" s="161">
        <f>((SUMIF($E$224:$E$427,$O624,BM$224:BM$427))*'Discount Factors'!BM$15)-BM$608</f>
        <v>0</v>
      </c>
      <c r="BN624" s="161">
        <f>((SUMIF($E$224:$E$427,$O624,BN$224:BN$427))*'Discount Factors'!BN$15)-BN$608</f>
        <v>0</v>
      </c>
      <c r="BO624" s="161">
        <f>((SUMIF($E$224:$E$427,$O624,BO$224:BO$427))*'Discount Factors'!BO$15)-BO$608</f>
        <v>0</v>
      </c>
      <c r="BP624" s="161">
        <f>((SUMIF($E$224:$E$427,$O624,BP$224:BP$427))*'Discount Factors'!BP$15)-BP$608</f>
        <v>0</v>
      </c>
      <c r="BQ624" s="161">
        <f>((SUMIF($E$224:$E$427,$O624,BQ$224:BQ$427))*'Discount Factors'!BQ$15)-BQ$608</f>
        <v>0</v>
      </c>
      <c r="BR624" s="161">
        <f>((SUMIF($E$224:$E$427,$O624,BR$224:BR$427))*'Discount Factors'!BR$15)-BR$608</f>
        <v>0</v>
      </c>
      <c r="BS624" s="161">
        <f>((SUMIF($E$224:$E$427,$O624,BS$224:BS$427))*'Discount Factors'!BS$15)-BS$608</f>
        <v>0</v>
      </c>
      <c r="BT624" s="161">
        <f>((SUMIF($E$224:$E$427,$O624,BT$224:BT$427))*'Discount Factors'!BT$15)-BT$608</f>
        <v>0</v>
      </c>
      <c r="BU624" s="161">
        <f>((SUMIF($E$224:$E$427,$O624,BU$224:BU$427))*'Discount Factors'!BU$15)-BU$608</f>
        <v>0</v>
      </c>
      <c r="BV624" s="161">
        <f>((SUMIF($E$224:$E$427,$O624,BV$224:BV$427))*'Discount Factors'!BV$15)-BV$608</f>
        <v>0</v>
      </c>
      <c r="BW624" s="161">
        <f>((SUMIF($E$224:$E$427,$O624,BW$224:BW$427))*'Discount Factors'!BW$15)-BW$608</f>
        <v>0</v>
      </c>
      <c r="BX624" s="161">
        <f>((SUMIF($E$224:$E$427,$O624,BX$224:BX$427))*'Discount Factors'!BX$15)-BX$608</f>
        <v>0</v>
      </c>
      <c r="BY624" s="161">
        <f>((SUMIF($E$224:$E$427,$O624,BY$224:BY$427))*'Discount Factors'!BY$15)-BY$608</f>
        <v>0</v>
      </c>
      <c r="BZ624" s="161">
        <f>((SUMIF($E$224:$E$427,$O624,BZ$224:BZ$427))*'Discount Factors'!BZ$15)-BZ$608</f>
        <v>0</v>
      </c>
      <c r="CA624" s="161">
        <f>((SUMIF($E$224:$E$427,$O624,CA$224:CA$427))*'Discount Factors'!CA$15)-CA$608</f>
        <v>0</v>
      </c>
      <c r="CB624" s="161">
        <f>((SUMIF($E$224:$E$427,$O624,CB$224:CB$427))*'Discount Factors'!CB$15)-CB$608</f>
        <v>0</v>
      </c>
      <c r="CC624" s="161">
        <f>((SUMIF($E$224:$E$427,$O624,CC$224:CC$427))*'Discount Factors'!CC$15)-CC$608</f>
        <v>0</v>
      </c>
      <c r="CD624" s="161">
        <f>((SUMIF($E$224:$E$427,$O624,CD$224:CD$427))*'Discount Factors'!CD$15)-CD$608</f>
        <v>0</v>
      </c>
      <c r="CE624" s="161">
        <f>((SUMIF($E$224:$E$427,$O624,CE$224:CE$427))*'Discount Factors'!CE$15)-CE$608</f>
        <v>0</v>
      </c>
      <c r="CF624" s="161">
        <f>((SUMIF($E$224:$E$427,$O624,CF$224:CF$427))*'Discount Factors'!CF$15)-CF$608</f>
        <v>0</v>
      </c>
      <c r="CG624" s="161">
        <f>((SUMIF($E$224:$E$427,$O624,CG$224:CG$427))*'Discount Factors'!CG$15)-CG$608</f>
        <v>0</v>
      </c>
      <c r="CH624" s="161">
        <f>((SUMIF($E$224:$E$427,$O624,CH$224:CH$427))*'Discount Factors'!CH$15)-CH$608</f>
        <v>0</v>
      </c>
      <c r="CI624" s="161">
        <f>((SUMIF($E$224:$E$427,$O624,CI$224:CI$427))*'Discount Factors'!CI$15)-CI$608</f>
        <v>0</v>
      </c>
      <c r="CJ624" s="161">
        <f>((SUMIF($E$224:$E$427,$O624,CJ$224:CJ$427))*'Discount Factors'!CJ$15)-CJ$608</f>
        <v>0</v>
      </c>
      <c r="CK624" s="161">
        <f>((SUMIF($E$224:$E$427,$O624,CK$224:CK$427))*'Discount Factors'!CK$15)-CK$608</f>
        <v>0</v>
      </c>
      <c r="CL624" s="161">
        <f>((SUMIF($E$224:$E$427,$O624,CL$224:CL$427))*'Discount Factors'!CL$15)-CL$608</f>
        <v>0</v>
      </c>
      <c r="CM624" s="161">
        <f>((SUMIF($E$224:$E$427,$O624,CM$224:CM$427))*'Discount Factors'!CM$15)-CM$608</f>
        <v>0</v>
      </c>
      <c r="CN624" s="161">
        <f>((SUMIF($E$224:$E$427,$O624,CN$224:CN$427))*'Discount Factors'!CN$15)-CN$608</f>
        <v>0</v>
      </c>
      <c r="CO624" s="161">
        <f>((SUMIF($E$224:$E$427,$O624,CO$224:CO$427))*'Discount Factors'!CO$15)-CO$608</f>
        <v>0</v>
      </c>
      <c r="CP624" s="161">
        <f>((SUMIF($E$224:$E$427,$O624,CP$224:CP$427))*'Discount Factors'!CP$15)-CP$608</f>
        <v>0</v>
      </c>
    </row>
    <row r="625" spans="15:94" x14ac:dyDescent="0.3">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c r="AU625" s="161"/>
      <c r="AV625" s="161"/>
      <c r="AW625" s="161"/>
      <c r="AX625" s="161"/>
      <c r="AY625" s="161"/>
      <c r="AZ625" s="161"/>
      <c r="BA625" s="161"/>
      <c r="BB625" s="161"/>
      <c r="BC625" s="161"/>
      <c r="BD625" s="161"/>
      <c r="BE625" s="161"/>
      <c r="BF625" s="161"/>
      <c r="BG625" s="161"/>
      <c r="BH625" s="161"/>
      <c r="BI625" s="161"/>
      <c r="BJ625" s="161"/>
      <c r="BK625" s="161"/>
      <c r="BL625" s="161"/>
      <c r="BM625" s="161"/>
      <c r="BN625" s="161"/>
      <c r="BO625" s="161"/>
      <c r="BP625" s="161"/>
      <c r="BQ625" s="161"/>
      <c r="BR625" s="161"/>
      <c r="BS625" s="161"/>
      <c r="BT625" s="161"/>
      <c r="BU625" s="161"/>
      <c r="BV625" s="161"/>
      <c r="BW625" s="161"/>
      <c r="BX625" s="161"/>
      <c r="BY625" s="161"/>
      <c r="BZ625" s="161"/>
      <c r="CA625" s="161"/>
      <c r="CB625" s="161"/>
      <c r="CC625" s="161"/>
      <c r="CD625" s="161"/>
      <c r="CE625" s="161"/>
      <c r="CF625" s="161"/>
      <c r="CG625" s="161"/>
      <c r="CH625" s="161"/>
      <c r="CI625" s="161"/>
      <c r="CJ625" s="161"/>
      <c r="CK625" s="161"/>
      <c r="CL625" s="161"/>
      <c r="CM625" s="161"/>
      <c r="CN625" s="161"/>
      <c r="CO625" s="161"/>
      <c r="CP625" s="161"/>
    </row>
    <row r="626" spans="15:94" x14ac:dyDescent="0.3">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c r="AU626" s="161"/>
      <c r="AV626" s="161"/>
      <c r="AW626" s="161"/>
      <c r="AX626" s="161"/>
      <c r="AY626" s="161"/>
      <c r="AZ626" s="161"/>
      <c r="BA626" s="161"/>
      <c r="BB626" s="161"/>
      <c r="BC626" s="161"/>
      <c r="BD626" s="161"/>
      <c r="BE626" s="161"/>
      <c r="BF626" s="161"/>
      <c r="BG626" s="161"/>
      <c r="BH626" s="161"/>
      <c r="BI626" s="161"/>
      <c r="BJ626" s="161"/>
      <c r="BK626" s="161"/>
      <c r="BL626" s="161"/>
      <c r="BM626" s="161"/>
      <c r="BN626" s="161"/>
      <c r="BO626" s="161"/>
      <c r="BP626" s="161"/>
      <c r="BQ626" s="161"/>
      <c r="BR626" s="161"/>
      <c r="BS626" s="161"/>
      <c r="BT626" s="161"/>
      <c r="BU626" s="161"/>
      <c r="BV626" s="161"/>
      <c r="BW626" s="161"/>
      <c r="BX626" s="161"/>
      <c r="BY626" s="161"/>
      <c r="BZ626" s="161"/>
      <c r="CA626" s="161"/>
      <c r="CB626" s="161"/>
      <c r="CC626" s="161"/>
      <c r="CD626" s="161"/>
      <c r="CE626" s="161"/>
      <c r="CF626" s="161"/>
      <c r="CG626" s="161"/>
      <c r="CH626" s="161"/>
      <c r="CI626" s="161"/>
      <c r="CJ626" s="161"/>
      <c r="CK626" s="161"/>
      <c r="CL626" s="161"/>
      <c r="CM626" s="161"/>
      <c r="CN626" s="161"/>
      <c r="CO626" s="161"/>
      <c r="CP626" s="161"/>
    </row>
    <row r="627" spans="15:94" x14ac:dyDescent="0.3">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c r="AU627" s="161"/>
      <c r="AV627" s="161"/>
      <c r="AW627" s="161"/>
      <c r="AX627" s="161"/>
      <c r="AY627" s="161"/>
      <c r="AZ627" s="161"/>
      <c r="BA627" s="161"/>
      <c r="BB627" s="161"/>
      <c r="BC627" s="161"/>
      <c r="BD627" s="161"/>
      <c r="BE627" s="161"/>
      <c r="BF627" s="161"/>
      <c r="BG627" s="161"/>
      <c r="BH627" s="161"/>
      <c r="BI627" s="161"/>
      <c r="BJ627" s="161"/>
      <c r="BK627" s="161"/>
      <c r="BL627" s="161"/>
      <c r="BM627" s="161"/>
      <c r="BN627" s="161"/>
      <c r="BO627" s="161"/>
      <c r="BP627" s="161"/>
      <c r="BQ627" s="161"/>
      <c r="BR627" s="161"/>
      <c r="BS627" s="161"/>
      <c r="BT627" s="161"/>
      <c r="BU627" s="161"/>
      <c r="BV627" s="161"/>
      <c r="BW627" s="161"/>
      <c r="BX627" s="161"/>
      <c r="BY627" s="161"/>
      <c r="BZ627" s="161"/>
      <c r="CA627" s="161"/>
      <c r="CB627" s="161"/>
      <c r="CC627" s="161"/>
      <c r="CD627" s="161"/>
      <c r="CE627" s="161"/>
      <c r="CF627" s="161"/>
      <c r="CG627" s="161"/>
      <c r="CH627" s="161"/>
      <c r="CI627" s="161"/>
      <c r="CJ627" s="161"/>
      <c r="CK627" s="161"/>
      <c r="CL627" s="161"/>
      <c r="CM627" s="161"/>
      <c r="CN627" s="161"/>
      <c r="CO627" s="161"/>
      <c r="CP627" s="161"/>
    </row>
    <row r="628" spans="15:94" x14ac:dyDescent="0.3">
      <c r="O628" s="2" t="str">
        <f>Lists!$B$9</f>
        <v>Option 5</v>
      </c>
      <c r="P628" s="161">
        <f>((SUMIF($E$224:$E$427,$O628,P$224:P$427))*'Discount Factors'!P$15)-P$608</f>
        <v>0</v>
      </c>
      <c r="Q628" s="161">
        <f>((SUMIF($E$224:$E$427,$O628,Q$224:Q$427))*'Discount Factors'!Q$15)-Q$608</f>
        <v>0</v>
      </c>
      <c r="R628" s="161">
        <f>((SUMIF($E$224:$E$427,$O628,R$224:R$427))*'Discount Factors'!R$15)-R$608</f>
        <v>0</v>
      </c>
      <c r="S628" s="161">
        <f>((SUMIF($E$224:$E$427,$O628,S$224:S$427))*'Discount Factors'!S$15)-S$608</f>
        <v>0</v>
      </c>
      <c r="T628" s="161">
        <f>((SUMIF($E$224:$E$427,$O628,T$224:T$427))*'Discount Factors'!T$15)-T$608</f>
        <v>0</v>
      </c>
      <c r="U628" s="161">
        <f>((SUMIF($E$224:$E$427,$O628,U$224:U$427))*'Discount Factors'!U$15)-U$608</f>
        <v>0</v>
      </c>
      <c r="V628" s="161">
        <f>((SUMIF($E$224:$E$427,$O628,V$224:V$427))*'Discount Factors'!V$15)-V$608</f>
        <v>0</v>
      </c>
      <c r="W628" s="161">
        <f>((SUMIF($E$224:$E$427,$O628,W$224:W$427))*'Discount Factors'!W$15)-W$608</f>
        <v>0</v>
      </c>
      <c r="X628" s="161">
        <f>((SUMIF($E$224:$E$427,$O628,X$224:X$427))*'Discount Factors'!X$15)-X$608</f>
        <v>0</v>
      </c>
      <c r="Y628" s="161">
        <f>((SUMIF($E$224:$E$427,$O628,Y$224:Y$427))*'Discount Factors'!Y$15)-Y$608</f>
        <v>0</v>
      </c>
      <c r="Z628" s="161">
        <f>((SUMIF($E$224:$E$427,$O628,Z$224:Z$427))*'Discount Factors'!Z$15)-Z$608</f>
        <v>0</v>
      </c>
      <c r="AA628" s="161">
        <f>((SUMIF($E$224:$E$427,$O628,AA$224:AA$427))*'Discount Factors'!AA$15)-AA$608</f>
        <v>0</v>
      </c>
      <c r="AB628" s="161">
        <f>((SUMIF($E$224:$E$427,$O628,AB$224:AB$427))*'Discount Factors'!AB$15)-AB$608</f>
        <v>0</v>
      </c>
      <c r="AC628" s="161">
        <f>((SUMIF($E$224:$E$427,$O628,AC$224:AC$427))*'Discount Factors'!AC$15)-AC$608</f>
        <v>0</v>
      </c>
      <c r="AD628" s="161">
        <f>((SUMIF($E$224:$E$427,$O628,AD$224:AD$427))*'Discount Factors'!AD$15)-AD$608</f>
        <v>0</v>
      </c>
      <c r="AE628" s="161">
        <f>((SUMIF($E$224:$E$427,$O628,AE$224:AE$427))*'Discount Factors'!AE$15)-AE$608</f>
        <v>0</v>
      </c>
      <c r="AF628" s="161">
        <f>((SUMIF($E$224:$E$427,$O628,AF$224:AF$427))*'Discount Factors'!AF$15)-AF$608</f>
        <v>0</v>
      </c>
      <c r="AG628" s="161">
        <f>((SUMIF($E$224:$E$427,$O628,AG$224:AG$427))*'Discount Factors'!AG$15)-AG$608</f>
        <v>0</v>
      </c>
      <c r="AH628" s="161">
        <f>((SUMIF($E$224:$E$427,$O628,AH$224:AH$427))*'Discount Factors'!AH$15)-AH$608</f>
        <v>0</v>
      </c>
      <c r="AI628" s="161">
        <f>((SUMIF($E$224:$E$427,$O628,AI$224:AI$427))*'Discount Factors'!AI$15)-AI$608</f>
        <v>0</v>
      </c>
      <c r="AJ628" s="161">
        <f>((SUMIF($E$224:$E$427,$O628,AJ$224:AJ$427))*'Discount Factors'!AJ$15)-AJ$608</f>
        <v>0</v>
      </c>
      <c r="AK628" s="161">
        <f>((SUMIF($E$224:$E$427,$O628,AK$224:AK$427))*'Discount Factors'!AK$15)-AK$608</f>
        <v>0</v>
      </c>
      <c r="AL628" s="161">
        <f>((SUMIF($E$224:$E$427,$O628,AL$224:AL$427))*'Discount Factors'!AL$15)-AL$608</f>
        <v>0</v>
      </c>
      <c r="AM628" s="161">
        <f>((SUMIF($E$224:$E$427,$O628,AM$224:AM$427))*'Discount Factors'!AM$15)-AM$608</f>
        <v>0</v>
      </c>
      <c r="AN628" s="161">
        <f>((SUMIF($E$224:$E$427,$O628,AN$224:AN$427))*'Discount Factors'!AN$15)-AN$608</f>
        <v>0</v>
      </c>
      <c r="AO628" s="161">
        <f>((SUMIF($E$224:$E$427,$O628,AO$224:AO$427))*'Discount Factors'!AO$15)-AO$608</f>
        <v>0</v>
      </c>
      <c r="AP628" s="161">
        <f>((SUMIF($E$224:$E$427,$O628,AP$224:AP$427))*'Discount Factors'!AP$15)-AP$608</f>
        <v>0</v>
      </c>
      <c r="AQ628" s="161">
        <f>((SUMIF($E$224:$E$427,$O628,AQ$224:AQ$427))*'Discount Factors'!AQ$15)-AQ$608</f>
        <v>0</v>
      </c>
      <c r="AR628" s="161">
        <f>((SUMIF($E$224:$E$427,$O628,AR$224:AR$427))*'Discount Factors'!AR$15)-AR$608</f>
        <v>0</v>
      </c>
      <c r="AS628" s="161">
        <f>((SUMIF($E$224:$E$427,$O628,AS$224:AS$427))*'Discount Factors'!AS$15)-AS$608</f>
        <v>0</v>
      </c>
      <c r="AT628" s="161">
        <f>((SUMIF($E$224:$E$427,$O628,AT$224:AT$427))*'Discount Factors'!AT$15)-AT$608</f>
        <v>0</v>
      </c>
      <c r="AU628" s="161">
        <f>((SUMIF($E$224:$E$427,$O628,AU$224:AU$427))*'Discount Factors'!AU$15)-AU$608</f>
        <v>0</v>
      </c>
      <c r="AV628" s="161">
        <f>((SUMIF($E$224:$E$427,$O628,AV$224:AV$427))*'Discount Factors'!AV$15)-AV$608</f>
        <v>0</v>
      </c>
      <c r="AW628" s="161">
        <f>((SUMIF($E$224:$E$427,$O628,AW$224:AW$427))*'Discount Factors'!AW$15)-AW$608</f>
        <v>0</v>
      </c>
      <c r="AX628" s="161">
        <f>((SUMIF($E$224:$E$427,$O628,AX$224:AX$427))*'Discount Factors'!AX$15)-AX$608</f>
        <v>0</v>
      </c>
      <c r="AY628" s="161">
        <f>((SUMIF($E$224:$E$427,$O628,AY$224:AY$427))*'Discount Factors'!AY$15)-AY$608</f>
        <v>0</v>
      </c>
      <c r="AZ628" s="161">
        <f>((SUMIF($E$224:$E$427,$O628,AZ$224:AZ$427))*'Discount Factors'!AZ$15)-AZ$608</f>
        <v>0</v>
      </c>
      <c r="BA628" s="161">
        <f>((SUMIF($E$224:$E$427,$O628,BA$224:BA$427))*'Discount Factors'!BA$15)-BA$608</f>
        <v>0</v>
      </c>
      <c r="BB628" s="161">
        <f>((SUMIF($E$224:$E$427,$O628,BB$224:BB$427))*'Discount Factors'!BB$15)-BB$608</f>
        <v>0</v>
      </c>
      <c r="BC628" s="161">
        <f>((SUMIF($E$224:$E$427,$O628,BC$224:BC$427))*'Discount Factors'!BC$15)-BC$608</f>
        <v>0</v>
      </c>
      <c r="BD628" s="161">
        <f>((SUMIF($E$224:$E$427,$O628,BD$224:BD$427))*'Discount Factors'!BD$15)-BD$608</f>
        <v>0</v>
      </c>
      <c r="BE628" s="161">
        <f>((SUMIF($E$224:$E$427,$O628,BE$224:BE$427))*'Discount Factors'!BE$15)-BE$608</f>
        <v>0</v>
      </c>
      <c r="BF628" s="161">
        <f>((SUMIF($E$224:$E$427,$O628,BF$224:BF$427))*'Discount Factors'!BF$15)-BF$608</f>
        <v>0</v>
      </c>
      <c r="BG628" s="161">
        <f>((SUMIF($E$224:$E$427,$O628,BG$224:BG$427))*'Discount Factors'!BG$15)-BG$608</f>
        <v>0</v>
      </c>
      <c r="BH628" s="161">
        <f>((SUMIF($E$224:$E$427,$O628,BH$224:BH$427))*'Discount Factors'!BH$15)-BH$608</f>
        <v>0</v>
      </c>
      <c r="BI628" s="161">
        <f>((SUMIF($E$224:$E$427,$O628,BI$224:BI$427))*'Discount Factors'!BI$15)-BI$608</f>
        <v>0</v>
      </c>
      <c r="BJ628" s="161">
        <f>((SUMIF($E$224:$E$427,$O628,BJ$224:BJ$427))*'Discount Factors'!BJ$15)-BJ$608</f>
        <v>0</v>
      </c>
      <c r="BK628" s="161">
        <f>((SUMIF($E$224:$E$427,$O628,BK$224:BK$427))*'Discount Factors'!BK$15)-BK$608</f>
        <v>0</v>
      </c>
      <c r="BL628" s="161">
        <f>((SUMIF($E$224:$E$427,$O628,BL$224:BL$427))*'Discount Factors'!BL$15)-BL$608</f>
        <v>0</v>
      </c>
      <c r="BM628" s="161">
        <f>((SUMIF($E$224:$E$427,$O628,BM$224:BM$427))*'Discount Factors'!BM$15)-BM$608</f>
        <v>0</v>
      </c>
      <c r="BN628" s="161">
        <f>((SUMIF($E$224:$E$427,$O628,BN$224:BN$427))*'Discount Factors'!BN$15)-BN$608</f>
        <v>0</v>
      </c>
      <c r="BO628" s="161">
        <f>((SUMIF($E$224:$E$427,$O628,BO$224:BO$427))*'Discount Factors'!BO$15)-BO$608</f>
        <v>0</v>
      </c>
      <c r="BP628" s="161">
        <f>((SUMIF($E$224:$E$427,$O628,BP$224:BP$427))*'Discount Factors'!BP$15)-BP$608</f>
        <v>0</v>
      </c>
      <c r="BQ628" s="161">
        <f>((SUMIF($E$224:$E$427,$O628,BQ$224:BQ$427))*'Discount Factors'!BQ$15)-BQ$608</f>
        <v>0</v>
      </c>
      <c r="BR628" s="161">
        <f>((SUMIF($E$224:$E$427,$O628,BR$224:BR$427))*'Discount Factors'!BR$15)-BR$608</f>
        <v>0</v>
      </c>
      <c r="BS628" s="161">
        <f>((SUMIF($E$224:$E$427,$O628,BS$224:BS$427))*'Discount Factors'!BS$15)-BS$608</f>
        <v>0</v>
      </c>
      <c r="BT628" s="161">
        <f>((SUMIF($E$224:$E$427,$O628,BT$224:BT$427))*'Discount Factors'!BT$15)-BT$608</f>
        <v>0</v>
      </c>
      <c r="BU628" s="161">
        <f>((SUMIF($E$224:$E$427,$O628,BU$224:BU$427))*'Discount Factors'!BU$15)-BU$608</f>
        <v>0</v>
      </c>
      <c r="BV628" s="161">
        <f>((SUMIF($E$224:$E$427,$O628,BV$224:BV$427))*'Discount Factors'!BV$15)-BV$608</f>
        <v>0</v>
      </c>
      <c r="BW628" s="161">
        <f>((SUMIF($E$224:$E$427,$O628,BW$224:BW$427))*'Discount Factors'!BW$15)-BW$608</f>
        <v>0</v>
      </c>
      <c r="BX628" s="161">
        <f>((SUMIF($E$224:$E$427,$O628,BX$224:BX$427))*'Discount Factors'!BX$15)-BX$608</f>
        <v>0</v>
      </c>
      <c r="BY628" s="161">
        <f>((SUMIF($E$224:$E$427,$O628,BY$224:BY$427))*'Discount Factors'!BY$15)-BY$608</f>
        <v>0</v>
      </c>
      <c r="BZ628" s="161">
        <f>((SUMIF($E$224:$E$427,$O628,BZ$224:BZ$427))*'Discount Factors'!BZ$15)-BZ$608</f>
        <v>0</v>
      </c>
      <c r="CA628" s="161">
        <f>((SUMIF($E$224:$E$427,$O628,CA$224:CA$427))*'Discount Factors'!CA$15)-CA$608</f>
        <v>0</v>
      </c>
      <c r="CB628" s="161">
        <f>((SUMIF($E$224:$E$427,$O628,CB$224:CB$427))*'Discount Factors'!CB$15)-CB$608</f>
        <v>0</v>
      </c>
      <c r="CC628" s="161">
        <f>((SUMIF($E$224:$E$427,$O628,CC$224:CC$427))*'Discount Factors'!CC$15)-CC$608</f>
        <v>0</v>
      </c>
      <c r="CD628" s="161">
        <f>((SUMIF($E$224:$E$427,$O628,CD$224:CD$427))*'Discount Factors'!CD$15)-CD$608</f>
        <v>0</v>
      </c>
      <c r="CE628" s="161">
        <f>((SUMIF($E$224:$E$427,$O628,CE$224:CE$427))*'Discount Factors'!CE$15)-CE$608</f>
        <v>0</v>
      </c>
      <c r="CF628" s="161">
        <f>((SUMIF($E$224:$E$427,$O628,CF$224:CF$427))*'Discount Factors'!CF$15)-CF$608</f>
        <v>0</v>
      </c>
      <c r="CG628" s="161">
        <f>((SUMIF($E$224:$E$427,$O628,CG$224:CG$427))*'Discount Factors'!CG$15)-CG$608</f>
        <v>0</v>
      </c>
      <c r="CH628" s="161">
        <f>((SUMIF($E$224:$E$427,$O628,CH$224:CH$427))*'Discount Factors'!CH$15)-CH$608</f>
        <v>0</v>
      </c>
      <c r="CI628" s="161">
        <f>((SUMIF($E$224:$E$427,$O628,CI$224:CI$427))*'Discount Factors'!CI$15)-CI$608</f>
        <v>0</v>
      </c>
      <c r="CJ628" s="161">
        <f>((SUMIF($E$224:$E$427,$O628,CJ$224:CJ$427))*'Discount Factors'!CJ$15)-CJ$608</f>
        <v>0</v>
      </c>
      <c r="CK628" s="161">
        <f>((SUMIF($E$224:$E$427,$O628,CK$224:CK$427))*'Discount Factors'!CK$15)-CK$608</f>
        <v>0</v>
      </c>
      <c r="CL628" s="161">
        <f>((SUMIF($E$224:$E$427,$O628,CL$224:CL$427))*'Discount Factors'!CL$15)-CL$608</f>
        <v>0</v>
      </c>
      <c r="CM628" s="161">
        <f>((SUMIF($E$224:$E$427,$O628,CM$224:CM$427))*'Discount Factors'!CM$15)-CM$608</f>
        <v>0</v>
      </c>
      <c r="CN628" s="161">
        <f>((SUMIF($E$224:$E$427,$O628,CN$224:CN$427))*'Discount Factors'!CN$15)-CN$608</f>
        <v>0</v>
      </c>
      <c r="CO628" s="161">
        <f>((SUMIF($E$224:$E$427,$O628,CO$224:CO$427))*'Discount Factors'!CO$15)-CO$608</f>
        <v>0</v>
      </c>
      <c r="CP628" s="161">
        <f>((SUMIF($E$224:$E$427,$O628,CP$224:CP$427))*'Discount Factors'!CP$15)-CP$608</f>
        <v>0</v>
      </c>
    </row>
    <row r="629" spans="15:94" x14ac:dyDescent="0.3">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c r="AU629" s="161"/>
      <c r="AV629" s="161"/>
      <c r="AW629" s="161"/>
      <c r="AX629" s="161"/>
      <c r="AY629" s="161"/>
      <c r="AZ629" s="161"/>
      <c r="BA629" s="161"/>
      <c r="BB629" s="161"/>
      <c r="BC629" s="161"/>
      <c r="BD629" s="161"/>
      <c r="BE629" s="161"/>
      <c r="BF629" s="161"/>
      <c r="BG629" s="161"/>
      <c r="BH629" s="161"/>
      <c r="BI629" s="161"/>
      <c r="BJ629" s="161"/>
      <c r="BK629" s="161"/>
      <c r="BL629" s="161"/>
      <c r="BM629" s="161"/>
      <c r="BN629" s="161"/>
      <c r="BO629" s="161"/>
      <c r="BP629" s="161"/>
      <c r="BQ629" s="161"/>
      <c r="BR629" s="161"/>
      <c r="BS629" s="161"/>
      <c r="BT629" s="161"/>
      <c r="BU629" s="161"/>
      <c r="BV629" s="161"/>
      <c r="BW629" s="161"/>
      <c r="BX629" s="161"/>
      <c r="BY629" s="161"/>
      <c r="BZ629" s="161"/>
      <c r="CA629" s="161"/>
      <c r="CB629" s="161"/>
      <c r="CC629" s="161"/>
      <c r="CD629" s="161"/>
      <c r="CE629" s="161"/>
      <c r="CF629" s="161"/>
      <c r="CG629" s="161"/>
      <c r="CH629" s="161"/>
      <c r="CI629" s="161"/>
      <c r="CJ629" s="161"/>
      <c r="CK629" s="161"/>
      <c r="CL629" s="161"/>
      <c r="CM629" s="161"/>
      <c r="CN629" s="161"/>
      <c r="CO629" s="161"/>
      <c r="CP629" s="161"/>
    </row>
    <row r="630" spans="15:94" x14ac:dyDescent="0.3">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c r="AU630" s="161"/>
      <c r="AV630" s="161"/>
      <c r="AW630" s="161"/>
      <c r="AX630" s="161"/>
      <c r="AY630" s="161"/>
      <c r="AZ630" s="161"/>
      <c r="BA630" s="161"/>
      <c r="BB630" s="161"/>
      <c r="BC630" s="161"/>
      <c r="BD630" s="161"/>
      <c r="BE630" s="161"/>
      <c r="BF630" s="161"/>
      <c r="BG630" s="161"/>
      <c r="BH630" s="161"/>
      <c r="BI630" s="161"/>
      <c r="BJ630" s="161"/>
      <c r="BK630" s="161"/>
      <c r="BL630" s="161"/>
      <c r="BM630" s="161"/>
      <c r="BN630" s="161"/>
      <c r="BO630" s="161"/>
      <c r="BP630" s="161"/>
      <c r="BQ630" s="161"/>
      <c r="BR630" s="161"/>
      <c r="BS630" s="161"/>
      <c r="BT630" s="161"/>
      <c r="BU630" s="161"/>
      <c r="BV630" s="161"/>
      <c r="BW630" s="161"/>
      <c r="BX630" s="161"/>
      <c r="BY630" s="161"/>
      <c r="BZ630" s="161"/>
      <c r="CA630" s="161"/>
      <c r="CB630" s="161"/>
      <c r="CC630" s="161"/>
      <c r="CD630" s="161"/>
      <c r="CE630" s="161"/>
      <c r="CF630" s="161"/>
      <c r="CG630" s="161"/>
      <c r="CH630" s="161"/>
      <c r="CI630" s="161"/>
      <c r="CJ630" s="161"/>
      <c r="CK630" s="161"/>
      <c r="CL630" s="161"/>
      <c r="CM630" s="161"/>
      <c r="CN630" s="161"/>
      <c r="CO630" s="161"/>
      <c r="CP630" s="161"/>
    </row>
    <row r="631" spans="15:94" x14ac:dyDescent="0.3">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c r="AU631" s="161"/>
      <c r="AV631" s="161"/>
      <c r="AW631" s="161"/>
      <c r="AX631" s="161"/>
      <c r="AY631" s="161"/>
      <c r="AZ631" s="161"/>
      <c r="BA631" s="161"/>
      <c r="BB631" s="161"/>
      <c r="BC631" s="161"/>
      <c r="BD631" s="161"/>
      <c r="BE631" s="161"/>
      <c r="BF631" s="161"/>
      <c r="BG631" s="161"/>
      <c r="BH631" s="161"/>
      <c r="BI631" s="161"/>
      <c r="BJ631" s="161"/>
      <c r="BK631" s="161"/>
      <c r="BL631" s="161"/>
      <c r="BM631" s="161"/>
      <c r="BN631" s="161"/>
      <c r="BO631" s="161"/>
      <c r="BP631" s="161"/>
      <c r="BQ631" s="161"/>
      <c r="BR631" s="161"/>
      <c r="BS631" s="161"/>
      <c r="BT631" s="161"/>
      <c r="BU631" s="161"/>
      <c r="BV631" s="161"/>
      <c r="BW631" s="161"/>
      <c r="BX631" s="161"/>
      <c r="BY631" s="161"/>
      <c r="BZ631" s="161"/>
      <c r="CA631" s="161"/>
      <c r="CB631" s="161"/>
      <c r="CC631" s="161"/>
      <c r="CD631" s="161"/>
      <c r="CE631" s="161"/>
      <c r="CF631" s="161"/>
      <c r="CG631" s="161"/>
      <c r="CH631" s="161"/>
      <c r="CI631" s="161"/>
      <c r="CJ631" s="161"/>
      <c r="CK631" s="161"/>
      <c r="CL631" s="161"/>
      <c r="CM631" s="161"/>
      <c r="CN631" s="161"/>
      <c r="CO631" s="161"/>
      <c r="CP631" s="161"/>
    </row>
    <row r="632" spans="15:94" x14ac:dyDescent="0.3">
      <c r="O632" s="2" t="str">
        <f>Lists!$B$10</f>
        <v>Option 6</v>
      </c>
      <c r="P632" s="161">
        <f>((SUMIF($E$224:$E$427,$O632,P$224:P$427))*'Discount Factors'!P$15)-P$608</f>
        <v>0</v>
      </c>
      <c r="Q632" s="161">
        <f>((SUMIF($E$224:$E$427,$O632,Q$224:Q$427))*'Discount Factors'!Q$15)-Q$608</f>
        <v>0</v>
      </c>
      <c r="R632" s="161">
        <f>((SUMIF($E$224:$E$427,$O632,R$224:R$427))*'Discount Factors'!R$15)-R$608</f>
        <v>0</v>
      </c>
      <c r="S632" s="161">
        <f>((SUMIF($E$224:$E$427,$O632,S$224:S$427))*'Discount Factors'!S$15)-S$608</f>
        <v>0</v>
      </c>
      <c r="T632" s="161">
        <f>((SUMIF($E$224:$E$427,$O632,T$224:T$427))*'Discount Factors'!T$15)-T$608</f>
        <v>0</v>
      </c>
      <c r="U632" s="161">
        <f>((SUMIF($E$224:$E$427,$O632,U$224:U$427))*'Discount Factors'!U$15)-U$608</f>
        <v>0</v>
      </c>
      <c r="V632" s="161">
        <f>((SUMIF($E$224:$E$427,$O632,V$224:V$427))*'Discount Factors'!V$15)-V$608</f>
        <v>0</v>
      </c>
      <c r="W632" s="161">
        <f>((SUMIF($E$224:$E$427,$O632,W$224:W$427))*'Discount Factors'!W$15)-W$608</f>
        <v>0</v>
      </c>
      <c r="X632" s="161">
        <f>((SUMIF($E$224:$E$427,$O632,X$224:X$427))*'Discount Factors'!X$15)-X$608</f>
        <v>0</v>
      </c>
      <c r="Y632" s="161">
        <f>((SUMIF($E$224:$E$427,$O632,Y$224:Y$427))*'Discount Factors'!Y$15)-Y$608</f>
        <v>0</v>
      </c>
      <c r="Z632" s="161">
        <f>((SUMIF($E$224:$E$427,$O632,Z$224:Z$427))*'Discount Factors'!Z$15)-Z$608</f>
        <v>0</v>
      </c>
      <c r="AA632" s="161">
        <f>((SUMIF($E$224:$E$427,$O632,AA$224:AA$427))*'Discount Factors'!AA$15)-AA$608</f>
        <v>0</v>
      </c>
      <c r="AB632" s="161">
        <f>((SUMIF($E$224:$E$427,$O632,AB$224:AB$427))*'Discount Factors'!AB$15)-AB$608</f>
        <v>0</v>
      </c>
      <c r="AC632" s="161">
        <f>((SUMIF($E$224:$E$427,$O632,AC$224:AC$427))*'Discount Factors'!AC$15)-AC$608</f>
        <v>0</v>
      </c>
      <c r="AD632" s="161">
        <f>((SUMIF($E$224:$E$427,$O632,AD$224:AD$427))*'Discount Factors'!AD$15)-AD$608</f>
        <v>0</v>
      </c>
      <c r="AE632" s="161">
        <f>((SUMIF($E$224:$E$427,$O632,AE$224:AE$427))*'Discount Factors'!AE$15)-AE$608</f>
        <v>0</v>
      </c>
      <c r="AF632" s="161">
        <f>((SUMIF($E$224:$E$427,$O632,AF$224:AF$427))*'Discount Factors'!AF$15)-AF$608</f>
        <v>0</v>
      </c>
      <c r="AG632" s="161">
        <f>((SUMIF($E$224:$E$427,$O632,AG$224:AG$427))*'Discount Factors'!AG$15)-AG$608</f>
        <v>0</v>
      </c>
      <c r="AH632" s="161">
        <f>((SUMIF($E$224:$E$427,$O632,AH$224:AH$427))*'Discount Factors'!AH$15)-AH$608</f>
        <v>0</v>
      </c>
      <c r="AI632" s="161">
        <f>((SUMIF($E$224:$E$427,$O632,AI$224:AI$427))*'Discount Factors'!AI$15)-AI$608</f>
        <v>0</v>
      </c>
      <c r="AJ632" s="161">
        <f>((SUMIF($E$224:$E$427,$O632,AJ$224:AJ$427))*'Discount Factors'!AJ$15)-AJ$608</f>
        <v>0</v>
      </c>
      <c r="AK632" s="161">
        <f>((SUMIF($E$224:$E$427,$O632,AK$224:AK$427))*'Discount Factors'!AK$15)-AK$608</f>
        <v>0</v>
      </c>
      <c r="AL632" s="161">
        <f>((SUMIF($E$224:$E$427,$O632,AL$224:AL$427))*'Discount Factors'!AL$15)-AL$608</f>
        <v>0</v>
      </c>
      <c r="AM632" s="161">
        <f>((SUMIF($E$224:$E$427,$O632,AM$224:AM$427))*'Discount Factors'!AM$15)-AM$608</f>
        <v>0</v>
      </c>
      <c r="AN632" s="161">
        <f>((SUMIF($E$224:$E$427,$O632,AN$224:AN$427))*'Discount Factors'!AN$15)-AN$608</f>
        <v>0</v>
      </c>
      <c r="AO632" s="161">
        <f>((SUMIF($E$224:$E$427,$O632,AO$224:AO$427))*'Discount Factors'!AO$15)-AO$608</f>
        <v>0</v>
      </c>
      <c r="AP632" s="161">
        <f>((SUMIF($E$224:$E$427,$O632,AP$224:AP$427))*'Discount Factors'!AP$15)-AP$608</f>
        <v>0</v>
      </c>
      <c r="AQ632" s="161">
        <f>((SUMIF($E$224:$E$427,$O632,AQ$224:AQ$427))*'Discount Factors'!AQ$15)-AQ$608</f>
        <v>0</v>
      </c>
      <c r="AR632" s="161">
        <f>((SUMIF($E$224:$E$427,$O632,AR$224:AR$427))*'Discount Factors'!AR$15)-AR$608</f>
        <v>0</v>
      </c>
      <c r="AS632" s="161">
        <f>((SUMIF($E$224:$E$427,$O632,AS$224:AS$427))*'Discount Factors'!AS$15)-AS$608</f>
        <v>0</v>
      </c>
      <c r="AT632" s="161">
        <f>((SUMIF($E$224:$E$427,$O632,AT$224:AT$427))*'Discount Factors'!AT$15)-AT$608</f>
        <v>0</v>
      </c>
      <c r="AU632" s="161">
        <f>((SUMIF($E$224:$E$427,$O632,AU$224:AU$427))*'Discount Factors'!AU$15)-AU$608</f>
        <v>0</v>
      </c>
      <c r="AV632" s="161">
        <f>((SUMIF($E$224:$E$427,$O632,AV$224:AV$427))*'Discount Factors'!AV$15)-AV$608</f>
        <v>0</v>
      </c>
      <c r="AW632" s="161">
        <f>((SUMIF($E$224:$E$427,$O632,AW$224:AW$427))*'Discount Factors'!AW$15)-AW$608</f>
        <v>0</v>
      </c>
      <c r="AX632" s="161">
        <f>((SUMIF($E$224:$E$427,$O632,AX$224:AX$427))*'Discount Factors'!AX$15)-AX$608</f>
        <v>0</v>
      </c>
      <c r="AY632" s="161">
        <f>((SUMIF($E$224:$E$427,$O632,AY$224:AY$427))*'Discount Factors'!AY$15)-AY$608</f>
        <v>0</v>
      </c>
      <c r="AZ632" s="161">
        <f>((SUMIF($E$224:$E$427,$O632,AZ$224:AZ$427))*'Discount Factors'!AZ$15)-AZ$608</f>
        <v>0</v>
      </c>
      <c r="BA632" s="161">
        <f>((SUMIF($E$224:$E$427,$O632,BA$224:BA$427))*'Discount Factors'!BA$15)-BA$608</f>
        <v>0</v>
      </c>
      <c r="BB632" s="161">
        <f>((SUMIF($E$224:$E$427,$O632,BB$224:BB$427))*'Discount Factors'!BB$15)-BB$608</f>
        <v>0</v>
      </c>
      <c r="BC632" s="161">
        <f>((SUMIF($E$224:$E$427,$O632,BC$224:BC$427))*'Discount Factors'!BC$15)-BC$608</f>
        <v>0</v>
      </c>
      <c r="BD632" s="161">
        <f>((SUMIF($E$224:$E$427,$O632,BD$224:BD$427))*'Discount Factors'!BD$15)-BD$608</f>
        <v>0</v>
      </c>
      <c r="BE632" s="161">
        <f>((SUMIF($E$224:$E$427,$O632,BE$224:BE$427))*'Discount Factors'!BE$15)-BE$608</f>
        <v>0</v>
      </c>
      <c r="BF632" s="161">
        <f>((SUMIF($E$224:$E$427,$O632,BF$224:BF$427))*'Discount Factors'!BF$15)-BF$608</f>
        <v>0</v>
      </c>
      <c r="BG632" s="161">
        <f>((SUMIF($E$224:$E$427,$O632,BG$224:BG$427))*'Discount Factors'!BG$15)-BG$608</f>
        <v>0</v>
      </c>
      <c r="BH632" s="161">
        <f>((SUMIF($E$224:$E$427,$O632,BH$224:BH$427))*'Discount Factors'!BH$15)-BH$608</f>
        <v>0</v>
      </c>
      <c r="BI632" s="161">
        <f>((SUMIF($E$224:$E$427,$O632,BI$224:BI$427))*'Discount Factors'!BI$15)-BI$608</f>
        <v>0</v>
      </c>
      <c r="BJ632" s="161">
        <f>((SUMIF($E$224:$E$427,$O632,BJ$224:BJ$427))*'Discount Factors'!BJ$15)-BJ$608</f>
        <v>0</v>
      </c>
      <c r="BK632" s="161">
        <f>((SUMIF($E$224:$E$427,$O632,BK$224:BK$427))*'Discount Factors'!BK$15)-BK$608</f>
        <v>0</v>
      </c>
      <c r="BL632" s="161">
        <f>((SUMIF($E$224:$E$427,$O632,BL$224:BL$427))*'Discount Factors'!BL$15)-BL$608</f>
        <v>0</v>
      </c>
      <c r="BM632" s="161">
        <f>((SUMIF($E$224:$E$427,$O632,BM$224:BM$427))*'Discount Factors'!BM$15)-BM$608</f>
        <v>0</v>
      </c>
      <c r="BN632" s="161">
        <f>((SUMIF($E$224:$E$427,$O632,BN$224:BN$427))*'Discount Factors'!BN$15)-BN$608</f>
        <v>0</v>
      </c>
      <c r="BO632" s="161">
        <f>((SUMIF($E$224:$E$427,$O632,BO$224:BO$427))*'Discount Factors'!BO$15)-BO$608</f>
        <v>0</v>
      </c>
      <c r="BP632" s="161">
        <f>((SUMIF($E$224:$E$427,$O632,BP$224:BP$427))*'Discount Factors'!BP$15)-BP$608</f>
        <v>0</v>
      </c>
      <c r="BQ632" s="161">
        <f>((SUMIF($E$224:$E$427,$O632,BQ$224:BQ$427))*'Discount Factors'!BQ$15)-BQ$608</f>
        <v>0</v>
      </c>
      <c r="BR632" s="161">
        <f>((SUMIF($E$224:$E$427,$O632,BR$224:BR$427))*'Discount Factors'!BR$15)-BR$608</f>
        <v>0</v>
      </c>
      <c r="BS632" s="161">
        <f>((SUMIF($E$224:$E$427,$O632,BS$224:BS$427))*'Discount Factors'!BS$15)-BS$608</f>
        <v>0</v>
      </c>
      <c r="BT632" s="161">
        <f>((SUMIF($E$224:$E$427,$O632,BT$224:BT$427))*'Discount Factors'!BT$15)-BT$608</f>
        <v>0</v>
      </c>
      <c r="BU632" s="161">
        <f>((SUMIF($E$224:$E$427,$O632,BU$224:BU$427))*'Discount Factors'!BU$15)-BU$608</f>
        <v>0</v>
      </c>
      <c r="BV632" s="161">
        <f>((SUMIF($E$224:$E$427,$O632,BV$224:BV$427))*'Discount Factors'!BV$15)-BV$608</f>
        <v>0</v>
      </c>
      <c r="BW632" s="161">
        <f>((SUMIF($E$224:$E$427,$O632,BW$224:BW$427))*'Discount Factors'!BW$15)-BW$608</f>
        <v>0</v>
      </c>
      <c r="BX632" s="161">
        <f>((SUMIF($E$224:$E$427,$O632,BX$224:BX$427))*'Discount Factors'!BX$15)-BX$608</f>
        <v>0</v>
      </c>
      <c r="BY632" s="161">
        <f>((SUMIF($E$224:$E$427,$O632,BY$224:BY$427))*'Discount Factors'!BY$15)-BY$608</f>
        <v>0</v>
      </c>
      <c r="BZ632" s="161">
        <f>((SUMIF($E$224:$E$427,$O632,BZ$224:BZ$427))*'Discount Factors'!BZ$15)-BZ$608</f>
        <v>0</v>
      </c>
      <c r="CA632" s="161">
        <f>((SUMIF($E$224:$E$427,$O632,CA$224:CA$427))*'Discount Factors'!CA$15)-CA$608</f>
        <v>0</v>
      </c>
      <c r="CB632" s="161">
        <f>((SUMIF($E$224:$E$427,$O632,CB$224:CB$427))*'Discount Factors'!CB$15)-CB$608</f>
        <v>0</v>
      </c>
      <c r="CC632" s="161">
        <f>((SUMIF($E$224:$E$427,$O632,CC$224:CC$427))*'Discount Factors'!CC$15)-CC$608</f>
        <v>0</v>
      </c>
      <c r="CD632" s="161">
        <f>((SUMIF($E$224:$E$427,$O632,CD$224:CD$427))*'Discount Factors'!CD$15)-CD$608</f>
        <v>0</v>
      </c>
      <c r="CE632" s="161">
        <f>((SUMIF($E$224:$E$427,$O632,CE$224:CE$427))*'Discount Factors'!CE$15)-CE$608</f>
        <v>0</v>
      </c>
      <c r="CF632" s="161">
        <f>((SUMIF($E$224:$E$427,$O632,CF$224:CF$427))*'Discount Factors'!CF$15)-CF$608</f>
        <v>0</v>
      </c>
      <c r="CG632" s="161">
        <f>((SUMIF($E$224:$E$427,$O632,CG$224:CG$427))*'Discount Factors'!CG$15)-CG$608</f>
        <v>0</v>
      </c>
      <c r="CH632" s="161">
        <f>((SUMIF($E$224:$E$427,$O632,CH$224:CH$427))*'Discount Factors'!CH$15)-CH$608</f>
        <v>0</v>
      </c>
      <c r="CI632" s="161">
        <f>((SUMIF($E$224:$E$427,$O632,CI$224:CI$427))*'Discount Factors'!CI$15)-CI$608</f>
        <v>0</v>
      </c>
      <c r="CJ632" s="161">
        <f>((SUMIF($E$224:$E$427,$O632,CJ$224:CJ$427))*'Discount Factors'!CJ$15)-CJ$608</f>
        <v>0</v>
      </c>
      <c r="CK632" s="161">
        <f>((SUMIF($E$224:$E$427,$O632,CK$224:CK$427))*'Discount Factors'!CK$15)-CK$608</f>
        <v>0</v>
      </c>
      <c r="CL632" s="161">
        <f>((SUMIF($E$224:$E$427,$O632,CL$224:CL$427))*'Discount Factors'!CL$15)-CL$608</f>
        <v>0</v>
      </c>
      <c r="CM632" s="161">
        <f>((SUMIF($E$224:$E$427,$O632,CM$224:CM$427))*'Discount Factors'!CM$15)-CM$608</f>
        <v>0</v>
      </c>
      <c r="CN632" s="161">
        <f>((SUMIF($E$224:$E$427,$O632,CN$224:CN$427))*'Discount Factors'!CN$15)-CN$608</f>
        <v>0</v>
      </c>
      <c r="CO632" s="161">
        <f>((SUMIF($E$224:$E$427,$O632,CO$224:CO$427))*'Discount Factors'!CO$15)-CO$608</f>
        <v>0</v>
      </c>
      <c r="CP632" s="161">
        <f>((SUMIF($E$224:$E$427,$O632,CP$224:CP$427))*'Discount Factors'!CP$15)-CP$608</f>
        <v>0</v>
      </c>
    </row>
    <row r="633" spans="15:94" x14ac:dyDescent="0.3">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c r="AU633" s="161"/>
      <c r="AV633" s="161"/>
      <c r="AW633" s="161"/>
      <c r="AX633" s="161"/>
      <c r="AY633" s="161"/>
      <c r="AZ633" s="161"/>
      <c r="BA633" s="161"/>
      <c r="BB633" s="161"/>
      <c r="BC633" s="161"/>
      <c r="BD633" s="161"/>
      <c r="BE633" s="161"/>
      <c r="BF633" s="161"/>
      <c r="BG633" s="161"/>
      <c r="BH633" s="161"/>
      <c r="BI633" s="161"/>
      <c r="BJ633" s="161"/>
      <c r="BK633" s="161"/>
      <c r="BL633" s="161"/>
      <c r="BM633" s="161"/>
      <c r="BN633" s="161"/>
      <c r="BO633" s="161"/>
      <c r="BP633" s="161"/>
      <c r="BQ633" s="161"/>
      <c r="BR633" s="161"/>
      <c r="BS633" s="161"/>
      <c r="BT633" s="161"/>
      <c r="BU633" s="161"/>
      <c r="BV633" s="161"/>
      <c r="BW633" s="161"/>
      <c r="BX633" s="161"/>
      <c r="BY633" s="161"/>
      <c r="BZ633" s="161"/>
      <c r="CA633" s="161"/>
      <c r="CB633" s="161"/>
      <c r="CC633" s="161"/>
      <c r="CD633" s="161"/>
      <c r="CE633" s="161"/>
      <c r="CF633" s="161"/>
      <c r="CG633" s="161"/>
      <c r="CH633" s="161"/>
      <c r="CI633" s="161"/>
      <c r="CJ633" s="161"/>
      <c r="CK633" s="161"/>
      <c r="CL633" s="161"/>
      <c r="CM633" s="161"/>
      <c r="CN633" s="161"/>
      <c r="CO633" s="161"/>
      <c r="CP633" s="161"/>
    </row>
    <row r="634" spans="15:94" x14ac:dyDescent="0.3">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c r="AU634" s="161"/>
      <c r="AV634" s="161"/>
      <c r="AW634" s="161"/>
      <c r="AX634" s="161"/>
      <c r="AY634" s="161"/>
      <c r="AZ634" s="161"/>
      <c r="BA634" s="161"/>
      <c r="BB634" s="161"/>
      <c r="BC634" s="161"/>
      <c r="BD634" s="161"/>
      <c r="BE634" s="161"/>
      <c r="BF634" s="161"/>
      <c r="BG634" s="161"/>
      <c r="BH634" s="161"/>
      <c r="BI634" s="161"/>
      <c r="BJ634" s="161"/>
      <c r="BK634" s="161"/>
      <c r="BL634" s="161"/>
      <c r="BM634" s="161"/>
      <c r="BN634" s="161"/>
      <c r="BO634" s="161"/>
      <c r="BP634" s="161"/>
      <c r="BQ634" s="161"/>
      <c r="BR634" s="161"/>
      <c r="BS634" s="161"/>
      <c r="BT634" s="161"/>
      <c r="BU634" s="161"/>
      <c r="BV634" s="161"/>
      <c r="BW634" s="161"/>
      <c r="BX634" s="161"/>
      <c r="BY634" s="161"/>
      <c r="BZ634" s="161"/>
      <c r="CA634" s="161"/>
      <c r="CB634" s="161"/>
      <c r="CC634" s="161"/>
      <c r="CD634" s="161"/>
      <c r="CE634" s="161"/>
      <c r="CF634" s="161"/>
      <c r="CG634" s="161"/>
      <c r="CH634" s="161"/>
      <c r="CI634" s="161"/>
      <c r="CJ634" s="161"/>
      <c r="CK634" s="161"/>
      <c r="CL634" s="161"/>
      <c r="CM634" s="161"/>
      <c r="CN634" s="161"/>
      <c r="CO634" s="161"/>
      <c r="CP634" s="161"/>
    </row>
    <row r="635" spans="15:94" x14ac:dyDescent="0.3">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c r="AU635" s="161"/>
      <c r="AV635" s="161"/>
      <c r="AW635" s="161"/>
      <c r="AX635" s="161"/>
      <c r="AY635" s="161"/>
      <c r="AZ635" s="161"/>
      <c r="BA635" s="161"/>
      <c r="BB635" s="161"/>
      <c r="BC635" s="161"/>
      <c r="BD635" s="161"/>
      <c r="BE635" s="161"/>
      <c r="BF635" s="161"/>
      <c r="BG635" s="161"/>
      <c r="BH635" s="161"/>
      <c r="BI635" s="161"/>
      <c r="BJ635" s="161"/>
      <c r="BK635" s="161"/>
      <c r="BL635" s="161"/>
      <c r="BM635" s="161"/>
      <c r="BN635" s="161"/>
      <c r="BO635" s="161"/>
      <c r="BP635" s="161"/>
      <c r="BQ635" s="161"/>
      <c r="BR635" s="161"/>
      <c r="BS635" s="161"/>
      <c r="BT635" s="161"/>
      <c r="BU635" s="161"/>
      <c r="BV635" s="161"/>
      <c r="BW635" s="161"/>
      <c r="BX635" s="161"/>
      <c r="BY635" s="161"/>
      <c r="BZ635" s="161"/>
      <c r="CA635" s="161"/>
      <c r="CB635" s="161"/>
      <c r="CC635" s="161"/>
      <c r="CD635" s="161"/>
      <c r="CE635" s="161"/>
      <c r="CF635" s="161"/>
      <c r="CG635" s="161"/>
      <c r="CH635" s="161"/>
      <c r="CI635" s="161"/>
      <c r="CJ635" s="161"/>
      <c r="CK635" s="161"/>
      <c r="CL635" s="161"/>
      <c r="CM635" s="161"/>
      <c r="CN635" s="161"/>
      <c r="CO635" s="161"/>
      <c r="CP635" s="161"/>
    </row>
    <row r="636" spans="15:94" x14ac:dyDescent="0.3">
      <c r="O636" s="2" t="str">
        <f>Lists!$B$11</f>
        <v>Option 7</v>
      </c>
      <c r="P636" s="161">
        <f>((SUMIF($E$224:$E$427,$O636,P$224:P$427))*'Discount Factors'!P$15)-P$608</f>
        <v>0</v>
      </c>
      <c r="Q636" s="161">
        <f>((SUMIF($E$224:$E$427,$O636,Q$224:Q$427))*'Discount Factors'!Q$15)-Q$608</f>
        <v>0</v>
      </c>
      <c r="R636" s="161">
        <f>((SUMIF($E$224:$E$427,$O636,R$224:R$427))*'Discount Factors'!R$15)-R$608</f>
        <v>0</v>
      </c>
      <c r="S636" s="161">
        <f>((SUMIF($E$224:$E$427,$O636,S$224:S$427))*'Discount Factors'!S$15)-S$608</f>
        <v>0</v>
      </c>
      <c r="T636" s="161">
        <f>((SUMIF($E$224:$E$427,$O636,T$224:T$427))*'Discount Factors'!T$15)-T$608</f>
        <v>0</v>
      </c>
      <c r="U636" s="161">
        <f>((SUMIF($E$224:$E$427,$O636,U$224:U$427))*'Discount Factors'!U$15)-U$608</f>
        <v>0</v>
      </c>
      <c r="V636" s="161">
        <f>((SUMIF($E$224:$E$427,$O636,V$224:V$427))*'Discount Factors'!V$15)-V$608</f>
        <v>0</v>
      </c>
      <c r="W636" s="161">
        <f>((SUMIF($E$224:$E$427,$O636,W$224:W$427))*'Discount Factors'!W$15)-W$608</f>
        <v>0</v>
      </c>
      <c r="X636" s="161">
        <f>((SUMIF($E$224:$E$427,$O636,X$224:X$427))*'Discount Factors'!X$15)-X$608</f>
        <v>0</v>
      </c>
      <c r="Y636" s="161">
        <f>((SUMIF($E$224:$E$427,$O636,Y$224:Y$427))*'Discount Factors'!Y$15)-Y$608</f>
        <v>0</v>
      </c>
      <c r="Z636" s="161">
        <f>((SUMIF($E$224:$E$427,$O636,Z$224:Z$427))*'Discount Factors'!Z$15)-Z$608</f>
        <v>0</v>
      </c>
      <c r="AA636" s="161">
        <f>((SUMIF($E$224:$E$427,$O636,AA$224:AA$427))*'Discount Factors'!AA$15)-AA$608</f>
        <v>0</v>
      </c>
      <c r="AB636" s="161">
        <f>((SUMIF($E$224:$E$427,$O636,AB$224:AB$427))*'Discount Factors'!AB$15)-AB$608</f>
        <v>0</v>
      </c>
      <c r="AC636" s="161">
        <f>((SUMIF($E$224:$E$427,$O636,AC$224:AC$427))*'Discount Factors'!AC$15)-AC$608</f>
        <v>0</v>
      </c>
      <c r="AD636" s="161">
        <f>((SUMIF($E$224:$E$427,$O636,AD$224:AD$427))*'Discount Factors'!AD$15)-AD$608</f>
        <v>0</v>
      </c>
      <c r="AE636" s="161">
        <f>((SUMIF($E$224:$E$427,$O636,AE$224:AE$427))*'Discount Factors'!AE$15)-AE$608</f>
        <v>0</v>
      </c>
      <c r="AF636" s="161">
        <f>((SUMIF($E$224:$E$427,$O636,AF$224:AF$427))*'Discount Factors'!AF$15)-AF$608</f>
        <v>0</v>
      </c>
      <c r="AG636" s="161">
        <f>((SUMIF($E$224:$E$427,$O636,AG$224:AG$427))*'Discount Factors'!AG$15)-AG$608</f>
        <v>0</v>
      </c>
      <c r="AH636" s="161">
        <f>((SUMIF($E$224:$E$427,$O636,AH$224:AH$427))*'Discount Factors'!AH$15)-AH$608</f>
        <v>0</v>
      </c>
      <c r="AI636" s="161">
        <f>((SUMIF($E$224:$E$427,$O636,AI$224:AI$427))*'Discount Factors'!AI$15)-AI$608</f>
        <v>0</v>
      </c>
      <c r="AJ636" s="161">
        <f>((SUMIF($E$224:$E$427,$O636,AJ$224:AJ$427))*'Discount Factors'!AJ$15)-AJ$608</f>
        <v>0</v>
      </c>
      <c r="AK636" s="161">
        <f>((SUMIF($E$224:$E$427,$O636,AK$224:AK$427))*'Discount Factors'!AK$15)-AK$608</f>
        <v>0</v>
      </c>
      <c r="AL636" s="161">
        <f>((SUMIF($E$224:$E$427,$O636,AL$224:AL$427))*'Discount Factors'!AL$15)-AL$608</f>
        <v>0</v>
      </c>
      <c r="AM636" s="161">
        <f>((SUMIF($E$224:$E$427,$O636,AM$224:AM$427))*'Discount Factors'!AM$15)-AM$608</f>
        <v>0</v>
      </c>
      <c r="AN636" s="161">
        <f>((SUMIF($E$224:$E$427,$O636,AN$224:AN$427))*'Discount Factors'!AN$15)-AN$608</f>
        <v>0</v>
      </c>
      <c r="AO636" s="161">
        <f>((SUMIF($E$224:$E$427,$O636,AO$224:AO$427))*'Discount Factors'!AO$15)-AO$608</f>
        <v>0</v>
      </c>
      <c r="AP636" s="161">
        <f>((SUMIF($E$224:$E$427,$O636,AP$224:AP$427))*'Discount Factors'!AP$15)-AP$608</f>
        <v>0</v>
      </c>
      <c r="AQ636" s="161">
        <f>((SUMIF($E$224:$E$427,$O636,AQ$224:AQ$427))*'Discount Factors'!AQ$15)-AQ$608</f>
        <v>0</v>
      </c>
      <c r="AR636" s="161">
        <f>((SUMIF($E$224:$E$427,$O636,AR$224:AR$427))*'Discount Factors'!AR$15)-AR$608</f>
        <v>0</v>
      </c>
      <c r="AS636" s="161">
        <f>((SUMIF($E$224:$E$427,$O636,AS$224:AS$427))*'Discount Factors'!AS$15)-AS$608</f>
        <v>0</v>
      </c>
      <c r="AT636" s="161">
        <f>((SUMIF($E$224:$E$427,$O636,AT$224:AT$427))*'Discount Factors'!AT$15)-AT$608</f>
        <v>0</v>
      </c>
      <c r="AU636" s="161">
        <f>((SUMIF($E$224:$E$427,$O636,AU$224:AU$427))*'Discount Factors'!AU$15)-AU$608</f>
        <v>0</v>
      </c>
      <c r="AV636" s="161">
        <f>((SUMIF($E$224:$E$427,$O636,AV$224:AV$427))*'Discount Factors'!AV$15)-AV$608</f>
        <v>0</v>
      </c>
      <c r="AW636" s="161">
        <f>((SUMIF($E$224:$E$427,$O636,AW$224:AW$427))*'Discount Factors'!AW$15)-AW$608</f>
        <v>0</v>
      </c>
      <c r="AX636" s="161">
        <f>((SUMIF($E$224:$E$427,$O636,AX$224:AX$427))*'Discount Factors'!AX$15)-AX$608</f>
        <v>0</v>
      </c>
      <c r="AY636" s="161">
        <f>((SUMIF($E$224:$E$427,$O636,AY$224:AY$427))*'Discount Factors'!AY$15)-AY$608</f>
        <v>0</v>
      </c>
      <c r="AZ636" s="161">
        <f>((SUMIF($E$224:$E$427,$O636,AZ$224:AZ$427))*'Discount Factors'!AZ$15)-AZ$608</f>
        <v>0</v>
      </c>
      <c r="BA636" s="161">
        <f>((SUMIF($E$224:$E$427,$O636,BA$224:BA$427))*'Discount Factors'!BA$15)-BA$608</f>
        <v>0</v>
      </c>
      <c r="BB636" s="161">
        <f>((SUMIF($E$224:$E$427,$O636,BB$224:BB$427))*'Discount Factors'!BB$15)-BB$608</f>
        <v>0</v>
      </c>
      <c r="BC636" s="161">
        <f>((SUMIF($E$224:$E$427,$O636,BC$224:BC$427))*'Discount Factors'!BC$15)-BC$608</f>
        <v>0</v>
      </c>
      <c r="BD636" s="161">
        <f>((SUMIF($E$224:$E$427,$O636,BD$224:BD$427))*'Discount Factors'!BD$15)-BD$608</f>
        <v>0</v>
      </c>
      <c r="BE636" s="161">
        <f>((SUMIF($E$224:$E$427,$O636,BE$224:BE$427))*'Discount Factors'!BE$15)-BE$608</f>
        <v>0</v>
      </c>
      <c r="BF636" s="161">
        <f>((SUMIF($E$224:$E$427,$O636,BF$224:BF$427))*'Discount Factors'!BF$15)-BF$608</f>
        <v>0</v>
      </c>
      <c r="BG636" s="161">
        <f>((SUMIF($E$224:$E$427,$O636,BG$224:BG$427))*'Discount Factors'!BG$15)-BG$608</f>
        <v>0</v>
      </c>
      <c r="BH636" s="161">
        <f>((SUMIF($E$224:$E$427,$O636,BH$224:BH$427))*'Discount Factors'!BH$15)-BH$608</f>
        <v>0</v>
      </c>
      <c r="BI636" s="161">
        <f>((SUMIF($E$224:$E$427,$O636,BI$224:BI$427))*'Discount Factors'!BI$15)-BI$608</f>
        <v>0</v>
      </c>
      <c r="BJ636" s="161">
        <f>((SUMIF($E$224:$E$427,$O636,BJ$224:BJ$427))*'Discount Factors'!BJ$15)-BJ$608</f>
        <v>0</v>
      </c>
      <c r="BK636" s="161">
        <f>((SUMIF($E$224:$E$427,$O636,BK$224:BK$427))*'Discount Factors'!BK$15)-BK$608</f>
        <v>0</v>
      </c>
      <c r="BL636" s="161">
        <f>((SUMIF($E$224:$E$427,$O636,BL$224:BL$427))*'Discount Factors'!BL$15)-BL$608</f>
        <v>0</v>
      </c>
      <c r="BM636" s="161">
        <f>((SUMIF($E$224:$E$427,$O636,BM$224:BM$427))*'Discount Factors'!BM$15)-BM$608</f>
        <v>0</v>
      </c>
      <c r="BN636" s="161">
        <f>((SUMIF($E$224:$E$427,$O636,BN$224:BN$427))*'Discount Factors'!BN$15)-BN$608</f>
        <v>0</v>
      </c>
      <c r="BO636" s="161">
        <f>((SUMIF($E$224:$E$427,$O636,BO$224:BO$427))*'Discount Factors'!BO$15)-BO$608</f>
        <v>0</v>
      </c>
      <c r="BP636" s="161">
        <f>((SUMIF($E$224:$E$427,$O636,BP$224:BP$427))*'Discount Factors'!BP$15)-BP$608</f>
        <v>0</v>
      </c>
      <c r="BQ636" s="161">
        <f>((SUMIF($E$224:$E$427,$O636,BQ$224:BQ$427))*'Discount Factors'!BQ$15)-BQ$608</f>
        <v>0</v>
      </c>
      <c r="BR636" s="161">
        <f>((SUMIF($E$224:$E$427,$O636,BR$224:BR$427))*'Discount Factors'!BR$15)-BR$608</f>
        <v>0</v>
      </c>
      <c r="BS636" s="161">
        <f>((SUMIF($E$224:$E$427,$O636,BS$224:BS$427))*'Discount Factors'!BS$15)-BS$608</f>
        <v>0</v>
      </c>
      <c r="BT636" s="161">
        <f>((SUMIF($E$224:$E$427,$O636,BT$224:BT$427))*'Discount Factors'!BT$15)-BT$608</f>
        <v>0</v>
      </c>
      <c r="BU636" s="161">
        <f>((SUMIF($E$224:$E$427,$O636,BU$224:BU$427))*'Discount Factors'!BU$15)-BU$608</f>
        <v>0</v>
      </c>
      <c r="BV636" s="161">
        <f>((SUMIF($E$224:$E$427,$O636,BV$224:BV$427))*'Discount Factors'!BV$15)-BV$608</f>
        <v>0</v>
      </c>
      <c r="BW636" s="161">
        <f>((SUMIF($E$224:$E$427,$O636,BW$224:BW$427))*'Discount Factors'!BW$15)-BW$608</f>
        <v>0</v>
      </c>
      <c r="BX636" s="161">
        <f>((SUMIF($E$224:$E$427,$O636,BX$224:BX$427))*'Discount Factors'!BX$15)-BX$608</f>
        <v>0</v>
      </c>
      <c r="BY636" s="161">
        <f>((SUMIF($E$224:$E$427,$O636,BY$224:BY$427))*'Discount Factors'!BY$15)-BY$608</f>
        <v>0</v>
      </c>
      <c r="BZ636" s="161">
        <f>((SUMIF($E$224:$E$427,$O636,BZ$224:BZ$427))*'Discount Factors'!BZ$15)-BZ$608</f>
        <v>0</v>
      </c>
      <c r="CA636" s="161">
        <f>((SUMIF($E$224:$E$427,$O636,CA$224:CA$427))*'Discount Factors'!CA$15)-CA$608</f>
        <v>0</v>
      </c>
      <c r="CB636" s="161">
        <f>((SUMIF($E$224:$E$427,$O636,CB$224:CB$427))*'Discount Factors'!CB$15)-CB$608</f>
        <v>0</v>
      </c>
      <c r="CC636" s="161">
        <f>((SUMIF($E$224:$E$427,$O636,CC$224:CC$427))*'Discount Factors'!CC$15)-CC$608</f>
        <v>0</v>
      </c>
      <c r="CD636" s="161">
        <f>((SUMIF($E$224:$E$427,$O636,CD$224:CD$427))*'Discount Factors'!CD$15)-CD$608</f>
        <v>0</v>
      </c>
      <c r="CE636" s="161">
        <f>((SUMIF($E$224:$E$427,$O636,CE$224:CE$427))*'Discount Factors'!CE$15)-CE$608</f>
        <v>0</v>
      </c>
      <c r="CF636" s="161">
        <f>((SUMIF($E$224:$E$427,$O636,CF$224:CF$427))*'Discount Factors'!CF$15)-CF$608</f>
        <v>0</v>
      </c>
      <c r="CG636" s="161">
        <f>((SUMIF($E$224:$E$427,$O636,CG$224:CG$427))*'Discount Factors'!CG$15)-CG$608</f>
        <v>0</v>
      </c>
      <c r="CH636" s="161">
        <f>((SUMIF($E$224:$E$427,$O636,CH$224:CH$427))*'Discount Factors'!CH$15)-CH$608</f>
        <v>0</v>
      </c>
      <c r="CI636" s="161">
        <f>((SUMIF($E$224:$E$427,$O636,CI$224:CI$427))*'Discount Factors'!CI$15)-CI$608</f>
        <v>0</v>
      </c>
      <c r="CJ636" s="161">
        <f>((SUMIF($E$224:$E$427,$O636,CJ$224:CJ$427))*'Discount Factors'!CJ$15)-CJ$608</f>
        <v>0</v>
      </c>
      <c r="CK636" s="161">
        <f>((SUMIF($E$224:$E$427,$O636,CK$224:CK$427))*'Discount Factors'!CK$15)-CK$608</f>
        <v>0</v>
      </c>
      <c r="CL636" s="161">
        <f>((SUMIF($E$224:$E$427,$O636,CL$224:CL$427))*'Discount Factors'!CL$15)-CL$608</f>
        <v>0</v>
      </c>
      <c r="CM636" s="161">
        <f>((SUMIF($E$224:$E$427,$O636,CM$224:CM$427))*'Discount Factors'!CM$15)-CM$608</f>
        <v>0</v>
      </c>
      <c r="CN636" s="161">
        <f>((SUMIF($E$224:$E$427,$O636,CN$224:CN$427))*'Discount Factors'!CN$15)-CN$608</f>
        <v>0</v>
      </c>
      <c r="CO636" s="161">
        <f>((SUMIF($E$224:$E$427,$O636,CO$224:CO$427))*'Discount Factors'!CO$15)-CO$608</f>
        <v>0</v>
      </c>
      <c r="CP636" s="161">
        <f>((SUMIF($E$224:$E$427,$O636,CP$224:CP$427))*'Discount Factors'!CP$15)-CP$608</f>
        <v>0</v>
      </c>
    </row>
    <row r="637" spans="15:94" x14ac:dyDescent="0.3">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161"/>
      <c r="BB637" s="161"/>
      <c r="BC637" s="161"/>
      <c r="BD637" s="161"/>
      <c r="BE637" s="161"/>
      <c r="BF637" s="161"/>
      <c r="BG637" s="161"/>
      <c r="BH637" s="161"/>
      <c r="BI637" s="161"/>
      <c r="BJ637" s="161"/>
      <c r="BK637" s="161"/>
      <c r="BL637" s="161"/>
      <c r="BM637" s="161"/>
      <c r="BN637" s="161"/>
      <c r="BO637" s="161"/>
      <c r="BP637" s="161"/>
      <c r="BQ637" s="161"/>
      <c r="BR637" s="161"/>
      <c r="BS637" s="161"/>
      <c r="BT637" s="161"/>
      <c r="BU637" s="161"/>
      <c r="BV637" s="161"/>
      <c r="BW637" s="161"/>
      <c r="BX637" s="161"/>
      <c r="BY637" s="161"/>
      <c r="BZ637" s="161"/>
      <c r="CA637" s="161"/>
      <c r="CB637" s="161"/>
      <c r="CC637" s="161"/>
      <c r="CD637" s="161"/>
      <c r="CE637" s="161"/>
      <c r="CF637" s="161"/>
      <c r="CG637" s="161"/>
      <c r="CH637" s="161"/>
      <c r="CI637" s="161"/>
      <c r="CJ637" s="161"/>
      <c r="CK637" s="161"/>
      <c r="CL637" s="161"/>
      <c r="CM637" s="161"/>
      <c r="CN637" s="161"/>
      <c r="CO637" s="161"/>
      <c r="CP637" s="161"/>
    </row>
    <row r="638" spans="15:94" x14ac:dyDescent="0.3">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c r="AU638" s="161"/>
      <c r="AV638" s="161"/>
      <c r="AW638" s="161"/>
      <c r="AX638" s="161"/>
      <c r="AY638" s="161"/>
      <c r="AZ638" s="161"/>
      <c r="BA638" s="161"/>
      <c r="BB638" s="161"/>
      <c r="BC638" s="161"/>
      <c r="BD638" s="161"/>
      <c r="BE638" s="161"/>
      <c r="BF638" s="161"/>
      <c r="BG638" s="161"/>
      <c r="BH638" s="161"/>
      <c r="BI638" s="161"/>
      <c r="BJ638" s="161"/>
      <c r="BK638" s="161"/>
      <c r="BL638" s="161"/>
      <c r="BM638" s="161"/>
      <c r="BN638" s="161"/>
      <c r="BO638" s="161"/>
      <c r="BP638" s="161"/>
      <c r="BQ638" s="161"/>
      <c r="BR638" s="161"/>
      <c r="BS638" s="161"/>
      <c r="BT638" s="161"/>
      <c r="BU638" s="161"/>
      <c r="BV638" s="161"/>
      <c r="BW638" s="161"/>
      <c r="BX638" s="161"/>
      <c r="BY638" s="161"/>
      <c r="BZ638" s="161"/>
      <c r="CA638" s="161"/>
      <c r="CB638" s="161"/>
      <c r="CC638" s="161"/>
      <c r="CD638" s="161"/>
      <c r="CE638" s="161"/>
      <c r="CF638" s="161"/>
      <c r="CG638" s="161"/>
      <c r="CH638" s="161"/>
      <c r="CI638" s="161"/>
      <c r="CJ638" s="161"/>
      <c r="CK638" s="161"/>
      <c r="CL638" s="161"/>
      <c r="CM638" s="161"/>
      <c r="CN638" s="161"/>
      <c r="CO638" s="161"/>
      <c r="CP638" s="161"/>
    </row>
    <row r="639" spans="15:94" x14ac:dyDescent="0.3">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c r="AU639" s="161"/>
      <c r="AV639" s="161"/>
      <c r="AW639" s="161"/>
      <c r="AX639" s="161"/>
      <c r="AY639" s="161"/>
      <c r="AZ639" s="161"/>
      <c r="BA639" s="161"/>
      <c r="BB639" s="161"/>
      <c r="BC639" s="161"/>
      <c r="BD639" s="161"/>
      <c r="BE639" s="161"/>
      <c r="BF639" s="161"/>
      <c r="BG639" s="161"/>
      <c r="BH639" s="161"/>
      <c r="BI639" s="161"/>
      <c r="BJ639" s="161"/>
      <c r="BK639" s="161"/>
      <c r="BL639" s="161"/>
      <c r="BM639" s="161"/>
      <c r="BN639" s="161"/>
      <c r="BO639" s="161"/>
      <c r="BP639" s="161"/>
      <c r="BQ639" s="161"/>
      <c r="BR639" s="161"/>
      <c r="BS639" s="161"/>
      <c r="BT639" s="161"/>
      <c r="BU639" s="161"/>
      <c r="BV639" s="161"/>
      <c r="BW639" s="161"/>
      <c r="BX639" s="161"/>
      <c r="BY639" s="161"/>
      <c r="BZ639" s="161"/>
      <c r="CA639" s="161"/>
      <c r="CB639" s="161"/>
      <c r="CC639" s="161"/>
      <c r="CD639" s="161"/>
      <c r="CE639" s="161"/>
      <c r="CF639" s="161"/>
      <c r="CG639" s="161"/>
      <c r="CH639" s="161"/>
      <c r="CI639" s="161"/>
      <c r="CJ639" s="161"/>
      <c r="CK639" s="161"/>
      <c r="CL639" s="161"/>
      <c r="CM639" s="161"/>
      <c r="CN639" s="161"/>
      <c r="CO639" s="161"/>
      <c r="CP639" s="161"/>
    </row>
    <row r="640" spans="15:94" x14ac:dyDescent="0.3">
      <c r="O640" s="2" t="str">
        <f>Lists!$B$12</f>
        <v>Option 8</v>
      </c>
      <c r="P640" s="161">
        <f>((SUMIF($E$224:$E$427,$O640,P$224:P$427))*'Discount Factors'!P$15)-P$608</f>
        <v>0</v>
      </c>
      <c r="Q640" s="161">
        <f>((SUMIF($E$224:$E$427,$O640,Q$224:Q$427))*'Discount Factors'!Q$15)-Q$608</f>
        <v>0</v>
      </c>
      <c r="R640" s="161">
        <f>((SUMIF($E$224:$E$427,$O640,R$224:R$427))*'Discount Factors'!R$15)-R$608</f>
        <v>0</v>
      </c>
      <c r="S640" s="161">
        <f>((SUMIF($E$224:$E$427,$O640,S$224:S$427))*'Discount Factors'!S$15)-S$608</f>
        <v>0</v>
      </c>
      <c r="T640" s="161">
        <f>((SUMIF($E$224:$E$427,$O640,T$224:T$427))*'Discount Factors'!T$15)-T$608</f>
        <v>0</v>
      </c>
      <c r="U640" s="161">
        <f>((SUMIF($E$224:$E$427,$O640,U$224:U$427))*'Discount Factors'!U$15)-U$608</f>
        <v>0</v>
      </c>
      <c r="V640" s="161">
        <f>((SUMIF($E$224:$E$427,$O640,V$224:V$427))*'Discount Factors'!V$15)-V$608</f>
        <v>0</v>
      </c>
      <c r="W640" s="161">
        <f>((SUMIF($E$224:$E$427,$O640,W$224:W$427))*'Discount Factors'!W$15)-W$608</f>
        <v>0</v>
      </c>
      <c r="X640" s="161">
        <f>((SUMIF($E$224:$E$427,$O640,X$224:X$427))*'Discount Factors'!X$15)-X$608</f>
        <v>0</v>
      </c>
      <c r="Y640" s="161">
        <f>((SUMIF($E$224:$E$427,$O640,Y$224:Y$427))*'Discount Factors'!Y$15)-Y$608</f>
        <v>0</v>
      </c>
      <c r="Z640" s="161">
        <f>((SUMIF($E$224:$E$427,$O640,Z$224:Z$427))*'Discount Factors'!Z$15)-Z$608</f>
        <v>0</v>
      </c>
      <c r="AA640" s="161">
        <f>((SUMIF($E$224:$E$427,$O640,AA$224:AA$427))*'Discount Factors'!AA$15)-AA$608</f>
        <v>0</v>
      </c>
      <c r="AB640" s="161">
        <f>((SUMIF($E$224:$E$427,$O640,AB$224:AB$427))*'Discount Factors'!AB$15)-AB$608</f>
        <v>0</v>
      </c>
      <c r="AC640" s="161">
        <f>((SUMIF($E$224:$E$427,$O640,AC$224:AC$427))*'Discount Factors'!AC$15)-AC$608</f>
        <v>0</v>
      </c>
      <c r="AD640" s="161">
        <f>((SUMIF($E$224:$E$427,$O640,AD$224:AD$427))*'Discount Factors'!AD$15)-AD$608</f>
        <v>0</v>
      </c>
      <c r="AE640" s="161">
        <f>((SUMIF($E$224:$E$427,$O640,AE$224:AE$427))*'Discount Factors'!AE$15)-AE$608</f>
        <v>0</v>
      </c>
      <c r="AF640" s="161">
        <f>((SUMIF($E$224:$E$427,$O640,AF$224:AF$427))*'Discount Factors'!AF$15)-AF$608</f>
        <v>0</v>
      </c>
      <c r="AG640" s="161">
        <f>((SUMIF($E$224:$E$427,$O640,AG$224:AG$427))*'Discount Factors'!AG$15)-AG$608</f>
        <v>0</v>
      </c>
      <c r="AH640" s="161">
        <f>((SUMIF($E$224:$E$427,$O640,AH$224:AH$427))*'Discount Factors'!AH$15)-AH$608</f>
        <v>0</v>
      </c>
      <c r="AI640" s="161">
        <f>((SUMIF($E$224:$E$427,$O640,AI$224:AI$427))*'Discount Factors'!AI$15)-AI$608</f>
        <v>0</v>
      </c>
      <c r="AJ640" s="161">
        <f>((SUMIF($E$224:$E$427,$O640,AJ$224:AJ$427))*'Discount Factors'!AJ$15)-AJ$608</f>
        <v>0</v>
      </c>
      <c r="AK640" s="161">
        <f>((SUMIF($E$224:$E$427,$O640,AK$224:AK$427))*'Discount Factors'!AK$15)-AK$608</f>
        <v>0</v>
      </c>
      <c r="AL640" s="161">
        <f>((SUMIF($E$224:$E$427,$O640,AL$224:AL$427))*'Discount Factors'!AL$15)-AL$608</f>
        <v>0</v>
      </c>
      <c r="AM640" s="161">
        <f>((SUMIF($E$224:$E$427,$O640,AM$224:AM$427))*'Discount Factors'!AM$15)-AM$608</f>
        <v>0</v>
      </c>
      <c r="AN640" s="161">
        <f>((SUMIF($E$224:$E$427,$O640,AN$224:AN$427))*'Discount Factors'!AN$15)-AN$608</f>
        <v>0</v>
      </c>
      <c r="AO640" s="161">
        <f>((SUMIF($E$224:$E$427,$O640,AO$224:AO$427))*'Discount Factors'!AO$15)-AO$608</f>
        <v>0</v>
      </c>
      <c r="AP640" s="161">
        <f>((SUMIF($E$224:$E$427,$O640,AP$224:AP$427))*'Discount Factors'!AP$15)-AP$608</f>
        <v>0</v>
      </c>
      <c r="AQ640" s="161">
        <f>((SUMIF($E$224:$E$427,$O640,AQ$224:AQ$427))*'Discount Factors'!AQ$15)-AQ$608</f>
        <v>0</v>
      </c>
      <c r="AR640" s="161">
        <f>((SUMIF($E$224:$E$427,$O640,AR$224:AR$427))*'Discount Factors'!AR$15)-AR$608</f>
        <v>0</v>
      </c>
      <c r="AS640" s="161">
        <f>((SUMIF($E$224:$E$427,$O640,AS$224:AS$427))*'Discount Factors'!AS$15)-AS$608</f>
        <v>0</v>
      </c>
      <c r="AT640" s="161">
        <f>((SUMIF($E$224:$E$427,$O640,AT$224:AT$427))*'Discount Factors'!AT$15)-AT$608</f>
        <v>0</v>
      </c>
      <c r="AU640" s="161">
        <f>((SUMIF($E$224:$E$427,$O640,AU$224:AU$427))*'Discount Factors'!AU$15)-AU$608</f>
        <v>0</v>
      </c>
      <c r="AV640" s="161">
        <f>((SUMIF($E$224:$E$427,$O640,AV$224:AV$427))*'Discount Factors'!AV$15)-AV$608</f>
        <v>0</v>
      </c>
      <c r="AW640" s="161">
        <f>((SUMIF($E$224:$E$427,$O640,AW$224:AW$427))*'Discount Factors'!AW$15)-AW$608</f>
        <v>0</v>
      </c>
      <c r="AX640" s="161">
        <f>((SUMIF($E$224:$E$427,$O640,AX$224:AX$427))*'Discount Factors'!AX$15)-AX$608</f>
        <v>0</v>
      </c>
      <c r="AY640" s="161">
        <f>((SUMIF($E$224:$E$427,$O640,AY$224:AY$427))*'Discount Factors'!AY$15)-AY$608</f>
        <v>0</v>
      </c>
      <c r="AZ640" s="161">
        <f>((SUMIF($E$224:$E$427,$O640,AZ$224:AZ$427))*'Discount Factors'!AZ$15)-AZ$608</f>
        <v>0</v>
      </c>
      <c r="BA640" s="161">
        <f>((SUMIF($E$224:$E$427,$O640,BA$224:BA$427))*'Discount Factors'!BA$15)-BA$608</f>
        <v>0</v>
      </c>
      <c r="BB640" s="161">
        <f>((SUMIF($E$224:$E$427,$O640,BB$224:BB$427))*'Discount Factors'!BB$15)-BB$608</f>
        <v>0</v>
      </c>
      <c r="BC640" s="161">
        <f>((SUMIF($E$224:$E$427,$O640,BC$224:BC$427))*'Discount Factors'!BC$15)-BC$608</f>
        <v>0</v>
      </c>
      <c r="BD640" s="161">
        <f>((SUMIF($E$224:$E$427,$O640,BD$224:BD$427))*'Discount Factors'!BD$15)-BD$608</f>
        <v>0</v>
      </c>
      <c r="BE640" s="161">
        <f>((SUMIF($E$224:$E$427,$O640,BE$224:BE$427))*'Discount Factors'!BE$15)-BE$608</f>
        <v>0</v>
      </c>
      <c r="BF640" s="161">
        <f>((SUMIF($E$224:$E$427,$O640,BF$224:BF$427))*'Discount Factors'!BF$15)-BF$608</f>
        <v>0</v>
      </c>
      <c r="BG640" s="161">
        <f>((SUMIF($E$224:$E$427,$O640,BG$224:BG$427))*'Discount Factors'!BG$15)-BG$608</f>
        <v>0</v>
      </c>
      <c r="BH640" s="161">
        <f>((SUMIF($E$224:$E$427,$O640,BH$224:BH$427))*'Discount Factors'!BH$15)-BH$608</f>
        <v>0</v>
      </c>
      <c r="BI640" s="161">
        <f>((SUMIF($E$224:$E$427,$O640,BI$224:BI$427))*'Discount Factors'!BI$15)-BI$608</f>
        <v>0</v>
      </c>
      <c r="BJ640" s="161">
        <f>((SUMIF($E$224:$E$427,$O640,BJ$224:BJ$427))*'Discount Factors'!BJ$15)-BJ$608</f>
        <v>0</v>
      </c>
      <c r="BK640" s="161">
        <f>((SUMIF($E$224:$E$427,$O640,BK$224:BK$427))*'Discount Factors'!BK$15)-BK$608</f>
        <v>0</v>
      </c>
      <c r="BL640" s="161">
        <f>((SUMIF($E$224:$E$427,$O640,BL$224:BL$427))*'Discount Factors'!BL$15)-BL$608</f>
        <v>0</v>
      </c>
      <c r="BM640" s="161">
        <f>((SUMIF($E$224:$E$427,$O640,BM$224:BM$427))*'Discount Factors'!BM$15)-BM$608</f>
        <v>0</v>
      </c>
      <c r="BN640" s="161">
        <f>((SUMIF($E$224:$E$427,$O640,BN$224:BN$427))*'Discount Factors'!BN$15)-BN$608</f>
        <v>0</v>
      </c>
      <c r="BO640" s="161">
        <f>((SUMIF($E$224:$E$427,$O640,BO$224:BO$427))*'Discount Factors'!BO$15)-BO$608</f>
        <v>0</v>
      </c>
      <c r="BP640" s="161">
        <f>((SUMIF($E$224:$E$427,$O640,BP$224:BP$427))*'Discount Factors'!BP$15)-BP$608</f>
        <v>0</v>
      </c>
      <c r="BQ640" s="161">
        <f>((SUMIF($E$224:$E$427,$O640,BQ$224:BQ$427))*'Discount Factors'!BQ$15)-BQ$608</f>
        <v>0</v>
      </c>
      <c r="BR640" s="161">
        <f>((SUMIF($E$224:$E$427,$O640,BR$224:BR$427))*'Discount Factors'!BR$15)-BR$608</f>
        <v>0</v>
      </c>
      <c r="BS640" s="161">
        <f>((SUMIF($E$224:$E$427,$O640,BS$224:BS$427))*'Discount Factors'!BS$15)-BS$608</f>
        <v>0</v>
      </c>
      <c r="BT640" s="161">
        <f>((SUMIF($E$224:$E$427,$O640,BT$224:BT$427))*'Discount Factors'!BT$15)-BT$608</f>
        <v>0</v>
      </c>
      <c r="BU640" s="161">
        <f>((SUMIF($E$224:$E$427,$O640,BU$224:BU$427))*'Discount Factors'!BU$15)-BU$608</f>
        <v>0</v>
      </c>
      <c r="BV640" s="161">
        <f>((SUMIF($E$224:$E$427,$O640,BV$224:BV$427))*'Discount Factors'!BV$15)-BV$608</f>
        <v>0</v>
      </c>
      <c r="BW640" s="161">
        <f>((SUMIF($E$224:$E$427,$O640,BW$224:BW$427))*'Discount Factors'!BW$15)-BW$608</f>
        <v>0</v>
      </c>
      <c r="BX640" s="161">
        <f>((SUMIF($E$224:$E$427,$O640,BX$224:BX$427))*'Discount Factors'!BX$15)-BX$608</f>
        <v>0</v>
      </c>
      <c r="BY640" s="161">
        <f>((SUMIF($E$224:$E$427,$O640,BY$224:BY$427))*'Discount Factors'!BY$15)-BY$608</f>
        <v>0</v>
      </c>
      <c r="BZ640" s="161">
        <f>((SUMIF($E$224:$E$427,$O640,BZ$224:BZ$427))*'Discount Factors'!BZ$15)-BZ$608</f>
        <v>0</v>
      </c>
      <c r="CA640" s="161">
        <f>((SUMIF($E$224:$E$427,$O640,CA$224:CA$427))*'Discount Factors'!CA$15)-CA$608</f>
        <v>0</v>
      </c>
      <c r="CB640" s="161">
        <f>((SUMIF($E$224:$E$427,$O640,CB$224:CB$427))*'Discount Factors'!CB$15)-CB$608</f>
        <v>0</v>
      </c>
      <c r="CC640" s="161">
        <f>((SUMIF($E$224:$E$427,$O640,CC$224:CC$427))*'Discount Factors'!CC$15)-CC$608</f>
        <v>0</v>
      </c>
      <c r="CD640" s="161">
        <f>((SUMIF($E$224:$E$427,$O640,CD$224:CD$427))*'Discount Factors'!CD$15)-CD$608</f>
        <v>0</v>
      </c>
      <c r="CE640" s="161">
        <f>((SUMIF($E$224:$E$427,$O640,CE$224:CE$427))*'Discount Factors'!CE$15)-CE$608</f>
        <v>0</v>
      </c>
      <c r="CF640" s="161">
        <f>((SUMIF($E$224:$E$427,$O640,CF$224:CF$427))*'Discount Factors'!CF$15)-CF$608</f>
        <v>0</v>
      </c>
      <c r="CG640" s="161">
        <f>((SUMIF($E$224:$E$427,$O640,CG$224:CG$427))*'Discount Factors'!CG$15)-CG$608</f>
        <v>0</v>
      </c>
      <c r="CH640" s="161">
        <f>((SUMIF($E$224:$E$427,$O640,CH$224:CH$427))*'Discount Factors'!CH$15)-CH$608</f>
        <v>0</v>
      </c>
      <c r="CI640" s="161">
        <f>((SUMIF($E$224:$E$427,$O640,CI$224:CI$427))*'Discount Factors'!CI$15)-CI$608</f>
        <v>0</v>
      </c>
      <c r="CJ640" s="161">
        <f>((SUMIF($E$224:$E$427,$O640,CJ$224:CJ$427))*'Discount Factors'!CJ$15)-CJ$608</f>
        <v>0</v>
      </c>
      <c r="CK640" s="161">
        <f>((SUMIF($E$224:$E$427,$O640,CK$224:CK$427))*'Discount Factors'!CK$15)-CK$608</f>
        <v>0</v>
      </c>
      <c r="CL640" s="161">
        <f>((SUMIF($E$224:$E$427,$O640,CL$224:CL$427))*'Discount Factors'!CL$15)-CL$608</f>
        <v>0</v>
      </c>
      <c r="CM640" s="161">
        <f>((SUMIF($E$224:$E$427,$O640,CM$224:CM$427))*'Discount Factors'!CM$15)-CM$608</f>
        <v>0</v>
      </c>
      <c r="CN640" s="161">
        <f>((SUMIF($E$224:$E$427,$O640,CN$224:CN$427))*'Discount Factors'!CN$15)-CN$608</f>
        <v>0</v>
      </c>
      <c r="CO640" s="161">
        <f>((SUMIF($E$224:$E$427,$O640,CO$224:CO$427))*'Discount Factors'!CO$15)-CO$608</f>
        <v>0</v>
      </c>
      <c r="CP640" s="161">
        <f>((SUMIF($E$224:$E$427,$O640,CP$224:CP$427))*'Discount Factors'!CP$15)-CP$608</f>
        <v>0</v>
      </c>
    </row>
    <row r="641" spans="1:94" x14ac:dyDescent="0.3">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1"/>
      <c r="AY641" s="161"/>
      <c r="AZ641" s="161"/>
      <c r="BA641" s="161"/>
      <c r="BB641" s="161"/>
      <c r="BC641" s="161"/>
      <c r="BD641" s="161"/>
      <c r="BE641" s="161"/>
      <c r="BF641" s="161"/>
      <c r="BG641" s="161"/>
      <c r="BH641" s="161"/>
      <c r="BI641" s="161"/>
      <c r="BJ641" s="161"/>
      <c r="BK641" s="161"/>
      <c r="BL641" s="161"/>
      <c r="BM641" s="161"/>
      <c r="BN641" s="161"/>
      <c r="BO641" s="161"/>
      <c r="BP641" s="161"/>
      <c r="BQ641" s="161"/>
      <c r="BR641" s="161"/>
      <c r="BS641" s="161"/>
      <c r="BT641" s="161"/>
      <c r="BU641" s="161"/>
      <c r="BV641" s="161"/>
      <c r="BW641" s="161"/>
      <c r="BX641" s="161"/>
      <c r="BY641" s="161"/>
      <c r="BZ641" s="161"/>
      <c r="CA641" s="161"/>
      <c r="CB641" s="161"/>
      <c r="CC641" s="161"/>
      <c r="CD641" s="161"/>
      <c r="CE641" s="161"/>
      <c r="CF641" s="161"/>
      <c r="CG641" s="161"/>
      <c r="CH641" s="161"/>
      <c r="CI641" s="161"/>
      <c r="CJ641" s="161"/>
      <c r="CK641" s="161"/>
      <c r="CL641" s="161"/>
      <c r="CM641" s="161"/>
      <c r="CN641" s="161"/>
      <c r="CO641" s="161"/>
      <c r="CP641" s="161"/>
    </row>
    <row r="642" spans="1:94" x14ac:dyDescent="0.3">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1"/>
      <c r="AY642" s="161"/>
      <c r="AZ642" s="161"/>
      <c r="BA642" s="161"/>
      <c r="BB642" s="161"/>
      <c r="BC642" s="161"/>
      <c r="BD642" s="161"/>
      <c r="BE642" s="161"/>
      <c r="BF642" s="161"/>
      <c r="BG642" s="161"/>
      <c r="BH642" s="161"/>
      <c r="BI642" s="161"/>
      <c r="BJ642" s="161"/>
      <c r="BK642" s="161"/>
      <c r="BL642" s="161"/>
      <c r="BM642" s="161"/>
      <c r="BN642" s="161"/>
      <c r="BO642" s="161"/>
      <c r="BP642" s="161"/>
      <c r="BQ642" s="161"/>
      <c r="BR642" s="161"/>
      <c r="BS642" s="161"/>
      <c r="BT642" s="161"/>
      <c r="BU642" s="161"/>
      <c r="BV642" s="161"/>
      <c r="BW642" s="161"/>
      <c r="BX642" s="161"/>
      <c r="BY642" s="161"/>
      <c r="BZ642" s="161"/>
      <c r="CA642" s="161"/>
      <c r="CB642" s="161"/>
      <c r="CC642" s="161"/>
      <c r="CD642" s="161"/>
      <c r="CE642" s="161"/>
      <c r="CF642" s="161"/>
      <c r="CG642" s="161"/>
      <c r="CH642" s="161"/>
      <c r="CI642" s="161"/>
      <c r="CJ642" s="161"/>
      <c r="CK642" s="161"/>
      <c r="CL642" s="161"/>
      <c r="CM642" s="161"/>
      <c r="CN642" s="161"/>
      <c r="CO642" s="161"/>
      <c r="CP642" s="161"/>
    </row>
    <row r="643" spans="1:94" x14ac:dyDescent="0.3">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1"/>
      <c r="AY643" s="161"/>
      <c r="AZ643" s="161"/>
      <c r="BA643" s="161"/>
      <c r="BB643" s="161"/>
      <c r="BC643" s="161"/>
      <c r="BD643" s="161"/>
      <c r="BE643" s="161"/>
      <c r="BF643" s="161"/>
      <c r="BG643" s="161"/>
      <c r="BH643" s="161"/>
      <c r="BI643" s="161"/>
      <c r="BJ643" s="161"/>
      <c r="BK643" s="161"/>
      <c r="BL643" s="161"/>
      <c r="BM643" s="161"/>
      <c r="BN643" s="161"/>
      <c r="BO643" s="161"/>
      <c r="BP643" s="161"/>
      <c r="BQ643" s="161"/>
      <c r="BR643" s="161"/>
      <c r="BS643" s="161"/>
      <c r="BT643" s="161"/>
      <c r="BU643" s="161"/>
      <c r="BV643" s="161"/>
      <c r="BW643" s="161"/>
      <c r="BX643" s="161"/>
      <c r="BY643" s="161"/>
      <c r="BZ643" s="161"/>
      <c r="CA643" s="161"/>
      <c r="CB643" s="161"/>
      <c r="CC643" s="161"/>
      <c r="CD643" s="161"/>
      <c r="CE643" s="161"/>
      <c r="CF643" s="161"/>
      <c r="CG643" s="161"/>
      <c r="CH643" s="161"/>
      <c r="CI643" s="161"/>
      <c r="CJ643" s="161"/>
      <c r="CK643" s="161"/>
      <c r="CL643" s="161"/>
      <c r="CM643" s="161"/>
      <c r="CN643" s="161"/>
      <c r="CO643" s="161"/>
      <c r="CP643" s="161"/>
    </row>
    <row r="644" spans="1:94" x14ac:dyDescent="0.3">
      <c r="O644" s="2" t="str">
        <f>Lists!$B$13</f>
        <v>Option 9</v>
      </c>
      <c r="P644" s="161">
        <f>((SUMIF($E$224:$E$427,$O644,P$224:P$427))*'Discount Factors'!P$15)-P$608</f>
        <v>0</v>
      </c>
      <c r="Q644" s="161">
        <f>((SUMIF($E$224:$E$427,$O644,Q$224:Q$427))*'Discount Factors'!Q$15)-Q$608</f>
        <v>0</v>
      </c>
      <c r="R644" s="161">
        <f>((SUMIF($E$224:$E$427,$O644,R$224:R$427))*'Discount Factors'!R$15)-R$608</f>
        <v>0</v>
      </c>
      <c r="S644" s="161">
        <f>((SUMIF($E$224:$E$427,$O644,S$224:S$427))*'Discount Factors'!S$15)-S$608</f>
        <v>0</v>
      </c>
      <c r="T644" s="161">
        <f>((SUMIF($E$224:$E$427,$O644,T$224:T$427))*'Discount Factors'!T$15)-T$608</f>
        <v>0</v>
      </c>
      <c r="U644" s="161">
        <f>((SUMIF($E$224:$E$427,$O644,U$224:U$427))*'Discount Factors'!U$15)-U$608</f>
        <v>0</v>
      </c>
      <c r="V644" s="161">
        <f>((SUMIF($E$224:$E$427,$O644,V$224:V$427))*'Discount Factors'!V$15)-V$608</f>
        <v>0</v>
      </c>
      <c r="W644" s="161">
        <f>((SUMIF($E$224:$E$427,$O644,W$224:W$427))*'Discount Factors'!W$15)-W$608</f>
        <v>0</v>
      </c>
      <c r="X644" s="161">
        <f>((SUMIF($E$224:$E$427,$O644,X$224:X$427))*'Discount Factors'!X$15)-X$608</f>
        <v>0</v>
      </c>
      <c r="Y644" s="161">
        <f>((SUMIF($E$224:$E$427,$O644,Y$224:Y$427))*'Discount Factors'!Y$15)-Y$608</f>
        <v>0</v>
      </c>
      <c r="Z644" s="161">
        <f>((SUMIF($E$224:$E$427,$O644,Z$224:Z$427))*'Discount Factors'!Z$15)-Z$608</f>
        <v>0</v>
      </c>
      <c r="AA644" s="161">
        <f>((SUMIF($E$224:$E$427,$O644,AA$224:AA$427))*'Discount Factors'!AA$15)-AA$608</f>
        <v>0</v>
      </c>
      <c r="AB644" s="161">
        <f>((SUMIF($E$224:$E$427,$O644,AB$224:AB$427))*'Discount Factors'!AB$15)-AB$608</f>
        <v>0</v>
      </c>
      <c r="AC644" s="161">
        <f>((SUMIF($E$224:$E$427,$O644,AC$224:AC$427))*'Discount Factors'!AC$15)-AC$608</f>
        <v>0</v>
      </c>
      <c r="AD644" s="161">
        <f>((SUMIF($E$224:$E$427,$O644,AD$224:AD$427))*'Discount Factors'!AD$15)-AD$608</f>
        <v>0</v>
      </c>
      <c r="AE644" s="161">
        <f>((SUMIF($E$224:$E$427,$O644,AE$224:AE$427))*'Discount Factors'!AE$15)-AE$608</f>
        <v>0</v>
      </c>
      <c r="AF644" s="161">
        <f>((SUMIF($E$224:$E$427,$O644,AF$224:AF$427))*'Discount Factors'!AF$15)-AF$608</f>
        <v>0</v>
      </c>
      <c r="AG644" s="161">
        <f>((SUMIF($E$224:$E$427,$O644,AG$224:AG$427))*'Discount Factors'!AG$15)-AG$608</f>
        <v>0</v>
      </c>
      <c r="AH644" s="161">
        <f>((SUMIF($E$224:$E$427,$O644,AH$224:AH$427))*'Discount Factors'!AH$15)-AH$608</f>
        <v>0</v>
      </c>
      <c r="AI644" s="161">
        <f>((SUMIF($E$224:$E$427,$O644,AI$224:AI$427))*'Discount Factors'!AI$15)-AI$608</f>
        <v>0</v>
      </c>
      <c r="AJ644" s="161">
        <f>((SUMIF($E$224:$E$427,$O644,AJ$224:AJ$427))*'Discount Factors'!AJ$15)-AJ$608</f>
        <v>0</v>
      </c>
      <c r="AK644" s="161">
        <f>((SUMIF($E$224:$E$427,$O644,AK$224:AK$427))*'Discount Factors'!AK$15)-AK$608</f>
        <v>0</v>
      </c>
      <c r="AL644" s="161">
        <f>((SUMIF($E$224:$E$427,$O644,AL$224:AL$427))*'Discount Factors'!AL$15)-AL$608</f>
        <v>0</v>
      </c>
      <c r="AM644" s="161">
        <f>((SUMIF($E$224:$E$427,$O644,AM$224:AM$427))*'Discount Factors'!AM$15)-AM$608</f>
        <v>0</v>
      </c>
      <c r="AN644" s="161">
        <f>((SUMIF($E$224:$E$427,$O644,AN$224:AN$427))*'Discount Factors'!AN$15)-AN$608</f>
        <v>0</v>
      </c>
      <c r="AO644" s="161">
        <f>((SUMIF($E$224:$E$427,$O644,AO$224:AO$427))*'Discount Factors'!AO$15)-AO$608</f>
        <v>0</v>
      </c>
      <c r="AP644" s="161">
        <f>((SUMIF($E$224:$E$427,$O644,AP$224:AP$427))*'Discount Factors'!AP$15)-AP$608</f>
        <v>0</v>
      </c>
      <c r="AQ644" s="161">
        <f>((SUMIF($E$224:$E$427,$O644,AQ$224:AQ$427))*'Discount Factors'!AQ$15)-AQ$608</f>
        <v>0</v>
      </c>
      <c r="AR644" s="161">
        <f>((SUMIF($E$224:$E$427,$O644,AR$224:AR$427))*'Discount Factors'!AR$15)-AR$608</f>
        <v>0</v>
      </c>
      <c r="AS644" s="161">
        <f>((SUMIF($E$224:$E$427,$O644,AS$224:AS$427))*'Discount Factors'!AS$15)-AS$608</f>
        <v>0</v>
      </c>
      <c r="AT644" s="161">
        <f>((SUMIF($E$224:$E$427,$O644,AT$224:AT$427))*'Discount Factors'!AT$15)-AT$608</f>
        <v>0</v>
      </c>
      <c r="AU644" s="161">
        <f>((SUMIF($E$224:$E$427,$O644,AU$224:AU$427))*'Discount Factors'!AU$15)-AU$608</f>
        <v>0</v>
      </c>
      <c r="AV644" s="161">
        <f>((SUMIF($E$224:$E$427,$O644,AV$224:AV$427))*'Discount Factors'!AV$15)-AV$608</f>
        <v>0</v>
      </c>
      <c r="AW644" s="161">
        <f>((SUMIF($E$224:$E$427,$O644,AW$224:AW$427))*'Discount Factors'!AW$15)-AW$608</f>
        <v>0</v>
      </c>
      <c r="AX644" s="161">
        <f>((SUMIF($E$224:$E$427,$O644,AX$224:AX$427))*'Discount Factors'!AX$15)-AX$608</f>
        <v>0</v>
      </c>
      <c r="AY644" s="161">
        <f>((SUMIF($E$224:$E$427,$O644,AY$224:AY$427))*'Discount Factors'!AY$15)-AY$608</f>
        <v>0</v>
      </c>
      <c r="AZ644" s="161">
        <f>((SUMIF($E$224:$E$427,$O644,AZ$224:AZ$427))*'Discount Factors'!AZ$15)-AZ$608</f>
        <v>0</v>
      </c>
      <c r="BA644" s="161">
        <f>((SUMIF($E$224:$E$427,$O644,BA$224:BA$427))*'Discount Factors'!BA$15)-BA$608</f>
        <v>0</v>
      </c>
      <c r="BB644" s="161">
        <f>((SUMIF($E$224:$E$427,$O644,BB$224:BB$427))*'Discount Factors'!BB$15)-BB$608</f>
        <v>0</v>
      </c>
      <c r="BC644" s="161">
        <f>((SUMIF($E$224:$E$427,$O644,BC$224:BC$427))*'Discount Factors'!BC$15)-BC$608</f>
        <v>0</v>
      </c>
      <c r="BD644" s="161">
        <f>((SUMIF($E$224:$E$427,$O644,BD$224:BD$427))*'Discount Factors'!BD$15)-BD$608</f>
        <v>0</v>
      </c>
      <c r="BE644" s="161">
        <f>((SUMIF($E$224:$E$427,$O644,BE$224:BE$427))*'Discount Factors'!BE$15)-BE$608</f>
        <v>0</v>
      </c>
      <c r="BF644" s="161">
        <f>((SUMIF($E$224:$E$427,$O644,BF$224:BF$427))*'Discount Factors'!BF$15)-BF$608</f>
        <v>0</v>
      </c>
      <c r="BG644" s="161">
        <f>((SUMIF($E$224:$E$427,$O644,BG$224:BG$427))*'Discount Factors'!BG$15)-BG$608</f>
        <v>0</v>
      </c>
      <c r="BH644" s="161">
        <f>((SUMIF($E$224:$E$427,$O644,BH$224:BH$427))*'Discount Factors'!BH$15)-BH$608</f>
        <v>0</v>
      </c>
      <c r="BI644" s="161">
        <f>((SUMIF($E$224:$E$427,$O644,BI$224:BI$427))*'Discount Factors'!BI$15)-BI$608</f>
        <v>0</v>
      </c>
      <c r="BJ644" s="161">
        <f>((SUMIF($E$224:$E$427,$O644,BJ$224:BJ$427))*'Discount Factors'!BJ$15)-BJ$608</f>
        <v>0</v>
      </c>
      <c r="BK644" s="161">
        <f>((SUMIF($E$224:$E$427,$O644,BK$224:BK$427))*'Discount Factors'!BK$15)-BK$608</f>
        <v>0</v>
      </c>
      <c r="BL644" s="161">
        <f>((SUMIF($E$224:$E$427,$O644,BL$224:BL$427))*'Discount Factors'!BL$15)-BL$608</f>
        <v>0</v>
      </c>
      <c r="BM644" s="161">
        <f>((SUMIF($E$224:$E$427,$O644,BM$224:BM$427))*'Discount Factors'!BM$15)-BM$608</f>
        <v>0</v>
      </c>
      <c r="BN644" s="161">
        <f>((SUMIF($E$224:$E$427,$O644,BN$224:BN$427))*'Discount Factors'!BN$15)-BN$608</f>
        <v>0</v>
      </c>
      <c r="BO644" s="161">
        <f>((SUMIF($E$224:$E$427,$O644,BO$224:BO$427))*'Discount Factors'!BO$15)-BO$608</f>
        <v>0</v>
      </c>
      <c r="BP644" s="161">
        <f>((SUMIF($E$224:$E$427,$O644,BP$224:BP$427))*'Discount Factors'!BP$15)-BP$608</f>
        <v>0</v>
      </c>
      <c r="BQ644" s="161">
        <f>((SUMIF($E$224:$E$427,$O644,BQ$224:BQ$427))*'Discount Factors'!BQ$15)-BQ$608</f>
        <v>0</v>
      </c>
      <c r="BR644" s="161">
        <f>((SUMIF($E$224:$E$427,$O644,BR$224:BR$427))*'Discount Factors'!BR$15)-BR$608</f>
        <v>0</v>
      </c>
      <c r="BS644" s="161">
        <f>((SUMIF($E$224:$E$427,$O644,BS$224:BS$427))*'Discount Factors'!BS$15)-BS$608</f>
        <v>0</v>
      </c>
      <c r="BT644" s="161">
        <f>((SUMIF($E$224:$E$427,$O644,BT$224:BT$427))*'Discount Factors'!BT$15)-BT$608</f>
        <v>0</v>
      </c>
      <c r="BU644" s="161">
        <f>((SUMIF($E$224:$E$427,$O644,BU$224:BU$427))*'Discount Factors'!BU$15)-BU$608</f>
        <v>0</v>
      </c>
      <c r="BV644" s="161">
        <f>((SUMIF($E$224:$E$427,$O644,BV$224:BV$427))*'Discount Factors'!BV$15)-BV$608</f>
        <v>0</v>
      </c>
      <c r="BW644" s="161">
        <f>((SUMIF($E$224:$E$427,$O644,BW$224:BW$427))*'Discount Factors'!BW$15)-BW$608</f>
        <v>0</v>
      </c>
      <c r="BX644" s="161">
        <f>((SUMIF($E$224:$E$427,$O644,BX$224:BX$427))*'Discount Factors'!BX$15)-BX$608</f>
        <v>0</v>
      </c>
      <c r="BY644" s="161">
        <f>((SUMIF($E$224:$E$427,$O644,BY$224:BY$427))*'Discount Factors'!BY$15)-BY$608</f>
        <v>0</v>
      </c>
      <c r="BZ644" s="161">
        <f>((SUMIF($E$224:$E$427,$O644,BZ$224:BZ$427))*'Discount Factors'!BZ$15)-BZ$608</f>
        <v>0</v>
      </c>
      <c r="CA644" s="161">
        <f>((SUMIF($E$224:$E$427,$O644,CA$224:CA$427))*'Discount Factors'!CA$15)-CA$608</f>
        <v>0</v>
      </c>
      <c r="CB644" s="161">
        <f>((SUMIF($E$224:$E$427,$O644,CB$224:CB$427))*'Discount Factors'!CB$15)-CB$608</f>
        <v>0</v>
      </c>
      <c r="CC644" s="161">
        <f>((SUMIF($E$224:$E$427,$O644,CC$224:CC$427))*'Discount Factors'!CC$15)-CC$608</f>
        <v>0</v>
      </c>
      <c r="CD644" s="161">
        <f>((SUMIF($E$224:$E$427,$O644,CD$224:CD$427))*'Discount Factors'!CD$15)-CD$608</f>
        <v>0</v>
      </c>
      <c r="CE644" s="161">
        <f>((SUMIF($E$224:$E$427,$O644,CE$224:CE$427))*'Discount Factors'!CE$15)-CE$608</f>
        <v>0</v>
      </c>
      <c r="CF644" s="161">
        <f>((SUMIF($E$224:$E$427,$O644,CF$224:CF$427))*'Discount Factors'!CF$15)-CF$608</f>
        <v>0</v>
      </c>
      <c r="CG644" s="161">
        <f>((SUMIF($E$224:$E$427,$O644,CG$224:CG$427))*'Discount Factors'!CG$15)-CG$608</f>
        <v>0</v>
      </c>
      <c r="CH644" s="161">
        <f>((SUMIF($E$224:$E$427,$O644,CH$224:CH$427))*'Discount Factors'!CH$15)-CH$608</f>
        <v>0</v>
      </c>
      <c r="CI644" s="161">
        <f>((SUMIF($E$224:$E$427,$O644,CI$224:CI$427))*'Discount Factors'!CI$15)-CI$608</f>
        <v>0</v>
      </c>
      <c r="CJ644" s="161">
        <f>((SUMIF($E$224:$E$427,$O644,CJ$224:CJ$427))*'Discount Factors'!CJ$15)-CJ$608</f>
        <v>0</v>
      </c>
      <c r="CK644" s="161">
        <f>((SUMIF($E$224:$E$427,$O644,CK$224:CK$427))*'Discount Factors'!CK$15)-CK$608</f>
        <v>0</v>
      </c>
      <c r="CL644" s="161">
        <f>((SUMIF($E$224:$E$427,$O644,CL$224:CL$427))*'Discount Factors'!CL$15)-CL$608</f>
        <v>0</v>
      </c>
      <c r="CM644" s="161">
        <f>((SUMIF($E$224:$E$427,$O644,CM$224:CM$427))*'Discount Factors'!CM$15)-CM$608</f>
        <v>0</v>
      </c>
      <c r="CN644" s="161">
        <f>((SUMIF($E$224:$E$427,$O644,CN$224:CN$427))*'Discount Factors'!CN$15)-CN$608</f>
        <v>0</v>
      </c>
      <c r="CO644" s="161">
        <f>((SUMIF($E$224:$E$427,$O644,CO$224:CO$427))*'Discount Factors'!CO$15)-CO$608</f>
        <v>0</v>
      </c>
      <c r="CP644" s="161">
        <f>((SUMIF($E$224:$E$427,$O644,CP$224:CP$427))*'Discount Factors'!CP$15)-CP$608</f>
        <v>0</v>
      </c>
    </row>
    <row r="645" spans="1:94" x14ac:dyDescent="0.3">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1"/>
      <c r="AY645" s="161"/>
      <c r="AZ645" s="161"/>
      <c r="BA645" s="161"/>
      <c r="BB645" s="161"/>
      <c r="BC645" s="161"/>
      <c r="BD645" s="161"/>
      <c r="BE645" s="161"/>
      <c r="BF645" s="161"/>
      <c r="BG645" s="161"/>
      <c r="BH645" s="161"/>
      <c r="BI645" s="161"/>
      <c r="BJ645" s="161"/>
      <c r="BK645" s="161"/>
      <c r="BL645" s="161"/>
      <c r="BM645" s="161"/>
      <c r="BN645" s="161"/>
      <c r="BO645" s="161"/>
      <c r="BP645" s="161"/>
      <c r="BQ645" s="161"/>
      <c r="BR645" s="161"/>
      <c r="BS645" s="161"/>
      <c r="BT645" s="161"/>
      <c r="BU645" s="161"/>
      <c r="BV645" s="161"/>
      <c r="BW645" s="161"/>
      <c r="BX645" s="161"/>
      <c r="BY645" s="161"/>
      <c r="BZ645" s="161"/>
      <c r="CA645" s="161"/>
      <c r="CB645" s="161"/>
      <c r="CC645" s="161"/>
      <c r="CD645" s="161"/>
      <c r="CE645" s="161"/>
      <c r="CF645" s="161"/>
      <c r="CG645" s="161"/>
      <c r="CH645" s="161"/>
      <c r="CI645" s="161"/>
      <c r="CJ645" s="161"/>
      <c r="CK645" s="161"/>
      <c r="CL645" s="161"/>
      <c r="CM645" s="161"/>
      <c r="CN645" s="161"/>
      <c r="CO645" s="161"/>
      <c r="CP645" s="161"/>
    </row>
    <row r="646" spans="1:94" x14ac:dyDescent="0.3">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1"/>
      <c r="AY646" s="161"/>
      <c r="AZ646" s="161"/>
      <c r="BA646" s="161"/>
      <c r="BB646" s="161"/>
      <c r="BC646" s="161"/>
      <c r="BD646" s="161"/>
      <c r="BE646" s="161"/>
      <c r="BF646" s="161"/>
      <c r="BG646" s="161"/>
      <c r="BH646" s="161"/>
      <c r="BI646" s="161"/>
      <c r="BJ646" s="161"/>
      <c r="BK646" s="161"/>
      <c r="BL646" s="161"/>
      <c r="BM646" s="161"/>
      <c r="BN646" s="161"/>
      <c r="BO646" s="161"/>
      <c r="BP646" s="161"/>
      <c r="BQ646" s="161"/>
      <c r="BR646" s="161"/>
      <c r="BS646" s="161"/>
      <c r="BT646" s="161"/>
      <c r="BU646" s="161"/>
      <c r="BV646" s="161"/>
      <c r="BW646" s="161"/>
      <c r="BX646" s="161"/>
      <c r="BY646" s="161"/>
      <c r="BZ646" s="161"/>
      <c r="CA646" s="161"/>
      <c r="CB646" s="161"/>
      <c r="CC646" s="161"/>
      <c r="CD646" s="161"/>
      <c r="CE646" s="161"/>
      <c r="CF646" s="161"/>
      <c r="CG646" s="161"/>
      <c r="CH646" s="161"/>
      <c r="CI646" s="161"/>
      <c r="CJ646" s="161"/>
      <c r="CK646" s="161"/>
      <c r="CL646" s="161"/>
      <c r="CM646" s="161"/>
      <c r="CN646" s="161"/>
      <c r="CO646" s="161"/>
      <c r="CP646" s="161"/>
    </row>
    <row r="647" spans="1:94" x14ac:dyDescent="0.3">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1"/>
      <c r="AY647" s="161"/>
      <c r="AZ647" s="161"/>
      <c r="BA647" s="161"/>
      <c r="BB647" s="161"/>
      <c r="BC647" s="161"/>
      <c r="BD647" s="161"/>
      <c r="BE647" s="161"/>
      <c r="BF647" s="161"/>
      <c r="BG647" s="161"/>
      <c r="BH647" s="161"/>
      <c r="BI647" s="161"/>
      <c r="BJ647" s="161"/>
      <c r="BK647" s="161"/>
      <c r="BL647" s="161"/>
      <c r="BM647" s="161"/>
      <c r="BN647" s="161"/>
      <c r="BO647" s="161"/>
      <c r="BP647" s="161"/>
      <c r="BQ647" s="161"/>
      <c r="BR647" s="161"/>
      <c r="BS647" s="161"/>
      <c r="BT647" s="161"/>
      <c r="BU647" s="161"/>
      <c r="BV647" s="161"/>
      <c r="BW647" s="161"/>
      <c r="BX647" s="161"/>
      <c r="BY647" s="161"/>
      <c r="BZ647" s="161"/>
      <c r="CA647" s="161"/>
      <c r="CB647" s="161"/>
      <c r="CC647" s="161"/>
      <c r="CD647" s="161"/>
      <c r="CE647" s="161"/>
      <c r="CF647" s="161"/>
      <c r="CG647" s="161"/>
      <c r="CH647" s="161"/>
      <c r="CI647" s="161"/>
      <c r="CJ647" s="161"/>
      <c r="CK647" s="161"/>
      <c r="CL647" s="161"/>
      <c r="CM647" s="161"/>
      <c r="CN647" s="161"/>
      <c r="CO647" s="161"/>
      <c r="CP647" s="161"/>
    </row>
    <row r="648" spans="1:94" x14ac:dyDescent="0.3">
      <c r="O648" s="2" t="str">
        <f>Lists!$B$14</f>
        <v>Option 10</v>
      </c>
      <c r="P648" s="161">
        <f>((SUMIF($E$224:$E$427,$O648,P$224:P$427))*'Discount Factors'!P$15)-P$608</f>
        <v>0</v>
      </c>
      <c r="Q648" s="161">
        <f>((SUMIF($E$224:$E$427,$O648,Q$224:Q$427))*'Discount Factors'!Q$15)-Q$608</f>
        <v>0</v>
      </c>
      <c r="R648" s="161">
        <f>((SUMIF($E$224:$E$427,$O648,R$224:R$427))*'Discount Factors'!R$15)-R$608</f>
        <v>0</v>
      </c>
      <c r="S648" s="161">
        <f>((SUMIF($E$224:$E$427,$O648,S$224:S$427))*'Discount Factors'!S$15)-S$608</f>
        <v>0</v>
      </c>
      <c r="T648" s="161">
        <f>((SUMIF($E$224:$E$427,$O648,T$224:T$427))*'Discount Factors'!T$15)-T$608</f>
        <v>0</v>
      </c>
      <c r="U648" s="161">
        <f>((SUMIF($E$224:$E$427,$O648,U$224:U$427))*'Discount Factors'!U$15)-U$608</f>
        <v>0</v>
      </c>
      <c r="V648" s="161">
        <f>((SUMIF($E$224:$E$427,$O648,V$224:V$427))*'Discount Factors'!V$15)-V$608</f>
        <v>0</v>
      </c>
      <c r="W648" s="161">
        <f>((SUMIF($E$224:$E$427,$O648,W$224:W$427))*'Discount Factors'!W$15)-W$608</f>
        <v>0</v>
      </c>
      <c r="X648" s="161">
        <f>((SUMIF($E$224:$E$427,$O648,X$224:X$427))*'Discount Factors'!X$15)-X$608</f>
        <v>0</v>
      </c>
      <c r="Y648" s="161">
        <f>((SUMIF($E$224:$E$427,$O648,Y$224:Y$427))*'Discount Factors'!Y$15)-Y$608</f>
        <v>0</v>
      </c>
      <c r="Z648" s="161">
        <f>((SUMIF($E$224:$E$427,$O648,Z$224:Z$427))*'Discount Factors'!Z$15)-Z$608</f>
        <v>0</v>
      </c>
      <c r="AA648" s="161">
        <f>((SUMIF($E$224:$E$427,$O648,AA$224:AA$427))*'Discount Factors'!AA$15)-AA$608</f>
        <v>0</v>
      </c>
      <c r="AB648" s="161">
        <f>((SUMIF($E$224:$E$427,$O648,AB$224:AB$427))*'Discount Factors'!AB$15)-AB$608</f>
        <v>0</v>
      </c>
      <c r="AC648" s="161">
        <f>((SUMIF($E$224:$E$427,$O648,AC$224:AC$427))*'Discount Factors'!AC$15)-AC$608</f>
        <v>0</v>
      </c>
      <c r="AD648" s="161">
        <f>((SUMIF($E$224:$E$427,$O648,AD$224:AD$427))*'Discount Factors'!AD$15)-AD$608</f>
        <v>0</v>
      </c>
      <c r="AE648" s="161">
        <f>((SUMIF($E$224:$E$427,$O648,AE$224:AE$427))*'Discount Factors'!AE$15)-AE$608</f>
        <v>0</v>
      </c>
      <c r="AF648" s="161">
        <f>((SUMIF($E$224:$E$427,$O648,AF$224:AF$427))*'Discount Factors'!AF$15)-AF$608</f>
        <v>0</v>
      </c>
      <c r="AG648" s="161">
        <f>((SUMIF($E$224:$E$427,$O648,AG$224:AG$427))*'Discount Factors'!AG$15)-AG$608</f>
        <v>0</v>
      </c>
      <c r="AH648" s="161">
        <f>((SUMIF($E$224:$E$427,$O648,AH$224:AH$427))*'Discount Factors'!AH$15)-AH$608</f>
        <v>0</v>
      </c>
      <c r="AI648" s="161">
        <f>((SUMIF($E$224:$E$427,$O648,AI$224:AI$427))*'Discount Factors'!AI$15)-AI$608</f>
        <v>0</v>
      </c>
      <c r="AJ648" s="161">
        <f>((SUMIF($E$224:$E$427,$O648,AJ$224:AJ$427))*'Discount Factors'!AJ$15)-AJ$608</f>
        <v>0</v>
      </c>
      <c r="AK648" s="161">
        <f>((SUMIF($E$224:$E$427,$O648,AK$224:AK$427))*'Discount Factors'!AK$15)-AK$608</f>
        <v>0</v>
      </c>
      <c r="AL648" s="161">
        <f>((SUMIF($E$224:$E$427,$O648,AL$224:AL$427))*'Discount Factors'!AL$15)-AL$608</f>
        <v>0</v>
      </c>
      <c r="AM648" s="161">
        <f>((SUMIF($E$224:$E$427,$O648,AM$224:AM$427))*'Discount Factors'!AM$15)-AM$608</f>
        <v>0</v>
      </c>
      <c r="AN648" s="161">
        <f>((SUMIF($E$224:$E$427,$O648,AN$224:AN$427))*'Discount Factors'!AN$15)-AN$608</f>
        <v>0</v>
      </c>
      <c r="AO648" s="161">
        <f>((SUMIF($E$224:$E$427,$O648,AO$224:AO$427))*'Discount Factors'!AO$15)-AO$608</f>
        <v>0</v>
      </c>
      <c r="AP648" s="161">
        <f>((SUMIF($E$224:$E$427,$O648,AP$224:AP$427))*'Discount Factors'!AP$15)-AP$608</f>
        <v>0</v>
      </c>
      <c r="AQ648" s="161">
        <f>((SUMIF($E$224:$E$427,$O648,AQ$224:AQ$427))*'Discount Factors'!AQ$15)-AQ$608</f>
        <v>0</v>
      </c>
      <c r="AR648" s="161">
        <f>((SUMIF($E$224:$E$427,$O648,AR$224:AR$427))*'Discount Factors'!AR$15)-AR$608</f>
        <v>0</v>
      </c>
      <c r="AS648" s="161">
        <f>((SUMIF($E$224:$E$427,$O648,AS$224:AS$427))*'Discount Factors'!AS$15)-AS$608</f>
        <v>0</v>
      </c>
      <c r="AT648" s="161">
        <f>((SUMIF($E$224:$E$427,$O648,AT$224:AT$427))*'Discount Factors'!AT$15)-AT$608</f>
        <v>0</v>
      </c>
      <c r="AU648" s="161">
        <f>((SUMIF($E$224:$E$427,$O648,AU$224:AU$427))*'Discount Factors'!AU$15)-AU$608</f>
        <v>0</v>
      </c>
      <c r="AV648" s="161">
        <f>((SUMIF($E$224:$E$427,$O648,AV$224:AV$427))*'Discount Factors'!AV$15)-AV$608</f>
        <v>0</v>
      </c>
      <c r="AW648" s="161">
        <f>((SUMIF($E$224:$E$427,$O648,AW$224:AW$427))*'Discount Factors'!AW$15)-AW$608</f>
        <v>0</v>
      </c>
      <c r="AX648" s="161">
        <f>((SUMIF($E$224:$E$427,$O648,AX$224:AX$427))*'Discount Factors'!AX$15)-AX$608</f>
        <v>0</v>
      </c>
      <c r="AY648" s="161">
        <f>((SUMIF($E$224:$E$427,$O648,AY$224:AY$427))*'Discount Factors'!AY$15)-AY$608</f>
        <v>0</v>
      </c>
      <c r="AZ648" s="161">
        <f>((SUMIF($E$224:$E$427,$O648,AZ$224:AZ$427))*'Discount Factors'!AZ$15)-AZ$608</f>
        <v>0</v>
      </c>
      <c r="BA648" s="161">
        <f>((SUMIF($E$224:$E$427,$O648,BA$224:BA$427))*'Discount Factors'!BA$15)-BA$608</f>
        <v>0</v>
      </c>
      <c r="BB648" s="161">
        <f>((SUMIF($E$224:$E$427,$O648,BB$224:BB$427))*'Discount Factors'!BB$15)-BB$608</f>
        <v>0</v>
      </c>
      <c r="BC648" s="161">
        <f>((SUMIF($E$224:$E$427,$O648,BC$224:BC$427))*'Discount Factors'!BC$15)-BC$608</f>
        <v>0</v>
      </c>
      <c r="BD648" s="161">
        <f>((SUMIF($E$224:$E$427,$O648,BD$224:BD$427))*'Discount Factors'!BD$15)-BD$608</f>
        <v>0</v>
      </c>
      <c r="BE648" s="161">
        <f>((SUMIF($E$224:$E$427,$O648,BE$224:BE$427))*'Discount Factors'!BE$15)-BE$608</f>
        <v>0</v>
      </c>
      <c r="BF648" s="161">
        <f>((SUMIF($E$224:$E$427,$O648,BF$224:BF$427))*'Discount Factors'!BF$15)-BF$608</f>
        <v>0</v>
      </c>
      <c r="BG648" s="161">
        <f>((SUMIF($E$224:$E$427,$O648,BG$224:BG$427))*'Discount Factors'!BG$15)-BG$608</f>
        <v>0</v>
      </c>
      <c r="BH648" s="161">
        <f>((SUMIF($E$224:$E$427,$O648,BH$224:BH$427))*'Discount Factors'!BH$15)-BH$608</f>
        <v>0</v>
      </c>
      <c r="BI648" s="161">
        <f>((SUMIF($E$224:$E$427,$O648,BI$224:BI$427))*'Discount Factors'!BI$15)-BI$608</f>
        <v>0</v>
      </c>
      <c r="BJ648" s="161">
        <f>((SUMIF($E$224:$E$427,$O648,BJ$224:BJ$427))*'Discount Factors'!BJ$15)-BJ$608</f>
        <v>0</v>
      </c>
      <c r="BK648" s="161">
        <f>((SUMIF($E$224:$E$427,$O648,BK$224:BK$427))*'Discount Factors'!BK$15)-BK$608</f>
        <v>0</v>
      </c>
      <c r="BL648" s="161">
        <f>((SUMIF($E$224:$E$427,$O648,BL$224:BL$427))*'Discount Factors'!BL$15)-BL$608</f>
        <v>0</v>
      </c>
      <c r="BM648" s="161">
        <f>((SUMIF($E$224:$E$427,$O648,BM$224:BM$427))*'Discount Factors'!BM$15)-BM$608</f>
        <v>0</v>
      </c>
      <c r="BN648" s="161">
        <f>((SUMIF($E$224:$E$427,$O648,BN$224:BN$427))*'Discount Factors'!BN$15)-BN$608</f>
        <v>0</v>
      </c>
      <c r="BO648" s="161">
        <f>((SUMIF($E$224:$E$427,$O648,BO$224:BO$427))*'Discount Factors'!BO$15)-BO$608</f>
        <v>0</v>
      </c>
      <c r="BP648" s="161">
        <f>((SUMIF($E$224:$E$427,$O648,BP$224:BP$427))*'Discount Factors'!BP$15)-BP$608</f>
        <v>0</v>
      </c>
      <c r="BQ648" s="161">
        <f>((SUMIF($E$224:$E$427,$O648,BQ$224:BQ$427))*'Discount Factors'!BQ$15)-BQ$608</f>
        <v>0</v>
      </c>
      <c r="BR648" s="161">
        <f>((SUMIF($E$224:$E$427,$O648,BR$224:BR$427))*'Discount Factors'!BR$15)-BR$608</f>
        <v>0</v>
      </c>
      <c r="BS648" s="161">
        <f>((SUMIF($E$224:$E$427,$O648,BS$224:BS$427))*'Discount Factors'!BS$15)-BS$608</f>
        <v>0</v>
      </c>
      <c r="BT648" s="161">
        <f>((SUMIF($E$224:$E$427,$O648,BT$224:BT$427))*'Discount Factors'!BT$15)-BT$608</f>
        <v>0</v>
      </c>
      <c r="BU648" s="161">
        <f>((SUMIF($E$224:$E$427,$O648,BU$224:BU$427))*'Discount Factors'!BU$15)-BU$608</f>
        <v>0</v>
      </c>
      <c r="BV648" s="161">
        <f>((SUMIF($E$224:$E$427,$O648,BV$224:BV$427))*'Discount Factors'!BV$15)-BV$608</f>
        <v>0</v>
      </c>
      <c r="BW648" s="161">
        <f>((SUMIF($E$224:$E$427,$O648,BW$224:BW$427))*'Discount Factors'!BW$15)-BW$608</f>
        <v>0</v>
      </c>
      <c r="BX648" s="161">
        <f>((SUMIF($E$224:$E$427,$O648,BX$224:BX$427))*'Discount Factors'!BX$15)-BX$608</f>
        <v>0</v>
      </c>
      <c r="BY648" s="161">
        <f>((SUMIF($E$224:$E$427,$O648,BY$224:BY$427))*'Discount Factors'!BY$15)-BY$608</f>
        <v>0</v>
      </c>
      <c r="BZ648" s="161">
        <f>((SUMIF($E$224:$E$427,$O648,BZ$224:BZ$427))*'Discount Factors'!BZ$15)-BZ$608</f>
        <v>0</v>
      </c>
      <c r="CA648" s="161">
        <f>((SUMIF($E$224:$E$427,$O648,CA$224:CA$427))*'Discount Factors'!CA$15)-CA$608</f>
        <v>0</v>
      </c>
      <c r="CB648" s="161">
        <f>((SUMIF($E$224:$E$427,$O648,CB$224:CB$427))*'Discount Factors'!CB$15)-CB$608</f>
        <v>0</v>
      </c>
      <c r="CC648" s="161">
        <f>((SUMIF($E$224:$E$427,$O648,CC$224:CC$427))*'Discount Factors'!CC$15)-CC$608</f>
        <v>0</v>
      </c>
      <c r="CD648" s="161">
        <f>((SUMIF($E$224:$E$427,$O648,CD$224:CD$427))*'Discount Factors'!CD$15)-CD$608</f>
        <v>0</v>
      </c>
      <c r="CE648" s="161">
        <f>((SUMIF($E$224:$E$427,$O648,CE$224:CE$427))*'Discount Factors'!CE$15)-CE$608</f>
        <v>0</v>
      </c>
      <c r="CF648" s="161">
        <f>((SUMIF($E$224:$E$427,$O648,CF$224:CF$427))*'Discount Factors'!CF$15)-CF$608</f>
        <v>0</v>
      </c>
      <c r="CG648" s="161">
        <f>((SUMIF($E$224:$E$427,$O648,CG$224:CG$427))*'Discount Factors'!CG$15)-CG$608</f>
        <v>0</v>
      </c>
      <c r="CH648" s="161">
        <f>((SUMIF($E$224:$E$427,$O648,CH$224:CH$427))*'Discount Factors'!CH$15)-CH$608</f>
        <v>0</v>
      </c>
      <c r="CI648" s="161">
        <f>((SUMIF($E$224:$E$427,$O648,CI$224:CI$427))*'Discount Factors'!CI$15)-CI$608</f>
        <v>0</v>
      </c>
      <c r="CJ648" s="161">
        <f>((SUMIF($E$224:$E$427,$O648,CJ$224:CJ$427))*'Discount Factors'!CJ$15)-CJ$608</f>
        <v>0</v>
      </c>
      <c r="CK648" s="161">
        <f>((SUMIF($E$224:$E$427,$O648,CK$224:CK$427))*'Discount Factors'!CK$15)-CK$608</f>
        <v>0</v>
      </c>
      <c r="CL648" s="161">
        <f>((SUMIF($E$224:$E$427,$O648,CL$224:CL$427))*'Discount Factors'!CL$15)-CL$608</f>
        <v>0</v>
      </c>
      <c r="CM648" s="161">
        <f>((SUMIF($E$224:$E$427,$O648,CM$224:CM$427))*'Discount Factors'!CM$15)-CM$608</f>
        <v>0</v>
      </c>
      <c r="CN648" s="161">
        <f>((SUMIF($E$224:$E$427,$O648,CN$224:CN$427))*'Discount Factors'!CN$15)-CN$608</f>
        <v>0</v>
      </c>
      <c r="CO648" s="161">
        <f>((SUMIF($E$224:$E$427,$O648,CO$224:CO$427))*'Discount Factors'!CO$15)-CO$608</f>
        <v>0</v>
      </c>
      <c r="CP648" s="161">
        <f>((SUMIF($E$224:$E$427,$O648,CP$224:CP$427))*'Discount Factors'!CP$15)-CP$608</f>
        <v>0</v>
      </c>
    </row>
    <row r="649" spans="1:94" x14ac:dyDescent="0.3">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c r="AU649" s="161"/>
      <c r="AV649" s="161"/>
      <c r="AW649" s="161"/>
      <c r="AX649" s="161"/>
      <c r="AY649" s="161"/>
      <c r="AZ649" s="161"/>
      <c r="BA649" s="161"/>
      <c r="BB649" s="161"/>
      <c r="BC649" s="161"/>
      <c r="BD649" s="161"/>
      <c r="BE649" s="161"/>
      <c r="BF649" s="161"/>
      <c r="BG649" s="161"/>
      <c r="BH649" s="161"/>
      <c r="BI649" s="161"/>
      <c r="BJ649" s="161"/>
      <c r="BK649" s="161"/>
      <c r="BL649" s="161"/>
      <c r="BM649" s="161"/>
      <c r="BN649" s="161"/>
      <c r="BO649" s="161"/>
      <c r="BP649" s="161"/>
      <c r="BQ649" s="161"/>
      <c r="BR649" s="161"/>
      <c r="BS649" s="161"/>
      <c r="BT649" s="161"/>
      <c r="BU649" s="161"/>
      <c r="BV649" s="161"/>
      <c r="BW649" s="161"/>
      <c r="BX649" s="161"/>
      <c r="BY649" s="161"/>
      <c r="BZ649" s="161"/>
      <c r="CA649" s="161"/>
      <c r="CB649" s="161"/>
      <c r="CC649" s="161"/>
      <c r="CD649" s="161"/>
      <c r="CE649" s="161"/>
      <c r="CF649" s="161"/>
      <c r="CG649" s="161"/>
      <c r="CH649" s="161"/>
      <c r="CI649" s="161"/>
      <c r="CJ649" s="161"/>
      <c r="CK649" s="161"/>
      <c r="CL649" s="161"/>
      <c r="CM649" s="161"/>
      <c r="CN649" s="161"/>
      <c r="CO649" s="161"/>
      <c r="CP649" s="161"/>
    </row>
    <row r="650" spans="1:94" x14ac:dyDescent="0.3">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161"/>
      <c r="BB650" s="161"/>
      <c r="BC650" s="161"/>
      <c r="BD650" s="161"/>
      <c r="BE650" s="161"/>
      <c r="BF650" s="161"/>
      <c r="BG650" s="161"/>
      <c r="BH650" s="161"/>
      <c r="BI650" s="161"/>
      <c r="BJ650" s="161"/>
      <c r="BK650" s="161"/>
      <c r="BL650" s="161"/>
      <c r="BM650" s="161"/>
      <c r="BN650" s="161"/>
      <c r="BO650" s="161"/>
      <c r="BP650" s="161"/>
      <c r="BQ650" s="161"/>
      <c r="BR650" s="161"/>
      <c r="BS650" s="161"/>
      <c r="BT650" s="161"/>
      <c r="BU650" s="161"/>
      <c r="BV650" s="161"/>
      <c r="BW650" s="161"/>
      <c r="BX650" s="161"/>
      <c r="BY650" s="161"/>
      <c r="BZ650" s="161"/>
      <c r="CA650" s="161"/>
      <c r="CB650" s="161"/>
      <c r="CC650" s="161"/>
      <c r="CD650" s="161"/>
      <c r="CE650" s="161"/>
      <c r="CF650" s="161"/>
      <c r="CG650" s="161"/>
      <c r="CH650" s="161"/>
      <c r="CI650" s="161"/>
      <c r="CJ650" s="161"/>
      <c r="CK650" s="161"/>
      <c r="CL650" s="161"/>
      <c r="CM650" s="161"/>
      <c r="CN650" s="161"/>
      <c r="CO650" s="161"/>
      <c r="CP650" s="161"/>
    </row>
    <row r="651" spans="1:94" x14ac:dyDescent="0.3">
      <c r="A651" s="247" t="s">
        <v>176</v>
      </c>
      <c r="B651" s="4"/>
      <c r="C651" s="4"/>
      <c r="D651" s="4"/>
      <c r="E651" s="4"/>
      <c r="F651" s="4"/>
      <c r="G651" s="4"/>
      <c r="H651" s="4"/>
      <c r="I651" s="4"/>
      <c r="J651" s="4"/>
      <c r="K651" s="4"/>
      <c r="L651" s="4"/>
      <c r="M651" s="4"/>
      <c r="N651" s="4"/>
      <c r="O651" s="4"/>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c r="BI651" s="163"/>
      <c r="BJ651" s="163"/>
      <c r="BK651" s="163"/>
      <c r="BL651" s="163"/>
      <c r="BM651" s="163"/>
      <c r="BN651" s="163"/>
      <c r="BO651" s="163"/>
      <c r="BP651" s="163"/>
      <c r="BQ651" s="163"/>
      <c r="BR651" s="163"/>
      <c r="BS651" s="163"/>
      <c r="BT651" s="163"/>
      <c r="BU651" s="163"/>
      <c r="BV651" s="163"/>
      <c r="BW651" s="163"/>
      <c r="BX651" s="163"/>
      <c r="BY651" s="163"/>
      <c r="BZ651" s="163"/>
      <c r="CA651" s="163"/>
      <c r="CB651" s="163"/>
      <c r="CC651" s="163"/>
      <c r="CD651" s="163"/>
      <c r="CE651" s="163"/>
      <c r="CF651" s="163"/>
      <c r="CG651" s="163"/>
      <c r="CH651" s="163"/>
      <c r="CI651" s="163"/>
      <c r="CJ651" s="163"/>
      <c r="CK651" s="163"/>
      <c r="CL651" s="163"/>
      <c r="CM651" s="163"/>
      <c r="CN651" s="163"/>
      <c r="CO651" s="163"/>
      <c r="CP651" s="163"/>
    </row>
    <row r="652" spans="1:94" x14ac:dyDescent="0.3">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c r="AU652" s="161"/>
      <c r="AV652" s="161"/>
      <c r="AW652" s="161"/>
      <c r="AX652" s="161"/>
      <c r="AY652" s="161"/>
      <c r="AZ652" s="161"/>
      <c r="BA652" s="161"/>
      <c r="BB652" s="161"/>
      <c r="BC652" s="161"/>
      <c r="BD652" s="161"/>
      <c r="BE652" s="161"/>
      <c r="BF652" s="161"/>
      <c r="BG652" s="161"/>
      <c r="BH652" s="161"/>
      <c r="BI652" s="161"/>
      <c r="BJ652" s="161"/>
      <c r="BK652" s="161"/>
      <c r="BL652" s="161"/>
      <c r="BM652" s="161"/>
      <c r="BN652" s="161"/>
      <c r="BO652" s="161"/>
      <c r="BP652" s="161"/>
      <c r="BQ652" s="161"/>
      <c r="BR652" s="161"/>
      <c r="BS652" s="161"/>
      <c r="BT652" s="161"/>
      <c r="BU652" s="161"/>
      <c r="BV652" s="161"/>
      <c r="BW652" s="161"/>
      <c r="BX652" s="161"/>
      <c r="BY652" s="161"/>
      <c r="BZ652" s="161"/>
      <c r="CA652" s="161"/>
      <c r="CB652" s="161"/>
      <c r="CC652" s="161"/>
      <c r="CD652" s="161"/>
      <c r="CE652" s="161"/>
      <c r="CF652" s="161"/>
      <c r="CG652" s="161"/>
      <c r="CH652" s="161"/>
      <c r="CI652" s="161"/>
      <c r="CJ652" s="161"/>
      <c r="CK652" s="161"/>
      <c r="CL652" s="161"/>
      <c r="CM652" s="161"/>
      <c r="CN652" s="161"/>
      <c r="CO652" s="161"/>
      <c r="CP652" s="161"/>
    </row>
    <row r="653" spans="1:94" x14ac:dyDescent="0.3">
      <c r="O653" s="2" t="str">
        <f>Lists!$B$4</f>
        <v>Base Case</v>
      </c>
      <c r="P653" s="161">
        <f>(SUMIF($E$224:$E$427,$O653,P$224:P$427)-SUMIF($E$14:$E$217,$O653,P$14:P$217))*'Discount Factors'!P$15</f>
        <v>0</v>
      </c>
      <c r="Q653" s="161">
        <f>(SUMIF($E$224:$E$427,$O653,Q$224:Q$427)-SUMIF($E$14:$E$217,$O653,Q$14:Q$217))*'Discount Factors'!Q$15</f>
        <v>0</v>
      </c>
      <c r="R653" s="161">
        <f>(SUMIF($E$224:$E$427,$O653,R$224:R$427)-SUMIF($E$14:$E$217,$O653,R$14:R$217))*'Discount Factors'!R$15</f>
        <v>0</v>
      </c>
      <c r="S653" s="161">
        <f>(SUMIF($E$224:$E$427,$O653,S$224:S$427)-SUMIF($E$14:$E$217,$O653,S$14:S$217))*'Discount Factors'!S$15</f>
        <v>0</v>
      </c>
      <c r="T653" s="161">
        <f>(SUMIF($E$224:$E$427,$O653,T$224:T$427)-SUMIF($E$14:$E$217,$O653,T$14:T$217))*'Discount Factors'!T$15</f>
        <v>0</v>
      </c>
      <c r="U653" s="161">
        <f>(SUMIF($E$224:$E$427,$O653,U$224:U$427)-SUMIF($E$14:$E$217,$O653,U$14:U$217))*'Discount Factors'!U$15</f>
        <v>0</v>
      </c>
      <c r="V653" s="161">
        <f>(SUMIF($E$224:$E$427,$O653,V$224:V$427)-SUMIF($E$14:$E$217,$O653,V$14:V$217))*'Discount Factors'!V$15</f>
        <v>0</v>
      </c>
      <c r="W653" s="161">
        <f>(SUMIF($E$224:$E$427,$O653,W$224:W$427)-SUMIF($E$14:$E$217,$O653,W$14:W$217))*'Discount Factors'!W$15</f>
        <v>0</v>
      </c>
      <c r="X653" s="161">
        <f>(SUMIF($E$224:$E$427,$O653,X$224:X$427)-SUMIF($E$14:$E$217,$O653,X$14:X$217))*'Discount Factors'!X$15</f>
        <v>0</v>
      </c>
      <c r="Y653" s="161">
        <f>(SUMIF($E$224:$E$427,$O653,Y$224:Y$427)-SUMIF($E$14:$E$217,$O653,Y$14:Y$217))*'Discount Factors'!Y$15</f>
        <v>0</v>
      </c>
      <c r="Z653" s="161">
        <f>(SUMIF($E$224:$E$427,$O653,Z$224:Z$427)-SUMIF($E$14:$E$217,$O653,Z$14:Z$217))*'Discount Factors'!Z$15</f>
        <v>0</v>
      </c>
      <c r="AA653" s="161">
        <f>(SUMIF($E$224:$E$427,$O653,AA$224:AA$427)-SUMIF($E$14:$E$217,$O653,AA$14:AA$217))*'Discount Factors'!AA$15</f>
        <v>0</v>
      </c>
      <c r="AB653" s="161">
        <f>(SUMIF($E$224:$E$427,$O653,AB$224:AB$427)-SUMIF($E$14:$E$217,$O653,AB$14:AB$217))*'Discount Factors'!AB$15</f>
        <v>0</v>
      </c>
      <c r="AC653" s="161">
        <f>(SUMIF($E$224:$E$427,$O653,AC$224:AC$427)-SUMIF($E$14:$E$217,$O653,AC$14:AC$217))*'Discount Factors'!AC$15</f>
        <v>0</v>
      </c>
      <c r="AD653" s="161">
        <f>(SUMIF($E$224:$E$427,$O653,AD$224:AD$427)-SUMIF($E$14:$E$217,$O653,AD$14:AD$217))*'Discount Factors'!AD$15</f>
        <v>0</v>
      </c>
      <c r="AE653" s="161">
        <f>(SUMIF($E$224:$E$427,$O653,AE$224:AE$427)-SUMIF($E$14:$E$217,$O653,AE$14:AE$217))*'Discount Factors'!AE$15</f>
        <v>0</v>
      </c>
      <c r="AF653" s="161">
        <f>(SUMIF($E$224:$E$427,$O653,AF$224:AF$427)-SUMIF($E$14:$E$217,$O653,AF$14:AF$217))*'Discount Factors'!AF$15</f>
        <v>0</v>
      </c>
      <c r="AG653" s="161">
        <f>(SUMIF($E$224:$E$427,$O653,AG$224:AG$427)-SUMIF($E$14:$E$217,$O653,AG$14:AG$217))*'Discount Factors'!AG$15</f>
        <v>0</v>
      </c>
      <c r="AH653" s="161">
        <f>(SUMIF($E$224:$E$427,$O653,AH$224:AH$427)-SUMIF($E$14:$E$217,$O653,AH$14:AH$217))*'Discount Factors'!AH$15</f>
        <v>0</v>
      </c>
      <c r="AI653" s="161">
        <f>(SUMIF($E$224:$E$427,$O653,AI$224:AI$427)-SUMIF($E$14:$E$217,$O653,AI$14:AI$217))*'Discount Factors'!AI$15</f>
        <v>0</v>
      </c>
      <c r="AJ653" s="161">
        <f>(SUMIF($E$224:$E$427,$O653,AJ$224:AJ$427)-SUMIF($E$14:$E$217,$O653,AJ$14:AJ$217))*'Discount Factors'!AJ$15</f>
        <v>0</v>
      </c>
      <c r="AK653" s="161">
        <f>(SUMIF($E$224:$E$427,$O653,AK$224:AK$427)-SUMIF($E$14:$E$217,$O653,AK$14:AK$217))*'Discount Factors'!AK$15</f>
        <v>0</v>
      </c>
      <c r="AL653" s="161">
        <f>(SUMIF($E$224:$E$427,$O653,AL$224:AL$427)-SUMIF($E$14:$E$217,$O653,AL$14:AL$217))*'Discount Factors'!AL$15</f>
        <v>0</v>
      </c>
      <c r="AM653" s="161">
        <f>(SUMIF($E$224:$E$427,$O653,AM$224:AM$427)-SUMIF($E$14:$E$217,$O653,AM$14:AM$217))*'Discount Factors'!AM$15</f>
        <v>0</v>
      </c>
      <c r="AN653" s="161">
        <f>(SUMIF($E$224:$E$427,$O653,AN$224:AN$427)-SUMIF($E$14:$E$217,$O653,AN$14:AN$217))*'Discount Factors'!AN$15</f>
        <v>0</v>
      </c>
      <c r="AO653" s="161">
        <f>(SUMIF($E$224:$E$427,$O653,AO$224:AO$427)-SUMIF($E$14:$E$217,$O653,AO$14:AO$217))*'Discount Factors'!AO$15</f>
        <v>0</v>
      </c>
      <c r="AP653" s="161">
        <f>(SUMIF($E$224:$E$427,$O653,AP$224:AP$427)-SUMIF($E$14:$E$217,$O653,AP$14:AP$217))*'Discount Factors'!AP$15</f>
        <v>0</v>
      </c>
      <c r="AQ653" s="161">
        <f>(SUMIF($E$224:$E$427,$O653,AQ$224:AQ$427)-SUMIF($E$14:$E$217,$O653,AQ$14:AQ$217))*'Discount Factors'!AQ$15</f>
        <v>0</v>
      </c>
      <c r="AR653" s="161">
        <f>(SUMIF($E$224:$E$427,$O653,AR$224:AR$427)-SUMIF($E$14:$E$217,$O653,AR$14:AR$217))*'Discount Factors'!AR$15</f>
        <v>0</v>
      </c>
      <c r="AS653" s="161">
        <f>(SUMIF($E$224:$E$427,$O653,AS$224:AS$427)-SUMIF($E$14:$E$217,$O653,AS$14:AS$217))*'Discount Factors'!AS$15</f>
        <v>0</v>
      </c>
      <c r="AT653" s="161">
        <f>(SUMIF($E$224:$E$427,$O653,AT$224:AT$427)-SUMIF($E$14:$E$217,$O653,AT$14:AT$217))*'Discount Factors'!AT$15</f>
        <v>0</v>
      </c>
      <c r="AU653" s="161">
        <f>(SUMIF($E$224:$E$427,$O653,AU$224:AU$427)-SUMIF($E$14:$E$217,$O653,AU$14:AU$217))*'Discount Factors'!AU$15</f>
        <v>0</v>
      </c>
      <c r="AV653" s="161">
        <f>(SUMIF($E$224:$E$427,$O653,AV$224:AV$427)-SUMIF($E$14:$E$217,$O653,AV$14:AV$217))*'Discount Factors'!AV$15</f>
        <v>0</v>
      </c>
      <c r="AW653" s="161">
        <f>(SUMIF($E$224:$E$427,$O653,AW$224:AW$427)-SUMIF($E$14:$E$217,$O653,AW$14:AW$217))*'Discount Factors'!AW$15</f>
        <v>0</v>
      </c>
      <c r="AX653" s="161">
        <f>(SUMIF($E$224:$E$427,$O653,AX$224:AX$427)-SUMIF($E$14:$E$217,$O653,AX$14:AX$217))*'Discount Factors'!AX$15</f>
        <v>0</v>
      </c>
      <c r="AY653" s="161">
        <f>(SUMIF($E$224:$E$427,$O653,AY$224:AY$427)-SUMIF($E$14:$E$217,$O653,AY$14:AY$217))*'Discount Factors'!AY$15</f>
        <v>0</v>
      </c>
      <c r="AZ653" s="161">
        <f>(SUMIF($E$224:$E$427,$O653,AZ$224:AZ$427)-SUMIF($E$14:$E$217,$O653,AZ$14:AZ$217))*'Discount Factors'!AZ$15</f>
        <v>0</v>
      </c>
      <c r="BA653" s="161">
        <f>(SUMIF($E$224:$E$427,$O653,BA$224:BA$427)-SUMIF($E$14:$E$217,$O653,BA$14:BA$217))*'Discount Factors'!BA$15</f>
        <v>0</v>
      </c>
      <c r="BB653" s="161">
        <f>(SUMIF($E$224:$E$427,$O653,BB$224:BB$427)-SUMIF($E$14:$E$217,$O653,BB$14:BB$217))*'Discount Factors'!BB$15</f>
        <v>0</v>
      </c>
      <c r="BC653" s="161">
        <f>(SUMIF($E$224:$E$427,$O653,BC$224:BC$427)-SUMIF($E$14:$E$217,$O653,BC$14:BC$217))*'Discount Factors'!BC$15</f>
        <v>0</v>
      </c>
      <c r="BD653" s="161">
        <f>(SUMIF($E$224:$E$427,$O653,BD$224:BD$427)-SUMIF($E$14:$E$217,$O653,BD$14:BD$217))*'Discount Factors'!BD$15</f>
        <v>0</v>
      </c>
      <c r="BE653" s="161">
        <f>(SUMIF($E$224:$E$427,$O653,BE$224:BE$427)-SUMIF($E$14:$E$217,$O653,BE$14:BE$217))*'Discount Factors'!BE$15</f>
        <v>0</v>
      </c>
      <c r="BF653" s="161">
        <f>(SUMIF($E$224:$E$427,$O653,BF$224:BF$427)-SUMIF($E$14:$E$217,$O653,BF$14:BF$217))*'Discount Factors'!BF$15</f>
        <v>0</v>
      </c>
      <c r="BG653" s="161">
        <f>(SUMIF($E$224:$E$427,$O653,BG$224:BG$427)-SUMIF($E$14:$E$217,$O653,BG$14:BG$217))*'Discount Factors'!BG$15</f>
        <v>0</v>
      </c>
      <c r="BH653" s="161">
        <f>(SUMIF($E$224:$E$427,$O653,BH$224:BH$427)-SUMIF($E$14:$E$217,$O653,BH$14:BH$217))*'Discount Factors'!BH$15</f>
        <v>0</v>
      </c>
      <c r="BI653" s="161">
        <f>(SUMIF($E$224:$E$427,$O653,BI$224:BI$427)-SUMIF($E$14:$E$217,$O653,BI$14:BI$217))*'Discount Factors'!BI$15</f>
        <v>0</v>
      </c>
      <c r="BJ653" s="161">
        <f>(SUMIF($E$224:$E$427,$O653,BJ$224:BJ$427)-SUMIF($E$14:$E$217,$O653,BJ$14:BJ$217))*'Discount Factors'!BJ$15</f>
        <v>0</v>
      </c>
      <c r="BK653" s="161">
        <f>(SUMIF($E$224:$E$427,$O653,BK$224:BK$427)-SUMIF($E$14:$E$217,$O653,BK$14:BK$217))*'Discount Factors'!BK$15</f>
        <v>0</v>
      </c>
      <c r="BL653" s="161">
        <f>(SUMIF($E$224:$E$427,$O653,BL$224:BL$427)-SUMIF($E$14:$E$217,$O653,BL$14:BL$217))*'Discount Factors'!BL$15</f>
        <v>0</v>
      </c>
      <c r="BM653" s="161">
        <f>(SUMIF($E$224:$E$427,$O653,BM$224:BM$427)-SUMIF($E$14:$E$217,$O653,BM$14:BM$217))*'Discount Factors'!BM$15</f>
        <v>0</v>
      </c>
      <c r="BN653" s="161">
        <f>(SUMIF($E$224:$E$427,$O653,BN$224:BN$427)-SUMIF($E$14:$E$217,$O653,BN$14:BN$217))*'Discount Factors'!BN$15</f>
        <v>0</v>
      </c>
      <c r="BO653" s="161">
        <f>(SUMIF($E$224:$E$427,$O653,BO$224:BO$427)-SUMIF($E$14:$E$217,$O653,BO$14:BO$217))*'Discount Factors'!BO$15</f>
        <v>0</v>
      </c>
      <c r="BP653" s="161">
        <f>(SUMIF($E$224:$E$427,$O653,BP$224:BP$427)-SUMIF($E$14:$E$217,$O653,BP$14:BP$217))*'Discount Factors'!BP$15</f>
        <v>0</v>
      </c>
      <c r="BQ653" s="161">
        <f>(SUMIF($E$224:$E$427,$O653,BQ$224:BQ$427)-SUMIF($E$14:$E$217,$O653,BQ$14:BQ$217))*'Discount Factors'!BQ$15</f>
        <v>0</v>
      </c>
      <c r="BR653" s="161">
        <f>(SUMIF($E$224:$E$427,$O653,BR$224:BR$427)-SUMIF($E$14:$E$217,$O653,BR$14:BR$217))*'Discount Factors'!BR$15</f>
        <v>0</v>
      </c>
      <c r="BS653" s="161">
        <f>(SUMIF($E$224:$E$427,$O653,BS$224:BS$427)-SUMIF($E$14:$E$217,$O653,BS$14:BS$217))*'Discount Factors'!BS$15</f>
        <v>0</v>
      </c>
      <c r="BT653" s="161">
        <f>(SUMIF($E$224:$E$427,$O653,BT$224:BT$427)-SUMIF($E$14:$E$217,$O653,BT$14:BT$217))*'Discount Factors'!BT$15</f>
        <v>0</v>
      </c>
      <c r="BU653" s="161">
        <f>(SUMIF($E$224:$E$427,$O653,BU$224:BU$427)-SUMIF($E$14:$E$217,$O653,BU$14:BU$217))*'Discount Factors'!BU$15</f>
        <v>0</v>
      </c>
      <c r="BV653" s="161">
        <f>(SUMIF($E$224:$E$427,$O653,BV$224:BV$427)-SUMIF($E$14:$E$217,$O653,BV$14:BV$217))*'Discount Factors'!BV$15</f>
        <v>0</v>
      </c>
      <c r="BW653" s="161">
        <f>(SUMIF($E$224:$E$427,$O653,BW$224:BW$427)-SUMIF($E$14:$E$217,$O653,BW$14:BW$217))*'Discount Factors'!BW$15</f>
        <v>0</v>
      </c>
      <c r="BX653" s="161">
        <f>(SUMIF($E$224:$E$427,$O653,BX$224:BX$427)-SUMIF($E$14:$E$217,$O653,BX$14:BX$217))*'Discount Factors'!BX$15</f>
        <v>0</v>
      </c>
      <c r="BY653" s="161">
        <f>(SUMIF($E$224:$E$427,$O653,BY$224:BY$427)-SUMIF($E$14:$E$217,$O653,BY$14:BY$217))*'Discount Factors'!BY$15</f>
        <v>0</v>
      </c>
      <c r="BZ653" s="161">
        <f>(SUMIF($E$224:$E$427,$O653,BZ$224:BZ$427)-SUMIF($E$14:$E$217,$O653,BZ$14:BZ$217))*'Discount Factors'!BZ$15</f>
        <v>0</v>
      </c>
      <c r="CA653" s="161">
        <f>(SUMIF($E$224:$E$427,$O653,CA$224:CA$427)-SUMIF($E$14:$E$217,$O653,CA$14:CA$217))*'Discount Factors'!CA$15</f>
        <v>0</v>
      </c>
      <c r="CB653" s="161">
        <f>(SUMIF($E$224:$E$427,$O653,CB$224:CB$427)-SUMIF($E$14:$E$217,$O653,CB$14:CB$217))*'Discount Factors'!CB$15</f>
        <v>0</v>
      </c>
      <c r="CC653" s="161">
        <f>(SUMIF($E$224:$E$427,$O653,CC$224:CC$427)-SUMIF($E$14:$E$217,$O653,CC$14:CC$217))*'Discount Factors'!CC$15</f>
        <v>0</v>
      </c>
      <c r="CD653" s="161">
        <f>(SUMIF($E$224:$E$427,$O653,CD$224:CD$427)-SUMIF($E$14:$E$217,$O653,CD$14:CD$217))*'Discount Factors'!CD$15</f>
        <v>0</v>
      </c>
      <c r="CE653" s="161">
        <f>(SUMIF($E$224:$E$427,$O653,CE$224:CE$427)-SUMIF($E$14:$E$217,$O653,CE$14:CE$217))*'Discount Factors'!CE$15</f>
        <v>0</v>
      </c>
      <c r="CF653" s="161">
        <f>(SUMIF($E$224:$E$427,$O653,CF$224:CF$427)-SUMIF($E$14:$E$217,$O653,CF$14:CF$217))*'Discount Factors'!CF$15</f>
        <v>0</v>
      </c>
      <c r="CG653" s="161">
        <f>(SUMIF($E$224:$E$427,$O653,CG$224:CG$427)-SUMIF($E$14:$E$217,$O653,CG$14:CG$217))*'Discount Factors'!CG$15</f>
        <v>0</v>
      </c>
      <c r="CH653" s="161">
        <f>(SUMIF($E$224:$E$427,$O653,CH$224:CH$427)-SUMIF($E$14:$E$217,$O653,CH$14:CH$217))*'Discount Factors'!CH$15</f>
        <v>0</v>
      </c>
      <c r="CI653" s="161">
        <f>(SUMIF($E$224:$E$427,$O653,CI$224:CI$427)-SUMIF($E$14:$E$217,$O653,CI$14:CI$217))*'Discount Factors'!CI$15</f>
        <v>0</v>
      </c>
      <c r="CJ653" s="161">
        <f>(SUMIF($E$224:$E$427,$O653,CJ$224:CJ$427)-SUMIF($E$14:$E$217,$O653,CJ$14:CJ$217))*'Discount Factors'!CJ$15</f>
        <v>0</v>
      </c>
      <c r="CK653" s="161">
        <f>(SUMIF($E$224:$E$427,$O653,CK$224:CK$427)-SUMIF($E$14:$E$217,$O653,CK$14:CK$217))*'Discount Factors'!CK$15</f>
        <v>0</v>
      </c>
      <c r="CL653" s="161">
        <f>(SUMIF($E$224:$E$427,$O653,CL$224:CL$427)-SUMIF($E$14:$E$217,$O653,CL$14:CL$217))*'Discount Factors'!CL$15</f>
        <v>0</v>
      </c>
      <c r="CM653" s="161">
        <f>(SUMIF($E$224:$E$427,$O653,CM$224:CM$427)-SUMIF($E$14:$E$217,$O653,CM$14:CM$217))*'Discount Factors'!CM$15</f>
        <v>0</v>
      </c>
      <c r="CN653" s="161">
        <f>(SUMIF($E$224:$E$427,$O653,CN$224:CN$427)-SUMIF($E$14:$E$217,$O653,CN$14:CN$217))*'Discount Factors'!CN$15</f>
        <v>0</v>
      </c>
      <c r="CO653" s="161">
        <f>(SUMIF($E$224:$E$427,$O653,CO$224:CO$427)-SUMIF($E$14:$E$217,$O653,CO$14:CO$217))*'Discount Factors'!CO$15</f>
        <v>0</v>
      </c>
      <c r="CP653" s="161">
        <f>(SUMIF($E$224:$E$427,$O653,CP$224:CP$427)-SUMIF($E$14:$E$217,$O653,CP$14:CP$217))*'Discount Factors'!CP$15</f>
        <v>0</v>
      </c>
    </row>
    <row r="654" spans="1:94" x14ac:dyDescent="0.3">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1"/>
      <c r="AY654" s="161"/>
      <c r="AZ654" s="161"/>
      <c r="BA654" s="161"/>
      <c r="BB654" s="161"/>
      <c r="BC654" s="161"/>
      <c r="BD654" s="161"/>
      <c r="BE654" s="161"/>
      <c r="BF654" s="161"/>
      <c r="BG654" s="161"/>
      <c r="BH654" s="161"/>
      <c r="BI654" s="161"/>
      <c r="BJ654" s="161"/>
      <c r="BK654" s="161"/>
      <c r="BL654" s="161"/>
      <c r="BM654" s="161"/>
      <c r="BN654" s="161"/>
      <c r="BO654" s="161"/>
      <c r="BP654" s="161"/>
      <c r="BQ654" s="161"/>
      <c r="BR654" s="161"/>
      <c r="BS654" s="161"/>
      <c r="BT654" s="161"/>
      <c r="BU654" s="161"/>
      <c r="BV654" s="161"/>
      <c r="BW654" s="161"/>
      <c r="BX654" s="161"/>
      <c r="BY654" s="161"/>
      <c r="BZ654" s="161"/>
      <c r="CA654" s="161"/>
      <c r="CB654" s="161"/>
      <c r="CC654" s="161"/>
      <c r="CD654" s="161"/>
      <c r="CE654" s="161"/>
      <c r="CF654" s="161"/>
      <c r="CG654" s="161"/>
      <c r="CH654" s="161"/>
      <c r="CI654" s="161"/>
      <c r="CJ654" s="161"/>
      <c r="CK654" s="161"/>
      <c r="CL654" s="161"/>
      <c r="CM654" s="161"/>
      <c r="CN654" s="161"/>
      <c r="CO654" s="161"/>
      <c r="CP654" s="161"/>
    </row>
    <row r="655" spans="1:94" x14ac:dyDescent="0.3">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1"/>
      <c r="AY655" s="161"/>
      <c r="AZ655" s="161"/>
      <c r="BA655" s="161"/>
      <c r="BB655" s="161"/>
      <c r="BC655" s="161"/>
      <c r="BD655" s="161"/>
      <c r="BE655" s="161"/>
      <c r="BF655" s="161"/>
      <c r="BG655" s="161"/>
      <c r="BH655" s="161"/>
      <c r="BI655" s="161"/>
      <c r="BJ655" s="161"/>
      <c r="BK655" s="161"/>
      <c r="BL655" s="161"/>
      <c r="BM655" s="161"/>
      <c r="BN655" s="161"/>
      <c r="BO655" s="161"/>
      <c r="BP655" s="161"/>
      <c r="BQ655" s="161"/>
      <c r="BR655" s="161"/>
      <c r="BS655" s="161"/>
      <c r="BT655" s="161"/>
      <c r="BU655" s="161"/>
      <c r="BV655" s="161"/>
      <c r="BW655" s="161"/>
      <c r="BX655" s="161"/>
      <c r="BY655" s="161"/>
      <c r="BZ655" s="161"/>
      <c r="CA655" s="161"/>
      <c r="CB655" s="161"/>
      <c r="CC655" s="161"/>
      <c r="CD655" s="161"/>
      <c r="CE655" s="161"/>
      <c r="CF655" s="161"/>
      <c r="CG655" s="161"/>
      <c r="CH655" s="161"/>
      <c r="CI655" s="161"/>
      <c r="CJ655" s="161"/>
      <c r="CK655" s="161"/>
      <c r="CL655" s="161"/>
      <c r="CM655" s="161"/>
      <c r="CN655" s="161"/>
      <c r="CO655" s="161"/>
      <c r="CP655" s="161"/>
    </row>
    <row r="656" spans="1:94" x14ac:dyDescent="0.3">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1"/>
      <c r="AY656" s="161"/>
      <c r="AZ656" s="161"/>
      <c r="BA656" s="161"/>
      <c r="BB656" s="161"/>
      <c r="BC656" s="161"/>
      <c r="BD656" s="161"/>
      <c r="BE656" s="161"/>
      <c r="BF656" s="161"/>
      <c r="BG656" s="161"/>
      <c r="BH656" s="161"/>
      <c r="BI656" s="161"/>
      <c r="BJ656" s="161"/>
      <c r="BK656" s="161"/>
      <c r="BL656" s="161"/>
      <c r="BM656" s="161"/>
      <c r="BN656" s="161"/>
      <c r="BO656" s="161"/>
      <c r="BP656" s="161"/>
      <c r="BQ656" s="161"/>
      <c r="BR656" s="161"/>
      <c r="BS656" s="161"/>
      <c r="BT656" s="161"/>
      <c r="BU656" s="161"/>
      <c r="BV656" s="161"/>
      <c r="BW656" s="161"/>
      <c r="BX656" s="161"/>
      <c r="BY656" s="161"/>
      <c r="BZ656" s="161"/>
      <c r="CA656" s="161"/>
      <c r="CB656" s="161"/>
      <c r="CC656" s="161"/>
      <c r="CD656" s="161"/>
      <c r="CE656" s="161"/>
      <c r="CF656" s="161"/>
      <c r="CG656" s="161"/>
      <c r="CH656" s="161"/>
      <c r="CI656" s="161"/>
      <c r="CJ656" s="161"/>
      <c r="CK656" s="161"/>
      <c r="CL656" s="161"/>
      <c r="CM656" s="161"/>
      <c r="CN656" s="161"/>
      <c r="CO656" s="161"/>
      <c r="CP656" s="161"/>
    </row>
    <row r="657" spans="15:94" x14ac:dyDescent="0.3">
      <c r="O657" s="2" t="str">
        <f>Lists!$B$5</f>
        <v>Option 1</v>
      </c>
      <c r="P657" s="161">
        <f>((SUMIF($E$224:$E$427,$O657,P$224:P$427)-SUMIF($E$14:$E$217,$O657,P$14:P$217))*'Discount Factors'!P$15)-P$653</f>
        <v>0</v>
      </c>
      <c r="Q657" s="161">
        <f>((SUMIF($E$224:$E$427,$O657,Q$224:Q$427)-SUMIF($E$14:$E$217,$O657,Q$14:Q$217))*'Discount Factors'!Q$15)-Q$653</f>
        <v>0</v>
      </c>
      <c r="R657" s="161">
        <f>((SUMIF($E$224:$E$427,$O657,R$224:R$427)-SUMIF($E$14:$E$217,$O657,R$14:R$217))*'Discount Factors'!R$15)-R$653</f>
        <v>0</v>
      </c>
      <c r="S657" s="161">
        <f>((SUMIF($E$224:$E$427,$O657,S$224:S$427)-SUMIF($E$14:$E$217,$O657,S$14:S$217))*'Discount Factors'!S$15)-S$653</f>
        <v>0</v>
      </c>
      <c r="T657" s="161">
        <f>((SUMIF($E$224:$E$427,$O657,T$224:T$427)-SUMIF($E$14:$E$217,$O657,T$14:T$217))*'Discount Factors'!T$15)-T$653</f>
        <v>0</v>
      </c>
      <c r="U657" s="161">
        <f>((SUMIF($E$224:$E$427,$O657,U$224:U$427)-SUMIF($E$14:$E$217,$O657,U$14:U$217))*'Discount Factors'!U$15)-U$653</f>
        <v>0</v>
      </c>
      <c r="V657" s="161">
        <f>((SUMIF($E$224:$E$427,$O657,V$224:V$427)-SUMIF($E$14:$E$217,$O657,V$14:V$217))*'Discount Factors'!V$15)-V$653</f>
        <v>0</v>
      </c>
      <c r="W657" s="161">
        <f>((SUMIF($E$224:$E$427,$O657,W$224:W$427)-SUMIF($E$14:$E$217,$O657,W$14:W$217))*'Discount Factors'!W$15)-W$653</f>
        <v>0</v>
      </c>
      <c r="X657" s="161">
        <f>((SUMIF($E$224:$E$427,$O657,X$224:X$427)-SUMIF($E$14:$E$217,$O657,X$14:X$217))*'Discount Factors'!X$15)-X$653</f>
        <v>0</v>
      </c>
      <c r="Y657" s="161">
        <f>((SUMIF($E$224:$E$427,$O657,Y$224:Y$427)-SUMIF($E$14:$E$217,$O657,Y$14:Y$217))*'Discount Factors'!Y$15)-Y$653</f>
        <v>0</v>
      </c>
      <c r="Z657" s="161">
        <f>((SUMIF($E$224:$E$427,$O657,Z$224:Z$427)-SUMIF($E$14:$E$217,$O657,Z$14:Z$217))*'Discount Factors'!Z$15)-Z$653</f>
        <v>0</v>
      </c>
      <c r="AA657" s="161">
        <f>((SUMIF($E$224:$E$427,$O657,AA$224:AA$427)-SUMIF($E$14:$E$217,$O657,AA$14:AA$217))*'Discount Factors'!AA$15)-AA$653</f>
        <v>0</v>
      </c>
      <c r="AB657" s="161">
        <f>((SUMIF($E$224:$E$427,$O657,AB$224:AB$427)-SUMIF($E$14:$E$217,$O657,AB$14:AB$217))*'Discount Factors'!AB$15)-AB$653</f>
        <v>0</v>
      </c>
      <c r="AC657" s="161">
        <f>((SUMIF($E$224:$E$427,$O657,AC$224:AC$427)-SUMIF($E$14:$E$217,$O657,AC$14:AC$217))*'Discount Factors'!AC$15)-AC$653</f>
        <v>0</v>
      </c>
      <c r="AD657" s="161">
        <f>((SUMIF($E$224:$E$427,$O657,AD$224:AD$427)-SUMIF($E$14:$E$217,$O657,AD$14:AD$217))*'Discount Factors'!AD$15)-AD$653</f>
        <v>0</v>
      </c>
      <c r="AE657" s="161">
        <f>((SUMIF($E$224:$E$427,$O657,AE$224:AE$427)-SUMIF($E$14:$E$217,$O657,AE$14:AE$217))*'Discount Factors'!AE$15)-AE$653</f>
        <v>0</v>
      </c>
      <c r="AF657" s="161">
        <f>((SUMIF($E$224:$E$427,$O657,AF$224:AF$427)-SUMIF($E$14:$E$217,$O657,AF$14:AF$217))*'Discount Factors'!AF$15)-AF$653</f>
        <v>0</v>
      </c>
      <c r="AG657" s="161">
        <f>((SUMIF($E$224:$E$427,$O657,AG$224:AG$427)-SUMIF($E$14:$E$217,$O657,AG$14:AG$217))*'Discount Factors'!AG$15)-AG$653</f>
        <v>0</v>
      </c>
      <c r="AH657" s="161">
        <f>((SUMIF($E$224:$E$427,$O657,AH$224:AH$427)-SUMIF($E$14:$E$217,$O657,AH$14:AH$217))*'Discount Factors'!AH$15)-AH$653</f>
        <v>0</v>
      </c>
      <c r="AI657" s="161">
        <f>((SUMIF($E$224:$E$427,$O657,AI$224:AI$427)-SUMIF($E$14:$E$217,$O657,AI$14:AI$217))*'Discount Factors'!AI$15)-AI$653</f>
        <v>0</v>
      </c>
      <c r="AJ657" s="161">
        <f>((SUMIF($E$224:$E$427,$O657,AJ$224:AJ$427)-SUMIF($E$14:$E$217,$O657,AJ$14:AJ$217))*'Discount Factors'!AJ$15)-AJ$653</f>
        <v>0</v>
      </c>
      <c r="AK657" s="161">
        <f>((SUMIF($E$224:$E$427,$O657,AK$224:AK$427)-SUMIF($E$14:$E$217,$O657,AK$14:AK$217))*'Discount Factors'!AK$15)-AK$653</f>
        <v>0</v>
      </c>
      <c r="AL657" s="161">
        <f>((SUMIF($E$224:$E$427,$O657,AL$224:AL$427)-SUMIF($E$14:$E$217,$O657,AL$14:AL$217))*'Discount Factors'!AL$15)-AL$653</f>
        <v>0</v>
      </c>
      <c r="AM657" s="161">
        <f>((SUMIF($E$224:$E$427,$O657,AM$224:AM$427)-SUMIF($E$14:$E$217,$O657,AM$14:AM$217))*'Discount Factors'!AM$15)-AM$653</f>
        <v>0</v>
      </c>
      <c r="AN657" s="161">
        <f>((SUMIF($E$224:$E$427,$O657,AN$224:AN$427)-SUMIF($E$14:$E$217,$O657,AN$14:AN$217))*'Discount Factors'!AN$15)-AN$653</f>
        <v>0</v>
      </c>
      <c r="AO657" s="161">
        <f>((SUMIF($E$224:$E$427,$O657,AO$224:AO$427)-SUMIF($E$14:$E$217,$O657,AO$14:AO$217))*'Discount Factors'!AO$15)-AO$653</f>
        <v>0</v>
      </c>
      <c r="AP657" s="161">
        <f>((SUMIF($E$224:$E$427,$O657,AP$224:AP$427)-SUMIF($E$14:$E$217,$O657,AP$14:AP$217))*'Discount Factors'!AP$15)-AP$653</f>
        <v>0</v>
      </c>
      <c r="AQ657" s="161">
        <f>((SUMIF($E$224:$E$427,$O657,AQ$224:AQ$427)-SUMIF($E$14:$E$217,$O657,AQ$14:AQ$217))*'Discount Factors'!AQ$15)-AQ$653</f>
        <v>0</v>
      </c>
      <c r="AR657" s="161">
        <f>((SUMIF($E$224:$E$427,$O657,AR$224:AR$427)-SUMIF($E$14:$E$217,$O657,AR$14:AR$217))*'Discount Factors'!AR$15)-AR$653</f>
        <v>0</v>
      </c>
      <c r="AS657" s="161">
        <f>((SUMIF($E$224:$E$427,$O657,AS$224:AS$427)-SUMIF($E$14:$E$217,$O657,AS$14:AS$217))*'Discount Factors'!AS$15)-AS$653</f>
        <v>0</v>
      </c>
      <c r="AT657" s="161">
        <f>((SUMIF($E$224:$E$427,$O657,AT$224:AT$427)-SUMIF($E$14:$E$217,$O657,AT$14:AT$217))*'Discount Factors'!AT$15)-AT$653</f>
        <v>0</v>
      </c>
      <c r="AU657" s="161">
        <f>((SUMIF($E$224:$E$427,$O657,AU$224:AU$427)-SUMIF($E$14:$E$217,$O657,AU$14:AU$217))*'Discount Factors'!AU$15)-AU$653</f>
        <v>0</v>
      </c>
      <c r="AV657" s="161">
        <f>((SUMIF($E$224:$E$427,$O657,AV$224:AV$427)-SUMIF($E$14:$E$217,$O657,AV$14:AV$217))*'Discount Factors'!AV$15)-AV$653</f>
        <v>0</v>
      </c>
      <c r="AW657" s="161">
        <f>((SUMIF($E$224:$E$427,$O657,AW$224:AW$427)-SUMIF($E$14:$E$217,$O657,AW$14:AW$217))*'Discount Factors'!AW$15)-AW$653</f>
        <v>0</v>
      </c>
      <c r="AX657" s="161">
        <f>((SUMIF($E$224:$E$427,$O657,AX$224:AX$427)-SUMIF($E$14:$E$217,$O657,AX$14:AX$217))*'Discount Factors'!AX$15)-AX$653</f>
        <v>0</v>
      </c>
      <c r="AY657" s="161">
        <f>((SUMIF($E$224:$E$427,$O657,AY$224:AY$427)-SUMIF($E$14:$E$217,$O657,AY$14:AY$217))*'Discount Factors'!AY$15)-AY$653</f>
        <v>0</v>
      </c>
      <c r="AZ657" s="161">
        <f>((SUMIF($E$224:$E$427,$O657,AZ$224:AZ$427)-SUMIF($E$14:$E$217,$O657,AZ$14:AZ$217))*'Discount Factors'!AZ$15)-AZ$653</f>
        <v>0</v>
      </c>
      <c r="BA657" s="161">
        <f>((SUMIF($E$224:$E$427,$O657,BA$224:BA$427)-SUMIF($E$14:$E$217,$O657,BA$14:BA$217))*'Discount Factors'!BA$15)-BA$653</f>
        <v>0</v>
      </c>
      <c r="BB657" s="161">
        <f>((SUMIF($E$224:$E$427,$O657,BB$224:BB$427)-SUMIF($E$14:$E$217,$O657,BB$14:BB$217))*'Discount Factors'!BB$15)-BB$653</f>
        <v>0</v>
      </c>
      <c r="BC657" s="161">
        <f>((SUMIF($E$224:$E$427,$O657,BC$224:BC$427)-SUMIF($E$14:$E$217,$O657,BC$14:BC$217))*'Discount Factors'!BC$15)-BC$653</f>
        <v>0</v>
      </c>
      <c r="BD657" s="161">
        <f>((SUMIF($E$224:$E$427,$O657,BD$224:BD$427)-SUMIF($E$14:$E$217,$O657,BD$14:BD$217))*'Discount Factors'!BD$15)-BD$653</f>
        <v>0</v>
      </c>
      <c r="BE657" s="161">
        <f>((SUMIF($E$224:$E$427,$O657,BE$224:BE$427)-SUMIF($E$14:$E$217,$O657,BE$14:BE$217))*'Discount Factors'!BE$15)-BE$653</f>
        <v>0</v>
      </c>
      <c r="BF657" s="161">
        <f>((SUMIF($E$224:$E$427,$O657,BF$224:BF$427)-SUMIF($E$14:$E$217,$O657,BF$14:BF$217))*'Discount Factors'!BF$15)-BF$653</f>
        <v>0</v>
      </c>
      <c r="BG657" s="161">
        <f>((SUMIF($E$224:$E$427,$O657,BG$224:BG$427)-SUMIF($E$14:$E$217,$O657,BG$14:BG$217))*'Discount Factors'!BG$15)-BG$653</f>
        <v>0</v>
      </c>
      <c r="BH657" s="161">
        <f>((SUMIF($E$224:$E$427,$O657,BH$224:BH$427)-SUMIF($E$14:$E$217,$O657,BH$14:BH$217))*'Discount Factors'!BH$15)-BH$653</f>
        <v>0</v>
      </c>
      <c r="BI657" s="161">
        <f>((SUMIF($E$224:$E$427,$O657,BI$224:BI$427)-SUMIF($E$14:$E$217,$O657,BI$14:BI$217))*'Discount Factors'!BI$15)-BI$653</f>
        <v>0</v>
      </c>
      <c r="BJ657" s="161">
        <f>((SUMIF($E$224:$E$427,$O657,BJ$224:BJ$427)-SUMIF($E$14:$E$217,$O657,BJ$14:BJ$217))*'Discount Factors'!BJ$15)-BJ$653</f>
        <v>0</v>
      </c>
      <c r="BK657" s="161">
        <f>((SUMIF($E$224:$E$427,$O657,BK$224:BK$427)-SUMIF($E$14:$E$217,$O657,BK$14:BK$217))*'Discount Factors'!BK$15)-BK$653</f>
        <v>0</v>
      </c>
      <c r="BL657" s="161">
        <f>((SUMIF($E$224:$E$427,$O657,BL$224:BL$427)-SUMIF($E$14:$E$217,$O657,BL$14:BL$217))*'Discount Factors'!BL$15)-BL$653</f>
        <v>0</v>
      </c>
      <c r="BM657" s="161">
        <f>((SUMIF($E$224:$E$427,$O657,BM$224:BM$427)-SUMIF($E$14:$E$217,$O657,BM$14:BM$217))*'Discount Factors'!BM$15)-BM$653</f>
        <v>0</v>
      </c>
      <c r="BN657" s="161">
        <f>((SUMIF($E$224:$E$427,$O657,BN$224:BN$427)-SUMIF($E$14:$E$217,$O657,BN$14:BN$217))*'Discount Factors'!BN$15)-BN$653</f>
        <v>0</v>
      </c>
      <c r="BO657" s="161">
        <f>((SUMIF($E$224:$E$427,$O657,BO$224:BO$427)-SUMIF($E$14:$E$217,$O657,BO$14:BO$217))*'Discount Factors'!BO$15)-BO$653</f>
        <v>0</v>
      </c>
      <c r="BP657" s="161">
        <f>((SUMIF($E$224:$E$427,$O657,BP$224:BP$427)-SUMIF($E$14:$E$217,$O657,BP$14:BP$217))*'Discount Factors'!BP$15)-BP$653</f>
        <v>0</v>
      </c>
      <c r="BQ657" s="161">
        <f>((SUMIF($E$224:$E$427,$O657,BQ$224:BQ$427)-SUMIF($E$14:$E$217,$O657,BQ$14:BQ$217))*'Discount Factors'!BQ$15)-BQ$653</f>
        <v>0</v>
      </c>
      <c r="BR657" s="161">
        <f>((SUMIF($E$224:$E$427,$O657,BR$224:BR$427)-SUMIF($E$14:$E$217,$O657,BR$14:BR$217))*'Discount Factors'!BR$15)-BR$653</f>
        <v>0</v>
      </c>
      <c r="BS657" s="161">
        <f>((SUMIF($E$224:$E$427,$O657,BS$224:BS$427)-SUMIF($E$14:$E$217,$O657,BS$14:BS$217))*'Discount Factors'!BS$15)-BS$653</f>
        <v>0</v>
      </c>
      <c r="BT657" s="161">
        <f>((SUMIF($E$224:$E$427,$O657,BT$224:BT$427)-SUMIF($E$14:$E$217,$O657,BT$14:BT$217))*'Discount Factors'!BT$15)-BT$653</f>
        <v>0</v>
      </c>
      <c r="BU657" s="161">
        <f>((SUMIF($E$224:$E$427,$O657,BU$224:BU$427)-SUMIF($E$14:$E$217,$O657,BU$14:BU$217))*'Discount Factors'!BU$15)-BU$653</f>
        <v>0</v>
      </c>
      <c r="BV657" s="161">
        <f>((SUMIF($E$224:$E$427,$O657,BV$224:BV$427)-SUMIF($E$14:$E$217,$O657,BV$14:BV$217))*'Discount Factors'!BV$15)-BV$653</f>
        <v>0</v>
      </c>
      <c r="BW657" s="161">
        <f>((SUMIF($E$224:$E$427,$O657,BW$224:BW$427)-SUMIF($E$14:$E$217,$O657,BW$14:BW$217))*'Discount Factors'!BW$15)-BW$653</f>
        <v>0</v>
      </c>
      <c r="BX657" s="161">
        <f>((SUMIF($E$224:$E$427,$O657,BX$224:BX$427)-SUMIF($E$14:$E$217,$O657,BX$14:BX$217))*'Discount Factors'!BX$15)-BX$653</f>
        <v>0</v>
      </c>
      <c r="BY657" s="161">
        <f>((SUMIF($E$224:$E$427,$O657,BY$224:BY$427)-SUMIF($E$14:$E$217,$O657,BY$14:BY$217))*'Discount Factors'!BY$15)-BY$653</f>
        <v>0</v>
      </c>
      <c r="BZ657" s="161">
        <f>((SUMIF($E$224:$E$427,$O657,BZ$224:BZ$427)-SUMIF($E$14:$E$217,$O657,BZ$14:BZ$217))*'Discount Factors'!BZ$15)-BZ$653</f>
        <v>0</v>
      </c>
      <c r="CA657" s="161">
        <f>((SUMIF($E$224:$E$427,$O657,CA$224:CA$427)-SUMIF($E$14:$E$217,$O657,CA$14:CA$217))*'Discount Factors'!CA$15)-CA$653</f>
        <v>0</v>
      </c>
      <c r="CB657" s="161">
        <f>((SUMIF($E$224:$E$427,$O657,CB$224:CB$427)-SUMIF($E$14:$E$217,$O657,CB$14:CB$217))*'Discount Factors'!CB$15)-CB$653</f>
        <v>0</v>
      </c>
      <c r="CC657" s="161">
        <f>((SUMIF($E$224:$E$427,$O657,CC$224:CC$427)-SUMIF($E$14:$E$217,$O657,CC$14:CC$217))*'Discount Factors'!CC$15)-CC$653</f>
        <v>0</v>
      </c>
      <c r="CD657" s="161">
        <f>((SUMIF($E$224:$E$427,$O657,CD$224:CD$427)-SUMIF($E$14:$E$217,$O657,CD$14:CD$217))*'Discount Factors'!CD$15)-CD$653</f>
        <v>0</v>
      </c>
      <c r="CE657" s="161">
        <f>((SUMIF($E$224:$E$427,$O657,CE$224:CE$427)-SUMIF($E$14:$E$217,$O657,CE$14:CE$217))*'Discount Factors'!CE$15)-CE$653</f>
        <v>0</v>
      </c>
      <c r="CF657" s="161">
        <f>((SUMIF($E$224:$E$427,$O657,CF$224:CF$427)-SUMIF($E$14:$E$217,$O657,CF$14:CF$217))*'Discount Factors'!CF$15)-CF$653</f>
        <v>0</v>
      </c>
      <c r="CG657" s="161">
        <f>((SUMIF($E$224:$E$427,$O657,CG$224:CG$427)-SUMIF($E$14:$E$217,$O657,CG$14:CG$217))*'Discount Factors'!CG$15)-CG$653</f>
        <v>0</v>
      </c>
      <c r="CH657" s="161">
        <f>((SUMIF($E$224:$E$427,$O657,CH$224:CH$427)-SUMIF($E$14:$E$217,$O657,CH$14:CH$217))*'Discount Factors'!CH$15)-CH$653</f>
        <v>0</v>
      </c>
      <c r="CI657" s="161">
        <f>((SUMIF($E$224:$E$427,$O657,CI$224:CI$427)-SUMIF($E$14:$E$217,$O657,CI$14:CI$217))*'Discount Factors'!CI$15)-CI$653</f>
        <v>0</v>
      </c>
      <c r="CJ657" s="161">
        <f>((SUMIF($E$224:$E$427,$O657,CJ$224:CJ$427)-SUMIF($E$14:$E$217,$O657,CJ$14:CJ$217))*'Discount Factors'!CJ$15)-CJ$653</f>
        <v>0</v>
      </c>
      <c r="CK657" s="161">
        <f>((SUMIF($E$224:$E$427,$O657,CK$224:CK$427)-SUMIF($E$14:$E$217,$O657,CK$14:CK$217))*'Discount Factors'!CK$15)-CK$653</f>
        <v>0</v>
      </c>
      <c r="CL657" s="161">
        <f>((SUMIF($E$224:$E$427,$O657,CL$224:CL$427)-SUMIF($E$14:$E$217,$O657,CL$14:CL$217))*'Discount Factors'!CL$15)-CL$653</f>
        <v>0</v>
      </c>
      <c r="CM657" s="161">
        <f>((SUMIF($E$224:$E$427,$O657,CM$224:CM$427)-SUMIF($E$14:$E$217,$O657,CM$14:CM$217))*'Discount Factors'!CM$15)-CM$653</f>
        <v>0</v>
      </c>
      <c r="CN657" s="161">
        <f>((SUMIF($E$224:$E$427,$O657,CN$224:CN$427)-SUMIF($E$14:$E$217,$O657,CN$14:CN$217))*'Discount Factors'!CN$15)-CN$653</f>
        <v>0</v>
      </c>
      <c r="CO657" s="161">
        <f>((SUMIF($E$224:$E$427,$O657,CO$224:CO$427)-SUMIF($E$14:$E$217,$O657,CO$14:CO$217))*'Discount Factors'!CO$15)-CO$653</f>
        <v>0</v>
      </c>
      <c r="CP657" s="161">
        <f>((SUMIF($E$224:$E$427,$O657,CP$224:CP$427)-SUMIF($E$14:$E$217,$O657,CP$14:CP$217))*'Discount Factors'!CP$15)-CP$653</f>
        <v>0</v>
      </c>
    </row>
    <row r="658" spans="15:94" x14ac:dyDescent="0.3">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1"/>
      <c r="AY658" s="161"/>
      <c r="AZ658" s="161"/>
      <c r="BA658" s="161"/>
      <c r="BB658" s="161"/>
      <c r="BC658" s="161"/>
      <c r="BD658" s="161"/>
      <c r="BE658" s="161"/>
      <c r="BF658" s="161"/>
      <c r="BG658" s="161"/>
      <c r="BH658" s="161"/>
      <c r="BI658" s="161"/>
      <c r="BJ658" s="161"/>
      <c r="BK658" s="161"/>
      <c r="BL658" s="161"/>
      <c r="BM658" s="161"/>
      <c r="BN658" s="161"/>
      <c r="BO658" s="161"/>
      <c r="BP658" s="161"/>
      <c r="BQ658" s="161"/>
      <c r="BR658" s="161"/>
      <c r="BS658" s="161"/>
      <c r="BT658" s="161"/>
      <c r="BU658" s="161"/>
      <c r="BV658" s="161"/>
      <c r="BW658" s="161"/>
      <c r="BX658" s="161"/>
      <c r="BY658" s="161"/>
      <c r="BZ658" s="161"/>
      <c r="CA658" s="161"/>
      <c r="CB658" s="161"/>
      <c r="CC658" s="161"/>
      <c r="CD658" s="161"/>
      <c r="CE658" s="161"/>
      <c r="CF658" s="161"/>
      <c r="CG658" s="161"/>
      <c r="CH658" s="161"/>
      <c r="CI658" s="161"/>
      <c r="CJ658" s="161"/>
      <c r="CK658" s="161"/>
      <c r="CL658" s="161"/>
      <c r="CM658" s="161"/>
      <c r="CN658" s="161"/>
      <c r="CO658" s="161"/>
      <c r="CP658" s="161"/>
    </row>
    <row r="659" spans="15:94" x14ac:dyDescent="0.3">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c r="AU659" s="161"/>
      <c r="AV659" s="161"/>
      <c r="AW659" s="161"/>
      <c r="AX659" s="161"/>
      <c r="AY659" s="161"/>
      <c r="AZ659" s="161"/>
      <c r="BA659" s="161"/>
      <c r="BB659" s="161"/>
      <c r="BC659" s="161"/>
      <c r="BD659" s="161"/>
      <c r="BE659" s="161"/>
      <c r="BF659" s="161"/>
      <c r="BG659" s="161"/>
      <c r="BH659" s="161"/>
      <c r="BI659" s="161"/>
      <c r="BJ659" s="161"/>
      <c r="BK659" s="161"/>
      <c r="BL659" s="161"/>
      <c r="BM659" s="161"/>
      <c r="BN659" s="161"/>
      <c r="BO659" s="161"/>
      <c r="BP659" s="161"/>
      <c r="BQ659" s="161"/>
      <c r="BR659" s="161"/>
      <c r="BS659" s="161"/>
      <c r="BT659" s="161"/>
      <c r="BU659" s="161"/>
      <c r="BV659" s="161"/>
      <c r="BW659" s="161"/>
      <c r="BX659" s="161"/>
      <c r="BY659" s="161"/>
      <c r="BZ659" s="161"/>
      <c r="CA659" s="161"/>
      <c r="CB659" s="161"/>
      <c r="CC659" s="161"/>
      <c r="CD659" s="161"/>
      <c r="CE659" s="161"/>
      <c r="CF659" s="161"/>
      <c r="CG659" s="161"/>
      <c r="CH659" s="161"/>
      <c r="CI659" s="161"/>
      <c r="CJ659" s="161"/>
      <c r="CK659" s="161"/>
      <c r="CL659" s="161"/>
      <c r="CM659" s="161"/>
      <c r="CN659" s="161"/>
      <c r="CO659" s="161"/>
      <c r="CP659" s="161"/>
    </row>
    <row r="660" spans="15:94" x14ac:dyDescent="0.3">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c r="AU660" s="161"/>
      <c r="AV660" s="161"/>
      <c r="AW660" s="161"/>
      <c r="AX660" s="161"/>
      <c r="AY660" s="161"/>
      <c r="AZ660" s="161"/>
      <c r="BA660" s="161"/>
      <c r="BB660" s="161"/>
      <c r="BC660" s="161"/>
      <c r="BD660" s="161"/>
      <c r="BE660" s="161"/>
      <c r="BF660" s="161"/>
      <c r="BG660" s="161"/>
      <c r="BH660" s="161"/>
      <c r="BI660" s="161"/>
      <c r="BJ660" s="161"/>
      <c r="BK660" s="161"/>
      <c r="BL660" s="161"/>
      <c r="BM660" s="161"/>
      <c r="BN660" s="161"/>
      <c r="BO660" s="161"/>
      <c r="BP660" s="161"/>
      <c r="BQ660" s="161"/>
      <c r="BR660" s="161"/>
      <c r="BS660" s="161"/>
      <c r="BT660" s="161"/>
      <c r="BU660" s="161"/>
      <c r="BV660" s="161"/>
      <c r="BW660" s="161"/>
      <c r="BX660" s="161"/>
      <c r="BY660" s="161"/>
      <c r="BZ660" s="161"/>
      <c r="CA660" s="161"/>
      <c r="CB660" s="161"/>
      <c r="CC660" s="161"/>
      <c r="CD660" s="161"/>
      <c r="CE660" s="161"/>
      <c r="CF660" s="161"/>
      <c r="CG660" s="161"/>
      <c r="CH660" s="161"/>
      <c r="CI660" s="161"/>
      <c r="CJ660" s="161"/>
      <c r="CK660" s="161"/>
      <c r="CL660" s="161"/>
      <c r="CM660" s="161"/>
      <c r="CN660" s="161"/>
      <c r="CO660" s="161"/>
      <c r="CP660" s="161"/>
    </row>
    <row r="661" spans="15:94" x14ac:dyDescent="0.3">
      <c r="O661" s="2" t="str">
        <f>Lists!$B$6</f>
        <v>Option 2</v>
      </c>
      <c r="P661" s="161">
        <f>((SUMIF($E$224:$E$427,$O661,P$224:P$427)-SUMIF($E$14:$E$217,$O661,P$14:P$217))*'Discount Factors'!P$15)-P$653</f>
        <v>0</v>
      </c>
      <c r="Q661" s="161">
        <f>((SUMIF($E$224:$E$427,$O661,Q$224:Q$427)-SUMIF($E$14:$E$217,$O661,Q$14:Q$217))*'Discount Factors'!Q$15)-Q$653</f>
        <v>0</v>
      </c>
      <c r="R661" s="161">
        <f>((SUMIF($E$224:$E$427,$O661,R$224:R$427)-SUMIF($E$14:$E$217,$O661,R$14:R$217))*'Discount Factors'!R$15)-R$653</f>
        <v>0</v>
      </c>
      <c r="S661" s="161">
        <f>((SUMIF($E$224:$E$427,$O661,S$224:S$427)-SUMIF($E$14:$E$217,$O661,S$14:S$217))*'Discount Factors'!S$15)-S$653</f>
        <v>0</v>
      </c>
      <c r="T661" s="161">
        <f>((SUMIF($E$224:$E$427,$O661,T$224:T$427)-SUMIF($E$14:$E$217,$O661,T$14:T$217))*'Discount Factors'!T$15)-T$653</f>
        <v>0</v>
      </c>
      <c r="U661" s="161">
        <f>((SUMIF($E$224:$E$427,$O661,U$224:U$427)-SUMIF($E$14:$E$217,$O661,U$14:U$217))*'Discount Factors'!U$15)-U$653</f>
        <v>0</v>
      </c>
      <c r="V661" s="161">
        <f>((SUMIF($E$224:$E$427,$O661,V$224:V$427)-SUMIF($E$14:$E$217,$O661,V$14:V$217))*'Discount Factors'!V$15)-V$653</f>
        <v>0</v>
      </c>
      <c r="W661" s="161">
        <f>((SUMIF($E$224:$E$427,$O661,W$224:W$427)-SUMIF($E$14:$E$217,$O661,W$14:W$217))*'Discount Factors'!W$15)-W$653</f>
        <v>0</v>
      </c>
      <c r="X661" s="161">
        <f>((SUMIF($E$224:$E$427,$O661,X$224:X$427)-SUMIF($E$14:$E$217,$O661,X$14:X$217))*'Discount Factors'!X$15)-X$653</f>
        <v>0</v>
      </c>
      <c r="Y661" s="161">
        <f>((SUMIF($E$224:$E$427,$O661,Y$224:Y$427)-SUMIF($E$14:$E$217,$O661,Y$14:Y$217))*'Discount Factors'!Y$15)-Y$653</f>
        <v>0</v>
      </c>
      <c r="Z661" s="161">
        <f>((SUMIF($E$224:$E$427,$O661,Z$224:Z$427)-SUMIF($E$14:$E$217,$O661,Z$14:Z$217))*'Discount Factors'!Z$15)-Z$653</f>
        <v>0</v>
      </c>
      <c r="AA661" s="161">
        <f>((SUMIF($E$224:$E$427,$O661,AA$224:AA$427)-SUMIF($E$14:$E$217,$O661,AA$14:AA$217))*'Discount Factors'!AA$15)-AA$653</f>
        <v>0</v>
      </c>
      <c r="AB661" s="161">
        <f>((SUMIF($E$224:$E$427,$O661,AB$224:AB$427)-SUMIF($E$14:$E$217,$O661,AB$14:AB$217))*'Discount Factors'!AB$15)-AB$653</f>
        <v>0</v>
      </c>
      <c r="AC661" s="161">
        <f>((SUMIF($E$224:$E$427,$O661,AC$224:AC$427)-SUMIF($E$14:$E$217,$O661,AC$14:AC$217))*'Discount Factors'!AC$15)-AC$653</f>
        <v>0</v>
      </c>
      <c r="AD661" s="161">
        <f>((SUMIF($E$224:$E$427,$O661,AD$224:AD$427)-SUMIF($E$14:$E$217,$O661,AD$14:AD$217))*'Discount Factors'!AD$15)-AD$653</f>
        <v>0</v>
      </c>
      <c r="AE661" s="161">
        <f>((SUMIF($E$224:$E$427,$O661,AE$224:AE$427)-SUMIF($E$14:$E$217,$O661,AE$14:AE$217))*'Discount Factors'!AE$15)-AE$653</f>
        <v>0</v>
      </c>
      <c r="AF661" s="161">
        <f>((SUMIF($E$224:$E$427,$O661,AF$224:AF$427)-SUMIF($E$14:$E$217,$O661,AF$14:AF$217))*'Discount Factors'!AF$15)-AF$653</f>
        <v>0</v>
      </c>
      <c r="AG661" s="161">
        <f>((SUMIF($E$224:$E$427,$O661,AG$224:AG$427)-SUMIF($E$14:$E$217,$O661,AG$14:AG$217))*'Discount Factors'!AG$15)-AG$653</f>
        <v>0</v>
      </c>
      <c r="AH661" s="161">
        <f>((SUMIF($E$224:$E$427,$O661,AH$224:AH$427)-SUMIF($E$14:$E$217,$O661,AH$14:AH$217))*'Discount Factors'!AH$15)-AH$653</f>
        <v>0</v>
      </c>
      <c r="AI661" s="161">
        <f>((SUMIF($E$224:$E$427,$O661,AI$224:AI$427)-SUMIF($E$14:$E$217,$O661,AI$14:AI$217))*'Discount Factors'!AI$15)-AI$653</f>
        <v>0</v>
      </c>
      <c r="AJ661" s="161">
        <f>((SUMIF($E$224:$E$427,$O661,AJ$224:AJ$427)-SUMIF($E$14:$E$217,$O661,AJ$14:AJ$217))*'Discount Factors'!AJ$15)-AJ$653</f>
        <v>0</v>
      </c>
      <c r="AK661" s="161">
        <f>((SUMIF($E$224:$E$427,$O661,AK$224:AK$427)-SUMIF($E$14:$E$217,$O661,AK$14:AK$217))*'Discount Factors'!AK$15)-AK$653</f>
        <v>0</v>
      </c>
      <c r="AL661" s="161">
        <f>((SUMIF($E$224:$E$427,$O661,AL$224:AL$427)-SUMIF($E$14:$E$217,$O661,AL$14:AL$217))*'Discount Factors'!AL$15)-AL$653</f>
        <v>0</v>
      </c>
      <c r="AM661" s="161">
        <f>((SUMIF($E$224:$E$427,$O661,AM$224:AM$427)-SUMIF($E$14:$E$217,$O661,AM$14:AM$217))*'Discount Factors'!AM$15)-AM$653</f>
        <v>0</v>
      </c>
      <c r="AN661" s="161">
        <f>((SUMIF($E$224:$E$427,$O661,AN$224:AN$427)-SUMIF($E$14:$E$217,$O661,AN$14:AN$217))*'Discount Factors'!AN$15)-AN$653</f>
        <v>0</v>
      </c>
      <c r="AO661" s="161">
        <f>((SUMIF($E$224:$E$427,$O661,AO$224:AO$427)-SUMIF($E$14:$E$217,$O661,AO$14:AO$217))*'Discount Factors'!AO$15)-AO$653</f>
        <v>0</v>
      </c>
      <c r="AP661" s="161">
        <f>((SUMIF($E$224:$E$427,$O661,AP$224:AP$427)-SUMIF($E$14:$E$217,$O661,AP$14:AP$217))*'Discount Factors'!AP$15)-AP$653</f>
        <v>0</v>
      </c>
      <c r="AQ661" s="161">
        <f>((SUMIF($E$224:$E$427,$O661,AQ$224:AQ$427)-SUMIF($E$14:$E$217,$O661,AQ$14:AQ$217))*'Discount Factors'!AQ$15)-AQ$653</f>
        <v>0</v>
      </c>
      <c r="AR661" s="161">
        <f>((SUMIF($E$224:$E$427,$O661,AR$224:AR$427)-SUMIF($E$14:$E$217,$O661,AR$14:AR$217))*'Discount Factors'!AR$15)-AR$653</f>
        <v>0</v>
      </c>
      <c r="AS661" s="161">
        <f>((SUMIF($E$224:$E$427,$O661,AS$224:AS$427)-SUMIF($E$14:$E$217,$O661,AS$14:AS$217))*'Discount Factors'!AS$15)-AS$653</f>
        <v>0</v>
      </c>
      <c r="AT661" s="161">
        <f>((SUMIF($E$224:$E$427,$O661,AT$224:AT$427)-SUMIF($E$14:$E$217,$O661,AT$14:AT$217))*'Discount Factors'!AT$15)-AT$653</f>
        <v>0</v>
      </c>
      <c r="AU661" s="161">
        <f>((SUMIF($E$224:$E$427,$O661,AU$224:AU$427)-SUMIF($E$14:$E$217,$O661,AU$14:AU$217))*'Discount Factors'!AU$15)-AU$653</f>
        <v>0</v>
      </c>
      <c r="AV661" s="161">
        <f>((SUMIF($E$224:$E$427,$O661,AV$224:AV$427)-SUMIF($E$14:$E$217,$O661,AV$14:AV$217))*'Discount Factors'!AV$15)-AV$653</f>
        <v>0</v>
      </c>
      <c r="AW661" s="161">
        <f>((SUMIF($E$224:$E$427,$O661,AW$224:AW$427)-SUMIF($E$14:$E$217,$O661,AW$14:AW$217))*'Discount Factors'!AW$15)-AW$653</f>
        <v>0</v>
      </c>
      <c r="AX661" s="161">
        <f>((SUMIF($E$224:$E$427,$O661,AX$224:AX$427)-SUMIF($E$14:$E$217,$O661,AX$14:AX$217))*'Discount Factors'!AX$15)-AX$653</f>
        <v>0</v>
      </c>
      <c r="AY661" s="161">
        <f>((SUMIF($E$224:$E$427,$O661,AY$224:AY$427)-SUMIF($E$14:$E$217,$O661,AY$14:AY$217))*'Discount Factors'!AY$15)-AY$653</f>
        <v>0</v>
      </c>
      <c r="AZ661" s="161">
        <f>((SUMIF($E$224:$E$427,$O661,AZ$224:AZ$427)-SUMIF($E$14:$E$217,$O661,AZ$14:AZ$217))*'Discount Factors'!AZ$15)-AZ$653</f>
        <v>0</v>
      </c>
      <c r="BA661" s="161">
        <f>((SUMIF($E$224:$E$427,$O661,BA$224:BA$427)-SUMIF($E$14:$E$217,$O661,BA$14:BA$217))*'Discount Factors'!BA$15)-BA$653</f>
        <v>0</v>
      </c>
      <c r="BB661" s="161">
        <f>((SUMIF($E$224:$E$427,$O661,BB$224:BB$427)-SUMIF($E$14:$E$217,$O661,BB$14:BB$217))*'Discount Factors'!BB$15)-BB$653</f>
        <v>0</v>
      </c>
      <c r="BC661" s="161">
        <f>((SUMIF($E$224:$E$427,$O661,BC$224:BC$427)-SUMIF($E$14:$E$217,$O661,BC$14:BC$217))*'Discount Factors'!BC$15)-BC$653</f>
        <v>0</v>
      </c>
      <c r="BD661" s="161">
        <f>((SUMIF($E$224:$E$427,$O661,BD$224:BD$427)-SUMIF($E$14:$E$217,$O661,BD$14:BD$217))*'Discount Factors'!BD$15)-BD$653</f>
        <v>0</v>
      </c>
      <c r="BE661" s="161">
        <f>((SUMIF($E$224:$E$427,$O661,BE$224:BE$427)-SUMIF($E$14:$E$217,$O661,BE$14:BE$217))*'Discount Factors'!BE$15)-BE$653</f>
        <v>0</v>
      </c>
      <c r="BF661" s="161">
        <f>((SUMIF($E$224:$E$427,$O661,BF$224:BF$427)-SUMIF($E$14:$E$217,$O661,BF$14:BF$217))*'Discount Factors'!BF$15)-BF$653</f>
        <v>0</v>
      </c>
      <c r="BG661" s="161">
        <f>((SUMIF($E$224:$E$427,$O661,BG$224:BG$427)-SUMIF($E$14:$E$217,$O661,BG$14:BG$217))*'Discount Factors'!BG$15)-BG$653</f>
        <v>0</v>
      </c>
      <c r="BH661" s="161">
        <f>((SUMIF($E$224:$E$427,$O661,BH$224:BH$427)-SUMIF($E$14:$E$217,$O661,BH$14:BH$217))*'Discount Factors'!BH$15)-BH$653</f>
        <v>0</v>
      </c>
      <c r="BI661" s="161">
        <f>((SUMIF($E$224:$E$427,$O661,BI$224:BI$427)-SUMIF($E$14:$E$217,$O661,BI$14:BI$217))*'Discount Factors'!BI$15)-BI$653</f>
        <v>0</v>
      </c>
      <c r="BJ661" s="161">
        <f>((SUMIF($E$224:$E$427,$O661,BJ$224:BJ$427)-SUMIF($E$14:$E$217,$O661,BJ$14:BJ$217))*'Discount Factors'!BJ$15)-BJ$653</f>
        <v>0</v>
      </c>
      <c r="BK661" s="161">
        <f>((SUMIF($E$224:$E$427,$O661,BK$224:BK$427)-SUMIF($E$14:$E$217,$O661,BK$14:BK$217))*'Discount Factors'!BK$15)-BK$653</f>
        <v>0</v>
      </c>
      <c r="BL661" s="161">
        <f>((SUMIF($E$224:$E$427,$O661,BL$224:BL$427)-SUMIF($E$14:$E$217,$O661,BL$14:BL$217))*'Discount Factors'!BL$15)-BL$653</f>
        <v>0</v>
      </c>
      <c r="BM661" s="161">
        <f>((SUMIF($E$224:$E$427,$O661,BM$224:BM$427)-SUMIF($E$14:$E$217,$O661,BM$14:BM$217))*'Discount Factors'!BM$15)-BM$653</f>
        <v>0</v>
      </c>
      <c r="BN661" s="161">
        <f>((SUMIF($E$224:$E$427,$O661,BN$224:BN$427)-SUMIF($E$14:$E$217,$O661,BN$14:BN$217))*'Discount Factors'!BN$15)-BN$653</f>
        <v>0</v>
      </c>
      <c r="BO661" s="161">
        <f>((SUMIF($E$224:$E$427,$O661,BO$224:BO$427)-SUMIF($E$14:$E$217,$O661,BO$14:BO$217))*'Discount Factors'!BO$15)-BO$653</f>
        <v>0</v>
      </c>
      <c r="BP661" s="161">
        <f>((SUMIF($E$224:$E$427,$O661,BP$224:BP$427)-SUMIF($E$14:$E$217,$O661,BP$14:BP$217))*'Discount Factors'!BP$15)-BP$653</f>
        <v>0</v>
      </c>
      <c r="BQ661" s="161">
        <f>((SUMIF($E$224:$E$427,$O661,BQ$224:BQ$427)-SUMIF($E$14:$E$217,$O661,BQ$14:BQ$217))*'Discount Factors'!BQ$15)-BQ$653</f>
        <v>0</v>
      </c>
      <c r="BR661" s="161">
        <f>((SUMIF($E$224:$E$427,$O661,BR$224:BR$427)-SUMIF($E$14:$E$217,$O661,BR$14:BR$217))*'Discount Factors'!BR$15)-BR$653</f>
        <v>0</v>
      </c>
      <c r="BS661" s="161">
        <f>((SUMIF($E$224:$E$427,$O661,BS$224:BS$427)-SUMIF($E$14:$E$217,$O661,BS$14:BS$217))*'Discount Factors'!BS$15)-BS$653</f>
        <v>0</v>
      </c>
      <c r="BT661" s="161">
        <f>((SUMIF($E$224:$E$427,$O661,BT$224:BT$427)-SUMIF($E$14:$E$217,$O661,BT$14:BT$217))*'Discount Factors'!BT$15)-BT$653</f>
        <v>0</v>
      </c>
      <c r="BU661" s="161">
        <f>((SUMIF($E$224:$E$427,$O661,BU$224:BU$427)-SUMIF($E$14:$E$217,$O661,BU$14:BU$217))*'Discount Factors'!BU$15)-BU$653</f>
        <v>0</v>
      </c>
      <c r="BV661" s="161">
        <f>((SUMIF($E$224:$E$427,$O661,BV$224:BV$427)-SUMIF($E$14:$E$217,$O661,BV$14:BV$217))*'Discount Factors'!BV$15)-BV$653</f>
        <v>0</v>
      </c>
      <c r="BW661" s="161">
        <f>((SUMIF($E$224:$E$427,$O661,BW$224:BW$427)-SUMIF($E$14:$E$217,$O661,BW$14:BW$217))*'Discount Factors'!BW$15)-BW$653</f>
        <v>0</v>
      </c>
      <c r="BX661" s="161">
        <f>((SUMIF($E$224:$E$427,$O661,BX$224:BX$427)-SUMIF($E$14:$E$217,$O661,BX$14:BX$217))*'Discount Factors'!BX$15)-BX$653</f>
        <v>0</v>
      </c>
      <c r="BY661" s="161">
        <f>((SUMIF($E$224:$E$427,$O661,BY$224:BY$427)-SUMIF($E$14:$E$217,$O661,BY$14:BY$217))*'Discount Factors'!BY$15)-BY$653</f>
        <v>0</v>
      </c>
      <c r="BZ661" s="161">
        <f>((SUMIF($E$224:$E$427,$O661,BZ$224:BZ$427)-SUMIF($E$14:$E$217,$O661,BZ$14:BZ$217))*'Discount Factors'!BZ$15)-BZ$653</f>
        <v>0</v>
      </c>
      <c r="CA661" s="161">
        <f>((SUMIF($E$224:$E$427,$O661,CA$224:CA$427)-SUMIF($E$14:$E$217,$O661,CA$14:CA$217))*'Discount Factors'!CA$15)-CA$653</f>
        <v>0</v>
      </c>
      <c r="CB661" s="161">
        <f>((SUMIF($E$224:$E$427,$O661,CB$224:CB$427)-SUMIF($E$14:$E$217,$O661,CB$14:CB$217))*'Discount Factors'!CB$15)-CB$653</f>
        <v>0</v>
      </c>
      <c r="CC661" s="161">
        <f>((SUMIF($E$224:$E$427,$O661,CC$224:CC$427)-SUMIF($E$14:$E$217,$O661,CC$14:CC$217))*'Discount Factors'!CC$15)-CC$653</f>
        <v>0</v>
      </c>
      <c r="CD661" s="161">
        <f>((SUMIF($E$224:$E$427,$O661,CD$224:CD$427)-SUMIF($E$14:$E$217,$O661,CD$14:CD$217))*'Discount Factors'!CD$15)-CD$653</f>
        <v>0</v>
      </c>
      <c r="CE661" s="161">
        <f>((SUMIF($E$224:$E$427,$O661,CE$224:CE$427)-SUMIF($E$14:$E$217,$O661,CE$14:CE$217))*'Discount Factors'!CE$15)-CE$653</f>
        <v>0</v>
      </c>
      <c r="CF661" s="161">
        <f>((SUMIF($E$224:$E$427,$O661,CF$224:CF$427)-SUMIF($E$14:$E$217,$O661,CF$14:CF$217))*'Discount Factors'!CF$15)-CF$653</f>
        <v>0</v>
      </c>
      <c r="CG661" s="161">
        <f>((SUMIF($E$224:$E$427,$O661,CG$224:CG$427)-SUMIF($E$14:$E$217,$O661,CG$14:CG$217))*'Discount Factors'!CG$15)-CG$653</f>
        <v>0</v>
      </c>
      <c r="CH661" s="161">
        <f>((SUMIF($E$224:$E$427,$O661,CH$224:CH$427)-SUMIF($E$14:$E$217,$O661,CH$14:CH$217))*'Discount Factors'!CH$15)-CH$653</f>
        <v>0</v>
      </c>
      <c r="CI661" s="161">
        <f>((SUMIF($E$224:$E$427,$O661,CI$224:CI$427)-SUMIF($E$14:$E$217,$O661,CI$14:CI$217))*'Discount Factors'!CI$15)-CI$653</f>
        <v>0</v>
      </c>
      <c r="CJ661" s="161">
        <f>((SUMIF($E$224:$E$427,$O661,CJ$224:CJ$427)-SUMIF($E$14:$E$217,$O661,CJ$14:CJ$217))*'Discount Factors'!CJ$15)-CJ$653</f>
        <v>0</v>
      </c>
      <c r="CK661" s="161">
        <f>((SUMIF($E$224:$E$427,$O661,CK$224:CK$427)-SUMIF($E$14:$E$217,$O661,CK$14:CK$217))*'Discount Factors'!CK$15)-CK$653</f>
        <v>0</v>
      </c>
      <c r="CL661" s="161">
        <f>((SUMIF($E$224:$E$427,$O661,CL$224:CL$427)-SUMIF($E$14:$E$217,$O661,CL$14:CL$217))*'Discount Factors'!CL$15)-CL$653</f>
        <v>0</v>
      </c>
      <c r="CM661" s="161">
        <f>((SUMIF($E$224:$E$427,$O661,CM$224:CM$427)-SUMIF($E$14:$E$217,$O661,CM$14:CM$217))*'Discount Factors'!CM$15)-CM$653</f>
        <v>0</v>
      </c>
      <c r="CN661" s="161">
        <f>((SUMIF($E$224:$E$427,$O661,CN$224:CN$427)-SUMIF($E$14:$E$217,$O661,CN$14:CN$217))*'Discount Factors'!CN$15)-CN$653</f>
        <v>0</v>
      </c>
      <c r="CO661" s="161">
        <f>((SUMIF($E$224:$E$427,$O661,CO$224:CO$427)-SUMIF($E$14:$E$217,$O661,CO$14:CO$217))*'Discount Factors'!CO$15)-CO$653</f>
        <v>0</v>
      </c>
      <c r="CP661" s="161">
        <f>((SUMIF($E$224:$E$427,$O661,CP$224:CP$427)-SUMIF($E$14:$E$217,$O661,CP$14:CP$217))*'Discount Factors'!CP$15)-CP$653</f>
        <v>0</v>
      </c>
    </row>
    <row r="662" spans="15:94" x14ac:dyDescent="0.3">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c r="AU662" s="161"/>
      <c r="AV662" s="161"/>
      <c r="AW662" s="161"/>
      <c r="AX662" s="161"/>
      <c r="AY662" s="161"/>
      <c r="AZ662" s="161"/>
      <c r="BA662" s="161"/>
      <c r="BB662" s="161"/>
      <c r="BC662" s="161"/>
      <c r="BD662" s="161"/>
      <c r="BE662" s="161"/>
      <c r="BF662" s="161"/>
      <c r="BG662" s="161"/>
      <c r="BH662" s="161"/>
      <c r="BI662" s="161"/>
      <c r="BJ662" s="161"/>
      <c r="BK662" s="161"/>
      <c r="BL662" s="161"/>
      <c r="BM662" s="161"/>
      <c r="BN662" s="161"/>
      <c r="BO662" s="161"/>
      <c r="BP662" s="161"/>
      <c r="BQ662" s="161"/>
      <c r="BR662" s="161"/>
      <c r="BS662" s="161"/>
      <c r="BT662" s="161"/>
      <c r="BU662" s="161"/>
      <c r="BV662" s="161"/>
      <c r="BW662" s="161"/>
      <c r="BX662" s="161"/>
      <c r="BY662" s="161"/>
      <c r="BZ662" s="161"/>
      <c r="CA662" s="161"/>
      <c r="CB662" s="161"/>
      <c r="CC662" s="161"/>
      <c r="CD662" s="161"/>
      <c r="CE662" s="161"/>
      <c r="CF662" s="161"/>
      <c r="CG662" s="161"/>
      <c r="CH662" s="161"/>
      <c r="CI662" s="161"/>
      <c r="CJ662" s="161"/>
      <c r="CK662" s="161"/>
      <c r="CL662" s="161"/>
      <c r="CM662" s="161"/>
      <c r="CN662" s="161"/>
      <c r="CO662" s="161"/>
      <c r="CP662" s="161"/>
    </row>
    <row r="663" spans="15:94" x14ac:dyDescent="0.3">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61"/>
      <c r="BK663" s="161"/>
      <c r="BL663" s="161"/>
      <c r="BM663" s="161"/>
      <c r="BN663" s="161"/>
      <c r="BO663" s="161"/>
      <c r="BP663" s="161"/>
      <c r="BQ663" s="161"/>
      <c r="BR663" s="161"/>
      <c r="BS663" s="161"/>
      <c r="BT663" s="161"/>
      <c r="BU663" s="161"/>
      <c r="BV663" s="161"/>
      <c r="BW663" s="161"/>
      <c r="BX663" s="161"/>
      <c r="BY663" s="161"/>
      <c r="BZ663" s="161"/>
      <c r="CA663" s="161"/>
      <c r="CB663" s="161"/>
      <c r="CC663" s="161"/>
      <c r="CD663" s="161"/>
      <c r="CE663" s="161"/>
      <c r="CF663" s="161"/>
      <c r="CG663" s="161"/>
      <c r="CH663" s="161"/>
      <c r="CI663" s="161"/>
      <c r="CJ663" s="161"/>
      <c r="CK663" s="161"/>
      <c r="CL663" s="161"/>
      <c r="CM663" s="161"/>
      <c r="CN663" s="161"/>
      <c r="CO663" s="161"/>
      <c r="CP663" s="161"/>
    </row>
    <row r="664" spans="15:94" x14ac:dyDescent="0.3">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c r="BA664" s="161"/>
      <c r="BB664" s="161"/>
      <c r="BC664" s="161"/>
      <c r="BD664" s="161"/>
      <c r="BE664" s="161"/>
      <c r="BF664" s="161"/>
      <c r="BG664" s="161"/>
      <c r="BH664" s="161"/>
      <c r="BI664" s="161"/>
      <c r="BJ664" s="161"/>
      <c r="BK664" s="161"/>
      <c r="BL664" s="161"/>
      <c r="BM664" s="161"/>
      <c r="BN664" s="161"/>
      <c r="BO664" s="161"/>
      <c r="BP664" s="161"/>
      <c r="BQ664" s="161"/>
      <c r="BR664" s="161"/>
      <c r="BS664" s="161"/>
      <c r="BT664" s="161"/>
      <c r="BU664" s="161"/>
      <c r="BV664" s="161"/>
      <c r="BW664" s="161"/>
      <c r="BX664" s="161"/>
      <c r="BY664" s="161"/>
      <c r="BZ664" s="161"/>
      <c r="CA664" s="161"/>
      <c r="CB664" s="161"/>
      <c r="CC664" s="161"/>
      <c r="CD664" s="161"/>
      <c r="CE664" s="161"/>
      <c r="CF664" s="161"/>
      <c r="CG664" s="161"/>
      <c r="CH664" s="161"/>
      <c r="CI664" s="161"/>
      <c r="CJ664" s="161"/>
      <c r="CK664" s="161"/>
      <c r="CL664" s="161"/>
      <c r="CM664" s="161"/>
      <c r="CN664" s="161"/>
      <c r="CO664" s="161"/>
      <c r="CP664" s="161"/>
    </row>
    <row r="665" spans="15:94" x14ac:dyDescent="0.3">
      <c r="O665" s="2" t="str">
        <f>Lists!$B$7</f>
        <v>Option 3</v>
      </c>
      <c r="P665" s="161">
        <f>((SUMIF($E$224:$E$427,$O665,P$224:P$427)-SUMIF($E$14:$E$217,$O665,P$14:P$217))*'Discount Factors'!P$15)-P$653</f>
        <v>0</v>
      </c>
      <c r="Q665" s="161">
        <f>((SUMIF($E$224:$E$427,$O665,Q$224:Q$427)-SUMIF($E$14:$E$217,$O665,Q$14:Q$217))*'Discount Factors'!Q$15)-Q$653</f>
        <v>0</v>
      </c>
      <c r="R665" s="161">
        <f>((SUMIF($E$224:$E$427,$O665,R$224:R$427)-SUMIF($E$14:$E$217,$O665,R$14:R$217))*'Discount Factors'!R$15)-R$653</f>
        <v>0</v>
      </c>
      <c r="S665" s="161">
        <f>((SUMIF($E$224:$E$427,$O665,S$224:S$427)-SUMIF($E$14:$E$217,$O665,S$14:S$217))*'Discount Factors'!S$15)-S$653</f>
        <v>0</v>
      </c>
      <c r="T665" s="161">
        <f>((SUMIF($E$224:$E$427,$O665,T$224:T$427)-SUMIF($E$14:$E$217,$O665,T$14:T$217))*'Discount Factors'!T$15)-T$653</f>
        <v>0</v>
      </c>
      <c r="U665" s="161">
        <f>((SUMIF($E$224:$E$427,$O665,U$224:U$427)-SUMIF($E$14:$E$217,$O665,U$14:U$217))*'Discount Factors'!U$15)-U$653</f>
        <v>0</v>
      </c>
      <c r="V665" s="161">
        <f>((SUMIF($E$224:$E$427,$O665,V$224:V$427)-SUMIF($E$14:$E$217,$O665,V$14:V$217))*'Discount Factors'!V$15)-V$653</f>
        <v>0</v>
      </c>
      <c r="W665" s="161">
        <f>((SUMIF($E$224:$E$427,$O665,W$224:W$427)-SUMIF($E$14:$E$217,$O665,W$14:W$217))*'Discount Factors'!W$15)-W$653</f>
        <v>0</v>
      </c>
      <c r="X665" s="161">
        <f>((SUMIF($E$224:$E$427,$O665,X$224:X$427)-SUMIF($E$14:$E$217,$O665,X$14:X$217))*'Discount Factors'!X$15)-X$653</f>
        <v>0</v>
      </c>
      <c r="Y665" s="161">
        <f>((SUMIF($E$224:$E$427,$O665,Y$224:Y$427)-SUMIF($E$14:$E$217,$O665,Y$14:Y$217))*'Discount Factors'!Y$15)-Y$653</f>
        <v>0</v>
      </c>
      <c r="Z665" s="161">
        <f>((SUMIF($E$224:$E$427,$O665,Z$224:Z$427)-SUMIF($E$14:$E$217,$O665,Z$14:Z$217))*'Discount Factors'!Z$15)-Z$653</f>
        <v>0</v>
      </c>
      <c r="AA665" s="161">
        <f>((SUMIF($E$224:$E$427,$O665,AA$224:AA$427)-SUMIF($E$14:$E$217,$O665,AA$14:AA$217))*'Discount Factors'!AA$15)-AA$653</f>
        <v>0</v>
      </c>
      <c r="AB665" s="161">
        <f>((SUMIF($E$224:$E$427,$O665,AB$224:AB$427)-SUMIF($E$14:$E$217,$O665,AB$14:AB$217))*'Discount Factors'!AB$15)-AB$653</f>
        <v>0</v>
      </c>
      <c r="AC665" s="161">
        <f>((SUMIF($E$224:$E$427,$O665,AC$224:AC$427)-SUMIF($E$14:$E$217,$O665,AC$14:AC$217))*'Discount Factors'!AC$15)-AC$653</f>
        <v>0</v>
      </c>
      <c r="AD665" s="161">
        <f>((SUMIF($E$224:$E$427,$O665,AD$224:AD$427)-SUMIF($E$14:$E$217,$O665,AD$14:AD$217))*'Discount Factors'!AD$15)-AD$653</f>
        <v>0</v>
      </c>
      <c r="AE665" s="161">
        <f>((SUMIF($E$224:$E$427,$O665,AE$224:AE$427)-SUMIF($E$14:$E$217,$O665,AE$14:AE$217))*'Discount Factors'!AE$15)-AE$653</f>
        <v>0</v>
      </c>
      <c r="AF665" s="161">
        <f>((SUMIF($E$224:$E$427,$O665,AF$224:AF$427)-SUMIF($E$14:$E$217,$O665,AF$14:AF$217))*'Discount Factors'!AF$15)-AF$653</f>
        <v>0</v>
      </c>
      <c r="AG665" s="161">
        <f>((SUMIF($E$224:$E$427,$O665,AG$224:AG$427)-SUMIF($E$14:$E$217,$O665,AG$14:AG$217))*'Discount Factors'!AG$15)-AG$653</f>
        <v>0</v>
      </c>
      <c r="AH665" s="161">
        <f>((SUMIF($E$224:$E$427,$O665,AH$224:AH$427)-SUMIF($E$14:$E$217,$O665,AH$14:AH$217))*'Discount Factors'!AH$15)-AH$653</f>
        <v>0</v>
      </c>
      <c r="AI665" s="161">
        <f>((SUMIF($E$224:$E$427,$O665,AI$224:AI$427)-SUMIF($E$14:$E$217,$O665,AI$14:AI$217))*'Discount Factors'!AI$15)-AI$653</f>
        <v>0</v>
      </c>
      <c r="AJ665" s="161">
        <f>((SUMIF($E$224:$E$427,$O665,AJ$224:AJ$427)-SUMIF($E$14:$E$217,$O665,AJ$14:AJ$217))*'Discount Factors'!AJ$15)-AJ$653</f>
        <v>0</v>
      </c>
      <c r="AK665" s="161">
        <f>((SUMIF($E$224:$E$427,$O665,AK$224:AK$427)-SUMIF($E$14:$E$217,$O665,AK$14:AK$217))*'Discount Factors'!AK$15)-AK$653</f>
        <v>0</v>
      </c>
      <c r="AL665" s="161">
        <f>((SUMIF($E$224:$E$427,$O665,AL$224:AL$427)-SUMIF($E$14:$E$217,$O665,AL$14:AL$217))*'Discount Factors'!AL$15)-AL$653</f>
        <v>0</v>
      </c>
      <c r="AM665" s="161">
        <f>((SUMIF($E$224:$E$427,$O665,AM$224:AM$427)-SUMIF($E$14:$E$217,$O665,AM$14:AM$217))*'Discount Factors'!AM$15)-AM$653</f>
        <v>0</v>
      </c>
      <c r="AN665" s="161">
        <f>((SUMIF($E$224:$E$427,$O665,AN$224:AN$427)-SUMIF($E$14:$E$217,$O665,AN$14:AN$217))*'Discount Factors'!AN$15)-AN$653</f>
        <v>0</v>
      </c>
      <c r="AO665" s="161">
        <f>((SUMIF($E$224:$E$427,$O665,AO$224:AO$427)-SUMIF($E$14:$E$217,$O665,AO$14:AO$217))*'Discount Factors'!AO$15)-AO$653</f>
        <v>0</v>
      </c>
      <c r="AP665" s="161">
        <f>((SUMIF($E$224:$E$427,$O665,AP$224:AP$427)-SUMIF($E$14:$E$217,$O665,AP$14:AP$217))*'Discount Factors'!AP$15)-AP$653</f>
        <v>0</v>
      </c>
      <c r="AQ665" s="161">
        <f>((SUMIF($E$224:$E$427,$O665,AQ$224:AQ$427)-SUMIF($E$14:$E$217,$O665,AQ$14:AQ$217))*'Discount Factors'!AQ$15)-AQ$653</f>
        <v>0</v>
      </c>
      <c r="AR665" s="161">
        <f>((SUMIF($E$224:$E$427,$O665,AR$224:AR$427)-SUMIF($E$14:$E$217,$O665,AR$14:AR$217))*'Discount Factors'!AR$15)-AR$653</f>
        <v>0</v>
      </c>
      <c r="AS665" s="161">
        <f>((SUMIF($E$224:$E$427,$O665,AS$224:AS$427)-SUMIF($E$14:$E$217,$O665,AS$14:AS$217))*'Discount Factors'!AS$15)-AS$653</f>
        <v>0</v>
      </c>
      <c r="AT665" s="161">
        <f>((SUMIF($E$224:$E$427,$O665,AT$224:AT$427)-SUMIF($E$14:$E$217,$O665,AT$14:AT$217))*'Discount Factors'!AT$15)-AT$653</f>
        <v>0</v>
      </c>
      <c r="AU665" s="161">
        <f>((SUMIF($E$224:$E$427,$O665,AU$224:AU$427)-SUMIF($E$14:$E$217,$O665,AU$14:AU$217))*'Discount Factors'!AU$15)-AU$653</f>
        <v>0</v>
      </c>
      <c r="AV665" s="161">
        <f>((SUMIF($E$224:$E$427,$O665,AV$224:AV$427)-SUMIF($E$14:$E$217,$O665,AV$14:AV$217))*'Discount Factors'!AV$15)-AV$653</f>
        <v>0</v>
      </c>
      <c r="AW665" s="161">
        <f>((SUMIF($E$224:$E$427,$O665,AW$224:AW$427)-SUMIF($E$14:$E$217,$O665,AW$14:AW$217))*'Discount Factors'!AW$15)-AW$653</f>
        <v>0</v>
      </c>
      <c r="AX665" s="161">
        <f>((SUMIF($E$224:$E$427,$O665,AX$224:AX$427)-SUMIF($E$14:$E$217,$O665,AX$14:AX$217))*'Discount Factors'!AX$15)-AX$653</f>
        <v>0</v>
      </c>
      <c r="AY665" s="161">
        <f>((SUMIF($E$224:$E$427,$O665,AY$224:AY$427)-SUMIF($E$14:$E$217,$O665,AY$14:AY$217))*'Discount Factors'!AY$15)-AY$653</f>
        <v>0</v>
      </c>
      <c r="AZ665" s="161">
        <f>((SUMIF($E$224:$E$427,$O665,AZ$224:AZ$427)-SUMIF($E$14:$E$217,$O665,AZ$14:AZ$217))*'Discount Factors'!AZ$15)-AZ$653</f>
        <v>0</v>
      </c>
      <c r="BA665" s="161">
        <f>((SUMIF($E$224:$E$427,$O665,BA$224:BA$427)-SUMIF($E$14:$E$217,$O665,BA$14:BA$217))*'Discount Factors'!BA$15)-BA$653</f>
        <v>0</v>
      </c>
      <c r="BB665" s="161">
        <f>((SUMIF($E$224:$E$427,$O665,BB$224:BB$427)-SUMIF($E$14:$E$217,$O665,BB$14:BB$217))*'Discount Factors'!BB$15)-BB$653</f>
        <v>0</v>
      </c>
      <c r="BC665" s="161">
        <f>((SUMIF($E$224:$E$427,$O665,BC$224:BC$427)-SUMIF($E$14:$E$217,$O665,BC$14:BC$217))*'Discount Factors'!BC$15)-BC$653</f>
        <v>0</v>
      </c>
      <c r="BD665" s="161">
        <f>((SUMIF($E$224:$E$427,$O665,BD$224:BD$427)-SUMIF($E$14:$E$217,$O665,BD$14:BD$217))*'Discount Factors'!BD$15)-BD$653</f>
        <v>0</v>
      </c>
      <c r="BE665" s="161">
        <f>((SUMIF($E$224:$E$427,$O665,BE$224:BE$427)-SUMIF($E$14:$E$217,$O665,BE$14:BE$217))*'Discount Factors'!BE$15)-BE$653</f>
        <v>0</v>
      </c>
      <c r="BF665" s="161">
        <f>((SUMIF($E$224:$E$427,$O665,BF$224:BF$427)-SUMIF($E$14:$E$217,$O665,BF$14:BF$217))*'Discount Factors'!BF$15)-BF$653</f>
        <v>0</v>
      </c>
      <c r="BG665" s="161">
        <f>((SUMIF($E$224:$E$427,$O665,BG$224:BG$427)-SUMIF($E$14:$E$217,$O665,BG$14:BG$217))*'Discount Factors'!BG$15)-BG$653</f>
        <v>0</v>
      </c>
      <c r="BH665" s="161">
        <f>((SUMIF($E$224:$E$427,$O665,BH$224:BH$427)-SUMIF($E$14:$E$217,$O665,BH$14:BH$217))*'Discount Factors'!BH$15)-BH$653</f>
        <v>0</v>
      </c>
      <c r="BI665" s="161">
        <f>((SUMIF($E$224:$E$427,$O665,BI$224:BI$427)-SUMIF($E$14:$E$217,$O665,BI$14:BI$217))*'Discount Factors'!BI$15)-BI$653</f>
        <v>0</v>
      </c>
      <c r="BJ665" s="161">
        <f>((SUMIF($E$224:$E$427,$O665,BJ$224:BJ$427)-SUMIF($E$14:$E$217,$O665,BJ$14:BJ$217))*'Discount Factors'!BJ$15)-BJ$653</f>
        <v>0</v>
      </c>
      <c r="BK665" s="161">
        <f>((SUMIF($E$224:$E$427,$O665,BK$224:BK$427)-SUMIF($E$14:$E$217,$O665,BK$14:BK$217))*'Discount Factors'!BK$15)-BK$653</f>
        <v>0</v>
      </c>
      <c r="BL665" s="161">
        <f>((SUMIF($E$224:$E$427,$O665,BL$224:BL$427)-SUMIF($E$14:$E$217,$O665,BL$14:BL$217))*'Discount Factors'!BL$15)-BL$653</f>
        <v>0</v>
      </c>
      <c r="BM665" s="161">
        <f>((SUMIF($E$224:$E$427,$O665,BM$224:BM$427)-SUMIF($E$14:$E$217,$O665,BM$14:BM$217))*'Discount Factors'!BM$15)-BM$653</f>
        <v>0</v>
      </c>
      <c r="BN665" s="161">
        <f>((SUMIF($E$224:$E$427,$O665,BN$224:BN$427)-SUMIF($E$14:$E$217,$O665,BN$14:BN$217))*'Discount Factors'!BN$15)-BN$653</f>
        <v>0</v>
      </c>
      <c r="BO665" s="161">
        <f>((SUMIF($E$224:$E$427,$O665,BO$224:BO$427)-SUMIF($E$14:$E$217,$O665,BO$14:BO$217))*'Discount Factors'!BO$15)-BO$653</f>
        <v>0</v>
      </c>
      <c r="BP665" s="161">
        <f>((SUMIF($E$224:$E$427,$O665,BP$224:BP$427)-SUMIF($E$14:$E$217,$O665,BP$14:BP$217))*'Discount Factors'!BP$15)-BP$653</f>
        <v>0</v>
      </c>
      <c r="BQ665" s="161">
        <f>((SUMIF($E$224:$E$427,$O665,BQ$224:BQ$427)-SUMIF($E$14:$E$217,$O665,BQ$14:BQ$217))*'Discount Factors'!BQ$15)-BQ$653</f>
        <v>0</v>
      </c>
      <c r="BR665" s="161">
        <f>((SUMIF($E$224:$E$427,$O665,BR$224:BR$427)-SUMIF($E$14:$E$217,$O665,BR$14:BR$217))*'Discount Factors'!BR$15)-BR$653</f>
        <v>0</v>
      </c>
      <c r="BS665" s="161">
        <f>((SUMIF($E$224:$E$427,$O665,BS$224:BS$427)-SUMIF($E$14:$E$217,$O665,BS$14:BS$217))*'Discount Factors'!BS$15)-BS$653</f>
        <v>0</v>
      </c>
      <c r="BT665" s="161">
        <f>((SUMIF($E$224:$E$427,$O665,BT$224:BT$427)-SUMIF($E$14:$E$217,$O665,BT$14:BT$217))*'Discount Factors'!BT$15)-BT$653</f>
        <v>0</v>
      </c>
      <c r="BU665" s="161">
        <f>((SUMIF($E$224:$E$427,$O665,BU$224:BU$427)-SUMIF($E$14:$E$217,$O665,BU$14:BU$217))*'Discount Factors'!BU$15)-BU$653</f>
        <v>0</v>
      </c>
      <c r="BV665" s="161">
        <f>((SUMIF($E$224:$E$427,$O665,BV$224:BV$427)-SUMIF($E$14:$E$217,$O665,BV$14:BV$217))*'Discount Factors'!BV$15)-BV$653</f>
        <v>0</v>
      </c>
      <c r="BW665" s="161">
        <f>((SUMIF($E$224:$E$427,$O665,BW$224:BW$427)-SUMIF($E$14:$E$217,$O665,BW$14:BW$217))*'Discount Factors'!BW$15)-BW$653</f>
        <v>0</v>
      </c>
      <c r="BX665" s="161">
        <f>((SUMIF($E$224:$E$427,$O665,BX$224:BX$427)-SUMIF($E$14:$E$217,$O665,BX$14:BX$217))*'Discount Factors'!BX$15)-BX$653</f>
        <v>0</v>
      </c>
      <c r="BY665" s="161">
        <f>((SUMIF($E$224:$E$427,$O665,BY$224:BY$427)-SUMIF($E$14:$E$217,$O665,BY$14:BY$217))*'Discount Factors'!BY$15)-BY$653</f>
        <v>0</v>
      </c>
      <c r="BZ665" s="161">
        <f>((SUMIF($E$224:$E$427,$O665,BZ$224:BZ$427)-SUMIF($E$14:$E$217,$O665,BZ$14:BZ$217))*'Discount Factors'!BZ$15)-BZ$653</f>
        <v>0</v>
      </c>
      <c r="CA665" s="161">
        <f>((SUMIF($E$224:$E$427,$O665,CA$224:CA$427)-SUMIF($E$14:$E$217,$O665,CA$14:CA$217))*'Discount Factors'!CA$15)-CA$653</f>
        <v>0</v>
      </c>
      <c r="CB665" s="161">
        <f>((SUMIF($E$224:$E$427,$O665,CB$224:CB$427)-SUMIF($E$14:$E$217,$O665,CB$14:CB$217))*'Discount Factors'!CB$15)-CB$653</f>
        <v>0</v>
      </c>
      <c r="CC665" s="161">
        <f>((SUMIF($E$224:$E$427,$O665,CC$224:CC$427)-SUMIF($E$14:$E$217,$O665,CC$14:CC$217))*'Discount Factors'!CC$15)-CC$653</f>
        <v>0</v>
      </c>
      <c r="CD665" s="161">
        <f>((SUMIF($E$224:$E$427,$O665,CD$224:CD$427)-SUMIF($E$14:$E$217,$O665,CD$14:CD$217))*'Discount Factors'!CD$15)-CD$653</f>
        <v>0</v>
      </c>
      <c r="CE665" s="161">
        <f>((SUMIF($E$224:$E$427,$O665,CE$224:CE$427)-SUMIF($E$14:$E$217,$O665,CE$14:CE$217))*'Discount Factors'!CE$15)-CE$653</f>
        <v>0</v>
      </c>
      <c r="CF665" s="161">
        <f>((SUMIF($E$224:$E$427,$O665,CF$224:CF$427)-SUMIF($E$14:$E$217,$O665,CF$14:CF$217))*'Discount Factors'!CF$15)-CF$653</f>
        <v>0</v>
      </c>
      <c r="CG665" s="161">
        <f>((SUMIF($E$224:$E$427,$O665,CG$224:CG$427)-SUMIF($E$14:$E$217,$O665,CG$14:CG$217))*'Discount Factors'!CG$15)-CG$653</f>
        <v>0</v>
      </c>
      <c r="CH665" s="161">
        <f>((SUMIF($E$224:$E$427,$O665,CH$224:CH$427)-SUMIF($E$14:$E$217,$O665,CH$14:CH$217))*'Discount Factors'!CH$15)-CH$653</f>
        <v>0</v>
      </c>
      <c r="CI665" s="161">
        <f>((SUMIF($E$224:$E$427,$O665,CI$224:CI$427)-SUMIF($E$14:$E$217,$O665,CI$14:CI$217))*'Discount Factors'!CI$15)-CI$653</f>
        <v>0</v>
      </c>
      <c r="CJ665" s="161">
        <f>((SUMIF($E$224:$E$427,$O665,CJ$224:CJ$427)-SUMIF($E$14:$E$217,$O665,CJ$14:CJ$217))*'Discount Factors'!CJ$15)-CJ$653</f>
        <v>0</v>
      </c>
      <c r="CK665" s="161">
        <f>((SUMIF($E$224:$E$427,$O665,CK$224:CK$427)-SUMIF($E$14:$E$217,$O665,CK$14:CK$217))*'Discount Factors'!CK$15)-CK$653</f>
        <v>0</v>
      </c>
      <c r="CL665" s="161">
        <f>((SUMIF($E$224:$E$427,$O665,CL$224:CL$427)-SUMIF($E$14:$E$217,$O665,CL$14:CL$217))*'Discount Factors'!CL$15)-CL$653</f>
        <v>0</v>
      </c>
      <c r="CM665" s="161">
        <f>((SUMIF($E$224:$E$427,$O665,CM$224:CM$427)-SUMIF($E$14:$E$217,$O665,CM$14:CM$217))*'Discount Factors'!CM$15)-CM$653</f>
        <v>0</v>
      </c>
      <c r="CN665" s="161">
        <f>((SUMIF($E$224:$E$427,$O665,CN$224:CN$427)-SUMIF($E$14:$E$217,$O665,CN$14:CN$217))*'Discount Factors'!CN$15)-CN$653</f>
        <v>0</v>
      </c>
      <c r="CO665" s="161">
        <f>((SUMIF($E$224:$E$427,$O665,CO$224:CO$427)-SUMIF($E$14:$E$217,$O665,CO$14:CO$217))*'Discount Factors'!CO$15)-CO$653</f>
        <v>0</v>
      </c>
      <c r="CP665" s="161">
        <f>((SUMIF($E$224:$E$427,$O665,CP$224:CP$427)-SUMIF($E$14:$E$217,$O665,CP$14:CP$217))*'Discount Factors'!CP$15)-CP$653</f>
        <v>0</v>
      </c>
    </row>
    <row r="666" spans="15:94" x14ac:dyDescent="0.3">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c r="BA666" s="161"/>
      <c r="BB666" s="161"/>
      <c r="BC666" s="161"/>
      <c r="BD666" s="161"/>
      <c r="BE666" s="161"/>
      <c r="BF666" s="161"/>
      <c r="BG666" s="161"/>
      <c r="BH666" s="161"/>
      <c r="BI666" s="161"/>
      <c r="BJ666" s="161"/>
      <c r="BK666" s="161"/>
      <c r="BL666" s="161"/>
      <c r="BM666" s="161"/>
      <c r="BN666" s="161"/>
      <c r="BO666" s="161"/>
      <c r="BP666" s="161"/>
      <c r="BQ666" s="161"/>
      <c r="BR666" s="161"/>
      <c r="BS666" s="161"/>
      <c r="BT666" s="161"/>
      <c r="BU666" s="161"/>
      <c r="BV666" s="161"/>
      <c r="BW666" s="161"/>
      <c r="BX666" s="161"/>
      <c r="BY666" s="161"/>
      <c r="BZ666" s="161"/>
      <c r="CA666" s="161"/>
      <c r="CB666" s="161"/>
      <c r="CC666" s="161"/>
      <c r="CD666" s="161"/>
      <c r="CE666" s="161"/>
      <c r="CF666" s="161"/>
      <c r="CG666" s="161"/>
      <c r="CH666" s="161"/>
      <c r="CI666" s="161"/>
      <c r="CJ666" s="161"/>
      <c r="CK666" s="161"/>
      <c r="CL666" s="161"/>
      <c r="CM666" s="161"/>
      <c r="CN666" s="161"/>
      <c r="CO666" s="161"/>
      <c r="CP666" s="161"/>
    </row>
    <row r="667" spans="15:94" x14ac:dyDescent="0.3">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c r="BA667" s="161"/>
      <c r="BB667" s="161"/>
      <c r="BC667" s="161"/>
      <c r="BD667" s="161"/>
      <c r="BE667" s="161"/>
      <c r="BF667" s="161"/>
      <c r="BG667" s="161"/>
      <c r="BH667" s="161"/>
      <c r="BI667" s="161"/>
      <c r="BJ667" s="161"/>
      <c r="BK667" s="161"/>
      <c r="BL667" s="161"/>
      <c r="BM667" s="161"/>
      <c r="BN667" s="161"/>
      <c r="BO667" s="161"/>
      <c r="BP667" s="161"/>
      <c r="BQ667" s="161"/>
      <c r="BR667" s="161"/>
      <c r="BS667" s="161"/>
      <c r="BT667" s="161"/>
      <c r="BU667" s="161"/>
      <c r="BV667" s="161"/>
      <c r="BW667" s="161"/>
      <c r="BX667" s="161"/>
      <c r="BY667" s="161"/>
      <c r="BZ667" s="161"/>
      <c r="CA667" s="161"/>
      <c r="CB667" s="161"/>
      <c r="CC667" s="161"/>
      <c r="CD667" s="161"/>
      <c r="CE667" s="161"/>
      <c r="CF667" s="161"/>
      <c r="CG667" s="161"/>
      <c r="CH667" s="161"/>
      <c r="CI667" s="161"/>
      <c r="CJ667" s="161"/>
      <c r="CK667" s="161"/>
      <c r="CL667" s="161"/>
      <c r="CM667" s="161"/>
      <c r="CN667" s="161"/>
      <c r="CO667" s="161"/>
      <c r="CP667" s="161"/>
    </row>
    <row r="668" spans="15:94" x14ac:dyDescent="0.3">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c r="BA668" s="161"/>
      <c r="BB668" s="161"/>
      <c r="BC668" s="161"/>
      <c r="BD668" s="161"/>
      <c r="BE668" s="161"/>
      <c r="BF668" s="161"/>
      <c r="BG668" s="161"/>
      <c r="BH668" s="161"/>
      <c r="BI668" s="161"/>
      <c r="BJ668" s="161"/>
      <c r="BK668" s="161"/>
      <c r="BL668" s="161"/>
      <c r="BM668" s="161"/>
      <c r="BN668" s="161"/>
      <c r="BO668" s="161"/>
      <c r="BP668" s="161"/>
      <c r="BQ668" s="161"/>
      <c r="BR668" s="161"/>
      <c r="BS668" s="161"/>
      <c r="BT668" s="161"/>
      <c r="BU668" s="161"/>
      <c r="BV668" s="161"/>
      <c r="BW668" s="161"/>
      <c r="BX668" s="161"/>
      <c r="BY668" s="161"/>
      <c r="BZ668" s="161"/>
      <c r="CA668" s="161"/>
      <c r="CB668" s="161"/>
      <c r="CC668" s="161"/>
      <c r="CD668" s="161"/>
      <c r="CE668" s="161"/>
      <c r="CF668" s="161"/>
      <c r="CG668" s="161"/>
      <c r="CH668" s="161"/>
      <c r="CI668" s="161"/>
      <c r="CJ668" s="161"/>
      <c r="CK668" s="161"/>
      <c r="CL668" s="161"/>
      <c r="CM668" s="161"/>
      <c r="CN668" s="161"/>
      <c r="CO668" s="161"/>
      <c r="CP668" s="161"/>
    </row>
    <row r="669" spans="15:94" x14ac:dyDescent="0.3">
      <c r="O669" s="2" t="str">
        <f>Lists!$B$8</f>
        <v>Option 4</v>
      </c>
      <c r="P669" s="161">
        <f>((SUMIF($E$224:$E$427,$O669,P$224:P$427)-SUMIF($E$14:$E$217,$O669,P$14:P$217))*'Discount Factors'!P$15)-P$653</f>
        <v>0</v>
      </c>
      <c r="Q669" s="161">
        <f>((SUMIF($E$224:$E$427,$O669,Q$224:Q$427)-SUMIF($E$14:$E$217,$O669,Q$14:Q$217))*'Discount Factors'!Q$15)-Q$653</f>
        <v>0</v>
      </c>
      <c r="R669" s="161">
        <f>((SUMIF($E$224:$E$427,$O669,R$224:R$427)-SUMIF($E$14:$E$217,$O669,R$14:R$217))*'Discount Factors'!R$15)-R$653</f>
        <v>0</v>
      </c>
      <c r="S669" s="161">
        <f>((SUMIF($E$224:$E$427,$O669,S$224:S$427)-SUMIF($E$14:$E$217,$O669,S$14:S$217))*'Discount Factors'!S$15)-S$653</f>
        <v>0</v>
      </c>
      <c r="T669" s="161">
        <f>((SUMIF($E$224:$E$427,$O669,T$224:T$427)-SUMIF($E$14:$E$217,$O669,T$14:T$217))*'Discount Factors'!T$15)-T$653</f>
        <v>0</v>
      </c>
      <c r="U669" s="161">
        <f>((SUMIF($E$224:$E$427,$O669,U$224:U$427)-SUMIF($E$14:$E$217,$O669,U$14:U$217))*'Discount Factors'!U$15)-U$653</f>
        <v>0</v>
      </c>
      <c r="V669" s="161">
        <f>((SUMIF($E$224:$E$427,$O669,V$224:V$427)-SUMIF($E$14:$E$217,$O669,V$14:V$217))*'Discount Factors'!V$15)-V$653</f>
        <v>0</v>
      </c>
      <c r="W669" s="161">
        <f>((SUMIF($E$224:$E$427,$O669,W$224:W$427)-SUMIF($E$14:$E$217,$O669,W$14:W$217))*'Discount Factors'!W$15)-W$653</f>
        <v>0</v>
      </c>
      <c r="X669" s="161">
        <f>((SUMIF($E$224:$E$427,$O669,X$224:X$427)-SUMIF($E$14:$E$217,$O669,X$14:X$217))*'Discount Factors'!X$15)-X$653</f>
        <v>0</v>
      </c>
      <c r="Y669" s="161">
        <f>((SUMIF($E$224:$E$427,$O669,Y$224:Y$427)-SUMIF($E$14:$E$217,$O669,Y$14:Y$217))*'Discount Factors'!Y$15)-Y$653</f>
        <v>0</v>
      </c>
      <c r="Z669" s="161">
        <f>((SUMIF($E$224:$E$427,$O669,Z$224:Z$427)-SUMIF($E$14:$E$217,$O669,Z$14:Z$217))*'Discount Factors'!Z$15)-Z$653</f>
        <v>0</v>
      </c>
      <c r="AA669" s="161">
        <f>((SUMIF($E$224:$E$427,$O669,AA$224:AA$427)-SUMIF($E$14:$E$217,$O669,AA$14:AA$217))*'Discount Factors'!AA$15)-AA$653</f>
        <v>0</v>
      </c>
      <c r="AB669" s="161">
        <f>((SUMIF($E$224:$E$427,$O669,AB$224:AB$427)-SUMIF($E$14:$E$217,$O669,AB$14:AB$217))*'Discount Factors'!AB$15)-AB$653</f>
        <v>0</v>
      </c>
      <c r="AC669" s="161">
        <f>((SUMIF($E$224:$E$427,$O669,AC$224:AC$427)-SUMIF($E$14:$E$217,$O669,AC$14:AC$217))*'Discount Factors'!AC$15)-AC$653</f>
        <v>0</v>
      </c>
      <c r="AD669" s="161">
        <f>((SUMIF($E$224:$E$427,$O669,AD$224:AD$427)-SUMIF($E$14:$E$217,$O669,AD$14:AD$217))*'Discount Factors'!AD$15)-AD$653</f>
        <v>0</v>
      </c>
      <c r="AE669" s="161">
        <f>((SUMIF($E$224:$E$427,$O669,AE$224:AE$427)-SUMIF($E$14:$E$217,$O669,AE$14:AE$217))*'Discount Factors'!AE$15)-AE$653</f>
        <v>0</v>
      </c>
      <c r="AF669" s="161">
        <f>((SUMIF($E$224:$E$427,$O669,AF$224:AF$427)-SUMIF($E$14:$E$217,$O669,AF$14:AF$217))*'Discount Factors'!AF$15)-AF$653</f>
        <v>0</v>
      </c>
      <c r="AG669" s="161">
        <f>((SUMIF($E$224:$E$427,$O669,AG$224:AG$427)-SUMIF($E$14:$E$217,$O669,AG$14:AG$217))*'Discount Factors'!AG$15)-AG$653</f>
        <v>0</v>
      </c>
      <c r="AH669" s="161">
        <f>((SUMIF($E$224:$E$427,$O669,AH$224:AH$427)-SUMIF($E$14:$E$217,$O669,AH$14:AH$217))*'Discount Factors'!AH$15)-AH$653</f>
        <v>0</v>
      </c>
      <c r="AI669" s="161">
        <f>((SUMIF($E$224:$E$427,$O669,AI$224:AI$427)-SUMIF($E$14:$E$217,$O669,AI$14:AI$217))*'Discount Factors'!AI$15)-AI$653</f>
        <v>0</v>
      </c>
      <c r="AJ669" s="161">
        <f>((SUMIF($E$224:$E$427,$O669,AJ$224:AJ$427)-SUMIF($E$14:$E$217,$O669,AJ$14:AJ$217))*'Discount Factors'!AJ$15)-AJ$653</f>
        <v>0</v>
      </c>
      <c r="AK669" s="161">
        <f>((SUMIF($E$224:$E$427,$O669,AK$224:AK$427)-SUMIF($E$14:$E$217,$O669,AK$14:AK$217))*'Discount Factors'!AK$15)-AK$653</f>
        <v>0</v>
      </c>
      <c r="AL669" s="161">
        <f>((SUMIF($E$224:$E$427,$O669,AL$224:AL$427)-SUMIF($E$14:$E$217,$O669,AL$14:AL$217))*'Discount Factors'!AL$15)-AL$653</f>
        <v>0</v>
      </c>
      <c r="AM669" s="161">
        <f>((SUMIF($E$224:$E$427,$O669,AM$224:AM$427)-SUMIF($E$14:$E$217,$O669,AM$14:AM$217))*'Discount Factors'!AM$15)-AM$653</f>
        <v>0</v>
      </c>
      <c r="AN669" s="161">
        <f>((SUMIF($E$224:$E$427,$O669,AN$224:AN$427)-SUMIF($E$14:$E$217,$O669,AN$14:AN$217))*'Discount Factors'!AN$15)-AN$653</f>
        <v>0</v>
      </c>
      <c r="AO669" s="161">
        <f>((SUMIF($E$224:$E$427,$O669,AO$224:AO$427)-SUMIF($E$14:$E$217,$O669,AO$14:AO$217))*'Discount Factors'!AO$15)-AO$653</f>
        <v>0</v>
      </c>
      <c r="AP669" s="161">
        <f>((SUMIF($E$224:$E$427,$O669,AP$224:AP$427)-SUMIF($E$14:$E$217,$O669,AP$14:AP$217))*'Discount Factors'!AP$15)-AP$653</f>
        <v>0</v>
      </c>
      <c r="AQ669" s="161">
        <f>((SUMIF($E$224:$E$427,$O669,AQ$224:AQ$427)-SUMIF($E$14:$E$217,$O669,AQ$14:AQ$217))*'Discount Factors'!AQ$15)-AQ$653</f>
        <v>0</v>
      </c>
      <c r="AR669" s="161">
        <f>((SUMIF($E$224:$E$427,$O669,AR$224:AR$427)-SUMIF($E$14:$E$217,$O669,AR$14:AR$217))*'Discount Factors'!AR$15)-AR$653</f>
        <v>0</v>
      </c>
      <c r="AS669" s="161">
        <f>((SUMIF($E$224:$E$427,$O669,AS$224:AS$427)-SUMIF($E$14:$E$217,$O669,AS$14:AS$217))*'Discount Factors'!AS$15)-AS$653</f>
        <v>0</v>
      </c>
      <c r="AT669" s="161">
        <f>((SUMIF($E$224:$E$427,$O669,AT$224:AT$427)-SUMIF($E$14:$E$217,$O669,AT$14:AT$217))*'Discount Factors'!AT$15)-AT$653</f>
        <v>0</v>
      </c>
      <c r="AU669" s="161">
        <f>((SUMIF($E$224:$E$427,$O669,AU$224:AU$427)-SUMIF($E$14:$E$217,$O669,AU$14:AU$217))*'Discount Factors'!AU$15)-AU$653</f>
        <v>0</v>
      </c>
      <c r="AV669" s="161">
        <f>((SUMIF($E$224:$E$427,$O669,AV$224:AV$427)-SUMIF($E$14:$E$217,$O669,AV$14:AV$217))*'Discount Factors'!AV$15)-AV$653</f>
        <v>0</v>
      </c>
      <c r="AW669" s="161">
        <f>((SUMIF($E$224:$E$427,$O669,AW$224:AW$427)-SUMIF($E$14:$E$217,$O669,AW$14:AW$217))*'Discount Factors'!AW$15)-AW$653</f>
        <v>0</v>
      </c>
      <c r="AX669" s="161">
        <f>((SUMIF($E$224:$E$427,$O669,AX$224:AX$427)-SUMIF($E$14:$E$217,$O669,AX$14:AX$217))*'Discount Factors'!AX$15)-AX$653</f>
        <v>0</v>
      </c>
      <c r="AY669" s="161">
        <f>((SUMIF($E$224:$E$427,$O669,AY$224:AY$427)-SUMIF($E$14:$E$217,$O669,AY$14:AY$217))*'Discount Factors'!AY$15)-AY$653</f>
        <v>0</v>
      </c>
      <c r="AZ669" s="161">
        <f>((SUMIF($E$224:$E$427,$O669,AZ$224:AZ$427)-SUMIF($E$14:$E$217,$O669,AZ$14:AZ$217))*'Discount Factors'!AZ$15)-AZ$653</f>
        <v>0</v>
      </c>
      <c r="BA669" s="161">
        <f>((SUMIF($E$224:$E$427,$O669,BA$224:BA$427)-SUMIF($E$14:$E$217,$O669,BA$14:BA$217))*'Discount Factors'!BA$15)-BA$653</f>
        <v>0</v>
      </c>
      <c r="BB669" s="161">
        <f>((SUMIF($E$224:$E$427,$O669,BB$224:BB$427)-SUMIF($E$14:$E$217,$O669,BB$14:BB$217))*'Discount Factors'!BB$15)-BB$653</f>
        <v>0</v>
      </c>
      <c r="BC669" s="161">
        <f>((SUMIF($E$224:$E$427,$O669,BC$224:BC$427)-SUMIF($E$14:$E$217,$O669,BC$14:BC$217))*'Discount Factors'!BC$15)-BC$653</f>
        <v>0</v>
      </c>
      <c r="BD669" s="161">
        <f>((SUMIF($E$224:$E$427,$O669,BD$224:BD$427)-SUMIF($E$14:$E$217,$O669,BD$14:BD$217))*'Discount Factors'!BD$15)-BD$653</f>
        <v>0</v>
      </c>
      <c r="BE669" s="161">
        <f>((SUMIF($E$224:$E$427,$O669,BE$224:BE$427)-SUMIF($E$14:$E$217,$O669,BE$14:BE$217))*'Discount Factors'!BE$15)-BE$653</f>
        <v>0</v>
      </c>
      <c r="BF669" s="161">
        <f>((SUMIF($E$224:$E$427,$O669,BF$224:BF$427)-SUMIF($E$14:$E$217,$O669,BF$14:BF$217))*'Discount Factors'!BF$15)-BF$653</f>
        <v>0</v>
      </c>
      <c r="BG669" s="161">
        <f>((SUMIF($E$224:$E$427,$O669,BG$224:BG$427)-SUMIF($E$14:$E$217,$O669,BG$14:BG$217))*'Discount Factors'!BG$15)-BG$653</f>
        <v>0</v>
      </c>
      <c r="BH669" s="161">
        <f>((SUMIF($E$224:$E$427,$O669,BH$224:BH$427)-SUMIF($E$14:$E$217,$O669,BH$14:BH$217))*'Discount Factors'!BH$15)-BH$653</f>
        <v>0</v>
      </c>
      <c r="BI669" s="161">
        <f>((SUMIF($E$224:$E$427,$O669,BI$224:BI$427)-SUMIF($E$14:$E$217,$O669,BI$14:BI$217))*'Discount Factors'!BI$15)-BI$653</f>
        <v>0</v>
      </c>
      <c r="BJ669" s="161">
        <f>((SUMIF($E$224:$E$427,$O669,BJ$224:BJ$427)-SUMIF($E$14:$E$217,$O669,BJ$14:BJ$217))*'Discount Factors'!BJ$15)-BJ$653</f>
        <v>0</v>
      </c>
      <c r="BK669" s="161">
        <f>((SUMIF($E$224:$E$427,$O669,BK$224:BK$427)-SUMIF($E$14:$E$217,$O669,BK$14:BK$217))*'Discount Factors'!BK$15)-BK$653</f>
        <v>0</v>
      </c>
      <c r="BL669" s="161">
        <f>((SUMIF($E$224:$E$427,$O669,BL$224:BL$427)-SUMIF($E$14:$E$217,$O669,BL$14:BL$217))*'Discount Factors'!BL$15)-BL$653</f>
        <v>0</v>
      </c>
      <c r="BM669" s="161">
        <f>((SUMIF($E$224:$E$427,$O669,BM$224:BM$427)-SUMIF($E$14:$E$217,$O669,BM$14:BM$217))*'Discount Factors'!BM$15)-BM$653</f>
        <v>0</v>
      </c>
      <c r="BN669" s="161">
        <f>((SUMIF($E$224:$E$427,$O669,BN$224:BN$427)-SUMIF($E$14:$E$217,$O669,BN$14:BN$217))*'Discount Factors'!BN$15)-BN$653</f>
        <v>0</v>
      </c>
      <c r="BO669" s="161">
        <f>((SUMIF($E$224:$E$427,$O669,BO$224:BO$427)-SUMIF($E$14:$E$217,$O669,BO$14:BO$217))*'Discount Factors'!BO$15)-BO$653</f>
        <v>0</v>
      </c>
      <c r="BP669" s="161">
        <f>((SUMIF($E$224:$E$427,$O669,BP$224:BP$427)-SUMIF($E$14:$E$217,$O669,BP$14:BP$217))*'Discount Factors'!BP$15)-BP$653</f>
        <v>0</v>
      </c>
      <c r="BQ669" s="161">
        <f>((SUMIF($E$224:$E$427,$O669,BQ$224:BQ$427)-SUMIF($E$14:$E$217,$O669,BQ$14:BQ$217))*'Discount Factors'!BQ$15)-BQ$653</f>
        <v>0</v>
      </c>
      <c r="BR669" s="161">
        <f>((SUMIF($E$224:$E$427,$O669,BR$224:BR$427)-SUMIF($E$14:$E$217,$O669,BR$14:BR$217))*'Discount Factors'!BR$15)-BR$653</f>
        <v>0</v>
      </c>
      <c r="BS669" s="161">
        <f>((SUMIF($E$224:$E$427,$O669,BS$224:BS$427)-SUMIF($E$14:$E$217,$O669,BS$14:BS$217))*'Discount Factors'!BS$15)-BS$653</f>
        <v>0</v>
      </c>
      <c r="BT669" s="161">
        <f>((SUMIF($E$224:$E$427,$O669,BT$224:BT$427)-SUMIF($E$14:$E$217,$O669,BT$14:BT$217))*'Discount Factors'!BT$15)-BT$653</f>
        <v>0</v>
      </c>
      <c r="BU669" s="161">
        <f>((SUMIF($E$224:$E$427,$O669,BU$224:BU$427)-SUMIF($E$14:$E$217,$O669,BU$14:BU$217))*'Discount Factors'!BU$15)-BU$653</f>
        <v>0</v>
      </c>
      <c r="BV669" s="161">
        <f>((SUMIF($E$224:$E$427,$O669,BV$224:BV$427)-SUMIF($E$14:$E$217,$O669,BV$14:BV$217))*'Discount Factors'!BV$15)-BV$653</f>
        <v>0</v>
      </c>
      <c r="BW669" s="161">
        <f>((SUMIF($E$224:$E$427,$O669,BW$224:BW$427)-SUMIF($E$14:$E$217,$O669,BW$14:BW$217))*'Discount Factors'!BW$15)-BW$653</f>
        <v>0</v>
      </c>
      <c r="BX669" s="161">
        <f>((SUMIF($E$224:$E$427,$O669,BX$224:BX$427)-SUMIF($E$14:$E$217,$O669,BX$14:BX$217))*'Discount Factors'!BX$15)-BX$653</f>
        <v>0</v>
      </c>
      <c r="BY669" s="161">
        <f>((SUMIF($E$224:$E$427,$O669,BY$224:BY$427)-SUMIF($E$14:$E$217,$O669,BY$14:BY$217))*'Discount Factors'!BY$15)-BY$653</f>
        <v>0</v>
      </c>
      <c r="BZ669" s="161">
        <f>((SUMIF($E$224:$E$427,$O669,BZ$224:BZ$427)-SUMIF($E$14:$E$217,$O669,BZ$14:BZ$217))*'Discount Factors'!BZ$15)-BZ$653</f>
        <v>0</v>
      </c>
      <c r="CA669" s="161">
        <f>((SUMIF($E$224:$E$427,$O669,CA$224:CA$427)-SUMIF($E$14:$E$217,$O669,CA$14:CA$217))*'Discount Factors'!CA$15)-CA$653</f>
        <v>0</v>
      </c>
      <c r="CB669" s="161">
        <f>((SUMIF($E$224:$E$427,$O669,CB$224:CB$427)-SUMIF($E$14:$E$217,$O669,CB$14:CB$217))*'Discount Factors'!CB$15)-CB$653</f>
        <v>0</v>
      </c>
      <c r="CC669" s="161">
        <f>((SUMIF($E$224:$E$427,$O669,CC$224:CC$427)-SUMIF($E$14:$E$217,$O669,CC$14:CC$217))*'Discount Factors'!CC$15)-CC$653</f>
        <v>0</v>
      </c>
      <c r="CD669" s="161">
        <f>((SUMIF($E$224:$E$427,$O669,CD$224:CD$427)-SUMIF($E$14:$E$217,$O669,CD$14:CD$217))*'Discount Factors'!CD$15)-CD$653</f>
        <v>0</v>
      </c>
      <c r="CE669" s="161">
        <f>((SUMIF($E$224:$E$427,$O669,CE$224:CE$427)-SUMIF($E$14:$E$217,$O669,CE$14:CE$217))*'Discount Factors'!CE$15)-CE$653</f>
        <v>0</v>
      </c>
      <c r="CF669" s="161">
        <f>((SUMIF($E$224:$E$427,$O669,CF$224:CF$427)-SUMIF($E$14:$E$217,$O669,CF$14:CF$217))*'Discount Factors'!CF$15)-CF$653</f>
        <v>0</v>
      </c>
      <c r="CG669" s="161">
        <f>((SUMIF($E$224:$E$427,$O669,CG$224:CG$427)-SUMIF($E$14:$E$217,$O669,CG$14:CG$217))*'Discount Factors'!CG$15)-CG$653</f>
        <v>0</v>
      </c>
      <c r="CH669" s="161">
        <f>((SUMIF($E$224:$E$427,$O669,CH$224:CH$427)-SUMIF($E$14:$E$217,$O669,CH$14:CH$217))*'Discount Factors'!CH$15)-CH$653</f>
        <v>0</v>
      </c>
      <c r="CI669" s="161">
        <f>((SUMIF($E$224:$E$427,$O669,CI$224:CI$427)-SUMIF($E$14:$E$217,$O669,CI$14:CI$217))*'Discount Factors'!CI$15)-CI$653</f>
        <v>0</v>
      </c>
      <c r="CJ669" s="161">
        <f>((SUMIF($E$224:$E$427,$O669,CJ$224:CJ$427)-SUMIF($E$14:$E$217,$O669,CJ$14:CJ$217))*'Discount Factors'!CJ$15)-CJ$653</f>
        <v>0</v>
      </c>
      <c r="CK669" s="161">
        <f>((SUMIF($E$224:$E$427,$O669,CK$224:CK$427)-SUMIF($E$14:$E$217,$O669,CK$14:CK$217))*'Discount Factors'!CK$15)-CK$653</f>
        <v>0</v>
      </c>
      <c r="CL669" s="161">
        <f>((SUMIF($E$224:$E$427,$O669,CL$224:CL$427)-SUMIF($E$14:$E$217,$O669,CL$14:CL$217))*'Discount Factors'!CL$15)-CL$653</f>
        <v>0</v>
      </c>
      <c r="CM669" s="161">
        <f>((SUMIF($E$224:$E$427,$O669,CM$224:CM$427)-SUMIF($E$14:$E$217,$O669,CM$14:CM$217))*'Discount Factors'!CM$15)-CM$653</f>
        <v>0</v>
      </c>
      <c r="CN669" s="161">
        <f>((SUMIF($E$224:$E$427,$O669,CN$224:CN$427)-SUMIF($E$14:$E$217,$O669,CN$14:CN$217))*'Discount Factors'!CN$15)-CN$653</f>
        <v>0</v>
      </c>
      <c r="CO669" s="161">
        <f>((SUMIF($E$224:$E$427,$O669,CO$224:CO$427)-SUMIF($E$14:$E$217,$O669,CO$14:CO$217))*'Discount Factors'!CO$15)-CO$653</f>
        <v>0</v>
      </c>
      <c r="CP669" s="161">
        <f>((SUMIF($E$224:$E$427,$O669,CP$224:CP$427)-SUMIF($E$14:$E$217,$O669,CP$14:CP$217))*'Discount Factors'!CP$15)-CP$653</f>
        <v>0</v>
      </c>
    </row>
    <row r="670" spans="15:94" x14ac:dyDescent="0.3">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c r="BA670" s="161"/>
      <c r="BB670" s="161"/>
      <c r="BC670" s="161"/>
      <c r="BD670" s="161"/>
      <c r="BE670" s="161"/>
      <c r="BF670" s="161"/>
      <c r="BG670" s="161"/>
      <c r="BH670" s="161"/>
      <c r="BI670" s="161"/>
      <c r="BJ670" s="161"/>
      <c r="BK670" s="161"/>
      <c r="BL670" s="161"/>
      <c r="BM670" s="161"/>
      <c r="BN670" s="161"/>
      <c r="BO670" s="161"/>
      <c r="BP670" s="161"/>
      <c r="BQ670" s="161"/>
      <c r="BR670" s="161"/>
      <c r="BS670" s="161"/>
      <c r="BT670" s="161"/>
      <c r="BU670" s="161"/>
      <c r="BV670" s="161"/>
      <c r="BW670" s="161"/>
      <c r="BX670" s="161"/>
      <c r="BY670" s="161"/>
      <c r="BZ670" s="161"/>
      <c r="CA670" s="161"/>
      <c r="CB670" s="161"/>
      <c r="CC670" s="161"/>
      <c r="CD670" s="161"/>
      <c r="CE670" s="161"/>
      <c r="CF670" s="161"/>
      <c r="CG670" s="161"/>
      <c r="CH670" s="161"/>
      <c r="CI670" s="161"/>
      <c r="CJ670" s="161"/>
      <c r="CK670" s="161"/>
      <c r="CL670" s="161"/>
      <c r="CM670" s="161"/>
      <c r="CN670" s="161"/>
      <c r="CO670" s="161"/>
      <c r="CP670" s="161"/>
    </row>
    <row r="671" spans="15:94" x14ac:dyDescent="0.3">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c r="BA671" s="161"/>
      <c r="BB671" s="161"/>
      <c r="BC671" s="161"/>
      <c r="BD671" s="161"/>
      <c r="BE671" s="161"/>
      <c r="BF671" s="161"/>
      <c r="BG671" s="161"/>
      <c r="BH671" s="161"/>
      <c r="BI671" s="161"/>
      <c r="BJ671" s="161"/>
      <c r="BK671" s="161"/>
      <c r="BL671" s="161"/>
      <c r="BM671" s="161"/>
      <c r="BN671" s="161"/>
      <c r="BO671" s="161"/>
      <c r="BP671" s="161"/>
      <c r="BQ671" s="161"/>
      <c r="BR671" s="161"/>
      <c r="BS671" s="161"/>
      <c r="BT671" s="161"/>
      <c r="BU671" s="161"/>
      <c r="BV671" s="161"/>
      <c r="BW671" s="161"/>
      <c r="BX671" s="161"/>
      <c r="BY671" s="161"/>
      <c r="BZ671" s="161"/>
      <c r="CA671" s="161"/>
      <c r="CB671" s="161"/>
      <c r="CC671" s="161"/>
      <c r="CD671" s="161"/>
      <c r="CE671" s="161"/>
      <c r="CF671" s="161"/>
      <c r="CG671" s="161"/>
      <c r="CH671" s="161"/>
      <c r="CI671" s="161"/>
      <c r="CJ671" s="161"/>
      <c r="CK671" s="161"/>
      <c r="CL671" s="161"/>
      <c r="CM671" s="161"/>
      <c r="CN671" s="161"/>
      <c r="CO671" s="161"/>
      <c r="CP671" s="161"/>
    </row>
    <row r="672" spans="15:94" x14ac:dyDescent="0.3">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c r="BA672" s="161"/>
      <c r="BB672" s="161"/>
      <c r="BC672" s="161"/>
      <c r="BD672" s="161"/>
      <c r="BE672" s="161"/>
      <c r="BF672" s="161"/>
      <c r="BG672" s="161"/>
      <c r="BH672" s="161"/>
      <c r="BI672" s="161"/>
      <c r="BJ672" s="161"/>
      <c r="BK672" s="161"/>
      <c r="BL672" s="161"/>
      <c r="BM672" s="161"/>
      <c r="BN672" s="161"/>
      <c r="BO672" s="161"/>
      <c r="BP672" s="161"/>
      <c r="BQ672" s="161"/>
      <c r="BR672" s="161"/>
      <c r="BS672" s="161"/>
      <c r="BT672" s="161"/>
      <c r="BU672" s="161"/>
      <c r="BV672" s="161"/>
      <c r="BW672" s="161"/>
      <c r="BX672" s="161"/>
      <c r="BY672" s="161"/>
      <c r="BZ672" s="161"/>
      <c r="CA672" s="161"/>
      <c r="CB672" s="161"/>
      <c r="CC672" s="161"/>
      <c r="CD672" s="161"/>
      <c r="CE672" s="161"/>
      <c r="CF672" s="161"/>
      <c r="CG672" s="161"/>
      <c r="CH672" s="161"/>
      <c r="CI672" s="161"/>
      <c r="CJ672" s="161"/>
      <c r="CK672" s="161"/>
      <c r="CL672" s="161"/>
      <c r="CM672" s="161"/>
      <c r="CN672" s="161"/>
      <c r="CO672" s="161"/>
      <c r="CP672" s="161"/>
    </row>
    <row r="673" spans="15:94" x14ac:dyDescent="0.3">
      <c r="O673" s="2" t="str">
        <f>Lists!$B$9</f>
        <v>Option 5</v>
      </c>
      <c r="P673" s="161">
        <f>((SUMIF($E$224:$E$427,$O673,P$224:P$427)-SUMIF($E$14:$E$217,$O673,P$14:P$217))*'Discount Factors'!P$15)-P$653</f>
        <v>0</v>
      </c>
      <c r="Q673" s="161">
        <f>((SUMIF($E$224:$E$427,$O673,Q$224:Q$427)-SUMIF($E$14:$E$217,$O673,Q$14:Q$217))*'Discount Factors'!Q$15)-Q$653</f>
        <v>0</v>
      </c>
      <c r="R673" s="161">
        <f>((SUMIF($E$224:$E$427,$O673,R$224:R$427)-SUMIF($E$14:$E$217,$O673,R$14:R$217))*'Discount Factors'!R$15)-R$653</f>
        <v>0</v>
      </c>
      <c r="S673" s="161">
        <f>((SUMIF($E$224:$E$427,$O673,S$224:S$427)-SUMIF($E$14:$E$217,$O673,S$14:S$217))*'Discount Factors'!S$15)-S$653</f>
        <v>0</v>
      </c>
      <c r="T673" s="161">
        <f>((SUMIF($E$224:$E$427,$O673,T$224:T$427)-SUMIF($E$14:$E$217,$O673,T$14:T$217))*'Discount Factors'!T$15)-T$653</f>
        <v>0</v>
      </c>
      <c r="U673" s="161">
        <f>((SUMIF($E$224:$E$427,$O673,U$224:U$427)-SUMIF($E$14:$E$217,$O673,U$14:U$217))*'Discount Factors'!U$15)-U$653</f>
        <v>0</v>
      </c>
      <c r="V673" s="161">
        <f>((SUMIF($E$224:$E$427,$O673,V$224:V$427)-SUMIF($E$14:$E$217,$O673,V$14:V$217))*'Discount Factors'!V$15)-V$653</f>
        <v>0</v>
      </c>
      <c r="W673" s="161">
        <f>((SUMIF($E$224:$E$427,$O673,W$224:W$427)-SUMIF($E$14:$E$217,$O673,W$14:W$217))*'Discount Factors'!W$15)-W$653</f>
        <v>0</v>
      </c>
      <c r="X673" s="161">
        <f>((SUMIF($E$224:$E$427,$O673,X$224:X$427)-SUMIF($E$14:$E$217,$O673,X$14:X$217))*'Discount Factors'!X$15)-X$653</f>
        <v>0</v>
      </c>
      <c r="Y673" s="161">
        <f>((SUMIF($E$224:$E$427,$O673,Y$224:Y$427)-SUMIF($E$14:$E$217,$O673,Y$14:Y$217))*'Discount Factors'!Y$15)-Y$653</f>
        <v>0</v>
      </c>
      <c r="Z673" s="161">
        <f>((SUMIF($E$224:$E$427,$O673,Z$224:Z$427)-SUMIF($E$14:$E$217,$O673,Z$14:Z$217))*'Discount Factors'!Z$15)-Z$653</f>
        <v>0</v>
      </c>
      <c r="AA673" s="161">
        <f>((SUMIF($E$224:$E$427,$O673,AA$224:AA$427)-SUMIF($E$14:$E$217,$O673,AA$14:AA$217))*'Discount Factors'!AA$15)-AA$653</f>
        <v>0</v>
      </c>
      <c r="AB673" s="161">
        <f>((SUMIF($E$224:$E$427,$O673,AB$224:AB$427)-SUMIF($E$14:$E$217,$O673,AB$14:AB$217))*'Discount Factors'!AB$15)-AB$653</f>
        <v>0</v>
      </c>
      <c r="AC673" s="161">
        <f>((SUMIF($E$224:$E$427,$O673,AC$224:AC$427)-SUMIF($E$14:$E$217,$O673,AC$14:AC$217))*'Discount Factors'!AC$15)-AC$653</f>
        <v>0</v>
      </c>
      <c r="AD673" s="161">
        <f>((SUMIF($E$224:$E$427,$O673,AD$224:AD$427)-SUMIF($E$14:$E$217,$O673,AD$14:AD$217))*'Discount Factors'!AD$15)-AD$653</f>
        <v>0</v>
      </c>
      <c r="AE673" s="161">
        <f>((SUMIF($E$224:$E$427,$O673,AE$224:AE$427)-SUMIF($E$14:$E$217,$O673,AE$14:AE$217))*'Discount Factors'!AE$15)-AE$653</f>
        <v>0</v>
      </c>
      <c r="AF673" s="161">
        <f>((SUMIF($E$224:$E$427,$O673,AF$224:AF$427)-SUMIF($E$14:$E$217,$O673,AF$14:AF$217))*'Discount Factors'!AF$15)-AF$653</f>
        <v>0</v>
      </c>
      <c r="AG673" s="161">
        <f>((SUMIF($E$224:$E$427,$O673,AG$224:AG$427)-SUMIF($E$14:$E$217,$O673,AG$14:AG$217))*'Discount Factors'!AG$15)-AG$653</f>
        <v>0</v>
      </c>
      <c r="AH673" s="161">
        <f>((SUMIF($E$224:$E$427,$O673,AH$224:AH$427)-SUMIF($E$14:$E$217,$O673,AH$14:AH$217))*'Discount Factors'!AH$15)-AH$653</f>
        <v>0</v>
      </c>
      <c r="AI673" s="161">
        <f>((SUMIF($E$224:$E$427,$O673,AI$224:AI$427)-SUMIF($E$14:$E$217,$O673,AI$14:AI$217))*'Discount Factors'!AI$15)-AI$653</f>
        <v>0</v>
      </c>
      <c r="AJ673" s="161">
        <f>((SUMIF($E$224:$E$427,$O673,AJ$224:AJ$427)-SUMIF($E$14:$E$217,$O673,AJ$14:AJ$217))*'Discount Factors'!AJ$15)-AJ$653</f>
        <v>0</v>
      </c>
      <c r="AK673" s="161">
        <f>((SUMIF($E$224:$E$427,$O673,AK$224:AK$427)-SUMIF($E$14:$E$217,$O673,AK$14:AK$217))*'Discount Factors'!AK$15)-AK$653</f>
        <v>0</v>
      </c>
      <c r="AL673" s="161">
        <f>((SUMIF($E$224:$E$427,$O673,AL$224:AL$427)-SUMIF($E$14:$E$217,$O673,AL$14:AL$217))*'Discount Factors'!AL$15)-AL$653</f>
        <v>0</v>
      </c>
      <c r="AM673" s="161">
        <f>((SUMIF($E$224:$E$427,$O673,AM$224:AM$427)-SUMIF($E$14:$E$217,$O673,AM$14:AM$217))*'Discount Factors'!AM$15)-AM$653</f>
        <v>0</v>
      </c>
      <c r="AN673" s="161">
        <f>((SUMIF($E$224:$E$427,$O673,AN$224:AN$427)-SUMIF($E$14:$E$217,$O673,AN$14:AN$217))*'Discount Factors'!AN$15)-AN$653</f>
        <v>0</v>
      </c>
      <c r="AO673" s="161">
        <f>((SUMIF($E$224:$E$427,$O673,AO$224:AO$427)-SUMIF($E$14:$E$217,$O673,AO$14:AO$217))*'Discount Factors'!AO$15)-AO$653</f>
        <v>0</v>
      </c>
      <c r="AP673" s="161">
        <f>((SUMIF($E$224:$E$427,$O673,AP$224:AP$427)-SUMIF($E$14:$E$217,$O673,AP$14:AP$217))*'Discount Factors'!AP$15)-AP$653</f>
        <v>0</v>
      </c>
      <c r="AQ673" s="161">
        <f>((SUMIF($E$224:$E$427,$O673,AQ$224:AQ$427)-SUMIF($E$14:$E$217,$O673,AQ$14:AQ$217))*'Discount Factors'!AQ$15)-AQ$653</f>
        <v>0</v>
      </c>
      <c r="AR673" s="161">
        <f>((SUMIF($E$224:$E$427,$O673,AR$224:AR$427)-SUMIF($E$14:$E$217,$O673,AR$14:AR$217))*'Discount Factors'!AR$15)-AR$653</f>
        <v>0</v>
      </c>
      <c r="AS673" s="161">
        <f>((SUMIF($E$224:$E$427,$O673,AS$224:AS$427)-SUMIF($E$14:$E$217,$O673,AS$14:AS$217))*'Discount Factors'!AS$15)-AS$653</f>
        <v>0</v>
      </c>
      <c r="AT673" s="161">
        <f>((SUMIF($E$224:$E$427,$O673,AT$224:AT$427)-SUMIF($E$14:$E$217,$O673,AT$14:AT$217))*'Discount Factors'!AT$15)-AT$653</f>
        <v>0</v>
      </c>
      <c r="AU673" s="161">
        <f>((SUMIF($E$224:$E$427,$O673,AU$224:AU$427)-SUMIF($E$14:$E$217,$O673,AU$14:AU$217))*'Discount Factors'!AU$15)-AU$653</f>
        <v>0</v>
      </c>
      <c r="AV673" s="161">
        <f>((SUMIF($E$224:$E$427,$O673,AV$224:AV$427)-SUMIF($E$14:$E$217,$O673,AV$14:AV$217))*'Discount Factors'!AV$15)-AV$653</f>
        <v>0</v>
      </c>
      <c r="AW673" s="161">
        <f>((SUMIF($E$224:$E$427,$O673,AW$224:AW$427)-SUMIF($E$14:$E$217,$O673,AW$14:AW$217))*'Discount Factors'!AW$15)-AW$653</f>
        <v>0</v>
      </c>
      <c r="AX673" s="161">
        <f>((SUMIF($E$224:$E$427,$O673,AX$224:AX$427)-SUMIF($E$14:$E$217,$O673,AX$14:AX$217))*'Discount Factors'!AX$15)-AX$653</f>
        <v>0</v>
      </c>
      <c r="AY673" s="161">
        <f>((SUMIF($E$224:$E$427,$O673,AY$224:AY$427)-SUMIF($E$14:$E$217,$O673,AY$14:AY$217))*'Discount Factors'!AY$15)-AY$653</f>
        <v>0</v>
      </c>
      <c r="AZ673" s="161">
        <f>((SUMIF($E$224:$E$427,$O673,AZ$224:AZ$427)-SUMIF($E$14:$E$217,$O673,AZ$14:AZ$217))*'Discount Factors'!AZ$15)-AZ$653</f>
        <v>0</v>
      </c>
      <c r="BA673" s="161">
        <f>((SUMIF($E$224:$E$427,$O673,BA$224:BA$427)-SUMIF($E$14:$E$217,$O673,BA$14:BA$217))*'Discount Factors'!BA$15)-BA$653</f>
        <v>0</v>
      </c>
      <c r="BB673" s="161">
        <f>((SUMIF($E$224:$E$427,$O673,BB$224:BB$427)-SUMIF($E$14:$E$217,$O673,BB$14:BB$217))*'Discount Factors'!BB$15)-BB$653</f>
        <v>0</v>
      </c>
      <c r="BC673" s="161">
        <f>((SUMIF($E$224:$E$427,$O673,BC$224:BC$427)-SUMIF($E$14:$E$217,$O673,BC$14:BC$217))*'Discount Factors'!BC$15)-BC$653</f>
        <v>0</v>
      </c>
      <c r="BD673" s="161">
        <f>((SUMIF($E$224:$E$427,$O673,BD$224:BD$427)-SUMIF($E$14:$E$217,$O673,BD$14:BD$217))*'Discount Factors'!BD$15)-BD$653</f>
        <v>0</v>
      </c>
      <c r="BE673" s="161">
        <f>((SUMIF($E$224:$E$427,$O673,BE$224:BE$427)-SUMIF($E$14:$E$217,$O673,BE$14:BE$217))*'Discount Factors'!BE$15)-BE$653</f>
        <v>0</v>
      </c>
      <c r="BF673" s="161">
        <f>((SUMIF($E$224:$E$427,$O673,BF$224:BF$427)-SUMIF($E$14:$E$217,$O673,BF$14:BF$217))*'Discount Factors'!BF$15)-BF$653</f>
        <v>0</v>
      </c>
      <c r="BG673" s="161">
        <f>((SUMIF($E$224:$E$427,$O673,BG$224:BG$427)-SUMIF($E$14:$E$217,$O673,BG$14:BG$217))*'Discount Factors'!BG$15)-BG$653</f>
        <v>0</v>
      </c>
      <c r="BH673" s="161">
        <f>((SUMIF($E$224:$E$427,$O673,BH$224:BH$427)-SUMIF($E$14:$E$217,$O673,BH$14:BH$217))*'Discount Factors'!BH$15)-BH$653</f>
        <v>0</v>
      </c>
      <c r="BI673" s="161">
        <f>((SUMIF($E$224:$E$427,$O673,BI$224:BI$427)-SUMIF($E$14:$E$217,$O673,BI$14:BI$217))*'Discount Factors'!BI$15)-BI$653</f>
        <v>0</v>
      </c>
      <c r="BJ673" s="161">
        <f>((SUMIF($E$224:$E$427,$O673,BJ$224:BJ$427)-SUMIF($E$14:$E$217,$O673,BJ$14:BJ$217))*'Discount Factors'!BJ$15)-BJ$653</f>
        <v>0</v>
      </c>
      <c r="BK673" s="161">
        <f>((SUMIF($E$224:$E$427,$O673,BK$224:BK$427)-SUMIF($E$14:$E$217,$O673,BK$14:BK$217))*'Discount Factors'!BK$15)-BK$653</f>
        <v>0</v>
      </c>
      <c r="BL673" s="161">
        <f>((SUMIF($E$224:$E$427,$O673,BL$224:BL$427)-SUMIF($E$14:$E$217,$O673,BL$14:BL$217))*'Discount Factors'!BL$15)-BL$653</f>
        <v>0</v>
      </c>
      <c r="BM673" s="161">
        <f>((SUMIF($E$224:$E$427,$O673,BM$224:BM$427)-SUMIF($E$14:$E$217,$O673,BM$14:BM$217))*'Discount Factors'!BM$15)-BM$653</f>
        <v>0</v>
      </c>
      <c r="BN673" s="161">
        <f>((SUMIF($E$224:$E$427,$O673,BN$224:BN$427)-SUMIF($E$14:$E$217,$O673,BN$14:BN$217))*'Discount Factors'!BN$15)-BN$653</f>
        <v>0</v>
      </c>
      <c r="BO673" s="161">
        <f>((SUMIF($E$224:$E$427,$O673,BO$224:BO$427)-SUMIF($E$14:$E$217,$O673,BO$14:BO$217))*'Discount Factors'!BO$15)-BO$653</f>
        <v>0</v>
      </c>
      <c r="BP673" s="161">
        <f>((SUMIF($E$224:$E$427,$O673,BP$224:BP$427)-SUMIF($E$14:$E$217,$O673,BP$14:BP$217))*'Discount Factors'!BP$15)-BP$653</f>
        <v>0</v>
      </c>
      <c r="BQ673" s="161">
        <f>((SUMIF($E$224:$E$427,$O673,BQ$224:BQ$427)-SUMIF($E$14:$E$217,$O673,BQ$14:BQ$217))*'Discount Factors'!BQ$15)-BQ$653</f>
        <v>0</v>
      </c>
      <c r="BR673" s="161">
        <f>((SUMIF($E$224:$E$427,$O673,BR$224:BR$427)-SUMIF($E$14:$E$217,$O673,BR$14:BR$217))*'Discount Factors'!BR$15)-BR$653</f>
        <v>0</v>
      </c>
      <c r="BS673" s="161">
        <f>((SUMIF($E$224:$E$427,$O673,BS$224:BS$427)-SUMIF($E$14:$E$217,$O673,BS$14:BS$217))*'Discount Factors'!BS$15)-BS$653</f>
        <v>0</v>
      </c>
      <c r="BT673" s="161">
        <f>((SUMIF($E$224:$E$427,$O673,BT$224:BT$427)-SUMIF($E$14:$E$217,$O673,BT$14:BT$217))*'Discount Factors'!BT$15)-BT$653</f>
        <v>0</v>
      </c>
      <c r="BU673" s="161">
        <f>((SUMIF($E$224:$E$427,$O673,BU$224:BU$427)-SUMIF($E$14:$E$217,$O673,BU$14:BU$217))*'Discount Factors'!BU$15)-BU$653</f>
        <v>0</v>
      </c>
      <c r="BV673" s="161">
        <f>((SUMIF($E$224:$E$427,$O673,BV$224:BV$427)-SUMIF($E$14:$E$217,$O673,BV$14:BV$217))*'Discount Factors'!BV$15)-BV$653</f>
        <v>0</v>
      </c>
      <c r="BW673" s="161">
        <f>((SUMIF($E$224:$E$427,$O673,BW$224:BW$427)-SUMIF($E$14:$E$217,$O673,BW$14:BW$217))*'Discount Factors'!BW$15)-BW$653</f>
        <v>0</v>
      </c>
      <c r="BX673" s="161">
        <f>((SUMIF($E$224:$E$427,$O673,BX$224:BX$427)-SUMIF($E$14:$E$217,$O673,BX$14:BX$217))*'Discount Factors'!BX$15)-BX$653</f>
        <v>0</v>
      </c>
      <c r="BY673" s="161">
        <f>((SUMIF($E$224:$E$427,$O673,BY$224:BY$427)-SUMIF($E$14:$E$217,$O673,BY$14:BY$217))*'Discount Factors'!BY$15)-BY$653</f>
        <v>0</v>
      </c>
      <c r="BZ673" s="161">
        <f>((SUMIF($E$224:$E$427,$O673,BZ$224:BZ$427)-SUMIF($E$14:$E$217,$O673,BZ$14:BZ$217))*'Discount Factors'!BZ$15)-BZ$653</f>
        <v>0</v>
      </c>
      <c r="CA673" s="161">
        <f>((SUMIF($E$224:$E$427,$O673,CA$224:CA$427)-SUMIF($E$14:$E$217,$O673,CA$14:CA$217))*'Discount Factors'!CA$15)-CA$653</f>
        <v>0</v>
      </c>
      <c r="CB673" s="161">
        <f>((SUMIF($E$224:$E$427,$O673,CB$224:CB$427)-SUMIF($E$14:$E$217,$O673,CB$14:CB$217))*'Discount Factors'!CB$15)-CB$653</f>
        <v>0</v>
      </c>
      <c r="CC673" s="161">
        <f>((SUMIF($E$224:$E$427,$O673,CC$224:CC$427)-SUMIF($E$14:$E$217,$O673,CC$14:CC$217))*'Discount Factors'!CC$15)-CC$653</f>
        <v>0</v>
      </c>
      <c r="CD673" s="161">
        <f>((SUMIF($E$224:$E$427,$O673,CD$224:CD$427)-SUMIF($E$14:$E$217,$O673,CD$14:CD$217))*'Discount Factors'!CD$15)-CD$653</f>
        <v>0</v>
      </c>
      <c r="CE673" s="161">
        <f>((SUMIF($E$224:$E$427,$O673,CE$224:CE$427)-SUMIF($E$14:$E$217,$O673,CE$14:CE$217))*'Discount Factors'!CE$15)-CE$653</f>
        <v>0</v>
      </c>
      <c r="CF673" s="161">
        <f>((SUMIF($E$224:$E$427,$O673,CF$224:CF$427)-SUMIF($E$14:$E$217,$O673,CF$14:CF$217))*'Discount Factors'!CF$15)-CF$653</f>
        <v>0</v>
      </c>
      <c r="CG673" s="161">
        <f>((SUMIF($E$224:$E$427,$O673,CG$224:CG$427)-SUMIF($E$14:$E$217,$O673,CG$14:CG$217))*'Discount Factors'!CG$15)-CG$653</f>
        <v>0</v>
      </c>
      <c r="CH673" s="161">
        <f>((SUMIF($E$224:$E$427,$O673,CH$224:CH$427)-SUMIF($E$14:$E$217,$O673,CH$14:CH$217))*'Discount Factors'!CH$15)-CH$653</f>
        <v>0</v>
      </c>
      <c r="CI673" s="161">
        <f>((SUMIF($E$224:$E$427,$O673,CI$224:CI$427)-SUMIF($E$14:$E$217,$O673,CI$14:CI$217))*'Discount Factors'!CI$15)-CI$653</f>
        <v>0</v>
      </c>
      <c r="CJ673" s="161">
        <f>((SUMIF($E$224:$E$427,$O673,CJ$224:CJ$427)-SUMIF($E$14:$E$217,$O673,CJ$14:CJ$217))*'Discount Factors'!CJ$15)-CJ$653</f>
        <v>0</v>
      </c>
      <c r="CK673" s="161">
        <f>((SUMIF($E$224:$E$427,$O673,CK$224:CK$427)-SUMIF($E$14:$E$217,$O673,CK$14:CK$217))*'Discount Factors'!CK$15)-CK$653</f>
        <v>0</v>
      </c>
      <c r="CL673" s="161">
        <f>((SUMIF($E$224:$E$427,$O673,CL$224:CL$427)-SUMIF($E$14:$E$217,$O673,CL$14:CL$217))*'Discount Factors'!CL$15)-CL$653</f>
        <v>0</v>
      </c>
      <c r="CM673" s="161">
        <f>((SUMIF($E$224:$E$427,$O673,CM$224:CM$427)-SUMIF($E$14:$E$217,$O673,CM$14:CM$217))*'Discount Factors'!CM$15)-CM$653</f>
        <v>0</v>
      </c>
      <c r="CN673" s="161">
        <f>((SUMIF($E$224:$E$427,$O673,CN$224:CN$427)-SUMIF($E$14:$E$217,$O673,CN$14:CN$217))*'Discount Factors'!CN$15)-CN$653</f>
        <v>0</v>
      </c>
      <c r="CO673" s="161">
        <f>((SUMIF($E$224:$E$427,$O673,CO$224:CO$427)-SUMIF($E$14:$E$217,$O673,CO$14:CO$217))*'Discount Factors'!CO$15)-CO$653</f>
        <v>0</v>
      </c>
      <c r="CP673" s="161">
        <f>((SUMIF($E$224:$E$427,$O673,CP$224:CP$427)-SUMIF($E$14:$E$217,$O673,CP$14:CP$217))*'Discount Factors'!CP$15)-CP$653</f>
        <v>0</v>
      </c>
    </row>
    <row r="674" spans="15:94" x14ac:dyDescent="0.3">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c r="BA674" s="161"/>
      <c r="BB674" s="161"/>
      <c r="BC674" s="161"/>
      <c r="BD674" s="161"/>
      <c r="BE674" s="161"/>
      <c r="BF674" s="161"/>
      <c r="BG674" s="161"/>
      <c r="BH674" s="161"/>
      <c r="BI674" s="161"/>
      <c r="BJ674" s="161"/>
      <c r="BK674" s="161"/>
      <c r="BL674" s="161"/>
      <c r="BM674" s="161"/>
      <c r="BN674" s="161"/>
      <c r="BO674" s="161"/>
      <c r="BP674" s="161"/>
      <c r="BQ674" s="161"/>
      <c r="BR674" s="161"/>
      <c r="BS674" s="161"/>
      <c r="BT674" s="161"/>
      <c r="BU674" s="161"/>
      <c r="BV674" s="161"/>
      <c r="BW674" s="161"/>
      <c r="BX674" s="161"/>
      <c r="BY674" s="161"/>
      <c r="BZ674" s="161"/>
      <c r="CA674" s="161"/>
      <c r="CB674" s="161"/>
      <c r="CC674" s="161"/>
      <c r="CD674" s="161"/>
      <c r="CE674" s="161"/>
      <c r="CF674" s="161"/>
      <c r="CG674" s="161"/>
      <c r="CH674" s="161"/>
      <c r="CI674" s="161"/>
      <c r="CJ674" s="161"/>
      <c r="CK674" s="161"/>
      <c r="CL674" s="161"/>
      <c r="CM674" s="161"/>
      <c r="CN674" s="161"/>
      <c r="CO674" s="161"/>
      <c r="CP674" s="161"/>
    </row>
    <row r="675" spans="15:94" x14ac:dyDescent="0.3">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c r="BA675" s="161"/>
      <c r="BB675" s="161"/>
      <c r="BC675" s="161"/>
      <c r="BD675" s="161"/>
      <c r="BE675" s="161"/>
      <c r="BF675" s="161"/>
      <c r="BG675" s="161"/>
      <c r="BH675" s="161"/>
      <c r="BI675" s="161"/>
      <c r="BJ675" s="161"/>
      <c r="BK675" s="161"/>
      <c r="BL675" s="161"/>
      <c r="BM675" s="161"/>
      <c r="BN675" s="161"/>
      <c r="BO675" s="161"/>
      <c r="BP675" s="161"/>
      <c r="BQ675" s="161"/>
      <c r="BR675" s="161"/>
      <c r="BS675" s="161"/>
      <c r="BT675" s="161"/>
      <c r="BU675" s="161"/>
      <c r="BV675" s="161"/>
      <c r="BW675" s="161"/>
      <c r="BX675" s="161"/>
      <c r="BY675" s="161"/>
      <c r="BZ675" s="161"/>
      <c r="CA675" s="161"/>
      <c r="CB675" s="161"/>
      <c r="CC675" s="161"/>
      <c r="CD675" s="161"/>
      <c r="CE675" s="161"/>
      <c r="CF675" s="161"/>
      <c r="CG675" s="161"/>
      <c r="CH675" s="161"/>
      <c r="CI675" s="161"/>
      <c r="CJ675" s="161"/>
      <c r="CK675" s="161"/>
      <c r="CL675" s="161"/>
      <c r="CM675" s="161"/>
      <c r="CN675" s="161"/>
      <c r="CO675" s="161"/>
      <c r="CP675" s="161"/>
    </row>
    <row r="676" spans="15:94" x14ac:dyDescent="0.3">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61"/>
      <c r="BK676" s="161"/>
      <c r="BL676" s="161"/>
      <c r="BM676" s="161"/>
      <c r="BN676" s="161"/>
      <c r="BO676" s="161"/>
      <c r="BP676" s="161"/>
      <c r="BQ676" s="161"/>
      <c r="BR676" s="161"/>
      <c r="BS676" s="161"/>
      <c r="BT676" s="161"/>
      <c r="BU676" s="161"/>
      <c r="BV676" s="161"/>
      <c r="BW676" s="161"/>
      <c r="BX676" s="161"/>
      <c r="BY676" s="161"/>
      <c r="BZ676" s="161"/>
      <c r="CA676" s="161"/>
      <c r="CB676" s="161"/>
      <c r="CC676" s="161"/>
      <c r="CD676" s="161"/>
      <c r="CE676" s="161"/>
      <c r="CF676" s="161"/>
      <c r="CG676" s="161"/>
      <c r="CH676" s="161"/>
      <c r="CI676" s="161"/>
      <c r="CJ676" s="161"/>
      <c r="CK676" s="161"/>
      <c r="CL676" s="161"/>
      <c r="CM676" s="161"/>
      <c r="CN676" s="161"/>
      <c r="CO676" s="161"/>
      <c r="CP676" s="161"/>
    </row>
    <row r="677" spans="15:94" x14ac:dyDescent="0.3">
      <c r="O677" s="2" t="str">
        <f>Lists!$B$10</f>
        <v>Option 6</v>
      </c>
      <c r="P677" s="161">
        <f>((SUMIF($E$224:$E$427,$O677,P$224:P$427)-SUMIF($E$14:$E$217,$O677,P$14:P$217))*'Discount Factors'!P$15)-P$653</f>
        <v>0</v>
      </c>
      <c r="Q677" s="161">
        <f>((SUMIF($E$224:$E$427,$O677,Q$224:Q$427)-SUMIF($E$14:$E$217,$O677,Q$14:Q$217))*'Discount Factors'!Q$15)-Q$653</f>
        <v>0</v>
      </c>
      <c r="R677" s="161">
        <f>((SUMIF($E$224:$E$427,$O677,R$224:R$427)-SUMIF($E$14:$E$217,$O677,R$14:R$217))*'Discount Factors'!R$15)-R$653</f>
        <v>0</v>
      </c>
      <c r="S677" s="161">
        <f>((SUMIF($E$224:$E$427,$O677,S$224:S$427)-SUMIF($E$14:$E$217,$O677,S$14:S$217))*'Discount Factors'!S$15)-S$653</f>
        <v>0</v>
      </c>
      <c r="T677" s="161">
        <f>((SUMIF($E$224:$E$427,$O677,T$224:T$427)-SUMIF($E$14:$E$217,$O677,T$14:T$217))*'Discount Factors'!T$15)-T$653</f>
        <v>0</v>
      </c>
      <c r="U677" s="161">
        <f>((SUMIF($E$224:$E$427,$O677,U$224:U$427)-SUMIF($E$14:$E$217,$O677,U$14:U$217))*'Discount Factors'!U$15)-U$653</f>
        <v>0</v>
      </c>
      <c r="V677" s="161">
        <f>((SUMIF($E$224:$E$427,$O677,V$224:V$427)-SUMIF($E$14:$E$217,$O677,V$14:V$217))*'Discount Factors'!V$15)-V$653</f>
        <v>0</v>
      </c>
      <c r="W677" s="161">
        <f>((SUMIF($E$224:$E$427,$O677,W$224:W$427)-SUMIF($E$14:$E$217,$O677,W$14:W$217))*'Discount Factors'!W$15)-W$653</f>
        <v>0</v>
      </c>
      <c r="X677" s="161">
        <f>((SUMIF($E$224:$E$427,$O677,X$224:X$427)-SUMIF($E$14:$E$217,$O677,X$14:X$217))*'Discount Factors'!X$15)-X$653</f>
        <v>0</v>
      </c>
      <c r="Y677" s="161">
        <f>((SUMIF($E$224:$E$427,$O677,Y$224:Y$427)-SUMIF($E$14:$E$217,$O677,Y$14:Y$217))*'Discount Factors'!Y$15)-Y$653</f>
        <v>0</v>
      </c>
      <c r="Z677" s="161">
        <f>((SUMIF($E$224:$E$427,$O677,Z$224:Z$427)-SUMIF($E$14:$E$217,$O677,Z$14:Z$217))*'Discount Factors'!Z$15)-Z$653</f>
        <v>0</v>
      </c>
      <c r="AA677" s="161">
        <f>((SUMIF($E$224:$E$427,$O677,AA$224:AA$427)-SUMIF($E$14:$E$217,$O677,AA$14:AA$217))*'Discount Factors'!AA$15)-AA$653</f>
        <v>0</v>
      </c>
      <c r="AB677" s="161">
        <f>((SUMIF($E$224:$E$427,$O677,AB$224:AB$427)-SUMIF($E$14:$E$217,$O677,AB$14:AB$217))*'Discount Factors'!AB$15)-AB$653</f>
        <v>0</v>
      </c>
      <c r="AC677" s="161">
        <f>((SUMIF($E$224:$E$427,$O677,AC$224:AC$427)-SUMIF($E$14:$E$217,$O677,AC$14:AC$217))*'Discount Factors'!AC$15)-AC$653</f>
        <v>0</v>
      </c>
      <c r="AD677" s="161">
        <f>((SUMIF($E$224:$E$427,$O677,AD$224:AD$427)-SUMIF($E$14:$E$217,$O677,AD$14:AD$217))*'Discount Factors'!AD$15)-AD$653</f>
        <v>0</v>
      </c>
      <c r="AE677" s="161">
        <f>((SUMIF($E$224:$E$427,$O677,AE$224:AE$427)-SUMIF($E$14:$E$217,$O677,AE$14:AE$217))*'Discount Factors'!AE$15)-AE$653</f>
        <v>0</v>
      </c>
      <c r="AF677" s="161">
        <f>((SUMIF($E$224:$E$427,$O677,AF$224:AF$427)-SUMIF($E$14:$E$217,$O677,AF$14:AF$217))*'Discount Factors'!AF$15)-AF$653</f>
        <v>0</v>
      </c>
      <c r="AG677" s="161">
        <f>((SUMIF($E$224:$E$427,$O677,AG$224:AG$427)-SUMIF($E$14:$E$217,$O677,AG$14:AG$217))*'Discount Factors'!AG$15)-AG$653</f>
        <v>0</v>
      </c>
      <c r="AH677" s="161">
        <f>((SUMIF($E$224:$E$427,$O677,AH$224:AH$427)-SUMIF($E$14:$E$217,$O677,AH$14:AH$217))*'Discount Factors'!AH$15)-AH$653</f>
        <v>0</v>
      </c>
      <c r="AI677" s="161">
        <f>((SUMIF($E$224:$E$427,$O677,AI$224:AI$427)-SUMIF($E$14:$E$217,$O677,AI$14:AI$217))*'Discount Factors'!AI$15)-AI$653</f>
        <v>0</v>
      </c>
      <c r="AJ677" s="161">
        <f>((SUMIF($E$224:$E$427,$O677,AJ$224:AJ$427)-SUMIF($E$14:$E$217,$O677,AJ$14:AJ$217))*'Discount Factors'!AJ$15)-AJ$653</f>
        <v>0</v>
      </c>
      <c r="AK677" s="161">
        <f>((SUMIF($E$224:$E$427,$O677,AK$224:AK$427)-SUMIF($E$14:$E$217,$O677,AK$14:AK$217))*'Discount Factors'!AK$15)-AK$653</f>
        <v>0</v>
      </c>
      <c r="AL677" s="161">
        <f>((SUMIF($E$224:$E$427,$O677,AL$224:AL$427)-SUMIF($E$14:$E$217,$O677,AL$14:AL$217))*'Discount Factors'!AL$15)-AL$653</f>
        <v>0</v>
      </c>
      <c r="AM677" s="161">
        <f>((SUMIF($E$224:$E$427,$O677,AM$224:AM$427)-SUMIF($E$14:$E$217,$O677,AM$14:AM$217))*'Discount Factors'!AM$15)-AM$653</f>
        <v>0</v>
      </c>
      <c r="AN677" s="161">
        <f>((SUMIF($E$224:$E$427,$O677,AN$224:AN$427)-SUMIF($E$14:$E$217,$O677,AN$14:AN$217))*'Discount Factors'!AN$15)-AN$653</f>
        <v>0</v>
      </c>
      <c r="AO677" s="161">
        <f>((SUMIF($E$224:$E$427,$O677,AO$224:AO$427)-SUMIF($E$14:$E$217,$O677,AO$14:AO$217))*'Discount Factors'!AO$15)-AO$653</f>
        <v>0</v>
      </c>
      <c r="AP677" s="161">
        <f>((SUMIF($E$224:$E$427,$O677,AP$224:AP$427)-SUMIF($E$14:$E$217,$O677,AP$14:AP$217))*'Discount Factors'!AP$15)-AP$653</f>
        <v>0</v>
      </c>
      <c r="AQ677" s="161">
        <f>((SUMIF($E$224:$E$427,$O677,AQ$224:AQ$427)-SUMIF($E$14:$E$217,$O677,AQ$14:AQ$217))*'Discount Factors'!AQ$15)-AQ$653</f>
        <v>0</v>
      </c>
      <c r="AR677" s="161">
        <f>((SUMIF($E$224:$E$427,$O677,AR$224:AR$427)-SUMIF($E$14:$E$217,$O677,AR$14:AR$217))*'Discount Factors'!AR$15)-AR$653</f>
        <v>0</v>
      </c>
      <c r="AS677" s="161">
        <f>((SUMIF($E$224:$E$427,$O677,AS$224:AS$427)-SUMIF($E$14:$E$217,$O677,AS$14:AS$217))*'Discount Factors'!AS$15)-AS$653</f>
        <v>0</v>
      </c>
      <c r="AT677" s="161">
        <f>((SUMIF($E$224:$E$427,$O677,AT$224:AT$427)-SUMIF($E$14:$E$217,$O677,AT$14:AT$217))*'Discount Factors'!AT$15)-AT$653</f>
        <v>0</v>
      </c>
      <c r="AU677" s="161">
        <f>((SUMIF($E$224:$E$427,$O677,AU$224:AU$427)-SUMIF($E$14:$E$217,$O677,AU$14:AU$217))*'Discount Factors'!AU$15)-AU$653</f>
        <v>0</v>
      </c>
      <c r="AV677" s="161">
        <f>((SUMIF($E$224:$E$427,$O677,AV$224:AV$427)-SUMIF($E$14:$E$217,$O677,AV$14:AV$217))*'Discount Factors'!AV$15)-AV$653</f>
        <v>0</v>
      </c>
      <c r="AW677" s="161">
        <f>((SUMIF($E$224:$E$427,$O677,AW$224:AW$427)-SUMIF($E$14:$E$217,$O677,AW$14:AW$217))*'Discount Factors'!AW$15)-AW$653</f>
        <v>0</v>
      </c>
      <c r="AX677" s="161">
        <f>((SUMIF($E$224:$E$427,$O677,AX$224:AX$427)-SUMIF($E$14:$E$217,$O677,AX$14:AX$217))*'Discount Factors'!AX$15)-AX$653</f>
        <v>0</v>
      </c>
      <c r="AY677" s="161">
        <f>((SUMIF($E$224:$E$427,$O677,AY$224:AY$427)-SUMIF($E$14:$E$217,$O677,AY$14:AY$217))*'Discount Factors'!AY$15)-AY$653</f>
        <v>0</v>
      </c>
      <c r="AZ677" s="161">
        <f>((SUMIF($E$224:$E$427,$O677,AZ$224:AZ$427)-SUMIF($E$14:$E$217,$O677,AZ$14:AZ$217))*'Discount Factors'!AZ$15)-AZ$653</f>
        <v>0</v>
      </c>
      <c r="BA677" s="161">
        <f>((SUMIF($E$224:$E$427,$O677,BA$224:BA$427)-SUMIF($E$14:$E$217,$O677,BA$14:BA$217))*'Discount Factors'!BA$15)-BA$653</f>
        <v>0</v>
      </c>
      <c r="BB677" s="161">
        <f>((SUMIF($E$224:$E$427,$O677,BB$224:BB$427)-SUMIF($E$14:$E$217,$O677,BB$14:BB$217))*'Discount Factors'!BB$15)-BB$653</f>
        <v>0</v>
      </c>
      <c r="BC677" s="161">
        <f>((SUMIF($E$224:$E$427,$O677,BC$224:BC$427)-SUMIF($E$14:$E$217,$O677,BC$14:BC$217))*'Discount Factors'!BC$15)-BC$653</f>
        <v>0</v>
      </c>
      <c r="BD677" s="161">
        <f>((SUMIF($E$224:$E$427,$O677,BD$224:BD$427)-SUMIF($E$14:$E$217,$O677,BD$14:BD$217))*'Discount Factors'!BD$15)-BD$653</f>
        <v>0</v>
      </c>
      <c r="BE677" s="161">
        <f>((SUMIF($E$224:$E$427,$O677,BE$224:BE$427)-SUMIF($E$14:$E$217,$O677,BE$14:BE$217))*'Discount Factors'!BE$15)-BE$653</f>
        <v>0</v>
      </c>
      <c r="BF677" s="161">
        <f>((SUMIF($E$224:$E$427,$O677,BF$224:BF$427)-SUMIF($E$14:$E$217,$O677,BF$14:BF$217))*'Discount Factors'!BF$15)-BF$653</f>
        <v>0</v>
      </c>
      <c r="BG677" s="161">
        <f>((SUMIF($E$224:$E$427,$O677,BG$224:BG$427)-SUMIF($E$14:$E$217,$O677,BG$14:BG$217))*'Discount Factors'!BG$15)-BG$653</f>
        <v>0</v>
      </c>
      <c r="BH677" s="161">
        <f>((SUMIF($E$224:$E$427,$O677,BH$224:BH$427)-SUMIF($E$14:$E$217,$O677,BH$14:BH$217))*'Discount Factors'!BH$15)-BH$653</f>
        <v>0</v>
      </c>
      <c r="BI677" s="161">
        <f>((SUMIF($E$224:$E$427,$O677,BI$224:BI$427)-SUMIF($E$14:$E$217,$O677,BI$14:BI$217))*'Discount Factors'!BI$15)-BI$653</f>
        <v>0</v>
      </c>
      <c r="BJ677" s="161">
        <f>((SUMIF($E$224:$E$427,$O677,BJ$224:BJ$427)-SUMIF($E$14:$E$217,$O677,BJ$14:BJ$217))*'Discount Factors'!BJ$15)-BJ$653</f>
        <v>0</v>
      </c>
      <c r="BK677" s="161">
        <f>((SUMIF($E$224:$E$427,$O677,BK$224:BK$427)-SUMIF($E$14:$E$217,$O677,BK$14:BK$217))*'Discount Factors'!BK$15)-BK$653</f>
        <v>0</v>
      </c>
      <c r="BL677" s="161">
        <f>((SUMIF($E$224:$E$427,$O677,BL$224:BL$427)-SUMIF($E$14:$E$217,$O677,BL$14:BL$217))*'Discount Factors'!BL$15)-BL$653</f>
        <v>0</v>
      </c>
      <c r="BM677" s="161">
        <f>((SUMIF($E$224:$E$427,$O677,BM$224:BM$427)-SUMIF($E$14:$E$217,$O677,BM$14:BM$217))*'Discount Factors'!BM$15)-BM$653</f>
        <v>0</v>
      </c>
      <c r="BN677" s="161">
        <f>((SUMIF($E$224:$E$427,$O677,BN$224:BN$427)-SUMIF($E$14:$E$217,$O677,BN$14:BN$217))*'Discount Factors'!BN$15)-BN$653</f>
        <v>0</v>
      </c>
      <c r="BO677" s="161">
        <f>((SUMIF($E$224:$E$427,$O677,BO$224:BO$427)-SUMIF($E$14:$E$217,$O677,BO$14:BO$217))*'Discount Factors'!BO$15)-BO$653</f>
        <v>0</v>
      </c>
      <c r="BP677" s="161">
        <f>((SUMIF($E$224:$E$427,$O677,BP$224:BP$427)-SUMIF($E$14:$E$217,$O677,BP$14:BP$217))*'Discount Factors'!BP$15)-BP$653</f>
        <v>0</v>
      </c>
      <c r="BQ677" s="161">
        <f>((SUMIF($E$224:$E$427,$O677,BQ$224:BQ$427)-SUMIF($E$14:$E$217,$O677,BQ$14:BQ$217))*'Discount Factors'!BQ$15)-BQ$653</f>
        <v>0</v>
      </c>
      <c r="BR677" s="161">
        <f>((SUMIF($E$224:$E$427,$O677,BR$224:BR$427)-SUMIF($E$14:$E$217,$O677,BR$14:BR$217))*'Discount Factors'!BR$15)-BR$653</f>
        <v>0</v>
      </c>
      <c r="BS677" s="161">
        <f>((SUMIF($E$224:$E$427,$O677,BS$224:BS$427)-SUMIF($E$14:$E$217,$O677,BS$14:BS$217))*'Discount Factors'!BS$15)-BS$653</f>
        <v>0</v>
      </c>
      <c r="BT677" s="161">
        <f>((SUMIF($E$224:$E$427,$O677,BT$224:BT$427)-SUMIF($E$14:$E$217,$O677,BT$14:BT$217))*'Discount Factors'!BT$15)-BT$653</f>
        <v>0</v>
      </c>
      <c r="BU677" s="161">
        <f>((SUMIF($E$224:$E$427,$O677,BU$224:BU$427)-SUMIF($E$14:$E$217,$O677,BU$14:BU$217))*'Discount Factors'!BU$15)-BU$653</f>
        <v>0</v>
      </c>
      <c r="BV677" s="161">
        <f>((SUMIF($E$224:$E$427,$O677,BV$224:BV$427)-SUMIF($E$14:$E$217,$O677,BV$14:BV$217))*'Discount Factors'!BV$15)-BV$653</f>
        <v>0</v>
      </c>
      <c r="BW677" s="161">
        <f>((SUMIF($E$224:$E$427,$O677,BW$224:BW$427)-SUMIF($E$14:$E$217,$O677,BW$14:BW$217))*'Discount Factors'!BW$15)-BW$653</f>
        <v>0</v>
      </c>
      <c r="BX677" s="161">
        <f>((SUMIF($E$224:$E$427,$O677,BX$224:BX$427)-SUMIF($E$14:$E$217,$O677,BX$14:BX$217))*'Discount Factors'!BX$15)-BX$653</f>
        <v>0</v>
      </c>
      <c r="BY677" s="161">
        <f>((SUMIF($E$224:$E$427,$O677,BY$224:BY$427)-SUMIF($E$14:$E$217,$O677,BY$14:BY$217))*'Discount Factors'!BY$15)-BY$653</f>
        <v>0</v>
      </c>
      <c r="BZ677" s="161">
        <f>((SUMIF($E$224:$E$427,$O677,BZ$224:BZ$427)-SUMIF($E$14:$E$217,$O677,BZ$14:BZ$217))*'Discount Factors'!BZ$15)-BZ$653</f>
        <v>0</v>
      </c>
      <c r="CA677" s="161">
        <f>((SUMIF($E$224:$E$427,$O677,CA$224:CA$427)-SUMIF($E$14:$E$217,$O677,CA$14:CA$217))*'Discount Factors'!CA$15)-CA$653</f>
        <v>0</v>
      </c>
      <c r="CB677" s="161">
        <f>((SUMIF($E$224:$E$427,$O677,CB$224:CB$427)-SUMIF($E$14:$E$217,$O677,CB$14:CB$217))*'Discount Factors'!CB$15)-CB$653</f>
        <v>0</v>
      </c>
      <c r="CC677" s="161">
        <f>((SUMIF($E$224:$E$427,$O677,CC$224:CC$427)-SUMIF($E$14:$E$217,$O677,CC$14:CC$217))*'Discount Factors'!CC$15)-CC$653</f>
        <v>0</v>
      </c>
      <c r="CD677" s="161">
        <f>((SUMIF($E$224:$E$427,$O677,CD$224:CD$427)-SUMIF($E$14:$E$217,$O677,CD$14:CD$217))*'Discount Factors'!CD$15)-CD$653</f>
        <v>0</v>
      </c>
      <c r="CE677" s="161">
        <f>((SUMIF($E$224:$E$427,$O677,CE$224:CE$427)-SUMIF($E$14:$E$217,$O677,CE$14:CE$217))*'Discount Factors'!CE$15)-CE$653</f>
        <v>0</v>
      </c>
      <c r="CF677" s="161">
        <f>((SUMIF($E$224:$E$427,$O677,CF$224:CF$427)-SUMIF($E$14:$E$217,$O677,CF$14:CF$217))*'Discount Factors'!CF$15)-CF$653</f>
        <v>0</v>
      </c>
      <c r="CG677" s="161">
        <f>((SUMIF($E$224:$E$427,$O677,CG$224:CG$427)-SUMIF($E$14:$E$217,$O677,CG$14:CG$217))*'Discount Factors'!CG$15)-CG$653</f>
        <v>0</v>
      </c>
      <c r="CH677" s="161">
        <f>((SUMIF($E$224:$E$427,$O677,CH$224:CH$427)-SUMIF($E$14:$E$217,$O677,CH$14:CH$217))*'Discount Factors'!CH$15)-CH$653</f>
        <v>0</v>
      </c>
      <c r="CI677" s="161">
        <f>((SUMIF($E$224:$E$427,$O677,CI$224:CI$427)-SUMIF($E$14:$E$217,$O677,CI$14:CI$217))*'Discount Factors'!CI$15)-CI$653</f>
        <v>0</v>
      </c>
      <c r="CJ677" s="161">
        <f>((SUMIF($E$224:$E$427,$O677,CJ$224:CJ$427)-SUMIF($E$14:$E$217,$O677,CJ$14:CJ$217))*'Discount Factors'!CJ$15)-CJ$653</f>
        <v>0</v>
      </c>
      <c r="CK677" s="161">
        <f>((SUMIF($E$224:$E$427,$O677,CK$224:CK$427)-SUMIF($E$14:$E$217,$O677,CK$14:CK$217))*'Discount Factors'!CK$15)-CK$653</f>
        <v>0</v>
      </c>
      <c r="CL677" s="161">
        <f>((SUMIF($E$224:$E$427,$O677,CL$224:CL$427)-SUMIF($E$14:$E$217,$O677,CL$14:CL$217))*'Discount Factors'!CL$15)-CL$653</f>
        <v>0</v>
      </c>
      <c r="CM677" s="161">
        <f>((SUMIF($E$224:$E$427,$O677,CM$224:CM$427)-SUMIF($E$14:$E$217,$O677,CM$14:CM$217))*'Discount Factors'!CM$15)-CM$653</f>
        <v>0</v>
      </c>
      <c r="CN677" s="161">
        <f>((SUMIF($E$224:$E$427,$O677,CN$224:CN$427)-SUMIF($E$14:$E$217,$O677,CN$14:CN$217))*'Discount Factors'!CN$15)-CN$653</f>
        <v>0</v>
      </c>
      <c r="CO677" s="161">
        <f>((SUMIF($E$224:$E$427,$O677,CO$224:CO$427)-SUMIF($E$14:$E$217,$O677,CO$14:CO$217))*'Discount Factors'!CO$15)-CO$653</f>
        <v>0</v>
      </c>
      <c r="CP677" s="161">
        <f>((SUMIF($E$224:$E$427,$O677,CP$224:CP$427)-SUMIF($E$14:$E$217,$O677,CP$14:CP$217))*'Discount Factors'!CP$15)-CP$653</f>
        <v>0</v>
      </c>
    </row>
    <row r="678" spans="15:94" x14ac:dyDescent="0.3">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c r="BA678" s="161"/>
      <c r="BB678" s="161"/>
      <c r="BC678" s="161"/>
      <c r="BD678" s="161"/>
      <c r="BE678" s="161"/>
      <c r="BF678" s="161"/>
      <c r="BG678" s="161"/>
      <c r="BH678" s="161"/>
      <c r="BI678" s="161"/>
      <c r="BJ678" s="161"/>
      <c r="BK678" s="161"/>
      <c r="BL678" s="161"/>
      <c r="BM678" s="161"/>
      <c r="BN678" s="161"/>
      <c r="BO678" s="161"/>
      <c r="BP678" s="161"/>
      <c r="BQ678" s="161"/>
      <c r="BR678" s="161"/>
      <c r="BS678" s="161"/>
      <c r="BT678" s="161"/>
      <c r="BU678" s="161"/>
      <c r="BV678" s="161"/>
      <c r="BW678" s="161"/>
      <c r="BX678" s="161"/>
      <c r="BY678" s="161"/>
      <c r="BZ678" s="161"/>
      <c r="CA678" s="161"/>
      <c r="CB678" s="161"/>
      <c r="CC678" s="161"/>
      <c r="CD678" s="161"/>
      <c r="CE678" s="161"/>
      <c r="CF678" s="161"/>
      <c r="CG678" s="161"/>
      <c r="CH678" s="161"/>
      <c r="CI678" s="161"/>
      <c r="CJ678" s="161"/>
      <c r="CK678" s="161"/>
      <c r="CL678" s="161"/>
      <c r="CM678" s="161"/>
      <c r="CN678" s="161"/>
      <c r="CO678" s="161"/>
      <c r="CP678" s="161"/>
    </row>
    <row r="679" spans="15:94" x14ac:dyDescent="0.3">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c r="BA679" s="161"/>
      <c r="BB679" s="161"/>
      <c r="BC679" s="161"/>
      <c r="BD679" s="161"/>
      <c r="BE679" s="161"/>
      <c r="BF679" s="161"/>
      <c r="BG679" s="161"/>
      <c r="BH679" s="161"/>
      <c r="BI679" s="161"/>
      <c r="BJ679" s="161"/>
      <c r="BK679" s="161"/>
      <c r="BL679" s="161"/>
      <c r="BM679" s="161"/>
      <c r="BN679" s="161"/>
      <c r="BO679" s="161"/>
      <c r="BP679" s="161"/>
      <c r="BQ679" s="161"/>
      <c r="BR679" s="161"/>
      <c r="BS679" s="161"/>
      <c r="BT679" s="161"/>
      <c r="BU679" s="161"/>
      <c r="BV679" s="161"/>
      <c r="BW679" s="161"/>
      <c r="BX679" s="161"/>
      <c r="BY679" s="161"/>
      <c r="BZ679" s="161"/>
      <c r="CA679" s="161"/>
      <c r="CB679" s="161"/>
      <c r="CC679" s="161"/>
      <c r="CD679" s="161"/>
      <c r="CE679" s="161"/>
      <c r="CF679" s="161"/>
      <c r="CG679" s="161"/>
      <c r="CH679" s="161"/>
      <c r="CI679" s="161"/>
      <c r="CJ679" s="161"/>
      <c r="CK679" s="161"/>
      <c r="CL679" s="161"/>
      <c r="CM679" s="161"/>
      <c r="CN679" s="161"/>
      <c r="CO679" s="161"/>
      <c r="CP679" s="161"/>
    </row>
    <row r="680" spans="15:94" x14ac:dyDescent="0.3">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c r="BA680" s="161"/>
      <c r="BB680" s="161"/>
      <c r="BC680" s="161"/>
      <c r="BD680" s="161"/>
      <c r="BE680" s="161"/>
      <c r="BF680" s="161"/>
      <c r="BG680" s="161"/>
      <c r="BH680" s="161"/>
      <c r="BI680" s="161"/>
      <c r="BJ680" s="161"/>
      <c r="BK680" s="161"/>
      <c r="BL680" s="161"/>
      <c r="BM680" s="161"/>
      <c r="BN680" s="161"/>
      <c r="BO680" s="161"/>
      <c r="BP680" s="161"/>
      <c r="BQ680" s="161"/>
      <c r="BR680" s="161"/>
      <c r="BS680" s="161"/>
      <c r="BT680" s="161"/>
      <c r="BU680" s="161"/>
      <c r="BV680" s="161"/>
      <c r="BW680" s="161"/>
      <c r="BX680" s="161"/>
      <c r="BY680" s="161"/>
      <c r="BZ680" s="161"/>
      <c r="CA680" s="161"/>
      <c r="CB680" s="161"/>
      <c r="CC680" s="161"/>
      <c r="CD680" s="161"/>
      <c r="CE680" s="161"/>
      <c r="CF680" s="161"/>
      <c r="CG680" s="161"/>
      <c r="CH680" s="161"/>
      <c r="CI680" s="161"/>
      <c r="CJ680" s="161"/>
      <c r="CK680" s="161"/>
      <c r="CL680" s="161"/>
      <c r="CM680" s="161"/>
      <c r="CN680" s="161"/>
      <c r="CO680" s="161"/>
      <c r="CP680" s="161"/>
    </row>
    <row r="681" spans="15:94" x14ac:dyDescent="0.3">
      <c r="O681" s="2" t="str">
        <f>Lists!$B$11</f>
        <v>Option 7</v>
      </c>
      <c r="P681" s="161">
        <f>((SUMIF($E$224:$E$427,$O681,P$224:P$427)-SUMIF($E$14:$E$217,$O681,P$14:P$217))*'Discount Factors'!P$15)-P$653</f>
        <v>0</v>
      </c>
      <c r="Q681" s="161">
        <f>((SUMIF($E$224:$E$427,$O681,Q$224:Q$427)-SUMIF($E$14:$E$217,$O681,Q$14:Q$217))*'Discount Factors'!Q$15)-Q$653</f>
        <v>0</v>
      </c>
      <c r="R681" s="161">
        <f>((SUMIF($E$224:$E$427,$O681,R$224:R$427)-SUMIF($E$14:$E$217,$O681,R$14:R$217))*'Discount Factors'!R$15)-R$653</f>
        <v>0</v>
      </c>
      <c r="S681" s="161">
        <f>((SUMIF($E$224:$E$427,$O681,S$224:S$427)-SUMIF($E$14:$E$217,$O681,S$14:S$217))*'Discount Factors'!S$15)-S$653</f>
        <v>0</v>
      </c>
      <c r="T681" s="161">
        <f>((SUMIF($E$224:$E$427,$O681,T$224:T$427)-SUMIF($E$14:$E$217,$O681,T$14:T$217))*'Discount Factors'!T$15)-T$653</f>
        <v>0</v>
      </c>
      <c r="U681" s="161">
        <f>((SUMIF($E$224:$E$427,$O681,U$224:U$427)-SUMIF($E$14:$E$217,$O681,U$14:U$217))*'Discount Factors'!U$15)-U$653</f>
        <v>0</v>
      </c>
      <c r="V681" s="161">
        <f>((SUMIF($E$224:$E$427,$O681,V$224:V$427)-SUMIF($E$14:$E$217,$O681,V$14:V$217))*'Discount Factors'!V$15)-V$653</f>
        <v>0</v>
      </c>
      <c r="W681" s="161">
        <f>((SUMIF($E$224:$E$427,$O681,W$224:W$427)-SUMIF($E$14:$E$217,$O681,W$14:W$217))*'Discount Factors'!W$15)-W$653</f>
        <v>0</v>
      </c>
      <c r="X681" s="161">
        <f>((SUMIF($E$224:$E$427,$O681,X$224:X$427)-SUMIF($E$14:$E$217,$O681,X$14:X$217))*'Discount Factors'!X$15)-X$653</f>
        <v>0</v>
      </c>
      <c r="Y681" s="161">
        <f>((SUMIF($E$224:$E$427,$O681,Y$224:Y$427)-SUMIF($E$14:$E$217,$O681,Y$14:Y$217))*'Discount Factors'!Y$15)-Y$653</f>
        <v>0</v>
      </c>
      <c r="Z681" s="161">
        <f>((SUMIF($E$224:$E$427,$O681,Z$224:Z$427)-SUMIF($E$14:$E$217,$O681,Z$14:Z$217))*'Discount Factors'!Z$15)-Z$653</f>
        <v>0</v>
      </c>
      <c r="AA681" s="161">
        <f>((SUMIF($E$224:$E$427,$O681,AA$224:AA$427)-SUMIF($E$14:$E$217,$O681,AA$14:AA$217))*'Discount Factors'!AA$15)-AA$653</f>
        <v>0</v>
      </c>
      <c r="AB681" s="161">
        <f>((SUMIF($E$224:$E$427,$O681,AB$224:AB$427)-SUMIF($E$14:$E$217,$O681,AB$14:AB$217))*'Discount Factors'!AB$15)-AB$653</f>
        <v>0</v>
      </c>
      <c r="AC681" s="161">
        <f>((SUMIF($E$224:$E$427,$O681,AC$224:AC$427)-SUMIF($E$14:$E$217,$O681,AC$14:AC$217))*'Discount Factors'!AC$15)-AC$653</f>
        <v>0</v>
      </c>
      <c r="AD681" s="161">
        <f>((SUMIF($E$224:$E$427,$O681,AD$224:AD$427)-SUMIF($E$14:$E$217,$O681,AD$14:AD$217))*'Discount Factors'!AD$15)-AD$653</f>
        <v>0</v>
      </c>
      <c r="AE681" s="161">
        <f>((SUMIF($E$224:$E$427,$O681,AE$224:AE$427)-SUMIF($E$14:$E$217,$O681,AE$14:AE$217))*'Discount Factors'!AE$15)-AE$653</f>
        <v>0</v>
      </c>
      <c r="AF681" s="161">
        <f>((SUMIF($E$224:$E$427,$O681,AF$224:AF$427)-SUMIF($E$14:$E$217,$O681,AF$14:AF$217))*'Discount Factors'!AF$15)-AF$653</f>
        <v>0</v>
      </c>
      <c r="AG681" s="161">
        <f>((SUMIF($E$224:$E$427,$O681,AG$224:AG$427)-SUMIF($E$14:$E$217,$O681,AG$14:AG$217))*'Discount Factors'!AG$15)-AG$653</f>
        <v>0</v>
      </c>
      <c r="AH681" s="161">
        <f>((SUMIF($E$224:$E$427,$O681,AH$224:AH$427)-SUMIF($E$14:$E$217,$O681,AH$14:AH$217))*'Discount Factors'!AH$15)-AH$653</f>
        <v>0</v>
      </c>
      <c r="AI681" s="161">
        <f>((SUMIF($E$224:$E$427,$O681,AI$224:AI$427)-SUMIF($E$14:$E$217,$O681,AI$14:AI$217))*'Discount Factors'!AI$15)-AI$653</f>
        <v>0</v>
      </c>
      <c r="AJ681" s="161">
        <f>((SUMIF($E$224:$E$427,$O681,AJ$224:AJ$427)-SUMIF($E$14:$E$217,$O681,AJ$14:AJ$217))*'Discount Factors'!AJ$15)-AJ$653</f>
        <v>0</v>
      </c>
      <c r="AK681" s="161">
        <f>((SUMIF($E$224:$E$427,$O681,AK$224:AK$427)-SUMIF($E$14:$E$217,$O681,AK$14:AK$217))*'Discount Factors'!AK$15)-AK$653</f>
        <v>0</v>
      </c>
      <c r="AL681" s="161">
        <f>((SUMIF($E$224:$E$427,$O681,AL$224:AL$427)-SUMIF($E$14:$E$217,$O681,AL$14:AL$217))*'Discount Factors'!AL$15)-AL$653</f>
        <v>0</v>
      </c>
      <c r="AM681" s="161">
        <f>((SUMIF($E$224:$E$427,$O681,AM$224:AM$427)-SUMIF($E$14:$E$217,$O681,AM$14:AM$217))*'Discount Factors'!AM$15)-AM$653</f>
        <v>0</v>
      </c>
      <c r="AN681" s="161">
        <f>((SUMIF($E$224:$E$427,$O681,AN$224:AN$427)-SUMIF($E$14:$E$217,$O681,AN$14:AN$217))*'Discount Factors'!AN$15)-AN$653</f>
        <v>0</v>
      </c>
      <c r="AO681" s="161">
        <f>((SUMIF($E$224:$E$427,$O681,AO$224:AO$427)-SUMIF($E$14:$E$217,$O681,AO$14:AO$217))*'Discount Factors'!AO$15)-AO$653</f>
        <v>0</v>
      </c>
      <c r="AP681" s="161">
        <f>((SUMIF($E$224:$E$427,$O681,AP$224:AP$427)-SUMIF($E$14:$E$217,$O681,AP$14:AP$217))*'Discount Factors'!AP$15)-AP$653</f>
        <v>0</v>
      </c>
      <c r="AQ681" s="161">
        <f>((SUMIF($E$224:$E$427,$O681,AQ$224:AQ$427)-SUMIF($E$14:$E$217,$O681,AQ$14:AQ$217))*'Discount Factors'!AQ$15)-AQ$653</f>
        <v>0</v>
      </c>
      <c r="AR681" s="161">
        <f>((SUMIF($E$224:$E$427,$O681,AR$224:AR$427)-SUMIF($E$14:$E$217,$O681,AR$14:AR$217))*'Discount Factors'!AR$15)-AR$653</f>
        <v>0</v>
      </c>
      <c r="AS681" s="161">
        <f>((SUMIF($E$224:$E$427,$O681,AS$224:AS$427)-SUMIF($E$14:$E$217,$O681,AS$14:AS$217))*'Discount Factors'!AS$15)-AS$653</f>
        <v>0</v>
      </c>
      <c r="AT681" s="161">
        <f>((SUMIF($E$224:$E$427,$O681,AT$224:AT$427)-SUMIF($E$14:$E$217,$O681,AT$14:AT$217))*'Discount Factors'!AT$15)-AT$653</f>
        <v>0</v>
      </c>
      <c r="AU681" s="161">
        <f>((SUMIF($E$224:$E$427,$O681,AU$224:AU$427)-SUMIF($E$14:$E$217,$O681,AU$14:AU$217))*'Discount Factors'!AU$15)-AU$653</f>
        <v>0</v>
      </c>
      <c r="AV681" s="161">
        <f>((SUMIF($E$224:$E$427,$O681,AV$224:AV$427)-SUMIF($E$14:$E$217,$O681,AV$14:AV$217))*'Discount Factors'!AV$15)-AV$653</f>
        <v>0</v>
      </c>
      <c r="AW681" s="161">
        <f>((SUMIF($E$224:$E$427,$O681,AW$224:AW$427)-SUMIF($E$14:$E$217,$O681,AW$14:AW$217))*'Discount Factors'!AW$15)-AW$653</f>
        <v>0</v>
      </c>
      <c r="AX681" s="161">
        <f>((SUMIF($E$224:$E$427,$O681,AX$224:AX$427)-SUMIF($E$14:$E$217,$O681,AX$14:AX$217))*'Discount Factors'!AX$15)-AX$653</f>
        <v>0</v>
      </c>
      <c r="AY681" s="161">
        <f>((SUMIF($E$224:$E$427,$O681,AY$224:AY$427)-SUMIF($E$14:$E$217,$O681,AY$14:AY$217))*'Discount Factors'!AY$15)-AY$653</f>
        <v>0</v>
      </c>
      <c r="AZ681" s="161">
        <f>((SUMIF($E$224:$E$427,$O681,AZ$224:AZ$427)-SUMIF($E$14:$E$217,$O681,AZ$14:AZ$217))*'Discount Factors'!AZ$15)-AZ$653</f>
        <v>0</v>
      </c>
      <c r="BA681" s="161">
        <f>((SUMIF($E$224:$E$427,$O681,BA$224:BA$427)-SUMIF($E$14:$E$217,$O681,BA$14:BA$217))*'Discount Factors'!BA$15)-BA$653</f>
        <v>0</v>
      </c>
      <c r="BB681" s="161">
        <f>((SUMIF($E$224:$E$427,$O681,BB$224:BB$427)-SUMIF($E$14:$E$217,$O681,BB$14:BB$217))*'Discount Factors'!BB$15)-BB$653</f>
        <v>0</v>
      </c>
      <c r="BC681" s="161">
        <f>((SUMIF($E$224:$E$427,$O681,BC$224:BC$427)-SUMIF($E$14:$E$217,$O681,BC$14:BC$217))*'Discount Factors'!BC$15)-BC$653</f>
        <v>0</v>
      </c>
      <c r="BD681" s="161">
        <f>((SUMIF($E$224:$E$427,$O681,BD$224:BD$427)-SUMIF($E$14:$E$217,$O681,BD$14:BD$217))*'Discount Factors'!BD$15)-BD$653</f>
        <v>0</v>
      </c>
      <c r="BE681" s="161">
        <f>((SUMIF($E$224:$E$427,$O681,BE$224:BE$427)-SUMIF($E$14:$E$217,$O681,BE$14:BE$217))*'Discount Factors'!BE$15)-BE$653</f>
        <v>0</v>
      </c>
      <c r="BF681" s="161">
        <f>((SUMIF($E$224:$E$427,$O681,BF$224:BF$427)-SUMIF($E$14:$E$217,$O681,BF$14:BF$217))*'Discount Factors'!BF$15)-BF$653</f>
        <v>0</v>
      </c>
      <c r="BG681" s="161">
        <f>((SUMIF($E$224:$E$427,$O681,BG$224:BG$427)-SUMIF($E$14:$E$217,$O681,BG$14:BG$217))*'Discount Factors'!BG$15)-BG$653</f>
        <v>0</v>
      </c>
      <c r="BH681" s="161">
        <f>((SUMIF($E$224:$E$427,$O681,BH$224:BH$427)-SUMIF($E$14:$E$217,$O681,BH$14:BH$217))*'Discount Factors'!BH$15)-BH$653</f>
        <v>0</v>
      </c>
      <c r="BI681" s="161">
        <f>((SUMIF($E$224:$E$427,$O681,BI$224:BI$427)-SUMIF($E$14:$E$217,$O681,BI$14:BI$217))*'Discount Factors'!BI$15)-BI$653</f>
        <v>0</v>
      </c>
      <c r="BJ681" s="161">
        <f>((SUMIF($E$224:$E$427,$O681,BJ$224:BJ$427)-SUMIF($E$14:$E$217,$O681,BJ$14:BJ$217))*'Discount Factors'!BJ$15)-BJ$653</f>
        <v>0</v>
      </c>
      <c r="BK681" s="161">
        <f>((SUMIF($E$224:$E$427,$O681,BK$224:BK$427)-SUMIF($E$14:$E$217,$O681,BK$14:BK$217))*'Discount Factors'!BK$15)-BK$653</f>
        <v>0</v>
      </c>
      <c r="BL681" s="161">
        <f>((SUMIF($E$224:$E$427,$O681,BL$224:BL$427)-SUMIF($E$14:$E$217,$O681,BL$14:BL$217))*'Discount Factors'!BL$15)-BL$653</f>
        <v>0</v>
      </c>
      <c r="BM681" s="161">
        <f>((SUMIF($E$224:$E$427,$O681,BM$224:BM$427)-SUMIF($E$14:$E$217,$O681,BM$14:BM$217))*'Discount Factors'!BM$15)-BM$653</f>
        <v>0</v>
      </c>
      <c r="BN681" s="161">
        <f>((SUMIF($E$224:$E$427,$O681,BN$224:BN$427)-SUMIF($E$14:$E$217,$O681,BN$14:BN$217))*'Discount Factors'!BN$15)-BN$653</f>
        <v>0</v>
      </c>
      <c r="BO681" s="161">
        <f>((SUMIF($E$224:$E$427,$O681,BO$224:BO$427)-SUMIF($E$14:$E$217,$O681,BO$14:BO$217))*'Discount Factors'!BO$15)-BO$653</f>
        <v>0</v>
      </c>
      <c r="BP681" s="161">
        <f>((SUMIF($E$224:$E$427,$O681,BP$224:BP$427)-SUMIF($E$14:$E$217,$O681,BP$14:BP$217))*'Discount Factors'!BP$15)-BP$653</f>
        <v>0</v>
      </c>
      <c r="BQ681" s="161">
        <f>((SUMIF($E$224:$E$427,$O681,BQ$224:BQ$427)-SUMIF($E$14:$E$217,$O681,BQ$14:BQ$217))*'Discount Factors'!BQ$15)-BQ$653</f>
        <v>0</v>
      </c>
      <c r="BR681" s="161">
        <f>((SUMIF($E$224:$E$427,$O681,BR$224:BR$427)-SUMIF($E$14:$E$217,$O681,BR$14:BR$217))*'Discount Factors'!BR$15)-BR$653</f>
        <v>0</v>
      </c>
      <c r="BS681" s="161">
        <f>((SUMIF($E$224:$E$427,$O681,BS$224:BS$427)-SUMIF($E$14:$E$217,$O681,BS$14:BS$217))*'Discount Factors'!BS$15)-BS$653</f>
        <v>0</v>
      </c>
      <c r="BT681" s="161">
        <f>((SUMIF($E$224:$E$427,$O681,BT$224:BT$427)-SUMIF($E$14:$E$217,$O681,BT$14:BT$217))*'Discount Factors'!BT$15)-BT$653</f>
        <v>0</v>
      </c>
      <c r="BU681" s="161">
        <f>((SUMIF($E$224:$E$427,$O681,BU$224:BU$427)-SUMIF($E$14:$E$217,$O681,BU$14:BU$217))*'Discount Factors'!BU$15)-BU$653</f>
        <v>0</v>
      </c>
      <c r="BV681" s="161">
        <f>((SUMIF($E$224:$E$427,$O681,BV$224:BV$427)-SUMIF($E$14:$E$217,$O681,BV$14:BV$217))*'Discount Factors'!BV$15)-BV$653</f>
        <v>0</v>
      </c>
      <c r="BW681" s="161">
        <f>((SUMIF($E$224:$E$427,$O681,BW$224:BW$427)-SUMIF($E$14:$E$217,$O681,BW$14:BW$217))*'Discount Factors'!BW$15)-BW$653</f>
        <v>0</v>
      </c>
      <c r="BX681" s="161">
        <f>((SUMIF($E$224:$E$427,$O681,BX$224:BX$427)-SUMIF($E$14:$E$217,$O681,BX$14:BX$217))*'Discount Factors'!BX$15)-BX$653</f>
        <v>0</v>
      </c>
      <c r="BY681" s="161">
        <f>((SUMIF($E$224:$E$427,$O681,BY$224:BY$427)-SUMIF($E$14:$E$217,$O681,BY$14:BY$217))*'Discount Factors'!BY$15)-BY$653</f>
        <v>0</v>
      </c>
      <c r="BZ681" s="161">
        <f>((SUMIF($E$224:$E$427,$O681,BZ$224:BZ$427)-SUMIF($E$14:$E$217,$O681,BZ$14:BZ$217))*'Discount Factors'!BZ$15)-BZ$653</f>
        <v>0</v>
      </c>
      <c r="CA681" s="161">
        <f>((SUMIF($E$224:$E$427,$O681,CA$224:CA$427)-SUMIF($E$14:$E$217,$O681,CA$14:CA$217))*'Discount Factors'!CA$15)-CA$653</f>
        <v>0</v>
      </c>
      <c r="CB681" s="161">
        <f>((SUMIF($E$224:$E$427,$O681,CB$224:CB$427)-SUMIF($E$14:$E$217,$O681,CB$14:CB$217))*'Discount Factors'!CB$15)-CB$653</f>
        <v>0</v>
      </c>
      <c r="CC681" s="161">
        <f>((SUMIF($E$224:$E$427,$O681,CC$224:CC$427)-SUMIF($E$14:$E$217,$O681,CC$14:CC$217))*'Discount Factors'!CC$15)-CC$653</f>
        <v>0</v>
      </c>
      <c r="CD681" s="161">
        <f>((SUMIF($E$224:$E$427,$O681,CD$224:CD$427)-SUMIF($E$14:$E$217,$O681,CD$14:CD$217))*'Discount Factors'!CD$15)-CD$653</f>
        <v>0</v>
      </c>
      <c r="CE681" s="161">
        <f>((SUMIF($E$224:$E$427,$O681,CE$224:CE$427)-SUMIF($E$14:$E$217,$O681,CE$14:CE$217))*'Discount Factors'!CE$15)-CE$653</f>
        <v>0</v>
      </c>
      <c r="CF681" s="161">
        <f>((SUMIF($E$224:$E$427,$O681,CF$224:CF$427)-SUMIF($E$14:$E$217,$O681,CF$14:CF$217))*'Discount Factors'!CF$15)-CF$653</f>
        <v>0</v>
      </c>
      <c r="CG681" s="161">
        <f>((SUMIF($E$224:$E$427,$O681,CG$224:CG$427)-SUMIF($E$14:$E$217,$O681,CG$14:CG$217))*'Discount Factors'!CG$15)-CG$653</f>
        <v>0</v>
      </c>
      <c r="CH681" s="161">
        <f>((SUMIF($E$224:$E$427,$O681,CH$224:CH$427)-SUMIF($E$14:$E$217,$O681,CH$14:CH$217))*'Discount Factors'!CH$15)-CH$653</f>
        <v>0</v>
      </c>
      <c r="CI681" s="161">
        <f>((SUMIF($E$224:$E$427,$O681,CI$224:CI$427)-SUMIF($E$14:$E$217,$O681,CI$14:CI$217))*'Discount Factors'!CI$15)-CI$653</f>
        <v>0</v>
      </c>
      <c r="CJ681" s="161">
        <f>((SUMIF($E$224:$E$427,$O681,CJ$224:CJ$427)-SUMIF($E$14:$E$217,$O681,CJ$14:CJ$217))*'Discount Factors'!CJ$15)-CJ$653</f>
        <v>0</v>
      </c>
      <c r="CK681" s="161">
        <f>((SUMIF($E$224:$E$427,$O681,CK$224:CK$427)-SUMIF($E$14:$E$217,$O681,CK$14:CK$217))*'Discount Factors'!CK$15)-CK$653</f>
        <v>0</v>
      </c>
      <c r="CL681" s="161">
        <f>((SUMIF($E$224:$E$427,$O681,CL$224:CL$427)-SUMIF($E$14:$E$217,$O681,CL$14:CL$217))*'Discount Factors'!CL$15)-CL$653</f>
        <v>0</v>
      </c>
      <c r="CM681" s="161">
        <f>((SUMIF($E$224:$E$427,$O681,CM$224:CM$427)-SUMIF($E$14:$E$217,$O681,CM$14:CM$217))*'Discount Factors'!CM$15)-CM$653</f>
        <v>0</v>
      </c>
      <c r="CN681" s="161">
        <f>((SUMIF($E$224:$E$427,$O681,CN$224:CN$427)-SUMIF($E$14:$E$217,$O681,CN$14:CN$217))*'Discount Factors'!CN$15)-CN$653</f>
        <v>0</v>
      </c>
      <c r="CO681" s="161">
        <f>((SUMIF($E$224:$E$427,$O681,CO$224:CO$427)-SUMIF($E$14:$E$217,$O681,CO$14:CO$217))*'Discount Factors'!CO$15)-CO$653</f>
        <v>0</v>
      </c>
      <c r="CP681" s="161">
        <f>((SUMIF($E$224:$E$427,$O681,CP$224:CP$427)-SUMIF($E$14:$E$217,$O681,CP$14:CP$217))*'Discount Factors'!CP$15)-CP$653</f>
        <v>0</v>
      </c>
    </row>
    <row r="682" spans="15:94" x14ac:dyDescent="0.3">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c r="BA682" s="161"/>
      <c r="BB682" s="161"/>
      <c r="BC682" s="161"/>
      <c r="BD682" s="161"/>
      <c r="BE682" s="161"/>
      <c r="BF682" s="161"/>
      <c r="BG682" s="161"/>
      <c r="BH682" s="161"/>
      <c r="BI682" s="161"/>
      <c r="BJ682" s="161"/>
      <c r="BK682" s="161"/>
      <c r="BL682" s="161"/>
      <c r="BM682" s="161"/>
      <c r="BN682" s="161"/>
      <c r="BO682" s="161"/>
      <c r="BP682" s="161"/>
      <c r="BQ682" s="161"/>
      <c r="BR682" s="161"/>
      <c r="BS682" s="161"/>
      <c r="BT682" s="161"/>
      <c r="BU682" s="161"/>
      <c r="BV682" s="161"/>
      <c r="BW682" s="161"/>
      <c r="BX682" s="161"/>
      <c r="BY682" s="161"/>
      <c r="BZ682" s="161"/>
      <c r="CA682" s="161"/>
      <c r="CB682" s="161"/>
      <c r="CC682" s="161"/>
      <c r="CD682" s="161"/>
      <c r="CE682" s="161"/>
      <c r="CF682" s="161"/>
      <c r="CG682" s="161"/>
      <c r="CH682" s="161"/>
      <c r="CI682" s="161"/>
      <c r="CJ682" s="161"/>
      <c r="CK682" s="161"/>
      <c r="CL682" s="161"/>
      <c r="CM682" s="161"/>
      <c r="CN682" s="161"/>
      <c r="CO682" s="161"/>
      <c r="CP682" s="161"/>
    </row>
    <row r="683" spans="15:94" x14ac:dyDescent="0.3">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c r="AU683" s="161"/>
      <c r="AV683" s="161"/>
      <c r="AW683" s="161"/>
      <c r="AX683" s="161"/>
      <c r="AY683" s="161"/>
      <c r="AZ683" s="161"/>
      <c r="BA683" s="161"/>
      <c r="BB683" s="161"/>
      <c r="BC683" s="161"/>
      <c r="BD683" s="161"/>
      <c r="BE683" s="161"/>
      <c r="BF683" s="161"/>
      <c r="BG683" s="161"/>
      <c r="BH683" s="161"/>
      <c r="BI683" s="161"/>
      <c r="BJ683" s="161"/>
      <c r="BK683" s="161"/>
      <c r="BL683" s="161"/>
      <c r="BM683" s="161"/>
      <c r="BN683" s="161"/>
      <c r="BO683" s="161"/>
      <c r="BP683" s="161"/>
      <c r="BQ683" s="161"/>
      <c r="BR683" s="161"/>
      <c r="BS683" s="161"/>
      <c r="BT683" s="161"/>
      <c r="BU683" s="161"/>
      <c r="BV683" s="161"/>
      <c r="BW683" s="161"/>
      <c r="BX683" s="161"/>
      <c r="BY683" s="161"/>
      <c r="BZ683" s="161"/>
      <c r="CA683" s="161"/>
      <c r="CB683" s="161"/>
      <c r="CC683" s="161"/>
      <c r="CD683" s="161"/>
      <c r="CE683" s="161"/>
      <c r="CF683" s="161"/>
      <c r="CG683" s="161"/>
      <c r="CH683" s="161"/>
      <c r="CI683" s="161"/>
      <c r="CJ683" s="161"/>
      <c r="CK683" s="161"/>
      <c r="CL683" s="161"/>
      <c r="CM683" s="161"/>
      <c r="CN683" s="161"/>
      <c r="CO683" s="161"/>
      <c r="CP683" s="161"/>
    </row>
    <row r="684" spans="15:94" x14ac:dyDescent="0.3">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c r="AU684" s="161"/>
      <c r="AV684" s="161"/>
      <c r="AW684" s="161"/>
      <c r="AX684" s="161"/>
      <c r="AY684" s="161"/>
      <c r="AZ684" s="161"/>
      <c r="BA684" s="161"/>
      <c r="BB684" s="161"/>
      <c r="BC684" s="161"/>
      <c r="BD684" s="161"/>
      <c r="BE684" s="161"/>
      <c r="BF684" s="161"/>
      <c r="BG684" s="161"/>
      <c r="BH684" s="161"/>
      <c r="BI684" s="161"/>
      <c r="BJ684" s="161"/>
      <c r="BK684" s="161"/>
      <c r="BL684" s="161"/>
      <c r="BM684" s="161"/>
      <c r="BN684" s="161"/>
      <c r="BO684" s="161"/>
      <c r="BP684" s="161"/>
      <c r="BQ684" s="161"/>
      <c r="BR684" s="161"/>
      <c r="BS684" s="161"/>
      <c r="BT684" s="161"/>
      <c r="BU684" s="161"/>
      <c r="BV684" s="161"/>
      <c r="BW684" s="161"/>
      <c r="BX684" s="161"/>
      <c r="BY684" s="161"/>
      <c r="BZ684" s="161"/>
      <c r="CA684" s="161"/>
      <c r="CB684" s="161"/>
      <c r="CC684" s="161"/>
      <c r="CD684" s="161"/>
      <c r="CE684" s="161"/>
      <c r="CF684" s="161"/>
      <c r="CG684" s="161"/>
      <c r="CH684" s="161"/>
      <c r="CI684" s="161"/>
      <c r="CJ684" s="161"/>
      <c r="CK684" s="161"/>
      <c r="CL684" s="161"/>
      <c r="CM684" s="161"/>
      <c r="CN684" s="161"/>
      <c r="CO684" s="161"/>
      <c r="CP684" s="161"/>
    </row>
    <row r="685" spans="15:94" x14ac:dyDescent="0.3">
      <c r="O685" s="2" t="str">
        <f>Lists!$B$12</f>
        <v>Option 8</v>
      </c>
      <c r="P685" s="161">
        <f>((SUMIF($E$224:$E$427,$O685,P$224:P$427)-SUMIF($E$14:$E$217,$O685,P$14:P$217))*'Discount Factors'!P$15)-P$653</f>
        <v>0</v>
      </c>
      <c r="Q685" s="161">
        <f>((SUMIF($E$224:$E$427,$O685,Q$224:Q$427)-SUMIF($E$14:$E$217,$O685,Q$14:Q$217))*'Discount Factors'!Q$15)-Q$653</f>
        <v>0</v>
      </c>
      <c r="R685" s="161">
        <f>((SUMIF($E$224:$E$427,$O685,R$224:R$427)-SUMIF($E$14:$E$217,$O685,R$14:R$217))*'Discount Factors'!R$15)-R$653</f>
        <v>0</v>
      </c>
      <c r="S685" s="161">
        <f>((SUMIF($E$224:$E$427,$O685,S$224:S$427)-SUMIF($E$14:$E$217,$O685,S$14:S$217))*'Discount Factors'!S$15)-S$653</f>
        <v>0</v>
      </c>
      <c r="T685" s="161">
        <f>((SUMIF($E$224:$E$427,$O685,T$224:T$427)-SUMIF($E$14:$E$217,$O685,T$14:T$217))*'Discount Factors'!T$15)-T$653</f>
        <v>0</v>
      </c>
      <c r="U685" s="161">
        <f>((SUMIF($E$224:$E$427,$O685,U$224:U$427)-SUMIF($E$14:$E$217,$O685,U$14:U$217))*'Discount Factors'!U$15)-U$653</f>
        <v>0</v>
      </c>
      <c r="V685" s="161">
        <f>((SUMIF($E$224:$E$427,$O685,V$224:V$427)-SUMIF($E$14:$E$217,$O685,V$14:V$217))*'Discount Factors'!V$15)-V$653</f>
        <v>0</v>
      </c>
      <c r="W685" s="161">
        <f>((SUMIF($E$224:$E$427,$O685,W$224:W$427)-SUMIF($E$14:$E$217,$O685,W$14:W$217))*'Discount Factors'!W$15)-W$653</f>
        <v>0</v>
      </c>
      <c r="X685" s="161">
        <f>((SUMIF($E$224:$E$427,$O685,X$224:X$427)-SUMIF($E$14:$E$217,$O685,X$14:X$217))*'Discount Factors'!X$15)-X$653</f>
        <v>0</v>
      </c>
      <c r="Y685" s="161">
        <f>((SUMIF($E$224:$E$427,$O685,Y$224:Y$427)-SUMIF($E$14:$E$217,$O685,Y$14:Y$217))*'Discount Factors'!Y$15)-Y$653</f>
        <v>0</v>
      </c>
      <c r="Z685" s="161">
        <f>((SUMIF($E$224:$E$427,$O685,Z$224:Z$427)-SUMIF($E$14:$E$217,$O685,Z$14:Z$217))*'Discount Factors'!Z$15)-Z$653</f>
        <v>0</v>
      </c>
      <c r="AA685" s="161">
        <f>((SUMIF($E$224:$E$427,$O685,AA$224:AA$427)-SUMIF($E$14:$E$217,$O685,AA$14:AA$217))*'Discount Factors'!AA$15)-AA$653</f>
        <v>0</v>
      </c>
      <c r="AB685" s="161">
        <f>((SUMIF($E$224:$E$427,$O685,AB$224:AB$427)-SUMIF($E$14:$E$217,$O685,AB$14:AB$217))*'Discount Factors'!AB$15)-AB$653</f>
        <v>0</v>
      </c>
      <c r="AC685" s="161">
        <f>((SUMIF($E$224:$E$427,$O685,AC$224:AC$427)-SUMIF($E$14:$E$217,$O685,AC$14:AC$217))*'Discount Factors'!AC$15)-AC$653</f>
        <v>0</v>
      </c>
      <c r="AD685" s="161">
        <f>((SUMIF($E$224:$E$427,$O685,AD$224:AD$427)-SUMIF($E$14:$E$217,$O685,AD$14:AD$217))*'Discount Factors'!AD$15)-AD$653</f>
        <v>0</v>
      </c>
      <c r="AE685" s="161">
        <f>((SUMIF($E$224:$E$427,$O685,AE$224:AE$427)-SUMIF($E$14:$E$217,$O685,AE$14:AE$217))*'Discount Factors'!AE$15)-AE$653</f>
        <v>0</v>
      </c>
      <c r="AF685" s="161">
        <f>((SUMIF($E$224:$E$427,$O685,AF$224:AF$427)-SUMIF($E$14:$E$217,$O685,AF$14:AF$217))*'Discount Factors'!AF$15)-AF$653</f>
        <v>0</v>
      </c>
      <c r="AG685" s="161">
        <f>((SUMIF($E$224:$E$427,$O685,AG$224:AG$427)-SUMIF($E$14:$E$217,$O685,AG$14:AG$217))*'Discount Factors'!AG$15)-AG$653</f>
        <v>0</v>
      </c>
      <c r="AH685" s="161">
        <f>((SUMIF($E$224:$E$427,$O685,AH$224:AH$427)-SUMIF($E$14:$E$217,$O685,AH$14:AH$217))*'Discount Factors'!AH$15)-AH$653</f>
        <v>0</v>
      </c>
      <c r="AI685" s="161">
        <f>((SUMIF($E$224:$E$427,$O685,AI$224:AI$427)-SUMIF($E$14:$E$217,$O685,AI$14:AI$217))*'Discount Factors'!AI$15)-AI$653</f>
        <v>0</v>
      </c>
      <c r="AJ685" s="161">
        <f>((SUMIF($E$224:$E$427,$O685,AJ$224:AJ$427)-SUMIF($E$14:$E$217,$O685,AJ$14:AJ$217))*'Discount Factors'!AJ$15)-AJ$653</f>
        <v>0</v>
      </c>
      <c r="AK685" s="161">
        <f>((SUMIF($E$224:$E$427,$O685,AK$224:AK$427)-SUMIF($E$14:$E$217,$O685,AK$14:AK$217))*'Discount Factors'!AK$15)-AK$653</f>
        <v>0</v>
      </c>
      <c r="AL685" s="161">
        <f>((SUMIF($E$224:$E$427,$O685,AL$224:AL$427)-SUMIF($E$14:$E$217,$O685,AL$14:AL$217))*'Discount Factors'!AL$15)-AL$653</f>
        <v>0</v>
      </c>
      <c r="AM685" s="161">
        <f>((SUMIF($E$224:$E$427,$O685,AM$224:AM$427)-SUMIF($E$14:$E$217,$O685,AM$14:AM$217))*'Discount Factors'!AM$15)-AM$653</f>
        <v>0</v>
      </c>
      <c r="AN685" s="161">
        <f>((SUMIF($E$224:$E$427,$O685,AN$224:AN$427)-SUMIF($E$14:$E$217,$O685,AN$14:AN$217))*'Discount Factors'!AN$15)-AN$653</f>
        <v>0</v>
      </c>
      <c r="AO685" s="161">
        <f>((SUMIF($E$224:$E$427,$O685,AO$224:AO$427)-SUMIF($E$14:$E$217,$O685,AO$14:AO$217))*'Discount Factors'!AO$15)-AO$653</f>
        <v>0</v>
      </c>
      <c r="AP685" s="161">
        <f>((SUMIF($E$224:$E$427,$O685,AP$224:AP$427)-SUMIF($E$14:$E$217,$O685,AP$14:AP$217))*'Discount Factors'!AP$15)-AP$653</f>
        <v>0</v>
      </c>
      <c r="AQ685" s="161">
        <f>((SUMIF($E$224:$E$427,$O685,AQ$224:AQ$427)-SUMIF($E$14:$E$217,$O685,AQ$14:AQ$217))*'Discount Factors'!AQ$15)-AQ$653</f>
        <v>0</v>
      </c>
      <c r="AR685" s="161">
        <f>((SUMIF($E$224:$E$427,$O685,AR$224:AR$427)-SUMIF($E$14:$E$217,$O685,AR$14:AR$217))*'Discount Factors'!AR$15)-AR$653</f>
        <v>0</v>
      </c>
      <c r="AS685" s="161">
        <f>((SUMIF($E$224:$E$427,$O685,AS$224:AS$427)-SUMIF($E$14:$E$217,$O685,AS$14:AS$217))*'Discount Factors'!AS$15)-AS$653</f>
        <v>0</v>
      </c>
      <c r="AT685" s="161">
        <f>((SUMIF($E$224:$E$427,$O685,AT$224:AT$427)-SUMIF($E$14:$E$217,$O685,AT$14:AT$217))*'Discount Factors'!AT$15)-AT$653</f>
        <v>0</v>
      </c>
      <c r="AU685" s="161">
        <f>((SUMIF($E$224:$E$427,$O685,AU$224:AU$427)-SUMIF($E$14:$E$217,$O685,AU$14:AU$217))*'Discount Factors'!AU$15)-AU$653</f>
        <v>0</v>
      </c>
      <c r="AV685" s="161">
        <f>((SUMIF($E$224:$E$427,$O685,AV$224:AV$427)-SUMIF($E$14:$E$217,$O685,AV$14:AV$217))*'Discount Factors'!AV$15)-AV$653</f>
        <v>0</v>
      </c>
      <c r="AW685" s="161">
        <f>((SUMIF($E$224:$E$427,$O685,AW$224:AW$427)-SUMIF($E$14:$E$217,$O685,AW$14:AW$217))*'Discount Factors'!AW$15)-AW$653</f>
        <v>0</v>
      </c>
      <c r="AX685" s="161">
        <f>((SUMIF($E$224:$E$427,$O685,AX$224:AX$427)-SUMIF($E$14:$E$217,$O685,AX$14:AX$217))*'Discount Factors'!AX$15)-AX$653</f>
        <v>0</v>
      </c>
      <c r="AY685" s="161">
        <f>((SUMIF($E$224:$E$427,$O685,AY$224:AY$427)-SUMIF($E$14:$E$217,$O685,AY$14:AY$217))*'Discount Factors'!AY$15)-AY$653</f>
        <v>0</v>
      </c>
      <c r="AZ685" s="161">
        <f>((SUMIF($E$224:$E$427,$O685,AZ$224:AZ$427)-SUMIF($E$14:$E$217,$O685,AZ$14:AZ$217))*'Discount Factors'!AZ$15)-AZ$653</f>
        <v>0</v>
      </c>
      <c r="BA685" s="161">
        <f>((SUMIF($E$224:$E$427,$O685,BA$224:BA$427)-SUMIF($E$14:$E$217,$O685,BA$14:BA$217))*'Discount Factors'!BA$15)-BA$653</f>
        <v>0</v>
      </c>
      <c r="BB685" s="161">
        <f>((SUMIF($E$224:$E$427,$O685,BB$224:BB$427)-SUMIF($E$14:$E$217,$O685,BB$14:BB$217))*'Discount Factors'!BB$15)-BB$653</f>
        <v>0</v>
      </c>
      <c r="BC685" s="161">
        <f>((SUMIF($E$224:$E$427,$O685,BC$224:BC$427)-SUMIF($E$14:$E$217,$O685,BC$14:BC$217))*'Discount Factors'!BC$15)-BC$653</f>
        <v>0</v>
      </c>
      <c r="BD685" s="161">
        <f>((SUMIF($E$224:$E$427,$O685,BD$224:BD$427)-SUMIF($E$14:$E$217,$O685,BD$14:BD$217))*'Discount Factors'!BD$15)-BD$653</f>
        <v>0</v>
      </c>
      <c r="BE685" s="161">
        <f>((SUMIF($E$224:$E$427,$O685,BE$224:BE$427)-SUMIF($E$14:$E$217,$O685,BE$14:BE$217))*'Discount Factors'!BE$15)-BE$653</f>
        <v>0</v>
      </c>
      <c r="BF685" s="161">
        <f>((SUMIF($E$224:$E$427,$O685,BF$224:BF$427)-SUMIF($E$14:$E$217,$O685,BF$14:BF$217))*'Discount Factors'!BF$15)-BF$653</f>
        <v>0</v>
      </c>
      <c r="BG685" s="161">
        <f>((SUMIF($E$224:$E$427,$O685,BG$224:BG$427)-SUMIF($E$14:$E$217,$O685,BG$14:BG$217))*'Discount Factors'!BG$15)-BG$653</f>
        <v>0</v>
      </c>
      <c r="BH685" s="161">
        <f>((SUMIF($E$224:$E$427,$O685,BH$224:BH$427)-SUMIF($E$14:$E$217,$O685,BH$14:BH$217))*'Discount Factors'!BH$15)-BH$653</f>
        <v>0</v>
      </c>
      <c r="BI685" s="161">
        <f>((SUMIF($E$224:$E$427,$O685,BI$224:BI$427)-SUMIF($E$14:$E$217,$O685,BI$14:BI$217))*'Discount Factors'!BI$15)-BI$653</f>
        <v>0</v>
      </c>
      <c r="BJ685" s="161">
        <f>((SUMIF($E$224:$E$427,$O685,BJ$224:BJ$427)-SUMIF($E$14:$E$217,$O685,BJ$14:BJ$217))*'Discount Factors'!BJ$15)-BJ$653</f>
        <v>0</v>
      </c>
      <c r="BK685" s="161">
        <f>((SUMIF($E$224:$E$427,$O685,BK$224:BK$427)-SUMIF($E$14:$E$217,$O685,BK$14:BK$217))*'Discount Factors'!BK$15)-BK$653</f>
        <v>0</v>
      </c>
      <c r="BL685" s="161">
        <f>((SUMIF($E$224:$E$427,$O685,BL$224:BL$427)-SUMIF($E$14:$E$217,$O685,BL$14:BL$217))*'Discount Factors'!BL$15)-BL$653</f>
        <v>0</v>
      </c>
      <c r="BM685" s="161">
        <f>((SUMIF($E$224:$E$427,$O685,BM$224:BM$427)-SUMIF($E$14:$E$217,$O685,BM$14:BM$217))*'Discount Factors'!BM$15)-BM$653</f>
        <v>0</v>
      </c>
      <c r="BN685" s="161">
        <f>((SUMIF($E$224:$E$427,$O685,BN$224:BN$427)-SUMIF($E$14:$E$217,$O685,BN$14:BN$217))*'Discount Factors'!BN$15)-BN$653</f>
        <v>0</v>
      </c>
      <c r="BO685" s="161">
        <f>((SUMIF($E$224:$E$427,$O685,BO$224:BO$427)-SUMIF($E$14:$E$217,$O685,BO$14:BO$217))*'Discount Factors'!BO$15)-BO$653</f>
        <v>0</v>
      </c>
      <c r="BP685" s="161">
        <f>((SUMIF($E$224:$E$427,$O685,BP$224:BP$427)-SUMIF($E$14:$E$217,$O685,BP$14:BP$217))*'Discount Factors'!BP$15)-BP$653</f>
        <v>0</v>
      </c>
      <c r="BQ685" s="161">
        <f>((SUMIF($E$224:$E$427,$O685,BQ$224:BQ$427)-SUMIF($E$14:$E$217,$O685,BQ$14:BQ$217))*'Discount Factors'!BQ$15)-BQ$653</f>
        <v>0</v>
      </c>
      <c r="BR685" s="161">
        <f>((SUMIF($E$224:$E$427,$O685,BR$224:BR$427)-SUMIF($E$14:$E$217,$O685,BR$14:BR$217))*'Discount Factors'!BR$15)-BR$653</f>
        <v>0</v>
      </c>
      <c r="BS685" s="161">
        <f>((SUMIF($E$224:$E$427,$O685,BS$224:BS$427)-SUMIF($E$14:$E$217,$O685,BS$14:BS$217))*'Discount Factors'!BS$15)-BS$653</f>
        <v>0</v>
      </c>
      <c r="BT685" s="161">
        <f>((SUMIF($E$224:$E$427,$O685,BT$224:BT$427)-SUMIF($E$14:$E$217,$O685,BT$14:BT$217))*'Discount Factors'!BT$15)-BT$653</f>
        <v>0</v>
      </c>
      <c r="BU685" s="161">
        <f>((SUMIF($E$224:$E$427,$O685,BU$224:BU$427)-SUMIF($E$14:$E$217,$O685,BU$14:BU$217))*'Discount Factors'!BU$15)-BU$653</f>
        <v>0</v>
      </c>
      <c r="BV685" s="161">
        <f>((SUMIF($E$224:$E$427,$O685,BV$224:BV$427)-SUMIF($E$14:$E$217,$O685,BV$14:BV$217))*'Discount Factors'!BV$15)-BV$653</f>
        <v>0</v>
      </c>
      <c r="BW685" s="161">
        <f>((SUMIF($E$224:$E$427,$O685,BW$224:BW$427)-SUMIF($E$14:$E$217,$O685,BW$14:BW$217))*'Discount Factors'!BW$15)-BW$653</f>
        <v>0</v>
      </c>
      <c r="BX685" s="161">
        <f>((SUMIF($E$224:$E$427,$O685,BX$224:BX$427)-SUMIF($E$14:$E$217,$O685,BX$14:BX$217))*'Discount Factors'!BX$15)-BX$653</f>
        <v>0</v>
      </c>
      <c r="BY685" s="161">
        <f>((SUMIF($E$224:$E$427,$O685,BY$224:BY$427)-SUMIF($E$14:$E$217,$O685,BY$14:BY$217))*'Discount Factors'!BY$15)-BY$653</f>
        <v>0</v>
      </c>
      <c r="BZ685" s="161">
        <f>((SUMIF($E$224:$E$427,$O685,BZ$224:BZ$427)-SUMIF($E$14:$E$217,$O685,BZ$14:BZ$217))*'Discount Factors'!BZ$15)-BZ$653</f>
        <v>0</v>
      </c>
      <c r="CA685" s="161">
        <f>((SUMIF($E$224:$E$427,$O685,CA$224:CA$427)-SUMIF($E$14:$E$217,$O685,CA$14:CA$217))*'Discount Factors'!CA$15)-CA$653</f>
        <v>0</v>
      </c>
      <c r="CB685" s="161">
        <f>((SUMIF($E$224:$E$427,$O685,CB$224:CB$427)-SUMIF($E$14:$E$217,$O685,CB$14:CB$217))*'Discount Factors'!CB$15)-CB$653</f>
        <v>0</v>
      </c>
      <c r="CC685" s="161">
        <f>((SUMIF($E$224:$E$427,$O685,CC$224:CC$427)-SUMIF($E$14:$E$217,$O685,CC$14:CC$217))*'Discount Factors'!CC$15)-CC$653</f>
        <v>0</v>
      </c>
      <c r="CD685" s="161">
        <f>((SUMIF($E$224:$E$427,$O685,CD$224:CD$427)-SUMIF($E$14:$E$217,$O685,CD$14:CD$217))*'Discount Factors'!CD$15)-CD$653</f>
        <v>0</v>
      </c>
      <c r="CE685" s="161">
        <f>((SUMIF($E$224:$E$427,$O685,CE$224:CE$427)-SUMIF($E$14:$E$217,$O685,CE$14:CE$217))*'Discount Factors'!CE$15)-CE$653</f>
        <v>0</v>
      </c>
      <c r="CF685" s="161">
        <f>((SUMIF($E$224:$E$427,$O685,CF$224:CF$427)-SUMIF($E$14:$E$217,$O685,CF$14:CF$217))*'Discount Factors'!CF$15)-CF$653</f>
        <v>0</v>
      </c>
      <c r="CG685" s="161">
        <f>((SUMIF($E$224:$E$427,$O685,CG$224:CG$427)-SUMIF($E$14:$E$217,$O685,CG$14:CG$217))*'Discount Factors'!CG$15)-CG$653</f>
        <v>0</v>
      </c>
      <c r="CH685" s="161">
        <f>((SUMIF($E$224:$E$427,$O685,CH$224:CH$427)-SUMIF($E$14:$E$217,$O685,CH$14:CH$217))*'Discount Factors'!CH$15)-CH$653</f>
        <v>0</v>
      </c>
      <c r="CI685" s="161">
        <f>((SUMIF($E$224:$E$427,$O685,CI$224:CI$427)-SUMIF($E$14:$E$217,$O685,CI$14:CI$217))*'Discount Factors'!CI$15)-CI$653</f>
        <v>0</v>
      </c>
      <c r="CJ685" s="161">
        <f>((SUMIF($E$224:$E$427,$O685,CJ$224:CJ$427)-SUMIF($E$14:$E$217,$O685,CJ$14:CJ$217))*'Discount Factors'!CJ$15)-CJ$653</f>
        <v>0</v>
      </c>
      <c r="CK685" s="161">
        <f>((SUMIF($E$224:$E$427,$O685,CK$224:CK$427)-SUMIF($E$14:$E$217,$O685,CK$14:CK$217))*'Discount Factors'!CK$15)-CK$653</f>
        <v>0</v>
      </c>
      <c r="CL685" s="161">
        <f>((SUMIF($E$224:$E$427,$O685,CL$224:CL$427)-SUMIF($E$14:$E$217,$O685,CL$14:CL$217))*'Discount Factors'!CL$15)-CL$653</f>
        <v>0</v>
      </c>
      <c r="CM685" s="161">
        <f>((SUMIF($E$224:$E$427,$O685,CM$224:CM$427)-SUMIF($E$14:$E$217,$O685,CM$14:CM$217))*'Discount Factors'!CM$15)-CM$653</f>
        <v>0</v>
      </c>
      <c r="CN685" s="161">
        <f>((SUMIF($E$224:$E$427,$O685,CN$224:CN$427)-SUMIF($E$14:$E$217,$O685,CN$14:CN$217))*'Discount Factors'!CN$15)-CN$653</f>
        <v>0</v>
      </c>
      <c r="CO685" s="161">
        <f>((SUMIF($E$224:$E$427,$O685,CO$224:CO$427)-SUMIF($E$14:$E$217,$O685,CO$14:CO$217))*'Discount Factors'!CO$15)-CO$653</f>
        <v>0</v>
      </c>
      <c r="CP685" s="161">
        <f>((SUMIF($E$224:$E$427,$O685,CP$224:CP$427)-SUMIF($E$14:$E$217,$O685,CP$14:CP$217))*'Discount Factors'!CP$15)-CP$653</f>
        <v>0</v>
      </c>
    </row>
    <row r="686" spans="15:94" x14ac:dyDescent="0.3">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c r="AU686" s="161"/>
      <c r="AV686" s="161"/>
      <c r="AW686" s="161"/>
      <c r="AX686" s="161"/>
      <c r="AY686" s="161"/>
      <c r="AZ686" s="161"/>
      <c r="BA686" s="161"/>
      <c r="BB686" s="161"/>
      <c r="BC686" s="161"/>
      <c r="BD686" s="161"/>
      <c r="BE686" s="161"/>
      <c r="BF686" s="161"/>
      <c r="BG686" s="161"/>
      <c r="BH686" s="161"/>
      <c r="BI686" s="161"/>
      <c r="BJ686" s="161"/>
      <c r="BK686" s="161"/>
      <c r="BL686" s="161"/>
      <c r="BM686" s="161"/>
      <c r="BN686" s="161"/>
      <c r="BO686" s="161"/>
      <c r="BP686" s="161"/>
      <c r="BQ686" s="161"/>
      <c r="BR686" s="161"/>
      <c r="BS686" s="161"/>
      <c r="BT686" s="161"/>
      <c r="BU686" s="161"/>
      <c r="BV686" s="161"/>
      <c r="BW686" s="161"/>
      <c r="BX686" s="161"/>
      <c r="BY686" s="161"/>
      <c r="BZ686" s="161"/>
      <c r="CA686" s="161"/>
      <c r="CB686" s="161"/>
      <c r="CC686" s="161"/>
      <c r="CD686" s="161"/>
      <c r="CE686" s="161"/>
      <c r="CF686" s="161"/>
      <c r="CG686" s="161"/>
      <c r="CH686" s="161"/>
      <c r="CI686" s="161"/>
      <c r="CJ686" s="161"/>
      <c r="CK686" s="161"/>
      <c r="CL686" s="161"/>
      <c r="CM686" s="161"/>
      <c r="CN686" s="161"/>
      <c r="CO686" s="161"/>
      <c r="CP686" s="161"/>
    </row>
    <row r="687" spans="15:94" x14ac:dyDescent="0.3">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1"/>
      <c r="AY687" s="161"/>
      <c r="AZ687" s="161"/>
      <c r="BA687" s="161"/>
      <c r="BB687" s="161"/>
      <c r="BC687" s="161"/>
      <c r="BD687" s="161"/>
      <c r="BE687" s="161"/>
      <c r="BF687" s="161"/>
      <c r="BG687" s="161"/>
      <c r="BH687" s="161"/>
      <c r="BI687" s="161"/>
      <c r="BJ687" s="161"/>
      <c r="BK687" s="161"/>
      <c r="BL687" s="161"/>
      <c r="BM687" s="161"/>
      <c r="BN687" s="161"/>
      <c r="BO687" s="161"/>
      <c r="BP687" s="161"/>
      <c r="BQ687" s="161"/>
      <c r="BR687" s="161"/>
      <c r="BS687" s="161"/>
      <c r="BT687" s="161"/>
      <c r="BU687" s="161"/>
      <c r="BV687" s="161"/>
      <c r="BW687" s="161"/>
      <c r="BX687" s="161"/>
      <c r="BY687" s="161"/>
      <c r="BZ687" s="161"/>
      <c r="CA687" s="161"/>
      <c r="CB687" s="161"/>
      <c r="CC687" s="161"/>
      <c r="CD687" s="161"/>
      <c r="CE687" s="161"/>
      <c r="CF687" s="161"/>
      <c r="CG687" s="161"/>
      <c r="CH687" s="161"/>
      <c r="CI687" s="161"/>
      <c r="CJ687" s="161"/>
      <c r="CK687" s="161"/>
      <c r="CL687" s="161"/>
      <c r="CM687" s="161"/>
      <c r="CN687" s="161"/>
      <c r="CO687" s="161"/>
      <c r="CP687" s="161"/>
    </row>
    <row r="688" spans="15:94" x14ac:dyDescent="0.3">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1"/>
      <c r="AY688" s="161"/>
      <c r="AZ688" s="161"/>
      <c r="BA688" s="161"/>
      <c r="BB688" s="161"/>
      <c r="BC688" s="161"/>
      <c r="BD688" s="161"/>
      <c r="BE688" s="161"/>
      <c r="BF688" s="161"/>
      <c r="BG688" s="161"/>
      <c r="BH688" s="161"/>
      <c r="BI688" s="161"/>
      <c r="BJ688" s="161"/>
      <c r="BK688" s="161"/>
      <c r="BL688" s="161"/>
      <c r="BM688" s="161"/>
      <c r="BN688" s="161"/>
      <c r="BO688" s="161"/>
      <c r="BP688" s="161"/>
      <c r="BQ688" s="161"/>
      <c r="BR688" s="161"/>
      <c r="BS688" s="161"/>
      <c r="BT688" s="161"/>
      <c r="BU688" s="161"/>
      <c r="BV688" s="161"/>
      <c r="BW688" s="161"/>
      <c r="BX688" s="161"/>
      <c r="BY688" s="161"/>
      <c r="BZ688" s="161"/>
      <c r="CA688" s="161"/>
      <c r="CB688" s="161"/>
      <c r="CC688" s="161"/>
      <c r="CD688" s="161"/>
      <c r="CE688" s="161"/>
      <c r="CF688" s="161"/>
      <c r="CG688" s="161"/>
      <c r="CH688" s="161"/>
      <c r="CI688" s="161"/>
      <c r="CJ688" s="161"/>
      <c r="CK688" s="161"/>
      <c r="CL688" s="161"/>
      <c r="CM688" s="161"/>
      <c r="CN688" s="161"/>
      <c r="CO688" s="161"/>
      <c r="CP688" s="161"/>
    </row>
    <row r="689" spans="1:94" x14ac:dyDescent="0.3">
      <c r="O689" s="2" t="str">
        <f>Lists!$B$13</f>
        <v>Option 9</v>
      </c>
      <c r="P689" s="161">
        <f>((SUMIF($E$224:$E$427,$O689,P$224:P$427)-SUMIF($E$14:$E$217,$O689,P$14:P$217))*'Discount Factors'!P$15)-P$653</f>
        <v>0</v>
      </c>
      <c r="Q689" s="161">
        <f>((SUMIF($E$224:$E$427,$O689,Q$224:Q$427)-SUMIF($E$14:$E$217,$O689,Q$14:Q$217))*'Discount Factors'!Q$15)-Q$653</f>
        <v>0</v>
      </c>
      <c r="R689" s="161">
        <f>((SUMIF($E$224:$E$427,$O689,R$224:R$427)-SUMIF($E$14:$E$217,$O689,R$14:R$217))*'Discount Factors'!R$15)-R$653</f>
        <v>0</v>
      </c>
      <c r="S689" s="161">
        <f>((SUMIF($E$224:$E$427,$O689,S$224:S$427)-SUMIF($E$14:$E$217,$O689,S$14:S$217))*'Discount Factors'!S$15)-S$653</f>
        <v>0</v>
      </c>
      <c r="T689" s="161">
        <f>((SUMIF($E$224:$E$427,$O689,T$224:T$427)-SUMIF($E$14:$E$217,$O689,T$14:T$217))*'Discount Factors'!T$15)-T$653</f>
        <v>0</v>
      </c>
      <c r="U689" s="161">
        <f>((SUMIF($E$224:$E$427,$O689,U$224:U$427)-SUMIF($E$14:$E$217,$O689,U$14:U$217))*'Discount Factors'!U$15)-U$653</f>
        <v>0</v>
      </c>
      <c r="V689" s="161">
        <f>((SUMIF($E$224:$E$427,$O689,V$224:V$427)-SUMIF($E$14:$E$217,$O689,V$14:V$217))*'Discount Factors'!V$15)-V$653</f>
        <v>0</v>
      </c>
      <c r="W689" s="161">
        <f>((SUMIF($E$224:$E$427,$O689,W$224:W$427)-SUMIF($E$14:$E$217,$O689,W$14:W$217))*'Discount Factors'!W$15)-W$653</f>
        <v>0</v>
      </c>
      <c r="X689" s="161">
        <f>((SUMIF($E$224:$E$427,$O689,X$224:X$427)-SUMIF($E$14:$E$217,$O689,X$14:X$217))*'Discount Factors'!X$15)-X$653</f>
        <v>0</v>
      </c>
      <c r="Y689" s="161">
        <f>((SUMIF($E$224:$E$427,$O689,Y$224:Y$427)-SUMIF($E$14:$E$217,$O689,Y$14:Y$217))*'Discount Factors'!Y$15)-Y$653</f>
        <v>0</v>
      </c>
      <c r="Z689" s="161">
        <f>((SUMIF($E$224:$E$427,$O689,Z$224:Z$427)-SUMIF($E$14:$E$217,$O689,Z$14:Z$217))*'Discount Factors'!Z$15)-Z$653</f>
        <v>0</v>
      </c>
      <c r="AA689" s="161">
        <f>((SUMIF($E$224:$E$427,$O689,AA$224:AA$427)-SUMIF($E$14:$E$217,$O689,AA$14:AA$217))*'Discount Factors'!AA$15)-AA$653</f>
        <v>0</v>
      </c>
      <c r="AB689" s="161">
        <f>((SUMIF($E$224:$E$427,$O689,AB$224:AB$427)-SUMIF($E$14:$E$217,$O689,AB$14:AB$217))*'Discount Factors'!AB$15)-AB$653</f>
        <v>0</v>
      </c>
      <c r="AC689" s="161">
        <f>((SUMIF($E$224:$E$427,$O689,AC$224:AC$427)-SUMIF($E$14:$E$217,$O689,AC$14:AC$217))*'Discount Factors'!AC$15)-AC$653</f>
        <v>0</v>
      </c>
      <c r="AD689" s="161">
        <f>((SUMIF($E$224:$E$427,$O689,AD$224:AD$427)-SUMIF($E$14:$E$217,$O689,AD$14:AD$217))*'Discount Factors'!AD$15)-AD$653</f>
        <v>0</v>
      </c>
      <c r="AE689" s="161">
        <f>((SUMIF($E$224:$E$427,$O689,AE$224:AE$427)-SUMIF($E$14:$E$217,$O689,AE$14:AE$217))*'Discount Factors'!AE$15)-AE$653</f>
        <v>0</v>
      </c>
      <c r="AF689" s="161">
        <f>((SUMIF($E$224:$E$427,$O689,AF$224:AF$427)-SUMIF($E$14:$E$217,$O689,AF$14:AF$217))*'Discount Factors'!AF$15)-AF$653</f>
        <v>0</v>
      </c>
      <c r="AG689" s="161">
        <f>((SUMIF($E$224:$E$427,$O689,AG$224:AG$427)-SUMIF($E$14:$E$217,$O689,AG$14:AG$217))*'Discount Factors'!AG$15)-AG$653</f>
        <v>0</v>
      </c>
      <c r="AH689" s="161">
        <f>((SUMIF($E$224:$E$427,$O689,AH$224:AH$427)-SUMIF($E$14:$E$217,$O689,AH$14:AH$217))*'Discount Factors'!AH$15)-AH$653</f>
        <v>0</v>
      </c>
      <c r="AI689" s="161">
        <f>((SUMIF($E$224:$E$427,$O689,AI$224:AI$427)-SUMIF($E$14:$E$217,$O689,AI$14:AI$217))*'Discount Factors'!AI$15)-AI$653</f>
        <v>0</v>
      </c>
      <c r="AJ689" s="161">
        <f>((SUMIF($E$224:$E$427,$O689,AJ$224:AJ$427)-SUMIF($E$14:$E$217,$O689,AJ$14:AJ$217))*'Discount Factors'!AJ$15)-AJ$653</f>
        <v>0</v>
      </c>
      <c r="AK689" s="161">
        <f>((SUMIF($E$224:$E$427,$O689,AK$224:AK$427)-SUMIF($E$14:$E$217,$O689,AK$14:AK$217))*'Discount Factors'!AK$15)-AK$653</f>
        <v>0</v>
      </c>
      <c r="AL689" s="161">
        <f>((SUMIF($E$224:$E$427,$O689,AL$224:AL$427)-SUMIF($E$14:$E$217,$O689,AL$14:AL$217))*'Discount Factors'!AL$15)-AL$653</f>
        <v>0</v>
      </c>
      <c r="AM689" s="161">
        <f>((SUMIF($E$224:$E$427,$O689,AM$224:AM$427)-SUMIF($E$14:$E$217,$O689,AM$14:AM$217))*'Discount Factors'!AM$15)-AM$653</f>
        <v>0</v>
      </c>
      <c r="AN689" s="161">
        <f>((SUMIF($E$224:$E$427,$O689,AN$224:AN$427)-SUMIF($E$14:$E$217,$O689,AN$14:AN$217))*'Discount Factors'!AN$15)-AN$653</f>
        <v>0</v>
      </c>
      <c r="AO689" s="161">
        <f>((SUMIF($E$224:$E$427,$O689,AO$224:AO$427)-SUMIF($E$14:$E$217,$O689,AO$14:AO$217))*'Discount Factors'!AO$15)-AO$653</f>
        <v>0</v>
      </c>
      <c r="AP689" s="161">
        <f>((SUMIF($E$224:$E$427,$O689,AP$224:AP$427)-SUMIF($E$14:$E$217,$O689,AP$14:AP$217))*'Discount Factors'!AP$15)-AP$653</f>
        <v>0</v>
      </c>
      <c r="AQ689" s="161">
        <f>((SUMIF($E$224:$E$427,$O689,AQ$224:AQ$427)-SUMIF($E$14:$E$217,$O689,AQ$14:AQ$217))*'Discount Factors'!AQ$15)-AQ$653</f>
        <v>0</v>
      </c>
      <c r="AR689" s="161">
        <f>((SUMIF($E$224:$E$427,$O689,AR$224:AR$427)-SUMIF($E$14:$E$217,$O689,AR$14:AR$217))*'Discount Factors'!AR$15)-AR$653</f>
        <v>0</v>
      </c>
      <c r="AS689" s="161">
        <f>((SUMIF($E$224:$E$427,$O689,AS$224:AS$427)-SUMIF($E$14:$E$217,$O689,AS$14:AS$217))*'Discount Factors'!AS$15)-AS$653</f>
        <v>0</v>
      </c>
      <c r="AT689" s="161">
        <f>((SUMIF($E$224:$E$427,$O689,AT$224:AT$427)-SUMIF($E$14:$E$217,$O689,AT$14:AT$217))*'Discount Factors'!AT$15)-AT$653</f>
        <v>0</v>
      </c>
      <c r="AU689" s="161">
        <f>((SUMIF($E$224:$E$427,$O689,AU$224:AU$427)-SUMIF($E$14:$E$217,$O689,AU$14:AU$217))*'Discount Factors'!AU$15)-AU$653</f>
        <v>0</v>
      </c>
      <c r="AV689" s="161">
        <f>((SUMIF($E$224:$E$427,$O689,AV$224:AV$427)-SUMIF($E$14:$E$217,$O689,AV$14:AV$217))*'Discount Factors'!AV$15)-AV$653</f>
        <v>0</v>
      </c>
      <c r="AW689" s="161">
        <f>((SUMIF($E$224:$E$427,$O689,AW$224:AW$427)-SUMIF($E$14:$E$217,$O689,AW$14:AW$217))*'Discount Factors'!AW$15)-AW$653</f>
        <v>0</v>
      </c>
      <c r="AX689" s="161">
        <f>((SUMIF($E$224:$E$427,$O689,AX$224:AX$427)-SUMIF($E$14:$E$217,$O689,AX$14:AX$217))*'Discount Factors'!AX$15)-AX$653</f>
        <v>0</v>
      </c>
      <c r="AY689" s="161">
        <f>((SUMIF($E$224:$E$427,$O689,AY$224:AY$427)-SUMIF($E$14:$E$217,$O689,AY$14:AY$217))*'Discount Factors'!AY$15)-AY$653</f>
        <v>0</v>
      </c>
      <c r="AZ689" s="161">
        <f>((SUMIF($E$224:$E$427,$O689,AZ$224:AZ$427)-SUMIF($E$14:$E$217,$O689,AZ$14:AZ$217))*'Discount Factors'!AZ$15)-AZ$653</f>
        <v>0</v>
      </c>
      <c r="BA689" s="161">
        <f>((SUMIF($E$224:$E$427,$O689,BA$224:BA$427)-SUMIF($E$14:$E$217,$O689,BA$14:BA$217))*'Discount Factors'!BA$15)-BA$653</f>
        <v>0</v>
      </c>
      <c r="BB689" s="161">
        <f>((SUMIF($E$224:$E$427,$O689,BB$224:BB$427)-SUMIF($E$14:$E$217,$O689,BB$14:BB$217))*'Discount Factors'!BB$15)-BB$653</f>
        <v>0</v>
      </c>
      <c r="BC689" s="161">
        <f>((SUMIF($E$224:$E$427,$O689,BC$224:BC$427)-SUMIF($E$14:$E$217,$O689,BC$14:BC$217))*'Discount Factors'!BC$15)-BC$653</f>
        <v>0</v>
      </c>
      <c r="BD689" s="161">
        <f>((SUMIF($E$224:$E$427,$O689,BD$224:BD$427)-SUMIF($E$14:$E$217,$O689,BD$14:BD$217))*'Discount Factors'!BD$15)-BD$653</f>
        <v>0</v>
      </c>
      <c r="BE689" s="161">
        <f>((SUMIF($E$224:$E$427,$O689,BE$224:BE$427)-SUMIF($E$14:$E$217,$O689,BE$14:BE$217))*'Discount Factors'!BE$15)-BE$653</f>
        <v>0</v>
      </c>
      <c r="BF689" s="161">
        <f>((SUMIF($E$224:$E$427,$O689,BF$224:BF$427)-SUMIF($E$14:$E$217,$O689,BF$14:BF$217))*'Discount Factors'!BF$15)-BF$653</f>
        <v>0</v>
      </c>
      <c r="BG689" s="161">
        <f>((SUMIF($E$224:$E$427,$O689,BG$224:BG$427)-SUMIF($E$14:$E$217,$O689,BG$14:BG$217))*'Discount Factors'!BG$15)-BG$653</f>
        <v>0</v>
      </c>
      <c r="BH689" s="161">
        <f>((SUMIF($E$224:$E$427,$O689,BH$224:BH$427)-SUMIF($E$14:$E$217,$O689,BH$14:BH$217))*'Discount Factors'!BH$15)-BH$653</f>
        <v>0</v>
      </c>
      <c r="BI689" s="161">
        <f>((SUMIF($E$224:$E$427,$O689,BI$224:BI$427)-SUMIF($E$14:$E$217,$O689,BI$14:BI$217))*'Discount Factors'!BI$15)-BI$653</f>
        <v>0</v>
      </c>
      <c r="BJ689" s="161">
        <f>((SUMIF($E$224:$E$427,$O689,BJ$224:BJ$427)-SUMIF($E$14:$E$217,$O689,BJ$14:BJ$217))*'Discount Factors'!BJ$15)-BJ$653</f>
        <v>0</v>
      </c>
      <c r="BK689" s="161">
        <f>((SUMIF($E$224:$E$427,$O689,BK$224:BK$427)-SUMIF($E$14:$E$217,$O689,BK$14:BK$217))*'Discount Factors'!BK$15)-BK$653</f>
        <v>0</v>
      </c>
      <c r="BL689" s="161">
        <f>((SUMIF($E$224:$E$427,$O689,BL$224:BL$427)-SUMIF($E$14:$E$217,$O689,BL$14:BL$217))*'Discount Factors'!BL$15)-BL$653</f>
        <v>0</v>
      </c>
      <c r="BM689" s="161">
        <f>((SUMIF($E$224:$E$427,$O689,BM$224:BM$427)-SUMIF($E$14:$E$217,$O689,BM$14:BM$217))*'Discount Factors'!BM$15)-BM$653</f>
        <v>0</v>
      </c>
      <c r="BN689" s="161">
        <f>((SUMIF($E$224:$E$427,$O689,BN$224:BN$427)-SUMIF($E$14:$E$217,$O689,BN$14:BN$217))*'Discount Factors'!BN$15)-BN$653</f>
        <v>0</v>
      </c>
      <c r="BO689" s="161">
        <f>((SUMIF($E$224:$E$427,$O689,BO$224:BO$427)-SUMIF($E$14:$E$217,$O689,BO$14:BO$217))*'Discount Factors'!BO$15)-BO$653</f>
        <v>0</v>
      </c>
      <c r="BP689" s="161">
        <f>((SUMIF($E$224:$E$427,$O689,BP$224:BP$427)-SUMIF($E$14:$E$217,$O689,BP$14:BP$217))*'Discount Factors'!BP$15)-BP$653</f>
        <v>0</v>
      </c>
      <c r="BQ689" s="161">
        <f>((SUMIF($E$224:$E$427,$O689,BQ$224:BQ$427)-SUMIF($E$14:$E$217,$O689,BQ$14:BQ$217))*'Discount Factors'!BQ$15)-BQ$653</f>
        <v>0</v>
      </c>
      <c r="BR689" s="161">
        <f>((SUMIF($E$224:$E$427,$O689,BR$224:BR$427)-SUMIF($E$14:$E$217,$O689,BR$14:BR$217))*'Discount Factors'!BR$15)-BR$653</f>
        <v>0</v>
      </c>
      <c r="BS689" s="161">
        <f>((SUMIF($E$224:$E$427,$O689,BS$224:BS$427)-SUMIF($E$14:$E$217,$O689,BS$14:BS$217))*'Discount Factors'!BS$15)-BS$653</f>
        <v>0</v>
      </c>
      <c r="BT689" s="161">
        <f>((SUMIF($E$224:$E$427,$O689,BT$224:BT$427)-SUMIF($E$14:$E$217,$O689,BT$14:BT$217))*'Discount Factors'!BT$15)-BT$653</f>
        <v>0</v>
      </c>
      <c r="BU689" s="161">
        <f>((SUMIF($E$224:$E$427,$O689,BU$224:BU$427)-SUMIF($E$14:$E$217,$O689,BU$14:BU$217))*'Discount Factors'!BU$15)-BU$653</f>
        <v>0</v>
      </c>
      <c r="BV689" s="161">
        <f>((SUMIF($E$224:$E$427,$O689,BV$224:BV$427)-SUMIF($E$14:$E$217,$O689,BV$14:BV$217))*'Discount Factors'!BV$15)-BV$653</f>
        <v>0</v>
      </c>
      <c r="BW689" s="161">
        <f>((SUMIF($E$224:$E$427,$O689,BW$224:BW$427)-SUMIF($E$14:$E$217,$O689,BW$14:BW$217))*'Discount Factors'!BW$15)-BW$653</f>
        <v>0</v>
      </c>
      <c r="BX689" s="161">
        <f>((SUMIF($E$224:$E$427,$O689,BX$224:BX$427)-SUMIF($E$14:$E$217,$O689,BX$14:BX$217))*'Discount Factors'!BX$15)-BX$653</f>
        <v>0</v>
      </c>
      <c r="BY689" s="161">
        <f>((SUMIF($E$224:$E$427,$O689,BY$224:BY$427)-SUMIF($E$14:$E$217,$O689,BY$14:BY$217))*'Discount Factors'!BY$15)-BY$653</f>
        <v>0</v>
      </c>
      <c r="BZ689" s="161">
        <f>((SUMIF($E$224:$E$427,$O689,BZ$224:BZ$427)-SUMIF($E$14:$E$217,$O689,BZ$14:BZ$217))*'Discount Factors'!BZ$15)-BZ$653</f>
        <v>0</v>
      </c>
      <c r="CA689" s="161">
        <f>((SUMIF($E$224:$E$427,$O689,CA$224:CA$427)-SUMIF($E$14:$E$217,$O689,CA$14:CA$217))*'Discount Factors'!CA$15)-CA$653</f>
        <v>0</v>
      </c>
      <c r="CB689" s="161">
        <f>((SUMIF($E$224:$E$427,$O689,CB$224:CB$427)-SUMIF($E$14:$E$217,$O689,CB$14:CB$217))*'Discount Factors'!CB$15)-CB$653</f>
        <v>0</v>
      </c>
      <c r="CC689" s="161">
        <f>((SUMIF($E$224:$E$427,$O689,CC$224:CC$427)-SUMIF($E$14:$E$217,$O689,CC$14:CC$217))*'Discount Factors'!CC$15)-CC$653</f>
        <v>0</v>
      </c>
      <c r="CD689" s="161">
        <f>((SUMIF($E$224:$E$427,$O689,CD$224:CD$427)-SUMIF($E$14:$E$217,$O689,CD$14:CD$217))*'Discount Factors'!CD$15)-CD$653</f>
        <v>0</v>
      </c>
      <c r="CE689" s="161">
        <f>((SUMIF($E$224:$E$427,$O689,CE$224:CE$427)-SUMIF($E$14:$E$217,$O689,CE$14:CE$217))*'Discount Factors'!CE$15)-CE$653</f>
        <v>0</v>
      </c>
      <c r="CF689" s="161">
        <f>((SUMIF($E$224:$E$427,$O689,CF$224:CF$427)-SUMIF($E$14:$E$217,$O689,CF$14:CF$217))*'Discount Factors'!CF$15)-CF$653</f>
        <v>0</v>
      </c>
      <c r="CG689" s="161">
        <f>((SUMIF($E$224:$E$427,$O689,CG$224:CG$427)-SUMIF($E$14:$E$217,$O689,CG$14:CG$217))*'Discount Factors'!CG$15)-CG$653</f>
        <v>0</v>
      </c>
      <c r="CH689" s="161">
        <f>((SUMIF($E$224:$E$427,$O689,CH$224:CH$427)-SUMIF($E$14:$E$217,$O689,CH$14:CH$217))*'Discount Factors'!CH$15)-CH$653</f>
        <v>0</v>
      </c>
      <c r="CI689" s="161">
        <f>((SUMIF($E$224:$E$427,$O689,CI$224:CI$427)-SUMIF($E$14:$E$217,$O689,CI$14:CI$217))*'Discount Factors'!CI$15)-CI$653</f>
        <v>0</v>
      </c>
      <c r="CJ689" s="161">
        <f>((SUMIF($E$224:$E$427,$O689,CJ$224:CJ$427)-SUMIF($E$14:$E$217,$O689,CJ$14:CJ$217))*'Discount Factors'!CJ$15)-CJ$653</f>
        <v>0</v>
      </c>
      <c r="CK689" s="161">
        <f>((SUMIF($E$224:$E$427,$O689,CK$224:CK$427)-SUMIF($E$14:$E$217,$O689,CK$14:CK$217))*'Discount Factors'!CK$15)-CK$653</f>
        <v>0</v>
      </c>
      <c r="CL689" s="161">
        <f>((SUMIF($E$224:$E$427,$O689,CL$224:CL$427)-SUMIF($E$14:$E$217,$O689,CL$14:CL$217))*'Discount Factors'!CL$15)-CL$653</f>
        <v>0</v>
      </c>
      <c r="CM689" s="161">
        <f>((SUMIF($E$224:$E$427,$O689,CM$224:CM$427)-SUMIF($E$14:$E$217,$O689,CM$14:CM$217))*'Discount Factors'!CM$15)-CM$653</f>
        <v>0</v>
      </c>
      <c r="CN689" s="161">
        <f>((SUMIF($E$224:$E$427,$O689,CN$224:CN$427)-SUMIF($E$14:$E$217,$O689,CN$14:CN$217))*'Discount Factors'!CN$15)-CN$653</f>
        <v>0</v>
      </c>
      <c r="CO689" s="161">
        <f>((SUMIF($E$224:$E$427,$O689,CO$224:CO$427)-SUMIF($E$14:$E$217,$O689,CO$14:CO$217))*'Discount Factors'!CO$15)-CO$653</f>
        <v>0</v>
      </c>
      <c r="CP689" s="161">
        <f>((SUMIF($E$224:$E$427,$O689,CP$224:CP$427)-SUMIF($E$14:$E$217,$O689,CP$14:CP$217))*'Discount Factors'!CP$15)-CP$653</f>
        <v>0</v>
      </c>
    </row>
    <row r="690" spans="1:94" x14ac:dyDescent="0.3">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c r="BA690" s="161"/>
      <c r="BB690" s="161"/>
      <c r="BC690" s="161"/>
      <c r="BD690" s="161"/>
      <c r="BE690" s="161"/>
      <c r="BF690" s="161"/>
      <c r="BG690" s="161"/>
      <c r="BH690" s="161"/>
      <c r="BI690" s="161"/>
      <c r="BJ690" s="161"/>
      <c r="BK690" s="161"/>
      <c r="BL690" s="161"/>
      <c r="BM690" s="161"/>
      <c r="BN690" s="161"/>
      <c r="BO690" s="161"/>
      <c r="BP690" s="161"/>
      <c r="BQ690" s="161"/>
      <c r="BR690" s="161"/>
      <c r="BS690" s="161"/>
      <c r="BT690" s="161"/>
      <c r="BU690" s="161"/>
      <c r="BV690" s="161"/>
      <c r="BW690" s="161"/>
      <c r="BX690" s="161"/>
      <c r="BY690" s="161"/>
      <c r="BZ690" s="161"/>
      <c r="CA690" s="161"/>
      <c r="CB690" s="161"/>
      <c r="CC690" s="161"/>
      <c r="CD690" s="161"/>
      <c r="CE690" s="161"/>
      <c r="CF690" s="161"/>
      <c r="CG690" s="161"/>
      <c r="CH690" s="161"/>
      <c r="CI690" s="161"/>
      <c r="CJ690" s="161"/>
      <c r="CK690" s="161"/>
      <c r="CL690" s="161"/>
      <c r="CM690" s="161"/>
      <c r="CN690" s="161"/>
      <c r="CO690" s="161"/>
      <c r="CP690" s="161"/>
    </row>
    <row r="691" spans="1:94" x14ac:dyDescent="0.3">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c r="BA691" s="161"/>
      <c r="BB691" s="161"/>
      <c r="BC691" s="161"/>
      <c r="BD691" s="161"/>
      <c r="BE691" s="161"/>
      <c r="BF691" s="161"/>
      <c r="BG691" s="161"/>
      <c r="BH691" s="161"/>
      <c r="BI691" s="161"/>
      <c r="BJ691" s="161"/>
      <c r="BK691" s="161"/>
      <c r="BL691" s="161"/>
      <c r="BM691" s="161"/>
      <c r="BN691" s="161"/>
      <c r="BO691" s="161"/>
      <c r="BP691" s="161"/>
      <c r="BQ691" s="161"/>
      <c r="BR691" s="161"/>
      <c r="BS691" s="161"/>
      <c r="BT691" s="161"/>
      <c r="BU691" s="161"/>
      <c r="BV691" s="161"/>
      <c r="BW691" s="161"/>
      <c r="BX691" s="161"/>
      <c r="BY691" s="161"/>
      <c r="BZ691" s="161"/>
      <c r="CA691" s="161"/>
      <c r="CB691" s="161"/>
      <c r="CC691" s="161"/>
      <c r="CD691" s="161"/>
      <c r="CE691" s="161"/>
      <c r="CF691" s="161"/>
      <c r="CG691" s="161"/>
      <c r="CH691" s="161"/>
      <c r="CI691" s="161"/>
      <c r="CJ691" s="161"/>
      <c r="CK691" s="161"/>
      <c r="CL691" s="161"/>
      <c r="CM691" s="161"/>
      <c r="CN691" s="161"/>
      <c r="CO691" s="161"/>
      <c r="CP691" s="161"/>
    </row>
    <row r="692" spans="1:94" x14ac:dyDescent="0.3">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c r="BA692" s="161"/>
      <c r="BB692" s="161"/>
      <c r="BC692" s="161"/>
      <c r="BD692" s="161"/>
      <c r="BE692" s="161"/>
      <c r="BF692" s="161"/>
      <c r="BG692" s="161"/>
      <c r="BH692" s="161"/>
      <c r="BI692" s="161"/>
      <c r="BJ692" s="161"/>
      <c r="BK692" s="161"/>
      <c r="BL692" s="161"/>
      <c r="BM692" s="161"/>
      <c r="BN692" s="161"/>
      <c r="BO692" s="161"/>
      <c r="BP692" s="161"/>
      <c r="BQ692" s="161"/>
      <c r="BR692" s="161"/>
      <c r="BS692" s="161"/>
      <c r="BT692" s="161"/>
      <c r="BU692" s="161"/>
      <c r="BV692" s="161"/>
      <c r="BW692" s="161"/>
      <c r="BX692" s="161"/>
      <c r="BY692" s="161"/>
      <c r="BZ692" s="161"/>
      <c r="CA692" s="161"/>
      <c r="CB692" s="161"/>
      <c r="CC692" s="161"/>
      <c r="CD692" s="161"/>
      <c r="CE692" s="161"/>
      <c r="CF692" s="161"/>
      <c r="CG692" s="161"/>
      <c r="CH692" s="161"/>
      <c r="CI692" s="161"/>
      <c r="CJ692" s="161"/>
      <c r="CK692" s="161"/>
      <c r="CL692" s="161"/>
      <c r="CM692" s="161"/>
      <c r="CN692" s="161"/>
      <c r="CO692" s="161"/>
      <c r="CP692" s="161"/>
    </row>
    <row r="693" spans="1:94" x14ac:dyDescent="0.3">
      <c r="O693" s="2" t="str">
        <f>Lists!$B$14</f>
        <v>Option 10</v>
      </c>
      <c r="P693" s="161">
        <f>((SUMIF($E$224:$E$427,$O693,P$224:P$427)-SUMIF($E$14:$E$217,$O693,P$14:P$217))*'Discount Factors'!P$15)-P$653</f>
        <v>0</v>
      </c>
      <c r="Q693" s="161">
        <f>((SUMIF($E$224:$E$427,$O693,Q$224:Q$427)-SUMIF($E$14:$E$217,$O693,Q$14:Q$217))*'Discount Factors'!Q$15)-Q$653</f>
        <v>0</v>
      </c>
      <c r="R693" s="161">
        <f>((SUMIF($E$224:$E$427,$O693,R$224:R$427)-SUMIF($E$14:$E$217,$O693,R$14:R$217))*'Discount Factors'!R$15)-R$653</f>
        <v>0</v>
      </c>
      <c r="S693" s="161">
        <f>((SUMIF($E$224:$E$427,$O693,S$224:S$427)-SUMIF($E$14:$E$217,$O693,S$14:S$217))*'Discount Factors'!S$15)-S$653</f>
        <v>0</v>
      </c>
      <c r="T693" s="161">
        <f>((SUMIF($E$224:$E$427,$O693,T$224:T$427)-SUMIF($E$14:$E$217,$O693,T$14:T$217))*'Discount Factors'!T$15)-T$653</f>
        <v>0</v>
      </c>
      <c r="U693" s="161">
        <f>((SUMIF($E$224:$E$427,$O693,U$224:U$427)-SUMIF($E$14:$E$217,$O693,U$14:U$217))*'Discount Factors'!U$15)-U$653</f>
        <v>0</v>
      </c>
      <c r="V693" s="161">
        <f>((SUMIF($E$224:$E$427,$O693,V$224:V$427)-SUMIF($E$14:$E$217,$O693,V$14:V$217))*'Discount Factors'!V$15)-V$653</f>
        <v>0</v>
      </c>
      <c r="W693" s="161">
        <f>((SUMIF($E$224:$E$427,$O693,W$224:W$427)-SUMIF($E$14:$E$217,$O693,W$14:W$217))*'Discount Factors'!W$15)-W$653</f>
        <v>0</v>
      </c>
      <c r="X693" s="161">
        <f>((SUMIF($E$224:$E$427,$O693,X$224:X$427)-SUMIF($E$14:$E$217,$O693,X$14:X$217))*'Discount Factors'!X$15)-X$653</f>
        <v>0</v>
      </c>
      <c r="Y693" s="161">
        <f>((SUMIF($E$224:$E$427,$O693,Y$224:Y$427)-SUMIF($E$14:$E$217,$O693,Y$14:Y$217))*'Discount Factors'!Y$15)-Y$653</f>
        <v>0</v>
      </c>
      <c r="Z693" s="161">
        <f>((SUMIF($E$224:$E$427,$O693,Z$224:Z$427)-SUMIF($E$14:$E$217,$O693,Z$14:Z$217))*'Discount Factors'!Z$15)-Z$653</f>
        <v>0</v>
      </c>
      <c r="AA693" s="161">
        <f>((SUMIF($E$224:$E$427,$O693,AA$224:AA$427)-SUMIF($E$14:$E$217,$O693,AA$14:AA$217))*'Discount Factors'!AA$15)-AA$653</f>
        <v>0</v>
      </c>
      <c r="AB693" s="161">
        <f>((SUMIF($E$224:$E$427,$O693,AB$224:AB$427)-SUMIF($E$14:$E$217,$O693,AB$14:AB$217))*'Discount Factors'!AB$15)-AB$653</f>
        <v>0</v>
      </c>
      <c r="AC693" s="161">
        <f>((SUMIF($E$224:$E$427,$O693,AC$224:AC$427)-SUMIF($E$14:$E$217,$O693,AC$14:AC$217))*'Discount Factors'!AC$15)-AC$653</f>
        <v>0</v>
      </c>
      <c r="AD693" s="161">
        <f>((SUMIF($E$224:$E$427,$O693,AD$224:AD$427)-SUMIF($E$14:$E$217,$O693,AD$14:AD$217))*'Discount Factors'!AD$15)-AD$653</f>
        <v>0</v>
      </c>
      <c r="AE693" s="161">
        <f>((SUMIF($E$224:$E$427,$O693,AE$224:AE$427)-SUMIF($E$14:$E$217,$O693,AE$14:AE$217))*'Discount Factors'!AE$15)-AE$653</f>
        <v>0</v>
      </c>
      <c r="AF693" s="161">
        <f>((SUMIF($E$224:$E$427,$O693,AF$224:AF$427)-SUMIF($E$14:$E$217,$O693,AF$14:AF$217))*'Discount Factors'!AF$15)-AF$653</f>
        <v>0</v>
      </c>
      <c r="AG693" s="161">
        <f>((SUMIF($E$224:$E$427,$O693,AG$224:AG$427)-SUMIF($E$14:$E$217,$O693,AG$14:AG$217))*'Discount Factors'!AG$15)-AG$653</f>
        <v>0</v>
      </c>
      <c r="AH693" s="161">
        <f>((SUMIF($E$224:$E$427,$O693,AH$224:AH$427)-SUMIF($E$14:$E$217,$O693,AH$14:AH$217))*'Discount Factors'!AH$15)-AH$653</f>
        <v>0</v>
      </c>
      <c r="AI693" s="161">
        <f>((SUMIF($E$224:$E$427,$O693,AI$224:AI$427)-SUMIF($E$14:$E$217,$O693,AI$14:AI$217))*'Discount Factors'!AI$15)-AI$653</f>
        <v>0</v>
      </c>
      <c r="AJ693" s="161">
        <f>((SUMIF($E$224:$E$427,$O693,AJ$224:AJ$427)-SUMIF($E$14:$E$217,$O693,AJ$14:AJ$217))*'Discount Factors'!AJ$15)-AJ$653</f>
        <v>0</v>
      </c>
      <c r="AK693" s="161">
        <f>((SUMIF($E$224:$E$427,$O693,AK$224:AK$427)-SUMIF($E$14:$E$217,$O693,AK$14:AK$217))*'Discount Factors'!AK$15)-AK$653</f>
        <v>0</v>
      </c>
      <c r="AL693" s="161">
        <f>((SUMIF($E$224:$E$427,$O693,AL$224:AL$427)-SUMIF($E$14:$E$217,$O693,AL$14:AL$217))*'Discount Factors'!AL$15)-AL$653</f>
        <v>0</v>
      </c>
      <c r="AM693" s="161">
        <f>((SUMIF($E$224:$E$427,$O693,AM$224:AM$427)-SUMIF($E$14:$E$217,$O693,AM$14:AM$217))*'Discount Factors'!AM$15)-AM$653</f>
        <v>0</v>
      </c>
      <c r="AN693" s="161">
        <f>((SUMIF($E$224:$E$427,$O693,AN$224:AN$427)-SUMIF($E$14:$E$217,$O693,AN$14:AN$217))*'Discount Factors'!AN$15)-AN$653</f>
        <v>0</v>
      </c>
      <c r="AO693" s="161">
        <f>((SUMIF($E$224:$E$427,$O693,AO$224:AO$427)-SUMIF($E$14:$E$217,$O693,AO$14:AO$217))*'Discount Factors'!AO$15)-AO$653</f>
        <v>0</v>
      </c>
      <c r="AP693" s="161">
        <f>((SUMIF($E$224:$E$427,$O693,AP$224:AP$427)-SUMIF($E$14:$E$217,$O693,AP$14:AP$217))*'Discount Factors'!AP$15)-AP$653</f>
        <v>0</v>
      </c>
      <c r="AQ693" s="161">
        <f>((SUMIF($E$224:$E$427,$O693,AQ$224:AQ$427)-SUMIF($E$14:$E$217,$O693,AQ$14:AQ$217))*'Discount Factors'!AQ$15)-AQ$653</f>
        <v>0</v>
      </c>
      <c r="AR693" s="161">
        <f>((SUMIF($E$224:$E$427,$O693,AR$224:AR$427)-SUMIF($E$14:$E$217,$O693,AR$14:AR$217))*'Discount Factors'!AR$15)-AR$653</f>
        <v>0</v>
      </c>
      <c r="AS693" s="161">
        <f>((SUMIF($E$224:$E$427,$O693,AS$224:AS$427)-SUMIF($E$14:$E$217,$O693,AS$14:AS$217))*'Discount Factors'!AS$15)-AS$653</f>
        <v>0</v>
      </c>
      <c r="AT693" s="161">
        <f>((SUMIF($E$224:$E$427,$O693,AT$224:AT$427)-SUMIF($E$14:$E$217,$O693,AT$14:AT$217))*'Discount Factors'!AT$15)-AT$653</f>
        <v>0</v>
      </c>
      <c r="AU693" s="161">
        <f>((SUMIF($E$224:$E$427,$O693,AU$224:AU$427)-SUMIF($E$14:$E$217,$O693,AU$14:AU$217))*'Discount Factors'!AU$15)-AU$653</f>
        <v>0</v>
      </c>
      <c r="AV693" s="161">
        <f>((SUMIF($E$224:$E$427,$O693,AV$224:AV$427)-SUMIF($E$14:$E$217,$O693,AV$14:AV$217))*'Discount Factors'!AV$15)-AV$653</f>
        <v>0</v>
      </c>
      <c r="AW693" s="161">
        <f>((SUMIF($E$224:$E$427,$O693,AW$224:AW$427)-SUMIF($E$14:$E$217,$O693,AW$14:AW$217))*'Discount Factors'!AW$15)-AW$653</f>
        <v>0</v>
      </c>
      <c r="AX693" s="161">
        <f>((SUMIF($E$224:$E$427,$O693,AX$224:AX$427)-SUMIF($E$14:$E$217,$O693,AX$14:AX$217))*'Discount Factors'!AX$15)-AX$653</f>
        <v>0</v>
      </c>
      <c r="AY693" s="161">
        <f>((SUMIF($E$224:$E$427,$O693,AY$224:AY$427)-SUMIF($E$14:$E$217,$O693,AY$14:AY$217))*'Discount Factors'!AY$15)-AY$653</f>
        <v>0</v>
      </c>
      <c r="AZ693" s="161">
        <f>((SUMIF($E$224:$E$427,$O693,AZ$224:AZ$427)-SUMIF($E$14:$E$217,$O693,AZ$14:AZ$217))*'Discount Factors'!AZ$15)-AZ$653</f>
        <v>0</v>
      </c>
      <c r="BA693" s="161">
        <f>((SUMIF($E$224:$E$427,$O693,BA$224:BA$427)-SUMIF($E$14:$E$217,$O693,BA$14:BA$217))*'Discount Factors'!BA$15)-BA$653</f>
        <v>0</v>
      </c>
      <c r="BB693" s="161">
        <f>((SUMIF($E$224:$E$427,$O693,BB$224:BB$427)-SUMIF($E$14:$E$217,$O693,BB$14:BB$217))*'Discount Factors'!BB$15)-BB$653</f>
        <v>0</v>
      </c>
      <c r="BC693" s="161">
        <f>((SUMIF($E$224:$E$427,$O693,BC$224:BC$427)-SUMIF($E$14:$E$217,$O693,BC$14:BC$217))*'Discount Factors'!BC$15)-BC$653</f>
        <v>0</v>
      </c>
      <c r="BD693" s="161">
        <f>((SUMIF($E$224:$E$427,$O693,BD$224:BD$427)-SUMIF($E$14:$E$217,$O693,BD$14:BD$217))*'Discount Factors'!BD$15)-BD$653</f>
        <v>0</v>
      </c>
      <c r="BE693" s="161">
        <f>((SUMIF($E$224:$E$427,$O693,BE$224:BE$427)-SUMIF($E$14:$E$217,$O693,BE$14:BE$217))*'Discount Factors'!BE$15)-BE$653</f>
        <v>0</v>
      </c>
      <c r="BF693" s="161">
        <f>((SUMIF($E$224:$E$427,$O693,BF$224:BF$427)-SUMIF($E$14:$E$217,$O693,BF$14:BF$217))*'Discount Factors'!BF$15)-BF$653</f>
        <v>0</v>
      </c>
      <c r="BG693" s="161">
        <f>((SUMIF($E$224:$E$427,$O693,BG$224:BG$427)-SUMIF($E$14:$E$217,$O693,BG$14:BG$217))*'Discount Factors'!BG$15)-BG$653</f>
        <v>0</v>
      </c>
      <c r="BH693" s="161">
        <f>((SUMIF($E$224:$E$427,$O693,BH$224:BH$427)-SUMIF($E$14:$E$217,$O693,BH$14:BH$217))*'Discount Factors'!BH$15)-BH$653</f>
        <v>0</v>
      </c>
      <c r="BI693" s="161">
        <f>((SUMIF($E$224:$E$427,$O693,BI$224:BI$427)-SUMIF($E$14:$E$217,$O693,BI$14:BI$217))*'Discount Factors'!BI$15)-BI$653</f>
        <v>0</v>
      </c>
      <c r="BJ693" s="161">
        <f>((SUMIF($E$224:$E$427,$O693,BJ$224:BJ$427)-SUMIF($E$14:$E$217,$O693,BJ$14:BJ$217))*'Discount Factors'!BJ$15)-BJ$653</f>
        <v>0</v>
      </c>
      <c r="BK693" s="161">
        <f>((SUMIF($E$224:$E$427,$O693,BK$224:BK$427)-SUMIF($E$14:$E$217,$O693,BK$14:BK$217))*'Discount Factors'!BK$15)-BK$653</f>
        <v>0</v>
      </c>
      <c r="BL693" s="161">
        <f>((SUMIF($E$224:$E$427,$O693,BL$224:BL$427)-SUMIF($E$14:$E$217,$O693,BL$14:BL$217))*'Discount Factors'!BL$15)-BL$653</f>
        <v>0</v>
      </c>
      <c r="BM693" s="161">
        <f>((SUMIF($E$224:$E$427,$O693,BM$224:BM$427)-SUMIF($E$14:$E$217,$O693,BM$14:BM$217))*'Discount Factors'!BM$15)-BM$653</f>
        <v>0</v>
      </c>
      <c r="BN693" s="161">
        <f>((SUMIF($E$224:$E$427,$O693,BN$224:BN$427)-SUMIF($E$14:$E$217,$O693,BN$14:BN$217))*'Discount Factors'!BN$15)-BN$653</f>
        <v>0</v>
      </c>
      <c r="BO693" s="161">
        <f>((SUMIF($E$224:$E$427,$O693,BO$224:BO$427)-SUMIF($E$14:$E$217,$O693,BO$14:BO$217))*'Discount Factors'!BO$15)-BO$653</f>
        <v>0</v>
      </c>
      <c r="BP693" s="161">
        <f>((SUMIF($E$224:$E$427,$O693,BP$224:BP$427)-SUMIF($E$14:$E$217,$O693,BP$14:BP$217))*'Discount Factors'!BP$15)-BP$653</f>
        <v>0</v>
      </c>
      <c r="BQ693" s="161">
        <f>((SUMIF($E$224:$E$427,$O693,BQ$224:BQ$427)-SUMIF($E$14:$E$217,$O693,BQ$14:BQ$217))*'Discount Factors'!BQ$15)-BQ$653</f>
        <v>0</v>
      </c>
      <c r="BR693" s="161">
        <f>((SUMIF($E$224:$E$427,$O693,BR$224:BR$427)-SUMIF($E$14:$E$217,$O693,BR$14:BR$217))*'Discount Factors'!BR$15)-BR$653</f>
        <v>0</v>
      </c>
      <c r="BS693" s="161">
        <f>((SUMIF($E$224:$E$427,$O693,BS$224:BS$427)-SUMIF($E$14:$E$217,$O693,BS$14:BS$217))*'Discount Factors'!BS$15)-BS$653</f>
        <v>0</v>
      </c>
      <c r="BT693" s="161">
        <f>((SUMIF($E$224:$E$427,$O693,BT$224:BT$427)-SUMIF($E$14:$E$217,$O693,BT$14:BT$217))*'Discount Factors'!BT$15)-BT$653</f>
        <v>0</v>
      </c>
      <c r="BU693" s="161">
        <f>((SUMIF($E$224:$E$427,$O693,BU$224:BU$427)-SUMIF($E$14:$E$217,$O693,BU$14:BU$217))*'Discount Factors'!BU$15)-BU$653</f>
        <v>0</v>
      </c>
      <c r="BV693" s="161">
        <f>((SUMIF($E$224:$E$427,$O693,BV$224:BV$427)-SUMIF($E$14:$E$217,$O693,BV$14:BV$217))*'Discount Factors'!BV$15)-BV$653</f>
        <v>0</v>
      </c>
      <c r="BW693" s="161">
        <f>((SUMIF($E$224:$E$427,$O693,BW$224:BW$427)-SUMIF($E$14:$E$217,$O693,BW$14:BW$217))*'Discount Factors'!BW$15)-BW$653</f>
        <v>0</v>
      </c>
      <c r="BX693" s="161">
        <f>((SUMIF($E$224:$E$427,$O693,BX$224:BX$427)-SUMIF($E$14:$E$217,$O693,BX$14:BX$217))*'Discount Factors'!BX$15)-BX$653</f>
        <v>0</v>
      </c>
      <c r="BY693" s="161">
        <f>((SUMIF($E$224:$E$427,$O693,BY$224:BY$427)-SUMIF($E$14:$E$217,$O693,BY$14:BY$217))*'Discount Factors'!BY$15)-BY$653</f>
        <v>0</v>
      </c>
      <c r="BZ693" s="161">
        <f>((SUMIF($E$224:$E$427,$O693,BZ$224:BZ$427)-SUMIF($E$14:$E$217,$O693,BZ$14:BZ$217))*'Discount Factors'!BZ$15)-BZ$653</f>
        <v>0</v>
      </c>
      <c r="CA693" s="161">
        <f>((SUMIF($E$224:$E$427,$O693,CA$224:CA$427)-SUMIF($E$14:$E$217,$O693,CA$14:CA$217))*'Discount Factors'!CA$15)-CA$653</f>
        <v>0</v>
      </c>
      <c r="CB693" s="161">
        <f>((SUMIF($E$224:$E$427,$O693,CB$224:CB$427)-SUMIF($E$14:$E$217,$O693,CB$14:CB$217))*'Discount Factors'!CB$15)-CB$653</f>
        <v>0</v>
      </c>
      <c r="CC693" s="161">
        <f>((SUMIF($E$224:$E$427,$O693,CC$224:CC$427)-SUMIF($E$14:$E$217,$O693,CC$14:CC$217))*'Discount Factors'!CC$15)-CC$653</f>
        <v>0</v>
      </c>
      <c r="CD693" s="161">
        <f>((SUMIF($E$224:$E$427,$O693,CD$224:CD$427)-SUMIF($E$14:$E$217,$O693,CD$14:CD$217))*'Discount Factors'!CD$15)-CD$653</f>
        <v>0</v>
      </c>
      <c r="CE693" s="161">
        <f>((SUMIF($E$224:$E$427,$O693,CE$224:CE$427)-SUMIF($E$14:$E$217,$O693,CE$14:CE$217))*'Discount Factors'!CE$15)-CE$653</f>
        <v>0</v>
      </c>
      <c r="CF693" s="161">
        <f>((SUMIF($E$224:$E$427,$O693,CF$224:CF$427)-SUMIF($E$14:$E$217,$O693,CF$14:CF$217))*'Discount Factors'!CF$15)-CF$653</f>
        <v>0</v>
      </c>
      <c r="CG693" s="161">
        <f>((SUMIF($E$224:$E$427,$O693,CG$224:CG$427)-SUMIF($E$14:$E$217,$O693,CG$14:CG$217))*'Discount Factors'!CG$15)-CG$653</f>
        <v>0</v>
      </c>
      <c r="CH693" s="161">
        <f>((SUMIF($E$224:$E$427,$O693,CH$224:CH$427)-SUMIF($E$14:$E$217,$O693,CH$14:CH$217))*'Discount Factors'!CH$15)-CH$653</f>
        <v>0</v>
      </c>
      <c r="CI693" s="161">
        <f>((SUMIF($E$224:$E$427,$O693,CI$224:CI$427)-SUMIF($E$14:$E$217,$O693,CI$14:CI$217))*'Discount Factors'!CI$15)-CI$653</f>
        <v>0</v>
      </c>
      <c r="CJ693" s="161">
        <f>((SUMIF($E$224:$E$427,$O693,CJ$224:CJ$427)-SUMIF($E$14:$E$217,$O693,CJ$14:CJ$217))*'Discount Factors'!CJ$15)-CJ$653</f>
        <v>0</v>
      </c>
      <c r="CK693" s="161">
        <f>((SUMIF($E$224:$E$427,$O693,CK$224:CK$427)-SUMIF($E$14:$E$217,$O693,CK$14:CK$217))*'Discount Factors'!CK$15)-CK$653</f>
        <v>0</v>
      </c>
      <c r="CL693" s="161">
        <f>((SUMIF($E$224:$E$427,$O693,CL$224:CL$427)-SUMIF($E$14:$E$217,$O693,CL$14:CL$217))*'Discount Factors'!CL$15)-CL$653</f>
        <v>0</v>
      </c>
      <c r="CM693" s="161">
        <f>((SUMIF($E$224:$E$427,$O693,CM$224:CM$427)-SUMIF($E$14:$E$217,$O693,CM$14:CM$217))*'Discount Factors'!CM$15)-CM$653</f>
        <v>0</v>
      </c>
      <c r="CN693" s="161">
        <f>((SUMIF($E$224:$E$427,$O693,CN$224:CN$427)-SUMIF($E$14:$E$217,$O693,CN$14:CN$217))*'Discount Factors'!CN$15)-CN$653</f>
        <v>0</v>
      </c>
      <c r="CO693" s="161">
        <f>((SUMIF($E$224:$E$427,$O693,CO$224:CO$427)-SUMIF($E$14:$E$217,$O693,CO$14:CO$217))*'Discount Factors'!CO$15)-CO$653</f>
        <v>0</v>
      </c>
      <c r="CP693" s="161">
        <f>((SUMIF($E$224:$E$427,$O693,CP$224:CP$427)-SUMIF($E$14:$E$217,$O693,CP$14:CP$217))*'Discount Factors'!CP$15)-CP$653</f>
        <v>0</v>
      </c>
    </row>
    <row r="694" spans="1:94" x14ac:dyDescent="0.3">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c r="BA694" s="161"/>
      <c r="BB694" s="161"/>
      <c r="BC694" s="161"/>
      <c r="BD694" s="161"/>
      <c r="BE694" s="161"/>
      <c r="BF694" s="161"/>
      <c r="BG694" s="161"/>
      <c r="BH694" s="161"/>
      <c r="BI694" s="161"/>
      <c r="BJ694" s="161"/>
      <c r="BK694" s="161"/>
      <c r="BL694" s="161"/>
      <c r="BM694" s="161"/>
      <c r="BN694" s="161"/>
      <c r="BO694" s="161"/>
      <c r="BP694" s="161"/>
      <c r="BQ694" s="161"/>
      <c r="BR694" s="161"/>
      <c r="BS694" s="161"/>
      <c r="BT694" s="161"/>
      <c r="BU694" s="161"/>
      <c r="BV694" s="161"/>
      <c r="BW694" s="161"/>
      <c r="BX694" s="161"/>
      <c r="BY694" s="161"/>
      <c r="BZ694" s="161"/>
      <c r="CA694" s="161"/>
      <c r="CB694" s="161"/>
      <c r="CC694" s="161"/>
      <c r="CD694" s="161"/>
      <c r="CE694" s="161"/>
      <c r="CF694" s="161"/>
      <c r="CG694" s="161"/>
      <c r="CH694" s="161"/>
      <c r="CI694" s="161"/>
      <c r="CJ694" s="161"/>
      <c r="CK694" s="161"/>
      <c r="CL694" s="161"/>
      <c r="CM694" s="161"/>
      <c r="CN694" s="161"/>
      <c r="CO694" s="161"/>
      <c r="CP694" s="161"/>
    </row>
    <row r="695" spans="1:94" x14ac:dyDescent="0.3">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c r="AU695" s="161"/>
      <c r="AV695" s="161"/>
      <c r="AW695" s="161"/>
      <c r="AX695" s="161"/>
      <c r="AY695" s="161"/>
      <c r="AZ695" s="161"/>
      <c r="BA695" s="161"/>
      <c r="BB695" s="161"/>
      <c r="BC695" s="161"/>
      <c r="BD695" s="161"/>
      <c r="BE695" s="161"/>
      <c r="BF695" s="161"/>
      <c r="BG695" s="161"/>
      <c r="BH695" s="161"/>
      <c r="BI695" s="161"/>
      <c r="BJ695" s="161"/>
      <c r="BK695" s="161"/>
      <c r="BL695" s="161"/>
      <c r="BM695" s="161"/>
      <c r="BN695" s="161"/>
      <c r="BO695" s="161"/>
      <c r="BP695" s="161"/>
      <c r="BQ695" s="161"/>
      <c r="BR695" s="161"/>
      <c r="BS695" s="161"/>
      <c r="BT695" s="161"/>
      <c r="BU695" s="161"/>
      <c r="BV695" s="161"/>
      <c r="BW695" s="161"/>
      <c r="BX695" s="161"/>
      <c r="BY695" s="161"/>
      <c r="BZ695" s="161"/>
      <c r="CA695" s="161"/>
      <c r="CB695" s="161"/>
      <c r="CC695" s="161"/>
      <c r="CD695" s="161"/>
      <c r="CE695" s="161"/>
      <c r="CF695" s="161"/>
      <c r="CG695" s="161"/>
      <c r="CH695" s="161"/>
      <c r="CI695" s="161"/>
      <c r="CJ695" s="161"/>
      <c r="CK695" s="161"/>
      <c r="CL695" s="161"/>
      <c r="CM695" s="161"/>
      <c r="CN695" s="161"/>
      <c r="CO695" s="161"/>
      <c r="CP695" s="161"/>
    </row>
    <row r="696" spans="1:94" x14ac:dyDescent="0.3">
      <c r="A696" s="4" t="s">
        <v>177</v>
      </c>
      <c r="B696" s="4"/>
      <c r="C696" s="4"/>
      <c r="D696" s="4"/>
      <c r="E696" s="4"/>
      <c r="F696" s="4"/>
      <c r="G696" s="4"/>
      <c r="H696" s="4"/>
      <c r="I696" s="4"/>
      <c r="J696" s="4"/>
      <c r="K696" s="4"/>
      <c r="L696" s="4"/>
      <c r="M696" s="4"/>
      <c r="N696" s="4"/>
      <c r="O696" s="4"/>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c r="BI696" s="163"/>
      <c r="BJ696" s="163"/>
      <c r="BK696" s="163"/>
      <c r="BL696" s="163"/>
      <c r="BM696" s="163"/>
      <c r="BN696" s="163"/>
      <c r="BO696" s="163"/>
      <c r="BP696" s="163"/>
      <c r="BQ696" s="163"/>
      <c r="BR696" s="163"/>
      <c r="BS696" s="163"/>
      <c r="BT696" s="163"/>
      <c r="BU696" s="163"/>
      <c r="BV696" s="163"/>
      <c r="BW696" s="163"/>
      <c r="BX696" s="163"/>
      <c r="BY696" s="163"/>
      <c r="BZ696" s="163"/>
      <c r="CA696" s="163"/>
      <c r="CB696" s="163"/>
      <c r="CC696" s="163"/>
      <c r="CD696" s="163"/>
      <c r="CE696" s="163"/>
      <c r="CF696" s="163"/>
      <c r="CG696" s="163"/>
      <c r="CH696" s="163"/>
      <c r="CI696" s="163"/>
      <c r="CJ696" s="163"/>
      <c r="CK696" s="163"/>
      <c r="CL696" s="163"/>
      <c r="CM696" s="163"/>
      <c r="CN696" s="163"/>
      <c r="CO696" s="163"/>
      <c r="CP696" s="163"/>
    </row>
    <row r="697" spans="1:94" x14ac:dyDescent="0.3">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1"/>
      <c r="AY697" s="161"/>
      <c r="AZ697" s="161"/>
      <c r="BA697" s="161"/>
      <c r="BB697" s="161"/>
      <c r="BC697" s="161"/>
      <c r="BD697" s="161"/>
      <c r="BE697" s="161"/>
      <c r="BF697" s="161"/>
      <c r="BG697" s="161"/>
      <c r="BH697" s="161"/>
      <c r="BI697" s="161"/>
      <c r="BJ697" s="161"/>
      <c r="BK697" s="161"/>
      <c r="BL697" s="161"/>
      <c r="BM697" s="161"/>
      <c r="BN697" s="161"/>
      <c r="BO697" s="161"/>
      <c r="BP697" s="161"/>
      <c r="BQ697" s="161"/>
      <c r="BR697" s="161"/>
      <c r="BS697" s="161"/>
      <c r="BT697" s="161"/>
      <c r="BU697" s="161"/>
      <c r="BV697" s="161"/>
      <c r="BW697" s="161"/>
      <c r="BX697" s="161"/>
      <c r="BY697" s="161"/>
      <c r="BZ697" s="161"/>
      <c r="CA697" s="161"/>
      <c r="CB697" s="161"/>
      <c r="CC697" s="161"/>
      <c r="CD697" s="161"/>
      <c r="CE697" s="161"/>
      <c r="CF697" s="161"/>
      <c r="CG697" s="161"/>
      <c r="CH697" s="161"/>
      <c r="CI697" s="161"/>
      <c r="CJ697" s="161"/>
      <c r="CK697" s="161"/>
      <c r="CL697" s="161"/>
      <c r="CM697" s="161"/>
      <c r="CN697" s="161"/>
      <c r="CO697" s="161"/>
      <c r="CP697" s="161"/>
    </row>
    <row r="698" spans="1:94" x14ac:dyDescent="0.3">
      <c r="O698" s="2" t="str">
        <f>Lists!$B$4</f>
        <v>Base Case</v>
      </c>
      <c r="P698" s="161">
        <f>(SUMIF($E$14:$E$217,$O698,P$14:P$217))*'Discount Factors'!P$17</f>
        <v>0</v>
      </c>
      <c r="Q698" s="161">
        <f>(SUMIF($E$14:$E$217,$O698,Q$14:Q$217))*'Discount Factors'!Q$17</f>
        <v>0</v>
      </c>
      <c r="R698" s="161">
        <f>(SUMIF($E$14:$E$217,$O698,R$14:R$217))*'Discount Factors'!R$17</f>
        <v>0</v>
      </c>
      <c r="S698" s="161">
        <f>(SUMIF($E$14:$E$217,$O698,S$14:S$217))*'Discount Factors'!S$17</f>
        <v>0</v>
      </c>
      <c r="T698" s="161">
        <f>(SUMIF($E$14:$E$217,$O698,T$14:T$217))*'Discount Factors'!T$17</f>
        <v>0</v>
      </c>
      <c r="U698" s="161">
        <f>(SUMIF($E$14:$E$217,$O698,U$14:U$217))*'Discount Factors'!U$17</f>
        <v>0</v>
      </c>
      <c r="V698" s="161">
        <f>(SUMIF($E$14:$E$217,$O698,V$14:V$217))*'Discount Factors'!V$17</f>
        <v>0</v>
      </c>
      <c r="W698" s="161">
        <f>(SUMIF($E$14:$E$217,$O698,W$14:W$217))*'Discount Factors'!W$17</f>
        <v>0</v>
      </c>
      <c r="X698" s="161">
        <f>(SUMIF($E$14:$E$217,$O698,X$14:X$217))*'Discount Factors'!X$17</f>
        <v>0</v>
      </c>
      <c r="Y698" s="161">
        <f>(SUMIF($E$14:$E$217,$O698,Y$14:Y$217))*'Discount Factors'!Y$17</f>
        <v>0</v>
      </c>
      <c r="Z698" s="161">
        <f>(SUMIF($E$14:$E$217,$O698,Z$14:Z$217))*'Discount Factors'!Z$17</f>
        <v>0</v>
      </c>
      <c r="AA698" s="161">
        <f>(SUMIF($E$14:$E$217,$O698,AA$14:AA$217))*'Discount Factors'!AA$17</f>
        <v>0</v>
      </c>
      <c r="AB698" s="161">
        <f>(SUMIF($E$14:$E$217,$O698,AB$14:AB$217))*'Discount Factors'!AB$17</f>
        <v>0</v>
      </c>
      <c r="AC698" s="161">
        <f>(SUMIF($E$14:$E$217,$O698,AC$14:AC$217))*'Discount Factors'!AC$17</f>
        <v>0</v>
      </c>
      <c r="AD698" s="161">
        <f>(SUMIF($E$14:$E$217,$O698,AD$14:AD$217))*'Discount Factors'!AD$17</f>
        <v>0</v>
      </c>
      <c r="AE698" s="161">
        <f>(SUMIF($E$14:$E$217,$O698,AE$14:AE$217))*'Discount Factors'!AE$17</f>
        <v>0</v>
      </c>
      <c r="AF698" s="161">
        <f>(SUMIF($E$14:$E$217,$O698,AF$14:AF$217))*'Discount Factors'!AF$17</f>
        <v>0</v>
      </c>
      <c r="AG698" s="161">
        <f>(SUMIF($E$14:$E$217,$O698,AG$14:AG$217))*'Discount Factors'!AG$17</f>
        <v>0</v>
      </c>
      <c r="AH698" s="161">
        <f>(SUMIF($E$14:$E$217,$O698,AH$14:AH$217))*'Discount Factors'!AH$17</f>
        <v>0</v>
      </c>
      <c r="AI698" s="161">
        <f>(SUMIF($E$14:$E$217,$O698,AI$14:AI$217))*'Discount Factors'!AI$17</f>
        <v>0</v>
      </c>
      <c r="AJ698" s="161">
        <f>(SUMIF($E$14:$E$217,$O698,AJ$14:AJ$217))*'Discount Factors'!AJ$17</f>
        <v>0</v>
      </c>
      <c r="AK698" s="161">
        <f>(SUMIF($E$14:$E$217,$O698,AK$14:AK$217))*'Discount Factors'!AK$17</f>
        <v>0</v>
      </c>
      <c r="AL698" s="161">
        <f>(SUMIF($E$14:$E$217,$O698,AL$14:AL$217))*'Discount Factors'!AL$17</f>
        <v>0</v>
      </c>
      <c r="AM698" s="161">
        <f>(SUMIF($E$14:$E$217,$O698,AM$14:AM$217))*'Discount Factors'!AM$17</f>
        <v>0</v>
      </c>
      <c r="AN698" s="161">
        <f>(SUMIF($E$14:$E$217,$O698,AN$14:AN$217))*'Discount Factors'!AN$17</f>
        <v>0</v>
      </c>
      <c r="AO698" s="161">
        <f>(SUMIF($E$14:$E$217,$O698,AO$14:AO$217))*'Discount Factors'!AO$17</f>
        <v>0</v>
      </c>
      <c r="AP698" s="161">
        <f>(SUMIF($E$14:$E$217,$O698,AP$14:AP$217))*'Discount Factors'!AP$17</f>
        <v>0</v>
      </c>
      <c r="AQ698" s="161">
        <f>(SUMIF($E$14:$E$217,$O698,AQ$14:AQ$217))*'Discount Factors'!AQ$17</f>
        <v>0</v>
      </c>
      <c r="AR698" s="161">
        <f>(SUMIF($E$14:$E$217,$O698,AR$14:AR$217))*'Discount Factors'!AR$17</f>
        <v>0</v>
      </c>
      <c r="AS698" s="161">
        <f>(SUMIF($E$14:$E$217,$O698,AS$14:AS$217))*'Discount Factors'!AS$17</f>
        <v>0</v>
      </c>
      <c r="AT698" s="161">
        <f>(SUMIF($E$14:$E$217,$O698,AT$14:AT$217))*'Discount Factors'!AT$17</f>
        <v>0</v>
      </c>
      <c r="AU698" s="161">
        <f>(SUMIF($E$14:$E$217,$O698,AU$14:AU$217))*'Discount Factors'!AU$17</f>
        <v>0</v>
      </c>
      <c r="AV698" s="161">
        <f>(SUMIF($E$14:$E$217,$O698,AV$14:AV$217))*'Discount Factors'!AV$17</f>
        <v>0</v>
      </c>
      <c r="AW698" s="161">
        <f>(SUMIF($E$14:$E$217,$O698,AW$14:AW$217))*'Discount Factors'!AW$17</f>
        <v>0</v>
      </c>
      <c r="AX698" s="161">
        <f>(SUMIF($E$14:$E$217,$O698,AX$14:AX$217))*'Discount Factors'!AX$17</f>
        <v>0</v>
      </c>
      <c r="AY698" s="161">
        <f>(SUMIF($E$14:$E$217,$O698,AY$14:AY$217))*'Discount Factors'!AY$17</f>
        <v>0</v>
      </c>
      <c r="AZ698" s="161">
        <f>(SUMIF($E$14:$E$217,$O698,AZ$14:AZ$217))*'Discount Factors'!AZ$17</f>
        <v>0</v>
      </c>
      <c r="BA698" s="161">
        <f>(SUMIF($E$14:$E$217,$O698,BA$14:BA$217))*'Discount Factors'!BA$17</f>
        <v>0</v>
      </c>
      <c r="BB698" s="161">
        <f>(SUMIF($E$14:$E$217,$O698,BB$14:BB$217))*'Discount Factors'!BB$17</f>
        <v>0</v>
      </c>
      <c r="BC698" s="161">
        <f>(SUMIF($E$14:$E$217,$O698,BC$14:BC$217))*'Discount Factors'!BC$17</f>
        <v>0</v>
      </c>
      <c r="BD698" s="161">
        <f>(SUMIF($E$14:$E$217,$O698,BD$14:BD$217))*'Discount Factors'!BD$17</f>
        <v>0</v>
      </c>
      <c r="BE698" s="161">
        <f>(SUMIF($E$14:$E$217,$O698,BE$14:BE$217))*'Discount Factors'!BE$17</f>
        <v>0</v>
      </c>
      <c r="BF698" s="161">
        <f>(SUMIF($E$14:$E$217,$O698,BF$14:BF$217))*'Discount Factors'!BF$17</f>
        <v>0</v>
      </c>
      <c r="BG698" s="161">
        <f>(SUMIF($E$14:$E$217,$O698,BG$14:BG$217))*'Discount Factors'!BG$17</f>
        <v>0</v>
      </c>
      <c r="BH698" s="161">
        <f>(SUMIF($E$14:$E$217,$O698,BH$14:BH$217))*'Discount Factors'!BH$17</f>
        <v>0</v>
      </c>
      <c r="BI698" s="161">
        <f>(SUMIF($E$14:$E$217,$O698,BI$14:BI$217))*'Discount Factors'!BI$17</f>
        <v>0</v>
      </c>
      <c r="BJ698" s="161">
        <f>(SUMIF($E$14:$E$217,$O698,BJ$14:BJ$217))*'Discount Factors'!BJ$17</f>
        <v>0</v>
      </c>
      <c r="BK698" s="161">
        <f>(SUMIF($E$14:$E$217,$O698,BK$14:BK$217))*'Discount Factors'!BK$17</f>
        <v>0</v>
      </c>
      <c r="BL698" s="161">
        <f>(SUMIF($E$14:$E$217,$O698,BL$14:BL$217))*'Discount Factors'!BL$17</f>
        <v>0</v>
      </c>
      <c r="BM698" s="161">
        <f>(SUMIF($E$14:$E$217,$O698,BM$14:BM$217))*'Discount Factors'!BM$17</f>
        <v>0</v>
      </c>
      <c r="BN698" s="161">
        <f>(SUMIF($E$14:$E$217,$O698,BN$14:BN$217))*'Discount Factors'!BN$17</f>
        <v>0</v>
      </c>
      <c r="BO698" s="161">
        <f>(SUMIF($E$14:$E$217,$O698,BO$14:BO$217))*'Discount Factors'!BO$17</f>
        <v>0</v>
      </c>
      <c r="BP698" s="161">
        <f>(SUMIF($E$14:$E$217,$O698,BP$14:BP$217))*'Discount Factors'!BP$17</f>
        <v>0</v>
      </c>
      <c r="BQ698" s="161">
        <f>(SUMIF($E$14:$E$217,$O698,BQ$14:BQ$217))*'Discount Factors'!BQ$17</f>
        <v>0</v>
      </c>
      <c r="BR698" s="161">
        <f>(SUMIF($E$14:$E$217,$O698,BR$14:BR$217))*'Discount Factors'!BR$17</f>
        <v>0</v>
      </c>
      <c r="BS698" s="161">
        <f>(SUMIF($E$14:$E$217,$O698,BS$14:BS$217))*'Discount Factors'!BS$17</f>
        <v>0</v>
      </c>
      <c r="BT698" s="161">
        <f>(SUMIF($E$14:$E$217,$O698,BT$14:BT$217))*'Discount Factors'!BT$17</f>
        <v>0</v>
      </c>
      <c r="BU698" s="161">
        <f>(SUMIF($E$14:$E$217,$O698,BU$14:BU$217))*'Discount Factors'!BU$17</f>
        <v>0</v>
      </c>
      <c r="BV698" s="161">
        <f>(SUMIF($E$14:$E$217,$O698,BV$14:BV$217))*'Discount Factors'!BV$17</f>
        <v>0</v>
      </c>
      <c r="BW698" s="161">
        <f>(SUMIF($E$14:$E$217,$O698,BW$14:BW$217))*'Discount Factors'!BW$17</f>
        <v>0</v>
      </c>
      <c r="BX698" s="161">
        <f>(SUMIF($E$14:$E$217,$O698,BX$14:BX$217))*'Discount Factors'!BX$17</f>
        <v>0</v>
      </c>
      <c r="BY698" s="161">
        <f>(SUMIF($E$14:$E$217,$O698,BY$14:BY$217))*'Discount Factors'!BY$17</f>
        <v>0</v>
      </c>
      <c r="BZ698" s="161">
        <f>(SUMIF($E$14:$E$217,$O698,BZ$14:BZ$217))*'Discount Factors'!BZ$17</f>
        <v>0</v>
      </c>
      <c r="CA698" s="161">
        <f>(SUMIF($E$14:$E$217,$O698,CA$14:CA$217))*'Discount Factors'!CA$17</f>
        <v>0</v>
      </c>
      <c r="CB698" s="161">
        <f>(SUMIF($E$14:$E$217,$O698,CB$14:CB$217))*'Discount Factors'!CB$17</f>
        <v>0</v>
      </c>
      <c r="CC698" s="161">
        <f>(SUMIF($E$14:$E$217,$O698,CC$14:CC$217))*'Discount Factors'!CC$17</f>
        <v>0</v>
      </c>
      <c r="CD698" s="161">
        <f>(SUMIF($E$14:$E$217,$O698,CD$14:CD$217))*'Discount Factors'!CD$17</f>
        <v>0</v>
      </c>
      <c r="CE698" s="161">
        <f>(SUMIF($E$14:$E$217,$O698,CE$14:CE$217))*'Discount Factors'!CE$17</f>
        <v>0</v>
      </c>
      <c r="CF698" s="161">
        <f>(SUMIF($E$14:$E$217,$O698,CF$14:CF$217))*'Discount Factors'!CF$17</f>
        <v>0</v>
      </c>
      <c r="CG698" s="161">
        <f>(SUMIF($E$14:$E$217,$O698,CG$14:CG$217))*'Discount Factors'!CG$17</f>
        <v>0</v>
      </c>
      <c r="CH698" s="161">
        <f>(SUMIF($E$14:$E$217,$O698,CH$14:CH$217))*'Discount Factors'!CH$17</f>
        <v>0</v>
      </c>
      <c r="CI698" s="161">
        <f>(SUMIF($E$14:$E$217,$O698,CI$14:CI$217))*'Discount Factors'!CI$17</f>
        <v>0</v>
      </c>
      <c r="CJ698" s="161">
        <f>(SUMIF($E$14:$E$217,$O698,CJ$14:CJ$217))*'Discount Factors'!CJ$17</f>
        <v>0</v>
      </c>
      <c r="CK698" s="161">
        <f>(SUMIF($E$14:$E$217,$O698,CK$14:CK$217))*'Discount Factors'!CK$17</f>
        <v>0</v>
      </c>
      <c r="CL698" s="161">
        <f>(SUMIF($E$14:$E$217,$O698,CL$14:CL$217))*'Discount Factors'!CL$17</f>
        <v>0</v>
      </c>
      <c r="CM698" s="161">
        <f>(SUMIF($E$14:$E$217,$O698,CM$14:CM$217))*'Discount Factors'!CM$17</f>
        <v>0</v>
      </c>
      <c r="CN698" s="161">
        <f>(SUMIF($E$14:$E$217,$O698,CN$14:CN$217))*'Discount Factors'!CN$17</f>
        <v>0</v>
      </c>
      <c r="CO698" s="161">
        <f>(SUMIF($E$14:$E$217,$O698,CO$14:CO$217))*'Discount Factors'!CO$17</f>
        <v>0</v>
      </c>
      <c r="CP698" s="161">
        <f>(SUMIF($E$14:$E$217,$O698,CP$14:CP$217))*'Discount Factors'!CP$17</f>
        <v>0</v>
      </c>
    </row>
    <row r="699" spans="1:94" x14ac:dyDescent="0.3">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1"/>
      <c r="AY699" s="161"/>
      <c r="AZ699" s="161"/>
      <c r="BA699" s="161"/>
      <c r="BB699" s="161"/>
      <c r="BC699" s="161"/>
      <c r="BD699" s="161"/>
      <c r="BE699" s="161"/>
      <c r="BF699" s="161"/>
      <c r="BG699" s="161"/>
      <c r="BH699" s="161"/>
      <c r="BI699" s="161"/>
      <c r="BJ699" s="161"/>
      <c r="BK699" s="161"/>
      <c r="BL699" s="161"/>
      <c r="BM699" s="161"/>
      <c r="BN699" s="161"/>
      <c r="BO699" s="161"/>
      <c r="BP699" s="161"/>
      <c r="BQ699" s="161"/>
      <c r="BR699" s="161"/>
      <c r="BS699" s="161"/>
      <c r="BT699" s="161"/>
      <c r="BU699" s="161"/>
      <c r="BV699" s="161"/>
      <c r="BW699" s="161"/>
      <c r="BX699" s="161"/>
      <c r="BY699" s="161"/>
      <c r="BZ699" s="161"/>
      <c r="CA699" s="161"/>
      <c r="CB699" s="161"/>
      <c r="CC699" s="161"/>
      <c r="CD699" s="161"/>
      <c r="CE699" s="161"/>
      <c r="CF699" s="161"/>
      <c r="CG699" s="161"/>
      <c r="CH699" s="161"/>
      <c r="CI699" s="161"/>
      <c r="CJ699" s="161"/>
      <c r="CK699" s="161"/>
      <c r="CL699" s="161"/>
      <c r="CM699" s="161"/>
      <c r="CN699" s="161"/>
      <c r="CO699" s="161"/>
      <c r="CP699" s="161"/>
    </row>
    <row r="700" spans="1:94" x14ac:dyDescent="0.3">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1"/>
      <c r="AY700" s="161"/>
      <c r="AZ700" s="161"/>
      <c r="BA700" s="161"/>
      <c r="BB700" s="161"/>
      <c r="BC700" s="161"/>
      <c r="BD700" s="161"/>
      <c r="BE700" s="161"/>
      <c r="BF700" s="161"/>
      <c r="BG700" s="161"/>
      <c r="BH700" s="161"/>
      <c r="BI700" s="161"/>
      <c r="BJ700" s="161"/>
      <c r="BK700" s="161"/>
      <c r="BL700" s="161"/>
      <c r="BM700" s="161"/>
      <c r="BN700" s="161"/>
      <c r="BO700" s="161"/>
      <c r="BP700" s="161"/>
      <c r="BQ700" s="161"/>
      <c r="BR700" s="161"/>
      <c r="BS700" s="161"/>
      <c r="BT700" s="161"/>
      <c r="BU700" s="161"/>
      <c r="BV700" s="161"/>
      <c r="BW700" s="161"/>
      <c r="BX700" s="161"/>
      <c r="BY700" s="161"/>
      <c r="BZ700" s="161"/>
      <c r="CA700" s="161"/>
      <c r="CB700" s="161"/>
      <c r="CC700" s="161"/>
      <c r="CD700" s="161"/>
      <c r="CE700" s="161"/>
      <c r="CF700" s="161"/>
      <c r="CG700" s="161"/>
      <c r="CH700" s="161"/>
      <c r="CI700" s="161"/>
      <c r="CJ700" s="161"/>
      <c r="CK700" s="161"/>
      <c r="CL700" s="161"/>
      <c r="CM700" s="161"/>
      <c r="CN700" s="161"/>
      <c r="CO700" s="161"/>
      <c r="CP700" s="161"/>
    </row>
    <row r="701" spans="1:94" x14ac:dyDescent="0.3">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1"/>
      <c r="AY701" s="161"/>
      <c r="AZ701" s="161"/>
      <c r="BA701" s="161"/>
      <c r="BB701" s="161"/>
      <c r="BC701" s="161"/>
      <c r="BD701" s="161"/>
      <c r="BE701" s="161"/>
      <c r="BF701" s="161"/>
      <c r="BG701" s="161"/>
      <c r="BH701" s="161"/>
      <c r="BI701" s="161"/>
      <c r="BJ701" s="161"/>
      <c r="BK701" s="161"/>
      <c r="BL701" s="161"/>
      <c r="BM701" s="161"/>
      <c r="BN701" s="161"/>
      <c r="BO701" s="161"/>
      <c r="BP701" s="161"/>
      <c r="BQ701" s="161"/>
      <c r="BR701" s="161"/>
      <c r="BS701" s="161"/>
      <c r="BT701" s="161"/>
      <c r="BU701" s="161"/>
      <c r="BV701" s="161"/>
      <c r="BW701" s="161"/>
      <c r="BX701" s="161"/>
      <c r="BY701" s="161"/>
      <c r="BZ701" s="161"/>
      <c r="CA701" s="161"/>
      <c r="CB701" s="161"/>
      <c r="CC701" s="161"/>
      <c r="CD701" s="161"/>
      <c r="CE701" s="161"/>
      <c r="CF701" s="161"/>
      <c r="CG701" s="161"/>
      <c r="CH701" s="161"/>
      <c r="CI701" s="161"/>
      <c r="CJ701" s="161"/>
      <c r="CK701" s="161"/>
      <c r="CL701" s="161"/>
      <c r="CM701" s="161"/>
      <c r="CN701" s="161"/>
      <c r="CO701" s="161"/>
      <c r="CP701" s="161"/>
    </row>
    <row r="702" spans="1:94" x14ac:dyDescent="0.3">
      <c r="O702" s="2" t="str">
        <f>Lists!$B$5</f>
        <v>Option 1</v>
      </c>
      <c r="P702" s="161">
        <f>(SUMIF($E$14:$E$217,$O702,P$14:P$217))*('Discount Factors'!P$17)-P$698</f>
        <v>0</v>
      </c>
      <c r="Q702" s="161">
        <f>(SUMIF($E$14:$E$217,$O702,Q$14:Q$217))*('Discount Factors'!Q$17)-Q$698</f>
        <v>0</v>
      </c>
      <c r="R702" s="161">
        <f>(SUMIF($E$14:$E$217,$O702,R$14:R$217))*('Discount Factors'!R$17)-R$698</f>
        <v>0</v>
      </c>
      <c r="S702" s="161">
        <f>(SUMIF($E$14:$E$217,$O702,S$14:S$217))*('Discount Factors'!S$17)-S$698</f>
        <v>0</v>
      </c>
      <c r="T702" s="161">
        <f>(SUMIF($E$14:$E$217,$O702,T$14:T$217))*('Discount Factors'!T$17)-T$698</f>
        <v>0</v>
      </c>
      <c r="U702" s="161">
        <f>(SUMIF($E$14:$E$217,$O702,U$14:U$217))*('Discount Factors'!U$17)-U$698</f>
        <v>0</v>
      </c>
      <c r="V702" s="161">
        <f>(SUMIF($E$14:$E$217,$O702,V$14:V$217))*('Discount Factors'!V$17)-V$698</f>
        <v>0</v>
      </c>
      <c r="W702" s="161">
        <f>(SUMIF($E$14:$E$217,$O702,W$14:W$217))*('Discount Factors'!W$17)-W$698</f>
        <v>0</v>
      </c>
      <c r="X702" s="161">
        <f>(SUMIF($E$14:$E$217,$O702,X$14:X$217))*('Discount Factors'!X$17)-X$698</f>
        <v>0</v>
      </c>
      <c r="Y702" s="161">
        <f>(SUMIF($E$14:$E$217,$O702,Y$14:Y$217))*('Discount Factors'!Y$17)-Y$698</f>
        <v>0</v>
      </c>
      <c r="Z702" s="161">
        <f>(SUMIF($E$14:$E$217,$O702,Z$14:Z$217))*('Discount Factors'!Z$17)-Z$698</f>
        <v>0</v>
      </c>
      <c r="AA702" s="161">
        <f>(SUMIF($E$14:$E$217,$O702,AA$14:AA$217))*('Discount Factors'!AA$17)-AA$698</f>
        <v>0</v>
      </c>
      <c r="AB702" s="161">
        <f>(SUMIF($E$14:$E$217,$O702,AB$14:AB$217))*('Discount Factors'!AB$17)-AB$698</f>
        <v>0</v>
      </c>
      <c r="AC702" s="161">
        <f>(SUMIF($E$14:$E$217,$O702,AC$14:AC$217))*('Discount Factors'!AC$17)-AC$698</f>
        <v>0</v>
      </c>
      <c r="AD702" s="161">
        <f>(SUMIF($E$14:$E$217,$O702,AD$14:AD$217))*('Discount Factors'!AD$17)-AD$698</f>
        <v>0</v>
      </c>
      <c r="AE702" s="161">
        <f>(SUMIF($E$14:$E$217,$O702,AE$14:AE$217))*('Discount Factors'!AE$17)-AE$698</f>
        <v>0</v>
      </c>
      <c r="AF702" s="161">
        <f>(SUMIF($E$14:$E$217,$O702,AF$14:AF$217))*('Discount Factors'!AF$17)-AF$698</f>
        <v>0</v>
      </c>
      <c r="AG702" s="161">
        <f>(SUMIF($E$14:$E$217,$O702,AG$14:AG$217))*('Discount Factors'!AG$17)-AG$698</f>
        <v>0</v>
      </c>
      <c r="AH702" s="161">
        <f>(SUMIF($E$14:$E$217,$O702,AH$14:AH$217))*('Discount Factors'!AH$17)-AH$698</f>
        <v>0</v>
      </c>
      <c r="AI702" s="161">
        <f>(SUMIF($E$14:$E$217,$O702,AI$14:AI$217))*('Discount Factors'!AI$17)-AI$698</f>
        <v>0</v>
      </c>
      <c r="AJ702" s="161">
        <f>(SUMIF($E$14:$E$217,$O702,AJ$14:AJ$217))*('Discount Factors'!AJ$17)-AJ$698</f>
        <v>0</v>
      </c>
      <c r="AK702" s="161">
        <f>(SUMIF($E$14:$E$217,$O702,AK$14:AK$217))*('Discount Factors'!AK$17)-AK$698</f>
        <v>0</v>
      </c>
      <c r="AL702" s="161">
        <f>(SUMIF($E$14:$E$217,$O702,AL$14:AL$217))*('Discount Factors'!AL$17)-AL$698</f>
        <v>0</v>
      </c>
      <c r="AM702" s="161">
        <f>(SUMIF($E$14:$E$217,$O702,AM$14:AM$217))*('Discount Factors'!AM$17)-AM$698</f>
        <v>0</v>
      </c>
      <c r="AN702" s="161">
        <f>(SUMIF($E$14:$E$217,$O702,AN$14:AN$217))*('Discount Factors'!AN$17)-AN$698</f>
        <v>0</v>
      </c>
      <c r="AO702" s="161">
        <f>(SUMIF($E$14:$E$217,$O702,AO$14:AO$217))*('Discount Factors'!AO$17)-AO$698</f>
        <v>0</v>
      </c>
      <c r="AP702" s="161">
        <f>(SUMIF($E$14:$E$217,$O702,AP$14:AP$217))*('Discount Factors'!AP$17)-AP$698</f>
        <v>0</v>
      </c>
      <c r="AQ702" s="161">
        <f>(SUMIF($E$14:$E$217,$O702,AQ$14:AQ$217))*('Discount Factors'!AQ$17)-AQ$698</f>
        <v>0</v>
      </c>
      <c r="AR702" s="161">
        <f>(SUMIF($E$14:$E$217,$O702,AR$14:AR$217))*('Discount Factors'!AR$17)-AR$698</f>
        <v>0</v>
      </c>
      <c r="AS702" s="161">
        <f>(SUMIF($E$14:$E$217,$O702,AS$14:AS$217))*('Discount Factors'!AS$17)-AS$698</f>
        <v>0</v>
      </c>
      <c r="AT702" s="161">
        <f>(SUMIF($E$14:$E$217,$O702,AT$14:AT$217))*('Discount Factors'!AT$17)-AT$698</f>
        <v>0</v>
      </c>
      <c r="AU702" s="161">
        <f>(SUMIF($E$14:$E$217,$O702,AU$14:AU$217))*('Discount Factors'!AU$17)-AU$698</f>
        <v>0</v>
      </c>
      <c r="AV702" s="161">
        <f>(SUMIF($E$14:$E$217,$O702,AV$14:AV$217))*('Discount Factors'!AV$17)-AV$698</f>
        <v>0</v>
      </c>
      <c r="AW702" s="161">
        <f>(SUMIF($E$14:$E$217,$O702,AW$14:AW$217))*('Discount Factors'!AW$17)-AW$698</f>
        <v>0</v>
      </c>
      <c r="AX702" s="161">
        <f>(SUMIF($E$14:$E$217,$O702,AX$14:AX$217))*('Discount Factors'!AX$17)-AX$698</f>
        <v>0</v>
      </c>
      <c r="AY702" s="161">
        <f>(SUMIF($E$14:$E$217,$O702,AY$14:AY$217))*('Discount Factors'!AY$17)-AY$698</f>
        <v>0</v>
      </c>
      <c r="AZ702" s="161">
        <f>(SUMIF($E$14:$E$217,$O702,AZ$14:AZ$217))*('Discount Factors'!AZ$17)-AZ$698</f>
        <v>0</v>
      </c>
      <c r="BA702" s="161">
        <f>(SUMIF($E$14:$E$217,$O702,BA$14:BA$217))*('Discount Factors'!BA$17)-BA$698</f>
        <v>0</v>
      </c>
      <c r="BB702" s="161">
        <f>(SUMIF($E$14:$E$217,$O702,BB$14:BB$217))*('Discount Factors'!BB$17)-BB$698</f>
        <v>0</v>
      </c>
      <c r="BC702" s="161">
        <f>(SUMIF($E$14:$E$217,$O702,BC$14:BC$217))*('Discount Factors'!BC$17)-BC$698</f>
        <v>0</v>
      </c>
      <c r="BD702" s="161">
        <f>(SUMIF($E$14:$E$217,$O702,BD$14:BD$217))*('Discount Factors'!BD$17)-BD$698</f>
        <v>0</v>
      </c>
      <c r="BE702" s="161">
        <f>(SUMIF($E$14:$E$217,$O702,BE$14:BE$217))*('Discount Factors'!BE$17)-BE$698</f>
        <v>0</v>
      </c>
      <c r="BF702" s="161">
        <f>(SUMIF($E$14:$E$217,$O702,BF$14:BF$217))*('Discount Factors'!BF$17)-BF$698</f>
        <v>0</v>
      </c>
      <c r="BG702" s="161">
        <f>(SUMIF($E$14:$E$217,$O702,BG$14:BG$217))*('Discount Factors'!BG$17)-BG$698</f>
        <v>0</v>
      </c>
      <c r="BH702" s="161">
        <f>(SUMIF($E$14:$E$217,$O702,BH$14:BH$217))*('Discount Factors'!BH$17)-BH$698</f>
        <v>0</v>
      </c>
      <c r="BI702" s="161">
        <f>(SUMIF($E$14:$E$217,$O702,BI$14:BI$217))*('Discount Factors'!BI$17)-BI$698</f>
        <v>0</v>
      </c>
      <c r="BJ702" s="161">
        <f>(SUMIF($E$14:$E$217,$O702,BJ$14:BJ$217))*('Discount Factors'!BJ$17)-BJ$698</f>
        <v>0</v>
      </c>
      <c r="BK702" s="161">
        <f>(SUMIF($E$14:$E$217,$O702,BK$14:BK$217))*('Discount Factors'!BK$17)-BK$698</f>
        <v>0</v>
      </c>
      <c r="BL702" s="161">
        <f>(SUMIF($E$14:$E$217,$O702,BL$14:BL$217))*('Discount Factors'!BL$17)-BL$698</f>
        <v>0</v>
      </c>
      <c r="BM702" s="161">
        <f>(SUMIF($E$14:$E$217,$O702,BM$14:BM$217))*('Discount Factors'!BM$17)-BM$698</f>
        <v>0</v>
      </c>
      <c r="BN702" s="161">
        <f>(SUMIF($E$14:$E$217,$O702,BN$14:BN$217))*('Discount Factors'!BN$17)-BN$698</f>
        <v>0</v>
      </c>
      <c r="BO702" s="161">
        <f>(SUMIF($E$14:$E$217,$O702,BO$14:BO$217))*('Discount Factors'!BO$17)-BO$698</f>
        <v>0</v>
      </c>
      <c r="BP702" s="161">
        <f>(SUMIF($E$14:$E$217,$O702,BP$14:BP$217))*('Discount Factors'!BP$17)-BP$698</f>
        <v>0</v>
      </c>
      <c r="BQ702" s="161">
        <f>(SUMIF($E$14:$E$217,$O702,BQ$14:BQ$217))*('Discount Factors'!BQ$17)-BQ$698</f>
        <v>0</v>
      </c>
      <c r="BR702" s="161">
        <f>(SUMIF($E$14:$E$217,$O702,BR$14:BR$217))*('Discount Factors'!BR$17)-BR$698</f>
        <v>0</v>
      </c>
      <c r="BS702" s="161">
        <f>(SUMIF($E$14:$E$217,$O702,BS$14:BS$217))*('Discount Factors'!BS$17)-BS$698</f>
        <v>0</v>
      </c>
      <c r="BT702" s="161">
        <f>(SUMIF($E$14:$E$217,$O702,BT$14:BT$217))*('Discount Factors'!BT$17)-BT$698</f>
        <v>0</v>
      </c>
      <c r="BU702" s="161">
        <f>(SUMIF($E$14:$E$217,$O702,BU$14:BU$217))*('Discount Factors'!BU$17)-BU$698</f>
        <v>0</v>
      </c>
      <c r="BV702" s="161">
        <f>(SUMIF($E$14:$E$217,$O702,BV$14:BV$217))*('Discount Factors'!BV$17)-BV$698</f>
        <v>0</v>
      </c>
      <c r="BW702" s="161">
        <f>(SUMIF($E$14:$E$217,$O702,BW$14:BW$217))*('Discount Factors'!BW$17)-BW$698</f>
        <v>0</v>
      </c>
      <c r="BX702" s="161">
        <f>(SUMIF($E$14:$E$217,$O702,BX$14:BX$217))*('Discount Factors'!BX$17)-BX$698</f>
        <v>0</v>
      </c>
      <c r="BY702" s="161">
        <f>(SUMIF($E$14:$E$217,$O702,BY$14:BY$217))*('Discount Factors'!BY$17)-BY$698</f>
        <v>0</v>
      </c>
      <c r="BZ702" s="161">
        <f>(SUMIF($E$14:$E$217,$O702,BZ$14:BZ$217))*('Discount Factors'!BZ$17)-BZ$698</f>
        <v>0</v>
      </c>
      <c r="CA702" s="161">
        <f>(SUMIF($E$14:$E$217,$O702,CA$14:CA$217))*('Discount Factors'!CA$17)-CA$698</f>
        <v>0</v>
      </c>
      <c r="CB702" s="161">
        <f>(SUMIF($E$14:$E$217,$O702,CB$14:CB$217))*('Discount Factors'!CB$17)-CB$698</f>
        <v>0</v>
      </c>
      <c r="CC702" s="161">
        <f>(SUMIF($E$14:$E$217,$O702,CC$14:CC$217))*('Discount Factors'!CC$17)-CC$698</f>
        <v>0</v>
      </c>
      <c r="CD702" s="161">
        <f>(SUMIF($E$14:$E$217,$O702,CD$14:CD$217))*('Discount Factors'!CD$17)-CD$698</f>
        <v>0</v>
      </c>
      <c r="CE702" s="161">
        <f>(SUMIF($E$14:$E$217,$O702,CE$14:CE$217))*('Discount Factors'!CE$17)-CE$698</f>
        <v>0</v>
      </c>
      <c r="CF702" s="161">
        <f>(SUMIF($E$14:$E$217,$O702,CF$14:CF$217))*('Discount Factors'!CF$17)-CF$698</f>
        <v>0</v>
      </c>
      <c r="CG702" s="161">
        <f>(SUMIF($E$14:$E$217,$O702,CG$14:CG$217))*('Discount Factors'!CG$17)-CG$698</f>
        <v>0</v>
      </c>
      <c r="CH702" s="161">
        <f>(SUMIF($E$14:$E$217,$O702,CH$14:CH$217))*('Discount Factors'!CH$17)-CH$698</f>
        <v>0</v>
      </c>
      <c r="CI702" s="161">
        <f>(SUMIF($E$14:$E$217,$O702,CI$14:CI$217))*('Discount Factors'!CI$17)-CI$698</f>
        <v>0</v>
      </c>
      <c r="CJ702" s="161">
        <f>(SUMIF($E$14:$E$217,$O702,CJ$14:CJ$217))*('Discount Factors'!CJ$17)-CJ$698</f>
        <v>0</v>
      </c>
      <c r="CK702" s="161">
        <f>(SUMIF($E$14:$E$217,$O702,CK$14:CK$217))*('Discount Factors'!CK$17)-CK$698</f>
        <v>0</v>
      </c>
      <c r="CL702" s="161">
        <f>(SUMIF($E$14:$E$217,$O702,CL$14:CL$217))*('Discount Factors'!CL$17)-CL$698</f>
        <v>0</v>
      </c>
      <c r="CM702" s="161">
        <f>(SUMIF($E$14:$E$217,$O702,CM$14:CM$217))*('Discount Factors'!CM$17)-CM$698</f>
        <v>0</v>
      </c>
      <c r="CN702" s="161">
        <f>(SUMIF($E$14:$E$217,$O702,CN$14:CN$217))*('Discount Factors'!CN$17)-CN$698</f>
        <v>0</v>
      </c>
      <c r="CO702" s="161">
        <f>(SUMIF($E$14:$E$217,$O702,CO$14:CO$217))*('Discount Factors'!CO$17)-CO$698</f>
        <v>0</v>
      </c>
      <c r="CP702" s="161">
        <f>(SUMIF($E$14:$E$217,$O702,CP$14:CP$217))*('Discount Factors'!CP$17)-CP$698</f>
        <v>0</v>
      </c>
    </row>
    <row r="703" spans="1:94" x14ac:dyDescent="0.3">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c r="AU703" s="161"/>
      <c r="AV703" s="161"/>
      <c r="AW703" s="161"/>
      <c r="AX703" s="161"/>
      <c r="AY703" s="161"/>
      <c r="AZ703" s="161"/>
      <c r="BA703" s="161"/>
      <c r="BB703" s="161"/>
      <c r="BC703" s="161"/>
      <c r="BD703" s="161"/>
      <c r="BE703" s="161"/>
      <c r="BF703" s="161"/>
      <c r="BG703" s="161"/>
      <c r="BH703" s="161"/>
      <c r="BI703" s="161"/>
      <c r="BJ703" s="161"/>
      <c r="BK703" s="161"/>
      <c r="BL703" s="161"/>
      <c r="BM703" s="161"/>
      <c r="BN703" s="161"/>
      <c r="BO703" s="161"/>
      <c r="BP703" s="161"/>
      <c r="BQ703" s="161"/>
      <c r="BR703" s="161"/>
      <c r="BS703" s="161"/>
      <c r="BT703" s="161"/>
      <c r="BU703" s="161"/>
      <c r="BV703" s="161"/>
      <c r="BW703" s="161"/>
      <c r="BX703" s="161"/>
      <c r="BY703" s="161"/>
      <c r="BZ703" s="161"/>
      <c r="CA703" s="161"/>
      <c r="CB703" s="161"/>
      <c r="CC703" s="161"/>
      <c r="CD703" s="161"/>
      <c r="CE703" s="161"/>
      <c r="CF703" s="161"/>
      <c r="CG703" s="161"/>
      <c r="CH703" s="161"/>
      <c r="CI703" s="161"/>
      <c r="CJ703" s="161"/>
      <c r="CK703" s="161"/>
      <c r="CL703" s="161"/>
      <c r="CM703" s="161"/>
      <c r="CN703" s="161"/>
      <c r="CO703" s="161"/>
      <c r="CP703" s="161"/>
    </row>
    <row r="704" spans="1:94" x14ac:dyDescent="0.3">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c r="AU704" s="161"/>
      <c r="AV704" s="161"/>
      <c r="AW704" s="161"/>
      <c r="AX704" s="161"/>
      <c r="AY704" s="161"/>
      <c r="AZ704" s="161"/>
      <c r="BA704" s="161"/>
      <c r="BB704" s="161"/>
      <c r="BC704" s="161"/>
      <c r="BD704" s="161"/>
      <c r="BE704" s="161"/>
      <c r="BF704" s="161"/>
      <c r="BG704" s="161"/>
      <c r="BH704" s="161"/>
      <c r="BI704" s="161"/>
      <c r="BJ704" s="161"/>
      <c r="BK704" s="161"/>
      <c r="BL704" s="161"/>
      <c r="BM704" s="161"/>
      <c r="BN704" s="161"/>
      <c r="BO704" s="161"/>
      <c r="BP704" s="161"/>
      <c r="BQ704" s="161"/>
      <c r="BR704" s="161"/>
      <c r="BS704" s="161"/>
      <c r="BT704" s="161"/>
      <c r="BU704" s="161"/>
      <c r="BV704" s="161"/>
      <c r="BW704" s="161"/>
      <c r="BX704" s="161"/>
      <c r="BY704" s="161"/>
      <c r="BZ704" s="161"/>
      <c r="CA704" s="161"/>
      <c r="CB704" s="161"/>
      <c r="CC704" s="161"/>
      <c r="CD704" s="161"/>
      <c r="CE704" s="161"/>
      <c r="CF704" s="161"/>
      <c r="CG704" s="161"/>
      <c r="CH704" s="161"/>
      <c r="CI704" s="161"/>
      <c r="CJ704" s="161"/>
      <c r="CK704" s="161"/>
      <c r="CL704" s="161"/>
      <c r="CM704" s="161"/>
      <c r="CN704" s="161"/>
      <c r="CO704" s="161"/>
      <c r="CP704" s="161"/>
    </row>
    <row r="705" spans="15:94" x14ac:dyDescent="0.3">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c r="AU705" s="161"/>
      <c r="AV705" s="161"/>
      <c r="AW705" s="161"/>
      <c r="AX705" s="161"/>
      <c r="AY705" s="161"/>
      <c r="AZ705" s="161"/>
      <c r="BA705" s="161"/>
      <c r="BB705" s="161"/>
      <c r="BC705" s="161"/>
      <c r="BD705" s="161"/>
      <c r="BE705" s="161"/>
      <c r="BF705" s="161"/>
      <c r="BG705" s="161"/>
      <c r="BH705" s="161"/>
      <c r="BI705" s="161"/>
      <c r="BJ705" s="161"/>
      <c r="BK705" s="161"/>
      <c r="BL705" s="161"/>
      <c r="BM705" s="161"/>
      <c r="BN705" s="161"/>
      <c r="BO705" s="161"/>
      <c r="BP705" s="161"/>
      <c r="BQ705" s="161"/>
      <c r="BR705" s="161"/>
      <c r="BS705" s="161"/>
      <c r="BT705" s="161"/>
      <c r="BU705" s="161"/>
      <c r="BV705" s="161"/>
      <c r="BW705" s="161"/>
      <c r="BX705" s="161"/>
      <c r="BY705" s="161"/>
      <c r="BZ705" s="161"/>
      <c r="CA705" s="161"/>
      <c r="CB705" s="161"/>
      <c r="CC705" s="161"/>
      <c r="CD705" s="161"/>
      <c r="CE705" s="161"/>
      <c r="CF705" s="161"/>
      <c r="CG705" s="161"/>
      <c r="CH705" s="161"/>
      <c r="CI705" s="161"/>
      <c r="CJ705" s="161"/>
      <c r="CK705" s="161"/>
      <c r="CL705" s="161"/>
      <c r="CM705" s="161"/>
      <c r="CN705" s="161"/>
      <c r="CO705" s="161"/>
      <c r="CP705" s="161"/>
    </row>
    <row r="706" spans="15:94" x14ac:dyDescent="0.3">
      <c r="O706" s="2" t="str">
        <f>Lists!$B$6</f>
        <v>Option 2</v>
      </c>
      <c r="P706" s="161">
        <f>(SUMIF($E$14:$E$217,$O706,P$14:P$217))*('Discount Factors'!P$17)-P$698</f>
        <v>0</v>
      </c>
      <c r="Q706" s="161">
        <f>(SUMIF($E$14:$E$217,$O706,Q$14:Q$217))*('Discount Factors'!Q$17)-Q$698</f>
        <v>0</v>
      </c>
      <c r="R706" s="161">
        <f>(SUMIF($E$14:$E$217,$O706,R$14:R$217))*('Discount Factors'!R$17)-R$698</f>
        <v>0</v>
      </c>
      <c r="S706" s="161">
        <f>(SUMIF($E$14:$E$217,$O706,S$14:S$217))*('Discount Factors'!S$17)-S$698</f>
        <v>0</v>
      </c>
      <c r="T706" s="161">
        <f>(SUMIF($E$14:$E$217,$O706,T$14:T$217))*('Discount Factors'!T$17)-T$698</f>
        <v>0</v>
      </c>
      <c r="U706" s="161">
        <f>(SUMIF($E$14:$E$217,$O706,U$14:U$217))*('Discount Factors'!U$17)-U$698</f>
        <v>0</v>
      </c>
      <c r="V706" s="161">
        <f>(SUMIF($E$14:$E$217,$O706,V$14:V$217))*('Discount Factors'!V$17)-V$698</f>
        <v>0</v>
      </c>
      <c r="W706" s="161">
        <f>(SUMIF($E$14:$E$217,$O706,W$14:W$217))*('Discount Factors'!W$17)-W$698</f>
        <v>0</v>
      </c>
      <c r="X706" s="161">
        <f>(SUMIF($E$14:$E$217,$O706,X$14:X$217))*('Discount Factors'!X$17)-X$698</f>
        <v>0</v>
      </c>
      <c r="Y706" s="161">
        <f>(SUMIF($E$14:$E$217,$O706,Y$14:Y$217))*('Discount Factors'!Y$17)-Y$698</f>
        <v>0</v>
      </c>
      <c r="Z706" s="161">
        <f>(SUMIF($E$14:$E$217,$O706,Z$14:Z$217))*('Discount Factors'!Z$17)-Z$698</f>
        <v>0</v>
      </c>
      <c r="AA706" s="161">
        <f>(SUMIF($E$14:$E$217,$O706,AA$14:AA$217))*('Discount Factors'!AA$17)-AA$698</f>
        <v>0</v>
      </c>
      <c r="AB706" s="161">
        <f>(SUMIF($E$14:$E$217,$O706,AB$14:AB$217))*('Discount Factors'!AB$17)-AB$698</f>
        <v>0</v>
      </c>
      <c r="AC706" s="161">
        <f>(SUMIF($E$14:$E$217,$O706,AC$14:AC$217))*('Discount Factors'!AC$17)-AC$698</f>
        <v>0</v>
      </c>
      <c r="AD706" s="161">
        <f>(SUMIF($E$14:$E$217,$O706,AD$14:AD$217))*('Discount Factors'!AD$17)-AD$698</f>
        <v>0</v>
      </c>
      <c r="AE706" s="161">
        <f>(SUMIF($E$14:$E$217,$O706,AE$14:AE$217))*('Discount Factors'!AE$17)-AE$698</f>
        <v>0</v>
      </c>
      <c r="AF706" s="161">
        <f>(SUMIF($E$14:$E$217,$O706,AF$14:AF$217))*('Discount Factors'!AF$17)-AF$698</f>
        <v>0</v>
      </c>
      <c r="AG706" s="161">
        <f>(SUMIF($E$14:$E$217,$O706,AG$14:AG$217))*('Discount Factors'!AG$17)-AG$698</f>
        <v>0</v>
      </c>
      <c r="AH706" s="161">
        <f>(SUMIF($E$14:$E$217,$O706,AH$14:AH$217))*('Discount Factors'!AH$17)-AH$698</f>
        <v>0</v>
      </c>
      <c r="AI706" s="161">
        <f>(SUMIF($E$14:$E$217,$O706,AI$14:AI$217))*('Discount Factors'!AI$17)-AI$698</f>
        <v>0</v>
      </c>
      <c r="AJ706" s="161">
        <f>(SUMIF($E$14:$E$217,$O706,AJ$14:AJ$217))*('Discount Factors'!AJ$17)-AJ$698</f>
        <v>0</v>
      </c>
      <c r="AK706" s="161">
        <f>(SUMIF($E$14:$E$217,$O706,AK$14:AK$217))*('Discount Factors'!AK$17)-AK$698</f>
        <v>0</v>
      </c>
      <c r="AL706" s="161">
        <f>(SUMIF($E$14:$E$217,$O706,AL$14:AL$217))*('Discount Factors'!AL$17)-AL$698</f>
        <v>0</v>
      </c>
      <c r="AM706" s="161">
        <f>(SUMIF($E$14:$E$217,$O706,AM$14:AM$217))*('Discount Factors'!AM$17)-AM$698</f>
        <v>0</v>
      </c>
      <c r="AN706" s="161">
        <f>(SUMIF($E$14:$E$217,$O706,AN$14:AN$217))*('Discount Factors'!AN$17)-AN$698</f>
        <v>0</v>
      </c>
      <c r="AO706" s="161">
        <f>(SUMIF($E$14:$E$217,$O706,AO$14:AO$217))*('Discount Factors'!AO$17)-AO$698</f>
        <v>0</v>
      </c>
      <c r="AP706" s="161">
        <f>(SUMIF($E$14:$E$217,$O706,AP$14:AP$217))*('Discount Factors'!AP$17)-AP$698</f>
        <v>0</v>
      </c>
      <c r="AQ706" s="161">
        <f>(SUMIF($E$14:$E$217,$O706,AQ$14:AQ$217))*('Discount Factors'!AQ$17)-AQ$698</f>
        <v>0</v>
      </c>
      <c r="AR706" s="161">
        <f>(SUMIF($E$14:$E$217,$O706,AR$14:AR$217))*('Discount Factors'!AR$17)-AR$698</f>
        <v>0</v>
      </c>
      <c r="AS706" s="161">
        <f>(SUMIF($E$14:$E$217,$O706,AS$14:AS$217))*('Discount Factors'!AS$17)-AS$698</f>
        <v>0</v>
      </c>
      <c r="AT706" s="161">
        <f>(SUMIF($E$14:$E$217,$O706,AT$14:AT$217))*('Discount Factors'!AT$17)-AT$698</f>
        <v>0</v>
      </c>
      <c r="AU706" s="161">
        <f>(SUMIF($E$14:$E$217,$O706,AU$14:AU$217))*('Discount Factors'!AU$17)-AU$698</f>
        <v>0</v>
      </c>
      <c r="AV706" s="161">
        <f>(SUMIF($E$14:$E$217,$O706,AV$14:AV$217))*('Discount Factors'!AV$17)-AV$698</f>
        <v>0</v>
      </c>
      <c r="AW706" s="161">
        <f>(SUMIF($E$14:$E$217,$O706,AW$14:AW$217))*('Discount Factors'!AW$17)-AW$698</f>
        <v>0</v>
      </c>
      <c r="AX706" s="161">
        <f>(SUMIF($E$14:$E$217,$O706,AX$14:AX$217))*('Discount Factors'!AX$17)-AX$698</f>
        <v>0</v>
      </c>
      <c r="AY706" s="161">
        <f>(SUMIF($E$14:$E$217,$O706,AY$14:AY$217))*('Discount Factors'!AY$17)-AY$698</f>
        <v>0</v>
      </c>
      <c r="AZ706" s="161">
        <f>(SUMIF($E$14:$E$217,$O706,AZ$14:AZ$217))*('Discount Factors'!AZ$17)-AZ$698</f>
        <v>0</v>
      </c>
      <c r="BA706" s="161">
        <f>(SUMIF($E$14:$E$217,$O706,BA$14:BA$217))*('Discount Factors'!BA$17)-BA$698</f>
        <v>0</v>
      </c>
      <c r="BB706" s="161">
        <f>(SUMIF($E$14:$E$217,$O706,BB$14:BB$217))*('Discount Factors'!BB$17)-BB$698</f>
        <v>0</v>
      </c>
      <c r="BC706" s="161">
        <f>(SUMIF($E$14:$E$217,$O706,BC$14:BC$217))*('Discount Factors'!BC$17)-BC$698</f>
        <v>0</v>
      </c>
      <c r="BD706" s="161">
        <f>(SUMIF($E$14:$E$217,$O706,BD$14:BD$217))*('Discount Factors'!BD$17)-BD$698</f>
        <v>0</v>
      </c>
      <c r="BE706" s="161">
        <f>(SUMIF($E$14:$E$217,$O706,BE$14:BE$217))*('Discount Factors'!BE$17)-BE$698</f>
        <v>0</v>
      </c>
      <c r="BF706" s="161">
        <f>(SUMIF($E$14:$E$217,$O706,BF$14:BF$217))*('Discount Factors'!BF$17)-BF$698</f>
        <v>0</v>
      </c>
      <c r="BG706" s="161">
        <f>(SUMIF($E$14:$E$217,$O706,BG$14:BG$217))*('Discount Factors'!BG$17)-BG$698</f>
        <v>0</v>
      </c>
      <c r="BH706" s="161">
        <f>(SUMIF($E$14:$E$217,$O706,BH$14:BH$217))*('Discount Factors'!BH$17)-BH$698</f>
        <v>0</v>
      </c>
      <c r="BI706" s="161">
        <f>(SUMIF($E$14:$E$217,$O706,BI$14:BI$217))*('Discount Factors'!BI$17)-BI$698</f>
        <v>0</v>
      </c>
      <c r="BJ706" s="161">
        <f>(SUMIF($E$14:$E$217,$O706,BJ$14:BJ$217))*('Discount Factors'!BJ$17)-BJ$698</f>
        <v>0</v>
      </c>
      <c r="BK706" s="161">
        <f>(SUMIF($E$14:$E$217,$O706,BK$14:BK$217))*('Discount Factors'!BK$17)-BK$698</f>
        <v>0</v>
      </c>
      <c r="BL706" s="161">
        <f>(SUMIF($E$14:$E$217,$O706,BL$14:BL$217))*('Discount Factors'!BL$17)-BL$698</f>
        <v>0</v>
      </c>
      <c r="BM706" s="161">
        <f>(SUMIF($E$14:$E$217,$O706,BM$14:BM$217))*('Discount Factors'!BM$17)-BM$698</f>
        <v>0</v>
      </c>
      <c r="BN706" s="161">
        <f>(SUMIF($E$14:$E$217,$O706,BN$14:BN$217))*('Discount Factors'!BN$17)-BN$698</f>
        <v>0</v>
      </c>
      <c r="BO706" s="161">
        <f>(SUMIF($E$14:$E$217,$O706,BO$14:BO$217))*('Discount Factors'!BO$17)-BO$698</f>
        <v>0</v>
      </c>
      <c r="BP706" s="161">
        <f>(SUMIF($E$14:$E$217,$O706,BP$14:BP$217))*('Discount Factors'!BP$17)-BP$698</f>
        <v>0</v>
      </c>
      <c r="BQ706" s="161">
        <f>(SUMIF($E$14:$E$217,$O706,BQ$14:BQ$217))*('Discount Factors'!BQ$17)-BQ$698</f>
        <v>0</v>
      </c>
      <c r="BR706" s="161">
        <f>(SUMIF($E$14:$E$217,$O706,BR$14:BR$217))*('Discount Factors'!BR$17)-BR$698</f>
        <v>0</v>
      </c>
      <c r="BS706" s="161">
        <f>(SUMIF($E$14:$E$217,$O706,BS$14:BS$217))*('Discount Factors'!BS$17)-BS$698</f>
        <v>0</v>
      </c>
      <c r="BT706" s="161">
        <f>(SUMIF($E$14:$E$217,$O706,BT$14:BT$217))*('Discount Factors'!BT$17)-BT$698</f>
        <v>0</v>
      </c>
      <c r="BU706" s="161">
        <f>(SUMIF($E$14:$E$217,$O706,BU$14:BU$217))*('Discount Factors'!BU$17)-BU$698</f>
        <v>0</v>
      </c>
      <c r="BV706" s="161">
        <f>(SUMIF($E$14:$E$217,$O706,BV$14:BV$217))*('Discount Factors'!BV$17)-BV$698</f>
        <v>0</v>
      </c>
      <c r="BW706" s="161">
        <f>(SUMIF($E$14:$E$217,$O706,BW$14:BW$217))*('Discount Factors'!BW$17)-BW$698</f>
        <v>0</v>
      </c>
      <c r="BX706" s="161">
        <f>(SUMIF($E$14:$E$217,$O706,BX$14:BX$217))*('Discount Factors'!BX$17)-BX$698</f>
        <v>0</v>
      </c>
      <c r="BY706" s="161">
        <f>(SUMIF($E$14:$E$217,$O706,BY$14:BY$217))*('Discount Factors'!BY$17)-BY$698</f>
        <v>0</v>
      </c>
      <c r="BZ706" s="161">
        <f>(SUMIF($E$14:$E$217,$O706,BZ$14:BZ$217))*('Discount Factors'!BZ$17)-BZ$698</f>
        <v>0</v>
      </c>
      <c r="CA706" s="161">
        <f>(SUMIF($E$14:$E$217,$O706,CA$14:CA$217))*('Discount Factors'!CA$17)-CA$698</f>
        <v>0</v>
      </c>
      <c r="CB706" s="161">
        <f>(SUMIF($E$14:$E$217,$O706,CB$14:CB$217))*('Discount Factors'!CB$17)-CB$698</f>
        <v>0</v>
      </c>
      <c r="CC706" s="161">
        <f>(SUMIF($E$14:$E$217,$O706,CC$14:CC$217))*('Discount Factors'!CC$17)-CC$698</f>
        <v>0</v>
      </c>
      <c r="CD706" s="161">
        <f>(SUMIF($E$14:$E$217,$O706,CD$14:CD$217))*('Discount Factors'!CD$17)-CD$698</f>
        <v>0</v>
      </c>
      <c r="CE706" s="161">
        <f>(SUMIF($E$14:$E$217,$O706,CE$14:CE$217))*('Discount Factors'!CE$17)-CE$698</f>
        <v>0</v>
      </c>
      <c r="CF706" s="161">
        <f>(SUMIF($E$14:$E$217,$O706,CF$14:CF$217))*('Discount Factors'!CF$17)-CF$698</f>
        <v>0</v>
      </c>
      <c r="CG706" s="161">
        <f>(SUMIF($E$14:$E$217,$O706,CG$14:CG$217))*('Discount Factors'!CG$17)-CG$698</f>
        <v>0</v>
      </c>
      <c r="CH706" s="161">
        <f>(SUMIF($E$14:$E$217,$O706,CH$14:CH$217))*('Discount Factors'!CH$17)-CH$698</f>
        <v>0</v>
      </c>
      <c r="CI706" s="161">
        <f>(SUMIF($E$14:$E$217,$O706,CI$14:CI$217))*('Discount Factors'!CI$17)-CI$698</f>
        <v>0</v>
      </c>
      <c r="CJ706" s="161">
        <f>(SUMIF($E$14:$E$217,$O706,CJ$14:CJ$217))*('Discount Factors'!CJ$17)-CJ$698</f>
        <v>0</v>
      </c>
      <c r="CK706" s="161">
        <f>(SUMIF($E$14:$E$217,$O706,CK$14:CK$217))*('Discount Factors'!CK$17)-CK$698</f>
        <v>0</v>
      </c>
      <c r="CL706" s="161">
        <f>(SUMIF($E$14:$E$217,$O706,CL$14:CL$217))*('Discount Factors'!CL$17)-CL$698</f>
        <v>0</v>
      </c>
      <c r="CM706" s="161">
        <f>(SUMIF($E$14:$E$217,$O706,CM$14:CM$217))*('Discount Factors'!CM$17)-CM$698</f>
        <v>0</v>
      </c>
      <c r="CN706" s="161">
        <f>(SUMIF($E$14:$E$217,$O706,CN$14:CN$217))*('Discount Factors'!CN$17)-CN$698</f>
        <v>0</v>
      </c>
      <c r="CO706" s="161">
        <f>(SUMIF($E$14:$E$217,$O706,CO$14:CO$217))*('Discount Factors'!CO$17)-CO$698</f>
        <v>0</v>
      </c>
      <c r="CP706" s="161">
        <f>(SUMIF($E$14:$E$217,$O706,CP$14:CP$217))*('Discount Factors'!CP$17)-CP$698</f>
        <v>0</v>
      </c>
    </row>
    <row r="707" spans="15:94" x14ac:dyDescent="0.3">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c r="AU707" s="161"/>
      <c r="AV707" s="161"/>
      <c r="AW707" s="161"/>
      <c r="AX707" s="161"/>
      <c r="AY707" s="161"/>
      <c r="AZ707" s="161"/>
      <c r="BA707" s="161"/>
      <c r="BB707" s="161"/>
      <c r="BC707" s="161"/>
      <c r="BD707" s="161"/>
      <c r="BE707" s="161"/>
      <c r="BF707" s="161"/>
      <c r="BG707" s="161"/>
      <c r="BH707" s="161"/>
      <c r="BI707" s="161"/>
      <c r="BJ707" s="161"/>
      <c r="BK707" s="161"/>
      <c r="BL707" s="161"/>
      <c r="BM707" s="161"/>
      <c r="BN707" s="161"/>
      <c r="BO707" s="161"/>
      <c r="BP707" s="161"/>
      <c r="BQ707" s="161"/>
      <c r="BR707" s="161"/>
      <c r="BS707" s="161"/>
      <c r="BT707" s="161"/>
      <c r="BU707" s="161"/>
      <c r="BV707" s="161"/>
      <c r="BW707" s="161"/>
      <c r="BX707" s="161"/>
      <c r="BY707" s="161"/>
      <c r="BZ707" s="161"/>
      <c r="CA707" s="161"/>
      <c r="CB707" s="161"/>
      <c r="CC707" s="161"/>
      <c r="CD707" s="161"/>
      <c r="CE707" s="161"/>
      <c r="CF707" s="161"/>
      <c r="CG707" s="161"/>
      <c r="CH707" s="161"/>
      <c r="CI707" s="161"/>
      <c r="CJ707" s="161"/>
      <c r="CK707" s="161"/>
      <c r="CL707" s="161"/>
      <c r="CM707" s="161"/>
      <c r="CN707" s="161"/>
      <c r="CO707" s="161"/>
      <c r="CP707" s="161"/>
    </row>
    <row r="708" spans="15:94" x14ac:dyDescent="0.3">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c r="AU708" s="161"/>
      <c r="AV708" s="161"/>
      <c r="AW708" s="161"/>
      <c r="AX708" s="161"/>
      <c r="AY708" s="161"/>
      <c r="AZ708" s="161"/>
      <c r="BA708" s="161"/>
      <c r="BB708" s="161"/>
      <c r="BC708" s="161"/>
      <c r="BD708" s="161"/>
      <c r="BE708" s="161"/>
      <c r="BF708" s="161"/>
      <c r="BG708" s="161"/>
      <c r="BH708" s="161"/>
      <c r="BI708" s="161"/>
      <c r="BJ708" s="161"/>
      <c r="BK708" s="161"/>
      <c r="BL708" s="161"/>
      <c r="BM708" s="161"/>
      <c r="BN708" s="161"/>
      <c r="BO708" s="161"/>
      <c r="BP708" s="161"/>
      <c r="BQ708" s="161"/>
      <c r="BR708" s="161"/>
      <c r="BS708" s="161"/>
      <c r="BT708" s="161"/>
      <c r="BU708" s="161"/>
      <c r="BV708" s="161"/>
      <c r="BW708" s="161"/>
      <c r="BX708" s="161"/>
      <c r="BY708" s="161"/>
      <c r="BZ708" s="161"/>
      <c r="CA708" s="161"/>
      <c r="CB708" s="161"/>
      <c r="CC708" s="161"/>
      <c r="CD708" s="161"/>
      <c r="CE708" s="161"/>
      <c r="CF708" s="161"/>
      <c r="CG708" s="161"/>
      <c r="CH708" s="161"/>
      <c r="CI708" s="161"/>
      <c r="CJ708" s="161"/>
      <c r="CK708" s="161"/>
      <c r="CL708" s="161"/>
      <c r="CM708" s="161"/>
      <c r="CN708" s="161"/>
      <c r="CO708" s="161"/>
      <c r="CP708" s="161"/>
    </row>
    <row r="709" spans="15:94" x14ac:dyDescent="0.3">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c r="AU709" s="161"/>
      <c r="AV709" s="161"/>
      <c r="AW709" s="161"/>
      <c r="AX709" s="161"/>
      <c r="AY709" s="161"/>
      <c r="AZ709" s="161"/>
      <c r="BA709" s="161"/>
      <c r="BB709" s="161"/>
      <c r="BC709" s="161"/>
      <c r="BD709" s="161"/>
      <c r="BE709" s="161"/>
      <c r="BF709" s="161"/>
      <c r="BG709" s="161"/>
      <c r="BH709" s="161"/>
      <c r="BI709" s="161"/>
      <c r="BJ709" s="161"/>
      <c r="BK709" s="161"/>
      <c r="BL709" s="161"/>
      <c r="BM709" s="161"/>
      <c r="BN709" s="161"/>
      <c r="BO709" s="161"/>
      <c r="BP709" s="161"/>
      <c r="BQ709" s="161"/>
      <c r="BR709" s="161"/>
      <c r="BS709" s="161"/>
      <c r="BT709" s="161"/>
      <c r="BU709" s="161"/>
      <c r="BV709" s="161"/>
      <c r="BW709" s="161"/>
      <c r="BX709" s="161"/>
      <c r="BY709" s="161"/>
      <c r="BZ709" s="161"/>
      <c r="CA709" s="161"/>
      <c r="CB709" s="161"/>
      <c r="CC709" s="161"/>
      <c r="CD709" s="161"/>
      <c r="CE709" s="161"/>
      <c r="CF709" s="161"/>
      <c r="CG709" s="161"/>
      <c r="CH709" s="161"/>
      <c r="CI709" s="161"/>
      <c r="CJ709" s="161"/>
      <c r="CK709" s="161"/>
      <c r="CL709" s="161"/>
      <c r="CM709" s="161"/>
      <c r="CN709" s="161"/>
      <c r="CO709" s="161"/>
      <c r="CP709" s="161"/>
    </row>
    <row r="710" spans="15:94" x14ac:dyDescent="0.3">
      <c r="O710" s="2" t="str">
        <f>Lists!$B$7</f>
        <v>Option 3</v>
      </c>
      <c r="P710" s="161">
        <f>(SUMIF($E$14:$E$217,$O710,P$14:P$217))*('Discount Factors'!P$17)-P$698</f>
        <v>0</v>
      </c>
      <c r="Q710" s="161">
        <f>(SUMIF($E$14:$E$217,$O710,Q$14:Q$217))*('Discount Factors'!Q$17)-Q$698</f>
        <v>0</v>
      </c>
      <c r="R710" s="161">
        <f>(SUMIF($E$14:$E$217,$O710,R$14:R$217))*('Discount Factors'!R$17)-R$698</f>
        <v>0</v>
      </c>
      <c r="S710" s="161">
        <f>(SUMIF($E$14:$E$217,$O710,S$14:S$217))*('Discount Factors'!S$17)-S$698</f>
        <v>0</v>
      </c>
      <c r="T710" s="161">
        <f>(SUMIF($E$14:$E$217,$O710,T$14:T$217))*('Discount Factors'!T$17)-T$698</f>
        <v>0</v>
      </c>
      <c r="U710" s="161">
        <f>(SUMIF($E$14:$E$217,$O710,U$14:U$217))*('Discount Factors'!U$17)-U$698</f>
        <v>0</v>
      </c>
      <c r="V710" s="161">
        <f>(SUMIF($E$14:$E$217,$O710,V$14:V$217))*('Discount Factors'!V$17)-V$698</f>
        <v>0</v>
      </c>
      <c r="W710" s="161">
        <f>(SUMIF($E$14:$E$217,$O710,W$14:W$217))*('Discount Factors'!W$17)-W$698</f>
        <v>0</v>
      </c>
      <c r="X710" s="161">
        <f>(SUMIF($E$14:$E$217,$O710,X$14:X$217))*('Discount Factors'!X$17)-X$698</f>
        <v>0</v>
      </c>
      <c r="Y710" s="161">
        <f>(SUMIF($E$14:$E$217,$O710,Y$14:Y$217))*('Discount Factors'!Y$17)-Y$698</f>
        <v>0</v>
      </c>
      <c r="Z710" s="161">
        <f>(SUMIF($E$14:$E$217,$O710,Z$14:Z$217))*('Discount Factors'!Z$17)-Z$698</f>
        <v>0</v>
      </c>
      <c r="AA710" s="161">
        <f>(SUMIF($E$14:$E$217,$O710,AA$14:AA$217))*('Discount Factors'!AA$17)-AA$698</f>
        <v>0</v>
      </c>
      <c r="AB710" s="161">
        <f>(SUMIF($E$14:$E$217,$O710,AB$14:AB$217))*('Discount Factors'!AB$17)-AB$698</f>
        <v>0</v>
      </c>
      <c r="AC710" s="161">
        <f>(SUMIF($E$14:$E$217,$O710,AC$14:AC$217))*('Discount Factors'!AC$17)-AC$698</f>
        <v>0</v>
      </c>
      <c r="AD710" s="161">
        <f>(SUMIF($E$14:$E$217,$O710,AD$14:AD$217))*('Discount Factors'!AD$17)-AD$698</f>
        <v>0</v>
      </c>
      <c r="AE710" s="161">
        <f>(SUMIF($E$14:$E$217,$O710,AE$14:AE$217))*('Discount Factors'!AE$17)-AE$698</f>
        <v>0</v>
      </c>
      <c r="AF710" s="161">
        <f>(SUMIF($E$14:$E$217,$O710,AF$14:AF$217))*('Discount Factors'!AF$17)-AF$698</f>
        <v>0</v>
      </c>
      <c r="AG710" s="161">
        <f>(SUMIF($E$14:$E$217,$O710,AG$14:AG$217))*('Discount Factors'!AG$17)-AG$698</f>
        <v>0</v>
      </c>
      <c r="AH710" s="161">
        <f>(SUMIF($E$14:$E$217,$O710,AH$14:AH$217))*('Discount Factors'!AH$17)-AH$698</f>
        <v>0</v>
      </c>
      <c r="AI710" s="161">
        <f>(SUMIF($E$14:$E$217,$O710,AI$14:AI$217))*('Discount Factors'!AI$17)-AI$698</f>
        <v>0</v>
      </c>
      <c r="AJ710" s="161">
        <f>(SUMIF($E$14:$E$217,$O710,AJ$14:AJ$217))*('Discount Factors'!AJ$17)-AJ$698</f>
        <v>0</v>
      </c>
      <c r="AK710" s="161">
        <f>(SUMIF($E$14:$E$217,$O710,AK$14:AK$217))*('Discount Factors'!AK$17)-AK$698</f>
        <v>0</v>
      </c>
      <c r="AL710" s="161">
        <f>(SUMIF($E$14:$E$217,$O710,AL$14:AL$217))*('Discount Factors'!AL$17)-AL$698</f>
        <v>0</v>
      </c>
      <c r="AM710" s="161">
        <f>(SUMIF($E$14:$E$217,$O710,AM$14:AM$217))*('Discount Factors'!AM$17)-AM$698</f>
        <v>0</v>
      </c>
      <c r="AN710" s="161">
        <f>(SUMIF($E$14:$E$217,$O710,AN$14:AN$217))*('Discount Factors'!AN$17)-AN$698</f>
        <v>0</v>
      </c>
      <c r="AO710" s="161">
        <f>(SUMIF($E$14:$E$217,$O710,AO$14:AO$217))*('Discount Factors'!AO$17)-AO$698</f>
        <v>0</v>
      </c>
      <c r="AP710" s="161">
        <f>(SUMIF($E$14:$E$217,$O710,AP$14:AP$217))*('Discount Factors'!AP$17)-AP$698</f>
        <v>0</v>
      </c>
      <c r="AQ710" s="161">
        <f>(SUMIF($E$14:$E$217,$O710,AQ$14:AQ$217))*('Discount Factors'!AQ$17)-AQ$698</f>
        <v>0</v>
      </c>
      <c r="AR710" s="161">
        <f>(SUMIF($E$14:$E$217,$O710,AR$14:AR$217))*('Discount Factors'!AR$17)-AR$698</f>
        <v>0</v>
      </c>
      <c r="AS710" s="161">
        <f>(SUMIF($E$14:$E$217,$O710,AS$14:AS$217))*('Discount Factors'!AS$17)-AS$698</f>
        <v>0</v>
      </c>
      <c r="AT710" s="161">
        <f>(SUMIF($E$14:$E$217,$O710,AT$14:AT$217))*('Discount Factors'!AT$17)-AT$698</f>
        <v>0</v>
      </c>
      <c r="AU710" s="161">
        <f>(SUMIF($E$14:$E$217,$O710,AU$14:AU$217))*('Discount Factors'!AU$17)-AU$698</f>
        <v>0</v>
      </c>
      <c r="AV710" s="161">
        <f>(SUMIF($E$14:$E$217,$O710,AV$14:AV$217))*('Discount Factors'!AV$17)-AV$698</f>
        <v>0</v>
      </c>
      <c r="AW710" s="161">
        <f>(SUMIF($E$14:$E$217,$O710,AW$14:AW$217))*('Discount Factors'!AW$17)-AW$698</f>
        <v>0</v>
      </c>
      <c r="AX710" s="161">
        <f>(SUMIF($E$14:$E$217,$O710,AX$14:AX$217))*('Discount Factors'!AX$17)-AX$698</f>
        <v>0</v>
      </c>
      <c r="AY710" s="161">
        <f>(SUMIF($E$14:$E$217,$O710,AY$14:AY$217))*('Discount Factors'!AY$17)-AY$698</f>
        <v>0</v>
      </c>
      <c r="AZ710" s="161">
        <f>(SUMIF($E$14:$E$217,$O710,AZ$14:AZ$217))*('Discount Factors'!AZ$17)-AZ$698</f>
        <v>0</v>
      </c>
      <c r="BA710" s="161">
        <f>(SUMIF($E$14:$E$217,$O710,BA$14:BA$217))*('Discount Factors'!BA$17)-BA$698</f>
        <v>0</v>
      </c>
      <c r="BB710" s="161">
        <f>(SUMIF($E$14:$E$217,$O710,BB$14:BB$217))*('Discount Factors'!BB$17)-BB$698</f>
        <v>0</v>
      </c>
      <c r="BC710" s="161">
        <f>(SUMIF($E$14:$E$217,$O710,BC$14:BC$217))*('Discount Factors'!BC$17)-BC$698</f>
        <v>0</v>
      </c>
      <c r="BD710" s="161">
        <f>(SUMIF($E$14:$E$217,$O710,BD$14:BD$217))*('Discount Factors'!BD$17)-BD$698</f>
        <v>0</v>
      </c>
      <c r="BE710" s="161">
        <f>(SUMIF($E$14:$E$217,$O710,BE$14:BE$217))*('Discount Factors'!BE$17)-BE$698</f>
        <v>0</v>
      </c>
      <c r="BF710" s="161">
        <f>(SUMIF($E$14:$E$217,$O710,BF$14:BF$217))*('Discount Factors'!BF$17)-BF$698</f>
        <v>0</v>
      </c>
      <c r="BG710" s="161">
        <f>(SUMIF($E$14:$E$217,$O710,BG$14:BG$217))*('Discount Factors'!BG$17)-BG$698</f>
        <v>0</v>
      </c>
      <c r="BH710" s="161">
        <f>(SUMIF($E$14:$E$217,$O710,BH$14:BH$217))*('Discount Factors'!BH$17)-BH$698</f>
        <v>0</v>
      </c>
      <c r="BI710" s="161">
        <f>(SUMIF($E$14:$E$217,$O710,BI$14:BI$217))*('Discount Factors'!BI$17)-BI$698</f>
        <v>0</v>
      </c>
      <c r="BJ710" s="161">
        <f>(SUMIF($E$14:$E$217,$O710,BJ$14:BJ$217))*('Discount Factors'!BJ$17)-BJ$698</f>
        <v>0</v>
      </c>
      <c r="BK710" s="161">
        <f>(SUMIF($E$14:$E$217,$O710,BK$14:BK$217))*('Discount Factors'!BK$17)-BK$698</f>
        <v>0</v>
      </c>
      <c r="BL710" s="161">
        <f>(SUMIF($E$14:$E$217,$O710,BL$14:BL$217))*('Discount Factors'!BL$17)-BL$698</f>
        <v>0</v>
      </c>
      <c r="BM710" s="161">
        <f>(SUMIF($E$14:$E$217,$O710,BM$14:BM$217))*('Discount Factors'!BM$17)-BM$698</f>
        <v>0</v>
      </c>
      <c r="BN710" s="161">
        <f>(SUMIF($E$14:$E$217,$O710,BN$14:BN$217))*('Discount Factors'!BN$17)-BN$698</f>
        <v>0</v>
      </c>
      <c r="BO710" s="161">
        <f>(SUMIF($E$14:$E$217,$O710,BO$14:BO$217))*('Discount Factors'!BO$17)-BO$698</f>
        <v>0</v>
      </c>
      <c r="BP710" s="161">
        <f>(SUMIF($E$14:$E$217,$O710,BP$14:BP$217))*('Discount Factors'!BP$17)-BP$698</f>
        <v>0</v>
      </c>
      <c r="BQ710" s="161">
        <f>(SUMIF($E$14:$E$217,$O710,BQ$14:BQ$217))*('Discount Factors'!BQ$17)-BQ$698</f>
        <v>0</v>
      </c>
      <c r="BR710" s="161">
        <f>(SUMIF($E$14:$E$217,$O710,BR$14:BR$217))*('Discount Factors'!BR$17)-BR$698</f>
        <v>0</v>
      </c>
      <c r="BS710" s="161">
        <f>(SUMIF($E$14:$E$217,$O710,BS$14:BS$217))*('Discount Factors'!BS$17)-BS$698</f>
        <v>0</v>
      </c>
      <c r="BT710" s="161">
        <f>(SUMIF($E$14:$E$217,$O710,BT$14:BT$217))*('Discount Factors'!BT$17)-BT$698</f>
        <v>0</v>
      </c>
      <c r="BU710" s="161">
        <f>(SUMIF($E$14:$E$217,$O710,BU$14:BU$217))*('Discount Factors'!BU$17)-BU$698</f>
        <v>0</v>
      </c>
      <c r="BV710" s="161">
        <f>(SUMIF($E$14:$E$217,$O710,BV$14:BV$217))*('Discount Factors'!BV$17)-BV$698</f>
        <v>0</v>
      </c>
      <c r="BW710" s="161">
        <f>(SUMIF($E$14:$E$217,$O710,BW$14:BW$217))*('Discount Factors'!BW$17)-BW$698</f>
        <v>0</v>
      </c>
      <c r="BX710" s="161">
        <f>(SUMIF($E$14:$E$217,$O710,BX$14:BX$217))*('Discount Factors'!BX$17)-BX$698</f>
        <v>0</v>
      </c>
      <c r="BY710" s="161">
        <f>(SUMIF($E$14:$E$217,$O710,BY$14:BY$217))*('Discount Factors'!BY$17)-BY$698</f>
        <v>0</v>
      </c>
      <c r="BZ710" s="161">
        <f>(SUMIF($E$14:$E$217,$O710,BZ$14:BZ$217))*('Discount Factors'!BZ$17)-BZ$698</f>
        <v>0</v>
      </c>
      <c r="CA710" s="161">
        <f>(SUMIF($E$14:$E$217,$O710,CA$14:CA$217))*('Discount Factors'!CA$17)-CA$698</f>
        <v>0</v>
      </c>
      <c r="CB710" s="161">
        <f>(SUMIF($E$14:$E$217,$O710,CB$14:CB$217))*('Discount Factors'!CB$17)-CB$698</f>
        <v>0</v>
      </c>
      <c r="CC710" s="161">
        <f>(SUMIF($E$14:$E$217,$O710,CC$14:CC$217))*('Discount Factors'!CC$17)-CC$698</f>
        <v>0</v>
      </c>
      <c r="CD710" s="161">
        <f>(SUMIF($E$14:$E$217,$O710,CD$14:CD$217))*('Discount Factors'!CD$17)-CD$698</f>
        <v>0</v>
      </c>
      <c r="CE710" s="161">
        <f>(SUMIF($E$14:$E$217,$O710,CE$14:CE$217))*('Discount Factors'!CE$17)-CE$698</f>
        <v>0</v>
      </c>
      <c r="CF710" s="161">
        <f>(SUMIF($E$14:$E$217,$O710,CF$14:CF$217))*('Discount Factors'!CF$17)-CF$698</f>
        <v>0</v>
      </c>
      <c r="CG710" s="161">
        <f>(SUMIF($E$14:$E$217,$O710,CG$14:CG$217))*('Discount Factors'!CG$17)-CG$698</f>
        <v>0</v>
      </c>
      <c r="CH710" s="161">
        <f>(SUMIF($E$14:$E$217,$O710,CH$14:CH$217))*('Discount Factors'!CH$17)-CH$698</f>
        <v>0</v>
      </c>
      <c r="CI710" s="161">
        <f>(SUMIF($E$14:$E$217,$O710,CI$14:CI$217))*('Discount Factors'!CI$17)-CI$698</f>
        <v>0</v>
      </c>
      <c r="CJ710" s="161">
        <f>(SUMIF($E$14:$E$217,$O710,CJ$14:CJ$217))*('Discount Factors'!CJ$17)-CJ$698</f>
        <v>0</v>
      </c>
      <c r="CK710" s="161">
        <f>(SUMIF($E$14:$E$217,$O710,CK$14:CK$217))*('Discount Factors'!CK$17)-CK$698</f>
        <v>0</v>
      </c>
      <c r="CL710" s="161">
        <f>(SUMIF($E$14:$E$217,$O710,CL$14:CL$217))*('Discount Factors'!CL$17)-CL$698</f>
        <v>0</v>
      </c>
      <c r="CM710" s="161">
        <f>(SUMIF($E$14:$E$217,$O710,CM$14:CM$217))*('Discount Factors'!CM$17)-CM$698</f>
        <v>0</v>
      </c>
      <c r="CN710" s="161">
        <f>(SUMIF($E$14:$E$217,$O710,CN$14:CN$217))*('Discount Factors'!CN$17)-CN$698</f>
        <v>0</v>
      </c>
      <c r="CO710" s="161">
        <f>(SUMIF($E$14:$E$217,$O710,CO$14:CO$217))*('Discount Factors'!CO$17)-CO$698</f>
        <v>0</v>
      </c>
      <c r="CP710" s="161">
        <f>(SUMIF($E$14:$E$217,$O710,CP$14:CP$217))*('Discount Factors'!CP$17)-CP$698</f>
        <v>0</v>
      </c>
    </row>
    <row r="711" spans="15:94" x14ac:dyDescent="0.3">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c r="AU711" s="161"/>
      <c r="AV711" s="161"/>
      <c r="AW711" s="161"/>
      <c r="AX711" s="161"/>
      <c r="AY711" s="161"/>
      <c r="AZ711" s="161"/>
      <c r="BA711" s="161"/>
      <c r="BB711" s="161"/>
      <c r="BC711" s="161"/>
      <c r="BD711" s="161"/>
      <c r="BE711" s="161"/>
      <c r="BF711" s="161"/>
      <c r="BG711" s="161"/>
      <c r="BH711" s="161"/>
      <c r="BI711" s="161"/>
      <c r="BJ711" s="161"/>
      <c r="BK711" s="161"/>
      <c r="BL711" s="161"/>
      <c r="BM711" s="161"/>
      <c r="BN711" s="161"/>
      <c r="BO711" s="161"/>
      <c r="BP711" s="161"/>
      <c r="BQ711" s="161"/>
      <c r="BR711" s="161"/>
      <c r="BS711" s="161"/>
      <c r="BT711" s="161"/>
      <c r="BU711" s="161"/>
      <c r="BV711" s="161"/>
      <c r="BW711" s="161"/>
      <c r="BX711" s="161"/>
      <c r="BY711" s="161"/>
      <c r="BZ711" s="161"/>
      <c r="CA711" s="161"/>
      <c r="CB711" s="161"/>
      <c r="CC711" s="161"/>
      <c r="CD711" s="161"/>
      <c r="CE711" s="161"/>
      <c r="CF711" s="161"/>
      <c r="CG711" s="161"/>
      <c r="CH711" s="161"/>
      <c r="CI711" s="161"/>
      <c r="CJ711" s="161"/>
      <c r="CK711" s="161"/>
      <c r="CL711" s="161"/>
      <c r="CM711" s="161"/>
      <c r="CN711" s="161"/>
      <c r="CO711" s="161"/>
      <c r="CP711" s="161"/>
    </row>
    <row r="712" spans="15:94" x14ac:dyDescent="0.3">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c r="AU712" s="161"/>
      <c r="AV712" s="161"/>
      <c r="AW712" s="161"/>
      <c r="AX712" s="161"/>
      <c r="AY712" s="161"/>
      <c r="AZ712" s="161"/>
      <c r="BA712" s="161"/>
      <c r="BB712" s="161"/>
      <c r="BC712" s="161"/>
      <c r="BD712" s="161"/>
      <c r="BE712" s="161"/>
      <c r="BF712" s="161"/>
      <c r="BG712" s="161"/>
      <c r="BH712" s="161"/>
      <c r="BI712" s="161"/>
      <c r="BJ712" s="161"/>
      <c r="BK712" s="161"/>
      <c r="BL712" s="161"/>
      <c r="BM712" s="161"/>
      <c r="BN712" s="161"/>
      <c r="BO712" s="161"/>
      <c r="BP712" s="161"/>
      <c r="BQ712" s="161"/>
      <c r="BR712" s="161"/>
      <c r="BS712" s="161"/>
      <c r="BT712" s="161"/>
      <c r="BU712" s="161"/>
      <c r="BV712" s="161"/>
      <c r="BW712" s="161"/>
      <c r="BX712" s="161"/>
      <c r="BY712" s="161"/>
      <c r="BZ712" s="161"/>
      <c r="CA712" s="161"/>
      <c r="CB712" s="161"/>
      <c r="CC712" s="161"/>
      <c r="CD712" s="161"/>
      <c r="CE712" s="161"/>
      <c r="CF712" s="161"/>
      <c r="CG712" s="161"/>
      <c r="CH712" s="161"/>
      <c r="CI712" s="161"/>
      <c r="CJ712" s="161"/>
      <c r="CK712" s="161"/>
      <c r="CL712" s="161"/>
      <c r="CM712" s="161"/>
      <c r="CN712" s="161"/>
      <c r="CO712" s="161"/>
      <c r="CP712" s="161"/>
    </row>
    <row r="713" spans="15:94" x14ac:dyDescent="0.3">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c r="AU713" s="161"/>
      <c r="AV713" s="161"/>
      <c r="AW713" s="161"/>
      <c r="AX713" s="161"/>
      <c r="AY713" s="161"/>
      <c r="AZ713" s="161"/>
      <c r="BA713" s="161"/>
      <c r="BB713" s="161"/>
      <c r="BC713" s="161"/>
      <c r="BD713" s="161"/>
      <c r="BE713" s="161"/>
      <c r="BF713" s="161"/>
      <c r="BG713" s="161"/>
      <c r="BH713" s="161"/>
      <c r="BI713" s="161"/>
      <c r="BJ713" s="161"/>
      <c r="BK713" s="161"/>
      <c r="BL713" s="161"/>
      <c r="BM713" s="161"/>
      <c r="BN713" s="161"/>
      <c r="BO713" s="161"/>
      <c r="BP713" s="161"/>
      <c r="BQ713" s="161"/>
      <c r="BR713" s="161"/>
      <c r="BS713" s="161"/>
      <c r="BT713" s="161"/>
      <c r="BU713" s="161"/>
      <c r="BV713" s="161"/>
      <c r="BW713" s="161"/>
      <c r="BX713" s="161"/>
      <c r="BY713" s="161"/>
      <c r="BZ713" s="161"/>
      <c r="CA713" s="161"/>
      <c r="CB713" s="161"/>
      <c r="CC713" s="161"/>
      <c r="CD713" s="161"/>
      <c r="CE713" s="161"/>
      <c r="CF713" s="161"/>
      <c r="CG713" s="161"/>
      <c r="CH713" s="161"/>
      <c r="CI713" s="161"/>
      <c r="CJ713" s="161"/>
      <c r="CK713" s="161"/>
      <c r="CL713" s="161"/>
      <c r="CM713" s="161"/>
      <c r="CN713" s="161"/>
      <c r="CO713" s="161"/>
      <c r="CP713" s="161"/>
    </row>
    <row r="714" spans="15:94" x14ac:dyDescent="0.3">
      <c r="O714" s="2" t="str">
        <f>Lists!$B$8</f>
        <v>Option 4</v>
      </c>
      <c r="P714" s="161">
        <f>(SUMIF($E$14:$E$217,$O714,P$14:P$217))*('Discount Factors'!P$17)-P$698</f>
        <v>0</v>
      </c>
      <c r="Q714" s="161">
        <f>(SUMIF($E$14:$E$217,$O714,Q$14:Q$217))*('Discount Factors'!Q$17)-Q$698</f>
        <v>0</v>
      </c>
      <c r="R714" s="161">
        <f>(SUMIF($E$14:$E$217,$O714,R$14:R$217))*('Discount Factors'!R$17)-R$698</f>
        <v>0</v>
      </c>
      <c r="S714" s="161">
        <f>(SUMIF($E$14:$E$217,$O714,S$14:S$217))*('Discount Factors'!S$17)-S$698</f>
        <v>0</v>
      </c>
      <c r="T714" s="161">
        <f>(SUMIF($E$14:$E$217,$O714,T$14:T$217))*('Discount Factors'!T$17)-T$698</f>
        <v>0</v>
      </c>
      <c r="U714" s="161">
        <f>(SUMIF($E$14:$E$217,$O714,U$14:U$217))*('Discount Factors'!U$17)-U$698</f>
        <v>0</v>
      </c>
      <c r="V714" s="161">
        <f>(SUMIF($E$14:$E$217,$O714,V$14:V$217))*('Discount Factors'!V$17)-V$698</f>
        <v>0</v>
      </c>
      <c r="W714" s="161">
        <f>(SUMIF($E$14:$E$217,$O714,W$14:W$217))*('Discount Factors'!W$17)-W$698</f>
        <v>0</v>
      </c>
      <c r="X714" s="161">
        <f>(SUMIF($E$14:$E$217,$O714,X$14:X$217))*('Discount Factors'!X$17)-X$698</f>
        <v>0</v>
      </c>
      <c r="Y714" s="161">
        <f>(SUMIF($E$14:$E$217,$O714,Y$14:Y$217))*('Discount Factors'!Y$17)-Y$698</f>
        <v>0</v>
      </c>
      <c r="Z714" s="161">
        <f>(SUMIF($E$14:$E$217,$O714,Z$14:Z$217))*('Discount Factors'!Z$17)-Z$698</f>
        <v>0</v>
      </c>
      <c r="AA714" s="161">
        <f>(SUMIF($E$14:$E$217,$O714,AA$14:AA$217))*('Discount Factors'!AA$17)-AA$698</f>
        <v>0</v>
      </c>
      <c r="AB714" s="161">
        <f>(SUMIF($E$14:$E$217,$O714,AB$14:AB$217))*('Discount Factors'!AB$17)-AB$698</f>
        <v>0</v>
      </c>
      <c r="AC714" s="161">
        <f>(SUMIF($E$14:$E$217,$O714,AC$14:AC$217))*('Discount Factors'!AC$17)-AC$698</f>
        <v>0</v>
      </c>
      <c r="AD714" s="161">
        <f>(SUMIF($E$14:$E$217,$O714,AD$14:AD$217))*('Discount Factors'!AD$17)-AD$698</f>
        <v>0</v>
      </c>
      <c r="AE714" s="161">
        <f>(SUMIF($E$14:$E$217,$O714,AE$14:AE$217))*('Discount Factors'!AE$17)-AE$698</f>
        <v>0</v>
      </c>
      <c r="AF714" s="161">
        <f>(SUMIF($E$14:$E$217,$O714,AF$14:AF$217))*('Discount Factors'!AF$17)-AF$698</f>
        <v>0</v>
      </c>
      <c r="AG714" s="161">
        <f>(SUMIF($E$14:$E$217,$O714,AG$14:AG$217))*('Discount Factors'!AG$17)-AG$698</f>
        <v>0</v>
      </c>
      <c r="AH714" s="161">
        <f>(SUMIF($E$14:$E$217,$O714,AH$14:AH$217))*('Discount Factors'!AH$17)-AH$698</f>
        <v>0</v>
      </c>
      <c r="AI714" s="161">
        <f>(SUMIF($E$14:$E$217,$O714,AI$14:AI$217))*('Discount Factors'!AI$17)-AI$698</f>
        <v>0</v>
      </c>
      <c r="AJ714" s="161">
        <f>(SUMIF($E$14:$E$217,$O714,AJ$14:AJ$217))*('Discount Factors'!AJ$17)-AJ$698</f>
        <v>0</v>
      </c>
      <c r="AK714" s="161">
        <f>(SUMIF($E$14:$E$217,$O714,AK$14:AK$217))*('Discount Factors'!AK$17)-AK$698</f>
        <v>0</v>
      </c>
      <c r="AL714" s="161">
        <f>(SUMIF($E$14:$E$217,$O714,AL$14:AL$217))*('Discount Factors'!AL$17)-AL$698</f>
        <v>0</v>
      </c>
      <c r="AM714" s="161">
        <f>(SUMIF($E$14:$E$217,$O714,AM$14:AM$217))*('Discount Factors'!AM$17)-AM$698</f>
        <v>0</v>
      </c>
      <c r="AN714" s="161">
        <f>(SUMIF($E$14:$E$217,$O714,AN$14:AN$217))*('Discount Factors'!AN$17)-AN$698</f>
        <v>0</v>
      </c>
      <c r="AO714" s="161">
        <f>(SUMIF($E$14:$E$217,$O714,AO$14:AO$217))*('Discount Factors'!AO$17)-AO$698</f>
        <v>0</v>
      </c>
      <c r="AP714" s="161">
        <f>(SUMIF($E$14:$E$217,$O714,AP$14:AP$217))*('Discount Factors'!AP$17)-AP$698</f>
        <v>0</v>
      </c>
      <c r="AQ714" s="161">
        <f>(SUMIF($E$14:$E$217,$O714,AQ$14:AQ$217))*('Discount Factors'!AQ$17)-AQ$698</f>
        <v>0</v>
      </c>
      <c r="AR714" s="161">
        <f>(SUMIF($E$14:$E$217,$O714,AR$14:AR$217))*('Discount Factors'!AR$17)-AR$698</f>
        <v>0</v>
      </c>
      <c r="AS714" s="161">
        <f>(SUMIF($E$14:$E$217,$O714,AS$14:AS$217))*('Discount Factors'!AS$17)-AS$698</f>
        <v>0</v>
      </c>
      <c r="AT714" s="161">
        <f>(SUMIF($E$14:$E$217,$O714,AT$14:AT$217))*('Discount Factors'!AT$17)-AT$698</f>
        <v>0</v>
      </c>
      <c r="AU714" s="161">
        <f>(SUMIF($E$14:$E$217,$O714,AU$14:AU$217))*('Discount Factors'!AU$17)-AU$698</f>
        <v>0</v>
      </c>
      <c r="AV714" s="161">
        <f>(SUMIF($E$14:$E$217,$O714,AV$14:AV$217))*('Discount Factors'!AV$17)-AV$698</f>
        <v>0</v>
      </c>
      <c r="AW714" s="161">
        <f>(SUMIF($E$14:$E$217,$O714,AW$14:AW$217))*('Discount Factors'!AW$17)-AW$698</f>
        <v>0</v>
      </c>
      <c r="AX714" s="161">
        <f>(SUMIF($E$14:$E$217,$O714,AX$14:AX$217))*('Discount Factors'!AX$17)-AX$698</f>
        <v>0</v>
      </c>
      <c r="AY714" s="161">
        <f>(SUMIF($E$14:$E$217,$O714,AY$14:AY$217))*('Discount Factors'!AY$17)-AY$698</f>
        <v>0</v>
      </c>
      <c r="AZ714" s="161">
        <f>(SUMIF($E$14:$E$217,$O714,AZ$14:AZ$217))*('Discount Factors'!AZ$17)-AZ$698</f>
        <v>0</v>
      </c>
      <c r="BA714" s="161">
        <f>(SUMIF($E$14:$E$217,$O714,BA$14:BA$217))*('Discount Factors'!BA$17)-BA$698</f>
        <v>0</v>
      </c>
      <c r="BB714" s="161">
        <f>(SUMIF($E$14:$E$217,$O714,BB$14:BB$217))*('Discount Factors'!BB$17)-BB$698</f>
        <v>0</v>
      </c>
      <c r="BC714" s="161">
        <f>(SUMIF($E$14:$E$217,$O714,BC$14:BC$217))*('Discount Factors'!BC$17)-BC$698</f>
        <v>0</v>
      </c>
      <c r="BD714" s="161">
        <f>(SUMIF($E$14:$E$217,$O714,BD$14:BD$217))*('Discount Factors'!BD$17)-BD$698</f>
        <v>0</v>
      </c>
      <c r="BE714" s="161">
        <f>(SUMIF($E$14:$E$217,$O714,BE$14:BE$217))*('Discount Factors'!BE$17)-BE$698</f>
        <v>0</v>
      </c>
      <c r="BF714" s="161">
        <f>(SUMIF($E$14:$E$217,$O714,BF$14:BF$217))*('Discount Factors'!BF$17)-BF$698</f>
        <v>0</v>
      </c>
      <c r="BG714" s="161">
        <f>(SUMIF($E$14:$E$217,$O714,BG$14:BG$217))*('Discount Factors'!BG$17)-BG$698</f>
        <v>0</v>
      </c>
      <c r="BH714" s="161">
        <f>(SUMIF($E$14:$E$217,$O714,BH$14:BH$217))*('Discount Factors'!BH$17)-BH$698</f>
        <v>0</v>
      </c>
      <c r="BI714" s="161">
        <f>(SUMIF($E$14:$E$217,$O714,BI$14:BI$217))*('Discount Factors'!BI$17)-BI$698</f>
        <v>0</v>
      </c>
      <c r="BJ714" s="161">
        <f>(SUMIF($E$14:$E$217,$O714,BJ$14:BJ$217))*('Discount Factors'!BJ$17)-BJ$698</f>
        <v>0</v>
      </c>
      <c r="BK714" s="161">
        <f>(SUMIF($E$14:$E$217,$O714,BK$14:BK$217))*('Discount Factors'!BK$17)-BK$698</f>
        <v>0</v>
      </c>
      <c r="BL714" s="161">
        <f>(SUMIF($E$14:$E$217,$O714,BL$14:BL$217))*('Discount Factors'!BL$17)-BL$698</f>
        <v>0</v>
      </c>
      <c r="BM714" s="161">
        <f>(SUMIF($E$14:$E$217,$O714,BM$14:BM$217))*('Discount Factors'!BM$17)-BM$698</f>
        <v>0</v>
      </c>
      <c r="BN714" s="161">
        <f>(SUMIF($E$14:$E$217,$O714,BN$14:BN$217))*('Discount Factors'!BN$17)-BN$698</f>
        <v>0</v>
      </c>
      <c r="BO714" s="161">
        <f>(SUMIF($E$14:$E$217,$O714,BO$14:BO$217))*('Discount Factors'!BO$17)-BO$698</f>
        <v>0</v>
      </c>
      <c r="BP714" s="161">
        <f>(SUMIF($E$14:$E$217,$O714,BP$14:BP$217))*('Discount Factors'!BP$17)-BP$698</f>
        <v>0</v>
      </c>
      <c r="BQ714" s="161">
        <f>(SUMIF($E$14:$E$217,$O714,BQ$14:BQ$217))*('Discount Factors'!BQ$17)-BQ$698</f>
        <v>0</v>
      </c>
      <c r="BR714" s="161">
        <f>(SUMIF($E$14:$E$217,$O714,BR$14:BR$217))*('Discount Factors'!BR$17)-BR$698</f>
        <v>0</v>
      </c>
      <c r="BS714" s="161">
        <f>(SUMIF($E$14:$E$217,$O714,BS$14:BS$217))*('Discount Factors'!BS$17)-BS$698</f>
        <v>0</v>
      </c>
      <c r="BT714" s="161">
        <f>(SUMIF($E$14:$E$217,$O714,BT$14:BT$217))*('Discount Factors'!BT$17)-BT$698</f>
        <v>0</v>
      </c>
      <c r="BU714" s="161">
        <f>(SUMIF($E$14:$E$217,$O714,BU$14:BU$217))*('Discount Factors'!BU$17)-BU$698</f>
        <v>0</v>
      </c>
      <c r="BV714" s="161">
        <f>(SUMIF($E$14:$E$217,$O714,BV$14:BV$217))*('Discount Factors'!BV$17)-BV$698</f>
        <v>0</v>
      </c>
      <c r="BW714" s="161">
        <f>(SUMIF($E$14:$E$217,$O714,BW$14:BW$217))*('Discount Factors'!BW$17)-BW$698</f>
        <v>0</v>
      </c>
      <c r="BX714" s="161">
        <f>(SUMIF($E$14:$E$217,$O714,BX$14:BX$217))*('Discount Factors'!BX$17)-BX$698</f>
        <v>0</v>
      </c>
      <c r="BY714" s="161">
        <f>(SUMIF($E$14:$E$217,$O714,BY$14:BY$217))*('Discount Factors'!BY$17)-BY$698</f>
        <v>0</v>
      </c>
      <c r="BZ714" s="161">
        <f>(SUMIF($E$14:$E$217,$O714,BZ$14:BZ$217))*('Discount Factors'!BZ$17)-BZ$698</f>
        <v>0</v>
      </c>
      <c r="CA714" s="161">
        <f>(SUMIF($E$14:$E$217,$O714,CA$14:CA$217))*('Discount Factors'!CA$17)-CA$698</f>
        <v>0</v>
      </c>
      <c r="CB714" s="161">
        <f>(SUMIF($E$14:$E$217,$O714,CB$14:CB$217))*('Discount Factors'!CB$17)-CB$698</f>
        <v>0</v>
      </c>
      <c r="CC714" s="161">
        <f>(SUMIF($E$14:$E$217,$O714,CC$14:CC$217))*('Discount Factors'!CC$17)-CC$698</f>
        <v>0</v>
      </c>
      <c r="CD714" s="161">
        <f>(SUMIF($E$14:$E$217,$O714,CD$14:CD$217))*('Discount Factors'!CD$17)-CD$698</f>
        <v>0</v>
      </c>
      <c r="CE714" s="161">
        <f>(SUMIF($E$14:$E$217,$O714,CE$14:CE$217))*('Discount Factors'!CE$17)-CE$698</f>
        <v>0</v>
      </c>
      <c r="CF714" s="161">
        <f>(SUMIF($E$14:$E$217,$O714,CF$14:CF$217))*('Discount Factors'!CF$17)-CF$698</f>
        <v>0</v>
      </c>
      <c r="CG714" s="161">
        <f>(SUMIF($E$14:$E$217,$O714,CG$14:CG$217))*('Discount Factors'!CG$17)-CG$698</f>
        <v>0</v>
      </c>
      <c r="CH714" s="161">
        <f>(SUMIF($E$14:$E$217,$O714,CH$14:CH$217))*('Discount Factors'!CH$17)-CH$698</f>
        <v>0</v>
      </c>
      <c r="CI714" s="161">
        <f>(SUMIF($E$14:$E$217,$O714,CI$14:CI$217))*('Discount Factors'!CI$17)-CI$698</f>
        <v>0</v>
      </c>
      <c r="CJ714" s="161">
        <f>(SUMIF($E$14:$E$217,$O714,CJ$14:CJ$217))*('Discount Factors'!CJ$17)-CJ$698</f>
        <v>0</v>
      </c>
      <c r="CK714" s="161">
        <f>(SUMIF($E$14:$E$217,$O714,CK$14:CK$217))*('Discount Factors'!CK$17)-CK$698</f>
        <v>0</v>
      </c>
      <c r="CL714" s="161">
        <f>(SUMIF($E$14:$E$217,$O714,CL$14:CL$217))*('Discount Factors'!CL$17)-CL$698</f>
        <v>0</v>
      </c>
      <c r="CM714" s="161">
        <f>(SUMIF($E$14:$E$217,$O714,CM$14:CM$217))*('Discount Factors'!CM$17)-CM$698</f>
        <v>0</v>
      </c>
      <c r="CN714" s="161">
        <f>(SUMIF($E$14:$E$217,$O714,CN$14:CN$217))*('Discount Factors'!CN$17)-CN$698</f>
        <v>0</v>
      </c>
      <c r="CO714" s="161">
        <f>(SUMIF($E$14:$E$217,$O714,CO$14:CO$217))*('Discount Factors'!CO$17)-CO$698</f>
        <v>0</v>
      </c>
      <c r="CP714" s="161">
        <f>(SUMIF($E$14:$E$217,$O714,CP$14:CP$217))*('Discount Factors'!CP$17)-CP$698</f>
        <v>0</v>
      </c>
    </row>
    <row r="715" spans="15:94" x14ac:dyDescent="0.3">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161"/>
      <c r="BB715" s="161"/>
      <c r="BC715" s="161"/>
      <c r="BD715" s="161"/>
      <c r="BE715" s="161"/>
      <c r="BF715" s="161"/>
      <c r="BG715" s="161"/>
      <c r="BH715" s="161"/>
      <c r="BI715" s="161"/>
      <c r="BJ715" s="161"/>
      <c r="BK715" s="161"/>
      <c r="BL715" s="161"/>
      <c r="BM715" s="161"/>
      <c r="BN715" s="161"/>
      <c r="BO715" s="161"/>
      <c r="BP715" s="161"/>
      <c r="BQ715" s="161"/>
      <c r="BR715" s="161"/>
      <c r="BS715" s="161"/>
      <c r="BT715" s="161"/>
      <c r="BU715" s="161"/>
      <c r="BV715" s="161"/>
      <c r="BW715" s="161"/>
      <c r="BX715" s="161"/>
      <c r="BY715" s="161"/>
      <c r="BZ715" s="161"/>
      <c r="CA715" s="161"/>
      <c r="CB715" s="161"/>
      <c r="CC715" s="161"/>
      <c r="CD715" s="161"/>
      <c r="CE715" s="161"/>
      <c r="CF715" s="161"/>
      <c r="CG715" s="161"/>
      <c r="CH715" s="161"/>
      <c r="CI715" s="161"/>
      <c r="CJ715" s="161"/>
      <c r="CK715" s="161"/>
      <c r="CL715" s="161"/>
      <c r="CM715" s="161"/>
      <c r="CN715" s="161"/>
      <c r="CO715" s="161"/>
      <c r="CP715" s="161"/>
    </row>
    <row r="716" spans="15:94" x14ac:dyDescent="0.3">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c r="AU716" s="161"/>
      <c r="AV716" s="161"/>
      <c r="AW716" s="161"/>
      <c r="AX716" s="161"/>
      <c r="AY716" s="161"/>
      <c r="AZ716" s="161"/>
      <c r="BA716" s="161"/>
      <c r="BB716" s="161"/>
      <c r="BC716" s="161"/>
      <c r="BD716" s="161"/>
      <c r="BE716" s="161"/>
      <c r="BF716" s="161"/>
      <c r="BG716" s="161"/>
      <c r="BH716" s="161"/>
      <c r="BI716" s="161"/>
      <c r="BJ716" s="161"/>
      <c r="BK716" s="161"/>
      <c r="BL716" s="161"/>
      <c r="BM716" s="161"/>
      <c r="BN716" s="161"/>
      <c r="BO716" s="161"/>
      <c r="BP716" s="161"/>
      <c r="BQ716" s="161"/>
      <c r="BR716" s="161"/>
      <c r="BS716" s="161"/>
      <c r="BT716" s="161"/>
      <c r="BU716" s="161"/>
      <c r="BV716" s="161"/>
      <c r="BW716" s="161"/>
      <c r="BX716" s="161"/>
      <c r="BY716" s="161"/>
      <c r="BZ716" s="161"/>
      <c r="CA716" s="161"/>
      <c r="CB716" s="161"/>
      <c r="CC716" s="161"/>
      <c r="CD716" s="161"/>
      <c r="CE716" s="161"/>
      <c r="CF716" s="161"/>
      <c r="CG716" s="161"/>
      <c r="CH716" s="161"/>
      <c r="CI716" s="161"/>
      <c r="CJ716" s="161"/>
      <c r="CK716" s="161"/>
      <c r="CL716" s="161"/>
      <c r="CM716" s="161"/>
      <c r="CN716" s="161"/>
      <c r="CO716" s="161"/>
      <c r="CP716" s="161"/>
    </row>
    <row r="717" spans="15:94" x14ac:dyDescent="0.3">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c r="BA717" s="161"/>
      <c r="BB717" s="161"/>
      <c r="BC717" s="161"/>
      <c r="BD717" s="161"/>
      <c r="BE717" s="161"/>
      <c r="BF717" s="161"/>
      <c r="BG717" s="161"/>
      <c r="BH717" s="161"/>
      <c r="BI717" s="161"/>
      <c r="BJ717" s="161"/>
      <c r="BK717" s="161"/>
      <c r="BL717" s="161"/>
      <c r="BM717" s="161"/>
      <c r="BN717" s="161"/>
      <c r="BO717" s="161"/>
      <c r="BP717" s="161"/>
      <c r="BQ717" s="161"/>
      <c r="BR717" s="161"/>
      <c r="BS717" s="161"/>
      <c r="BT717" s="161"/>
      <c r="BU717" s="161"/>
      <c r="BV717" s="161"/>
      <c r="BW717" s="161"/>
      <c r="BX717" s="161"/>
      <c r="BY717" s="161"/>
      <c r="BZ717" s="161"/>
      <c r="CA717" s="161"/>
      <c r="CB717" s="161"/>
      <c r="CC717" s="161"/>
      <c r="CD717" s="161"/>
      <c r="CE717" s="161"/>
      <c r="CF717" s="161"/>
      <c r="CG717" s="161"/>
      <c r="CH717" s="161"/>
      <c r="CI717" s="161"/>
      <c r="CJ717" s="161"/>
      <c r="CK717" s="161"/>
      <c r="CL717" s="161"/>
      <c r="CM717" s="161"/>
      <c r="CN717" s="161"/>
      <c r="CO717" s="161"/>
      <c r="CP717" s="161"/>
    </row>
    <row r="718" spans="15:94" x14ac:dyDescent="0.3">
      <c r="O718" s="2" t="str">
        <f>Lists!$B$9</f>
        <v>Option 5</v>
      </c>
      <c r="P718" s="161">
        <f>(SUMIF($E$14:$E$217,$O718,P$14:P$217))*('Discount Factors'!P$17)-P$698</f>
        <v>0</v>
      </c>
      <c r="Q718" s="161">
        <f>(SUMIF($E$14:$E$217,$O718,Q$14:Q$217))*('Discount Factors'!Q$17)-Q$698</f>
        <v>0</v>
      </c>
      <c r="R718" s="161">
        <f>(SUMIF($E$14:$E$217,$O718,R$14:R$217))*('Discount Factors'!R$17)-R$698</f>
        <v>0</v>
      </c>
      <c r="S718" s="161">
        <f>(SUMIF($E$14:$E$217,$O718,S$14:S$217))*('Discount Factors'!S$17)-S$698</f>
        <v>0</v>
      </c>
      <c r="T718" s="161">
        <f>(SUMIF($E$14:$E$217,$O718,T$14:T$217))*('Discount Factors'!T$17)-T$698</f>
        <v>0</v>
      </c>
      <c r="U718" s="161">
        <f>(SUMIF($E$14:$E$217,$O718,U$14:U$217))*('Discount Factors'!U$17)-U$698</f>
        <v>0</v>
      </c>
      <c r="V718" s="161">
        <f>(SUMIF($E$14:$E$217,$O718,V$14:V$217))*('Discount Factors'!V$17)-V$698</f>
        <v>0</v>
      </c>
      <c r="W718" s="161">
        <f>(SUMIF($E$14:$E$217,$O718,W$14:W$217))*('Discount Factors'!W$17)-W$698</f>
        <v>0</v>
      </c>
      <c r="X718" s="161">
        <f>(SUMIF($E$14:$E$217,$O718,X$14:X$217))*('Discount Factors'!X$17)-X$698</f>
        <v>0</v>
      </c>
      <c r="Y718" s="161">
        <f>(SUMIF($E$14:$E$217,$O718,Y$14:Y$217))*('Discount Factors'!Y$17)-Y$698</f>
        <v>0</v>
      </c>
      <c r="Z718" s="161">
        <f>(SUMIF($E$14:$E$217,$O718,Z$14:Z$217))*('Discount Factors'!Z$17)-Z$698</f>
        <v>0</v>
      </c>
      <c r="AA718" s="161">
        <f>(SUMIF($E$14:$E$217,$O718,AA$14:AA$217))*('Discount Factors'!AA$17)-AA$698</f>
        <v>0</v>
      </c>
      <c r="AB718" s="161">
        <f>(SUMIF($E$14:$E$217,$O718,AB$14:AB$217))*('Discount Factors'!AB$17)-AB$698</f>
        <v>0</v>
      </c>
      <c r="AC718" s="161">
        <f>(SUMIF($E$14:$E$217,$O718,AC$14:AC$217))*('Discount Factors'!AC$17)-AC$698</f>
        <v>0</v>
      </c>
      <c r="AD718" s="161">
        <f>(SUMIF($E$14:$E$217,$O718,AD$14:AD$217))*('Discount Factors'!AD$17)-AD$698</f>
        <v>0</v>
      </c>
      <c r="AE718" s="161">
        <f>(SUMIF($E$14:$E$217,$O718,AE$14:AE$217))*('Discount Factors'!AE$17)-AE$698</f>
        <v>0</v>
      </c>
      <c r="AF718" s="161">
        <f>(SUMIF($E$14:$E$217,$O718,AF$14:AF$217))*('Discount Factors'!AF$17)-AF$698</f>
        <v>0</v>
      </c>
      <c r="AG718" s="161">
        <f>(SUMIF($E$14:$E$217,$O718,AG$14:AG$217))*('Discount Factors'!AG$17)-AG$698</f>
        <v>0</v>
      </c>
      <c r="AH718" s="161">
        <f>(SUMIF($E$14:$E$217,$O718,AH$14:AH$217))*('Discount Factors'!AH$17)-AH$698</f>
        <v>0</v>
      </c>
      <c r="AI718" s="161">
        <f>(SUMIF($E$14:$E$217,$O718,AI$14:AI$217))*('Discount Factors'!AI$17)-AI$698</f>
        <v>0</v>
      </c>
      <c r="AJ718" s="161">
        <f>(SUMIF($E$14:$E$217,$O718,AJ$14:AJ$217))*('Discount Factors'!AJ$17)-AJ$698</f>
        <v>0</v>
      </c>
      <c r="AK718" s="161">
        <f>(SUMIF($E$14:$E$217,$O718,AK$14:AK$217))*('Discount Factors'!AK$17)-AK$698</f>
        <v>0</v>
      </c>
      <c r="AL718" s="161">
        <f>(SUMIF($E$14:$E$217,$O718,AL$14:AL$217))*('Discount Factors'!AL$17)-AL$698</f>
        <v>0</v>
      </c>
      <c r="AM718" s="161">
        <f>(SUMIF($E$14:$E$217,$O718,AM$14:AM$217))*('Discount Factors'!AM$17)-AM$698</f>
        <v>0</v>
      </c>
      <c r="AN718" s="161">
        <f>(SUMIF($E$14:$E$217,$O718,AN$14:AN$217))*('Discount Factors'!AN$17)-AN$698</f>
        <v>0</v>
      </c>
      <c r="AO718" s="161">
        <f>(SUMIF($E$14:$E$217,$O718,AO$14:AO$217))*('Discount Factors'!AO$17)-AO$698</f>
        <v>0</v>
      </c>
      <c r="AP718" s="161">
        <f>(SUMIF($E$14:$E$217,$O718,AP$14:AP$217))*('Discount Factors'!AP$17)-AP$698</f>
        <v>0</v>
      </c>
      <c r="AQ718" s="161">
        <f>(SUMIF($E$14:$E$217,$O718,AQ$14:AQ$217))*('Discount Factors'!AQ$17)-AQ$698</f>
        <v>0</v>
      </c>
      <c r="AR718" s="161">
        <f>(SUMIF($E$14:$E$217,$O718,AR$14:AR$217))*('Discount Factors'!AR$17)-AR$698</f>
        <v>0</v>
      </c>
      <c r="AS718" s="161">
        <f>(SUMIF($E$14:$E$217,$O718,AS$14:AS$217))*('Discount Factors'!AS$17)-AS$698</f>
        <v>0</v>
      </c>
      <c r="AT718" s="161">
        <f>(SUMIF($E$14:$E$217,$O718,AT$14:AT$217))*('Discount Factors'!AT$17)-AT$698</f>
        <v>0</v>
      </c>
      <c r="AU718" s="161">
        <f>(SUMIF($E$14:$E$217,$O718,AU$14:AU$217))*('Discount Factors'!AU$17)-AU$698</f>
        <v>0</v>
      </c>
      <c r="AV718" s="161">
        <f>(SUMIF($E$14:$E$217,$O718,AV$14:AV$217))*('Discount Factors'!AV$17)-AV$698</f>
        <v>0</v>
      </c>
      <c r="AW718" s="161">
        <f>(SUMIF($E$14:$E$217,$O718,AW$14:AW$217))*('Discount Factors'!AW$17)-AW$698</f>
        <v>0</v>
      </c>
      <c r="AX718" s="161">
        <f>(SUMIF($E$14:$E$217,$O718,AX$14:AX$217))*('Discount Factors'!AX$17)-AX$698</f>
        <v>0</v>
      </c>
      <c r="AY718" s="161">
        <f>(SUMIF($E$14:$E$217,$O718,AY$14:AY$217))*('Discount Factors'!AY$17)-AY$698</f>
        <v>0</v>
      </c>
      <c r="AZ718" s="161">
        <f>(SUMIF($E$14:$E$217,$O718,AZ$14:AZ$217))*('Discount Factors'!AZ$17)-AZ$698</f>
        <v>0</v>
      </c>
      <c r="BA718" s="161">
        <f>(SUMIF($E$14:$E$217,$O718,BA$14:BA$217))*('Discount Factors'!BA$17)-BA$698</f>
        <v>0</v>
      </c>
      <c r="BB718" s="161">
        <f>(SUMIF($E$14:$E$217,$O718,BB$14:BB$217))*('Discount Factors'!BB$17)-BB$698</f>
        <v>0</v>
      </c>
      <c r="BC718" s="161">
        <f>(SUMIF($E$14:$E$217,$O718,BC$14:BC$217))*('Discount Factors'!BC$17)-BC$698</f>
        <v>0</v>
      </c>
      <c r="BD718" s="161">
        <f>(SUMIF($E$14:$E$217,$O718,BD$14:BD$217))*('Discount Factors'!BD$17)-BD$698</f>
        <v>0</v>
      </c>
      <c r="BE718" s="161">
        <f>(SUMIF($E$14:$E$217,$O718,BE$14:BE$217))*('Discount Factors'!BE$17)-BE$698</f>
        <v>0</v>
      </c>
      <c r="BF718" s="161">
        <f>(SUMIF($E$14:$E$217,$O718,BF$14:BF$217))*('Discount Factors'!BF$17)-BF$698</f>
        <v>0</v>
      </c>
      <c r="BG718" s="161">
        <f>(SUMIF($E$14:$E$217,$O718,BG$14:BG$217))*('Discount Factors'!BG$17)-BG$698</f>
        <v>0</v>
      </c>
      <c r="BH718" s="161">
        <f>(SUMIF($E$14:$E$217,$O718,BH$14:BH$217))*('Discount Factors'!BH$17)-BH$698</f>
        <v>0</v>
      </c>
      <c r="BI718" s="161">
        <f>(SUMIF($E$14:$E$217,$O718,BI$14:BI$217))*('Discount Factors'!BI$17)-BI$698</f>
        <v>0</v>
      </c>
      <c r="BJ718" s="161">
        <f>(SUMIF($E$14:$E$217,$O718,BJ$14:BJ$217))*('Discount Factors'!BJ$17)-BJ$698</f>
        <v>0</v>
      </c>
      <c r="BK718" s="161">
        <f>(SUMIF($E$14:$E$217,$O718,BK$14:BK$217))*('Discount Factors'!BK$17)-BK$698</f>
        <v>0</v>
      </c>
      <c r="BL718" s="161">
        <f>(SUMIF($E$14:$E$217,$O718,BL$14:BL$217))*('Discount Factors'!BL$17)-BL$698</f>
        <v>0</v>
      </c>
      <c r="BM718" s="161">
        <f>(SUMIF($E$14:$E$217,$O718,BM$14:BM$217))*('Discount Factors'!BM$17)-BM$698</f>
        <v>0</v>
      </c>
      <c r="BN718" s="161">
        <f>(SUMIF($E$14:$E$217,$O718,BN$14:BN$217))*('Discount Factors'!BN$17)-BN$698</f>
        <v>0</v>
      </c>
      <c r="BO718" s="161">
        <f>(SUMIF($E$14:$E$217,$O718,BO$14:BO$217))*('Discount Factors'!BO$17)-BO$698</f>
        <v>0</v>
      </c>
      <c r="BP718" s="161">
        <f>(SUMIF($E$14:$E$217,$O718,BP$14:BP$217))*('Discount Factors'!BP$17)-BP$698</f>
        <v>0</v>
      </c>
      <c r="BQ718" s="161">
        <f>(SUMIF($E$14:$E$217,$O718,BQ$14:BQ$217))*('Discount Factors'!BQ$17)-BQ$698</f>
        <v>0</v>
      </c>
      <c r="BR718" s="161">
        <f>(SUMIF($E$14:$E$217,$O718,BR$14:BR$217))*('Discount Factors'!BR$17)-BR$698</f>
        <v>0</v>
      </c>
      <c r="BS718" s="161">
        <f>(SUMIF($E$14:$E$217,$O718,BS$14:BS$217))*('Discount Factors'!BS$17)-BS$698</f>
        <v>0</v>
      </c>
      <c r="BT718" s="161">
        <f>(SUMIF($E$14:$E$217,$O718,BT$14:BT$217))*('Discount Factors'!BT$17)-BT$698</f>
        <v>0</v>
      </c>
      <c r="BU718" s="161">
        <f>(SUMIF($E$14:$E$217,$O718,BU$14:BU$217))*('Discount Factors'!BU$17)-BU$698</f>
        <v>0</v>
      </c>
      <c r="BV718" s="161">
        <f>(SUMIF($E$14:$E$217,$O718,BV$14:BV$217))*('Discount Factors'!BV$17)-BV$698</f>
        <v>0</v>
      </c>
      <c r="BW718" s="161">
        <f>(SUMIF($E$14:$E$217,$O718,BW$14:BW$217))*('Discount Factors'!BW$17)-BW$698</f>
        <v>0</v>
      </c>
      <c r="BX718" s="161">
        <f>(SUMIF($E$14:$E$217,$O718,BX$14:BX$217))*('Discount Factors'!BX$17)-BX$698</f>
        <v>0</v>
      </c>
      <c r="BY718" s="161">
        <f>(SUMIF($E$14:$E$217,$O718,BY$14:BY$217))*('Discount Factors'!BY$17)-BY$698</f>
        <v>0</v>
      </c>
      <c r="BZ718" s="161">
        <f>(SUMIF($E$14:$E$217,$O718,BZ$14:BZ$217))*('Discount Factors'!BZ$17)-BZ$698</f>
        <v>0</v>
      </c>
      <c r="CA718" s="161">
        <f>(SUMIF($E$14:$E$217,$O718,CA$14:CA$217))*('Discount Factors'!CA$17)-CA$698</f>
        <v>0</v>
      </c>
      <c r="CB718" s="161">
        <f>(SUMIF($E$14:$E$217,$O718,CB$14:CB$217))*('Discount Factors'!CB$17)-CB$698</f>
        <v>0</v>
      </c>
      <c r="CC718" s="161">
        <f>(SUMIF($E$14:$E$217,$O718,CC$14:CC$217))*('Discount Factors'!CC$17)-CC$698</f>
        <v>0</v>
      </c>
      <c r="CD718" s="161">
        <f>(SUMIF($E$14:$E$217,$O718,CD$14:CD$217))*('Discount Factors'!CD$17)-CD$698</f>
        <v>0</v>
      </c>
      <c r="CE718" s="161">
        <f>(SUMIF($E$14:$E$217,$O718,CE$14:CE$217))*('Discount Factors'!CE$17)-CE$698</f>
        <v>0</v>
      </c>
      <c r="CF718" s="161">
        <f>(SUMIF($E$14:$E$217,$O718,CF$14:CF$217))*('Discount Factors'!CF$17)-CF$698</f>
        <v>0</v>
      </c>
      <c r="CG718" s="161">
        <f>(SUMIF($E$14:$E$217,$O718,CG$14:CG$217))*('Discount Factors'!CG$17)-CG$698</f>
        <v>0</v>
      </c>
      <c r="CH718" s="161">
        <f>(SUMIF($E$14:$E$217,$O718,CH$14:CH$217))*('Discount Factors'!CH$17)-CH$698</f>
        <v>0</v>
      </c>
      <c r="CI718" s="161">
        <f>(SUMIF($E$14:$E$217,$O718,CI$14:CI$217))*('Discount Factors'!CI$17)-CI$698</f>
        <v>0</v>
      </c>
      <c r="CJ718" s="161">
        <f>(SUMIF($E$14:$E$217,$O718,CJ$14:CJ$217))*('Discount Factors'!CJ$17)-CJ$698</f>
        <v>0</v>
      </c>
      <c r="CK718" s="161">
        <f>(SUMIF($E$14:$E$217,$O718,CK$14:CK$217))*('Discount Factors'!CK$17)-CK$698</f>
        <v>0</v>
      </c>
      <c r="CL718" s="161">
        <f>(SUMIF($E$14:$E$217,$O718,CL$14:CL$217))*('Discount Factors'!CL$17)-CL$698</f>
        <v>0</v>
      </c>
      <c r="CM718" s="161">
        <f>(SUMIF($E$14:$E$217,$O718,CM$14:CM$217))*('Discount Factors'!CM$17)-CM$698</f>
        <v>0</v>
      </c>
      <c r="CN718" s="161">
        <f>(SUMIF($E$14:$E$217,$O718,CN$14:CN$217))*('Discount Factors'!CN$17)-CN$698</f>
        <v>0</v>
      </c>
      <c r="CO718" s="161">
        <f>(SUMIF($E$14:$E$217,$O718,CO$14:CO$217))*('Discount Factors'!CO$17)-CO$698</f>
        <v>0</v>
      </c>
      <c r="CP718" s="161">
        <f>(SUMIF($E$14:$E$217,$O718,CP$14:CP$217))*('Discount Factors'!CP$17)-CP$698</f>
        <v>0</v>
      </c>
    </row>
    <row r="719" spans="15:94" x14ac:dyDescent="0.3">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c r="AU719" s="161"/>
      <c r="AV719" s="161"/>
      <c r="AW719" s="161"/>
      <c r="AX719" s="161"/>
      <c r="AY719" s="161"/>
      <c r="AZ719" s="161"/>
      <c r="BA719" s="161"/>
      <c r="BB719" s="161"/>
      <c r="BC719" s="161"/>
      <c r="BD719" s="161"/>
      <c r="BE719" s="161"/>
      <c r="BF719" s="161"/>
      <c r="BG719" s="161"/>
      <c r="BH719" s="161"/>
      <c r="BI719" s="161"/>
      <c r="BJ719" s="161"/>
      <c r="BK719" s="161"/>
      <c r="BL719" s="161"/>
      <c r="BM719" s="161"/>
      <c r="BN719" s="161"/>
      <c r="BO719" s="161"/>
      <c r="BP719" s="161"/>
      <c r="BQ719" s="161"/>
      <c r="BR719" s="161"/>
      <c r="BS719" s="161"/>
      <c r="BT719" s="161"/>
      <c r="BU719" s="161"/>
      <c r="BV719" s="161"/>
      <c r="BW719" s="161"/>
      <c r="BX719" s="161"/>
      <c r="BY719" s="161"/>
      <c r="BZ719" s="161"/>
      <c r="CA719" s="161"/>
      <c r="CB719" s="161"/>
      <c r="CC719" s="161"/>
      <c r="CD719" s="161"/>
      <c r="CE719" s="161"/>
      <c r="CF719" s="161"/>
      <c r="CG719" s="161"/>
      <c r="CH719" s="161"/>
      <c r="CI719" s="161"/>
      <c r="CJ719" s="161"/>
      <c r="CK719" s="161"/>
      <c r="CL719" s="161"/>
      <c r="CM719" s="161"/>
      <c r="CN719" s="161"/>
      <c r="CO719" s="161"/>
      <c r="CP719" s="161"/>
    </row>
    <row r="720" spans="15:94" x14ac:dyDescent="0.3">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c r="AU720" s="161"/>
      <c r="AV720" s="161"/>
      <c r="AW720" s="161"/>
      <c r="AX720" s="161"/>
      <c r="AY720" s="161"/>
      <c r="AZ720" s="161"/>
      <c r="BA720" s="161"/>
      <c r="BB720" s="161"/>
      <c r="BC720" s="161"/>
      <c r="BD720" s="161"/>
      <c r="BE720" s="161"/>
      <c r="BF720" s="161"/>
      <c r="BG720" s="161"/>
      <c r="BH720" s="161"/>
      <c r="BI720" s="161"/>
      <c r="BJ720" s="161"/>
      <c r="BK720" s="161"/>
      <c r="BL720" s="161"/>
      <c r="BM720" s="161"/>
      <c r="BN720" s="161"/>
      <c r="BO720" s="161"/>
      <c r="BP720" s="161"/>
      <c r="BQ720" s="161"/>
      <c r="BR720" s="161"/>
      <c r="BS720" s="161"/>
      <c r="BT720" s="161"/>
      <c r="BU720" s="161"/>
      <c r="BV720" s="161"/>
      <c r="BW720" s="161"/>
      <c r="BX720" s="161"/>
      <c r="BY720" s="161"/>
      <c r="BZ720" s="161"/>
      <c r="CA720" s="161"/>
      <c r="CB720" s="161"/>
      <c r="CC720" s="161"/>
      <c r="CD720" s="161"/>
      <c r="CE720" s="161"/>
      <c r="CF720" s="161"/>
      <c r="CG720" s="161"/>
      <c r="CH720" s="161"/>
      <c r="CI720" s="161"/>
      <c r="CJ720" s="161"/>
      <c r="CK720" s="161"/>
      <c r="CL720" s="161"/>
      <c r="CM720" s="161"/>
      <c r="CN720" s="161"/>
      <c r="CO720" s="161"/>
      <c r="CP720" s="161"/>
    </row>
    <row r="721" spans="15:94" x14ac:dyDescent="0.3">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c r="AU721" s="161"/>
      <c r="AV721" s="161"/>
      <c r="AW721" s="161"/>
      <c r="AX721" s="161"/>
      <c r="AY721" s="161"/>
      <c r="AZ721" s="161"/>
      <c r="BA721" s="161"/>
      <c r="BB721" s="161"/>
      <c r="BC721" s="161"/>
      <c r="BD721" s="161"/>
      <c r="BE721" s="161"/>
      <c r="BF721" s="161"/>
      <c r="BG721" s="161"/>
      <c r="BH721" s="161"/>
      <c r="BI721" s="161"/>
      <c r="BJ721" s="161"/>
      <c r="BK721" s="161"/>
      <c r="BL721" s="161"/>
      <c r="BM721" s="161"/>
      <c r="BN721" s="161"/>
      <c r="BO721" s="161"/>
      <c r="BP721" s="161"/>
      <c r="BQ721" s="161"/>
      <c r="BR721" s="161"/>
      <c r="BS721" s="161"/>
      <c r="BT721" s="161"/>
      <c r="BU721" s="161"/>
      <c r="BV721" s="161"/>
      <c r="BW721" s="161"/>
      <c r="BX721" s="161"/>
      <c r="BY721" s="161"/>
      <c r="BZ721" s="161"/>
      <c r="CA721" s="161"/>
      <c r="CB721" s="161"/>
      <c r="CC721" s="161"/>
      <c r="CD721" s="161"/>
      <c r="CE721" s="161"/>
      <c r="CF721" s="161"/>
      <c r="CG721" s="161"/>
      <c r="CH721" s="161"/>
      <c r="CI721" s="161"/>
      <c r="CJ721" s="161"/>
      <c r="CK721" s="161"/>
      <c r="CL721" s="161"/>
      <c r="CM721" s="161"/>
      <c r="CN721" s="161"/>
      <c r="CO721" s="161"/>
      <c r="CP721" s="161"/>
    </row>
    <row r="722" spans="15:94" x14ac:dyDescent="0.3">
      <c r="O722" s="2" t="str">
        <f>Lists!$B$10</f>
        <v>Option 6</v>
      </c>
      <c r="P722" s="161">
        <f>(SUMIF($E$14:$E$217,$O722,P$14:P$217))*('Discount Factors'!P$17)-P$698</f>
        <v>0</v>
      </c>
      <c r="Q722" s="161">
        <f>(SUMIF($E$14:$E$217,$O722,Q$14:Q$217))*('Discount Factors'!Q$17)-Q$698</f>
        <v>0</v>
      </c>
      <c r="R722" s="161">
        <f>(SUMIF($E$14:$E$217,$O722,R$14:R$217))*('Discount Factors'!R$17)-R$698</f>
        <v>0</v>
      </c>
      <c r="S722" s="161">
        <f>(SUMIF($E$14:$E$217,$O722,S$14:S$217))*('Discount Factors'!S$17)-S$698</f>
        <v>0</v>
      </c>
      <c r="T722" s="161">
        <f>(SUMIF($E$14:$E$217,$O722,T$14:T$217))*('Discount Factors'!T$17)-T$698</f>
        <v>0</v>
      </c>
      <c r="U722" s="161">
        <f>(SUMIF($E$14:$E$217,$O722,U$14:U$217))*('Discount Factors'!U$17)-U$698</f>
        <v>0</v>
      </c>
      <c r="V722" s="161">
        <f>(SUMIF($E$14:$E$217,$O722,V$14:V$217))*('Discount Factors'!V$17)-V$698</f>
        <v>0</v>
      </c>
      <c r="W722" s="161">
        <f>(SUMIF($E$14:$E$217,$O722,W$14:W$217))*('Discount Factors'!W$17)-W$698</f>
        <v>0</v>
      </c>
      <c r="X722" s="161">
        <f>(SUMIF($E$14:$E$217,$O722,X$14:X$217))*('Discount Factors'!X$17)-X$698</f>
        <v>0</v>
      </c>
      <c r="Y722" s="161">
        <f>(SUMIF($E$14:$E$217,$O722,Y$14:Y$217))*('Discount Factors'!Y$17)-Y$698</f>
        <v>0</v>
      </c>
      <c r="Z722" s="161">
        <f>(SUMIF($E$14:$E$217,$O722,Z$14:Z$217))*('Discount Factors'!Z$17)-Z$698</f>
        <v>0</v>
      </c>
      <c r="AA722" s="161">
        <f>(SUMIF($E$14:$E$217,$O722,AA$14:AA$217))*('Discount Factors'!AA$17)-AA$698</f>
        <v>0</v>
      </c>
      <c r="AB722" s="161">
        <f>(SUMIF($E$14:$E$217,$O722,AB$14:AB$217))*('Discount Factors'!AB$17)-AB$698</f>
        <v>0</v>
      </c>
      <c r="AC722" s="161">
        <f>(SUMIF($E$14:$E$217,$O722,AC$14:AC$217))*('Discount Factors'!AC$17)-AC$698</f>
        <v>0</v>
      </c>
      <c r="AD722" s="161">
        <f>(SUMIF($E$14:$E$217,$O722,AD$14:AD$217))*('Discount Factors'!AD$17)-AD$698</f>
        <v>0</v>
      </c>
      <c r="AE722" s="161">
        <f>(SUMIF($E$14:$E$217,$O722,AE$14:AE$217))*('Discount Factors'!AE$17)-AE$698</f>
        <v>0</v>
      </c>
      <c r="AF722" s="161">
        <f>(SUMIF($E$14:$E$217,$O722,AF$14:AF$217))*('Discount Factors'!AF$17)-AF$698</f>
        <v>0</v>
      </c>
      <c r="AG722" s="161">
        <f>(SUMIF($E$14:$E$217,$O722,AG$14:AG$217))*('Discount Factors'!AG$17)-AG$698</f>
        <v>0</v>
      </c>
      <c r="AH722" s="161">
        <f>(SUMIF($E$14:$E$217,$O722,AH$14:AH$217))*('Discount Factors'!AH$17)-AH$698</f>
        <v>0</v>
      </c>
      <c r="AI722" s="161">
        <f>(SUMIF($E$14:$E$217,$O722,AI$14:AI$217))*('Discount Factors'!AI$17)-AI$698</f>
        <v>0</v>
      </c>
      <c r="AJ722" s="161">
        <f>(SUMIF($E$14:$E$217,$O722,AJ$14:AJ$217))*('Discount Factors'!AJ$17)-AJ$698</f>
        <v>0</v>
      </c>
      <c r="AK722" s="161">
        <f>(SUMIF($E$14:$E$217,$O722,AK$14:AK$217))*('Discount Factors'!AK$17)-AK$698</f>
        <v>0</v>
      </c>
      <c r="AL722" s="161">
        <f>(SUMIF($E$14:$E$217,$O722,AL$14:AL$217))*('Discount Factors'!AL$17)-AL$698</f>
        <v>0</v>
      </c>
      <c r="AM722" s="161">
        <f>(SUMIF($E$14:$E$217,$O722,AM$14:AM$217))*('Discount Factors'!AM$17)-AM$698</f>
        <v>0</v>
      </c>
      <c r="AN722" s="161">
        <f>(SUMIF($E$14:$E$217,$O722,AN$14:AN$217))*('Discount Factors'!AN$17)-AN$698</f>
        <v>0</v>
      </c>
      <c r="AO722" s="161">
        <f>(SUMIF($E$14:$E$217,$O722,AO$14:AO$217))*('Discount Factors'!AO$17)-AO$698</f>
        <v>0</v>
      </c>
      <c r="AP722" s="161">
        <f>(SUMIF($E$14:$E$217,$O722,AP$14:AP$217))*('Discount Factors'!AP$17)-AP$698</f>
        <v>0</v>
      </c>
      <c r="AQ722" s="161">
        <f>(SUMIF($E$14:$E$217,$O722,AQ$14:AQ$217))*('Discount Factors'!AQ$17)-AQ$698</f>
        <v>0</v>
      </c>
      <c r="AR722" s="161">
        <f>(SUMIF($E$14:$E$217,$O722,AR$14:AR$217))*('Discount Factors'!AR$17)-AR$698</f>
        <v>0</v>
      </c>
      <c r="AS722" s="161">
        <f>(SUMIF($E$14:$E$217,$O722,AS$14:AS$217))*('Discount Factors'!AS$17)-AS$698</f>
        <v>0</v>
      </c>
      <c r="AT722" s="161">
        <f>(SUMIF($E$14:$E$217,$O722,AT$14:AT$217))*('Discount Factors'!AT$17)-AT$698</f>
        <v>0</v>
      </c>
      <c r="AU722" s="161">
        <f>(SUMIF($E$14:$E$217,$O722,AU$14:AU$217))*('Discount Factors'!AU$17)-AU$698</f>
        <v>0</v>
      </c>
      <c r="AV722" s="161">
        <f>(SUMIF($E$14:$E$217,$O722,AV$14:AV$217))*('Discount Factors'!AV$17)-AV$698</f>
        <v>0</v>
      </c>
      <c r="AW722" s="161">
        <f>(SUMIF($E$14:$E$217,$O722,AW$14:AW$217))*('Discount Factors'!AW$17)-AW$698</f>
        <v>0</v>
      </c>
      <c r="AX722" s="161">
        <f>(SUMIF($E$14:$E$217,$O722,AX$14:AX$217))*('Discount Factors'!AX$17)-AX$698</f>
        <v>0</v>
      </c>
      <c r="AY722" s="161">
        <f>(SUMIF($E$14:$E$217,$O722,AY$14:AY$217))*('Discount Factors'!AY$17)-AY$698</f>
        <v>0</v>
      </c>
      <c r="AZ722" s="161">
        <f>(SUMIF($E$14:$E$217,$O722,AZ$14:AZ$217))*('Discount Factors'!AZ$17)-AZ$698</f>
        <v>0</v>
      </c>
      <c r="BA722" s="161">
        <f>(SUMIF($E$14:$E$217,$O722,BA$14:BA$217))*('Discount Factors'!BA$17)-BA$698</f>
        <v>0</v>
      </c>
      <c r="BB722" s="161">
        <f>(SUMIF($E$14:$E$217,$O722,BB$14:BB$217))*('Discount Factors'!BB$17)-BB$698</f>
        <v>0</v>
      </c>
      <c r="BC722" s="161">
        <f>(SUMIF($E$14:$E$217,$O722,BC$14:BC$217))*('Discount Factors'!BC$17)-BC$698</f>
        <v>0</v>
      </c>
      <c r="BD722" s="161">
        <f>(SUMIF($E$14:$E$217,$O722,BD$14:BD$217))*('Discount Factors'!BD$17)-BD$698</f>
        <v>0</v>
      </c>
      <c r="BE722" s="161">
        <f>(SUMIF($E$14:$E$217,$O722,BE$14:BE$217))*('Discount Factors'!BE$17)-BE$698</f>
        <v>0</v>
      </c>
      <c r="BF722" s="161">
        <f>(SUMIF($E$14:$E$217,$O722,BF$14:BF$217))*('Discount Factors'!BF$17)-BF$698</f>
        <v>0</v>
      </c>
      <c r="BG722" s="161">
        <f>(SUMIF($E$14:$E$217,$O722,BG$14:BG$217))*('Discount Factors'!BG$17)-BG$698</f>
        <v>0</v>
      </c>
      <c r="BH722" s="161">
        <f>(SUMIF($E$14:$E$217,$O722,BH$14:BH$217))*('Discount Factors'!BH$17)-BH$698</f>
        <v>0</v>
      </c>
      <c r="BI722" s="161">
        <f>(SUMIF($E$14:$E$217,$O722,BI$14:BI$217))*('Discount Factors'!BI$17)-BI$698</f>
        <v>0</v>
      </c>
      <c r="BJ722" s="161">
        <f>(SUMIF($E$14:$E$217,$O722,BJ$14:BJ$217))*('Discount Factors'!BJ$17)-BJ$698</f>
        <v>0</v>
      </c>
      <c r="BK722" s="161">
        <f>(SUMIF($E$14:$E$217,$O722,BK$14:BK$217))*('Discount Factors'!BK$17)-BK$698</f>
        <v>0</v>
      </c>
      <c r="BL722" s="161">
        <f>(SUMIF($E$14:$E$217,$O722,BL$14:BL$217))*('Discount Factors'!BL$17)-BL$698</f>
        <v>0</v>
      </c>
      <c r="BM722" s="161">
        <f>(SUMIF($E$14:$E$217,$O722,BM$14:BM$217))*('Discount Factors'!BM$17)-BM$698</f>
        <v>0</v>
      </c>
      <c r="BN722" s="161">
        <f>(SUMIF($E$14:$E$217,$O722,BN$14:BN$217))*('Discount Factors'!BN$17)-BN$698</f>
        <v>0</v>
      </c>
      <c r="BO722" s="161">
        <f>(SUMIF($E$14:$E$217,$O722,BO$14:BO$217))*('Discount Factors'!BO$17)-BO$698</f>
        <v>0</v>
      </c>
      <c r="BP722" s="161">
        <f>(SUMIF($E$14:$E$217,$O722,BP$14:BP$217))*('Discount Factors'!BP$17)-BP$698</f>
        <v>0</v>
      </c>
      <c r="BQ722" s="161">
        <f>(SUMIF($E$14:$E$217,$O722,BQ$14:BQ$217))*('Discount Factors'!BQ$17)-BQ$698</f>
        <v>0</v>
      </c>
      <c r="BR722" s="161">
        <f>(SUMIF($E$14:$E$217,$O722,BR$14:BR$217))*('Discount Factors'!BR$17)-BR$698</f>
        <v>0</v>
      </c>
      <c r="BS722" s="161">
        <f>(SUMIF($E$14:$E$217,$O722,BS$14:BS$217))*('Discount Factors'!BS$17)-BS$698</f>
        <v>0</v>
      </c>
      <c r="BT722" s="161">
        <f>(SUMIF($E$14:$E$217,$O722,BT$14:BT$217))*('Discount Factors'!BT$17)-BT$698</f>
        <v>0</v>
      </c>
      <c r="BU722" s="161">
        <f>(SUMIF($E$14:$E$217,$O722,BU$14:BU$217))*('Discount Factors'!BU$17)-BU$698</f>
        <v>0</v>
      </c>
      <c r="BV722" s="161">
        <f>(SUMIF($E$14:$E$217,$O722,BV$14:BV$217))*('Discount Factors'!BV$17)-BV$698</f>
        <v>0</v>
      </c>
      <c r="BW722" s="161">
        <f>(SUMIF($E$14:$E$217,$O722,BW$14:BW$217))*('Discount Factors'!BW$17)-BW$698</f>
        <v>0</v>
      </c>
      <c r="BX722" s="161">
        <f>(SUMIF($E$14:$E$217,$O722,BX$14:BX$217))*('Discount Factors'!BX$17)-BX$698</f>
        <v>0</v>
      </c>
      <c r="BY722" s="161">
        <f>(SUMIF($E$14:$E$217,$O722,BY$14:BY$217))*('Discount Factors'!BY$17)-BY$698</f>
        <v>0</v>
      </c>
      <c r="BZ722" s="161">
        <f>(SUMIF($E$14:$E$217,$O722,BZ$14:BZ$217))*('Discount Factors'!BZ$17)-BZ$698</f>
        <v>0</v>
      </c>
      <c r="CA722" s="161">
        <f>(SUMIF($E$14:$E$217,$O722,CA$14:CA$217))*('Discount Factors'!CA$17)-CA$698</f>
        <v>0</v>
      </c>
      <c r="CB722" s="161">
        <f>(SUMIF($E$14:$E$217,$O722,CB$14:CB$217))*('Discount Factors'!CB$17)-CB$698</f>
        <v>0</v>
      </c>
      <c r="CC722" s="161">
        <f>(SUMIF($E$14:$E$217,$O722,CC$14:CC$217))*('Discount Factors'!CC$17)-CC$698</f>
        <v>0</v>
      </c>
      <c r="CD722" s="161">
        <f>(SUMIF($E$14:$E$217,$O722,CD$14:CD$217))*('Discount Factors'!CD$17)-CD$698</f>
        <v>0</v>
      </c>
      <c r="CE722" s="161">
        <f>(SUMIF($E$14:$E$217,$O722,CE$14:CE$217))*('Discount Factors'!CE$17)-CE$698</f>
        <v>0</v>
      </c>
      <c r="CF722" s="161">
        <f>(SUMIF($E$14:$E$217,$O722,CF$14:CF$217))*('Discount Factors'!CF$17)-CF$698</f>
        <v>0</v>
      </c>
      <c r="CG722" s="161">
        <f>(SUMIF($E$14:$E$217,$O722,CG$14:CG$217))*('Discount Factors'!CG$17)-CG$698</f>
        <v>0</v>
      </c>
      <c r="CH722" s="161">
        <f>(SUMIF($E$14:$E$217,$O722,CH$14:CH$217))*('Discount Factors'!CH$17)-CH$698</f>
        <v>0</v>
      </c>
      <c r="CI722" s="161">
        <f>(SUMIF($E$14:$E$217,$O722,CI$14:CI$217))*('Discount Factors'!CI$17)-CI$698</f>
        <v>0</v>
      </c>
      <c r="CJ722" s="161">
        <f>(SUMIF($E$14:$E$217,$O722,CJ$14:CJ$217))*('Discount Factors'!CJ$17)-CJ$698</f>
        <v>0</v>
      </c>
      <c r="CK722" s="161">
        <f>(SUMIF($E$14:$E$217,$O722,CK$14:CK$217))*('Discount Factors'!CK$17)-CK$698</f>
        <v>0</v>
      </c>
      <c r="CL722" s="161">
        <f>(SUMIF($E$14:$E$217,$O722,CL$14:CL$217))*('Discount Factors'!CL$17)-CL$698</f>
        <v>0</v>
      </c>
      <c r="CM722" s="161">
        <f>(SUMIF($E$14:$E$217,$O722,CM$14:CM$217))*('Discount Factors'!CM$17)-CM$698</f>
        <v>0</v>
      </c>
      <c r="CN722" s="161">
        <f>(SUMIF($E$14:$E$217,$O722,CN$14:CN$217))*('Discount Factors'!CN$17)-CN$698</f>
        <v>0</v>
      </c>
      <c r="CO722" s="161">
        <f>(SUMIF($E$14:$E$217,$O722,CO$14:CO$217))*('Discount Factors'!CO$17)-CO$698</f>
        <v>0</v>
      </c>
      <c r="CP722" s="161">
        <f>(SUMIF($E$14:$E$217,$O722,CP$14:CP$217))*('Discount Factors'!CP$17)-CP$698</f>
        <v>0</v>
      </c>
    </row>
    <row r="723" spans="15:94" x14ac:dyDescent="0.3">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c r="AU723" s="161"/>
      <c r="AV723" s="161"/>
      <c r="AW723" s="161"/>
      <c r="AX723" s="161"/>
      <c r="AY723" s="161"/>
      <c r="AZ723" s="161"/>
      <c r="BA723" s="161"/>
      <c r="BB723" s="161"/>
      <c r="BC723" s="161"/>
      <c r="BD723" s="161"/>
      <c r="BE723" s="161"/>
      <c r="BF723" s="161"/>
      <c r="BG723" s="161"/>
      <c r="BH723" s="161"/>
      <c r="BI723" s="161"/>
      <c r="BJ723" s="161"/>
      <c r="BK723" s="161"/>
      <c r="BL723" s="161"/>
      <c r="BM723" s="161"/>
      <c r="BN723" s="161"/>
      <c r="BO723" s="161"/>
      <c r="BP723" s="161"/>
      <c r="BQ723" s="161"/>
      <c r="BR723" s="161"/>
      <c r="BS723" s="161"/>
      <c r="BT723" s="161"/>
      <c r="BU723" s="161"/>
      <c r="BV723" s="161"/>
      <c r="BW723" s="161"/>
      <c r="BX723" s="161"/>
      <c r="BY723" s="161"/>
      <c r="BZ723" s="161"/>
      <c r="CA723" s="161"/>
      <c r="CB723" s="161"/>
      <c r="CC723" s="161"/>
      <c r="CD723" s="161"/>
      <c r="CE723" s="161"/>
      <c r="CF723" s="161"/>
      <c r="CG723" s="161"/>
      <c r="CH723" s="161"/>
      <c r="CI723" s="161"/>
      <c r="CJ723" s="161"/>
      <c r="CK723" s="161"/>
      <c r="CL723" s="161"/>
      <c r="CM723" s="161"/>
      <c r="CN723" s="161"/>
      <c r="CO723" s="161"/>
      <c r="CP723" s="161"/>
    </row>
    <row r="724" spans="15:94" x14ac:dyDescent="0.3">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1"/>
      <c r="AY724" s="161"/>
      <c r="AZ724" s="161"/>
      <c r="BA724" s="161"/>
      <c r="BB724" s="161"/>
      <c r="BC724" s="161"/>
      <c r="BD724" s="161"/>
      <c r="BE724" s="161"/>
      <c r="BF724" s="161"/>
      <c r="BG724" s="161"/>
      <c r="BH724" s="161"/>
      <c r="BI724" s="161"/>
      <c r="BJ724" s="161"/>
      <c r="BK724" s="161"/>
      <c r="BL724" s="161"/>
      <c r="BM724" s="161"/>
      <c r="BN724" s="161"/>
      <c r="BO724" s="161"/>
      <c r="BP724" s="161"/>
      <c r="BQ724" s="161"/>
      <c r="BR724" s="161"/>
      <c r="BS724" s="161"/>
      <c r="BT724" s="161"/>
      <c r="BU724" s="161"/>
      <c r="BV724" s="161"/>
      <c r="BW724" s="161"/>
      <c r="BX724" s="161"/>
      <c r="BY724" s="161"/>
      <c r="BZ724" s="161"/>
      <c r="CA724" s="161"/>
      <c r="CB724" s="161"/>
      <c r="CC724" s="161"/>
      <c r="CD724" s="161"/>
      <c r="CE724" s="161"/>
      <c r="CF724" s="161"/>
      <c r="CG724" s="161"/>
      <c r="CH724" s="161"/>
      <c r="CI724" s="161"/>
      <c r="CJ724" s="161"/>
      <c r="CK724" s="161"/>
      <c r="CL724" s="161"/>
      <c r="CM724" s="161"/>
      <c r="CN724" s="161"/>
      <c r="CO724" s="161"/>
      <c r="CP724" s="161"/>
    </row>
    <row r="725" spans="15:94" x14ac:dyDescent="0.3">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c r="BA725" s="161"/>
      <c r="BB725" s="161"/>
      <c r="BC725" s="161"/>
      <c r="BD725" s="161"/>
      <c r="BE725" s="161"/>
      <c r="BF725" s="161"/>
      <c r="BG725" s="161"/>
      <c r="BH725" s="161"/>
      <c r="BI725" s="161"/>
      <c r="BJ725" s="161"/>
      <c r="BK725" s="161"/>
      <c r="BL725" s="161"/>
      <c r="BM725" s="161"/>
      <c r="BN725" s="161"/>
      <c r="BO725" s="161"/>
      <c r="BP725" s="161"/>
      <c r="BQ725" s="161"/>
      <c r="BR725" s="161"/>
      <c r="BS725" s="161"/>
      <c r="BT725" s="161"/>
      <c r="BU725" s="161"/>
      <c r="BV725" s="161"/>
      <c r="BW725" s="161"/>
      <c r="BX725" s="161"/>
      <c r="BY725" s="161"/>
      <c r="BZ725" s="161"/>
      <c r="CA725" s="161"/>
      <c r="CB725" s="161"/>
      <c r="CC725" s="161"/>
      <c r="CD725" s="161"/>
      <c r="CE725" s="161"/>
      <c r="CF725" s="161"/>
      <c r="CG725" s="161"/>
      <c r="CH725" s="161"/>
      <c r="CI725" s="161"/>
      <c r="CJ725" s="161"/>
      <c r="CK725" s="161"/>
      <c r="CL725" s="161"/>
      <c r="CM725" s="161"/>
      <c r="CN725" s="161"/>
      <c r="CO725" s="161"/>
      <c r="CP725" s="161"/>
    </row>
    <row r="726" spans="15:94" x14ac:dyDescent="0.3">
      <c r="O726" s="2" t="str">
        <f>Lists!$B$11</f>
        <v>Option 7</v>
      </c>
      <c r="P726" s="161">
        <f>(SUMIF($E$14:$E$217,$O726,P$14:P$217))*('Discount Factors'!P$17)-P$698</f>
        <v>0</v>
      </c>
      <c r="Q726" s="161">
        <f>(SUMIF($E$14:$E$217,$O726,Q$14:Q$217))*('Discount Factors'!Q$17)-Q$698</f>
        <v>0</v>
      </c>
      <c r="R726" s="161">
        <f>(SUMIF($E$14:$E$217,$O726,R$14:R$217))*('Discount Factors'!R$17)-R$698</f>
        <v>0</v>
      </c>
      <c r="S726" s="161">
        <f>(SUMIF($E$14:$E$217,$O726,S$14:S$217))*('Discount Factors'!S$17)-S$698</f>
        <v>0</v>
      </c>
      <c r="T726" s="161">
        <f>(SUMIF($E$14:$E$217,$O726,T$14:T$217))*('Discount Factors'!T$17)-T$698</f>
        <v>0</v>
      </c>
      <c r="U726" s="161">
        <f>(SUMIF($E$14:$E$217,$O726,U$14:U$217))*('Discount Factors'!U$17)-U$698</f>
        <v>0</v>
      </c>
      <c r="V726" s="161">
        <f>(SUMIF($E$14:$E$217,$O726,V$14:V$217))*('Discount Factors'!V$17)-V$698</f>
        <v>0</v>
      </c>
      <c r="W726" s="161">
        <f>(SUMIF($E$14:$E$217,$O726,W$14:W$217))*('Discount Factors'!W$17)-W$698</f>
        <v>0</v>
      </c>
      <c r="X726" s="161">
        <f>(SUMIF($E$14:$E$217,$O726,X$14:X$217))*('Discount Factors'!X$17)-X$698</f>
        <v>0</v>
      </c>
      <c r="Y726" s="161">
        <f>(SUMIF($E$14:$E$217,$O726,Y$14:Y$217))*('Discount Factors'!Y$17)-Y$698</f>
        <v>0</v>
      </c>
      <c r="Z726" s="161">
        <f>(SUMIF($E$14:$E$217,$O726,Z$14:Z$217))*('Discount Factors'!Z$17)-Z$698</f>
        <v>0</v>
      </c>
      <c r="AA726" s="161">
        <f>(SUMIF($E$14:$E$217,$O726,AA$14:AA$217))*('Discount Factors'!AA$17)-AA$698</f>
        <v>0</v>
      </c>
      <c r="AB726" s="161">
        <f>(SUMIF($E$14:$E$217,$O726,AB$14:AB$217))*('Discount Factors'!AB$17)-AB$698</f>
        <v>0</v>
      </c>
      <c r="AC726" s="161">
        <f>(SUMIF($E$14:$E$217,$O726,AC$14:AC$217))*('Discount Factors'!AC$17)-AC$698</f>
        <v>0</v>
      </c>
      <c r="AD726" s="161">
        <f>(SUMIF($E$14:$E$217,$O726,AD$14:AD$217))*('Discount Factors'!AD$17)-AD$698</f>
        <v>0</v>
      </c>
      <c r="AE726" s="161">
        <f>(SUMIF($E$14:$E$217,$O726,AE$14:AE$217))*('Discount Factors'!AE$17)-AE$698</f>
        <v>0</v>
      </c>
      <c r="AF726" s="161">
        <f>(SUMIF($E$14:$E$217,$O726,AF$14:AF$217))*('Discount Factors'!AF$17)-AF$698</f>
        <v>0</v>
      </c>
      <c r="AG726" s="161">
        <f>(SUMIF($E$14:$E$217,$O726,AG$14:AG$217))*('Discount Factors'!AG$17)-AG$698</f>
        <v>0</v>
      </c>
      <c r="AH726" s="161">
        <f>(SUMIF($E$14:$E$217,$O726,AH$14:AH$217))*('Discount Factors'!AH$17)-AH$698</f>
        <v>0</v>
      </c>
      <c r="AI726" s="161">
        <f>(SUMIF($E$14:$E$217,$O726,AI$14:AI$217))*('Discount Factors'!AI$17)-AI$698</f>
        <v>0</v>
      </c>
      <c r="AJ726" s="161">
        <f>(SUMIF($E$14:$E$217,$O726,AJ$14:AJ$217))*('Discount Factors'!AJ$17)-AJ$698</f>
        <v>0</v>
      </c>
      <c r="AK726" s="161">
        <f>(SUMIF($E$14:$E$217,$O726,AK$14:AK$217))*('Discount Factors'!AK$17)-AK$698</f>
        <v>0</v>
      </c>
      <c r="AL726" s="161">
        <f>(SUMIF($E$14:$E$217,$O726,AL$14:AL$217))*('Discount Factors'!AL$17)-AL$698</f>
        <v>0</v>
      </c>
      <c r="AM726" s="161">
        <f>(SUMIF($E$14:$E$217,$O726,AM$14:AM$217))*('Discount Factors'!AM$17)-AM$698</f>
        <v>0</v>
      </c>
      <c r="AN726" s="161">
        <f>(SUMIF($E$14:$E$217,$O726,AN$14:AN$217))*('Discount Factors'!AN$17)-AN$698</f>
        <v>0</v>
      </c>
      <c r="AO726" s="161">
        <f>(SUMIF($E$14:$E$217,$O726,AO$14:AO$217))*('Discount Factors'!AO$17)-AO$698</f>
        <v>0</v>
      </c>
      <c r="AP726" s="161">
        <f>(SUMIF($E$14:$E$217,$O726,AP$14:AP$217))*('Discount Factors'!AP$17)-AP$698</f>
        <v>0</v>
      </c>
      <c r="AQ726" s="161">
        <f>(SUMIF($E$14:$E$217,$O726,AQ$14:AQ$217))*('Discount Factors'!AQ$17)-AQ$698</f>
        <v>0</v>
      </c>
      <c r="AR726" s="161">
        <f>(SUMIF($E$14:$E$217,$O726,AR$14:AR$217))*('Discount Factors'!AR$17)-AR$698</f>
        <v>0</v>
      </c>
      <c r="AS726" s="161">
        <f>(SUMIF($E$14:$E$217,$O726,AS$14:AS$217))*('Discount Factors'!AS$17)-AS$698</f>
        <v>0</v>
      </c>
      <c r="AT726" s="161">
        <f>(SUMIF($E$14:$E$217,$O726,AT$14:AT$217))*('Discount Factors'!AT$17)-AT$698</f>
        <v>0</v>
      </c>
      <c r="AU726" s="161">
        <f>(SUMIF($E$14:$E$217,$O726,AU$14:AU$217))*('Discount Factors'!AU$17)-AU$698</f>
        <v>0</v>
      </c>
      <c r="AV726" s="161">
        <f>(SUMIF($E$14:$E$217,$O726,AV$14:AV$217))*('Discount Factors'!AV$17)-AV$698</f>
        <v>0</v>
      </c>
      <c r="AW726" s="161">
        <f>(SUMIF($E$14:$E$217,$O726,AW$14:AW$217))*('Discount Factors'!AW$17)-AW$698</f>
        <v>0</v>
      </c>
      <c r="AX726" s="161">
        <f>(SUMIF($E$14:$E$217,$O726,AX$14:AX$217))*('Discount Factors'!AX$17)-AX$698</f>
        <v>0</v>
      </c>
      <c r="AY726" s="161">
        <f>(SUMIF($E$14:$E$217,$O726,AY$14:AY$217))*('Discount Factors'!AY$17)-AY$698</f>
        <v>0</v>
      </c>
      <c r="AZ726" s="161">
        <f>(SUMIF($E$14:$E$217,$O726,AZ$14:AZ$217))*('Discount Factors'!AZ$17)-AZ$698</f>
        <v>0</v>
      </c>
      <c r="BA726" s="161">
        <f>(SUMIF($E$14:$E$217,$O726,BA$14:BA$217))*('Discount Factors'!BA$17)-BA$698</f>
        <v>0</v>
      </c>
      <c r="BB726" s="161">
        <f>(SUMIF($E$14:$E$217,$O726,BB$14:BB$217))*('Discount Factors'!BB$17)-BB$698</f>
        <v>0</v>
      </c>
      <c r="BC726" s="161">
        <f>(SUMIF($E$14:$E$217,$O726,BC$14:BC$217))*('Discount Factors'!BC$17)-BC$698</f>
        <v>0</v>
      </c>
      <c r="BD726" s="161">
        <f>(SUMIF($E$14:$E$217,$O726,BD$14:BD$217))*('Discount Factors'!BD$17)-BD$698</f>
        <v>0</v>
      </c>
      <c r="BE726" s="161">
        <f>(SUMIF($E$14:$E$217,$O726,BE$14:BE$217))*('Discount Factors'!BE$17)-BE$698</f>
        <v>0</v>
      </c>
      <c r="BF726" s="161">
        <f>(SUMIF($E$14:$E$217,$O726,BF$14:BF$217))*('Discount Factors'!BF$17)-BF$698</f>
        <v>0</v>
      </c>
      <c r="BG726" s="161">
        <f>(SUMIF($E$14:$E$217,$O726,BG$14:BG$217))*('Discount Factors'!BG$17)-BG$698</f>
        <v>0</v>
      </c>
      <c r="BH726" s="161">
        <f>(SUMIF($E$14:$E$217,$O726,BH$14:BH$217))*('Discount Factors'!BH$17)-BH$698</f>
        <v>0</v>
      </c>
      <c r="BI726" s="161">
        <f>(SUMIF($E$14:$E$217,$O726,BI$14:BI$217))*('Discount Factors'!BI$17)-BI$698</f>
        <v>0</v>
      </c>
      <c r="BJ726" s="161">
        <f>(SUMIF($E$14:$E$217,$O726,BJ$14:BJ$217))*('Discount Factors'!BJ$17)-BJ$698</f>
        <v>0</v>
      </c>
      <c r="BK726" s="161">
        <f>(SUMIF($E$14:$E$217,$O726,BK$14:BK$217))*('Discount Factors'!BK$17)-BK$698</f>
        <v>0</v>
      </c>
      <c r="BL726" s="161">
        <f>(SUMIF($E$14:$E$217,$O726,BL$14:BL$217))*('Discount Factors'!BL$17)-BL$698</f>
        <v>0</v>
      </c>
      <c r="BM726" s="161">
        <f>(SUMIF($E$14:$E$217,$O726,BM$14:BM$217))*('Discount Factors'!BM$17)-BM$698</f>
        <v>0</v>
      </c>
      <c r="BN726" s="161">
        <f>(SUMIF($E$14:$E$217,$O726,BN$14:BN$217))*('Discount Factors'!BN$17)-BN$698</f>
        <v>0</v>
      </c>
      <c r="BO726" s="161">
        <f>(SUMIF($E$14:$E$217,$O726,BO$14:BO$217))*('Discount Factors'!BO$17)-BO$698</f>
        <v>0</v>
      </c>
      <c r="BP726" s="161">
        <f>(SUMIF($E$14:$E$217,$O726,BP$14:BP$217))*('Discount Factors'!BP$17)-BP$698</f>
        <v>0</v>
      </c>
      <c r="BQ726" s="161">
        <f>(SUMIF($E$14:$E$217,$O726,BQ$14:BQ$217))*('Discount Factors'!BQ$17)-BQ$698</f>
        <v>0</v>
      </c>
      <c r="BR726" s="161">
        <f>(SUMIF($E$14:$E$217,$O726,BR$14:BR$217))*('Discount Factors'!BR$17)-BR$698</f>
        <v>0</v>
      </c>
      <c r="BS726" s="161">
        <f>(SUMIF($E$14:$E$217,$O726,BS$14:BS$217))*('Discount Factors'!BS$17)-BS$698</f>
        <v>0</v>
      </c>
      <c r="BT726" s="161">
        <f>(SUMIF($E$14:$E$217,$O726,BT$14:BT$217))*('Discount Factors'!BT$17)-BT$698</f>
        <v>0</v>
      </c>
      <c r="BU726" s="161">
        <f>(SUMIF($E$14:$E$217,$O726,BU$14:BU$217))*('Discount Factors'!BU$17)-BU$698</f>
        <v>0</v>
      </c>
      <c r="BV726" s="161">
        <f>(SUMIF($E$14:$E$217,$O726,BV$14:BV$217))*('Discount Factors'!BV$17)-BV$698</f>
        <v>0</v>
      </c>
      <c r="BW726" s="161">
        <f>(SUMIF($E$14:$E$217,$O726,BW$14:BW$217))*('Discount Factors'!BW$17)-BW$698</f>
        <v>0</v>
      </c>
      <c r="BX726" s="161">
        <f>(SUMIF($E$14:$E$217,$O726,BX$14:BX$217))*('Discount Factors'!BX$17)-BX$698</f>
        <v>0</v>
      </c>
      <c r="BY726" s="161">
        <f>(SUMIF($E$14:$E$217,$O726,BY$14:BY$217))*('Discount Factors'!BY$17)-BY$698</f>
        <v>0</v>
      </c>
      <c r="BZ726" s="161">
        <f>(SUMIF($E$14:$E$217,$O726,BZ$14:BZ$217))*('Discount Factors'!BZ$17)-BZ$698</f>
        <v>0</v>
      </c>
      <c r="CA726" s="161">
        <f>(SUMIF($E$14:$E$217,$O726,CA$14:CA$217))*('Discount Factors'!CA$17)-CA$698</f>
        <v>0</v>
      </c>
      <c r="CB726" s="161">
        <f>(SUMIF($E$14:$E$217,$O726,CB$14:CB$217))*('Discount Factors'!CB$17)-CB$698</f>
        <v>0</v>
      </c>
      <c r="CC726" s="161">
        <f>(SUMIF($E$14:$E$217,$O726,CC$14:CC$217))*('Discount Factors'!CC$17)-CC$698</f>
        <v>0</v>
      </c>
      <c r="CD726" s="161">
        <f>(SUMIF($E$14:$E$217,$O726,CD$14:CD$217))*('Discount Factors'!CD$17)-CD$698</f>
        <v>0</v>
      </c>
      <c r="CE726" s="161">
        <f>(SUMIF($E$14:$E$217,$O726,CE$14:CE$217))*('Discount Factors'!CE$17)-CE$698</f>
        <v>0</v>
      </c>
      <c r="CF726" s="161">
        <f>(SUMIF($E$14:$E$217,$O726,CF$14:CF$217))*('Discount Factors'!CF$17)-CF$698</f>
        <v>0</v>
      </c>
      <c r="CG726" s="161">
        <f>(SUMIF($E$14:$E$217,$O726,CG$14:CG$217))*('Discount Factors'!CG$17)-CG$698</f>
        <v>0</v>
      </c>
      <c r="CH726" s="161">
        <f>(SUMIF($E$14:$E$217,$O726,CH$14:CH$217))*('Discount Factors'!CH$17)-CH$698</f>
        <v>0</v>
      </c>
      <c r="CI726" s="161">
        <f>(SUMIF($E$14:$E$217,$O726,CI$14:CI$217))*('Discount Factors'!CI$17)-CI$698</f>
        <v>0</v>
      </c>
      <c r="CJ726" s="161">
        <f>(SUMIF($E$14:$E$217,$O726,CJ$14:CJ$217))*('Discount Factors'!CJ$17)-CJ$698</f>
        <v>0</v>
      </c>
      <c r="CK726" s="161">
        <f>(SUMIF($E$14:$E$217,$O726,CK$14:CK$217))*('Discount Factors'!CK$17)-CK$698</f>
        <v>0</v>
      </c>
      <c r="CL726" s="161">
        <f>(SUMIF($E$14:$E$217,$O726,CL$14:CL$217))*('Discount Factors'!CL$17)-CL$698</f>
        <v>0</v>
      </c>
      <c r="CM726" s="161">
        <f>(SUMIF($E$14:$E$217,$O726,CM$14:CM$217))*('Discount Factors'!CM$17)-CM$698</f>
        <v>0</v>
      </c>
      <c r="CN726" s="161">
        <f>(SUMIF($E$14:$E$217,$O726,CN$14:CN$217))*('Discount Factors'!CN$17)-CN$698</f>
        <v>0</v>
      </c>
      <c r="CO726" s="161">
        <f>(SUMIF($E$14:$E$217,$O726,CO$14:CO$217))*('Discount Factors'!CO$17)-CO$698</f>
        <v>0</v>
      </c>
      <c r="CP726" s="161">
        <f>(SUMIF($E$14:$E$217,$O726,CP$14:CP$217))*('Discount Factors'!CP$17)-CP$698</f>
        <v>0</v>
      </c>
    </row>
    <row r="727" spans="15:94" x14ac:dyDescent="0.3">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c r="BA727" s="161"/>
      <c r="BB727" s="161"/>
      <c r="BC727" s="161"/>
      <c r="BD727" s="161"/>
      <c r="BE727" s="161"/>
      <c r="BF727" s="161"/>
      <c r="BG727" s="161"/>
      <c r="BH727" s="161"/>
      <c r="BI727" s="161"/>
      <c r="BJ727" s="161"/>
      <c r="BK727" s="161"/>
      <c r="BL727" s="161"/>
      <c r="BM727" s="161"/>
      <c r="BN727" s="161"/>
      <c r="BO727" s="161"/>
      <c r="BP727" s="161"/>
      <c r="BQ727" s="161"/>
      <c r="BR727" s="161"/>
      <c r="BS727" s="161"/>
      <c r="BT727" s="161"/>
      <c r="BU727" s="161"/>
      <c r="BV727" s="161"/>
      <c r="BW727" s="161"/>
      <c r="BX727" s="161"/>
      <c r="BY727" s="161"/>
      <c r="BZ727" s="161"/>
      <c r="CA727" s="161"/>
      <c r="CB727" s="161"/>
      <c r="CC727" s="161"/>
      <c r="CD727" s="161"/>
      <c r="CE727" s="161"/>
      <c r="CF727" s="161"/>
      <c r="CG727" s="161"/>
      <c r="CH727" s="161"/>
      <c r="CI727" s="161"/>
      <c r="CJ727" s="161"/>
      <c r="CK727" s="161"/>
      <c r="CL727" s="161"/>
      <c r="CM727" s="161"/>
      <c r="CN727" s="161"/>
      <c r="CO727" s="161"/>
      <c r="CP727" s="161"/>
    </row>
    <row r="728" spans="15:94" x14ac:dyDescent="0.3">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161"/>
      <c r="BB728" s="161"/>
      <c r="BC728" s="161"/>
      <c r="BD728" s="161"/>
      <c r="BE728" s="161"/>
      <c r="BF728" s="161"/>
      <c r="BG728" s="161"/>
      <c r="BH728" s="161"/>
      <c r="BI728" s="161"/>
      <c r="BJ728" s="161"/>
      <c r="BK728" s="161"/>
      <c r="BL728" s="161"/>
      <c r="BM728" s="161"/>
      <c r="BN728" s="161"/>
      <c r="BO728" s="161"/>
      <c r="BP728" s="161"/>
      <c r="BQ728" s="161"/>
      <c r="BR728" s="161"/>
      <c r="BS728" s="161"/>
      <c r="BT728" s="161"/>
      <c r="BU728" s="161"/>
      <c r="BV728" s="161"/>
      <c r="BW728" s="161"/>
      <c r="BX728" s="161"/>
      <c r="BY728" s="161"/>
      <c r="BZ728" s="161"/>
      <c r="CA728" s="161"/>
      <c r="CB728" s="161"/>
      <c r="CC728" s="161"/>
      <c r="CD728" s="161"/>
      <c r="CE728" s="161"/>
      <c r="CF728" s="161"/>
      <c r="CG728" s="161"/>
      <c r="CH728" s="161"/>
      <c r="CI728" s="161"/>
      <c r="CJ728" s="161"/>
      <c r="CK728" s="161"/>
      <c r="CL728" s="161"/>
      <c r="CM728" s="161"/>
      <c r="CN728" s="161"/>
      <c r="CO728" s="161"/>
      <c r="CP728" s="161"/>
    </row>
    <row r="729" spans="15:94" x14ac:dyDescent="0.3">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c r="AU729" s="161"/>
      <c r="AV729" s="161"/>
      <c r="AW729" s="161"/>
      <c r="AX729" s="161"/>
      <c r="AY729" s="161"/>
      <c r="AZ729" s="161"/>
      <c r="BA729" s="161"/>
      <c r="BB729" s="161"/>
      <c r="BC729" s="161"/>
      <c r="BD729" s="161"/>
      <c r="BE729" s="161"/>
      <c r="BF729" s="161"/>
      <c r="BG729" s="161"/>
      <c r="BH729" s="161"/>
      <c r="BI729" s="161"/>
      <c r="BJ729" s="161"/>
      <c r="BK729" s="161"/>
      <c r="BL729" s="161"/>
      <c r="BM729" s="161"/>
      <c r="BN729" s="161"/>
      <c r="BO729" s="161"/>
      <c r="BP729" s="161"/>
      <c r="BQ729" s="161"/>
      <c r="BR729" s="161"/>
      <c r="BS729" s="161"/>
      <c r="BT729" s="161"/>
      <c r="BU729" s="161"/>
      <c r="BV729" s="161"/>
      <c r="BW729" s="161"/>
      <c r="BX729" s="161"/>
      <c r="BY729" s="161"/>
      <c r="BZ729" s="161"/>
      <c r="CA729" s="161"/>
      <c r="CB729" s="161"/>
      <c r="CC729" s="161"/>
      <c r="CD729" s="161"/>
      <c r="CE729" s="161"/>
      <c r="CF729" s="161"/>
      <c r="CG729" s="161"/>
      <c r="CH729" s="161"/>
      <c r="CI729" s="161"/>
      <c r="CJ729" s="161"/>
      <c r="CK729" s="161"/>
      <c r="CL729" s="161"/>
      <c r="CM729" s="161"/>
      <c r="CN729" s="161"/>
      <c r="CO729" s="161"/>
      <c r="CP729" s="161"/>
    </row>
    <row r="730" spans="15:94" x14ac:dyDescent="0.3">
      <c r="O730" s="2" t="str">
        <f>Lists!$B$12</f>
        <v>Option 8</v>
      </c>
      <c r="P730" s="161">
        <f>(SUMIF($E$14:$E$217,$O730,P$14:P$217))*('Discount Factors'!P$17)-P$698</f>
        <v>0</v>
      </c>
      <c r="Q730" s="161">
        <f>(SUMIF($E$14:$E$217,$O730,Q$14:Q$217))*('Discount Factors'!Q$17)-Q$698</f>
        <v>0</v>
      </c>
      <c r="R730" s="161">
        <f>(SUMIF($E$14:$E$217,$O730,R$14:R$217))*('Discount Factors'!R$17)-R$698</f>
        <v>0</v>
      </c>
      <c r="S730" s="161">
        <f>(SUMIF($E$14:$E$217,$O730,S$14:S$217))*('Discount Factors'!S$17)-S$698</f>
        <v>0</v>
      </c>
      <c r="T730" s="161">
        <f>(SUMIF($E$14:$E$217,$O730,T$14:T$217))*('Discount Factors'!T$17)-T$698</f>
        <v>0</v>
      </c>
      <c r="U730" s="161">
        <f>(SUMIF($E$14:$E$217,$O730,U$14:U$217))*('Discount Factors'!U$17)-U$698</f>
        <v>0</v>
      </c>
      <c r="V730" s="161">
        <f>(SUMIF($E$14:$E$217,$O730,V$14:V$217))*('Discount Factors'!V$17)-V$698</f>
        <v>0</v>
      </c>
      <c r="W730" s="161">
        <f>(SUMIF($E$14:$E$217,$O730,W$14:W$217))*('Discount Factors'!W$17)-W$698</f>
        <v>0</v>
      </c>
      <c r="X730" s="161">
        <f>(SUMIF($E$14:$E$217,$O730,X$14:X$217))*('Discount Factors'!X$17)-X$698</f>
        <v>0</v>
      </c>
      <c r="Y730" s="161">
        <f>(SUMIF($E$14:$E$217,$O730,Y$14:Y$217))*('Discount Factors'!Y$17)-Y$698</f>
        <v>0</v>
      </c>
      <c r="Z730" s="161">
        <f>(SUMIF($E$14:$E$217,$O730,Z$14:Z$217))*('Discount Factors'!Z$17)-Z$698</f>
        <v>0</v>
      </c>
      <c r="AA730" s="161">
        <f>(SUMIF($E$14:$E$217,$O730,AA$14:AA$217))*('Discount Factors'!AA$17)-AA$698</f>
        <v>0</v>
      </c>
      <c r="AB730" s="161">
        <f>(SUMIF($E$14:$E$217,$O730,AB$14:AB$217))*('Discount Factors'!AB$17)-AB$698</f>
        <v>0</v>
      </c>
      <c r="AC730" s="161">
        <f>(SUMIF($E$14:$E$217,$O730,AC$14:AC$217))*('Discount Factors'!AC$17)-AC$698</f>
        <v>0</v>
      </c>
      <c r="AD730" s="161">
        <f>(SUMIF($E$14:$E$217,$O730,AD$14:AD$217))*('Discount Factors'!AD$17)-AD$698</f>
        <v>0</v>
      </c>
      <c r="AE730" s="161">
        <f>(SUMIF($E$14:$E$217,$O730,AE$14:AE$217))*('Discount Factors'!AE$17)-AE$698</f>
        <v>0</v>
      </c>
      <c r="AF730" s="161">
        <f>(SUMIF($E$14:$E$217,$O730,AF$14:AF$217))*('Discount Factors'!AF$17)-AF$698</f>
        <v>0</v>
      </c>
      <c r="AG730" s="161">
        <f>(SUMIF($E$14:$E$217,$O730,AG$14:AG$217))*('Discount Factors'!AG$17)-AG$698</f>
        <v>0</v>
      </c>
      <c r="AH730" s="161">
        <f>(SUMIF($E$14:$E$217,$O730,AH$14:AH$217))*('Discount Factors'!AH$17)-AH$698</f>
        <v>0</v>
      </c>
      <c r="AI730" s="161">
        <f>(SUMIF($E$14:$E$217,$O730,AI$14:AI$217))*('Discount Factors'!AI$17)-AI$698</f>
        <v>0</v>
      </c>
      <c r="AJ730" s="161">
        <f>(SUMIF($E$14:$E$217,$O730,AJ$14:AJ$217))*('Discount Factors'!AJ$17)-AJ$698</f>
        <v>0</v>
      </c>
      <c r="AK730" s="161">
        <f>(SUMIF($E$14:$E$217,$O730,AK$14:AK$217))*('Discount Factors'!AK$17)-AK$698</f>
        <v>0</v>
      </c>
      <c r="AL730" s="161">
        <f>(SUMIF($E$14:$E$217,$O730,AL$14:AL$217))*('Discount Factors'!AL$17)-AL$698</f>
        <v>0</v>
      </c>
      <c r="AM730" s="161">
        <f>(SUMIF($E$14:$E$217,$O730,AM$14:AM$217))*('Discount Factors'!AM$17)-AM$698</f>
        <v>0</v>
      </c>
      <c r="AN730" s="161">
        <f>(SUMIF($E$14:$E$217,$O730,AN$14:AN$217))*('Discount Factors'!AN$17)-AN$698</f>
        <v>0</v>
      </c>
      <c r="AO730" s="161">
        <f>(SUMIF($E$14:$E$217,$O730,AO$14:AO$217))*('Discount Factors'!AO$17)-AO$698</f>
        <v>0</v>
      </c>
      <c r="AP730" s="161">
        <f>(SUMIF($E$14:$E$217,$O730,AP$14:AP$217))*('Discount Factors'!AP$17)-AP$698</f>
        <v>0</v>
      </c>
      <c r="AQ730" s="161">
        <f>(SUMIF($E$14:$E$217,$O730,AQ$14:AQ$217))*('Discount Factors'!AQ$17)-AQ$698</f>
        <v>0</v>
      </c>
      <c r="AR730" s="161">
        <f>(SUMIF($E$14:$E$217,$O730,AR$14:AR$217))*('Discount Factors'!AR$17)-AR$698</f>
        <v>0</v>
      </c>
      <c r="AS730" s="161">
        <f>(SUMIF($E$14:$E$217,$O730,AS$14:AS$217))*('Discount Factors'!AS$17)-AS$698</f>
        <v>0</v>
      </c>
      <c r="AT730" s="161">
        <f>(SUMIF($E$14:$E$217,$O730,AT$14:AT$217))*('Discount Factors'!AT$17)-AT$698</f>
        <v>0</v>
      </c>
      <c r="AU730" s="161">
        <f>(SUMIF($E$14:$E$217,$O730,AU$14:AU$217))*('Discount Factors'!AU$17)-AU$698</f>
        <v>0</v>
      </c>
      <c r="AV730" s="161">
        <f>(SUMIF($E$14:$E$217,$O730,AV$14:AV$217))*('Discount Factors'!AV$17)-AV$698</f>
        <v>0</v>
      </c>
      <c r="AW730" s="161">
        <f>(SUMIF($E$14:$E$217,$O730,AW$14:AW$217))*('Discount Factors'!AW$17)-AW$698</f>
        <v>0</v>
      </c>
      <c r="AX730" s="161">
        <f>(SUMIF($E$14:$E$217,$O730,AX$14:AX$217))*('Discount Factors'!AX$17)-AX$698</f>
        <v>0</v>
      </c>
      <c r="AY730" s="161">
        <f>(SUMIF($E$14:$E$217,$O730,AY$14:AY$217))*('Discount Factors'!AY$17)-AY$698</f>
        <v>0</v>
      </c>
      <c r="AZ730" s="161">
        <f>(SUMIF($E$14:$E$217,$O730,AZ$14:AZ$217))*('Discount Factors'!AZ$17)-AZ$698</f>
        <v>0</v>
      </c>
      <c r="BA730" s="161">
        <f>(SUMIF($E$14:$E$217,$O730,BA$14:BA$217))*('Discount Factors'!BA$17)-BA$698</f>
        <v>0</v>
      </c>
      <c r="BB730" s="161">
        <f>(SUMIF($E$14:$E$217,$O730,BB$14:BB$217))*('Discount Factors'!BB$17)-BB$698</f>
        <v>0</v>
      </c>
      <c r="BC730" s="161">
        <f>(SUMIF($E$14:$E$217,$O730,BC$14:BC$217))*('Discount Factors'!BC$17)-BC$698</f>
        <v>0</v>
      </c>
      <c r="BD730" s="161">
        <f>(SUMIF($E$14:$E$217,$O730,BD$14:BD$217))*('Discount Factors'!BD$17)-BD$698</f>
        <v>0</v>
      </c>
      <c r="BE730" s="161">
        <f>(SUMIF($E$14:$E$217,$O730,BE$14:BE$217))*('Discount Factors'!BE$17)-BE$698</f>
        <v>0</v>
      </c>
      <c r="BF730" s="161">
        <f>(SUMIF($E$14:$E$217,$O730,BF$14:BF$217))*('Discount Factors'!BF$17)-BF$698</f>
        <v>0</v>
      </c>
      <c r="BG730" s="161">
        <f>(SUMIF($E$14:$E$217,$O730,BG$14:BG$217))*('Discount Factors'!BG$17)-BG$698</f>
        <v>0</v>
      </c>
      <c r="BH730" s="161">
        <f>(SUMIF($E$14:$E$217,$O730,BH$14:BH$217))*('Discount Factors'!BH$17)-BH$698</f>
        <v>0</v>
      </c>
      <c r="BI730" s="161">
        <f>(SUMIF($E$14:$E$217,$O730,BI$14:BI$217))*('Discount Factors'!BI$17)-BI$698</f>
        <v>0</v>
      </c>
      <c r="BJ730" s="161">
        <f>(SUMIF($E$14:$E$217,$O730,BJ$14:BJ$217))*('Discount Factors'!BJ$17)-BJ$698</f>
        <v>0</v>
      </c>
      <c r="BK730" s="161">
        <f>(SUMIF($E$14:$E$217,$O730,BK$14:BK$217))*('Discount Factors'!BK$17)-BK$698</f>
        <v>0</v>
      </c>
      <c r="BL730" s="161">
        <f>(SUMIF($E$14:$E$217,$O730,BL$14:BL$217))*('Discount Factors'!BL$17)-BL$698</f>
        <v>0</v>
      </c>
      <c r="BM730" s="161">
        <f>(SUMIF($E$14:$E$217,$O730,BM$14:BM$217))*('Discount Factors'!BM$17)-BM$698</f>
        <v>0</v>
      </c>
      <c r="BN730" s="161">
        <f>(SUMIF($E$14:$E$217,$O730,BN$14:BN$217))*('Discount Factors'!BN$17)-BN$698</f>
        <v>0</v>
      </c>
      <c r="BO730" s="161">
        <f>(SUMIF($E$14:$E$217,$O730,BO$14:BO$217))*('Discount Factors'!BO$17)-BO$698</f>
        <v>0</v>
      </c>
      <c r="BP730" s="161">
        <f>(SUMIF($E$14:$E$217,$O730,BP$14:BP$217))*('Discount Factors'!BP$17)-BP$698</f>
        <v>0</v>
      </c>
      <c r="BQ730" s="161">
        <f>(SUMIF($E$14:$E$217,$O730,BQ$14:BQ$217))*('Discount Factors'!BQ$17)-BQ$698</f>
        <v>0</v>
      </c>
      <c r="BR730" s="161">
        <f>(SUMIF($E$14:$E$217,$O730,BR$14:BR$217))*('Discount Factors'!BR$17)-BR$698</f>
        <v>0</v>
      </c>
      <c r="BS730" s="161">
        <f>(SUMIF($E$14:$E$217,$O730,BS$14:BS$217))*('Discount Factors'!BS$17)-BS$698</f>
        <v>0</v>
      </c>
      <c r="BT730" s="161">
        <f>(SUMIF($E$14:$E$217,$O730,BT$14:BT$217))*('Discount Factors'!BT$17)-BT$698</f>
        <v>0</v>
      </c>
      <c r="BU730" s="161">
        <f>(SUMIF($E$14:$E$217,$O730,BU$14:BU$217))*('Discount Factors'!BU$17)-BU$698</f>
        <v>0</v>
      </c>
      <c r="BV730" s="161">
        <f>(SUMIF($E$14:$E$217,$O730,BV$14:BV$217))*('Discount Factors'!BV$17)-BV$698</f>
        <v>0</v>
      </c>
      <c r="BW730" s="161">
        <f>(SUMIF($E$14:$E$217,$O730,BW$14:BW$217))*('Discount Factors'!BW$17)-BW$698</f>
        <v>0</v>
      </c>
      <c r="BX730" s="161">
        <f>(SUMIF($E$14:$E$217,$O730,BX$14:BX$217))*('Discount Factors'!BX$17)-BX$698</f>
        <v>0</v>
      </c>
      <c r="BY730" s="161">
        <f>(SUMIF($E$14:$E$217,$O730,BY$14:BY$217))*('Discount Factors'!BY$17)-BY$698</f>
        <v>0</v>
      </c>
      <c r="BZ730" s="161">
        <f>(SUMIF($E$14:$E$217,$O730,BZ$14:BZ$217))*('Discount Factors'!BZ$17)-BZ$698</f>
        <v>0</v>
      </c>
      <c r="CA730" s="161">
        <f>(SUMIF($E$14:$E$217,$O730,CA$14:CA$217))*('Discount Factors'!CA$17)-CA$698</f>
        <v>0</v>
      </c>
      <c r="CB730" s="161">
        <f>(SUMIF($E$14:$E$217,$O730,CB$14:CB$217))*('Discount Factors'!CB$17)-CB$698</f>
        <v>0</v>
      </c>
      <c r="CC730" s="161">
        <f>(SUMIF($E$14:$E$217,$O730,CC$14:CC$217))*('Discount Factors'!CC$17)-CC$698</f>
        <v>0</v>
      </c>
      <c r="CD730" s="161">
        <f>(SUMIF($E$14:$E$217,$O730,CD$14:CD$217))*('Discount Factors'!CD$17)-CD$698</f>
        <v>0</v>
      </c>
      <c r="CE730" s="161">
        <f>(SUMIF($E$14:$E$217,$O730,CE$14:CE$217))*('Discount Factors'!CE$17)-CE$698</f>
        <v>0</v>
      </c>
      <c r="CF730" s="161">
        <f>(SUMIF($E$14:$E$217,$O730,CF$14:CF$217))*('Discount Factors'!CF$17)-CF$698</f>
        <v>0</v>
      </c>
      <c r="CG730" s="161">
        <f>(SUMIF($E$14:$E$217,$O730,CG$14:CG$217))*('Discount Factors'!CG$17)-CG$698</f>
        <v>0</v>
      </c>
      <c r="CH730" s="161">
        <f>(SUMIF($E$14:$E$217,$O730,CH$14:CH$217))*('Discount Factors'!CH$17)-CH$698</f>
        <v>0</v>
      </c>
      <c r="CI730" s="161">
        <f>(SUMIF($E$14:$E$217,$O730,CI$14:CI$217))*('Discount Factors'!CI$17)-CI$698</f>
        <v>0</v>
      </c>
      <c r="CJ730" s="161">
        <f>(SUMIF($E$14:$E$217,$O730,CJ$14:CJ$217))*('Discount Factors'!CJ$17)-CJ$698</f>
        <v>0</v>
      </c>
      <c r="CK730" s="161">
        <f>(SUMIF($E$14:$E$217,$O730,CK$14:CK$217))*('Discount Factors'!CK$17)-CK$698</f>
        <v>0</v>
      </c>
      <c r="CL730" s="161">
        <f>(SUMIF($E$14:$E$217,$O730,CL$14:CL$217))*('Discount Factors'!CL$17)-CL$698</f>
        <v>0</v>
      </c>
      <c r="CM730" s="161">
        <f>(SUMIF($E$14:$E$217,$O730,CM$14:CM$217))*('Discount Factors'!CM$17)-CM$698</f>
        <v>0</v>
      </c>
      <c r="CN730" s="161">
        <f>(SUMIF($E$14:$E$217,$O730,CN$14:CN$217))*('Discount Factors'!CN$17)-CN$698</f>
        <v>0</v>
      </c>
      <c r="CO730" s="161">
        <f>(SUMIF($E$14:$E$217,$O730,CO$14:CO$217))*('Discount Factors'!CO$17)-CO$698</f>
        <v>0</v>
      </c>
      <c r="CP730" s="161">
        <f>(SUMIF($E$14:$E$217,$O730,CP$14:CP$217))*('Discount Factors'!CP$17)-CP$698</f>
        <v>0</v>
      </c>
    </row>
    <row r="731" spans="15:94" x14ac:dyDescent="0.3">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c r="AU731" s="161"/>
      <c r="AV731" s="161"/>
      <c r="AW731" s="161"/>
      <c r="AX731" s="161"/>
      <c r="AY731" s="161"/>
      <c r="AZ731" s="161"/>
      <c r="BA731" s="161"/>
      <c r="BB731" s="161"/>
      <c r="BC731" s="161"/>
      <c r="BD731" s="161"/>
      <c r="BE731" s="161"/>
      <c r="BF731" s="161"/>
      <c r="BG731" s="161"/>
      <c r="BH731" s="161"/>
      <c r="BI731" s="161"/>
      <c r="BJ731" s="161"/>
      <c r="BK731" s="161"/>
      <c r="BL731" s="161"/>
      <c r="BM731" s="161"/>
      <c r="BN731" s="161"/>
      <c r="BO731" s="161"/>
      <c r="BP731" s="161"/>
      <c r="BQ731" s="161"/>
      <c r="BR731" s="161"/>
      <c r="BS731" s="161"/>
      <c r="BT731" s="161"/>
      <c r="BU731" s="161"/>
      <c r="BV731" s="161"/>
      <c r="BW731" s="161"/>
      <c r="BX731" s="161"/>
      <c r="BY731" s="161"/>
      <c r="BZ731" s="161"/>
      <c r="CA731" s="161"/>
      <c r="CB731" s="161"/>
      <c r="CC731" s="161"/>
      <c r="CD731" s="161"/>
      <c r="CE731" s="161"/>
      <c r="CF731" s="161"/>
      <c r="CG731" s="161"/>
      <c r="CH731" s="161"/>
      <c r="CI731" s="161"/>
      <c r="CJ731" s="161"/>
      <c r="CK731" s="161"/>
      <c r="CL731" s="161"/>
      <c r="CM731" s="161"/>
      <c r="CN731" s="161"/>
      <c r="CO731" s="161"/>
      <c r="CP731" s="161"/>
    </row>
    <row r="732" spans="15:94" x14ac:dyDescent="0.3">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c r="AU732" s="161"/>
      <c r="AV732" s="161"/>
      <c r="AW732" s="161"/>
      <c r="AX732" s="161"/>
      <c r="AY732" s="161"/>
      <c r="AZ732" s="161"/>
      <c r="BA732" s="161"/>
      <c r="BB732" s="161"/>
      <c r="BC732" s="161"/>
      <c r="BD732" s="161"/>
      <c r="BE732" s="161"/>
      <c r="BF732" s="161"/>
      <c r="BG732" s="161"/>
      <c r="BH732" s="161"/>
      <c r="BI732" s="161"/>
      <c r="BJ732" s="161"/>
      <c r="BK732" s="161"/>
      <c r="BL732" s="161"/>
      <c r="BM732" s="161"/>
      <c r="BN732" s="161"/>
      <c r="BO732" s="161"/>
      <c r="BP732" s="161"/>
      <c r="BQ732" s="161"/>
      <c r="BR732" s="161"/>
      <c r="BS732" s="161"/>
      <c r="BT732" s="161"/>
      <c r="BU732" s="161"/>
      <c r="BV732" s="161"/>
      <c r="BW732" s="161"/>
      <c r="BX732" s="161"/>
      <c r="BY732" s="161"/>
      <c r="BZ732" s="161"/>
      <c r="CA732" s="161"/>
      <c r="CB732" s="161"/>
      <c r="CC732" s="161"/>
      <c r="CD732" s="161"/>
      <c r="CE732" s="161"/>
      <c r="CF732" s="161"/>
      <c r="CG732" s="161"/>
      <c r="CH732" s="161"/>
      <c r="CI732" s="161"/>
      <c r="CJ732" s="161"/>
      <c r="CK732" s="161"/>
      <c r="CL732" s="161"/>
      <c r="CM732" s="161"/>
      <c r="CN732" s="161"/>
      <c r="CO732" s="161"/>
      <c r="CP732" s="161"/>
    </row>
    <row r="733" spans="15:94" x14ac:dyDescent="0.3">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1"/>
      <c r="AY733" s="161"/>
      <c r="AZ733" s="161"/>
      <c r="BA733" s="161"/>
      <c r="BB733" s="161"/>
      <c r="BC733" s="161"/>
      <c r="BD733" s="161"/>
      <c r="BE733" s="161"/>
      <c r="BF733" s="161"/>
      <c r="BG733" s="161"/>
      <c r="BH733" s="161"/>
      <c r="BI733" s="161"/>
      <c r="BJ733" s="161"/>
      <c r="BK733" s="161"/>
      <c r="BL733" s="161"/>
      <c r="BM733" s="161"/>
      <c r="BN733" s="161"/>
      <c r="BO733" s="161"/>
      <c r="BP733" s="161"/>
      <c r="BQ733" s="161"/>
      <c r="BR733" s="161"/>
      <c r="BS733" s="161"/>
      <c r="BT733" s="161"/>
      <c r="BU733" s="161"/>
      <c r="BV733" s="161"/>
      <c r="BW733" s="161"/>
      <c r="BX733" s="161"/>
      <c r="BY733" s="161"/>
      <c r="BZ733" s="161"/>
      <c r="CA733" s="161"/>
      <c r="CB733" s="161"/>
      <c r="CC733" s="161"/>
      <c r="CD733" s="161"/>
      <c r="CE733" s="161"/>
      <c r="CF733" s="161"/>
      <c r="CG733" s="161"/>
      <c r="CH733" s="161"/>
      <c r="CI733" s="161"/>
      <c r="CJ733" s="161"/>
      <c r="CK733" s="161"/>
      <c r="CL733" s="161"/>
      <c r="CM733" s="161"/>
      <c r="CN733" s="161"/>
      <c r="CO733" s="161"/>
      <c r="CP733" s="161"/>
    </row>
    <row r="734" spans="15:94" x14ac:dyDescent="0.3">
      <c r="O734" s="2" t="str">
        <f>Lists!$B$13</f>
        <v>Option 9</v>
      </c>
      <c r="P734" s="161">
        <f>(SUMIF($E$14:$E$217,$O734,P$14:P$217))*('Discount Factors'!P$17)-P$698</f>
        <v>0</v>
      </c>
      <c r="Q734" s="161">
        <f>(SUMIF($E$14:$E$217,$O734,Q$14:Q$217))*('Discount Factors'!Q$17)-Q$698</f>
        <v>0</v>
      </c>
      <c r="R734" s="161">
        <f>(SUMIF($E$14:$E$217,$O734,R$14:R$217))*('Discount Factors'!R$17)-R$698</f>
        <v>0</v>
      </c>
      <c r="S734" s="161">
        <f>(SUMIF($E$14:$E$217,$O734,S$14:S$217))*('Discount Factors'!S$17)-S$698</f>
        <v>0</v>
      </c>
      <c r="T734" s="161">
        <f>(SUMIF($E$14:$E$217,$O734,T$14:T$217))*('Discount Factors'!T$17)-T$698</f>
        <v>0</v>
      </c>
      <c r="U734" s="161">
        <f>(SUMIF($E$14:$E$217,$O734,U$14:U$217))*('Discount Factors'!U$17)-U$698</f>
        <v>0</v>
      </c>
      <c r="V734" s="161">
        <f>(SUMIF($E$14:$E$217,$O734,V$14:V$217))*('Discount Factors'!V$17)-V$698</f>
        <v>0</v>
      </c>
      <c r="W734" s="161">
        <f>(SUMIF($E$14:$E$217,$O734,W$14:W$217))*('Discount Factors'!W$17)-W$698</f>
        <v>0</v>
      </c>
      <c r="X734" s="161">
        <f>(SUMIF($E$14:$E$217,$O734,X$14:X$217))*('Discount Factors'!X$17)-X$698</f>
        <v>0</v>
      </c>
      <c r="Y734" s="161">
        <f>(SUMIF($E$14:$E$217,$O734,Y$14:Y$217))*('Discount Factors'!Y$17)-Y$698</f>
        <v>0</v>
      </c>
      <c r="Z734" s="161">
        <f>(SUMIF($E$14:$E$217,$O734,Z$14:Z$217))*('Discount Factors'!Z$17)-Z$698</f>
        <v>0</v>
      </c>
      <c r="AA734" s="161">
        <f>(SUMIF($E$14:$E$217,$O734,AA$14:AA$217))*('Discount Factors'!AA$17)-AA$698</f>
        <v>0</v>
      </c>
      <c r="AB734" s="161">
        <f>(SUMIF($E$14:$E$217,$O734,AB$14:AB$217))*('Discount Factors'!AB$17)-AB$698</f>
        <v>0</v>
      </c>
      <c r="AC734" s="161">
        <f>(SUMIF($E$14:$E$217,$O734,AC$14:AC$217))*('Discount Factors'!AC$17)-AC$698</f>
        <v>0</v>
      </c>
      <c r="AD734" s="161">
        <f>(SUMIF($E$14:$E$217,$O734,AD$14:AD$217))*('Discount Factors'!AD$17)-AD$698</f>
        <v>0</v>
      </c>
      <c r="AE734" s="161">
        <f>(SUMIF($E$14:$E$217,$O734,AE$14:AE$217))*('Discount Factors'!AE$17)-AE$698</f>
        <v>0</v>
      </c>
      <c r="AF734" s="161">
        <f>(SUMIF($E$14:$E$217,$O734,AF$14:AF$217))*('Discount Factors'!AF$17)-AF$698</f>
        <v>0</v>
      </c>
      <c r="AG734" s="161">
        <f>(SUMIF($E$14:$E$217,$O734,AG$14:AG$217))*('Discount Factors'!AG$17)-AG$698</f>
        <v>0</v>
      </c>
      <c r="AH734" s="161">
        <f>(SUMIF($E$14:$E$217,$O734,AH$14:AH$217))*('Discount Factors'!AH$17)-AH$698</f>
        <v>0</v>
      </c>
      <c r="AI734" s="161">
        <f>(SUMIF($E$14:$E$217,$O734,AI$14:AI$217))*('Discount Factors'!AI$17)-AI$698</f>
        <v>0</v>
      </c>
      <c r="AJ734" s="161">
        <f>(SUMIF($E$14:$E$217,$O734,AJ$14:AJ$217))*('Discount Factors'!AJ$17)-AJ$698</f>
        <v>0</v>
      </c>
      <c r="AK734" s="161">
        <f>(SUMIF($E$14:$E$217,$O734,AK$14:AK$217))*('Discount Factors'!AK$17)-AK$698</f>
        <v>0</v>
      </c>
      <c r="AL734" s="161">
        <f>(SUMIF($E$14:$E$217,$O734,AL$14:AL$217))*('Discount Factors'!AL$17)-AL$698</f>
        <v>0</v>
      </c>
      <c r="AM734" s="161">
        <f>(SUMIF($E$14:$E$217,$O734,AM$14:AM$217))*('Discount Factors'!AM$17)-AM$698</f>
        <v>0</v>
      </c>
      <c r="AN734" s="161">
        <f>(SUMIF($E$14:$E$217,$O734,AN$14:AN$217))*('Discount Factors'!AN$17)-AN$698</f>
        <v>0</v>
      </c>
      <c r="AO734" s="161">
        <f>(SUMIF($E$14:$E$217,$O734,AO$14:AO$217))*('Discount Factors'!AO$17)-AO$698</f>
        <v>0</v>
      </c>
      <c r="AP734" s="161">
        <f>(SUMIF($E$14:$E$217,$O734,AP$14:AP$217))*('Discount Factors'!AP$17)-AP$698</f>
        <v>0</v>
      </c>
      <c r="AQ734" s="161">
        <f>(SUMIF($E$14:$E$217,$O734,AQ$14:AQ$217))*('Discount Factors'!AQ$17)-AQ$698</f>
        <v>0</v>
      </c>
      <c r="AR734" s="161">
        <f>(SUMIF($E$14:$E$217,$O734,AR$14:AR$217))*('Discount Factors'!AR$17)-AR$698</f>
        <v>0</v>
      </c>
      <c r="AS734" s="161">
        <f>(SUMIF($E$14:$E$217,$O734,AS$14:AS$217))*('Discount Factors'!AS$17)-AS$698</f>
        <v>0</v>
      </c>
      <c r="AT734" s="161">
        <f>(SUMIF($E$14:$E$217,$O734,AT$14:AT$217))*('Discount Factors'!AT$17)-AT$698</f>
        <v>0</v>
      </c>
      <c r="AU734" s="161">
        <f>(SUMIF($E$14:$E$217,$O734,AU$14:AU$217))*('Discount Factors'!AU$17)-AU$698</f>
        <v>0</v>
      </c>
      <c r="AV734" s="161">
        <f>(SUMIF($E$14:$E$217,$O734,AV$14:AV$217))*('Discount Factors'!AV$17)-AV$698</f>
        <v>0</v>
      </c>
      <c r="AW734" s="161">
        <f>(SUMIF($E$14:$E$217,$O734,AW$14:AW$217))*('Discount Factors'!AW$17)-AW$698</f>
        <v>0</v>
      </c>
      <c r="AX734" s="161">
        <f>(SUMIF($E$14:$E$217,$O734,AX$14:AX$217))*('Discount Factors'!AX$17)-AX$698</f>
        <v>0</v>
      </c>
      <c r="AY734" s="161">
        <f>(SUMIF($E$14:$E$217,$O734,AY$14:AY$217))*('Discount Factors'!AY$17)-AY$698</f>
        <v>0</v>
      </c>
      <c r="AZ734" s="161">
        <f>(SUMIF($E$14:$E$217,$O734,AZ$14:AZ$217))*('Discount Factors'!AZ$17)-AZ$698</f>
        <v>0</v>
      </c>
      <c r="BA734" s="161">
        <f>(SUMIF($E$14:$E$217,$O734,BA$14:BA$217))*('Discount Factors'!BA$17)-BA$698</f>
        <v>0</v>
      </c>
      <c r="BB734" s="161">
        <f>(SUMIF($E$14:$E$217,$O734,BB$14:BB$217))*('Discount Factors'!BB$17)-BB$698</f>
        <v>0</v>
      </c>
      <c r="BC734" s="161">
        <f>(SUMIF($E$14:$E$217,$O734,BC$14:BC$217))*('Discount Factors'!BC$17)-BC$698</f>
        <v>0</v>
      </c>
      <c r="BD734" s="161">
        <f>(SUMIF($E$14:$E$217,$O734,BD$14:BD$217))*('Discount Factors'!BD$17)-BD$698</f>
        <v>0</v>
      </c>
      <c r="BE734" s="161">
        <f>(SUMIF($E$14:$E$217,$O734,BE$14:BE$217))*('Discount Factors'!BE$17)-BE$698</f>
        <v>0</v>
      </c>
      <c r="BF734" s="161">
        <f>(SUMIF($E$14:$E$217,$O734,BF$14:BF$217))*('Discount Factors'!BF$17)-BF$698</f>
        <v>0</v>
      </c>
      <c r="BG734" s="161">
        <f>(SUMIF($E$14:$E$217,$O734,BG$14:BG$217))*('Discount Factors'!BG$17)-BG$698</f>
        <v>0</v>
      </c>
      <c r="BH734" s="161">
        <f>(SUMIF($E$14:$E$217,$O734,BH$14:BH$217))*('Discount Factors'!BH$17)-BH$698</f>
        <v>0</v>
      </c>
      <c r="BI734" s="161">
        <f>(SUMIF($E$14:$E$217,$O734,BI$14:BI$217))*('Discount Factors'!BI$17)-BI$698</f>
        <v>0</v>
      </c>
      <c r="BJ734" s="161">
        <f>(SUMIF($E$14:$E$217,$O734,BJ$14:BJ$217))*('Discount Factors'!BJ$17)-BJ$698</f>
        <v>0</v>
      </c>
      <c r="BK734" s="161">
        <f>(SUMIF($E$14:$E$217,$O734,BK$14:BK$217))*('Discount Factors'!BK$17)-BK$698</f>
        <v>0</v>
      </c>
      <c r="BL734" s="161">
        <f>(SUMIF($E$14:$E$217,$O734,BL$14:BL$217))*('Discount Factors'!BL$17)-BL$698</f>
        <v>0</v>
      </c>
      <c r="BM734" s="161">
        <f>(SUMIF($E$14:$E$217,$O734,BM$14:BM$217))*('Discount Factors'!BM$17)-BM$698</f>
        <v>0</v>
      </c>
      <c r="BN734" s="161">
        <f>(SUMIF($E$14:$E$217,$O734,BN$14:BN$217))*('Discount Factors'!BN$17)-BN$698</f>
        <v>0</v>
      </c>
      <c r="BO734" s="161">
        <f>(SUMIF($E$14:$E$217,$O734,BO$14:BO$217))*('Discount Factors'!BO$17)-BO$698</f>
        <v>0</v>
      </c>
      <c r="BP734" s="161">
        <f>(SUMIF($E$14:$E$217,$O734,BP$14:BP$217))*('Discount Factors'!BP$17)-BP$698</f>
        <v>0</v>
      </c>
      <c r="BQ734" s="161">
        <f>(SUMIF($E$14:$E$217,$O734,BQ$14:BQ$217))*('Discount Factors'!BQ$17)-BQ$698</f>
        <v>0</v>
      </c>
      <c r="BR734" s="161">
        <f>(SUMIF($E$14:$E$217,$O734,BR$14:BR$217))*('Discount Factors'!BR$17)-BR$698</f>
        <v>0</v>
      </c>
      <c r="BS734" s="161">
        <f>(SUMIF($E$14:$E$217,$O734,BS$14:BS$217))*('Discount Factors'!BS$17)-BS$698</f>
        <v>0</v>
      </c>
      <c r="BT734" s="161">
        <f>(SUMIF($E$14:$E$217,$O734,BT$14:BT$217))*('Discount Factors'!BT$17)-BT$698</f>
        <v>0</v>
      </c>
      <c r="BU734" s="161">
        <f>(SUMIF($E$14:$E$217,$O734,BU$14:BU$217))*('Discount Factors'!BU$17)-BU$698</f>
        <v>0</v>
      </c>
      <c r="BV734" s="161">
        <f>(SUMIF($E$14:$E$217,$O734,BV$14:BV$217))*('Discount Factors'!BV$17)-BV$698</f>
        <v>0</v>
      </c>
      <c r="BW734" s="161">
        <f>(SUMIF($E$14:$E$217,$O734,BW$14:BW$217))*('Discount Factors'!BW$17)-BW$698</f>
        <v>0</v>
      </c>
      <c r="BX734" s="161">
        <f>(SUMIF($E$14:$E$217,$O734,BX$14:BX$217))*('Discount Factors'!BX$17)-BX$698</f>
        <v>0</v>
      </c>
      <c r="BY734" s="161">
        <f>(SUMIF($E$14:$E$217,$O734,BY$14:BY$217))*('Discount Factors'!BY$17)-BY$698</f>
        <v>0</v>
      </c>
      <c r="BZ734" s="161">
        <f>(SUMIF($E$14:$E$217,$O734,BZ$14:BZ$217))*('Discount Factors'!BZ$17)-BZ$698</f>
        <v>0</v>
      </c>
      <c r="CA734" s="161">
        <f>(SUMIF($E$14:$E$217,$O734,CA$14:CA$217))*('Discount Factors'!CA$17)-CA$698</f>
        <v>0</v>
      </c>
      <c r="CB734" s="161">
        <f>(SUMIF($E$14:$E$217,$O734,CB$14:CB$217))*('Discount Factors'!CB$17)-CB$698</f>
        <v>0</v>
      </c>
      <c r="CC734" s="161">
        <f>(SUMIF($E$14:$E$217,$O734,CC$14:CC$217))*('Discount Factors'!CC$17)-CC$698</f>
        <v>0</v>
      </c>
      <c r="CD734" s="161">
        <f>(SUMIF($E$14:$E$217,$O734,CD$14:CD$217))*('Discount Factors'!CD$17)-CD$698</f>
        <v>0</v>
      </c>
      <c r="CE734" s="161">
        <f>(SUMIF($E$14:$E$217,$O734,CE$14:CE$217))*('Discount Factors'!CE$17)-CE$698</f>
        <v>0</v>
      </c>
      <c r="CF734" s="161">
        <f>(SUMIF($E$14:$E$217,$O734,CF$14:CF$217))*('Discount Factors'!CF$17)-CF$698</f>
        <v>0</v>
      </c>
      <c r="CG734" s="161">
        <f>(SUMIF($E$14:$E$217,$O734,CG$14:CG$217))*('Discount Factors'!CG$17)-CG$698</f>
        <v>0</v>
      </c>
      <c r="CH734" s="161">
        <f>(SUMIF($E$14:$E$217,$O734,CH$14:CH$217))*('Discount Factors'!CH$17)-CH$698</f>
        <v>0</v>
      </c>
      <c r="CI734" s="161">
        <f>(SUMIF($E$14:$E$217,$O734,CI$14:CI$217))*('Discount Factors'!CI$17)-CI$698</f>
        <v>0</v>
      </c>
      <c r="CJ734" s="161">
        <f>(SUMIF($E$14:$E$217,$O734,CJ$14:CJ$217))*('Discount Factors'!CJ$17)-CJ$698</f>
        <v>0</v>
      </c>
      <c r="CK734" s="161">
        <f>(SUMIF($E$14:$E$217,$O734,CK$14:CK$217))*('Discount Factors'!CK$17)-CK$698</f>
        <v>0</v>
      </c>
      <c r="CL734" s="161">
        <f>(SUMIF($E$14:$E$217,$O734,CL$14:CL$217))*('Discount Factors'!CL$17)-CL$698</f>
        <v>0</v>
      </c>
      <c r="CM734" s="161">
        <f>(SUMIF($E$14:$E$217,$O734,CM$14:CM$217))*('Discount Factors'!CM$17)-CM$698</f>
        <v>0</v>
      </c>
      <c r="CN734" s="161">
        <f>(SUMIF($E$14:$E$217,$O734,CN$14:CN$217))*('Discount Factors'!CN$17)-CN$698</f>
        <v>0</v>
      </c>
      <c r="CO734" s="161">
        <f>(SUMIF($E$14:$E$217,$O734,CO$14:CO$217))*('Discount Factors'!CO$17)-CO$698</f>
        <v>0</v>
      </c>
      <c r="CP734" s="161">
        <f>(SUMIF($E$14:$E$217,$O734,CP$14:CP$217))*('Discount Factors'!CP$17)-CP$698</f>
        <v>0</v>
      </c>
    </row>
    <row r="735" spans="15:94" x14ac:dyDescent="0.3">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c r="AS735" s="161"/>
      <c r="AT735" s="161"/>
      <c r="AU735" s="161"/>
      <c r="AV735" s="161"/>
      <c r="AW735" s="161"/>
      <c r="AX735" s="161"/>
      <c r="AY735" s="161"/>
      <c r="AZ735" s="161"/>
      <c r="BA735" s="161"/>
      <c r="BB735" s="161"/>
      <c r="BC735" s="161"/>
      <c r="BD735" s="161"/>
      <c r="BE735" s="161"/>
      <c r="BF735" s="161"/>
      <c r="BG735" s="161"/>
      <c r="BH735" s="161"/>
      <c r="BI735" s="161"/>
      <c r="BJ735" s="161"/>
      <c r="BK735" s="161"/>
      <c r="BL735" s="161"/>
      <c r="BM735" s="161"/>
      <c r="BN735" s="161"/>
      <c r="BO735" s="161"/>
      <c r="BP735" s="161"/>
      <c r="BQ735" s="161"/>
      <c r="BR735" s="161"/>
      <c r="BS735" s="161"/>
      <c r="BT735" s="161"/>
      <c r="BU735" s="161"/>
      <c r="BV735" s="161"/>
      <c r="BW735" s="161"/>
      <c r="BX735" s="161"/>
      <c r="BY735" s="161"/>
      <c r="BZ735" s="161"/>
      <c r="CA735" s="161"/>
      <c r="CB735" s="161"/>
      <c r="CC735" s="161"/>
      <c r="CD735" s="161"/>
      <c r="CE735" s="161"/>
      <c r="CF735" s="161"/>
      <c r="CG735" s="161"/>
      <c r="CH735" s="161"/>
      <c r="CI735" s="161"/>
      <c r="CJ735" s="161"/>
      <c r="CK735" s="161"/>
      <c r="CL735" s="161"/>
      <c r="CM735" s="161"/>
      <c r="CN735" s="161"/>
      <c r="CO735" s="161"/>
      <c r="CP735" s="161"/>
    </row>
    <row r="736" spans="15:94" x14ac:dyDescent="0.3">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c r="AS736" s="161"/>
      <c r="AT736" s="161"/>
      <c r="AU736" s="161"/>
      <c r="AV736" s="161"/>
      <c r="AW736" s="161"/>
      <c r="AX736" s="161"/>
      <c r="AY736" s="161"/>
      <c r="AZ736" s="161"/>
      <c r="BA736" s="161"/>
      <c r="BB736" s="161"/>
      <c r="BC736" s="161"/>
      <c r="BD736" s="161"/>
      <c r="BE736" s="161"/>
      <c r="BF736" s="161"/>
      <c r="BG736" s="161"/>
      <c r="BH736" s="161"/>
      <c r="BI736" s="161"/>
      <c r="BJ736" s="161"/>
      <c r="BK736" s="161"/>
      <c r="BL736" s="161"/>
      <c r="BM736" s="161"/>
      <c r="BN736" s="161"/>
      <c r="BO736" s="161"/>
      <c r="BP736" s="161"/>
      <c r="BQ736" s="161"/>
      <c r="BR736" s="161"/>
      <c r="BS736" s="161"/>
      <c r="BT736" s="161"/>
      <c r="BU736" s="161"/>
      <c r="BV736" s="161"/>
      <c r="BW736" s="161"/>
      <c r="BX736" s="161"/>
      <c r="BY736" s="161"/>
      <c r="BZ736" s="161"/>
      <c r="CA736" s="161"/>
      <c r="CB736" s="161"/>
      <c r="CC736" s="161"/>
      <c r="CD736" s="161"/>
      <c r="CE736" s="161"/>
      <c r="CF736" s="161"/>
      <c r="CG736" s="161"/>
      <c r="CH736" s="161"/>
      <c r="CI736" s="161"/>
      <c r="CJ736" s="161"/>
      <c r="CK736" s="161"/>
      <c r="CL736" s="161"/>
      <c r="CM736" s="161"/>
      <c r="CN736" s="161"/>
      <c r="CO736" s="161"/>
      <c r="CP736" s="161"/>
    </row>
    <row r="737" spans="1:94" x14ac:dyDescent="0.3">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c r="AS737" s="161"/>
      <c r="AT737" s="161"/>
      <c r="AU737" s="161"/>
      <c r="AV737" s="161"/>
      <c r="AW737" s="161"/>
      <c r="AX737" s="161"/>
      <c r="AY737" s="161"/>
      <c r="AZ737" s="161"/>
      <c r="BA737" s="161"/>
      <c r="BB737" s="161"/>
      <c r="BC737" s="161"/>
      <c r="BD737" s="161"/>
      <c r="BE737" s="161"/>
      <c r="BF737" s="161"/>
      <c r="BG737" s="161"/>
      <c r="BH737" s="161"/>
      <c r="BI737" s="161"/>
      <c r="BJ737" s="161"/>
      <c r="BK737" s="161"/>
      <c r="BL737" s="161"/>
      <c r="BM737" s="161"/>
      <c r="BN737" s="161"/>
      <c r="BO737" s="161"/>
      <c r="BP737" s="161"/>
      <c r="BQ737" s="161"/>
      <c r="BR737" s="161"/>
      <c r="BS737" s="161"/>
      <c r="BT737" s="161"/>
      <c r="BU737" s="161"/>
      <c r="BV737" s="161"/>
      <c r="BW737" s="161"/>
      <c r="BX737" s="161"/>
      <c r="BY737" s="161"/>
      <c r="BZ737" s="161"/>
      <c r="CA737" s="161"/>
      <c r="CB737" s="161"/>
      <c r="CC737" s="161"/>
      <c r="CD737" s="161"/>
      <c r="CE737" s="161"/>
      <c r="CF737" s="161"/>
      <c r="CG737" s="161"/>
      <c r="CH737" s="161"/>
      <c r="CI737" s="161"/>
      <c r="CJ737" s="161"/>
      <c r="CK737" s="161"/>
      <c r="CL737" s="161"/>
      <c r="CM737" s="161"/>
      <c r="CN737" s="161"/>
      <c r="CO737" s="161"/>
      <c r="CP737" s="161"/>
    </row>
    <row r="738" spans="1:94" x14ac:dyDescent="0.3">
      <c r="O738" s="2" t="str">
        <f>Lists!$B$14</f>
        <v>Option 10</v>
      </c>
      <c r="P738" s="161">
        <f>(SUMIF($E$14:$E$217,$O738,P$14:P$217))*('Discount Factors'!P$17)-P$698</f>
        <v>0</v>
      </c>
      <c r="Q738" s="161">
        <f>(SUMIF($E$14:$E$217,$O738,Q$14:Q$217))*('Discount Factors'!Q$17)-Q$698</f>
        <v>0</v>
      </c>
      <c r="R738" s="161">
        <f>(SUMIF($E$14:$E$217,$O738,R$14:R$217))*('Discount Factors'!R$17)-R$698</f>
        <v>0</v>
      </c>
      <c r="S738" s="161">
        <f>(SUMIF($E$14:$E$217,$O738,S$14:S$217))*('Discount Factors'!S$17)-S$698</f>
        <v>0</v>
      </c>
      <c r="T738" s="161">
        <f>(SUMIF($E$14:$E$217,$O738,T$14:T$217))*('Discount Factors'!T$17)-T$698</f>
        <v>0</v>
      </c>
      <c r="U738" s="161">
        <f>(SUMIF($E$14:$E$217,$O738,U$14:U$217))*('Discount Factors'!U$17)-U$698</f>
        <v>0</v>
      </c>
      <c r="V738" s="161">
        <f>(SUMIF($E$14:$E$217,$O738,V$14:V$217))*('Discount Factors'!V$17)-V$698</f>
        <v>0</v>
      </c>
      <c r="W738" s="161">
        <f>(SUMIF($E$14:$E$217,$O738,W$14:W$217))*('Discount Factors'!W$17)-W$698</f>
        <v>0</v>
      </c>
      <c r="X738" s="161">
        <f>(SUMIF($E$14:$E$217,$O738,X$14:X$217))*('Discount Factors'!X$17)-X$698</f>
        <v>0</v>
      </c>
      <c r="Y738" s="161">
        <f>(SUMIF($E$14:$E$217,$O738,Y$14:Y$217))*('Discount Factors'!Y$17)-Y$698</f>
        <v>0</v>
      </c>
      <c r="Z738" s="161">
        <f>(SUMIF($E$14:$E$217,$O738,Z$14:Z$217))*('Discount Factors'!Z$17)-Z$698</f>
        <v>0</v>
      </c>
      <c r="AA738" s="161">
        <f>(SUMIF($E$14:$E$217,$O738,AA$14:AA$217))*('Discount Factors'!AA$17)-AA$698</f>
        <v>0</v>
      </c>
      <c r="AB738" s="161">
        <f>(SUMIF($E$14:$E$217,$O738,AB$14:AB$217))*('Discount Factors'!AB$17)-AB$698</f>
        <v>0</v>
      </c>
      <c r="AC738" s="161">
        <f>(SUMIF($E$14:$E$217,$O738,AC$14:AC$217))*('Discount Factors'!AC$17)-AC$698</f>
        <v>0</v>
      </c>
      <c r="AD738" s="161">
        <f>(SUMIF($E$14:$E$217,$O738,AD$14:AD$217))*('Discount Factors'!AD$17)-AD$698</f>
        <v>0</v>
      </c>
      <c r="AE738" s="161">
        <f>(SUMIF($E$14:$E$217,$O738,AE$14:AE$217))*('Discount Factors'!AE$17)-AE$698</f>
        <v>0</v>
      </c>
      <c r="AF738" s="161">
        <f>(SUMIF($E$14:$E$217,$O738,AF$14:AF$217))*('Discount Factors'!AF$17)-AF$698</f>
        <v>0</v>
      </c>
      <c r="AG738" s="161">
        <f>(SUMIF($E$14:$E$217,$O738,AG$14:AG$217))*('Discount Factors'!AG$17)-AG$698</f>
        <v>0</v>
      </c>
      <c r="AH738" s="161">
        <f>(SUMIF($E$14:$E$217,$O738,AH$14:AH$217))*('Discount Factors'!AH$17)-AH$698</f>
        <v>0</v>
      </c>
      <c r="AI738" s="161">
        <f>(SUMIF($E$14:$E$217,$O738,AI$14:AI$217))*('Discount Factors'!AI$17)-AI$698</f>
        <v>0</v>
      </c>
      <c r="AJ738" s="161">
        <f>(SUMIF($E$14:$E$217,$O738,AJ$14:AJ$217))*('Discount Factors'!AJ$17)-AJ$698</f>
        <v>0</v>
      </c>
      <c r="AK738" s="161">
        <f>(SUMIF($E$14:$E$217,$O738,AK$14:AK$217))*('Discount Factors'!AK$17)-AK$698</f>
        <v>0</v>
      </c>
      <c r="AL738" s="161">
        <f>(SUMIF($E$14:$E$217,$O738,AL$14:AL$217))*('Discount Factors'!AL$17)-AL$698</f>
        <v>0</v>
      </c>
      <c r="AM738" s="161">
        <f>(SUMIF($E$14:$E$217,$O738,AM$14:AM$217))*('Discount Factors'!AM$17)-AM$698</f>
        <v>0</v>
      </c>
      <c r="AN738" s="161">
        <f>(SUMIF($E$14:$E$217,$O738,AN$14:AN$217))*('Discount Factors'!AN$17)-AN$698</f>
        <v>0</v>
      </c>
      <c r="AO738" s="161">
        <f>(SUMIF($E$14:$E$217,$O738,AO$14:AO$217))*('Discount Factors'!AO$17)-AO$698</f>
        <v>0</v>
      </c>
      <c r="AP738" s="161">
        <f>(SUMIF($E$14:$E$217,$O738,AP$14:AP$217))*('Discount Factors'!AP$17)-AP$698</f>
        <v>0</v>
      </c>
      <c r="AQ738" s="161">
        <f>(SUMIF($E$14:$E$217,$O738,AQ$14:AQ$217))*('Discount Factors'!AQ$17)-AQ$698</f>
        <v>0</v>
      </c>
      <c r="AR738" s="161">
        <f>(SUMIF($E$14:$E$217,$O738,AR$14:AR$217))*('Discount Factors'!AR$17)-AR$698</f>
        <v>0</v>
      </c>
      <c r="AS738" s="161">
        <f>(SUMIF($E$14:$E$217,$O738,AS$14:AS$217))*('Discount Factors'!AS$17)-AS$698</f>
        <v>0</v>
      </c>
      <c r="AT738" s="161">
        <f>(SUMIF($E$14:$E$217,$O738,AT$14:AT$217))*('Discount Factors'!AT$17)-AT$698</f>
        <v>0</v>
      </c>
      <c r="AU738" s="161">
        <f>(SUMIF($E$14:$E$217,$O738,AU$14:AU$217))*('Discount Factors'!AU$17)-AU$698</f>
        <v>0</v>
      </c>
      <c r="AV738" s="161">
        <f>(SUMIF($E$14:$E$217,$O738,AV$14:AV$217))*('Discount Factors'!AV$17)-AV$698</f>
        <v>0</v>
      </c>
      <c r="AW738" s="161">
        <f>(SUMIF($E$14:$E$217,$O738,AW$14:AW$217))*('Discount Factors'!AW$17)-AW$698</f>
        <v>0</v>
      </c>
      <c r="AX738" s="161">
        <f>(SUMIF($E$14:$E$217,$O738,AX$14:AX$217))*('Discount Factors'!AX$17)-AX$698</f>
        <v>0</v>
      </c>
      <c r="AY738" s="161">
        <f>(SUMIF($E$14:$E$217,$O738,AY$14:AY$217))*('Discount Factors'!AY$17)-AY$698</f>
        <v>0</v>
      </c>
      <c r="AZ738" s="161">
        <f>(SUMIF($E$14:$E$217,$O738,AZ$14:AZ$217))*('Discount Factors'!AZ$17)-AZ$698</f>
        <v>0</v>
      </c>
      <c r="BA738" s="161">
        <f>(SUMIF($E$14:$E$217,$O738,BA$14:BA$217))*('Discount Factors'!BA$17)-BA$698</f>
        <v>0</v>
      </c>
      <c r="BB738" s="161">
        <f>(SUMIF($E$14:$E$217,$O738,BB$14:BB$217))*('Discount Factors'!BB$17)-BB$698</f>
        <v>0</v>
      </c>
      <c r="BC738" s="161">
        <f>(SUMIF($E$14:$E$217,$O738,BC$14:BC$217))*('Discount Factors'!BC$17)-BC$698</f>
        <v>0</v>
      </c>
      <c r="BD738" s="161">
        <f>(SUMIF($E$14:$E$217,$O738,BD$14:BD$217))*('Discount Factors'!BD$17)-BD$698</f>
        <v>0</v>
      </c>
      <c r="BE738" s="161">
        <f>(SUMIF($E$14:$E$217,$O738,BE$14:BE$217))*('Discount Factors'!BE$17)-BE$698</f>
        <v>0</v>
      </c>
      <c r="BF738" s="161">
        <f>(SUMIF($E$14:$E$217,$O738,BF$14:BF$217))*('Discount Factors'!BF$17)-BF$698</f>
        <v>0</v>
      </c>
      <c r="BG738" s="161">
        <f>(SUMIF($E$14:$E$217,$O738,BG$14:BG$217))*('Discount Factors'!BG$17)-BG$698</f>
        <v>0</v>
      </c>
      <c r="BH738" s="161">
        <f>(SUMIF($E$14:$E$217,$O738,BH$14:BH$217))*('Discount Factors'!BH$17)-BH$698</f>
        <v>0</v>
      </c>
      <c r="BI738" s="161">
        <f>(SUMIF($E$14:$E$217,$O738,BI$14:BI$217))*('Discount Factors'!BI$17)-BI$698</f>
        <v>0</v>
      </c>
      <c r="BJ738" s="161">
        <f>(SUMIF($E$14:$E$217,$O738,BJ$14:BJ$217))*('Discount Factors'!BJ$17)-BJ$698</f>
        <v>0</v>
      </c>
      <c r="BK738" s="161">
        <f>(SUMIF($E$14:$E$217,$O738,BK$14:BK$217))*('Discount Factors'!BK$17)-BK$698</f>
        <v>0</v>
      </c>
      <c r="BL738" s="161">
        <f>(SUMIF($E$14:$E$217,$O738,BL$14:BL$217))*('Discount Factors'!BL$17)-BL$698</f>
        <v>0</v>
      </c>
      <c r="BM738" s="161">
        <f>(SUMIF($E$14:$E$217,$O738,BM$14:BM$217))*('Discount Factors'!BM$17)-BM$698</f>
        <v>0</v>
      </c>
      <c r="BN738" s="161">
        <f>(SUMIF($E$14:$E$217,$O738,BN$14:BN$217))*('Discount Factors'!BN$17)-BN$698</f>
        <v>0</v>
      </c>
      <c r="BO738" s="161">
        <f>(SUMIF($E$14:$E$217,$O738,BO$14:BO$217))*('Discount Factors'!BO$17)-BO$698</f>
        <v>0</v>
      </c>
      <c r="BP738" s="161">
        <f>(SUMIF($E$14:$E$217,$O738,BP$14:BP$217))*('Discount Factors'!BP$17)-BP$698</f>
        <v>0</v>
      </c>
      <c r="BQ738" s="161">
        <f>(SUMIF($E$14:$E$217,$O738,BQ$14:BQ$217))*('Discount Factors'!BQ$17)-BQ$698</f>
        <v>0</v>
      </c>
      <c r="BR738" s="161">
        <f>(SUMIF($E$14:$E$217,$O738,BR$14:BR$217))*('Discount Factors'!BR$17)-BR$698</f>
        <v>0</v>
      </c>
      <c r="BS738" s="161">
        <f>(SUMIF($E$14:$E$217,$O738,BS$14:BS$217))*('Discount Factors'!BS$17)-BS$698</f>
        <v>0</v>
      </c>
      <c r="BT738" s="161">
        <f>(SUMIF($E$14:$E$217,$O738,BT$14:BT$217))*('Discount Factors'!BT$17)-BT$698</f>
        <v>0</v>
      </c>
      <c r="BU738" s="161">
        <f>(SUMIF($E$14:$E$217,$O738,BU$14:BU$217))*('Discount Factors'!BU$17)-BU$698</f>
        <v>0</v>
      </c>
      <c r="BV738" s="161">
        <f>(SUMIF($E$14:$E$217,$O738,BV$14:BV$217))*('Discount Factors'!BV$17)-BV$698</f>
        <v>0</v>
      </c>
      <c r="BW738" s="161">
        <f>(SUMIF($E$14:$E$217,$O738,BW$14:BW$217))*('Discount Factors'!BW$17)-BW$698</f>
        <v>0</v>
      </c>
      <c r="BX738" s="161">
        <f>(SUMIF($E$14:$E$217,$O738,BX$14:BX$217))*('Discount Factors'!BX$17)-BX$698</f>
        <v>0</v>
      </c>
      <c r="BY738" s="161">
        <f>(SUMIF($E$14:$E$217,$O738,BY$14:BY$217))*('Discount Factors'!BY$17)-BY$698</f>
        <v>0</v>
      </c>
      <c r="BZ738" s="161">
        <f>(SUMIF($E$14:$E$217,$O738,BZ$14:BZ$217))*('Discount Factors'!BZ$17)-BZ$698</f>
        <v>0</v>
      </c>
      <c r="CA738" s="161">
        <f>(SUMIF($E$14:$E$217,$O738,CA$14:CA$217))*('Discount Factors'!CA$17)-CA$698</f>
        <v>0</v>
      </c>
      <c r="CB738" s="161">
        <f>(SUMIF($E$14:$E$217,$O738,CB$14:CB$217))*('Discount Factors'!CB$17)-CB$698</f>
        <v>0</v>
      </c>
      <c r="CC738" s="161">
        <f>(SUMIF($E$14:$E$217,$O738,CC$14:CC$217))*('Discount Factors'!CC$17)-CC$698</f>
        <v>0</v>
      </c>
      <c r="CD738" s="161">
        <f>(SUMIF($E$14:$E$217,$O738,CD$14:CD$217))*('Discount Factors'!CD$17)-CD$698</f>
        <v>0</v>
      </c>
      <c r="CE738" s="161">
        <f>(SUMIF($E$14:$E$217,$O738,CE$14:CE$217))*('Discount Factors'!CE$17)-CE$698</f>
        <v>0</v>
      </c>
      <c r="CF738" s="161">
        <f>(SUMIF($E$14:$E$217,$O738,CF$14:CF$217))*('Discount Factors'!CF$17)-CF$698</f>
        <v>0</v>
      </c>
      <c r="CG738" s="161">
        <f>(SUMIF($E$14:$E$217,$O738,CG$14:CG$217))*('Discount Factors'!CG$17)-CG$698</f>
        <v>0</v>
      </c>
      <c r="CH738" s="161">
        <f>(SUMIF($E$14:$E$217,$O738,CH$14:CH$217))*('Discount Factors'!CH$17)-CH$698</f>
        <v>0</v>
      </c>
      <c r="CI738" s="161">
        <f>(SUMIF($E$14:$E$217,$O738,CI$14:CI$217))*('Discount Factors'!CI$17)-CI$698</f>
        <v>0</v>
      </c>
      <c r="CJ738" s="161">
        <f>(SUMIF($E$14:$E$217,$O738,CJ$14:CJ$217))*('Discount Factors'!CJ$17)-CJ$698</f>
        <v>0</v>
      </c>
      <c r="CK738" s="161">
        <f>(SUMIF($E$14:$E$217,$O738,CK$14:CK$217))*('Discount Factors'!CK$17)-CK$698</f>
        <v>0</v>
      </c>
      <c r="CL738" s="161">
        <f>(SUMIF($E$14:$E$217,$O738,CL$14:CL$217))*('Discount Factors'!CL$17)-CL$698</f>
        <v>0</v>
      </c>
      <c r="CM738" s="161">
        <f>(SUMIF($E$14:$E$217,$O738,CM$14:CM$217))*('Discount Factors'!CM$17)-CM$698</f>
        <v>0</v>
      </c>
      <c r="CN738" s="161">
        <f>(SUMIF($E$14:$E$217,$O738,CN$14:CN$217))*('Discount Factors'!CN$17)-CN$698</f>
        <v>0</v>
      </c>
      <c r="CO738" s="161">
        <f>(SUMIF($E$14:$E$217,$O738,CO$14:CO$217))*('Discount Factors'!CO$17)-CO$698</f>
        <v>0</v>
      </c>
      <c r="CP738" s="161">
        <f>(SUMIF($E$14:$E$217,$O738,CP$14:CP$217))*('Discount Factors'!CP$17)-CP$698</f>
        <v>0</v>
      </c>
    </row>
    <row r="739" spans="1:94" x14ac:dyDescent="0.3">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c r="AS739" s="161"/>
      <c r="AT739" s="161"/>
      <c r="AU739" s="161"/>
      <c r="AV739" s="161"/>
      <c r="AW739" s="161"/>
      <c r="AX739" s="161"/>
      <c r="AY739" s="161"/>
      <c r="AZ739" s="161"/>
      <c r="BA739" s="161"/>
      <c r="BB739" s="161"/>
      <c r="BC739" s="161"/>
      <c r="BD739" s="161"/>
      <c r="BE739" s="161"/>
      <c r="BF739" s="161"/>
      <c r="BG739" s="161"/>
      <c r="BH739" s="161"/>
      <c r="BI739" s="161"/>
      <c r="BJ739" s="161"/>
      <c r="BK739" s="161"/>
      <c r="BL739" s="161"/>
      <c r="BM739" s="161"/>
      <c r="BN739" s="161"/>
      <c r="BO739" s="161"/>
      <c r="BP739" s="161"/>
      <c r="BQ739" s="161"/>
      <c r="BR739" s="161"/>
      <c r="BS739" s="161"/>
      <c r="BT739" s="161"/>
      <c r="BU739" s="161"/>
      <c r="BV739" s="161"/>
      <c r="BW739" s="161"/>
      <c r="BX739" s="161"/>
      <c r="BY739" s="161"/>
      <c r="BZ739" s="161"/>
      <c r="CA739" s="161"/>
      <c r="CB739" s="161"/>
      <c r="CC739" s="161"/>
      <c r="CD739" s="161"/>
      <c r="CE739" s="161"/>
      <c r="CF739" s="161"/>
      <c r="CG739" s="161"/>
      <c r="CH739" s="161"/>
      <c r="CI739" s="161"/>
      <c r="CJ739" s="161"/>
      <c r="CK739" s="161"/>
      <c r="CL739" s="161"/>
      <c r="CM739" s="161"/>
      <c r="CN739" s="161"/>
      <c r="CO739" s="161"/>
      <c r="CP739" s="161"/>
    </row>
    <row r="740" spans="1:94" x14ac:dyDescent="0.3">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c r="AS740" s="161"/>
      <c r="AT740" s="161"/>
      <c r="AU740" s="161"/>
      <c r="AV740" s="161"/>
      <c r="AW740" s="161"/>
      <c r="AX740" s="161"/>
      <c r="AY740" s="161"/>
      <c r="AZ740" s="161"/>
      <c r="BA740" s="161"/>
      <c r="BB740" s="161"/>
      <c r="BC740" s="161"/>
      <c r="BD740" s="161"/>
      <c r="BE740" s="161"/>
      <c r="BF740" s="161"/>
      <c r="BG740" s="161"/>
      <c r="BH740" s="161"/>
      <c r="BI740" s="161"/>
      <c r="BJ740" s="161"/>
      <c r="BK740" s="161"/>
      <c r="BL740" s="161"/>
      <c r="BM740" s="161"/>
      <c r="BN740" s="161"/>
      <c r="BO740" s="161"/>
      <c r="BP740" s="161"/>
      <c r="BQ740" s="161"/>
      <c r="BR740" s="161"/>
      <c r="BS740" s="161"/>
      <c r="BT740" s="161"/>
      <c r="BU740" s="161"/>
      <c r="BV740" s="161"/>
      <c r="BW740" s="161"/>
      <c r="BX740" s="161"/>
      <c r="BY740" s="161"/>
      <c r="BZ740" s="161"/>
      <c r="CA740" s="161"/>
      <c r="CB740" s="161"/>
      <c r="CC740" s="161"/>
      <c r="CD740" s="161"/>
      <c r="CE740" s="161"/>
      <c r="CF740" s="161"/>
      <c r="CG740" s="161"/>
      <c r="CH740" s="161"/>
      <c r="CI740" s="161"/>
      <c r="CJ740" s="161"/>
      <c r="CK740" s="161"/>
      <c r="CL740" s="161"/>
      <c r="CM740" s="161"/>
      <c r="CN740" s="161"/>
      <c r="CO740" s="161"/>
      <c r="CP740" s="161"/>
    </row>
    <row r="741" spans="1:94" x14ac:dyDescent="0.3">
      <c r="A741" s="4" t="s">
        <v>178</v>
      </c>
      <c r="B741" s="4"/>
      <c r="C741" s="4"/>
      <c r="D741" s="4"/>
      <c r="E741" s="4"/>
      <c r="F741" s="4"/>
      <c r="G741" s="4"/>
      <c r="H741" s="4"/>
      <c r="I741" s="4"/>
      <c r="J741" s="4"/>
      <c r="K741" s="4"/>
      <c r="L741" s="4"/>
      <c r="M741" s="4"/>
      <c r="N741" s="4"/>
      <c r="O741" s="4"/>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c r="BI741" s="163"/>
      <c r="BJ741" s="163"/>
      <c r="BK741" s="163"/>
      <c r="BL741" s="163"/>
      <c r="BM741" s="163"/>
      <c r="BN741" s="163"/>
      <c r="BO741" s="163"/>
      <c r="BP741" s="163"/>
      <c r="BQ741" s="163"/>
      <c r="BR741" s="163"/>
      <c r="BS741" s="163"/>
      <c r="BT741" s="163"/>
      <c r="BU741" s="163"/>
      <c r="BV741" s="163"/>
      <c r="BW741" s="163"/>
      <c r="BX741" s="163"/>
      <c r="BY741" s="163"/>
      <c r="BZ741" s="163"/>
      <c r="CA741" s="163"/>
      <c r="CB741" s="163"/>
      <c r="CC741" s="163"/>
      <c r="CD741" s="163"/>
      <c r="CE741" s="163"/>
      <c r="CF741" s="163"/>
      <c r="CG741" s="163"/>
      <c r="CH741" s="163"/>
      <c r="CI741" s="163"/>
      <c r="CJ741" s="163"/>
      <c r="CK741" s="163"/>
      <c r="CL741" s="163"/>
      <c r="CM741" s="163"/>
      <c r="CN741" s="163"/>
      <c r="CO741" s="163"/>
      <c r="CP741" s="163"/>
    </row>
    <row r="742" spans="1:94" x14ac:dyDescent="0.3">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c r="AS742" s="161"/>
      <c r="AT742" s="161"/>
      <c r="AU742" s="161"/>
      <c r="AV742" s="161"/>
      <c r="AW742" s="161"/>
      <c r="AX742" s="161"/>
      <c r="AY742" s="161"/>
      <c r="AZ742" s="161"/>
      <c r="BA742" s="161"/>
      <c r="BB742" s="161"/>
      <c r="BC742" s="161"/>
      <c r="BD742" s="161"/>
      <c r="BE742" s="161"/>
      <c r="BF742" s="161"/>
      <c r="BG742" s="161"/>
      <c r="BH742" s="161"/>
      <c r="BI742" s="161"/>
      <c r="BJ742" s="161"/>
      <c r="BK742" s="161"/>
      <c r="BL742" s="161"/>
      <c r="BM742" s="161"/>
      <c r="BN742" s="161"/>
      <c r="BO742" s="161"/>
      <c r="BP742" s="161"/>
      <c r="BQ742" s="161"/>
      <c r="BR742" s="161"/>
      <c r="BS742" s="161"/>
      <c r="BT742" s="161"/>
      <c r="BU742" s="161"/>
      <c r="BV742" s="161"/>
      <c r="BW742" s="161"/>
      <c r="BX742" s="161"/>
      <c r="BY742" s="161"/>
      <c r="BZ742" s="161"/>
      <c r="CA742" s="161"/>
      <c r="CB742" s="161"/>
      <c r="CC742" s="161"/>
      <c r="CD742" s="161"/>
      <c r="CE742" s="161"/>
      <c r="CF742" s="161"/>
      <c r="CG742" s="161"/>
      <c r="CH742" s="161"/>
      <c r="CI742" s="161"/>
      <c r="CJ742" s="161"/>
      <c r="CK742" s="161"/>
      <c r="CL742" s="161"/>
      <c r="CM742" s="161"/>
      <c r="CN742" s="161"/>
      <c r="CO742" s="161"/>
      <c r="CP742" s="161"/>
    </row>
    <row r="743" spans="1:94" x14ac:dyDescent="0.3">
      <c r="O743" s="2" t="str">
        <f>Lists!$B$4</f>
        <v>Base Case</v>
      </c>
      <c r="P743" s="161">
        <f>(SUMIF($E$224:$E$427,$O743,P$224:P$427))*'Discount Factors'!P$17</f>
        <v>0</v>
      </c>
      <c r="Q743" s="161">
        <f>(SUMIF($E$224:$E$427,$O743,Q$224:Q$427))*'Discount Factors'!Q$17</f>
        <v>0</v>
      </c>
      <c r="R743" s="161">
        <f>(SUMIF($E$224:$E$427,$O743,R$224:R$427))*'Discount Factors'!R$17</f>
        <v>0</v>
      </c>
      <c r="S743" s="161">
        <f>(SUMIF($E$224:$E$427,$O743,S$224:S$427))*'Discount Factors'!S$17</f>
        <v>0</v>
      </c>
      <c r="T743" s="161">
        <f>(SUMIF($E$224:$E$427,$O743,T$224:T$427))*'Discount Factors'!T$17</f>
        <v>0</v>
      </c>
      <c r="U743" s="161">
        <f>(SUMIF($E$224:$E$427,$O743,U$224:U$427))*'Discount Factors'!U$17</f>
        <v>0</v>
      </c>
      <c r="V743" s="161">
        <f>(SUMIF($E$224:$E$427,$O743,V$224:V$427))*'Discount Factors'!V$17</f>
        <v>0</v>
      </c>
      <c r="W743" s="161">
        <f>(SUMIF($E$224:$E$427,$O743,W$224:W$427))*'Discount Factors'!W$17</f>
        <v>0</v>
      </c>
      <c r="X743" s="161">
        <f>(SUMIF($E$224:$E$427,$O743,X$224:X$427))*'Discount Factors'!X$17</f>
        <v>0</v>
      </c>
      <c r="Y743" s="161">
        <f>(SUMIF($E$224:$E$427,$O743,Y$224:Y$427))*'Discount Factors'!Y$17</f>
        <v>0</v>
      </c>
      <c r="Z743" s="161">
        <f>(SUMIF($E$224:$E$427,$O743,Z$224:Z$427))*'Discount Factors'!Z$17</f>
        <v>0</v>
      </c>
      <c r="AA743" s="161">
        <f>(SUMIF($E$224:$E$427,$O743,AA$224:AA$427))*'Discount Factors'!AA$17</f>
        <v>0</v>
      </c>
      <c r="AB743" s="161">
        <f>(SUMIF($E$224:$E$427,$O743,AB$224:AB$427))*'Discount Factors'!AB$17</f>
        <v>0</v>
      </c>
      <c r="AC743" s="161">
        <f>(SUMIF($E$224:$E$427,$O743,AC$224:AC$427))*'Discount Factors'!AC$17</f>
        <v>0</v>
      </c>
      <c r="AD743" s="161">
        <f>(SUMIF($E$224:$E$427,$O743,AD$224:AD$427))*'Discount Factors'!AD$17</f>
        <v>0</v>
      </c>
      <c r="AE743" s="161">
        <f>(SUMIF($E$224:$E$427,$O743,AE$224:AE$427))*'Discount Factors'!AE$17</f>
        <v>0</v>
      </c>
      <c r="AF743" s="161">
        <f>(SUMIF($E$224:$E$427,$O743,AF$224:AF$427))*'Discount Factors'!AF$17</f>
        <v>0</v>
      </c>
      <c r="AG743" s="161">
        <f>(SUMIF($E$224:$E$427,$O743,AG$224:AG$427))*'Discount Factors'!AG$17</f>
        <v>0</v>
      </c>
      <c r="AH743" s="161">
        <f>(SUMIF($E$224:$E$427,$O743,AH$224:AH$427))*'Discount Factors'!AH$17</f>
        <v>0</v>
      </c>
      <c r="AI743" s="161">
        <f>(SUMIF($E$224:$E$427,$O743,AI$224:AI$427))*'Discount Factors'!AI$17</f>
        <v>0</v>
      </c>
      <c r="AJ743" s="161">
        <f>(SUMIF($E$224:$E$427,$O743,AJ$224:AJ$427))*'Discount Factors'!AJ$17</f>
        <v>0</v>
      </c>
      <c r="AK743" s="161">
        <f>(SUMIF($E$224:$E$427,$O743,AK$224:AK$427))*'Discount Factors'!AK$17</f>
        <v>0</v>
      </c>
      <c r="AL743" s="161">
        <f>(SUMIF($E$224:$E$427,$O743,AL$224:AL$427))*'Discount Factors'!AL$17</f>
        <v>0</v>
      </c>
      <c r="AM743" s="161">
        <f>(SUMIF($E$224:$E$427,$O743,AM$224:AM$427))*'Discount Factors'!AM$17</f>
        <v>0</v>
      </c>
      <c r="AN743" s="161">
        <f>(SUMIF($E$224:$E$427,$O743,AN$224:AN$427))*'Discount Factors'!AN$17</f>
        <v>0</v>
      </c>
      <c r="AO743" s="161">
        <f>(SUMIF($E$224:$E$427,$O743,AO$224:AO$427))*'Discount Factors'!AO$17</f>
        <v>0</v>
      </c>
      <c r="AP743" s="161">
        <f>(SUMIF($E$224:$E$427,$O743,AP$224:AP$427))*'Discount Factors'!AP$17</f>
        <v>0</v>
      </c>
      <c r="AQ743" s="161">
        <f>(SUMIF($E$224:$E$427,$O743,AQ$224:AQ$427))*'Discount Factors'!AQ$17</f>
        <v>0</v>
      </c>
      <c r="AR743" s="161">
        <f>(SUMIF($E$224:$E$427,$O743,AR$224:AR$427))*'Discount Factors'!AR$17</f>
        <v>0</v>
      </c>
      <c r="AS743" s="161">
        <f>(SUMIF($E$224:$E$427,$O743,AS$224:AS$427))*'Discount Factors'!AS$17</f>
        <v>0</v>
      </c>
      <c r="AT743" s="161">
        <f>(SUMIF($E$224:$E$427,$O743,AT$224:AT$427))*'Discount Factors'!AT$17</f>
        <v>0</v>
      </c>
      <c r="AU743" s="161">
        <f>(SUMIF($E$224:$E$427,$O743,AU$224:AU$427))*'Discount Factors'!AU$17</f>
        <v>0</v>
      </c>
      <c r="AV743" s="161">
        <f>(SUMIF($E$224:$E$427,$O743,AV$224:AV$427))*'Discount Factors'!AV$17</f>
        <v>0</v>
      </c>
      <c r="AW743" s="161">
        <f>(SUMIF($E$224:$E$427,$O743,AW$224:AW$427))*'Discount Factors'!AW$17</f>
        <v>0</v>
      </c>
      <c r="AX743" s="161">
        <f>(SUMIF($E$224:$E$427,$O743,AX$224:AX$427))*'Discount Factors'!AX$17</f>
        <v>0</v>
      </c>
      <c r="AY743" s="161">
        <f>(SUMIF($E$224:$E$427,$O743,AY$224:AY$427))*'Discount Factors'!AY$17</f>
        <v>0</v>
      </c>
      <c r="AZ743" s="161">
        <f>(SUMIF($E$224:$E$427,$O743,AZ$224:AZ$427))*'Discount Factors'!AZ$17</f>
        <v>0</v>
      </c>
      <c r="BA743" s="161">
        <f>(SUMIF($E$224:$E$427,$O743,BA$224:BA$427))*'Discount Factors'!BA$17</f>
        <v>0</v>
      </c>
      <c r="BB743" s="161">
        <f>(SUMIF($E$224:$E$427,$O743,BB$224:BB$427))*'Discount Factors'!BB$17</f>
        <v>0</v>
      </c>
      <c r="BC743" s="161">
        <f>(SUMIF($E$224:$E$427,$O743,BC$224:BC$427))*'Discount Factors'!BC$17</f>
        <v>0</v>
      </c>
      <c r="BD743" s="161">
        <f>(SUMIF($E$224:$E$427,$O743,BD$224:BD$427))*'Discount Factors'!BD$17</f>
        <v>0</v>
      </c>
      <c r="BE743" s="161">
        <f>(SUMIF($E$224:$E$427,$O743,BE$224:BE$427))*'Discount Factors'!BE$17</f>
        <v>0</v>
      </c>
      <c r="BF743" s="161">
        <f>(SUMIF($E$224:$E$427,$O743,BF$224:BF$427))*'Discount Factors'!BF$17</f>
        <v>0</v>
      </c>
      <c r="BG743" s="161">
        <f>(SUMIF($E$224:$E$427,$O743,BG$224:BG$427))*'Discount Factors'!BG$17</f>
        <v>0</v>
      </c>
      <c r="BH743" s="161">
        <f>(SUMIF($E$224:$E$427,$O743,BH$224:BH$427))*'Discount Factors'!BH$17</f>
        <v>0</v>
      </c>
      <c r="BI743" s="161">
        <f>(SUMIF($E$224:$E$427,$O743,BI$224:BI$427))*'Discount Factors'!BI$17</f>
        <v>0</v>
      </c>
      <c r="BJ743" s="161">
        <f>(SUMIF($E$224:$E$427,$O743,BJ$224:BJ$427))*'Discount Factors'!BJ$17</f>
        <v>0</v>
      </c>
      <c r="BK743" s="161">
        <f>(SUMIF($E$224:$E$427,$O743,BK$224:BK$427))*'Discount Factors'!BK$17</f>
        <v>0</v>
      </c>
      <c r="BL743" s="161">
        <f>(SUMIF($E$224:$E$427,$O743,BL$224:BL$427))*'Discount Factors'!BL$17</f>
        <v>0</v>
      </c>
      <c r="BM743" s="161">
        <f>(SUMIF($E$224:$E$427,$O743,BM$224:BM$427))*'Discount Factors'!BM$17</f>
        <v>0</v>
      </c>
      <c r="BN743" s="161">
        <f>(SUMIF($E$224:$E$427,$O743,BN$224:BN$427))*'Discount Factors'!BN$17</f>
        <v>0</v>
      </c>
      <c r="BO743" s="161">
        <f>(SUMIF($E$224:$E$427,$O743,BO$224:BO$427))*'Discount Factors'!BO$17</f>
        <v>0</v>
      </c>
      <c r="BP743" s="161">
        <f>(SUMIF($E$224:$E$427,$O743,BP$224:BP$427))*'Discount Factors'!BP$17</f>
        <v>0</v>
      </c>
      <c r="BQ743" s="161">
        <f>(SUMIF($E$224:$E$427,$O743,BQ$224:BQ$427))*'Discount Factors'!BQ$17</f>
        <v>0</v>
      </c>
      <c r="BR743" s="161">
        <f>(SUMIF($E$224:$E$427,$O743,BR$224:BR$427))*'Discount Factors'!BR$17</f>
        <v>0</v>
      </c>
      <c r="BS743" s="161">
        <f>(SUMIF($E$224:$E$427,$O743,BS$224:BS$427))*'Discount Factors'!BS$17</f>
        <v>0</v>
      </c>
      <c r="BT743" s="161">
        <f>(SUMIF($E$224:$E$427,$O743,BT$224:BT$427))*'Discount Factors'!BT$17</f>
        <v>0</v>
      </c>
      <c r="BU743" s="161">
        <f>(SUMIF($E$224:$E$427,$O743,BU$224:BU$427))*'Discount Factors'!BU$17</f>
        <v>0</v>
      </c>
      <c r="BV743" s="161">
        <f>(SUMIF($E$224:$E$427,$O743,BV$224:BV$427))*'Discount Factors'!BV$17</f>
        <v>0</v>
      </c>
      <c r="BW743" s="161">
        <f>(SUMIF($E$224:$E$427,$O743,BW$224:BW$427))*'Discount Factors'!BW$17</f>
        <v>0</v>
      </c>
      <c r="BX743" s="161">
        <f>(SUMIF($E$224:$E$427,$O743,BX$224:BX$427))*'Discount Factors'!BX$17</f>
        <v>0</v>
      </c>
      <c r="BY743" s="161">
        <f>(SUMIF($E$224:$E$427,$O743,BY$224:BY$427))*'Discount Factors'!BY$17</f>
        <v>0</v>
      </c>
      <c r="BZ743" s="161">
        <f>(SUMIF($E$224:$E$427,$O743,BZ$224:BZ$427))*'Discount Factors'!BZ$17</f>
        <v>0</v>
      </c>
      <c r="CA743" s="161">
        <f>(SUMIF($E$224:$E$427,$O743,CA$224:CA$427))*'Discount Factors'!CA$17</f>
        <v>0</v>
      </c>
      <c r="CB743" s="161">
        <f>(SUMIF($E$224:$E$427,$O743,CB$224:CB$427))*'Discount Factors'!CB$17</f>
        <v>0</v>
      </c>
      <c r="CC743" s="161">
        <f>(SUMIF($E$224:$E$427,$O743,CC$224:CC$427))*'Discount Factors'!CC$17</f>
        <v>0</v>
      </c>
      <c r="CD743" s="161">
        <f>(SUMIF($E$224:$E$427,$O743,CD$224:CD$427))*'Discount Factors'!CD$17</f>
        <v>0</v>
      </c>
      <c r="CE743" s="161">
        <f>(SUMIF($E$224:$E$427,$O743,CE$224:CE$427))*'Discount Factors'!CE$17</f>
        <v>0</v>
      </c>
      <c r="CF743" s="161">
        <f>(SUMIF($E$224:$E$427,$O743,CF$224:CF$427))*'Discount Factors'!CF$17</f>
        <v>0</v>
      </c>
      <c r="CG743" s="161">
        <f>(SUMIF($E$224:$E$427,$O743,CG$224:CG$427))*'Discount Factors'!CG$17</f>
        <v>0</v>
      </c>
      <c r="CH743" s="161">
        <f>(SUMIF($E$224:$E$427,$O743,CH$224:CH$427))*'Discount Factors'!CH$17</f>
        <v>0</v>
      </c>
      <c r="CI743" s="161">
        <f>(SUMIF($E$224:$E$427,$O743,CI$224:CI$427))*'Discount Factors'!CI$17</f>
        <v>0</v>
      </c>
      <c r="CJ743" s="161">
        <f>(SUMIF($E$224:$E$427,$O743,CJ$224:CJ$427))*'Discount Factors'!CJ$17</f>
        <v>0</v>
      </c>
      <c r="CK743" s="161">
        <f>(SUMIF($E$224:$E$427,$O743,CK$224:CK$427))*'Discount Factors'!CK$17</f>
        <v>0</v>
      </c>
      <c r="CL743" s="161">
        <f>(SUMIF($E$224:$E$427,$O743,CL$224:CL$427))*'Discount Factors'!CL$17</f>
        <v>0</v>
      </c>
      <c r="CM743" s="161">
        <f>(SUMIF($E$224:$E$427,$O743,CM$224:CM$427))*'Discount Factors'!CM$17</f>
        <v>0</v>
      </c>
      <c r="CN743" s="161">
        <f>(SUMIF($E$224:$E$427,$O743,CN$224:CN$427))*'Discount Factors'!CN$17</f>
        <v>0</v>
      </c>
      <c r="CO743" s="161">
        <f>(SUMIF($E$224:$E$427,$O743,CO$224:CO$427))*'Discount Factors'!CO$17</f>
        <v>0</v>
      </c>
      <c r="CP743" s="161">
        <f>(SUMIF($E$224:$E$427,$O743,CP$224:CP$427))*'Discount Factors'!CP$17</f>
        <v>0</v>
      </c>
    </row>
    <row r="744" spans="1:94" x14ac:dyDescent="0.3">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c r="AS744" s="161"/>
      <c r="AT744" s="161"/>
      <c r="AU744" s="161"/>
      <c r="AV744" s="161"/>
      <c r="AW744" s="161"/>
      <c r="AX744" s="161"/>
      <c r="AY744" s="161"/>
      <c r="AZ744" s="161"/>
      <c r="BA744" s="161"/>
      <c r="BB744" s="161"/>
      <c r="BC744" s="161"/>
      <c r="BD744" s="161"/>
      <c r="BE744" s="161"/>
      <c r="BF744" s="161"/>
      <c r="BG744" s="161"/>
      <c r="BH744" s="161"/>
      <c r="BI744" s="161"/>
      <c r="BJ744" s="161"/>
      <c r="BK744" s="161"/>
      <c r="BL744" s="161"/>
      <c r="BM744" s="161"/>
      <c r="BN744" s="161"/>
      <c r="BO744" s="161"/>
      <c r="BP744" s="161"/>
      <c r="BQ744" s="161"/>
      <c r="BR744" s="161"/>
      <c r="BS744" s="161"/>
      <c r="BT744" s="161"/>
      <c r="BU744" s="161"/>
      <c r="BV744" s="161"/>
      <c r="BW744" s="161"/>
      <c r="BX744" s="161"/>
      <c r="BY744" s="161"/>
      <c r="BZ744" s="161"/>
      <c r="CA744" s="161"/>
      <c r="CB744" s="161"/>
      <c r="CC744" s="161"/>
      <c r="CD744" s="161"/>
      <c r="CE744" s="161"/>
      <c r="CF744" s="161"/>
      <c r="CG744" s="161"/>
      <c r="CH744" s="161"/>
      <c r="CI744" s="161"/>
      <c r="CJ744" s="161"/>
      <c r="CK744" s="161"/>
      <c r="CL744" s="161"/>
      <c r="CM744" s="161"/>
      <c r="CN744" s="161"/>
      <c r="CO744" s="161"/>
      <c r="CP744" s="161"/>
    </row>
    <row r="745" spans="1:94" x14ac:dyDescent="0.3">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c r="AS745" s="161"/>
      <c r="AT745" s="161"/>
      <c r="AU745" s="161"/>
      <c r="AV745" s="161"/>
      <c r="AW745" s="161"/>
      <c r="AX745" s="161"/>
      <c r="AY745" s="161"/>
      <c r="AZ745" s="161"/>
      <c r="BA745" s="161"/>
      <c r="BB745" s="161"/>
      <c r="BC745" s="161"/>
      <c r="BD745" s="161"/>
      <c r="BE745" s="161"/>
      <c r="BF745" s="161"/>
      <c r="BG745" s="161"/>
      <c r="BH745" s="161"/>
      <c r="BI745" s="161"/>
      <c r="BJ745" s="161"/>
      <c r="BK745" s="161"/>
      <c r="BL745" s="161"/>
      <c r="BM745" s="161"/>
      <c r="BN745" s="161"/>
      <c r="BO745" s="161"/>
      <c r="BP745" s="161"/>
      <c r="BQ745" s="161"/>
      <c r="BR745" s="161"/>
      <c r="BS745" s="161"/>
      <c r="BT745" s="161"/>
      <c r="BU745" s="161"/>
      <c r="BV745" s="161"/>
      <c r="BW745" s="161"/>
      <c r="BX745" s="161"/>
      <c r="BY745" s="161"/>
      <c r="BZ745" s="161"/>
      <c r="CA745" s="161"/>
      <c r="CB745" s="161"/>
      <c r="CC745" s="161"/>
      <c r="CD745" s="161"/>
      <c r="CE745" s="161"/>
      <c r="CF745" s="161"/>
      <c r="CG745" s="161"/>
      <c r="CH745" s="161"/>
      <c r="CI745" s="161"/>
      <c r="CJ745" s="161"/>
      <c r="CK745" s="161"/>
      <c r="CL745" s="161"/>
      <c r="CM745" s="161"/>
      <c r="CN745" s="161"/>
      <c r="CO745" s="161"/>
      <c r="CP745" s="161"/>
    </row>
    <row r="746" spans="1:94" x14ac:dyDescent="0.3">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c r="AS746" s="161"/>
      <c r="AT746" s="161"/>
      <c r="AU746" s="161"/>
      <c r="AV746" s="161"/>
      <c r="AW746" s="161"/>
      <c r="AX746" s="161"/>
      <c r="AY746" s="161"/>
      <c r="AZ746" s="161"/>
      <c r="BA746" s="161"/>
      <c r="BB746" s="161"/>
      <c r="BC746" s="161"/>
      <c r="BD746" s="161"/>
      <c r="BE746" s="161"/>
      <c r="BF746" s="161"/>
      <c r="BG746" s="161"/>
      <c r="BH746" s="161"/>
      <c r="BI746" s="161"/>
      <c r="BJ746" s="161"/>
      <c r="BK746" s="161"/>
      <c r="BL746" s="161"/>
      <c r="BM746" s="161"/>
      <c r="BN746" s="161"/>
      <c r="BO746" s="161"/>
      <c r="BP746" s="161"/>
      <c r="BQ746" s="161"/>
      <c r="BR746" s="161"/>
      <c r="BS746" s="161"/>
      <c r="BT746" s="161"/>
      <c r="BU746" s="161"/>
      <c r="BV746" s="161"/>
      <c r="BW746" s="161"/>
      <c r="BX746" s="161"/>
      <c r="BY746" s="161"/>
      <c r="BZ746" s="161"/>
      <c r="CA746" s="161"/>
      <c r="CB746" s="161"/>
      <c r="CC746" s="161"/>
      <c r="CD746" s="161"/>
      <c r="CE746" s="161"/>
      <c r="CF746" s="161"/>
      <c r="CG746" s="161"/>
      <c r="CH746" s="161"/>
      <c r="CI746" s="161"/>
      <c r="CJ746" s="161"/>
      <c r="CK746" s="161"/>
      <c r="CL746" s="161"/>
      <c r="CM746" s="161"/>
      <c r="CN746" s="161"/>
      <c r="CO746" s="161"/>
      <c r="CP746" s="161"/>
    </row>
    <row r="747" spans="1:94" x14ac:dyDescent="0.3">
      <c r="O747" s="2" t="str">
        <f>Lists!$B$5</f>
        <v>Option 1</v>
      </c>
      <c r="P747" s="161">
        <f>((SUMIF($E$224:$E$427,$O747,P$224:P$427))*'Discount Factors'!P$17)-P$743</f>
        <v>0</v>
      </c>
      <c r="Q747" s="161">
        <f>((SUMIF($E$224:$E$427,$O747,Q$224:Q$427))*'Discount Factors'!Q$17)-Q$743</f>
        <v>0</v>
      </c>
      <c r="R747" s="161">
        <f>((SUMIF($E$224:$E$427,$O747,R$224:R$427))*'Discount Factors'!R$17)-R$743</f>
        <v>0</v>
      </c>
      <c r="S747" s="161">
        <f>((SUMIF($E$224:$E$427,$O747,S$224:S$427))*'Discount Factors'!S$17)-S$743</f>
        <v>0</v>
      </c>
      <c r="T747" s="161">
        <f>((SUMIF($E$224:$E$427,$O747,T$224:T$427))*'Discount Factors'!T$17)-T$743</f>
        <v>0</v>
      </c>
      <c r="U747" s="161">
        <f>((SUMIF($E$224:$E$427,$O747,U$224:U$427))*'Discount Factors'!U$17)-U$743</f>
        <v>0</v>
      </c>
      <c r="V747" s="161">
        <f>((SUMIF($E$224:$E$427,$O747,V$224:V$427))*'Discount Factors'!V$17)-V$743</f>
        <v>0</v>
      </c>
      <c r="W747" s="161">
        <f>((SUMIF($E$224:$E$427,$O747,W$224:W$427))*'Discount Factors'!W$17)-W$743</f>
        <v>0</v>
      </c>
      <c r="X747" s="161">
        <f>((SUMIF($E$224:$E$427,$O747,X$224:X$427))*'Discount Factors'!X$17)-X$743</f>
        <v>0</v>
      </c>
      <c r="Y747" s="161">
        <f>((SUMIF($E$224:$E$427,$O747,Y$224:Y$427))*'Discount Factors'!Y$17)-Y$743</f>
        <v>0</v>
      </c>
      <c r="Z747" s="161">
        <f>((SUMIF($E$224:$E$427,$O747,Z$224:Z$427))*'Discount Factors'!Z$17)-Z$743</f>
        <v>0</v>
      </c>
      <c r="AA747" s="161">
        <f>((SUMIF($E$224:$E$427,$O747,AA$224:AA$427))*'Discount Factors'!AA$17)-AA$743</f>
        <v>0</v>
      </c>
      <c r="AB747" s="161">
        <f>((SUMIF($E$224:$E$427,$O747,AB$224:AB$427))*'Discount Factors'!AB$17)-AB$743</f>
        <v>0</v>
      </c>
      <c r="AC747" s="161">
        <f>((SUMIF($E$224:$E$427,$O747,AC$224:AC$427))*'Discount Factors'!AC$17)-AC$743</f>
        <v>0</v>
      </c>
      <c r="AD747" s="161">
        <f>((SUMIF($E$224:$E$427,$O747,AD$224:AD$427))*'Discount Factors'!AD$17)-AD$743</f>
        <v>0</v>
      </c>
      <c r="AE747" s="161">
        <f>((SUMIF($E$224:$E$427,$O747,AE$224:AE$427))*'Discount Factors'!AE$17)-AE$743</f>
        <v>0</v>
      </c>
      <c r="AF747" s="161">
        <f>((SUMIF($E$224:$E$427,$O747,AF$224:AF$427))*'Discount Factors'!AF$17)-AF$743</f>
        <v>0</v>
      </c>
      <c r="AG747" s="161">
        <f>((SUMIF($E$224:$E$427,$O747,AG$224:AG$427))*'Discount Factors'!AG$17)-AG$743</f>
        <v>0</v>
      </c>
      <c r="AH747" s="161">
        <f>((SUMIF($E$224:$E$427,$O747,AH$224:AH$427))*'Discount Factors'!AH$17)-AH$743</f>
        <v>0</v>
      </c>
      <c r="AI747" s="161">
        <f>((SUMIF($E$224:$E$427,$O747,AI$224:AI$427))*'Discount Factors'!AI$17)-AI$743</f>
        <v>0</v>
      </c>
      <c r="AJ747" s="161">
        <f>((SUMIF($E$224:$E$427,$O747,AJ$224:AJ$427))*'Discount Factors'!AJ$17)-AJ$743</f>
        <v>0</v>
      </c>
      <c r="AK747" s="161">
        <f>((SUMIF($E$224:$E$427,$O747,AK$224:AK$427))*'Discount Factors'!AK$17)-AK$743</f>
        <v>0</v>
      </c>
      <c r="AL747" s="161">
        <f>((SUMIF($E$224:$E$427,$O747,AL$224:AL$427))*'Discount Factors'!AL$17)-AL$743</f>
        <v>0</v>
      </c>
      <c r="AM747" s="161">
        <f>((SUMIF($E$224:$E$427,$O747,AM$224:AM$427))*'Discount Factors'!AM$17)-AM$743</f>
        <v>0</v>
      </c>
      <c r="AN747" s="161">
        <f>((SUMIF($E$224:$E$427,$O747,AN$224:AN$427))*'Discount Factors'!AN$17)-AN$743</f>
        <v>0</v>
      </c>
      <c r="AO747" s="161">
        <f>((SUMIF($E$224:$E$427,$O747,AO$224:AO$427))*'Discount Factors'!AO$17)-AO$743</f>
        <v>0</v>
      </c>
      <c r="AP747" s="161">
        <f>((SUMIF($E$224:$E$427,$O747,AP$224:AP$427))*'Discount Factors'!AP$17)-AP$743</f>
        <v>0</v>
      </c>
      <c r="AQ747" s="161">
        <f>((SUMIF($E$224:$E$427,$O747,AQ$224:AQ$427))*'Discount Factors'!AQ$17)-AQ$743</f>
        <v>0</v>
      </c>
      <c r="AR747" s="161">
        <f>((SUMIF($E$224:$E$427,$O747,AR$224:AR$427))*'Discount Factors'!AR$17)-AR$743</f>
        <v>0</v>
      </c>
      <c r="AS747" s="161">
        <f>((SUMIF($E$224:$E$427,$O747,AS$224:AS$427))*'Discount Factors'!AS$17)-AS$743</f>
        <v>0</v>
      </c>
      <c r="AT747" s="161">
        <f>((SUMIF($E$224:$E$427,$O747,AT$224:AT$427))*'Discount Factors'!AT$17)-AT$743</f>
        <v>0</v>
      </c>
      <c r="AU747" s="161">
        <f>((SUMIF($E$224:$E$427,$O747,AU$224:AU$427))*'Discount Factors'!AU$17)-AU$743</f>
        <v>0</v>
      </c>
      <c r="AV747" s="161">
        <f>((SUMIF($E$224:$E$427,$O747,AV$224:AV$427))*'Discount Factors'!AV$17)-AV$743</f>
        <v>0</v>
      </c>
      <c r="AW747" s="161">
        <f>((SUMIF($E$224:$E$427,$O747,AW$224:AW$427))*'Discount Factors'!AW$17)-AW$743</f>
        <v>0</v>
      </c>
      <c r="AX747" s="161">
        <f>((SUMIF($E$224:$E$427,$O747,AX$224:AX$427))*'Discount Factors'!AX$17)-AX$743</f>
        <v>0</v>
      </c>
      <c r="AY747" s="161">
        <f>((SUMIF($E$224:$E$427,$O747,AY$224:AY$427))*'Discount Factors'!AY$17)-AY$743</f>
        <v>0</v>
      </c>
      <c r="AZ747" s="161">
        <f>((SUMIF($E$224:$E$427,$O747,AZ$224:AZ$427))*'Discount Factors'!AZ$17)-AZ$743</f>
        <v>0</v>
      </c>
      <c r="BA747" s="161">
        <f>((SUMIF($E$224:$E$427,$O747,BA$224:BA$427))*'Discount Factors'!BA$17)-BA$743</f>
        <v>0</v>
      </c>
      <c r="BB747" s="161">
        <f>((SUMIF($E$224:$E$427,$O747,BB$224:BB$427))*'Discount Factors'!BB$17)-BB$743</f>
        <v>0</v>
      </c>
      <c r="BC747" s="161">
        <f>((SUMIF($E$224:$E$427,$O747,BC$224:BC$427))*'Discount Factors'!BC$17)-BC$743</f>
        <v>0</v>
      </c>
      <c r="BD747" s="161">
        <f>((SUMIF($E$224:$E$427,$O747,BD$224:BD$427))*'Discount Factors'!BD$17)-BD$743</f>
        <v>0</v>
      </c>
      <c r="BE747" s="161">
        <f>((SUMIF($E$224:$E$427,$O747,BE$224:BE$427))*'Discount Factors'!BE$17)-BE$743</f>
        <v>0</v>
      </c>
      <c r="BF747" s="161">
        <f>((SUMIF($E$224:$E$427,$O747,BF$224:BF$427))*'Discount Factors'!BF$17)-BF$743</f>
        <v>0</v>
      </c>
      <c r="BG747" s="161">
        <f>((SUMIF($E$224:$E$427,$O747,BG$224:BG$427))*'Discount Factors'!BG$17)-BG$743</f>
        <v>0</v>
      </c>
      <c r="BH747" s="161">
        <f>((SUMIF($E$224:$E$427,$O747,BH$224:BH$427))*'Discount Factors'!BH$17)-BH$743</f>
        <v>0</v>
      </c>
      <c r="BI747" s="161">
        <f>((SUMIF($E$224:$E$427,$O747,BI$224:BI$427))*'Discount Factors'!BI$17)-BI$743</f>
        <v>0</v>
      </c>
      <c r="BJ747" s="161">
        <f>((SUMIF($E$224:$E$427,$O747,BJ$224:BJ$427))*'Discount Factors'!BJ$17)-BJ$743</f>
        <v>0</v>
      </c>
      <c r="BK747" s="161">
        <f>((SUMIF($E$224:$E$427,$O747,BK$224:BK$427))*'Discount Factors'!BK$17)-BK$743</f>
        <v>0</v>
      </c>
      <c r="BL747" s="161">
        <f>((SUMIF($E$224:$E$427,$O747,BL$224:BL$427))*'Discount Factors'!BL$17)-BL$743</f>
        <v>0</v>
      </c>
      <c r="BM747" s="161">
        <f>((SUMIF($E$224:$E$427,$O747,BM$224:BM$427))*'Discount Factors'!BM$17)-BM$743</f>
        <v>0</v>
      </c>
      <c r="BN747" s="161">
        <f>((SUMIF($E$224:$E$427,$O747,BN$224:BN$427))*'Discount Factors'!BN$17)-BN$743</f>
        <v>0</v>
      </c>
      <c r="BO747" s="161">
        <f>((SUMIF($E$224:$E$427,$O747,BO$224:BO$427))*'Discount Factors'!BO$17)-BO$743</f>
        <v>0</v>
      </c>
      <c r="BP747" s="161">
        <f>((SUMIF($E$224:$E$427,$O747,BP$224:BP$427))*'Discount Factors'!BP$17)-BP$743</f>
        <v>0</v>
      </c>
      <c r="BQ747" s="161">
        <f>((SUMIF($E$224:$E$427,$O747,BQ$224:BQ$427))*'Discount Factors'!BQ$17)-BQ$743</f>
        <v>0</v>
      </c>
      <c r="BR747" s="161">
        <f>((SUMIF($E$224:$E$427,$O747,BR$224:BR$427))*'Discount Factors'!BR$17)-BR$743</f>
        <v>0</v>
      </c>
      <c r="BS747" s="161">
        <f>((SUMIF($E$224:$E$427,$O747,BS$224:BS$427))*'Discount Factors'!BS$17)-BS$743</f>
        <v>0</v>
      </c>
      <c r="BT747" s="161">
        <f>((SUMIF($E$224:$E$427,$O747,BT$224:BT$427))*'Discount Factors'!BT$17)-BT$743</f>
        <v>0</v>
      </c>
      <c r="BU747" s="161">
        <f>((SUMIF($E$224:$E$427,$O747,BU$224:BU$427))*'Discount Factors'!BU$17)-BU$743</f>
        <v>0</v>
      </c>
      <c r="BV747" s="161">
        <f>((SUMIF($E$224:$E$427,$O747,BV$224:BV$427))*'Discount Factors'!BV$17)-BV$743</f>
        <v>0</v>
      </c>
      <c r="BW747" s="161">
        <f>((SUMIF($E$224:$E$427,$O747,BW$224:BW$427))*'Discount Factors'!BW$17)-BW$743</f>
        <v>0</v>
      </c>
      <c r="BX747" s="161">
        <f>((SUMIF($E$224:$E$427,$O747,BX$224:BX$427))*'Discount Factors'!BX$17)-BX$743</f>
        <v>0</v>
      </c>
      <c r="BY747" s="161">
        <f>((SUMIF($E$224:$E$427,$O747,BY$224:BY$427))*'Discount Factors'!BY$17)-BY$743</f>
        <v>0</v>
      </c>
      <c r="BZ747" s="161">
        <f>((SUMIF($E$224:$E$427,$O747,BZ$224:BZ$427))*'Discount Factors'!BZ$17)-BZ$743</f>
        <v>0</v>
      </c>
      <c r="CA747" s="161">
        <f>((SUMIF($E$224:$E$427,$O747,CA$224:CA$427))*'Discount Factors'!CA$17)-CA$743</f>
        <v>0</v>
      </c>
      <c r="CB747" s="161">
        <f>((SUMIF($E$224:$E$427,$O747,CB$224:CB$427))*'Discount Factors'!CB$17)-CB$743</f>
        <v>0</v>
      </c>
      <c r="CC747" s="161">
        <f>((SUMIF($E$224:$E$427,$O747,CC$224:CC$427))*'Discount Factors'!CC$17)-CC$743</f>
        <v>0</v>
      </c>
      <c r="CD747" s="161">
        <f>((SUMIF($E$224:$E$427,$O747,CD$224:CD$427))*'Discount Factors'!CD$17)-CD$743</f>
        <v>0</v>
      </c>
      <c r="CE747" s="161">
        <f>((SUMIF($E$224:$E$427,$O747,CE$224:CE$427))*'Discount Factors'!CE$17)-CE$743</f>
        <v>0</v>
      </c>
      <c r="CF747" s="161">
        <f>((SUMIF($E$224:$E$427,$O747,CF$224:CF$427))*'Discount Factors'!CF$17)-CF$743</f>
        <v>0</v>
      </c>
      <c r="CG747" s="161">
        <f>((SUMIF($E$224:$E$427,$O747,CG$224:CG$427))*'Discount Factors'!CG$17)-CG$743</f>
        <v>0</v>
      </c>
      <c r="CH747" s="161">
        <f>((SUMIF($E$224:$E$427,$O747,CH$224:CH$427))*'Discount Factors'!CH$17)-CH$743</f>
        <v>0</v>
      </c>
      <c r="CI747" s="161">
        <f>((SUMIF($E$224:$E$427,$O747,CI$224:CI$427))*'Discount Factors'!CI$17)-CI$743</f>
        <v>0</v>
      </c>
      <c r="CJ747" s="161">
        <f>((SUMIF($E$224:$E$427,$O747,CJ$224:CJ$427))*'Discount Factors'!CJ$17)-CJ$743</f>
        <v>0</v>
      </c>
      <c r="CK747" s="161">
        <f>((SUMIF($E$224:$E$427,$O747,CK$224:CK$427))*'Discount Factors'!CK$17)-CK$743</f>
        <v>0</v>
      </c>
      <c r="CL747" s="161">
        <f>((SUMIF($E$224:$E$427,$O747,CL$224:CL$427))*'Discount Factors'!CL$17)-CL$743</f>
        <v>0</v>
      </c>
      <c r="CM747" s="161">
        <f>((SUMIF($E$224:$E$427,$O747,CM$224:CM$427))*'Discount Factors'!CM$17)-CM$743</f>
        <v>0</v>
      </c>
      <c r="CN747" s="161">
        <f>((SUMIF($E$224:$E$427,$O747,CN$224:CN$427))*'Discount Factors'!CN$17)-CN$743</f>
        <v>0</v>
      </c>
      <c r="CO747" s="161">
        <f>((SUMIF($E$224:$E$427,$O747,CO$224:CO$427))*'Discount Factors'!CO$17)-CO$743</f>
        <v>0</v>
      </c>
      <c r="CP747" s="161">
        <f>((SUMIF($E$224:$E$427,$O747,CP$224:CP$427))*'Discount Factors'!CP$17)-CP$743</f>
        <v>0</v>
      </c>
    </row>
    <row r="748" spans="1:94" x14ac:dyDescent="0.3">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c r="AS748" s="161"/>
      <c r="AT748" s="161"/>
      <c r="AU748" s="161"/>
      <c r="AV748" s="161"/>
      <c r="AW748" s="161"/>
      <c r="AX748" s="161"/>
      <c r="AY748" s="161"/>
      <c r="AZ748" s="161"/>
      <c r="BA748" s="161"/>
      <c r="BB748" s="161"/>
      <c r="BC748" s="161"/>
      <c r="BD748" s="161"/>
      <c r="BE748" s="161"/>
      <c r="BF748" s="161"/>
      <c r="BG748" s="161"/>
      <c r="BH748" s="161"/>
      <c r="BI748" s="161"/>
      <c r="BJ748" s="161"/>
      <c r="BK748" s="161"/>
      <c r="BL748" s="161"/>
      <c r="BM748" s="161"/>
      <c r="BN748" s="161"/>
      <c r="BO748" s="161"/>
      <c r="BP748" s="161"/>
      <c r="BQ748" s="161"/>
      <c r="BR748" s="161"/>
      <c r="BS748" s="161"/>
      <c r="BT748" s="161"/>
      <c r="BU748" s="161"/>
      <c r="BV748" s="161"/>
      <c r="BW748" s="161"/>
      <c r="BX748" s="161"/>
      <c r="BY748" s="161"/>
      <c r="BZ748" s="161"/>
      <c r="CA748" s="161"/>
      <c r="CB748" s="161"/>
      <c r="CC748" s="161"/>
      <c r="CD748" s="161"/>
      <c r="CE748" s="161"/>
      <c r="CF748" s="161"/>
      <c r="CG748" s="161"/>
      <c r="CH748" s="161"/>
      <c r="CI748" s="161"/>
      <c r="CJ748" s="161"/>
      <c r="CK748" s="161"/>
      <c r="CL748" s="161"/>
      <c r="CM748" s="161"/>
      <c r="CN748" s="161"/>
      <c r="CO748" s="161"/>
      <c r="CP748" s="161"/>
    </row>
    <row r="749" spans="1:94" x14ac:dyDescent="0.3">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c r="AT749" s="161"/>
      <c r="AU749" s="161"/>
      <c r="AV749" s="161"/>
      <c r="AW749" s="161"/>
      <c r="AX749" s="161"/>
      <c r="AY749" s="161"/>
      <c r="AZ749" s="161"/>
      <c r="BA749" s="161"/>
      <c r="BB749" s="161"/>
      <c r="BC749" s="161"/>
      <c r="BD749" s="161"/>
      <c r="BE749" s="161"/>
      <c r="BF749" s="161"/>
      <c r="BG749" s="161"/>
      <c r="BH749" s="161"/>
      <c r="BI749" s="161"/>
      <c r="BJ749" s="161"/>
      <c r="BK749" s="161"/>
      <c r="BL749" s="161"/>
      <c r="BM749" s="161"/>
      <c r="BN749" s="161"/>
      <c r="BO749" s="161"/>
      <c r="BP749" s="161"/>
      <c r="BQ749" s="161"/>
      <c r="BR749" s="161"/>
      <c r="BS749" s="161"/>
      <c r="BT749" s="161"/>
      <c r="BU749" s="161"/>
      <c r="BV749" s="161"/>
      <c r="BW749" s="161"/>
      <c r="BX749" s="161"/>
      <c r="BY749" s="161"/>
      <c r="BZ749" s="161"/>
      <c r="CA749" s="161"/>
      <c r="CB749" s="161"/>
      <c r="CC749" s="161"/>
      <c r="CD749" s="161"/>
      <c r="CE749" s="161"/>
      <c r="CF749" s="161"/>
      <c r="CG749" s="161"/>
      <c r="CH749" s="161"/>
      <c r="CI749" s="161"/>
      <c r="CJ749" s="161"/>
      <c r="CK749" s="161"/>
      <c r="CL749" s="161"/>
      <c r="CM749" s="161"/>
      <c r="CN749" s="161"/>
      <c r="CO749" s="161"/>
      <c r="CP749" s="161"/>
    </row>
    <row r="750" spans="1:94" x14ac:dyDescent="0.3">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c r="AS750" s="161"/>
      <c r="AT750" s="161"/>
      <c r="AU750" s="161"/>
      <c r="AV750" s="161"/>
      <c r="AW750" s="161"/>
      <c r="AX750" s="161"/>
      <c r="AY750" s="161"/>
      <c r="AZ750" s="161"/>
      <c r="BA750" s="161"/>
      <c r="BB750" s="161"/>
      <c r="BC750" s="161"/>
      <c r="BD750" s="161"/>
      <c r="BE750" s="161"/>
      <c r="BF750" s="161"/>
      <c r="BG750" s="161"/>
      <c r="BH750" s="161"/>
      <c r="BI750" s="161"/>
      <c r="BJ750" s="161"/>
      <c r="BK750" s="161"/>
      <c r="BL750" s="161"/>
      <c r="BM750" s="161"/>
      <c r="BN750" s="161"/>
      <c r="BO750" s="161"/>
      <c r="BP750" s="161"/>
      <c r="BQ750" s="161"/>
      <c r="BR750" s="161"/>
      <c r="BS750" s="161"/>
      <c r="BT750" s="161"/>
      <c r="BU750" s="161"/>
      <c r="BV750" s="161"/>
      <c r="BW750" s="161"/>
      <c r="BX750" s="161"/>
      <c r="BY750" s="161"/>
      <c r="BZ750" s="161"/>
      <c r="CA750" s="161"/>
      <c r="CB750" s="161"/>
      <c r="CC750" s="161"/>
      <c r="CD750" s="161"/>
      <c r="CE750" s="161"/>
      <c r="CF750" s="161"/>
      <c r="CG750" s="161"/>
      <c r="CH750" s="161"/>
      <c r="CI750" s="161"/>
      <c r="CJ750" s="161"/>
      <c r="CK750" s="161"/>
      <c r="CL750" s="161"/>
      <c r="CM750" s="161"/>
      <c r="CN750" s="161"/>
      <c r="CO750" s="161"/>
      <c r="CP750" s="161"/>
    </row>
    <row r="751" spans="1:94" x14ac:dyDescent="0.3">
      <c r="O751" s="2" t="str">
        <f>Lists!$B$6</f>
        <v>Option 2</v>
      </c>
      <c r="P751" s="161">
        <f>((SUMIF($E$224:$E$427,$O751,P$224:P$427))*'Discount Factors'!P$17)-P$743</f>
        <v>0</v>
      </c>
      <c r="Q751" s="161">
        <f>((SUMIF($E$224:$E$427,$O751,Q$224:Q$427))*'Discount Factors'!Q$17)-Q$743</f>
        <v>0</v>
      </c>
      <c r="R751" s="161">
        <f>((SUMIF($E$224:$E$427,$O751,R$224:R$427))*'Discount Factors'!R$17)-R$743</f>
        <v>0</v>
      </c>
      <c r="S751" s="161">
        <f>((SUMIF($E$224:$E$427,$O751,S$224:S$427))*'Discount Factors'!S$17)-S$743</f>
        <v>0</v>
      </c>
      <c r="T751" s="161">
        <f>((SUMIF($E$224:$E$427,$O751,T$224:T$427))*'Discount Factors'!T$17)-T$743</f>
        <v>0</v>
      </c>
      <c r="U751" s="161">
        <f>((SUMIF($E$224:$E$427,$O751,U$224:U$427))*'Discount Factors'!U$17)-U$743</f>
        <v>0</v>
      </c>
      <c r="V751" s="161">
        <f>((SUMIF($E$224:$E$427,$O751,V$224:V$427))*'Discount Factors'!V$17)-V$743</f>
        <v>0</v>
      </c>
      <c r="W751" s="161">
        <f>((SUMIF($E$224:$E$427,$O751,W$224:W$427))*'Discount Factors'!W$17)-W$743</f>
        <v>0</v>
      </c>
      <c r="X751" s="161">
        <f>((SUMIF($E$224:$E$427,$O751,X$224:X$427))*'Discount Factors'!X$17)-X$743</f>
        <v>0</v>
      </c>
      <c r="Y751" s="161">
        <f>((SUMIF($E$224:$E$427,$O751,Y$224:Y$427))*'Discount Factors'!Y$17)-Y$743</f>
        <v>0</v>
      </c>
      <c r="Z751" s="161">
        <f>((SUMIF($E$224:$E$427,$O751,Z$224:Z$427))*'Discount Factors'!Z$17)-Z$743</f>
        <v>0</v>
      </c>
      <c r="AA751" s="161">
        <f>((SUMIF($E$224:$E$427,$O751,AA$224:AA$427))*'Discount Factors'!AA$17)-AA$743</f>
        <v>0</v>
      </c>
      <c r="AB751" s="161">
        <f>((SUMIF($E$224:$E$427,$O751,AB$224:AB$427))*'Discount Factors'!AB$17)-AB$743</f>
        <v>0</v>
      </c>
      <c r="AC751" s="161">
        <f>((SUMIF($E$224:$E$427,$O751,AC$224:AC$427))*'Discount Factors'!AC$17)-AC$743</f>
        <v>0</v>
      </c>
      <c r="AD751" s="161">
        <f>((SUMIF($E$224:$E$427,$O751,AD$224:AD$427))*'Discount Factors'!AD$17)-AD$743</f>
        <v>0</v>
      </c>
      <c r="AE751" s="161">
        <f>((SUMIF($E$224:$E$427,$O751,AE$224:AE$427))*'Discount Factors'!AE$17)-AE$743</f>
        <v>0</v>
      </c>
      <c r="AF751" s="161">
        <f>((SUMIF($E$224:$E$427,$O751,AF$224:AF$427))*'Discount Factors'!AF$17)-AF$743</f>
        <v>0</v>
      </c>
      <c r="AG751" s="161">
        <f>((SUMIF($E$224:$E$427,$O751,AG$224:AG$427))*'Discount Factors'!AG$17)-AG$743</f>
        <v>0</v>
      </c>
      <c r="AH751" s="161">
        <f>((SUMIF($E$224:$E$427,$O751,AH$224:AH$427))*'Discount Factors'!AH$17)-AH$743</f>
        <v>0</v>
      </c>
      <c r="AI751" s="161">
        <f>((SUMIF($E$224:$E$427,$O751,AI$224:AI$427))*'Discount Factors'!AI$17)-AI$743</f>
        <v>0</v>
      </c>
      <c r="AJ751" s="161">
        <f>((SUMIF($E$224:$E$427,$O751,AJ$224:AJ$427))*'Discount Factors'!AJ$17)-AJ$743</f>
        <v>0</v>
      </c>
      <c r="AK751" s="161">
        <f>((SUMIF($E$224:$E$427,$O751,AK$224:AK$427))*'Discount Factors'!AK$17)-AK$743</f>
        <v>0</v>
      </c>
      <c r="AL751" s="161">
        <f>((SUMIF($E$224:$E$427,$O751,AL$224:AL$427))*'Discount Factors'!AL$17)-AL$743</f>
        <v>0</v>
      </c>
      <c r="AM751" s="161">
        <f>((SUMIF($E$224:$E$427,$O751,AM$224:AM$427))*'Discount Factors'!AM$17)-AM$743</f>
        <v>0</v>
      </c>
      <c r="AN751" s="161">
        <f>((SUMIF($E$224:$E$427,$O751,AN$224:AN$427))*'Discount Factors'!AN$17)-AN$743</f>
        <v>0</v>
      </c>
      <c r="AO751" s="161">
        <f>((SUMIF($E$224:$E$427,$O751,AO$224:AO$427))*'Discount Factors'!AO$17)-AO$743</f>
        <v>0</v>
      </c>
      <c r="AP751" s="161">
        <f>((SUMIF($E$224:$E$427,$O751,AP$224:AP$427))*'Discount Factors'!AP$17)-AP$743</f>
        <v>0</v>
      </c>
      <c r="AQ751" s="161">
        <f>((SUMIF($E$224:$E$427,$O751,AQ$224:AQ$427))*'Discount Factors'!AQ$17)-AQ$743</f>
        <v>0</v>
      </c>
      <c r="AR751" s="161">
        <f>((SUMIF($E$224:$E$427,$O751,AR$224:AR$427))*'Discount Factors'!AR$17)-AR$743</f>
        <v>0</v>
      </c>
      <c r="AS751" s="161">
        <f>((SUMIF($E$224:$E$427,$O751,AS$224:AS$427))*'Discount Factors'!AS$17)-AS$743</f>
        <v>0</v>
      </c>
      <c r="AT751" s="161">
        <f>((SUMIF($E$224:$E$427,$O751,AT$224:AT$427))*'Discount Factors'!AT$17)-AT$743</f>
        <v>0</v>
      </c>
      <c r="AU751" s="161">
        <f>((SUMIF($E$224:$E$427,$O751,AU$224:AU$427))*'Discount Factors'!AU$17)-AU$743</f>
        <v>0</v>
      </c>
      <c r="AV751" s="161">
        <f>((SUMIF($E$224:$E$427,$O751,AV$224:AV$427))*'Discount Factors'!AV$17)-AV$743</f>
        <v>0</v>
      </c>
      <c r="AW751" s="161">
        <f>((SUMIF($E$224:$E$427,$O751,AW$224:AW$427))*'Discount Factors'!AW$17)-AW$743</f>
        <v>0</v>
      </c>
      <c r="AX751" s="161">
        <f>((SUMIF($E$224:$E$427,$O751,AX$224:AX$427))*'Discount Factors'!AX$17)-AX$743</f>
        <v>0</v>
      </c>
      <c r="AY751" s="161">
        <f>((SUMIF($E$224:$E$427,$O751,AY$224:AY$427))*'Discount Factors'!AY$17)-AY$743</f>
        <v>0</v>
      </c>
      <c r="AZ751" s="161">
        <f>((SUMIF($E$224:$E$427,$O751,AZ$224:AZ$427))*'Discount Factors'!AZ$17)-AZ$743</f>
        <v>0</v>
      </c>
      <c r="BA751" s="161">
        <f>((SUMIF($E$224:$E$427,$O751,BA$224:BA$427))*'Discount Factors'!BA$17)-BA$743</f>
        <v>0</v>
      </c>
      <c r="BB751" s="161">
        <f>((SUMIF($E$224:$E$427,$O751,BB$224:BB$427))*'Discount Factors'!BB$17)-BB$743</f>
        <v>0</v>
      </c>
      <c r="BC751" s="161">
        <f>((SUMIF($E$224:$E$427,$O751,BC$224:BC$427))*'Discount Factors'!BC$17)-BC$743</f>
        <v>0</v>
      </c>
      <c r="BD751" s="161">
        <f>((SUMIF($E$224:$E$427,$O751,BD$224:BD$427))*'Discount Factors'!BD$17)-BD$743</f>
        <v>0</v>
      </c>
      <c r="BE751" s="161">
        <f>((SUMIF($E$224:$E$427,$O751,BE$224:BE$427))*'Discount Factors'!BE$17)-BE$743</f>
        <v>0</v>
      </c>
      <c r="BF751" s="161">
        <f>((SUMIF($E$224:$E$427,$O751,BF$224:BF$427))*'Discount Factors'!BF$17)-BF$743</f>
        <v>0</v>
      </c>
      <c r="BG751" s="161">
        <f>((SUMIF($E$224:$E$427,$O751,BG$224:BG$427))*'Discount Factors'!BG$17)-BG$743</f>
        <v>0</v>
      </c>
      <c r="BH751" s="161">
        <f>((SUMIF($E$224:$E$427,$O751,BH$224:BH$427))*'Discount Factors'!BH$17)-BH$743</f>
        <v>0</v>
      </c>
      <c r="BI751" s="161">
        <f>((SUMIF($E$224:$E$427,$O751,BI$224:BI$427))*'Discount Factors'!BI$17)-BI$743</f>
        <v>0</v>
      </c>
      <c r="BJ751" s="161">
        <f>((SUMIF($E$224:$E$427,$O751,BJ$224:BJ$427))*'Discount Factors'!BJ$17)-BJ$743</f>
        <v>0</v>
      </c>
      <c r="BK751" s="161">
        <f>((SUMIF($E$224:$E$427,$O751,BK$224:BK$427))*'Discount Factors'!BK$17)-BK$743</f>
        <v>0</v>
      </c>
      <c r="BL751" s="161">
        <f>((SUMIF($E$224:$E$427,$O751,BL$224:BL$427))*'Discount Factors'!BL$17)-BL$743</f>
        <v>0</v>
      </c>
      <c r="BM751" s="161">
        <f>((SUMIF($E$224:$E$427,$O751,BM$224:BM$427))*'Discount Factors'!BM$17)-BM$743</f>
        <v>0</v>
      </c>
      <c r="BN751" s="161">
        <f>((SUMIF($E$224:$E$427,$O751,BN$224:BN$427))*'Discount Factors'!BN$17)-BN$743</f>
        <v>0</v>
      </c>
      <c r="BO751" s="161">
        <f>((SUMIF($E$224:$E$427,$O751,BO$224:BO$427))*'Discount Factors'!BO$17)-BO$743</f>
        <v>0</v>
      </c>
      <c r="BP751" s="161">
        <f>((SUMIF($E$224:$E$427,$O751,BP$224:BP$427))*'Discount Factors'!BP$17)-BP$743</f>
        <v>0</v>
      </c>
      <c r="BQ751" s="161">
        <f>((SUMIF($E$224:$E$427,$O751,BQ$224:BQ$427))*'Discount Factors'!BQ$17)-BQ$743</f>
        <v>0</v>
      </c>
      <c r="BR751" s="161">
        <f>((SUMIF($E$224:$E$427,$O751,BR$224:BR$427))*'Discount Factors'!BR$17)-BR$743</f>
        <v>0</v>
      </c>
      <c r="BS751" s="161">
        <f>((SUMIF($E$224:$E$427,$O751,BS$224:BS$427))*'Discount Factors'!BS$17)-BS$743</f>
        <v>0</v>
      </c>
      <c r="BT751" s="161">
        <f>((SUMIF($E$224:$E$427,$O751,BT$224:BT$427))*'Discount Factors'!BT$17)-BT$743</f>
        <v>0</v>
      </c>
      <c r="BU751" s="161">
        <f>((SUMIF($E$224:$E$427,$O751,BU$224:BU$427))*'Discount Factors'!BU$17)-BU$743</f>
        <v>0</v>
      </c>
      <c r="BV751" s="161">
        <f>((SUMIF($E$224:$E$427,$O751,BV$224:BV$427))*'Discount Factors'!BV$17)-BV$743</f>
        <v>0</v>
      </c>
      <c r="BW751" s="161">
        <f>((SUMIF($E$224:$E$427,$O751,BW$224:BW$427))*'Discount Factors'!BW$17)-BW$743</f>
        <v>0</v>
      </c>
      <c r="BX751" s="161">
        <f>((SUMIF($E$224:$E$427,$O751,BX$224:BX$427))*'Discount Factors'!BX$17)-BX$743</f>
        <v>0</v>
      </c>
      <c r="BY751" s="161">
        <f>((SUMIF($E$224:$E$427,$O751,BY$224:BY$427))*'Discount Factors'!BY$17)-BY$743</f>
        <v>0</v>
      </c>
      <c r="BZ751" s="161">
        <f>((SUMIF($E$224:$E$427,$O751,BZ$224:BZ$427))*'Discount Factors'!BZ$17)-BZ$743</f>
        <v>0</v>
      </c>
      <c r="CA751" s="161">
        <f>((SUMIF($E$224:$E$427,$O751,CA$224:CA$427))*'Discount Factors'!CA$17)-CA$743</f>
        <v>0</v>
      </c>
      <c r="CB751" s="161">
        <f>((SUMIF($E$224:$E$427,$O751,CB$224:CB$427))*'Discount Factors'!CB$17)-CB$743</f>
        <v>0</v>
      </c>
      <c r="CC751" s="161">
        <f>((SUMIF($E$224:$E$427,$O751,CC$224:CC$427))*'Discount Factors'!CC$17)-CC$743</f>
        <v>0</v>
      </c>
      <c r="CD751" s="161">
        <f>((SUMIF($E$224:$E$427,$O751,CD$224:CD$427))*'Discount Factors'!CD$17)-CD$743</f>
        <v>0</v>
      </c>
      <c r="CE751" s="161">
        <f>((SUMIF($E$224:$E$427,$O751,CE$224:CE$427))*'Discount Factors'!CE$17)-CE$743</f>
        <v>0</v>
      </c>
      <c r="CF751" s="161">
        <f>((SUMIF($E$224:$E$427,$O751,CF$224:CF$427))*'Discount Factors'!CF$17)-CF$743</f>
        <v>0</v>
      </c>
      <c r="CG751" s="161">
        <f>((SUMIF($E$224:$E$427,$O751,CG$224:CG$427))*'Discount Factors'!CG$17)-CG$743</f>
        <v>0</v>
      </c>
      <c r="CH751" s="161">
        <f>((SUMIF($E$224:$E$427,$O751,CH$224:CH$427))*'Discount Factors'!CH$17)-CH$743</f>
        <v>0</v>
      </c>
      <c r="CI751" s="161">
        <f>((SUMIF($E$224:$E$427,$O751,CI$224:CI$427))*'Discount Factors'!CI$17)-CI$743</f>
        <v>0</v>
      </c>
      <c r="CJ751" s="161">
        <f>((SUMIF($E$224:$E$427,$O751,CJ$224:CJ$427))*'Discount Factors'!CJ$17)-CJ$743</f>
        <v>0</v>
      </c>
      <c r="CK751" s="161">
        <f>((SUMIF($E$224:$E$427,$O751,CK$224:CK$427))*'Discount Factors'!CK$17)-CK$743</f>
        <v>0</v>
      </c>
      <c r="CL751" s="161">
        <f>((SUMIF($E$224:$E$427,$O751,CL$224:CL$427))*'Discount Factors'!CL$17)-CL$743</f>
        <v>0</v>
      </c>
      <c r="CM751" s="161">
        <f>((SUMIF($E$224:$E$427,$O751,CM$224:CM$427))*'Discount Factors'!CM$17)-CM$743</f>
        <v>0</v>
      </c>
      <c r="CN751" s="161">
        <f>((SUMIF($E$224:$E$427,$O751,CN$224:CN$427))*'Discount Factors'!CN$17)-CN$743</f>
        <v>0</v>
      </c>
      <c r="CO751" s="161">
        <f>((SUMIF($E$224:$E$427,$O751,CO$224:CO$427))*'Discount Factors'!CO$17)-CO$743</f>
        <v>0</v>
      </c>
      <c r="CP751" s="161">
        <f>((SUMIF($E$224:$E$427,$O751,CP$224:CP$427))*'Discount Factors'!CP$17)-CP$743</f>
        <v>0</v>
      </c>
    </row>
    <row r="752" spans="1:94" x14ac:dyDescent="0.3">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c r="AS752" s="161"/>
      <c r="AT752" s="161"/>
      <c r="AU752" s="161"/>
      <c r="AV752" s="161"/>
      <c r="AW752" s="161"/>
      <c r="AX752" s="161"/>
      <c r="AY752" s="161"/>
      <c r="AZ752" s="161"/>
      <c r="BA752" s="161"/>
      <c r="BB752" s="161"/>
      <c r="BC752" s="161"/>
      <c r="BD752" s="161"/>
      <c r="BE752" s="161"/>
      <c r="BF752" s="161"/>
      <c r="BG752" s="161"/>
      <c r="BH752" s="161"/>
      <c r="BI752" s="161"/>
      <c r="BJ752" s="161"/>
      <c r="BK752" s="161"/>
      <c r="BL752" s="161"/>
      <c r="BM752" s="161"/>
      <c r="BN752" s="161"/>
      <c r="BO752" s="161"/>
      <c r="BP752" s="161"/>
      <c r="BQ752" s="161"/>
      <c r="BR752" s="161"/>
      <c r="BS752" s="161"/>
      <c r="BT752" s="161"/>
      <c r="BU752" s="161"/>
      <c r="BV752" s="161"/>
      <c r="BW752" s="161"/>
      <c r="BX752" s="161"/>
      <c r="BY752" s="161"/>
      <c r="BZ752" s="161"/>
      <c r="CA752" s="161"/>
      <c r="CB752" s="161"/>
      <c r="CC752" s="161"/>
      <c r="CD752" s="161"/>
      <c r="CE752" s="161"/>
      <c r="CF752" s="161"/>
      <c r="CG752" s="161"/>
      <c r="CH752" s="161"/>
      <c r="CI752" s="161"/>
      <c r="CJ752" s="161"/>
      <c r="CK752" s="161"/>
      <c r="CL752" s="161"/>
      <c r="CM752" s="161"/>
      <c r="CN752" s="161"/>
      <c r="CO752" s="161"/>
      <c r="CP752" s="161"/>
    </row>
    <row r="753" spans="15:94" x14ac:dyDescent="0.3">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c r="AS753" s="161"/>
      <c r="AT753" s="161"/>
      <c r="AU753" s="161"/>
      <c r="AV753" s="161"/>
      <c r="AW753" s="161"/>
      <c r="AX753" s="161"/>
      <c r="AY753" s="161"/>
      <c r="AZ753" s="161"/>
      <c r="BA753" s="161"/>
      <c r="BB753" s="161"/>
      <c r="BC753" s="161"/>
      <c r="BD753" s="161"/>
      <c r="BE753" s="161"/>
      <c r="BF753" s="161"/>
      <c r="BG753" s="161"/>
      <c r="BH753" s="161"/>
      <c r="BI753" s="161"/>
      <c r="BJ753" s="161"/>
      <c r="BK753" s="161"/>
      <c r="BL753" s="161"/>
      <c r="BM753" s="161"/>
      <c r="BN753" s="161"/>
      <c r="BO753" s="161"/>
      <c r="BP753" s="161"/>
      <c r="BQ753" s="161"/>
      <c r="BR753" s="161"/>
      <c r="BS753" s="161"/>
      <c r="BT753" s="161"/>
      <c r="BU753" s="161"/>
      <c r="BV753" s="161"/>
      <c r="BW753" s="161"/>
      <c r="BX753" s="161"/>
      <c r="BY753" s="161"/>
      <c r="BZ753" s="161"/>
      <c r="CA753" s="161"/>
      <c r="CB753" s="161"/>
      <c r="CC753" s="161"/>
      <c r="CD753" s="161"/>
      <c r="CE753" s="161"/>
      <c r="CF753" s="161"/>
      <c r="CG753" s="161"/>
      <c r="CH753" s="161"/>
      <c r="CI753" s="161"/>
      <c r="CJ753" s="161"/>
      <c r="CK753" s="161"/>
      <c r="CL753" s="161"/>
      <c r="CM753" s="161"/>
      <c r="CN753" s="161"/>
      <c r="CO753" s="161"/>
      <c r="CP753" s="161"/>
    </row>
    <row r="754" spans="15:94" x14ac:dyDescent="0.3">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61"/>
      <c r="BK754" s="161"/>
      <c r="BL754" s="161"/>
      <c r="BM754" s="161"/>
      <c r="BN754" s="161"/>
      <c r="BO754" s="161"/>
      <c r="BP754" s="161"/>
      <c r="BQ754" s="161"/>
      <c r="BR754" s="161"/>
      <c r="BS754" s="161"/>
      <c r="BT754" s="161"/>
      <c r="BU754" s="161"/>
      <c r="BV754" s="161"/>
      <c r="BW754" s="161"/>
      <c r="BX754" s="161"/>
      <c r="BY754" s="161"/>
      <c r="BZ754" s="161"/>
      <c r="CA754" s="161"/>
      <c r="CB754" s="161"/>
      <c r="CC754" s="161"/>
      <c r="CD754" s="161"/>
      <c r="CE754" s="161"/>
      <c r="CF754" s="161"/>
      <c r="CG754" s="161"/>
      <c r="CH754" s="161"/>
      <c r="CI754" s="161"/>
      <c r="CJ754" s="161"/>
      <c r="CK754" s="161"/>
      <c r="CL754" s="161"/>
      <c r="CM754" s="161"/>
      <c r="CN754" s="161"/>
      <c r="CO754" s="161"/>
      <c r="CP754" s="161"/>
    </row>
    <row r="755" spans="15:94" x14ac:dyDescent="0.3">
      <c r="O755" s="2" t="str">
        <f>Lists!$B$7</f>
        <v>Option 3</v>
      </c>
      <c r="P755" s="161">
        <f>((SUMIF($E$224:$E$427,$O755,P$224:P$427))*'Discount Factors'!P$17)-P$743</f>
        <v>0</v>
      </c>
      <c r="Q755" s="161">
        <f>((SUMIF($E$224:$E$427,$O755,Q$224:Q$427))*'Discount Factors'!Q$17)-Q$743</f>
        <v>0</v>
      </c>
      <c r="R755" s="161">
        <f>((SUMIF($E$224:$E$427,$O755,R$224:R$427))*'Discount Factors'!R$17)-R$743</f>
        <v>0</v>
      </c>
      <c r="S755" s="161">
        <f>((SUMIF($E$224:$E$427,$O755,S$224:S$427))*'Discount Factors'!S$17)-S$743</f>
        <v>0</v>
      </c>
      <c r="T755" s="161">
        <f>((SUMIF($E$224:$E$427,$O755,T$224:T$427))*'Discount Factors'!T$17)-T$743</f>
        <v>0</v>
      </c>
      <c r="U755" s="161">
        <f>((SUMIF($E$224:$E$427,$O755,U$224:U$427))*'Discount Factors'!U$17)-U$743</f>
        <v>0</v>
      </c>
      <c r="V755" s="161">
        <f>((SUMIF($E$224:$E$427,$O755,V$224:V$427))*'Discount Factors'!V$17)-V$743</f>
        <v>0</v>
      </c>
      <c r="W755" s="161">
        <f>((SUMIF($E$224:$E$427,$O755,W$224:W$427))*'Discount Factors'!W$17)-W$743</f>
        <v>0</v>
      </c>
      <c r="X755" s="161">
        <f>((SUMIF($E$224:$E$427,$O755,X$224:X$427))*'Discount Factors'!X$17)-X$743</f>
        <v>0</v>
      </c>
      <c r="Y755" s="161">
        <f>((SUMIF($E$224:$E$427,$O755,Y$224:Y$427))*'Discount Factors'!Y$17)-Y$743</f>
        <v>0</v>
      </c>
      <c r="Z755" s="161">
        <f>((SUMIF($E$224:$E$427,$O755,Z$224:Z$427))*'Discount Factors'!Z$17)-Z$743</f>
        <v>0</v>
      </c>
      <c r="AA755" s="161">
        <f>((SUMIF($E$224:$E$427,$O755,AA$224:AA$427))*'Discount Factors'!AA$17)-AA$743</f>
        <v>0</v>
      </c>
      <c r="AB755" s="161">
        <f>((SUMIF($E$224:$E$427,$O755,AB$224:AB$427))*'Discount Factors'!AB$17)-AB$743</f>
        <v>0</v>
      </c>
      <c r="AC755" s="161">
        <f>((SUMIF($E$224:$E$427,$O755,AC$224:AC$427))*'Discount Factors'!AC$17)-AC$743</f>
        <v>0</v>
      </c>
      <c r="AD755" s="161">
        <f>((SUMIF($E$224:$E$427,$O755,AD$224:AD$427))*'Discount Factors'!AD$17)-AD$743</f>
        <v>0</v>
      </c>
      <c r="AE755" s="161">
        <f>((SUMIF($E$224:$E$427,$O755,AE$224:AE$427))*'Discount Factors'!AE$17)-AE$743</f>
        <v>0</v>
      </c>
      <c r="AF755" s="161">
        <f>((SUMIF($E$224:$E$427,$O755,AF$224:AF$427))*'Discount Factors'!AF$17)-AF$743</f>
        <v>0</v>
      </c>
      <c r="AG755" s="161">
        <f>((SUMIF($E$224:$E$427,$O755,AG$224:AG$427))*'Discount Factors'!AG$17)-AG$743</f>
        <v>0</v>
      </c>
      <c r="AH755" s="161">
        <f>((SUMIF($E$224:$E$427,$O755,AH$224:AH$427))*'Discount Factors'!AH$17)-AH$743</f>
        <v>0</v>
      </c>
      <c r="AI755" s="161">
        <f>((SUMIF($E$224:$E$427,$O755,AI$224:AI$427))*'Discount Factors'!AI$17)-AI$743</f>
        <v>0</v>
      </c>
      <c r="AJ755" s="161">
        <f>((SUMIF($E$224:$E$427,$O755,AJ$224:AJ$427))*'Discount Factors'!AJ$17)-AJ$743</f>
        <v>0</v>
      </c>
      <c r="AK755" s="161">
        <f>((SUMIF($E$224:$E$427,$O755,AK$224:AK$427))*'Discount Factors'!AK$17)-AK$743</f>
        <v>0</v>
      </c>
      <c r="AL755" s="161">
        <f>((SUMIF($E$224:$E$427,$O755,AL$224:AL$427))*'Discount Factors'!AL$17)-AL$743</f>
        <v>0</v>
      </c>
      <c r="AM755" s="161">
        <f>((SUMIF($E$224:$E$427,$O755,AM$224:AM$427))*'Discount Factors'!AM$17)-AM$743</f>
        <v>0</v>
      </c>
      <c r="AN755" s="161">
        <f>((SUMIF($E$224:$E$427,$O755,AN$224:AN$427))*'Discount Factors'!AN$17)-AN$743</f>
        <v>0</v>
      </c>
      <c r="AO755" s="161">
        <f>((SUMIF($E$224:$E$427,$O755,AO$224:AO$427))*'Discount Factors'!AO$17)-AO$743</f>
        <v>0</v>
      </c>
      <c r="AP755" s="161">
        <f>((SUMIF($E$224:$E$427,$O755,AP$224:AP$427))*'Discount Factors'!AP$17)-AP$743</f>
        <v>0</v>
      </c>
      <c r="AQ755" s="161">
        <f>((SUMIF($E$224:$E$427,$O755,AQ$224:AQ$427))*'Discount Factors'!AQ$17)-AQ$743</f>
        <v>0</v>
      </c>
      <c r="AR755" s="161">
        <f>((SUMIF($E$224:$E$427,$O755,AR$224:AR$427))*'Discount Factors'!AR$17)-AR$743</f>
        <v>0</v>
      </c>
      <c r="AS755" s="161">
        <f>((SUMIF($E$224:$E$427,$O755,AS$224:AS$427))*'Discount Factors'!AS$17)-AS$743</f>
        <v>0</v>
      </c>
      <c r="AT755" s="161">
        <f>((SUMIF($E$224:$E$427,$O755,AT$224:AT$427))*'Discount Factors'!AT$17)-AT$743</f>
        <v>0</v>
      </c>
      <c r="AU755" s="161">
        <f>((SUMIF($E$224:$E$427,$O755,AU$224:AU$427))*'Discount Factors'!AU$17)-AU$743</f>
        <v>0</v>
      </c>
      <c r="AV755" s="161">
        <f>((SUMIF($E$224:$E$427,$O755,AV$224:AV$427))*'Discount Factors'!AV$17)-AV$743</f>
        <v>0</v>
      </c>
      <c r="AW755" s="161">
        <f>((SUMIF($E$224:$E$427,$O755,AW$224:AW$427))*'Discount Factors'!AW$17)-AW$743</f>
        <v>0</v>
      </c>
      <c r="AX755" s="161">
        <f>((SUMIF($E$224:$E$427,$O755,AX$224:AX$427))*'Discount Factors'!AX$17)-AX$743</f>
        <v>0</v>
      </c>
      <c r="AY755" s="161">
        <f>((SUMIF($E$224:$E$427,$O755,AY$224:AY$427))*'Discount Factors'!AY$17)-AY$743</f>
        <v>0</v>
      </c>
      <c r="AZ755" s="161">
        <f>((SUMIF($E$224:$E$427,$O755,AZ$224:AZ$427))*'Discount Factors'!AZ$17)-AZ$743</f>
        <v>0</v>
      </c>
      <c r="BA755" s="161">
        <f>((SUMIF($E$224:$E$427,$O755,BA$224:BA$427))*'Discount Factors'!BA$17)-BA$743</f>
        <v>0</v>
      </c>
      <c r="BB755" s="161">
        <f>((SUMIF($E$224:$E$427,$O755,BB$224:BB$427))*'Discount Factors'!BB$17)-BB$743</f>
        <v>0</v>
      </c>
      <c r="BC755" s="161">
        <f>((SUMIF($E$224:$E$427,$O755,BC$224:BC$427))*'Discount Factors'!BC$17)-BC$743</f>
        <v>0</v>
      </c>
      <c r="BD755" s="161">
        <f>((SUMIF($E$224:$E$427,$O755,BD$224:BD$427))*'Discount Factors'!BD$17)-BD$743</f>
        <v>0</v>
      </c>
      <c r="BE755" s="161">
        <f>((SUMIF($E$224:$E$427,$O755,BE$224:BE$427))*'Discount Factors'!BE$17)-BE$743</f>
        <v>0</v>
      </c>
      <c r="BF755" s="161">
        <f>((SUMIF($E$224:$E$427,$O755,BF$224:BF$427))*'Discount Factors'!BF$17)-BF$743</f>
        <v>0</v>
      </c>
      <c r="BG755" s="161">
        <f>((SUMIF($E$224:$E$427,$O755,BG$224:BG$427))*'Discount Factors'!BG$17)-BG$743</f>
        <v>0</v>
      </c>
      <c r="BH755" s="161">
        <f>((SUMIF($E$224:$E$427,$O755,BH$224:BH$427))*'Discount Factors'!BH$17)-BH$743</f>
        <v>0</v>
      </c>
      <c r="BI755" s="161">
        <f>((SUMIF($E$224:$E$427,$O755,BI$224:BI$427))*'Discount Factors'!BI$17)-BI$743</f>
        <v>0</v>
      </c>
      <c r="BJ755" s="161">
        <f>((SUMIF($E$224:$E$427,$O755,BJ$224:BJ$427))*'Discount Factors'!BJ$17)-BJ$743</f>
        <v>0</v>
      </c>
      <c r="BK755" s="161">
        <f>((SUMIF($E$224:$E$427,$O755,BK$224:BK$427))*'Discount Factors'!BK$17)-BK$743</f>
        <v>0</v>
      </c>
      <c r="BL755" s="161">
        <f>((SUMIF($E$224:$E$427,$O755,BL$224:BL$427))*'Discount Factors'!BL$17)-BL$743</f>
        <v>0</v>
      </c>
      <c r="BM755" s="161">
        <f>((SUMIF($E$224:$E$427,$O755,BM$224:BM$427))*'Discount Factors'!BM$17)-BM$743</f>
        <v>0</v>
      </c>
      <c r="BN755" s="161">
        <f>((SUMIF($E$224:$E$427,$O755,BN$224:BN$427))*'Discount Factors'!BN$17)-BN$743</f>
        <v>0</v>
      </c>
      <c r="BO755" s="161">
        <f>((SUMIF($E$224:$E$427,$O755,BO$224:BO$427))*'Discount Factors'!BO$17)-BO$743</f>
        <v>0</v>
      </c>
      <c r="BP755" s="161">
        <f>((SUMIF($E$224:$E$427,$O755,BP$224:BP$427))*'Discount Factors'!BP$17)-BP$743</f>
        <v>0</v>
      </c>
      <c r="BQ755" s="161">
        <f>((SUMIF($E$224:$E$427,$O755,BQ$224:BQ$427))*'Discount Factors'!BQ$17)-BQ$743</f>
        <v>0</v>
      </c>
      <c r="BR755" s="161">
        <f>((SUMIF($E$224:$E$427,$O755,BR$224:BR$427))*'Discount Factors'!BR$17)-BR$743</f>
        <v>0</v>
      </c>
      <c r="BS755" s="161">
        <f>((SUMIF($E$224:$E$427,$O755,BS$224:BS$427))*'Discount Factors'!BS$17)-BS$743</f>
        <v>0</v>
      </c>
      <c r="BT755" s="161">
        <f>((SUMIF($E$224:$E$427,$O755,BT$224:BT$427))*'Discount Factors'!BT$17)-BT$743</f>
        <v>0</v>
      </c>
      <c r="BU755" s="161">
        <f>((SUMIF($E$224:$E$427,$O755,BU$224:BU$427))*'Discount Factors'!BU$17)-BU$743</f>
        <v>0</v>
      </c>
      <c r="BV755" s="161">
        <f>((SUMIF($E$224:$E$427,$O755,BV$224:BV$427))*'Discount Factors'!BV$17)-BV$743</f>
        <v>0</v>
      </c>
      <c r="BW755" s="161">
        <f>((SUMIF($E$224:$E$427,$O755,BW$224:BW$427))*'Discount Factors'!BW$17)-BW$743</f>
        <v>0</v>
      </c>
      <c r="BX755" s="161">
        <f>((SUMIF($E$224:$E$427,$O755,BX$224:BX$427))*'Discount Factors'!BX$17)-BX$743</f>
        <v>0</v>
      </c>
      <c r="BY755" s="161">
        <f>((SUMIF($E$224:$E$427,$O755,BY$224:BY$427))*'Discount Factors'!BY$17)-BY$743</f>
        <v>0</v>
      </c>
      <c r="BZ755" s="161">
        <f>((SUMIF($E$224:$E$427,$O755,BZ$224:BZ$427))*'Discount Factors'!BZ$17)-BZ$743</f>
        <v>0</v>
      </c>
      <c r="CA755" s="161">
        <f>((SUMIF($E$224:$E$427,$O755,CA$224:CA$427))*'Discount Factors'!CA$17)-CA$743</f>
        <v>0</v>
      </c>
      <c r="CB755" s="161">
        <f>((SUMIF($E$224:$E$427,$O755,CB$224:CB$427))*'Discount Factors'!CB$17)-CB$743</f>
        <v>0</v>
      </c>
      <c r="CC755" s="161">
        <f>((SUMIF($E$224:$E$427,$O755,CC$224:CC$427))*'Discount Factors'!CC$17)-CC$743</f>
        <v>0</v>
      </c>
      <c r="CD755" s="161">
        <f>((SUMIF($E$224:$E$427,$O755,CD$224:CD$427))*'Discount Factors'!CD$17)-CD$743</f>
        <v>0</v>
      </c>
      <c r="CE755" s="161">
        <f>((SUMIF($E$224:$E$427,$O755,CE$224:CE$427))*'Discount Factors'!CE$17)-CE$743</f>
        <v>0</v>
      </c>
      <c r="CF755" s="161">
        <f>((SUMIF($E$224:$E$427,$O755,CF$224:CF$427))*'Discount Factors'!CF$17)-CF$743</f>
        <v>0</v>
      </c>
      <c r="CG755" s="161">
        <f>((SUMIF($E$224:$E$427,$O755,CG$224:CG$427))*'Discount Factors'!CG$17)-CG$743</f>
        <v>0</v>
      </c>
      <c r="CH755" s="161">
        <f>((SUMIF($E$224:$E$427,$O755,CH$224:CH$427))*'Discount Factors'!CH$17)-CH$743</f>
        <v>0</v>
      </c>
      <c r="CI755" s="161">
        <f>((SUMIF($E$224:$E$427,$O755,CI$224:CI$427))*'Discount Factors'!CI$17)-CI$743</f>
        <v>0</v>
      </c>
      <c r="CJ755" s="161">
        <f>((SUMIF($E$224:$E$427,$O755,CJ$224:CJ$427))*'Discount Factors'!CJ$17)-CJ$743</f>
        <v>0</v>
      </c>
      <c r="CK755" s="161">
        <f>((SUMIF($E$224:$E$427,$O755,CK$224:CK$427))*'Discount Factors'!CK$17)-CK$743</f>
        <v>0</v>
      </c>
      <c r="CL755" s="161">
        <f>((SUMIF($E$224:$E$427,$O755,CL$224:CL$427))*'Discount Factors'!CL$17)-CL$743</f>
        <v>0</v>
      </c>
      <c r="CM755" s="161">
        <f>((SUMIF($E$224:$E$427,$O755,CM$224:CM$427))*'Discount Factors'!CM$17)-CM$743</f>
        <v>0</v>
      </c>
      <c r="CN755" s="161">
        <f>((SUMIF($E$224:$E$427,$O755,CN$224:CN$427))*'Discount Factors'!CN$17)-CN$743</f>
        <v>0</v>
      </c>
      <c r="CO755" s="161">
        <f>((SUMIF($E$224:$E$427,$O755,CO$224:CO$427))*'Discount Factors'!CO$17)-CO$743</f>
        <v>0</v>
      </c>
      <c r="CP755" s="161">
        <f>((SUMIF($E$224:$E$427,$O755,CP$224:CP$427))*'Discount Factors'!CP$17)-CP$743</f>
        <v>0</v>
      </c>
    </row>
    <row r="756" spans="15:94" x14ac:dyDescent="0.3">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c r="AS756" s="161"/>
      <c r="AT756" s="161"/>
      <c r="AU756" s="161"/>
      <c r="AV756" s="161"/>
      <c r="AW756" s="161"/>
      <c r="AX756" s="161"/>
      <c r="AY756" s="161"/>
      <c r="AZ756" s="161"/>
      <c r="BA756" s="161"/>
      <c r="BB756" s="161"/>
      <c r="BC756" s="161"/>
      <c r="BD756" s="161"/>
      <c r="BE756" s="161"/>
      <c r="BF756" s="161"/>
      <c r="BG756" s="161"/>
      <c r="BH756" s="161"/>
      <c r="BI756" s="161"/>
      <c r="BJ756" s="161"/>
      <c r="BK756" s="161"/>
      <c r="BL756" s="161"/>
      <c r="BM756" s="161"/>
      <c r="BN756" s="161"/>
      <c r="BO756" s="161"/>
      <c r="BP756" s="161"/>
      <c r="BQ756" s="161"/>
      <c r="BR756" s="161"/>
      <c r="BS756" s="161"/>
      <c r="BT756" s="161"/>
      <c r="BU756" s="161"/>
      <c r="BV756" s="161"/>
      <c r="BW756" s="161"/>
      <c r="BX756" s="161"/>
      <c r="BY756" s="161"/>
      <c r="BZ756" s="161"/>
      <c r="CA756" s="161"/>
      <c r="CB756" s="161"/>
      <c r="CC756" s="161"/>
      <c r="CD756" s="161"/>
      <c r="CE756" s="161"/>
      <c r="CF756" s="161"/>
      <c r="CG756" s="161"/>
      <c r="CH756" s="161"/>
      <c r="CI756" s="161"/>
      <c r="CJ756" s="161"/>
      <c r="CK756" s="161"/>
      <c r="CL756" s="161"/>
      <c r="CM756" s="161"/>
      <c r="CN756" s="161"/>
      <c r="CO756" s="161"/>
      <c r="CP756" s="161"/>
    </row>
    <row r="757" spans="15:94" x14ac:dyDescent="0.3">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c r="AS757" s="161"/>
      <c r="AT757" s="161"/>
      <c r="AU757" s="161"/>
      <c r="AV757" s="161"/>
      <c r="AW757" s="161"/>
      <c r="AX757" s="161"/>
      <c r="AY757" s="161"/>
      <c r="AZ757" s="161"/>
      <c r="BA757" s="161"/>
      <c r="BB757" s="161"/>
      <c r="BC757" s="161"/>
      <c r="BD757" s="161"/>
      <c r="BE757" s="161"/>
      <c r="BF757" s="161"/>
      <c r="BG757" s="161"/>
      <c r="BH757" s="161"/>
      <c r="BI757" s="161"/>
      <c r="BJ757" s="161"/>
      <c r="BK757" s="161"/>
      <c r="BL757" s="161"/>
      <c r="BM757" s="161"/>
      <c r="BN757" s="161"/>
      <c r="BO757" s="161"/>
      <c r="BP757" s="161"/>
      <c r="BQ757" s="161"/>
      <c r="BR757" s="161"/>
      <c r="BS757" s="161"/>
      <c r="BT757" s="161"/>
      <c r="BU757" s="161"/>
      <c r="BV757" s="161"/>
      <c r="BW757" s="161"/>
      <c r="BX757" s="161"/>
      <c r="BY757" s="161"/>
      <c r="BZ757" s="161"/>
      <c r="CA757" s="161"/>
      <c r="CB757" s="161"/>
      <c r="CC757" s="161"/>
      <c r="CD757" s="161"/>
      <c r="CE757" s="161"/>
      <c r="CF757" s="161"/>
      <c r="CG757" s="161"/>
      <c r="CH757" s="161"/>
      <c r="CI757" s="161"/>
      <c r="CJ757" s="161"/>
      <c r="CK757" s="161"/>
      <c r="CL757" s="161"/>
      <c r="CM757" s="161"/>
      <c r="CN757" s="161"/>
      <c r="CO757" s="161"/>
      <c r="CP757" s="161"/>
    </row>
    <row r="758" spans="15:94" x14ac:dyDescent="0.3">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c r="AS758" s="161"/>
      <c r="AT758" s="161"/>
      <c r="AU758" s="161"/>
      <c r="AV758" s="161"/>
      <c r="AW758" s="161"/>
      <c r="AX758" s="161"/>
      <c r="AY758" s="161"/>
      <c r="AZ758" s="161"/>
      <c r="BA758" s="161"/>
      <c r="BB758" s="161"/>
      <c r="BC758" s="161"/>
      <c r="BD758" s="161"/>
      <c r="BE758" s="161"/>
      <c r="BF758" s="161"/>
      <c r="BG758" s="161"/>
      <c r="BH758" s="161"/>
      <c r="BI758" s="161"/>
      <c r="BJ758" s="161"/>
      <c r="BK758" s="161"/>
      <c r="BL758" s="161"/>
      <c r="BM758" s="161"/>
      <c r="BN758" s="161"/>
      <c r="BO758" s="161"/>
      <c r="BP758" s="161"/>
      <c r="BQ758" s="161"/>
      <c r="BR758" s="161"/>
      <c r="BS758" s="161"/>
      <c r="BT758" s="161"/>
      <c r="BU758" s="161"/>
      <c r="BV758" s="161"/>
      <c r="BW758" s="161"/>
      <c r="BX758" s="161"/>
      <c r="BY758" s="161"/>
      <c r="BZ758" s="161"/>
      <c r="CA758" s="161"/>
      <c r="CB758" s="161"/>
      <c r="CC758" s="161"/>
      <c r="CD758" s="161"/>
      <c r="CE758" s="161"/>
      <c r="CF758" s="161"/>
      <c r="CG758" s="161"/>
      <c r="CH758" s="161"/>
      <c r="CI758" s="161"/>
      <c r="CJ758" s="161"/>
      <c r="CK758" s="161"/>
      <c r="CL758" s="161"/>
      <c r="CM758" s="161"/>
      <c r="CN758" s="161"/>
      <c r="CO758" s="161"/>
      <c r="CP758" s="161"/>
    </row>
    <row r="759" spans="15:94" x14ac:dyDescent="0.3">
      <c r="O759" s="2" t="str">
        <f>Lists!$B$8</f>
        <v>Option 4</v>
      </c>
      <c r="P759" s="161">
        <f>((SUMIF($E$224:$E$427,$O759,P$224:P$427))*'Discount Factors'!P$17)-P$743</f>
        <v>0</v>
      </c>
      <c r="Q759" s="161">
        <f>((SUMIF($E$224:$E$427,$O759,Q$224:Q$427))*'Discount Factors'!Q$17)-Q$743</f>
        <v>0</v>
      </c>
      <c r="R759" s="161">
        <f>((SUMIF($E$224:$E$427,$O759,R$224:R$427))*'Discount Factors'!R$17)-R$743</f>
        <v>0</v>
      </c>
      <c r="S759" s="161">
        <f>((SUMIF($E$224:$E$427,$O759,S$224:S$427))*'Discount Factors'!S$17)-S$743</f>
        <v>0</v>
      </c>
      <c r="T759" s="161">
        <f>((SUMIF($E$224:$E$427,$O759,T$224:T$427))*'Discount Factors'!T$17)-T$743</f>
        <v>0</v>
      </c>
      <c r="U759" s="161">
        <f>((SUMIF($E$224:$E$427,$O759,U$224:U$427))*'Discount Factors'!U$17)-U$743</f>
        <v>0</v>
      </c>
      <c r="V759" s="161">
        <f>((SUMIF($E$224:$E$427,$O759,V$224:V$427))*'Discount Factors'!V$17)-V$743</f>
        <v>0</v>
      </c>
      <c r="W759" s="161">
        <f>((SUMIF($E$224:$E$427,$O759,W$224:W$427))*'Discount Factors'!W$17)-W$743</f>
        <v>0</v>
      </c>
      <c r="X759" s="161">
        <f>((SUMIF($E$224:$E$427,$O759,X$224:X$427))*'Discount Factors'!X$17)-X$743</f>
        <v>0</v>
      </c>
      <c r="Y759" s="161">
        <f>((SUMIF($E$224:$E$427,$O759,Y$224:Y$427))*'Discount Factors'!Y$17)-Y$743</f>
        <v>0</v>
      </c>
      <c r="Z759" s="161">
        <f>((SUMIF($E$224:$E$427,$O759,Z$224:Z$427))*'Discount Factors'!Z$17)-Z$743</f>
        <v>0</v>
      </c>
      <c r="AA759" s="161">
        <f>((SUMIF($E$224:$E$427,$O759,AA$224:AA$427))*'Discount Factors'!AA$17)-AA$743</f>
        <v>0</v>
      </c>
      <c r="AB759" s="161">
        <f>((SUMIF($E$224:$E$427,$O759,AB$224:AB$427))*'Discount Factors'!AB$17)-AB$743</f>
        <v>0</v>
      </c>
      <c r="AC759" s="161">
        <f>((SUMIF($E$224:$E$427,$O759,AC$224:AC$427))*'Discount Factors'!AC$17)-AC$743</f>
        <v>0</v>
      </c>
      <c r="AD759" s="161">
        <f>((SUMIF($E$224:$E$427,$O759,AD$224:AD$427))*'Discount Factors'!AD$17)-AD$743</f>
        <v>0</v>
      </c>
      <c r="AE759" s="161">
        <f>((SUMIF($E$224:$E$427,$O759,AE$224:AE$427))*'Discount Factors'!AE$17)-AE$743</f>
        <v>0</v>
      </c>
      <c r="AF759" s="161">
        <f>((SUMIF($E$224:$E$427,$O759,AF$224:AF$427))*'Discount Factors'!AF$17)-AF$743</f>
        <v>0</v>
      </c>
      <c r="AG759" s="161">
        <f>((SUMIF($E$224:$E$427,$O759,AG$224:AG$427))*'Discount Factors'!AG$17)-AG$743</f>
        <v>0</v>
      </c>
      <c r="AH759" s="161">
        <f>((SUMIF($E$224:$E$427,$O759,AH$224:AH$427))*'Discount Factors'!AH$17)-AH$743</f>
        <v>0</v>
      </c>
      <c r="AI759" s="161">
        <f>((SUMIF($E$224:$E$427,$O759,AI$224:AI$427))*'Discount Factors'!AI$17)-AI$743</f>
        <v>0</v>
      </c>
      <c r="AJ759" s="161">
        <f>((SUMIF($E$224:$E$427,$O759,AJ$224:AJ$427))*'Discount Factors'!AJ$17)-AJ$743</f>
        <v>0</v>
      </c>
      <c r="AK759" s="161">
        <f>((SUMIF($E$224:$E$427,$O759,AK$224:AK$427))*'Discount Factors'!AK$17)-AK$743</f>
        <v>0</v>
      </c>
      <c r="AL759" s="161">
        <f>((SUMIF($E$224:$E$427,$O759,AL$224:AL$427))*'Discount Factors'!AL$17)-AL$743</f>
        <v>0</v>
      </c>
      <c r="AM759" s="161">
        <f>((SUMIF($E$224:$E$427,$O759,AM$224:AM$427))*'Discount Factors'!AM$17)-AM$743</f>
        <v>0</v>
      </c>
      <c r="AN759" s="161">
        <f>((SUMIF($E$224:$E$427,$O759,AN$224:AN$427))*'Discount Factors'!AN$17)-AN$743</f>
        <v>0</v>
      </c>
      <c r="AO759" s="161">
        <f>((SUMIF($E$224:$E$427,$O759,AO$224:AO$427))*'Discount Factors'!AO$17)-AO$743</f>
        <v>0</v>
      </c>
      <c r="AP759" s="161">
        <f>((SUMIF($E$224:$E$427,$O759,AP$224:AP$427))*'Discount Factors'!AP$17)-AP$743</f>
        <v>0</v>
      </c>
      <c r="AQ759" s="161">
        <f>((SUMIF($E$224:$E$427,$O759,AQ$224:AQ$427))*'Discount Factors'!AQ$17)-AQ$743</f>
        <v>0</v>
      </c>
      <c r="AR759" s="161">
        <f>((SUMIF($E$224:$E$427,$O759,AR$224:AR$427))*'Discount Factors'!AR$17)-AR$743</f>
        <v>0</v>
      </c>
      <c r="AS759" s="161">
        <f>((SUMIF($E$224:$E$427,$O759,AS$224:AS$427))*'Discount Factors'!AS$17)-AS$743</f>
        <v>0</v>
      </c>
      <c r="AT759" s="161">
        <f>((SUMIF($E$224:$E$427,$O759,AT$224:AT$427))*'Discount Factors'!AT$17)-AT$743</f>
        <v>0</v>
      </c>
      <c r="AU759" s="161">
        <f>((SUMIF($E$224:$E$427,$O759,AU$224:AU$427))*'Discount Factors'!AU$17)-AU$743</f>
        <v>0</v>
      </c>
      <c r="AV759" s="161">
        <f>((SUMIF($E$224:$E$427,$O759,AV$224:AV$427))*'Discount Factors'!AV$17)-AV$743</f>
        <v>0</v>
      </c>
      <c r="AW759" s="161">
        <f>((SUMIF($E$224:$E$427,$O759,AW$224:AW$427))*'Discount Factors'!AW$17)-AW$743</f>
        <v>0</v>
      </c>
      <c r="AX759" s="161">
        <f>((SUMIF($E$224:$E$427,$O759,AX$224:AX$427))*'Discount Factors'!AX$17)-AX$743</f>
        <v>0</v>
      </c>
      <c r="AY759" s="161">
        <f>((SUMIF($E$224:$E$427,$O759,AY$224:AY$427))*'Discount Factors'!AY$17)-AY$743</f>
        <v>0</v>
      </c>
      <c r="AZ759" s="161">
        <f>((SUMIF($E$224:$E$427,$O759,AZ$224:AZ$427))*'Discount Factors'!AZ$17)-AZ$743</f>
        <v>0</v>
      </c>
      <c r="BA759" s="161">
        <f>((SUMIF($E$224:$E$427,$O759,BA$224:BA$427))*'Discount Factors'!BA$17)-BA$743</f>
        <v>0</v>
      </c>
      <c r="BB759" s="161">
        <f>((SUMIF($E$224:$E$427,$O759,BB$224:BB$427))*'Discount Factors'!BB$17)-BB$743</f>
        <v>0</v>
      </c>
      <c r="BC759" s="161">
        <f>((SUMIF($E$224:$E$427,$O759,BC$224:BC$427))*'Discount Factors'!BC$17)-BC$743</f>
        <v>0</v>
      </c>
      <c r="BD759" s="161">
        <f>((SUMIF($E$224:$E$427,$O759,BD$224:BD$427))*'Discount Factors'!BD$17)-BD$743</f>
        <v>0</v>
      </c>
      <c r="BE759" s="161">
        <f>((SUMIF($E$224:$E$427,$O759,BE$224:BE$427))*'Discount Factors'!BE$17)-BE$743</f>
        <v>0</v>
      </c>
      <c r="BF759" s="161">
        <f>((SUMIF($E$224:$E$427,$O759,BF$224:BF$427))*'Discount Factors'!BF$17)-BF$743</f>
        <v>0</v>
      </c>
      <c r="BG759" s="161">
        <f>((SUMIF($E$224:$E$427,$O759,BG$224:BG$427))*'Discount Factors'!BG$17)-BG$743</f>
        <v>0</v>
      </c>
      <c r="BH759" s="161">
        <f>((SUMIF($E$224:$E$427,$O759,BH$224:BH$427))*'Discount Factors'!BH$17)-BH$743</f>
        <v>0</v>
      </c>
      <c r="BI759" s="161">
        <f>((SUMIF($E$224:$E$427,$O759,BI$224:BI$427))*'Discount Factors'!BI$17)-BI$743</f>
        <v>0</v>
      </c>
      <c r="BJ759" s="161">
        <f>((SUMIF($E$224:$E$427,$O759,BJ$224:BJ$427))*'Discount Factors'!BJ$17)-BJ$743</f>
        <v>0</v>
      </c>
      <c r="BK759" s="161">
        <f>((SUMIF($E$224:$E$427,$O759,BK$224:BK$427))*'Discount Factors'!BK$17)-BK$743</f>
        <v>0</v>
      </c>
      <c r="BL759" s="161">
        <f>((SUMIF($E$224:$E$427,$O759,BL$224:BL$427))*'Discount Factors'!BL$17)-BL$743</f>
        <v>0</v>
      </c>
      <c r="BM759" s="161">
        <f>((SUMIF($E$224:$E$427,$O759,BM$224:BM$427))*'Discount Factors'!BM$17)-BM$743</f>
        <v>0</v>
      </c>
      <c r="BN759" s="161">
        <f>((SUMIF($E$224:$E$427,$O759,BN$224:BN$427))*'Discount Factors'!BN$17)-BN$743</f>
        <v>0</v>
      </c>
      <c r="BO759" s="161">
        <f>((SUMIF($E$224:$E$427,$O759,BO$224:BO$427))*'Discount Factors'!BO$17)-BO$743</f>
        <v>0</v>
      </c>
      <c r="BP759" s="161">
        <f>((SUMIF($E$224:$E$427,$O759,BP$224:BP$427))*'Discount Factors'!BP$17)-BP$743</f>
        <v>0</v>
      </c>
      <c r="BQ759" s="161">
        <f>((SUMIF($E$224:$E$427,$O759,BQ$224:BQ$427))*'Discount Factors'!BQ$17)-BQ$743</f>
        <v>0</v>
      </c>
      <c r="BR759" s="161">
        <f>((SUMIF($E$224:$E$427,$O759,BR$224:BR$427))*'Discount Factors'!BR$17)-BR$743</f>
        <v>0</v>
      </c>
      <c r="BS759" s="161">
        <f>((SUMIF($E$224:$E$427,$O759,BS$224:BS$427))*'Discount Factors'!BS$17)-BS$743</f>
        <v>0</v>
      </c>
      <c r="BT759" s="161">
        <f>((SUMIF($E$224:$E$427,$O759,BT$224:BT$427))*'Discount Factors'!BT$17)-BT$743</f>
        <v>0</v>
      </c>
      <c r="BU759" s="161">
        <f>((SUMIF($E$224:$E$427,$O759,BU$224:BU$427))*'Discount Factors'!BU$17)-BU$743</f>
        <v>0</v>
      </c>
      <c r="BV759" s="161">
        <f>((SUMIF($E$224:$E$427,$O759,BV$224:BV$427))*'Discount Factors'!BV$17)-BV$743</f>
        <v>0</v>
      </c>
      <c r="BW759" s="161">
        <f>((SUMIF($E$224:$E$427,$O759,BW$224:BW$427))*'Discount Factors'!BW$17)-BW$743</f>
        <v>0</v>
      </c>
      <c r="BX759" s="161">
        <f>((SUMIF($E$224:$E$427,$O759,BX$224:BX$427))*'Discount Factors'!BX$17)-BX$743</f>
        <v>0</v>
      </c>
      <c r="BY759" s="161">
        <f>((SUMIF($E$224:$E$427,$O759,BY$224:BY$427))*'Discount Factors'!BY$17)-BY$743</f>
        <v>0</v>
      </c>
      <c r="BZ759" s="161">
        <f>((SUMIF($E$224:$E$427,$O759,BZ$224:BZ$427))*'Discount Factors'!BZ$17)-BZ$743</f>
        <v>0</v>
      </c>
      <c r="CA759" s="161">
        <f>((SUMIF($E$224:$E$427,$O759,CA$224:CA$427))*'Discount Factors'!CA$17)-CA$743</f>
        <v>0</v>
      </c>
      <c r="CB759" s="161">
        <f>((SUMIF($E$224:$E$427,$O759,CB$224:CB$427))*'Discount Factors'!CB$17)-CB$743</f>
        <v>0</v>
      </c>
      <c r="CC759" s="161">
        <f>((SUMIF($E$224:$E$427,$O759,CC$224:CC$427))*'Discount Factors'!CC$17)-CC$743</f>
        <v>0</v>
      </c>
      <c r="CD759" s="161">
        <f>((SUMIF($E$224:$E$427,$O759,CD$224:CD$427))*'Discount Factors'!CD$17)-CD$743</f>
        <v>0</v>
      </c>
      <c r="CE759" s="161">
        <f>((SUMIF($E$224:$E$427,$O759,CE$224:CE$427))*'Discount Factors'!CE$17)-CE$743</f>
        <v>0</v>
      </c>
      <c r="CF759" s="161">
        <f>((SUMIF($E$224:$E$427,$O759,CF$224:CF$427))*'Discount Factors'!CF$17)-CF$743</f>
        <v>0</v>
      </c>
      <c r="CG759" s="161">
        <f>((SUMIF($E$224:$E$427,$O759,CG$224:CG$427))*'Discount Factors'!CG$17)-CG$743</f>
        <v>0</v>
      </c>
      <c r="CH759" s="161">
        <f>((SUMIF($E$224:$E$427,$O759,CH$224:CH$427))*'Discount Factors'!CH$17)-CH$743</f>
        <v>0</v>
      </c>
      <c r="CI759" s="161">
        <f>((SUMIF($E$224:$E$427,$O759,CI$224:CI$427))*'Discount Factors'!CI$17)-CI$743</f>
        <v>0</v>
      </c>
      <c r="CJ759" s="161">
        <f>((SUMIF($E$224:$E$427,$O759,CJ$224:CJ$427))*'Discount Factors'!CJ$17)-CJ$743</f>
        <v>0</v>
      </c>
      <c r="CK759" s="161">
        <f>((SUMIF($E$224:$E$427,$O759,CK$224:CK$427))*'Discount Factors'!CK$17)-CK$743</f>
        <v>0</v>
      </c>
      <c r="CL759" s="161">
        <f>((SUMIF($E$224:$E$427,$O759,CL$224:CL$427))*'Discount Factors'!CL$17)-CL$743</f>
        <v>0</v>
      </c>
      <c r="CM759" s="161">
        <f>((SUMIF($E$224:$E$427,$O759,CM$224:CM$427))*'Discount Factors'!CM$17)-CM$743</f>
        <v>0</v>
      </c>
      <c r="CN759" s="161">
        <f>((SUMIF($E$224:$E$427,$O759,CN$224:CN$427))*'Discount Factors'!CN$17)-CN$743</f>
        <v>0</v>
      </c>
      <c r="CO759" s="161">
        <f>((SUMIF($E$224:$E$427,$O759,CO$224:CO$427))*'Discount Factors'!CO$17)-CO$743</f>
        <v>0</v>
      </c>
      <c r="CP759" s="161">
        <f>((SUMIF($E$224:$E$427,$O759,CP$224:CP$427))*'Discount Factors'!CP$17)-CP$743</f>
        <v>0</v>
      </c>
    </row>
    <row r="760" spans="15:94" x14ac:dyDescent="0.3">
      <c r="P760" s="161"/>
      <c r="Q760" s="161"/>
      <c r="R760" s="161"/>
      <c r="S760" s="161"/>
      <c r="T760" s="161"/>
      <c r="U760" s="161"/>
      <c r="V760" s="161"/>
      <c r="W760" s="161"/>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s="161"/>
      <c r="AS760" s="161"/>
      <c r="AT760" s="161"/>
      <c r="AU760" s="161"/>
      <c r="AV760" s="161"/>
      <c r="AW760" s="161"/>
      <c r="AX760" s="161"/>
      <c r="AY760" s="161"/>
      <c r="AZ760" s="161"/>
      <c r="BA760" s="161"/>
      <c r="BB760" s="161"/>
      <c r="BC760" s="161"/>
      <c r="BD760" s="161"/>
      <c r="BE760" s="161"/>
      <c r="BF760" s="161"/>
      <c r="BG760" s="161"/>
      <c r="BH760" s="161"/>
      <c r="BI760" s="161"/>
      <c r="BJ760" s="161"/>
      <c r="BK760" s="161"/>
      <c r="BL760" s="161"/>
      <c r="BM760" s="161"/>
      <c r="BN760" s="161"/>
      <c r="BO760" s="161"/>
      <c r="BP760" s="161"/>
      <c r="BQ760" s="161"/>
      <c r="BR760" s="161"/>
      <c r="BS760" s="161"/>
      <c r="BT760" s="161"/>
      <c r="BU760" s="161"/>
      <c r="BV760" s="161"/>
      <c r="BW760" s="161"/>
      <c r="BX760" s="161"/>
      <c r="BY760" s="161"/>
      <c r="BZ760" s="161"/>
      <c r="CA760" s="161"/>
      <c r="CB760" s="161"/>
      <c r="CC760" s="161"/>
      <c r="CD760" s="161"/>
      <c r="CE760" s="161"/>
      <c r="CF760" s="161"/>
      <c r="CG760" s="161"/>
      <c r="CH760" s="161"/>
      <c r="CI760" s="161"/>
      <c r="CJ760" s="161"/>
      <c r="CK760" s="161"/>
      <c r="CL760" s="161"/>
      <c r="CM760" s="161"/>
      <c r="CN760" s="161"/>
      <c r="CO760" s="161"/>
      <c r="CP760" s="161"/>
    </row>
    <row r="761" spans="15:94" x14ac:dyDescent="0.3">
      <c r="P761" s="161"/>
      <c r="Q761" s="161"/>
      <c r="R761" s="161"/>
      <c r="S761" s="161"/>
      <c r="T761" s="161"/>
      <c r="U761" s="161"/>
      <c r="V761" s="161"/>
      <c r="W761" s="161"/>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s="161"/>
      <c r="AS761" s="161"/>
      <c r="AT761" s="161"/>
      <c r="AU761" s="161"/>
      <c r="AV761" s="161"/>
      <c r="AW761" s="161"/>
      <c r="AX761" s="161"/>
      <c r="AY761" s="161"/>
      <c r="AZ761" s="161"/>
      <c r="BA761" s="161"/>
      <c r="BB761" s="161"/>
      <c r="BC761" s="161"/>
      <c r="BD761" s="161"/>
      <c r="BE761" s="161"/>
      <c r="BF761" s="161"/>
      <c r="BG761" s="161"/>
      <c r="BH761" s="161"/>
      <c r="BI761" s="161"/>
      <c r="BJ761" s="161"/>
      <c r="BK761" s="161"/>
      <c r="BL761" s="161"/>
      <c r="BM761" s="161"/>
      <c r="BN761" s="161"/>
      <c r="BO761" s="161"/>
      <c r="BP761" s="161"/>
      <c r="BQ761" s="161"/>
      <c r="BR761" s="161"/>
      <c r="BS761" s="161"/>
      <c r="BT761" s="161"/>
      <c r="BU761" s="161"/>
      <c r="BV761" s="161"/>
      <c r="BW761" s="161"/>
      <c r="BX761" s="161"/>
      <c r="BY761" s="161"/>
      <c r="BZ761" s="161"/>
      <c r="CA761" s="161"/>
      <c r="CB761" s="161"/>
      <c r="CC761" s="161"/>
      <c r="CD761" s="161"/>
      <c r="CE761" s="161"/>
      <c r="CF761" s="161"/>
      <c r="CG761" s="161"/>
      <c r="CH761" s="161"/>
      <c r="CI761" s="161"/>
      <c r="CJ761" s="161"/>
      <c r="CK761" s="161"/>
      <c r="CL761" s="161"/>
      <c r="CM761" s="161"/>
      <c r="CN761" s="161"/>
      <c r="CO761" s="161"/>
      <c r="CP761" s="161"/>
    </row>
    <row r="762" spans="15:94" x14ac:dyDescent="0.3">
      <c r="P762" s="161"/>
      <c r="Q762" s="161"/>
      <c r="R762" s="161"/>
      <c r="S762" s="161"/>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c r="AS762" s="161"/>
      <c r="AT762" s="161"/>
      <c r="AU762" s="161"/>
      <c r="AV762" s="161"/>
      <c r="AW762" s="161"/>
      <c r="AX762" s="161"/>
      <c r="AY762" s="161"/>
      <c r="AZ762" s="161"/>
      <c r="BA762" s="161"/>
      <c r="BB762" s="161"/>
      <c r="BC762" s="161"/>
      <c r="BD762" s="161"/>
      <c r="BE762" s="161"/>
      <c r="BF762" s="161"/>
      <c r="BG762" s="161"/>
      <c r="BH762" s="161"/>
      <c r="BI762" s="161"/>
      <c r="BJ762" s="161"/>
      <c r="BK762" s="161"/>
      <c r="BL762" s="161"/>
      <c r="BM762" s="161"/>
      <c r="BN762" s="161"/>
      <c r="BO762" s="161"/>
      <c r="BP762" s="161"/>
      <c r="BQ762" s="161"/>
      <c r="BR762" s="161"/>
      <c r="BS762" s="161"/>
      <c r="BT762" s="161"/>
      <c r="BU762" s="161"/>
      <c r="BV762" s="161"/>
      <c r="BW762" s="161"/>
      <c r="BX762" s="161"/>
      <c r="BY762" s="161"/>
      <c r="BZ762" s="161"/>
      <c r="CA762" s="161"/>
      <c r="CB762" s="161"/>
      <c r="CC762" s="161"/>
      <c r="CD762" s="161"/>
      <c r="CE762" s="161"/>
      <c r="CF762" s="161"/>
      <c r="CG762" s="161"/>
      <c r="CH762" s="161"/>
      <c r="CI762" s="161"/>
      <c r="CJ762" s="161"/>
      <c r="CK762" s="161"/>
      <c r="CL762" s="161"/>
      <c r="CM762" s="161"/>
      <c r="CN762" s="161"/>
      <c r="CO762" s="161"/>
      <c r="CP762" s="161"/>
    </row>
    <row r="763" spans="15:94" x14ac:dyDescent="0.3">
      <c r="O763" s="2" t="str">
        <f>Lists!$B$9</f>
        <v>Option 5</v>
      </c>
      <c r="P763" s="161">
        <f>((SUMIF($E$224:$E$427,$O763,P$224:P$427))*'Discount Factors'!P$17)-P$743</f>
        <v>0</v>
      </c>
      <c r="Q763" s="161">
        <f>((SUMIF($E$224:$E$427,$O763,Q$224:Q$427))*'Discount Factors'!Q$17)-Q$743</f>
        <v>0</v>
      </c>
      <c r="R763" s="161">
        <f>((SUMIF($E$224:$E$427,$O763,R$224:R$427))*'Discount Factors'!R$17)-R$743</f>
        <v>0</v>
      </c>
      <c r="S763" s="161">
        <f>((SUMIF($E$224:$E$427,$O763,S$224:S$427))*'Discount Factors'!S$17)-S$743</f>
        <v>0</v>
      </c>
      <c r="T763" s="161">
        <f>((SUMIF($E$224:$E$427,$O763,T$224:T$427))*'Discount Factors'!T$17)-T$743</f>
        <v>0</v>
      </c>
      <c r="U763" s="161">
        <f>((SUMIF($E$224:$E$427,$O763,U$224:U$427))*'Discount Factors'!U$17)-U$743</f>
        <v>0</v>
      </c>
      <c r="V763" s="161">
        <f>((SUMIF($E$224:$E$427,$O763,V$224:V$427))*'Discount Factors'!V$17)-V$743</f>
        <v>0</v>
      </c>
      <c r="W763" s="161">
        <f>((SUMIF($E$224:$E$427,$O763,W$224:W$427))*'Discount Factors'!W$17)-W$743</f>
        <v>0</v>
      </c>
      <c r="X763" s="161">
        <f>((SUMIF($E$224:$E$427,$O763,X$224:X$427))*'Discount Factors'!X$17)-X$743</f>
        <v>0</v>
      </c>
      <c r="Y763" s="161">
        <f>((SUMIF($E$224:$E$427,$O763,Y$224:Y$427))*'Discount Factors'!Y$17)-Y$743</f>
        <v>0</v>
      </c>
      <c r="Z763" s="161">
        <f>((SUMIF($E$224:$E$427,$O763,Z$224:Z$427))*'Discount Factors'!Z$17)-Z$743</f>
        <v>0</v>
      </c>
      <c r="AA763" s="161">
        <f>((SUMIF($E$224:$E$427,$O763,AA$224:AA$427))*'Discount Factors'!AA$17)-AA$743</f>
        <v>0</v>
      </c>
      <c r="AB763" s="161">
        <f>((SUMIF($E$224:$E$427,$O763,AB$224:AB$427))*'Discount Factors'!AB$17)-AB$743</f>
        <v>0</v>
      </c>
      <c r="AC763" s="161">
        <f>((SUMIF($E$224:$E$427,$O763,AC$224:AC$427))*'Discount Factors'!AC$17)-AC$743</f>
        <v>0</v>
      </c>
      <c r="AD763" s="161">
        <f>((SUMIF($E$224:$E$427,$O763,AD$224:AD$427))*'Discount Factors'!AD$17)-AD$743</f>
        <v>0</v>
      </c>
      <c r="AE763" s="161">
        <f>((SUMIF($E$224:$E$427,$O763,AE$224:AE$427))*'Discount Factors'!AE$17)-AE$743</f>
        <v>0</v>
      </c>
      <c r="AF763" s="161">
        <f>((SUMIF($E$224:$E$427,$O763,AF$224:AF$427))*'Discount Factors'!AF$17)-AF$743</f>
        <v>0</v>
      </c>
      <c r="AG763" s="161">
        <f>((SUMIF($E$224:$E$427,$O763,AG$224:AG$427))*'Discount Factors'!AG$17)-AG$743</f>
        <v>0</v>
      </c>
      <c r="AH763" s="161">
        <f>((SUMIF($E$224:$E$427,$O763,AH$224:AH$427))*'Discount Factors'!AH$17)-AH$743</f>
        <v>0</v>
      </c>
      <c r="AI763" s="161">
        <f>((SUMIF($E$224:$E$427,$O763,AI$224:AI$427))*'Discount Factors'!AI$17)-AI$743</f>
        <v>0</v>
      </c>
      <c r="AJ763" s="161">
        <f>((SUMIF($E$224:$E$427,$O763,AJ$224:AJ$427))*'Discount Factors'!AJ$17)-AJ$743</f>
        <v>0</v>
      </c>
      <c r="AK763" s="161">
        <f>((SUMIF($E$224:$E$427,$O763,AK$224:AK$427))*'Discount Factors'!AK$17)-AK$743</f>
        <v>0</v>
      </c>
      <c r="AL763" s="161">
        <f>((SUMIF($E$224:$E$427,$O763,AL$224:AL$427))*'Discount Factors'!AL$17)-AL$743</f>
        <v>0</v>
      </c>
      <c r="AM763" s="161">
        <f>((SUMIF($E$224:$E$427,$O763,AM$224:AM$427))*'Discount Factors'!AM$17)-AM$743</f>
        <v>0</v>
      </c>
      <c r="AN763" s="161">
        <f>((SUMIF($E$224:$E$427,$O763,AN$224:AN$427))*'Discount Factors'!AN$17)-AN$743</f>
        <v>0</v>
      </c>
      <c r="AO763" s="161">
        <f>((SUMIF($E$224:$E$427,$O763,AO$224:AO$427))*'Discount Factors'!AO$17)-AO$743</f>
        <v>0</v>
      </c>
      <c r="AP763" s="161">
        <f>((SUMIF($E$224:$E$427,$O763,AP$224:AP$427))*'Discount Factors'!AP$17)-AP$743</f>
        <v>0</v>
      </c>
      <c r="AQ763" s="161">
        <f>((SUMIF($E$224:$E$427,$O763,AQ$224:AQ$427))*'Discount Factors'!AQ$17)-AQ$743</f>
        <v>0</v>
      </c>
      <c r="AR763" s="161">
        <f>((SUMIF($E$224:$E$427,$O763,AR$224:AR$427))*'Discount Factors'!AR$17)-AR$743</f>
        <v>0</v>
      </c>
      <c r="AS763" s="161">
        <f>((SUMIF($E$224:$E$427,$O763,AS$224:AS$427))*'Discount Factors'!AS$17)-AS$743</f>
        <v>0</v>
      </c>
      <c r="AT763" s="161">
        <f>((SUMIF($E$224:$E$427,$O763,AT$224:AT$427))*'Discount Factors'!AT$17)-AT$743</f>
        <v>0</v>
      </c>
      <c r="AU763" s="161">
        <f>((SUMIF($E$224:$E$427,$O763,AU$224:AU$427))*'Discount Factors'!AU$17)-AU$743</f>
        <v>0</v>
      </c>
      <c r="AV763" s="161">
        <f>((SUMIF($E$224:$E$427,$O763,AV$224:AV$427))*'Discount Factors'!AV$17)-AV$743</f>
        <v>0</v>
      </c>
      <c r="AW763" s="161">
        <f>((SUMIF($E$224:$E$427,$O763,AW$224:AW$427))*'Discount Factors'!AW$17)-AW$743</f>
        <v>0</v>
      </c>
      <c r="AX763" s="161">
        <f>((SUMIF($E$224:$E$427,$O763,AX$224:AX$427))*'Discount Factors'!AX$17)-AX$743</f>
        <v>0</v>
      </c>
      <c r="AY763" s="161">
        <f>((SUMIF($E$224:$E$427,$O763,AY$224:AY$427))*'Discount Factors'!AY$17)-AY$743</f>
        <v>0</v>
      </c>
      <c r="AZ763" s="161">
        <f>((SUMIF($E$224:$E$427,$O763,AZ$224:AZ$427))*'Discount Factors'!AZ$17)-AZ$743</f>
        <v>0</v>
      </c>
      <c r="BA763" s="161">
        <f>((SUMIF($E$224:$E$427,$O763,BA$224:BA$427))*'Discount Factors'!BA$17)-BA$743</f>
        <v>0</v>
      </c>
      <c r="BB763" s="161">
        <f>((SUMIF($E$224:$E$427,$O763,BB$224:BB$427))*'Discount Factors'!BB$17)-BB$743</f>
        <v>0</v>
      </c>
      <c r="BC763" s="161">
        <f>((SUMIF($E$224:$E$427,$O763,BC$224:BC$427))*'Discount Factors'!BC$17)-BC$743</f>
        <v>0</v>
      </c>
      <c r="BD763" s="161">
        <f>((SUMIF($E$224:$E$427,$O763,BD$224:BD$427))*'Discount Factors'!BD$17)-BD$743</f>
        <v>0</v>
      </c>
      <c r="BE763" s="161">
        <f>((SUMIF($E$224:$E$427,$O763,BE$224:BE$427))*'Discount Factors'!BE$17)-BE$743</f>
        <v>0</v>
      </c>
      <c r="BF763" s="161">
        <f>((SUMIF($E$224:$E$427,$O763,BF$224:BF$427))*'Discount Factors'!BF$17)-BF$743</f>
        <v>0</v>
      </c>
      <c r="BG763" s="161">
        <f>((SUMIF($E$224:$E$427,$O763,BG$224:BG$427))*'Discount Factors'!BG$17)-BG$743</f>
        <v>0</v>
      </c>
      <c r="BH763" s="161">
        <f>((SUMIF($E$224:$E$427,$O763,BH$224:BH$427))*'Discount Factors'!BH$17)-BH$743</f>
        <v>0</v>
      </c>
      <c r="BI763" s="161">
        <f>((SUMIF($E$224:$E$427,$O763,BI$224:BI$427))*'Discount Factors'!BI$17)-BI$743</f>
        <v>0</v>
      </c>
      <c r="BJ763" s="161">
        <f>((SUMIF($E$224:$E$427,$O763,BJ$224:BJ$427))*'Discount Factors'!BJ$17)-BJ$743</f>
        <v>0</v>
      </c>
      <c r="BK763" s="161">
        <f>((SUMIF($E$224:$E$427,$O763,BK$224:BK$427))*'Discount Factors'!BK$17)-BK$743</f>
        <v>0</v>
      </c>
      <c r="BL763" s="161">
        <f>((SUMIF($E$224:$E$427,$O763,BL$224:BL$427))*'Discount Factors'!BL$17)-BL$743</f>
        <v>0</v>
      </c>
      <c r="BM763" s="161">
        <f>((SUMIF($E$224:$E$427,$O763,BM$224:BM$427))*'Discount Factors'!BM$17)-BM$743</f>
        <v>0</v>
      </c>
      <c r="BN763" s="161">
        <f>((SUMIF($E$224:$E$427,$O763,BN$224:BN$427))*'Discount Factors'!BN$17)-BN$743</f>
        <v>0</v>
      </c>
      <c r="BO763" s="161">
        <f>((SUMIF($E$224:$E$427,$O763,BO$224:BO$427))*'Discount Factors'!BO$17)-BO$743</f>
        <v>0</v>
      </c>
      <c r="BP763" s="161">
        <f>((SUMIF($E$224:$E$427,$O763,BP$224:BP$427))*'Discount Factors'!BP$17)-BP$743</f>
        <v>0</v>
      </c>
      <c r="BQ763" s="161">
        <f>((SUMIF($E$224:$E$427,$O763,BQ$224:BQ$427))*'Discount Factors'!BQ$17)-BQ$743</f>
        <v>0</v>
      </c>
      <c r="BR763" s="161">
        <f>((SUMIF($E$224:$E$427,$O763,BR$224:BR$427))*'Discount Factors'!BR$17)-BR$743</f>
        <v>0</v>
      </c>
      <c r="BS763" s="161">
        <f>((SUMIF($E$224:$E$427,$O763,BS$224:BS$427))*'Discount Factors'!BS$17)-BS$743</f>
        <v>0</v>
      </c>
      <c r="BT763" s="161">
        <f>((SUMIF($E$224:$E$427,$O763,BT$224:BT$427))*'Discount Factors'!BT$17)-BT$743</f>
        <v>0</v>
      </c>
      <c r="BU763" s="161">
        <f>((SUMIF($E$224:$E$427,$O763,BU$224:BU$427))*'Discount Factors'!BU$17)-BU$743</f>
        <v>0</v>
      </c>
      <c r="BV763" s="161">
        <f>((SUMIF($E$224:$E$427,$O763,BV$224:BV$427))*'Discount Factors'!BV$17)-BV$743</f>
        <v>0</v>
      </c>
      <c r="BW763" s="161">
        <f>((SUMIF($E$224:$E$427,$O763,BW$224:BW$427))*'Discount Factors'!BW$17)-BW$743</f>
        <v>0</v>
      </c>
      <c r="BX763" s="161">
        <f>((SUMIF($E$224:$E$427,$O763,BX$224:BX$427))*'Discount Factors'!BX$17)-BX$743</f>
        <v>0</v>
      </c>
      <c r="BY763" s="161">
        <f>((SUMIF($E$224:$E$427,$O763,BY$224:BY$427))*'Discount Factors'!BY$17)-BY$743</f>
        <v>0</v>
      </c>
      <c r="BZ763" s="161">
        <f>((SUMIF($E$224:$E$427,$O763,BZ$224:BZ$427))*'Discount Factors'!BZ$17)-BZ$743</f>
        <v>0</v>
      </c>
      <c r="CA763" s="161">
        <f>((SUMIF($E$224:$E$427,$O763,CA$224:CA$427))*'Discount Factors'!CA$17)-CA$743</f>
        <v>0</v>
      </c>
      <c r="CB763" s="161">
        <f>((SUMIF($E$224:$E$427,$O763,CB$224:CB$427))*'Discount Factors'!CB$17)-CB$743</f>
        <v>0</v>
      </c>
      <c r="CC763" s="161">
        <f>((SUMIF($E$224:$E$427,$O763,CC$224:CC$427))*'Discount Factors'!CC$17)-CC$743</f>
        <v>0</v>
      </c>
      <c r="CD763" s="161">
        <f>((SUMIF($E$224:$E$427,$O763,CD$224:CD$427))*'Discount Factors'!CD$17)-CD$743</f>
        <v>0</v>
      </c>
      <c r="CE763" s="161">
        <f>((SUMIF($E$224:$E$427,$O763,CE$224:CE$427))*'Discount Factors'!CE$17)-CE$743</f>
        <v>0</v>
      </c>
      <c r="CF763" s="161">
        <f>((SUMIF($E$224:$E$427,$O763,CF$224:CF$427))*'Discount Factors'!CF$17)-CF$743</f>
        <v>0</v>
      </c>
      <c r="CG763" s="161">
        <f>((SUMIF($E$224:$E$427,$O763,CG$224:CG$427))*'Discount Factors'!CG$17)-CG$743</f>
        <v>0</v>
      </c>
      <c r="CH763" s="161">
        <f>((SUMIF($E$224:$E$427,$O763,CH$224:CH$427))*'Discount Factors'!CH$17)-CH$743</f>
        <v>0</v>
      </c>
      <c r="CI763" s="161">
        <f>((SUMIF($E$224:$E$427,$O763,CI$224:CI$427))*'Discount Factors'!CI$17)-CI$743</f>
        <v>0</v>
      </c>
      <c r="CJ763" s="161">
        <f>((SUMIF($E$224:$E$427,$O763,CJ$224:CJ$427))*'Discount Factors'!CJ$17)-CJ$743</f>
        <v>0</v>
      </c>
      <c r="CK763" s="161">
        <f>((SUMIF($E$224:$E$427,$O763,CK$224:CK$427))*'Discount Factors'!CK$17)-CK$743</f>
        <v>0</v>
      </c>
      <c r="CL763" s="161">
        <f>((SUMIF($E$224:$E$427,$O763,CL$224:CL$427))*'Discount Factors'!CL$17)-CL$743</f>
        <v>0</v>
      </c>
      <c r="CM763" s="161">
        <f>((SUMIF($E$224:$E$427,$O763,CM$224:CM$427))*'Discount Factors'!CM$17)-CM$743</f>
        <v>0</v>
      </c>
      <c r="CN763" s="161">
        <f>((SUMIF($E$224:$E$427,$O763,CN$224:CN$427))*'Discount Factors'!CN$17)-CN$743</f>
        <v>0</v>
      </c>
      <c r="CO763" s="161">
        <f>((SUMIF($E$224:$E$427,$O763,CO$224:CO$427))*'Discount Factors'!CO$17)-CO$743</f>
        <v>0</v>
      </c>
      <c r="CP763" s="161">
        <f>((SUMIF($E$224:$E$427,$O763,CP$224:CP$427))*'Discount Factors'!CP$17)-CP$743</f>
        <v>0</v>
      </c>
    </row>
    <row r="764" spans="15:94" x14ac:dyDescent="0.3">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c r="AS764" s="161"/>
      <c r="AT764" s="161"/>
      <c r="AU764" s="161"/>
      <c r="AV764" s="161"/>
      <c r="AW764" s="161"/>
      <c r="AX764" s="161"/>
      <c r="AY764" s="161"/>
      <c r="AZ764" s="161"/>
      <c r="BA764" s="161"/>
      <c r="BB764" s="161"/>
      <c r="BC764" s="161"/>
      <c r="BD764" s="161"/>
      <c r="BE764" s="161"/>
      <c r="BF764" s="161"/>
      <c r="BG764" s="161"/>
      <c r="BH764" s="161"/>
      <c r="BI764" s="161"/>
      <c r="BJ764" s="161"/>
      <c r="BK764" s="161"/>
      <c r="BL764" s="161"/>
      <c r="BM764" s="161"/>
      <c r="BN764" s="161"/>
      <c r="BO764" s="161"/>
      <c r="BP764" s="161"/>
      <c r="BQ764" s="161"/>
      <c r="BR764" s="161"/>
      <c r="BS764" s="161"/>
      <c r="BT764" s="161"/>
      <c r="BU764" s="161"/>
      <c r="BV764" s="161"/>
      <c r="BW764" s="161"/>
      <c r="BX764" s="161"/>
      <c r="BY764" s="161"/>
      <c r="BZ764" s="161"/>
      <c r="CA764" s="161"/>
      <c r="CB764" s="161"/>
      <c r="CC764" s="161"/>
      <c r="CD764" s="161"/>
      <c r="CE764" s="161"/>
      <c r="CF764" s="161"/>
      <c r="CG764" s="161"/>
      <c r="CH764" s="161"/>
      <c r="CI764" s="161"/>
      <c r="CJ764" s="161"/>
      <c r="CK764" s="161"/>
      <c r="CL764" s="161"/>
      <c r="CM764" s="161"/>
      <c r="CN764" s="161"/>
      <c r="CO764" s="161"/>
      <c r="CP764" s="161"/>
    </row>
    <row r="765" spans="15:94" x14ac:dyDescent="0.3">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c r="AS765" s="161"/>
      <c r="AT765" s="161"/>
      <c r="AU765" s="161"/>
      <c r="AV765" s="161"/>
      <c r="AW765" s="161"/>
      <c r="AX765" s="161"/>
      <c r="AY765" s="161"/>
      <c r="AZ765" s="161"/>
      <c r="BA765" s="161"/>
      <c r="BB765" s="161"/>
      <c r="BC765" s="161"/>
      <c r="BD765" s="161"/>
      <c r="BE765" s="161"/>
      <c r="BF765" s="161"/>
      <c r="BG765" s="161"/>
      <c r="BH765" s="161"/>
      <c r="BI765" s="161"/>
      <c r="BJ765" s="161"/>
      <c r="BK765" s="161"/>
      <c r="BL765" s="161"/>
      <c r="BM765" s="161"/>
      <c r="BN765" s="161"/>
      <c r="BO765" s="161"/>
      <c r="BP765" s="161"/>
      <c r="BQ765" s="161"/>
      <c r="BR765" s="161"/>
      <c r="BS765" s="161"/>
      <c r="BT765" s="161"/>
      <c r="BU765" s="161"/>
      <c r="BV765" s="161"/>
      <c r="BW765" s="161"/>
      <c r="BX765" s="161"/>
      <c r="BY765" s="161"/>
      <c r="BZ765" s="161"/>
      <c r="CA765" s="161"/>
      <c r="CB765" s="161"/>
      <c r="CC765" s="161"/>
      <c r="CD765" s="161"/>
      <c r="CE765" s="161"/>
      <c r="CF765" s="161"/>
      <c r="CG765" s="161"/>
      <c r="CH765" s="161"/>
      <c r="CI765" s="161"/>
      <c r="CJ765" s="161"/>
      <c r="CK765" s="161"/>
      <c r="CL765" s="161"/>
      <c r="CM765" s="161"/>
      <c r="CN765" s="161"/>
      <c r="CO765" s="161"/>
      <c r="CP765" s="161"/>
    </row>
    <row r="766" spans="15:94" x14ac:dyDescent="0.3">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c r="AS766" s="161"/>
      <c r="AT766" s="161"/>
      <c r="AU766" s="161"/>
      <c r="AV766" s="161"/>
      <c r="AW766" s="161"/>
      <c r="AX766" s="161"/>
      <c r="AY766" s="161"/>
      <c r="AZ766" s="161"/>
      <c r="BA766" s="161"/>
      <c r="BB766" s="161"/>
      <c r="BC766" s="161"/>
      <c r="BD766" s="161"/>
      <c r="BE766" s="161"/>
      <c r="BF766" s="161"/>
      <c r="BG766" s="161"/>
      <c r="BH766" s="161"/>
      <c r="BI766" s="161"/>
      <c r="BJ766" s="161"/>
      <c r="BK766" s="161"/>
      <c r="BL766" s="161"/>
      <c r="BM766" s="161"/>
      <c r="BN766" s="161"/>
      <c r="BO766" s="161"/>
      <c r="BP766" s="161"/>
      <c r="BQ766" s="161"/>
      <c r="BR766" s="161"/>
      <c r="BS766" s="161"/>
      <c r="BT766" s="161"/>
      <c r="BU766" s="161"/>
      <c r="BV766" s="161"/>
      <c r="BW766" s="161"/>
      <c r="BX766" s="161"/>
      <c r="BY766" s="161"/>
      <c r="BZ766" s="161"/>
      <c r="CA766" s="161"/>
      <c r="CB766" s="161"/>
      <c r="CC766" s="161"/>
      <c r="CD766" s="161"/>
      <c r="CE766" s="161"/>
      <c r="CF766" s="161"/>
      <c r="CG766" s="161"/>
      <c r="CH766" s="161"/>
      <c r="CI766" s="161"/>
      <c r="CJ766" s="161"/>
      <c r="CK766" s="161"/>
      <c r="CL766" s="161"/>
      <c r="CM766" s="161"/>
      <c r="CN766" s="161"/>
      <c r="CO766" s="161"/>
      <c r="CP766" s="161"/>
    </row>
    <row r="767" spans="15:94" x14ac:dyDescent="0.3">
      <c r="O767" s="2" t="str">
        <f>Lists!$B$10</f>
        <v>Option 6</v>
      </c>
      <c r="P767" s="161">
        <f>((SUMIF($E$224:$E$427,$O767,P$224:P$427))*'Discount Factors'!P$17)-P$743</f>
        <v>0</v>
      </c>
      <c r="Q767" s="161">
        <f>((SUMIF($E$224:$E$427,$O767,Q$224:Q$427))*'Discount Factors'!Q$17)-Q$743</f>
        <v>0</v>
      </c>
      <c r="R767" s="161">
        <f>((SUMIF($E$224:$E$427,$O767,R$224:R$427))*'Discount Factors'!R$17)-R$743</f>
        <v>0</v>
      </c>
      <c r="S767" s="161">
        <f>((SUMIF($E$224:$E$427,$O767,S$224:S$427))*'Discount Factors'!S$17)-S$743</f>
        <v>0</v>
      </c>
      <c r="T767" s="161">
        <f>((SUMIF($E$224:$E$427,$O767,T$224:T$427))*'Discount Factors'!T$17)-T$743</f>
        <v>0</v>
      </c>
      <c r="U767" s="161">
        <f>((SUMIF($E$224:$E$427,$O767,U$224:U$427))*'Discount Factors'!U$17)-U$743</f>
        <v>0</v>
      </c>
      <c r="V767" s="161">
        <f>((SUMIF($E$224:$E$427,$O767,V$224:V$427))*'Discount Factors'!V$17)-V$743</f>
        <v>0</v>
      </c>
      <c r="W767" s="161">
        <f>((SUMIF($E$224:$E$427,$O767,W$224:W$427))*'Discount Factors'!W$17)-W$743</f>
        <v>0</v>
      </c>
      <c r="X767" s="161">
        <f>((SUMIF($E$224:$E$427,$O767,X$224:X$427))*'Discount Factors'!X$17)-X$743</f>
        <v>0</v>
      </c>
      <c r="Y767" s="161">
        <f>((SUMIF($E$224:$E$427,$O767,Y$224:Y$427))*'Discount Factors'!Y$17)-Y$743</f>
        <v>0</v>
      </c>
      <c r="Z767" s="161">
        <f>((SUMIF($E$224:$E$427,$O767,Z$224:Z$427))*'Discount Factors'!Z$17)-Z$743</f>
        <v>0</v>
      </c>
      <c r="AA767" s="161">
        <f>((SUMIF($E$224:$E$427,$O767,AA$224:AA$427))*'Discount Factors'!AA$17)-AA$743</f>
        <v>0</v>
      </c>
      <c r="AB767" s="161">
        <f>((SUMIF($E$224:$E$427,$O767,AB$224:AB$427))*'Discount Factors'!AB$17)-AB$743</f>
        <v>0</v>
      </c>
      <c r="AC767" s="161">
        <f>((SUMIF($E$224:$E$427,$O767,AC$224:AC$427))*'Discount Factors'!AC$17)-AC$743</f>
        <v>0</v>
      </c>
      <c r="AD767" s="161">
        <f>((SUMIF($E$224:$E$427,$O767,AD$224:AD$427))*'Discount Factors'!AD$17)-AD$743</f>
        <v>0</v>
      </c>
      <c r="AE767" s="161">
        <f>((SUMIF($E$224:$E$427,$O767,AE$224:AE$427))*'Discount Factors'!AE$17)-AE$743</f>
        <v>0</v>
      </c>
      <c r="AF767" s="161">
        <f>((SUMIF($E$224:$E$427,$O767,AF$224:AF$427))*'Discount Factors'!AF$17)-AF$743</f>
        <v>0</v>
      </c>
      <c r="AG767" s="161">
        <f>((SUMIF($E$224:$E$427,$O767,AG$224:AG$427))*'Discount Factors'!AG$17)-AG$743</f>
        <v>0</v>
      </c>
      <c r="AH767" s="161">
        <f>((SUMIF($E$224:$E$427,$O767,AH$224:AH$427))*'Discount Factors'!AH$17)-AH$743</f>
        <v>0</v>
      </c>
      <c r="AI767" s="161">
        <f>((SUMIF($E$224:$E$427,$O767,AI$224:AI$427))*'Discount Factors'!AI$17)-AI$743</f>
        <v>0</v>
      </c>
      <c r="AJ767" s="161">
        <f>((SUMIF($E$224:$E$427,$O767,AJ$224:AJ$427))*'Discount Factors'!AJ$17)-AJ$743</f>
        <v>0</v>
      </c>
      <c r="AK767" s="161">
        <f>((SUMIF($E$224:$E$427,$O767,AK$224:AK$427))*'Discount Factors'!AK$17)-AK$743</f>
        <v>0</v>
      </c>
      <c r="AL767" s="161">
        <f>((SUMIF($E$224:$E$427,$O767,AL$224:AL$427))*'Discount Factors'!AL$17)-AL$743</f>
        <v>0</v>
      </c>
      <c r="AM767" s="161">
        <f>((SUMIF($E$224:$E$427,$O767,AM$224:AM$427))*'Discount Factors'!AM$17)-AM$743</f>
        <v>0</v>
      </c>
      <c r="AN767" s="161">
        <f>((SUMIF($E$224:$E$427,$O767,AN$224:AN$427))*'Discount Factors'!AN$17)-AN$743</f>
        <v>0</v>
      </c>
      <c r="AO767" s="161">
        <f>((SUMIF($E$224:$E$427,$O767,AO$224:AO$427))*'Discount Factors'!AO$17)-AO$743</f>
        <v>0</v>
      </c>
      <c r="AP767" s="161">
        <f>((SUMIF($E$224:$E$427,$O767,AP$224:AP$427))*'Discount Factors'!AP$17)-AP$743</f>
        <v>0</v>
      </c>
      <c r="AQ767" s="161">
        <f>((SUMIF($E$224:$E$427,$O767,AQ$224:AQ$427))*'Discount Factors'!AQ$17)-AQ$743</f>
        <v>0</v>
      </c>
      <c r="AR767" s="161">
        <f>((SUMIF($E$224:$E$427,$O767,AR$224:AR$427))*'Discount Factors'!AR$17)-AR$743</f>
        <v>0</v>
      </c>
      <c r="AS767" s="161">
        <f>((SUMIF($E$224:$E$427,$O767,AS$224:AS$427))*'Discount Factors'!AS$17)-AS$743</f>
        <v>0</v>
      </c>
      <c r="AT767" s="161">
        <f>((SUMIF($E$224:$E$427,$O767,AT$224:AT$427))*'Discount Factors'!AT$17)-AT$743</f>
        <v>0</v>
      </c>
      <c r="AU767" s="161">
        <f>((SUMIF($E$224:$E$427,$O767,AU$224:AU$427))*'Discount Factors'!AU$17)-AU$743</f>
        <v>0</v>
      </c>
      <c r="AV767" s="161">
        <f>((SUMIF($E$224:$E$427,$O767,AV$224:AV$427))*'Discount Factors'!AV$17)-AV$743</f>
        <v>0</v>
      </c>
      <c r="AW767" s="161">
        <f>((SUMIF($E$224:$E$427,$O767,AW$224:AW$427))*'Discount Factors'!AW$17)-AW$743</f>
        <v>0</v>
      </c>
      <c r="AX767" s="161">
        <f>((SUMIF($E$224:$E$427,$O767,AX$224:AX$427))*'Discount Factors'!AX$17)-AX$743</f>
        <v>0</v>
      </c>
      <c r="AY767" s="161">
        <f>((SUMIF($E$224:$E$427,$O767,AY$224:AY$427))*'Discount Factors'!AY$17)-AY$743</f>
        <v>0</v>
      </c>
      <c r="AZ767" s="161">
        <f>((SUMIF($E$224:$E$427,$O767,AZ$224:AZ$427))*'Discount Factors'!AZ$17)-AZ$743</f>
        <v>0</v>
      </c>
      <c r="BA767" s="161">
        <f>((SUMIF($E$224:$E$427,$O767,BA$224:BA$427))*'Discount Factors'!BA$17)-BA$743</f>
        <v>0</v>
      </c>
      <c r="BB767" s="161">
        <f>((SUMIF($E$224:$E$427,$O767,BB$224:BB$427))*'Discount Factors'!BB$17)-BB$743</f>
        <v>0</v>
      </c>
      <c r="BC767" s="161">
        <f>((SUMIF($E$224:$E$427,$O767,BC$224:BC$427))*'Discount Factors'!BC$17)-BC$743</f>
        <v>0</v>
      </c>
      <c r="BD767" s="161">
        <f>((SUMIF($E$224:$E$427,$O767,BD$224:BD$427))*'Discount Factors'!BD$17)-BD$743</f>
        <v>0</v>
      </c>
      <c r="BE767" s="161">
        <f>((SUMIF($E$224:$E$427,$O767,BE$224:BE$427))*'Discount Factors'!BE$17)-BE$743</f>
        <v>0</v>
      </c>
      <c r="BF767" s="161">
        <f>((SUMIF($E$224:$E$427,$O767,BF$224:BF$427))*'Discount Factors'!BF$17)-BF$743</f>
        <v>0</v>
      </c>
      <c r="BG767" s="161">
        <f>((SUMIF($E$224:$E$427,$O767,BG$224:BG$427))*'Discount Factors'!BG$17)-BG$743</f>
        <v>0</v>
      </c>
      <c r="BH767" s="161">
        <f>((SUMIF($E$224:$E$427,$O767,BH$224:BH$427))*'Discount Factors'!BH$17)-BH$743</f>
        <v>0</v>
      </c>
      <c r="BI767" s="161">
        <f>((SUMIF($E$224:$E$427,$O767,BI$224:BI$427))*'Discount Factors'!BI$17)-BI$743</f>
        <v>0</v>
      </c>
      <c r="BJ767" s="161">
        <f>((SUMIF($E$224:$E$427,$O767,BJ$224:BJ$427))*'Discount Factors'!BJ$17)-BJ$743</f>
        <v>0</v>
      </c>
      <c r="BK767" s="161">
        <f>((SUMIF($E$224:$E$427,$O767,BK$224:BK$427))*'Discount Factors'!BK$17)-BK$743</f>
        <v>0</v>
      </c>
      <c r="BL767" s="161">
        <f>((SUMIF($E$224:$E$427,$O767,BL$224:BL$427))*'Discount Factors'!BL$17)-BL$743</f>
        <v>0</v>
      </c>
      <c r="BM767" s="161">
        <f>((SUMIF($E$224:$E$427,$O767,BM$224:BM$427))*'Discount Factors'!BM$17)-BM$743</f>
        <v>0</v>
      </c>
      <c r="BN767" s="161">
        <f>((SUMIF($E$224:$E$427,$O767,BN$224:BN$427))*'Discount Factors'!BN$17)-BN$743</f>
        <v>0</v>
      </c>
      <c r="BO767" s="161">
        <f>((SUMIF($E$224:$E$427,$O767,BO$224:BO$427))*'Discount Factors'!BO$17)-BO$743</f>
        <v>0</v>
      </c>
      <c r="BP767" s="161">
        <f>((SUMIF($E$224:$E$427,$O767,BP$224:BP$427))*'Discount Factors'!BP$17)-BP$743</f>
        <v>0</v>
      </c>
      <c r="BQ767" s="161">
        <f>((SUMIF($E$224:$E$427,$O767,BQ$224:BQ$427))*'Discount Factors'!BQ$17)-BQ$743</f>
        <v>0</v>
      </c>
      <c r="BR767" s="161">
        <f>((SUMIF($E$224:$E$427,$O767,BR$224:BR$427))*'Discount Factors'!BR$17)-BR$743</f>
        <v>0</v>
      </c>
      <c r="BS767" s="161">
        <f>((SUMIF($E$224:$E$427,$O767,BS$224:BS$427))*'Discount Factors'!BS$17)-BS$743</f>
        <v>0</v>
      </c>
      <c r="BT767" s="161">
        <f>((SUMIF($E$224:$E$427,$O767,BT$224:BT$427))*'Discount Factors'!BT$17)-BT$743</f>
        <v>0</v>
      </c>
      <c r="BU767" s="161">
        <f>((SUMIF($E$224:$E$427,$O767,BU$224:BU$427))*'Discount Factors'!BU$17)-BU$743</f>
        <v>0</v>
      </c>
      <c r="BV767" s="161">
        <f>((SUMIF($E$224:$E$427,$O767,BV$224:BV$427))*'Discount Factors'!BV$17)-BV$743</f>
        <v>0</v>
      </c>
      <c r="BW767" s="161">
        <f>((SUMIF($E$224:$E$427,$O767,BW$224:BW$427))*'Discount Factors'!BW$17)-BW$743</f>
        <v>0</v>
      </c>
      <c r="BX767" s="161">
        <f>((SUMIF($E$224:$E$427,$O767,BX$224:BX$427))*'Discount Factors'!BX$17)-BX$743</f>
        <v>0</v>
      </c>
      <c r="BY767" s="161">
        <f>((SUMIF($E$224:$E$427,$O767,BY$224:BY$427))*'Discount Factors'!BY$17)-BY$743</f>
        <v>0</v>
      </c>
      <c r="BZ767" s="161">
        <f>((SUMIF($E$224:$E$427,$O767,BZ$224:BZ$427))*'Discount Factors'!BZ$17)-BZ$743</f>
        <v>0</v>
      </c>
      <c r="CA767" s="161">
        <f>((SUMIF($E$224:$E$427,$O767,CA$224:CA$427))*'Discount Factors'!CA$17)-CA$743</f>
        <v>0</v>
      </c>
      <c r="CB767" s="161">
        <f>((SUMIF($E$224:$E$427,$O767,CB$224:CB$427))*'Discount Factors'!CB$17)-CB$743</f>
        <v>0</v>
      </c>
      <c r="CC767" s="161">
        <f>((SUMIF($E$224:$E$427,$O767,CC$224:CC$427))*'Discount Factors'!CC$17)-CC$743</f>
        <v>0</v>
      </c>
      <c r="CD767" s="161">
        <f>((SUMIF($E$224:$E$427,$O767,CD$224:CD$427))*'Discount Factors'!CD$17)-CD$743</f>
        <v>0</v>
      </c>
      <c r="CE767" s="161">
        <f>((SUMIF($E$224:$E$427,$O767,CE$224:CE$427))*'Discount Factors'!CE$17)-CE$743</f>
        <v>0</v>
      </c>
      <c r="CF767" s="161">
        <f>((SUMIF($E$224:$E$427,$O767,CF$224:CF$427))*'Discount Factors'!CF$17)-CF$743</f>
        <v>0</v>
      </c>
      <c r="CG767" s="161">
        <f>((SUMIF($E$224:$E$427,$O767,CG$224:CG$427))*'Discount Factors'!CG$17)-CG$743</f>
        <v>0</v>
      </c>
      <c r="CH767" s="161">
        <f>((SUMIF($E$224:$E$427,$O767,CH$224:CH$427))*'Discount Factors'!CH$17)-CH$743</f>
        <v>0</v>
      </c>
      <c r="CI767" s="161">
        <f>((SUMIF($E$224:$E$427,$O767,CI$224:CI$427))*'Discount Factors'!CI$17)-CI$743</f>
        <v>0</v>
      </c>
      <c r="CJ767" s="161">
        <f>((SUMIF($E$224:$E$427,$O767,CJ$224:CJ$427))*'Discount Factors'!CJ$17)-CJ$743</f>
        <v>0</v>
      </c>
      <c r="CK767" s="161">
        <f>((SUMIF($E$224:$E$427,$O767,CK$224:CK$427))*'Discount Factors'!CK$17)-CK$743</f>
        <v>0</v>
      </c>
      <c r="CL767" s="161">
        <f>((SUMIF($E$224:$E$427,$O767,CL$224:CL$427))*'Discount Factors'!CL$17)-CL$743</f>
        <v>0</v>
      </c>
      <c r="CM767" s="161">
        <f>((SUMIF($E$224:$E$427,$O767,CM$224:CM$427))*'Discount Factors'!CM$17)-CM$743</f>
        <v>0</v>
      </c>
      <c r="CN767" s="161">
        <f>((SUMIF($E$224:$E$427,$O767,CN$224:CN$427))*'Discount Factors'!CN$17)-CN$743</f>
        <v>0</v>
      </c>
      <c r="CO767" s="161">
        <f>((SUMIF($E$224:$E$427,$O767,CO$224:CO$427))*'Discount Factors'!CO$17)-CO$743</f>
        <v>0</v>
      </c>
      <c r="CP767" s="161">
        <f>((SUMIF($E$224:$E$427,$O767,CP$224:CP$427))*'Discount Factors'!CP$17)-CP$743</f>
        <v>0</v>
      </c>
    </row>
    <row r="768" spans="15:94" x14ac:dyDescent="0.3">
      <c r="P768" s="161"/>
      <c r="Q768" s="161"/>
      <c r="R768" s="161"/>
      <c r="S768" s="161"/>
      <c r="T768" s="161"/>
      <c r="U768" s="161"/>
      <c r="V768" s="161"/>
      <c r="W768" s="161"/>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s="161"/>
      <c r="AS768" s="161"/>
      <c r="AT768" s="161"/>
      <c r="AU768" s="161"/>
      <c r="AV768" s="161"/>
      <c r="AW768" s="161"/>
      <c r="AX768" s="161"/>
      <c r="AY768" s="161"/>
      <c r="AZ768" s="161"/>
      <c r="BA768" s="161"/>
      <c r="BB768" s="161"/>
      <c r="BC768" s="161"/>
      <c r="BD768" s="161"/>
      <c r="BE768" s="161"/>
      <c r="BF768" s="161"/>
      <c r="BG768" s="161"/>
      <c r="BH768" s="161"/>
      <c r="BI768" s="161"/>
      <c r="BJ768" s="161"/>
      <c r="BK768" s="161"/>
      <c r="BL768" s="161"/>
      <c r="BM768" s="161"/>
      <c r="BN768" s="161"/>
      <c r="BO768" s="161"/>
      <c r="BP768" s="161"/>
      <c r="BQ768" s="161"/>
      <c r="BR768" s="161"/>
      <c r="BS768" s="161"/>
      <c r="BT768" s="161"/>
      <c r="BU768" s="161"/>
      <c r="BV768" s="161"/>
      <c r="BW768" s="161"/>
      <c r="BX768" s="161"/>
      <c r="BY768" s="161"/>
      <c r="BZ768" s="161"/>
      <c r="CA768" s="161"/>
      <c r="CB768" s="161"/>
      <c r="CC768" s="161"/>
      <c r="CD768" s="161"/>
      <c r="CE768" s="161"/>
      <c r="CF768" s="161"/>
      <c r="CG768" s="161"/>
      <c r="CH768" s="161"/>
      <c r="CI768" s="161"/>
      <c r="CJ768" s="161"/>
      <c r="CK768" s="161"/>
      <c r="CL768" s="161"/>
      <c r="CM768" s="161"/>
      <c r="CN768" s="161"/>
      <c r="CO768" s="161"/>
      <c r="CP768" s="161"/>
    </row>
    <row r="769" spans="15:94" x14ac:dyDescent="0.3">
      <c r="P769" s="161"/>
      <c r="Q769" s="161"/>
      <c r="R769" s="161"/>
      <c r="S769" s="161"/>
      <c r="T769" s="161"/>
      <c r="U769" s="161"/>
      <c r="V769" s="161"/>
      <c r="W769" s="161"/>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s="161"/>
      <c r="AS769" s="161"/>
      <c r="AT769" s="161"/>
      <c r="AU769" s="161"/>
      <c r="AV769" s="161"/>
      <c r="AW769" s="161"/>
      <c r="AX769" s="161"/>
      <c r="AY769" s="161"/>
      <c r="AZ769" s="161"/>
      <c r="BA769" s="161"/>
      <c r="BB769" s="161"/>
      <c r="BC769" s="161"/>
      <c r="BD769" s="161"/>
      <c r="BE769" s="161"/>
      <c r="BF769" s="161"/>
      <c r="BG769" s="161"/>
      <c r="BH769" s="161"/>
      <c r="BI769" s="161"/>
      <c r="BJ769" s="161"/>
      <c r="BK769" s="161"/>
      <c r="BL769" s="161"/>
      <c r="BM769" s="161"/>
      <c r="BN769" s="161"/>
      <c r="BO769" s="161"/>
      <c r="BP769" s="161"/>
      <c r="BQ769" s="161"/>
      <c r="BR769" s="161"/>
      <c r="BS769" s="161"/>
      <c r="BT769" s="161"/>
      <c r="BU769" s="161"/>
      <c r="BV769" s="161"/>
      <c r="BW769" s="161"/>
      <c r="BX769" s="161"/>
      <c r="BY769" s="161"/>
      <c r="BZ769" s="161"/>
      <c r="CA769" s="161"/>
      <c r="CB769" s="161"/>
      <c r="CC769" s="161"/>
      <c r="CD769" s="161"/>
      <c r="CE769" s="161"/>
      <c r="CF769" s="161"/>
      <c r="CG769" s="161"/>
      <c r="CH769" s="161"/>
      <c r="CI769" s="161"/>
      <c r="CJ769" s="161"/>
      <c r="CK769" s="161"/>
      <c r="CL769" s="161"/>
      <c r="CM769" s="161"/>
      <c r="CN769" s="161"/>
      <c r="CO769" s="161"/>
      <c r="CP769" s="161"/>
    </row>
    <row r="770" spans="15:94" x14ac:dyDescent="0.3">
      <c r="P770" s="161"/>
      <c r="Q770" s="161"/>
      <c r="R770" s="161"/>
      <c r="S770" s="161"/>
      <c r="T770" s="161"/>
      <c r="U770" s="161"/>
      <c r="V770" s="161"/>
      <c r="W770" s="161"/>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s="161"/>
      <c r="AS770" s="161"/>
      <c r="AT770" s="161"/>
      <c r="AU770" s="161"/>
      <c r="AV770" s="161"/>
      <c r="AW770" s="161"/>
      <c r="AX770" s="161"/>
      <c r="AY770" s="161"/>
      <c r="AZ770" s="161"/>
      <c r="BA770" s="161"/>
      <c r="BB770" s="161"/>
      <c r="BC770" s="161"/>
      <c r="BD770" s="161"/>
      <c r="BE770" s="161"/>
      <c r="BF770" s="161"/>
      <c r="BG770" s="161"/>
      <c r="BH770" s="161"/>
      <c r="BI770" s="161"/>
      <c r="BJ770" s="161"/>
      <c r="BK770" s="161"/>
      <c r="BL770" s="161"/>
      <c r="BM770" s="161"/>
      <c r="BN770" s="161"/>
      <c r="BO770" s="161"/>
      <c r="BP770" s="161"/>
      <c r="BQ770" s="161"/>
      <c r="BR770" s="161"/>
      <c r="BS770" s="161"/>
      <c r="BT770" s="161"/>
      <c r="BU770" s="161"/>
      <c r="BV770" s="161"/>
      <c r="BW770" s="161"/>
      <c r="BX770" s="161"/>
      <c r="BY770" s="161"/>
      <c r="BZ770" s="161"/>
      <c r="CA770" s="161"/>
      <c r="CB770" s="161"/>
      <c r="CC770" s="161"/>
      <c r="CD770" s="161"/>
      <c r="CE770" s="161"/>
      <c r="CF770" s="161"/>
      <c r="CG770" s="161"/>
      <c r="CH770" s="161"/>
      <c r="CI770" s="161"/>
      <c r="CJ770" s="161"/>
      <c r="CK770" s="161"/>
      <c r="CL770" s="161"/>
      <c r="CM770" s="161"/>
      <c r="CN770" s="161"/>
      <c r="CO770" s="161"/>
      <c r="CP770" s="161"/>
    </row>
    <row r="771" spans="15:94" x14ac:dyDescent="0.3">
      <c r="O771" s="2" t="str">
        <f>Lists!$B$11</f>
        <v>Option 7</v>
      </c>
      <c r="P771" s="161">
        <f>((SUMIF($E$224:$E$427,$O771,P$224:P$427))*'Discount Factors'!P$17)-P$743</f>
        <v>0</v>
      </c>
      <c r="Q771" s="161">
        <f>((SUMIF($E$224:$E$427,$O771,Q$224:Q$427))*'Discount Factors'!Q$17)-Q$743</f>
        <v>0</v>
      </c>
      <c r="R771" s="161">
        <f>((SUMIF($E$224:$E$427,$O771,R$224:R$427))*'Discount Factors'!R$17)-R$743</f>
        <v>0</v>
      </c>
      <c r="S771" s="161">
        <f>((SUMIF($E$224:$E$427,$O771,S$224:S$427))*'Discount Factors'!S$17)-S$743</f>
        <v>0</v>
      </c>
      <c r="T771" s="161">
        <f>((SUMIF($E$224:$E$427,$O771,T$224:T$427))*'Discount Factors'!T$17)-T$743</f>
        <v>0</v>
      </c>
      <c r="U771" s="161">
        <f>((SUMIF($E$224:$E$427,$O771,U$224:U$427))*'Discount Factors'!U$17)-U$743</f>
        <v>0</v>
      </c>
      <c r="V771" s="161">
        <f>((SUMIF($E$224:$E$427,$O771,V$224:V$427))*'Discount Factors'!V$17)-V$743</f>
        <v>0</v>
      </c>
      <c r="W771" s="161">
        <f>((SUMIF($E$224:$E$427,$O771,W$224:W$427))*'Discount Factors'!W$17)-W$743</f>
        <v>0</v>
      </c>
      <c r="X771" s="161">
        <f>((SUMIF($E$224:$E$427,$O771,X$224:X$427))*'Discount Factors'!X$17)-X$743</f>
        <v>0</v>
      </c>
      <c r="Y771" s="161">
        <f>((SUMIF($E$224:$E$427,$O771,Y$224:Y$427))*'Discount Factors'!Y$17)-Y$743</f>
        <v>0</v>
      </c>
      <c r="Z771" s="161">
        <f>((SUMIF($E$224:$E$427,$O771,Z$224:Z$427))*'Discount Factors'!Z$17)-Z$743</f>
        <v>0</v>
      </c>
      <c r="AA771" s="161">
        <f>((SUMIF($E$224:$E$427,$O771,AA$224:AA$427))*'Discount Factors'!AA$17)-AA$743</f>
        <v>0</v>
      </c>
      <c r="AB771" s="161">
        <f>((SUMIF($E$224:$E$427,$O771,AB$224:AB$427))*'Discount Factors'!AB$17)-AB$743</f>
        <v>0</v>
      </c>
      <c r="AC771" s="161">
        <f>((SUMIF($E$224:$E$427,$O771,AC$224:AC$427))*'Discount Factors'!AC$17)-AC$743</f>
        <v>0</v>
      </c>
      <c r="AD771" s="161">
        <f>((SUMIF($E$224:$E$427,$O771,AD$224:AD$427))*'Discount Factors'!AD$17)-AD$743</f>
        <v>0</v>
      </c>
      <c r="AE771" s="161">
        <f>((SUMIF($E$224:$E$427,$O771,AE$224:AE$427))*'Discount Factors'!AE$17)-AE$743</f>
        <v>0</v>
      </c>
      <c r="AF771" s="161">
        <f>((SUMIF($E$224:$E$427,$O771,AF$224:AF$427))*'Discount Factors'!AF$17)-AF$743</f>
        <v>0</v>
      </c>
      <c r="AG771" s="161">
        <f>((SUMIF($E$224:$E$427,$O771,AG$224:AG$427))*'Discount Factors'!AG$17)-AG$743</f>
        <v>0</v>
      </c>
      <c r="AH771" s="161">
        <f>((SUMIF($E$224:$E$427,$O771,AH$224:AH$427))*'Discount Factors'!AH$17)-AH$743</f>
        <v>0</v>
      </c>
      <c r="AI771" s="161">
        <f>((SUMIF($E$224:$E$427,$O771,AI$224:AI$427))*'Discount Factors'!AI$17)-AI$743</f>
        <v>0</v>
      </c>
      <c r="AJ771" s="161">
        <f>((SUMIF($E$224:$E$427,$O771,AJ$224:AJ$427))*'Discount Factors'!AJ$17)-AJ$743</f>
        <v>0</v>
      </c>
      <c r="AK771" s="161">
        <f>((SUMIF($E$224:$E$427,$O771,AK$224:AK$427))*'Discount Factors'!AK$17)-AK$743</f>
        <v>0</v>
      </c>
      <c r="AL771" s="161">
        <f>((SUMIF($E$224:$E$427,$O771,AL$224:AL$427))*'Discount Factors'!AL$17)-AL$743</f>
        <v>0</v>
      </c>
      <c r="AM771" s="161">
        <f>((SUMIF($E$224:$E$427,$O771,AM$224:AM$427))*'Discount Factors'!AM$17)-AM$743</f>
        <v>0</v>
      </c>
      <c r="AN771" s="161">
        <f>((SUMIF($E$224:$E$427,$O771,AN$224:AN$427))*'Discount Factors'!AN$17)-AN$743</f>
        <v>0</v>
      </c>
      <c r="AO771" s="161">
        <f>((SUMIF($E$224:$E$427,$O771,AO$224:AO$427))*'Discount Factors'!AO$17)-AO$743</f>
        <v>0</v>
      </c>
      <c r="AP771" s="161">
        <f>((SUMIF($E$224:$E$427,$O771,AP$224:AP$427))*'Discount Factors'!AP$17)-AP$743</f>
        <v>0</v>
      </c>
      <c r="AQ771" s="161">
        <f>((SUMIF($E$224:$E$427,$O771,AQ$224:AQ$427))*'Discount Factors'!AQ$17)-AQ$743</f>
        <v>0</v>
      </c>
      <c r="AR771" s="161">
        <f>((SUMIF($E$224:$E$427,$O771,AR$224:AR$427))*'Discount Factors'!AR$17)-AR$743</f>
        <v>0</v>
      </c>
      <c r="AS771" s="161">
        <f>((SUMIF($E$224:$E$427,$O771,AS$224:AS$427))*'Discount Factors'!AS$17)-AS$743</f>
        <v>0</v>
      </c>
      <c r="AT771" s="161">
        <f>((SUMIF($E$224:$E$427,$O771,AT$224:AT$427))*'Discount Factors'!AT$17)-AT$743</f>
        <v>0</v>
      </c>
      <c r="AU771" s="161">
        <f>((SUMIF($E$224:$E$427,$O771,AU$224:AU$427))*'Discount Factors'!AU$17)-AU$743</f>
        <v>0</v>
      </c>
      <c r="AV771" s="161">
        <f>((SUMIF($E$224:$E$427,$O771,AV$224:AV$427))*'Discount Factors'!AV$17)-AV$743</f>
        <v>0</v>
      </c>
      <c r="AW771" s="161">
        <f>((SUMIF($E$224:$E$427,$O771,AW$224:AW$427))*'Discount Factors'!AW$17)-AW$743</f>
        <v>0</v>
      </c>
      <c r="AX771" s="161">
        <f>((SUMIF($E$224:$E$427,$O771,AX$224:AX$427))*'Discount Factors'!AX$17)-AX$743</f>
        <v>0</v>
      </c>
      <c r="AY771" s="161">
        <f>((SUMIF($E$224:$E$427,$O771,AY$224:AY$427))*'Discount Factors'!AY$17)-AY$743</f>
        <v>0</v>
      </c>
      <c r="AZ771" s="161">
        <f>((SUMIF($E$224:$E$427,$O771,AZ$224:AZ$427))*'Discount Factors'!AZ$17)-AZ$743</f>
        <v>0</v>
      </c>
      <c r="BA771" s="161">
        <f>((SUMIF($E$224:$E$427,$O771,BA$224:BA$427))*'Discount Factors'!BA$17)-BA$743</f>
        <v>0</v>
      </c>
      <c r="BB771" s="161">
        <f>((SUMIF($E$224:$E$427,$O771,BB$224:BB$427))*'Discount Factors'!BB$17)-BB$743</f>
        <v>0</v>
      </c>
      <c r="BC771" s="161">
        <f>((SUMIF($E$224:$E$427,$O771,BC$224:BC$427))*'Discount Factors'!BC$17)-BC$743</f>
        <v>0</v>
      </c>
      <c r="BD771" s="161">
        <f>((SUMIF($E$224:$E$427,$O771,BD$224:BD$427))*'Discount Factors'!BD$17)-BD$743</f>
        <v>0</v>
      </c>
      <c r="BE771" s="161">
        <f>((SUMIF($E$224:$E$427,$O771,BE$224:BE$427))*'Discount Factors'!BE$17)-BE$743</f>
        <v>0</v>
      </c>
      <c r="BF771" s="161">
        <f>((SUMIF($E$224:$E$427,$O771,BF$224:BF$427))*'Discount Factors'!BF$17)-BF$743</f>
        <v>0</v>
      </c>
      <c r="BG771" s="161">
        <f>((SUMIF($E$224:$E$427,$O771,BG$224:BG$427))*'Discount Factors'!BG$17)-BG$743</f>
        <v>0</v>
      </c>
      <c r="BH771" s="161">
        <f>((SUMIF($E$224:$E$427,$O771,BH$224:BH$427))*'Discount Factors'!BH$17)-BH$743</f>
        <v>0</v>
      </c>
      <c r="BI771" s="161">
        <f>((SUMIF($E$224:$E$427,$O771,BI$224:BI$427))*'Discount Factors'!BI$17)-BI$743</f>
        <v>0</v>
      </c>
      <c r="BJ771" s="161">
        <f>((SUMIF($E$224:$E$427,$O771,BJ$224:BJ$427))*'Discount Factors'!BJ$17)-BJ$743</f>
        <v>0</v>
      </c>
      <c r="BK771" s="161">
        <f>((SUMIF($E$224:$E$427,$O771,BK$224:BK$427))*'Discount Factors'!BK$17)-BK$743</f>
        <v>0</v>
      </c>
      <c r="BL771" s="161">
        <f>((SUMIF($E$224:$E$427,$O771,BL$224:BL$427))*'Discount Factors'!BL$17)-BL$743</f>
        <v>0</v>
      </c>
      <c r="BM771" s="161">
        <f>((SUMIF($E$224:$E$427,$O771,BM$224:BM$427))*'Discount Factors'!BM$17)-BM$743</f>
        <v>0</v>
      </c>
      <c r="BN771" s="161">
        <f>((SUMIF($E$224:$E$427,$O771,BN$224:BN$427))*'Discount Factors'!BN$17)-BN$743</f>
        <v>0</v>
      </c>
      <c r="BO771" s="161">
        <f>((SUMIF($E$224:$E$427,$O771,BO$224:BO$427))*'Discount Factors'!BO$17)-BO$743</f>
        <v>0</v>
      </c>
      <c r="BP771" s="161">
        <f>((SUMIF($E$224:$E$427,$O771,BP$224:BP$427))*'Discount Factors'!BP$17)-BP$743</f>
        <v>0</v>
      </c>
      <c r="BQ771" s="161">
        <f>((SUMIF($E$224:$E$427,$O771,BQ$224:BQ$427))*'Discount Factors'!BQ$17)-BQ$743</f>
        <v>0</v>
      </c>
      <c r="BR771" s="161">
        <f>((SUMIF($E$224:$E$427,$O771,BR$224:BR$427))*'Discount Factors'!BR$17)-BR$743</f>
        <v>0</v>
      </c>
      <c r="BS771" s="161">
        <f>((SUMIF($E$224:$E$427,$O771,BS$224:BS$427))*'Discount Factors'!BS$17)-BS$743</f>
        <v>0</v>
      </c>
      <c r="BT771" s="161">
        <f>((SUMIF($E$224:$E$427,$O771,BT$224:BT$427))*'Discount Factors'!BT$17)-BT$743</f>
        <v>0</v>
      </c>
      <c r="BU771" s="161">
        <f>((SUMIF($E$224:$E$427,$O771,BU$224:BU$427))*'Discount Factors'!BU$17)-BU$743</f>
        <v>0</v>
      </c>
      <c r="BV771" s="161">
        <f>((SUMIF($E$224:$E$427,$O771,BV$224:BV$427))*'Discount Factors'!BV$17)-BV$743</f>
        <v>0</v>
      </c>
      <c r="BW771" s="161">
        <f>((SUMIF($E$224:$E$427,$O771,BW$224:BW$427))*'Discount Factors'!BW$17)-BW$743</f>
        <v>0</v>
      </c>
      <c r="BX771" s="161">
        <f>((SUMIF($E$224:$E$427,$O771,BX$224:BX$427))*'Discount Factors'!BX$17)-BX$743</f>
        <v>0</v>
      </c>
      <c r="BY771" s="161">
        <f>((SUMIF($E$224:$E$427,$O771,BY$224:BY$427))*'Discount Factors'!BY$17)-BY$743</f>
        <v>0</v>
      </c>
      <c r="BZ771" s="161">
        <f>((SUMIF($E$224:$E$427,$O771,BZ$224:BZ$427))*'Discount Factors'!BZ$17)-BZ$743</f>
        <v>0</v>
      </c>
      <c r="CA771" s="161">
        <f>((SUMIF($E$224:$E$427,$O771,CA$224:CA$427))*'Discount Factors'!CA$17)-CA$743</f>
        <v>0</v>
      </c>
      <c r="CB771" s="161">
        <f>((SUMIF($E$224:$E$427,$O771,CB$224:CB$427))*'Discount Factors'!CB$17)-CB$743</f>
        <v>0</v>
      </c>
      <c r="CC771" s="161">
        <f>((SUMIF($E$224:$E$427,$O771,CC$224:CC$427))*'Discount Factors'!CC$17)-CC$743</f>
        <v>0</v>
      </c>
      <c r="CD771" s="161">
        <f>((SUMIF($E$224:$E$427,$O771,CD$224:CD$427))*'Discount Factors'!CD$17)-CD$743</f>
        <v>0</v>
      </c>
      <c r="CE771" s="161">
        <f>((SUMIF($E$224:$E$427,$O771,CE$224:CE$427))*'Discount Factors'!CE$17)-CE$743</f>
        <v>0</v>
      </c>
      <c r="CF771" s="161">
        <f>((SUMIF($E$224:$E$427,$O771,CF$224:CF$427))*'Discount Factors'!CF$17)-CF$743</f>
        <v>0</v>
      </c>
      <c r="CG771" s="161">
        <f>((SUMIF($E$224:$E$427,$O771,CG$224:CG$427))*'Discount Factors'!CG$17)-CG$743</f>
        <v>0</v>
      </c>
      <c r="CH771" s="161">
        <f>((SUMIF($E$224:$E$427,$O771,CH$224:CH$427))*'Discount Factors'!CH$17)-CH$743</f>
        <v>0</v>
      </c>
      <c r="CI771" s="161">
        <f>((SUMIF($E$224:$E$427,$O771,CI$224:CI$427))*'Discount Factors'!CI$17)-CI$743</f>
        <v>0</v>
      </c>
      <c r="CJ771" s="161">
        <f>((SUMIF($E$224:$E$427,$O771,CJ$224:CJ$427))*'Discount Factors'!CJ$17)-CJ$743</f>
        <v>0</v>
      </c>
      <c r="CK771" s="161">
        <f>((SUMIF($E$224:$E$427,$O771,CK$224:CK$427))*'Discount Factors'!CK$17)-CK$743</f>
        <v>0</v>
      </c>
      <c r="CL771" s="161">
        <f>((SUMIF($E$224:$E$427,$O771,CL$224:CL$427))*'Discount Factors'!CL$17)-CL$743</f>
        <v>0</v>
      </c>
      <c r="CM771" s="161">
        <f>((SUMIF($E$224:$E$427,$O771,CM$224:CM$427))*'Discount Factors'!CM$17)-CM$743</f>
        <v>0</v>
      </c>
      <c r="CN771" s="161">
        <f>((SUMIF($E$224:$E$427,$O771,CN$224:CN$427))*'Discount Factors'!CN$17)-CN$743</f>
        <v>0</v>
      </c>
      <c r="CO771" s="161">
        <f>((SUMIF($E$224:$E$427,$O771,CO$224:CO$427))*'Discount Factors'!CO$17)-CO$743</f>
        <v>0</v>
      </c>
      <c r="CP771" s="161">
        <f>((SUMIF($E$224:$E$427,$O771,CP$224:CP$427))*'Discount Factors'!CP$17)-CP$743</f>
        <v>0</v>
      </c>
    </row>
    <row r="772" spans="15:94" x14ac:dyDescent="0.3">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c r="AS772" s="161"/>
      <c r="AT772" s="161"/>
      <c r="AU772" s="161"/>
      <c r="AV772" s="161"/>
      <c r="AW772" s="161"/>
      <c r="AX772" s="161"/>
      <c r="AY772" s="161"/>
      <c r="AZ772" s="161"/>
      <c r="BA772" s="161"/>
      <c r="BB772" s="161"/>
      <c r="BC772" s="161"/>
      <c r="BD772" s="161"/>
      <c r="BE772" s="161"/>
      <c r="BF772" s="161"/>
      <c r="BG772" s="161"/>
      <c r="BH772" s="161"/>
      <c r="BI772" s="161"/>
      <c r="BJ772" s="161"/>
      <c r="BK772" s="161"/>
      <c r="BL772" s="161"/>
      <c r="BM772" s="161"/>
      <c r="BN772" s="161"/>
      <c r="BO772" s="161"/>
      <c r="BP772" s="161"/>
      <c r="BQ772" s="161"/>
      <c r="BR772" s="161"/>
      <c r="BS772" s="161"/>
      <c r="BT772" s="161"/>
      <c r="BU772" s="161"/>
      <c r="BV772" s="161"/>
      <c r="BW772" s="161"/>
      <c r="BX772" s="161"/>
      <c r="BY772" s="161"/>
      <c r="BZ772" s="161"/>
      <c r="CA772" s="161"/>
      <c r="CB772" s="161"/>
      <c r="CC772" s="161"/>
      <c r="CD772" s="161"/>
      <c r="CE772" s="161"/>
      <c r="CF772" s="161"/>
      <c r="CG772" s="161"/>
      <c r="CH772" s="161"/>
      <c r="CI772" s="161"/>
      <c r="CJ772" s="161"/>
      <c r="CK772" s="161"/>
      <c r="CL772" s="161"/>
      <c r="CM772" s="161"/>
      <c r="CN772" s="161"/>
      <c r="CO772" s="161"/>
      <c r="CP772" s="161"/>
    </row>
    <row r="773" spans="15:94" x14ac:dyDescent="0.3">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c r="AS773" s="161"/>
      <c r="AT773" s="161"/>
      <c r="AU773" s="161"/>
      <c r="AV773" s="161"/>
      <c r="AW773" s="161"/>
      <c r="AX773" s="161"/>
      <c r="AY773" s="161"/>
      <c r="AZ773" s="161"/>
      <c r="BA773" s="161"/>
      <c r="BB773" s="161"/>
      <c r="BC773" s="161"/>
      <c r="BD773" s="161"/>
      <c r="BE773" s="161"/>
      <c r="BF773" s="161"/>
      <c r="BG773" s="161"/>
      <c r="BH773" s="161"/>
      <c r="BI773" s="161"/>
      <c r="BJ773" s="161"/>
      <c r="BK773" s="161"/>
      <c r="BL773" s="161"/>
      <c r="BM773" s="161"/>
      <c r="BN773" s="161"/>
      <c r="BO773" s="161"/>
      <c r="BP773" s="161"/>
      <c r="BQ773" s="161"/>
      <c r="BR773" s="161"/>
      <c r="BS773" s="161"/>
      <c r="BT773" s="161"/>
      <c r="BU773" s="161"/>
      <c r="BV773" s="161"/>
      <c r="BW773" s="161"/>
      <c r="BX773" s="161"/>
      <c r="BY773" s="161"/>
      <c r="BZ773" s="161"/>
      <c r="CA773" s="161"/>
      <c r="CB773" s="161"/>
      <c r="CC773" s="161"/>
      <c r="CD773" s="161"/>
      <c r="CE773" s="161"/>
      <c r="CF773" s="161"/>
      <c r="CG773" s="161"/>
      <c r="CH773" s="161"/>
      <c r="CI773" s="161"/>
      <c r="CJ773" s="161"/>
      <c r="CK773" s="161"/>
      <c r="CL773" s="161"/>
      <c r="CM773" s="161"/>
      <c r="CN773" s="161"/>
      <c r="CO773" s="161"/>
      <c r="CP773" s="161"/>
    </row>
    <row r="774" spans="15:94" x14ac:dyDescent="0.3">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c r="AS774" s="161"/>
      <c r="AT774" s="161"/>
      <c r="AU774" s="161"/>
      <c r="AV774" s="161"/>
      <c r="AW774" s="161"/>
      <c r="AX774" s="161"/>
      <c r="AY774" s="161"/>
      <c r="AZ774" s="161"/>
      <c r="BA774" s="161"/>
      <c r="BB774" s="161"/>
      <c r="BC774" s="161"/>
      <c r="BD774" s="161"/>
      <c r="BE774" s="161"/>
      <c r="BF774" s="161"/>
      <c r="BG774" s="161"/>
      <c r="BH774" s="161"/>
      <c r="BI774" s="161"/>
      <c r="BJ774" s="161"/>
      <c r="BK774" s="161"/>
      <c r="BL774" s="161"/>
      <c r="BM774" s="161"/>
      <c r="BN774" s="161"/>
      <c r="BO774" s="161"/>
      <c r="BP774" s="161"/>
      <c r="BQ774" s="161"/>
      <c r="BR774" s="161"/>
      <c r="BS774" s="161"/>
      <c r="BT774" s="161"/>
      <c r="BU774" s="161"/>
      <c r="BV774" s="161"/>
      <c r="BW774" s="161"/>
      <c r="BX774" s="161"/>
      <c r="BY774" s="161"/>
      <c r="BZ774" s="161"/>
      <c r="CA774" s="161"/>
      <c r="CB774" s="161"/>
      <c r="CC774" s="161"/>
      <c r="CD774" s="161"/>
      <c r="CE774" s="161"/>
      <c r="CF774" s="161"/>
      <c r="CG774" s="161"/>
      <c r="CH774" s="161"/>
      <c r="CI774" s="161"/>
      <c r="CJ774" s="161"/>
      <c r="CK774" s="161"/>
      <c r="CL774" s="161"/>
      <c r="CM774" s="161"/>
      <c r="CN774" s="161"/>
      <c r="CO774" s="161"/>
      <c r="CP774" s="161"/>
    </row>
    <row r="775" spans="15:94" x14ac:dyDescent="0.3">
      <c r="O775" s="2" t="str">
        <f>Lists!$B$12</f>
        <v>Option 8</v>
      </c>
      <c r="P775" s="161">
        <f>((SUMIF($E$224:$E$427,$O775,P$224:P$427))*'Discount Factors'!P$17)-P$743</f>
        <v>0</v>
      </c>
      <c r="Q775" s="161">
        <f>((SUMIF($E$224:$E$427,$O775,Q$224:Q$427))*'Discount Factors'!Q$17)-Q$743</f>
        <v>0</v>
      </c>
      <c r="R775" s="161">
        <f>((SUMIF($E$224:$E$427,$O775,R$224:R$427))*'Discount Factors'!R$17)-R$743</f>
        <v>0</v>
      </c>
      <c r="S775" s="161">
        <f>((SUMIF($E$224:$E$427,$O775,S$224:S$427))*'Discount Factors'!S$17)-S$743</f>
        <v>0</v>
      </c>
      <c r="T775" s="161">
        <f>((SUMIF($E$224:$E$427,$O775,T$224:T$427))*'Discount Factors'!T$17)-T$743</f>
        <v>0</v>
      </c>
      <c r="U775" s="161">
        <f>((SUMIF($E$224:$E$427,$O775,U$224:U$427))*'Discount Factors'!U$17)-U$743</f>
        <v>0</v>
      </c>
      <c r="V775" s="161">
        <f>((SUMIF($E$224:$E$427,$O775,V$224:V$427))*'Discount Factors'!V$17)-V$743</f>
        <v>0</v>
      </c>
      <c r="W775" s="161">
        <f>((SUMIF($E$224:$E$427,$O775,W$224:W$427))*'Discount Factors'!W$17)-W$743</f>
        <v>0</v>
      </c>
      <c r="X775" s="161">
        <f>((SUMIF($E$224:$E$427,$O775,X$224:X$427))*'Discount Factors'!X$17)-X$743</f>
        <v>0</v>
      </c>
      <c r="Y775" s="161">
        <f>((SUMIF($E$224:$E$427,$O775,Y$224:Y$427))*'Discount Factors'!Y$17)-Y$743</f>
        <v>0</v>
      </c>
      <c r="Z775" s="161">
        <f>((SUMIF($E$224:$E$427,$O775,Z$224:Z$427))*'Discount Factors'!Z$17)-Z$743</f>
        <v>0</v>
      </c>
      <c r="AA775" s="161">
        <f>((SUMIF($E$224:$E$427,$O775,AA$224:AA$427))*'Discount Factors'!AA$17)-AA$743</f>
        <v>0</v>
      </c>
      <c r="AB775" s="161">
        <f>((SUMIF($E$224:$E$427,$O775,AB$224:AB$427))*'Discount Factors'!AB$17)-AB$743</f>
        <v>0</v>
      </c>
      <c r="AC775" s="161">
        <f>((SUMIF($E$224:$E$427,$O775,AC$224:AC$427))*'Discount Factors'!AC$17)-AC$743</f>
        <v>0</v>
      </c>
      <c r="AD775" s="161">
        <f>((SUMIF($E$224:$E$427,$O775,AD$224:AD$427))*'Discount Factors'!AD$17)-AD$743</f>
        <v>0</v>
      </c>
      <c r="AE775" s="161">
        <f>((SUMIF($E$224:$E$427,$O775,AE$224:AE$427))*'Discount Factors'!AE$17)-AE$743</f>
        <v>0</v>
      </c>
      <c r="AF775" s="161">
        <f>((SUMIF($E$224:$E$427,$O775,AF$224:AF$427))*'Discount Factors'!AF$17)-AF$743</f>
        <v>0</v>
      </c>
      <c r="AG775" s="161">
        <f>((SUMIF($E$224:$E$427,$O775,AG$224:AG$427))*'Discount Factors'!AG$17)-AG$743</f>
        <v>0</v>
      </c>
      <c r="AH775" s="161">
        <f>((SUMIF($E$224:$E$427,$O775,AH$224:AH$427))*'Discount Factors'!AH$17)-AH$743</f>
        <v>0</v>
      </c>
      <c r="AI775" s="161">
        <f>((SUMIF($E$224:$E$427,$O775,AI$224:AI$427))*'Discount Factors'!AI$17)-AI$743</f>
        <v>0</v>
      </c>
      <c r="AJ775" s="161">
        <f>((SUMIF($E$224:$E$427,$O775,AJ$224:AJ$427))*'Discount Factors'!AJ$17)-AJ$743</f>
        <v>0</v>
      </c>
      <c r="AK775" s="161">
        <f>((SUMIF($E$224:$E$427,$O775,AK$224:AK$427))*'Discount Factors'!AK$17)-AK$743</f>
        <v>0</v>
      </c>
      <c r="AL775" s="161">
        <f>((SUMIF($E$224:$E$427,$O775,AL$224:AL$427))*'Discount Factors'!AL$17)-AL$743</f>
        <v>0</v>
      </c>
      <c r="AM775" s="161">
        <f>((SUMIF($E$224:$E$427,$O775,AM$224:AM$427))*'Discount Factors'!AM$17)-AM$743</f>
        <v>0</v>
      </c>
      <c r="AN775" s="161">
        <f>((SUMIF($E$224:$E$427,$O775,AN$224:AN$427))*'Discount Factors'!AN$17)-AN$743</f>
        <v>0</v>
      </c>
      <c r="AO775" s="161">
        <f>((SUMIF($E$224:$E$427,$O775,AO$224:AO$427))*'Discount Factors'!AO$17)-AO$743</f>
        <v>0</v>
      </c>
      <c r="AP775" s="161">
        <f>((SUMIF($E$224:$E$427,$O775,AP$224:AP$427))*'Discount Factors'!AP$17)-AP$743</f>
        <v>0</v>
      </c>
      <c r="AQ775" s="161">
        <f>((SUMIF($E$224:$E$427,$O775,AQ$224:AQ$427))*'Discount Factors'!AQ$17)-AQ$743</f>
        <v>0</v>
      </c>
      <c r="AR775" s="161">
        <f>((SUMIF($E$224:$E$427,$O775,AR$224:AR$427))*'Discount Factors'!AR$17)-AR$743</f>
        <v>0</v>
      </c>
      <c r="AS775" s="161">
        <f>((SUMIF($E$224:$E$427,$O775,AS$224:AS$427))*'Discount Factors'!AS$17)-AS$743</f>
        <v>0</v>
      </c>
      <c r="AT775" s="161">
        <f>((SUMIF($E$224:$E$427,$O775,AT$224:AT$427))*'Discount Factors'!AT$17)-AT$743</f>
        <v>0</v>
      </c>
      <c r="AU775" s="161">
        <f>((SUMIF($E$224:$E$427,$O775,AU$224:AU$427))*'Discount Factors'!AU$17)-AU$743</f>
        <v>0</v>
      </c>
      <c r="AV775" s="161">
        <f>((SUMIF($E$224:$E$427,$O775,AV$224:AV$427))*'Discount Factors'!AV$17)-AV$743</f>
        <v>0</v>
      </c>
      <c r="AW775" s="161">
        <f>((SUMIF($E$224:$E$427,$O775,AW$224:AW$427))*'Discount Factors'!AW$17)-AW$743</f>
        <v>0</v>
      </c>
      <c r="AX775" s="161">
        <f>((SUMIF($E$224:$E$427,$O775,AX$224:AX$427))*'Discount Factors'!AX$17)-AX$743</f>
        <v>0</v>
      </c>
      <c r="AY775" s="161">
        <f>((SUMIF($E$224:$E$427,$O775,AY$224:AY$427))*'Discount Factors'!AY$17)-AY$743</f>
        <v>0</v>
      </c>
      <c r="AZ775" s="161">
        <f>((SUMIF($E$224:$E$427,$O775,AZ$224:AZ$427))*'Discount Factors'!AZ$17)-AZ$743</f>
        <v>0</v>
      </c>
      <c r="BA775" s="161">
        <f>((SUMIF($E$224:$E$427,$O775,BA$224:BA$427))*'Discount Factors'!BA$17)-BA$743</f>
        <v>0</v>
      </c>
      <c r="BB775" s="161">
        <f>((SUMIF($E$224:$E$427,$O775,BB$224:BB$427))*'Discount Factors'!BB$17)-BB$743</f>
        <v>0</v>
      </c>
      <c r="BC775" s="161">
        <f>((SUMIF($E$224:$E$427,$O775,BC$224:BC$427))*'Discount Factors'!BC$17)-BC$743</f>
        <v>0</v>
      </c>
      <c r="BD775" s="161">
        <f>((SUMIF($E$224:$E$427,$O775,BD$224:BD$427))*'Discount Factors'!BD$17)-BD$743</f>
        <v>0</v>
      </c>
      <c r="BE775" s="161">
        <f>((SUMIF($E$224:$E$427,$O775,BE$224:BE$427))*'Discount Factors'!BE$17)-BE$743</f>
        <v>0</v>
      </c>
      <c r="BF775" s="161">
        <f>((SUMIF($E$224:$E$427,$O775,BF$224:BF$427))*'Discount Factors'!BF$17)-BF$743</f>
        <v>0</v>
      </c>
      <c r="BG775" s="161">
        <f>((SUMIF($E$224:$E$427,$O775,BG$224:BG$427))*'Discount Factors'!BG$17)-BG$743</f>
        <v>0</v>
      </c>
      <c r="BH775" s="161">
        <f>((SUMIF($E$224:$E$427,$O775,BH$224:BH$427))*'Discount Factors'!BH$17)-BH$743</f>
        <v>0</v>
      </c>
      <c r="BI775" s="161">
        <f>((SUMIF($E$224:$E$427,$O775,BI$224:BI$427))*'Discount Factors'!BI$17)-BI$743</f>
        <v>0</v>
      </c>
      <c r="BJ775" s="161">
        <f>((SUMIF($E$224:$E$427,$O775,BJ$224:BJ$427))*'Discount Factors'!BJ$17)-BJ$743</f>
        <v>0</v>
      </c>
      <c r="BK775" s="161">
        <f>((SUMIF($E$224:$E$427,$O775,BK$224:BK$427))*'Discount Factors'!BK$17)-BK$743</f>
        <v>0</v>
      </c>
      <c r="BL775" s="161">
        <f>((SUMIF($E$224:$E$427,$O775,BL$224:BL$427))*'Discount Factors'!BL$17)-BL$743</f>
        <v>0</v>
      </c>
      <c r="BM775" s="161">
        <f>((SUMIF($E$224:$E$427,$O775,BM$224:BM$427))*'Discount Factors'!BM$17)-BM$743</f>
        <v>0</v>
      </c>
      <c r="BN775" s="161">
        <f>((SUMIF($E$224:$E$427,$O775,BN$224:BN$427))*'Discount Factors'!BN$17)-BN$743</f>
        <v>0</v>
      </c>
      <c r="BO775" s="161">
        <f>((SUMIF($E$224:$E$427,$O775,BO$224:BO$427))*'Discount Factors'!BO$17)-BO$743</f>
        <v>0</v>
      </c>
      <c r="BP775" s="161">
        <f>((SUMIF($E$224:$E$427,$O775,BP$224:BP$427))*'Discount Factors'!BP$17)-BP$743</f>
        <v>0</v>
      </c>
      <c r="BQ775" s="161">
        <f>((SUMIF($E$224:$E$427,$O775,BQ$224:BQ$427))*'Discount Factors'!BQ$17)-BQ$743</f>
        <v>0</v>
      </c>
      <c r="BR775" s="161">
        <f>((SUMIF($E$224:$E$427,$O775,BR$224:BR$427))*'Discount Factors'!BR$17)-BR$743</f>
        <v>0</v>
      </c>
      <c r="BS775" s="161">
        <f>((SUMIF($E$224:$E$427,$O775,BS$224:BS$427))*'Discount Factors'!BS$17)-BS$743</f>
        <v>0</v>
      </c>
      <c r="BT775" s="161">
        <f>((SUMIF($E$224:$E$427,$O775,BT$224:BT$427))*'Discount Factors'!BT$17)-BT$743</f>
        <v>0</v>
      </c>
      <c r="BU775" s="161">
        <f>((SUMIF($E$224:$E$427,$O775,BU$224:BU$427))*'Discount Factors'!BU$17)-BU$743</f>
        <v>0</v>
      </c>
      <c r="BV775" s="161">
        <f>((SUMIF($E$224:$E$427,$O775,BV$224:BV$427))*'Discount Factors'!BV$17)-BV$743</f>
        <v>0</v>
      </c>
      <c r="BW775" s="161">
        <f>((SUMIF($E$224:$E$427,$O775,BW$224:BW$427))*'Discount Factors'!BW$17)-BW$743</f>
        <v>0</v>
      </c>
      <c r="BX775" s="161">
        <f>((SUMIF($E$224:$E$427,$O775,BX$224:BX$427))*'Discount Factors'!BX$17)-BX$743</f>
        <v>0</v>
      </c>
      <c r="BY775" s="161">
        <f>((SUMIF($E$224:$E$427,$O775,BY$224:BY$427))*'Discount Factors'!BY$17)-BY$743</f>
        <v>0</v>
      </c>
      <c r="BZ775" s="161">
        <f>((SUMIF($E$224:$E$427,$O775,BZ$224:BZ$427))*'Discount Factors'!BZ$17)-BZ$743</f>
        <v>0</v>
      </c>
      <c r="CA775" s="161">
        <f>((SUMIF($E$224:$E$427,$O775,CA$224:CA$427))*'Discount Factors'!CA$17)-CA$743</f>
        <v>0</v>
      </c>
      <c r="CB775" s="161">
        <f>((SUMIF($E$224:$E$427,$O775,CB$224:CB$427))*'Discount Factors'!CB$17)-CB$743</f>
        <v>0</v>
      </c>
      <c r="CC775" s="161">
        <f>((SUMIF($E$224:$E$427,$O775,CC$224:CC$427))*'Discount Factors'!CC$17)-CC$743</f>
        <v>0</v>
      </c>
      <c r="CD775" s="161">
        <f>((SUMIF($E$224:$E$427,$O775,CD$224:CD$427))*'Discount Factors'!CD$17)-CD$743</f>
        <v>0</v>
      </c>
      <c r="CE775" s="161">
        <f>((SUMIF($E$224:$E$427,$O775,CE$224:CE$427))*'Discount Factors'!CE$17)-CE$743</f>
        <v>0</v>
      </c>
      <c r="CF775" s="161">
        <f>((SUMIF($E$224:$E$427,$O775,CF$224:CF$427))*'Discount Factors'!CF$17)-CF$743</f>
        <v>0</v>
      </c>
      <c r="CG775" s="161">
        <f>((SUMIF($E$224:$E$427,$O775,CG$224:CG$427))*'Discount Factors'!CG$17)-CG$743</f>
        <v>0</v>
      </c>
      <c r="CH775" s="161">
        <f>((SUMIF($E$224:$E$427,$O775,CH$224:CH$427))*'Discount Factors'!CH$17)-CH$743</f>
        <v>0</v>
      </c>
      <c r="CI775" s="161">
        <f>((SUMIF($E$224:$E$427,$O775,CI$224:CI$427))*'Discount Factors'!CI$17)-CI$743</f>
        <v>0</v>
      </c>
      <c r="CJ775" s="161">
        <f>((SUMIF($E$224:$E$427,$O775,CJ$224:CJ$427))*'Discount Factors'!CJ$17)-CJ$743</f>
        <v>0</v>
      </c>
      <c r="CK775" s="161">
        <f>((SUMIF($E$224:$E$427,$O775,CK$224:CK$427))*'Discount Factors'!CK$17)-CK$743</f>
        <v>0</v>
      </c>
      <c r="CL775" s="161">
        <f>((SUMIF($E$224:$E$427,$O775,CL$224:CL$427))*'Discount Factors'!CL$17)-CL$743</f>
        <v>0</v>
      </c>
      <c r="CM775" s="161">
        <f>((SUMIF($E$224:$E$427,$O775,CM$224:CM$427))*'Discount Factors'!CM$17)-CM$743</f>
        <v>0</v>
      </c>
      <c r="CN775" s="161">
        <f>((SUMIF($E$224:$E$427,$O775,CN$224:CN$427))*'Discount Factors'!CN$17)-CN$743</f>
        <v>0</v>
      </c>
      <c r="CO775" s="161">
        <f>((SUMIF($E$224:$E$427,$O775,CO$224:CO$427))*'Discount Factors'!CO$17)-CO$743</f>
        <v>0</v>
      </c>
      <c r="CP775" s="161">
        <f>((SUMIF($E$224:$E$427,$O775,CP$224:CP$427))*'Discount Factors'!CP$17)-CP$743</f>
        <v>0</v>
      </c>
    </row>
    <row r="776" spans="15:94" x14ac:dyDescent="0.3">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c r="AS776" s="161"/>
      <c r="AT776" s="161"/>
      <c r="AU776" s="161"/>
      <c r="AV776" s="161"/>
      <c r="AW776" s="161"/>
      <c r="AX776" s="161"/>
      <c r="AY776" s="161"/>
      <c r="AZ776" s="161"/>
      <c r="BA776" s="161"/>
      <c r="BB776" s="161"/>
      <c r="BC776" s="161"/>
      <c r="BD776" s="161"/>
      <c r="BE776" s="161"/>
      <c r="BF776" s="161"/>
      <c r="BG776" s="161"/>
      <c r="BH776" s="161"/>
      <c r="BI776" s="161"/>
      <c r="BJ776" s="161"/>
      <c r="BK776" s="161"/>
      <c r="BL776" s="161"/>
      <c r="BM776" s="161"/>
      <c r="BN776" s="161"/>
      <c r="BO776" s="161"/>
      <c r="BP776" s="161"/>
      <c r="BQ776" s="161"/>
      <c r="BR776" s="161"/>
      <c r="BS776" s="161"/>
      <c r="BT776" s="161"/>
      <c r="BU776" s="161"/>
      <c r="BV776" s="161"/>
      <c r="BW776" s="161"/>
      <c r="BX776" s="161"/>
      <c r="BY776" s="161"/>
      <c r="BZ776" s="161"/>
      <c r="CA776" s="161"/>
      <c r="CB776" s="161"/>
      <c r="CC776" s="161"/>
      <c r="CD776" s="161"/>
      <c r="CE776" s="161"/>
      <c r="CF776" s="161"/>
      <c r="CG776" s="161"/>
      <c r="CH776" s="161"/>
      <c r="CI776" s="161"/>
      <c r="CJ776" s="161"/>
      <c r="CK776" s="161"/>
      <c r="CL776" s="161"/>
      <c r="CM776" s="161"/>
      <c r="CN776" s="161"/>
      <c r="CO776" s="161"/>
      <c r="CP776" s="161"/>
    </row>
    <row r="777" spans="15:94" x14ac:dyDescent="0.3">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c r="AS777" s="161"/>
      <c r="AT777" s="161"/>
      <c r="AU777" s="161"/>
      <c r="AV777" s="161"/>
      <c r="AW777" s="161"/>
      <c r="AX777" s="161"/>
      <c r="AY777" s="161"/>
      <c r="AZ777" s="161"/>
      <c r="BA777" s="161"/>
      <c r="BB777" s="161"/>
      <c r="BC777" s="161"/>
      <c r="BD777" s="161"/>
      <c r="BE777" s="161"/>
      <c r="BF777" s="161"/>
      <c r="BG777" s="161"/>
      <c r="BH777" s="161"/>
      <c r="BI777" s="161"/>
      <c r="BJ777" s="161"/>
      <c r="BK777" s="161"/>
      <c r="BL777" s="161"/>
      <c r="BM777" s="161"/>
      <c r="BN777" s="161"/>
      <c r="BO777" s="161"/>
      <c r="BP777" s="161"/>
      <c r="BQ777" s="161"/>
      <c r="BR777" s="161"/>
      <c r="BS777" s="161"/>
      <c r="BT777" s="161"/>
      <c r="BU777" s="161"/>
      <c r="BV777" s="161"/>
      <c r="BW777" s="161"/>
      <c r="BX777" s="161"/>
      <c r="BY777" s="161"/>
      <c r="BZ777" s="161"/>
      <c r="CA777" s="161"/>
      <c r="CB777" s="161"/>
      <c r="CC777" s="161"/>
      <c r="CD777" s="161"/>
      <c r="CE777" s="161"/>
      <c r="CF777" s="161"/>
      <c r="CG777" s="161"/>
      <c r="CH777" s="161"/>
      <c r="CI777" s="161"/>
      <c r="CJ777" s="161"/>
      <c r="CK777" s="161"/>
      <c r="CL777" s="161"/>
      <c r="CM777" s="161"/>
      <c r="CN777" s="161"/>
      <c r="CO777" s="161"/>
      <c r="CP777" s="161"/>
    </row>
    <row r="778" spans="15:94" x14ac:dyDescent="0.3">
      <c r="P778" s="161"/>
      <c r="Q778" s="161"/>
      <c r="R778" s="161"/>
      <c r="S778" s="161"/>
      <c r="T778" s="161"/>
      <c r="U778" s="161"/>
      <c r="V778" s="161"/>
      <c r="W778" s="161"/>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s="161"/>
      <c r="AS778" s="161"/>
      <c r="AT778" s="161"/>
      <c r="AU778" s="161"/>
      <c r="AV778" s="161"/>
      <c r="AW778" s="161"/>
      <c r="AX778" s="161"/>
      <c r="AY778" s="161"/>
      <c r="AZ778" s="161"/>
      <c r="BA778" s="161"/>
      <c r="BB778" s="161"/>
      <c r="BC778" s="161"/>
      <c r="BD778" s="161"/>
      <c r="BE778" s="161"/>
      <c r="BF778" s="161"/>
      <c r="BG778" s="161"/>
      <c r="BH778" s="161"/>
      <c r="BI778" s="161"/>
      <c r="BJ778" s="161"/>
      <c r="BK778" s="161"/>
      <c r="BL778" s="161"/>
      <c r="BM778" s="161"/>
      <c r="BN778" s="161"/>
      <c r="BO778" s="161"/>
      <c r="BP778" s="161"/>
      <c r="BQ778" s="161"/>
      <c r="BR778" s="161"/>
      <c r="BS778" s="161"/>
      <c r="BT778" s="161"/>
      <c r="BU778" s="161"/>
      <c r="BV778" s="161"/>
      <c r="BW778" s="161"/>
      <c r="BX778" s="161"/>
      <c r="BY778" s="161"/>
      <c r="BZ778" s="161"/>
      <c r="CA778" s="161"/>
      <c r="CB778" s="161"/>
      <c r="CC778" s="161"/>
      <c r="CD778" s="161"/>
      <c r="CE778" s="161"/>
      <c r="CF778" s="161"/>
      <c r="CG778" s="161"/>
      <c r="CH778" s="161"/>
      <c r="CI778" s="161"/>
      <c r="CJ778" s="161"/>
      <c r="CK778" s="161"/>
      <c r="CL778" s="161"/>
      <c r="CM778" s="161"/>
      <c r="CN778" s="161"/>
      <c r="CO778" s="161"/>
      <c r="CP778" s="161"/>
    </row>
    <row r="779" spans="15:94" x14ac:dyDescent="0.3">
      <c r="O779" s="2" t="str">
        <f>Lists!$B$13</f>
        <v>Option 9</v>
      </c>
      <c r="P779" s="161">
        <f>((SUMIF($E$224:$E$427,$O779,P$224:P$427))*'Discount Factors'!P$17)-P$743</f>
        <v>0</v>
      </c>
      <c r="Q779" s="161">
        <f>((SUMIF($E$224:$E$427,$O779,Q$224:Q$427))*'Discount Factors'!Q$17)-Q$743</f>
        <v>0</v>
      </c>
      <c r="R779" s="161">
        <f>((SUMIF($E$224:$E$427,$O779,R$224:R$427))*'Discount Factors'!R$17)-R$743</f>
        <v>0</v>
      </c>
      <c r="S779" s="161">
        <f>((SUMIF($E$224:$E$427,$O779,S$224:S$427))*'Discount Factors'!S$17)-S$743</f>
        <v>0</v>
      </c>
      <c r="T779" s="161">
        <f>((SUMIF($E$224:$E$427,$O779,T$224:T$427))*'Discount Factors'!T$17)-T$743</f>
        <v>0</v>
      </c>
      <c r="U779" s="161">
        <f>((SUMIF($E$224:$E$427,$O779,U$224:U$427))*'Discount Factors'!U$17)-U$743</f>
        <v>0</v>
      </c>
      <c r="V779" s="161">
        <f>((SUMIF($E$224:$E$427,$O779,V$224:V$427))*'Discount Factors'!V$17)-V$743</f>
        <v>0</v>
      </c>
      <c r="W779" s="161">
        <f>((SUMIF($E$224:$E$427,$O779,W$224:W$427))*'Discount Factors'!W$17)-W$743</f>
        <v>0</v>
      </c>
      <c r="X779" s="161">
        <f>((SUMIF($E$224:$E$427,$O779,X$224:X$427))*'Discount Factors'!X$17)-X$743</f>
        <v>0</v>
      </c>
      <c r="Y779" s="161">
        <f>((SUMIF($E$224:$E$427,$O779,Y$224:Y$427))*'Discount Factors'!Y$17)-Y$743</f>
        <v>0</v>
      </c>
      <c r="Z779" s="161">
        <f>((SUMIF($E$224:$E$427,$O779,Z$224:Z$427))*'Discount Factors'!Z$17)-Z$743</f>
        <v>0</v>
      </c>
      <c r="AA779" s="161">
        <f>((SUMIF($E$224:$E$427,$O779,AA$224:AA$427))*'Discount Factors'!AA$17)-AA$743</f>
        <v>0</v>
      </c>
      <c r="AB779" s="161">
        <f>((SUMIF($E$224:$E$427,$O779,AB$224:AB$427))*'Discount Factors'!AB$17)-AB$743</f>
        <v>0</v>
      </c>
      <c r="AC779" s="161">
        <f>((SUMIF($E$224:$E$427,$O779,AC$224:AC$427))*'Discount Factors'!AC$17)-AC$743</f>
        <v>0</v>
      </c>
      <c r="AD779" s="161">
        <f>((SUMIF($E$224:$E$427,$O779,AD$224:AD$427))*'Discount Factors'!AD$17)-AD$743</f>
        <v>0</v>
      </c>
      <c r="AE779" s="161">
        <f>((SUMIF($E$224:$E$427,$O779,AE$224:AE$427))*'Discount Factors'!AE$17)-AE$743</f>
        <v>0</v>
      </c>
      <c r="AF779" s="161">
        <f>((SUMIF($E$224:$E$427,$O779,AF$224:AF$427))*'Discount Factors'!AF$17)-AF$743</f>
        <v>0</v>
      </c>
      <c r="AG779" s="161">
        <f>((SUMIF($E$224:$E$427,$O779,AG$224:AG$427))*'Discount Factors'!AG$17)-AG$743</f>
        <v>0</v>
      </c>
      <c r="AH779" s="161">
        <f>((SUMIF($E$224:$E$427,$O779,AH$224:AH$427))*'Discount Factors'!AH$17)-AH$743</f>
        <v>0</v>
      </c>
      <c r="AI779" s="161">
        <f>((SUMIF($E$224:$E$427,$O779,AI$224:AI$427))*'Discount Factors'!AI$17)-AI$743</f>
        <v>0</v>
      </c>
      <c r="AJ779" s="161">
        <f>((SUMIF($E$224:$E$427,$O779,AJ$224:AJ$427))*'Discount Factors'!AJ$17)-AJ$743</f>
        <v>0</v>
      </c>
      <c r="AK779" s="161">
        <f>((SUMIF($E$224:$E$427,$O779,AK$224:AK$427))*'Discount Factors'!AK$17)-AK$743</f>
        <v>0</v>
      </c>
      <c r="AL779" s="161">
        <f>((SUMIF($E$224:$E$427,$O779,AL$224:AL$427))*'Discount Factors'!AL$17)-AL$743</f>
        <v>0</v>
      </c>
      <c r="AM779" s="161">
        <f>((SUMIF($E$224:$E$427,$O779,AM$224:AM$427))*'Discount Factors'!AM$17)-AM$743</f>
        <v>0</v>
      </c>
      <c r="AN779" s="161">
        <f>((SUMIF($E$224:$E$427,$O779,AN$224:AN$427))*'Discount Factors'!AN$17)-AN$743</f>
        <v>0</v>
      </c>
      <c r="AO779" s="161">
        <f>((SUMIF($E$224:$E$427,$O779,AO$224:AO$427))*'Discount Factors'!AO$17)-AO$743</f>
        <v>0</v>
      </c>
      <c r="AP779" s="161">
        <f>((SUMIF($E$224:$E$427,$O779,AP$224:AP$427))*'Discount Factors'!AP$17)-AP$743</f>
        <v>0</v>
      </c>
      <c r="AQ779" s="161">
        <f>((SUMIF($E$224:$E$427,$O779,AQ$224:AQ$427))*'Discount Factors'!AQ$17)-AQ$743</f>
        <v>0</v>
      </c>
      <c r="AR779" s="161">
        <f>((SUMIF($E$224:$E$427,$O779,AR$224:AR$427))*'Discount Factors'!AR$17)-AR$743</f>
        <v>0</v>
      </c>
      <c r="AS779" s="161">
        <f>((SUMIF($E$224:$E$427,$O779,AS$224:AS$427))*'Discount Factors'!AS$17)-AS$743</f>
        <v>0</v>
      </c>
      <c r="AT779" s="161">
        <f>((SUMIF($E$224:$E$427,$O779,AT$224:AT$427))*'Discount Factors'!AT$17)-AT$743</f>
        <v>0</v>
      </c>
      <c r="AU779" s="161">
        <f>((SUMIF($E$224:$E$427,$O779,AU$224:AU$427))*'Discount Factors'!AU$17)-AU$743</f>
        <v>0</v>
      </c>
      <c r="AV779" s="161">
        <f>((SUMIF($E$224:$E$427,$O779,AV$224:AV$427))*'Discount Factors'!AV$17)-AV$743</f>
        <v>0</v>
      </c>
      <c r="AW779" s="161">
        <f>((SUMIF($E$224:$E$427,$O779,AW$224:AW$427))*'Discount Factors'!AW$17)-AW$743</f>
        <v>0</v>
      </c>
      <c r="AX779" s="161">
        <f>((SUMIF($E$224:$E$427,$O779,AX$224:AX$427))*'Discount Factors'!AX$17)-AX$743</f>
        <v>0</v>
      </c>
      <c r="AY779" s="161">
        <f>((SUMIF($E$224:$E$427,$O779,AY$224:AY$427))*'Discount Factors'!AY$17)-AY$743</f>
        <v>0</v>
      </c>
      <c r="AZ779" s="161">
        <f>((SUMIF($E$224:$E$427,$O779,AZ$224:AZ$427))*'Discount Factors'!AZ$17)-AZ$743</f>
        <v>0</v>
      </c>
      <c r="BA779" s="161">
        <f>((SUMIF($E$224:$E$427,$O779,BA$224:BA$427))*'Discount Factors'!BA$17)-BA$743</f>
        <v>0</v>
      </c>
      <c r="BB779" s="161">
        <f>((SUMIF($E$224:$E$427,$O779,BB$224:BB$427))*'Discount Factors'!BB$17)-BB$743</f>
        <v>0</v>
      </c>
      <c r="BC779" s="161">
        <f>((SUMIF($E$224:$E$427,$O779,BC$224:BC$427))*'Discount Factors'!BC$17)-BC$743</f>
        <v>0</v>
      </c>
      <c r="BD779" s="161">
        <f>((SUMIF($E$224:$E$427,$O779,BD$224:BD$427))*'Discount Factors'!BD$17)-BD$743</f>
        <v>0</v>
      </c>
      <c r="BE779" s="161">
        <f>((SUMIF($E$224:$E$427,$O779,BE$224:BE$427))*'Discount Factors'!BE$17)-BE$743</f>
        <v>0</v>
      </c>
      <c r="BF779" s="161">
        <f>((SUMIF($E$224:$E$427,$O779,BF$224:BF$427))*'Discount Factors'!BF$17)-BF$743</f>
        <v>0</v>
      </c>
      <c r="BG779" s="161">
        <f>((SUMIF($E$224:$E$427,$O779,BG$224:BG$427))*'Discount Factors'!BG$17)-BG$743</f>
        <v>0</v>
      </c>
      <c r="BH779" s="161">
        <f>((SUMIF($E$224:$E$427,$O779,BH$224:BH$427))*'Discount Factors'!BH$17)-BH$743</f>
        <v>0</v>
      </c>
      <c r="BI779" s="161">
        <f>((SUMIF($E$224:$E$427,$O779,BI$224:BI$427))*'Discount Factors'!BI$17)-BI$743</f>
        <v>0</v>
      </c>
      <c r="BJ779" s="161">
        <f>((SUMIF($E$224:$E$427,$O779,BJ$224:BJ$427))*'Discount Factors'!BJ$17)-BJ$743</f>
        <v>0</v>
      </c>
      <c r="BK779" s="161">
        <f>((SUMIF($E$224:$E$427,$O779,BK$224:BK$427))*'Discount Factors'!BK$17)-BK$743</f>
        <v>0</v>
      </c>
      <c r="BL779" s="161">
        <f>((SUMIF($E$224:$E$427,$O779,BL$224:BL$427))*'Discount Factors'!BL$17)-BL$743</f>
        <v>0</v>
      </c>
      <c r="BM779" s="161">
        <f>((SUMIF($E$224:$E$427,$O779,BM$224:BM$427))*'Discount Factors'!BM$17)-BM$743</f>
        <v>0</v>
      </c>
      <c r="BN779" s="161">
        <f>((SUMIF($E$224:$E$427,$O779,BN$224:BN$427))*'Discount Factors'!BN$17)-BN$743</f>
        <v>0</v>
      </c>
      <c r="BO779" s="161">
        <f>((SUMIF($E$224:$E$427,$O779,BO$224:BO$427))*'Discount Factors'!BO$17)-BO$743</f>
        <v>0</v>
      </c>
      <c r="BP779" s="161">
        <f>((SUMIF($E$224:$E$427,$O779,BP$224:BP$427))*'Discount Factors'!BP$17)-BP$743</f>
        <v>0</v>
      </c>
      <c r="BQ779" s="161">
        <f>((SUMIF($E$224:$E$427,$O779,BQ$224:BQ$427))*'Discount Factors'!BQ$17)-BQ$743</f>
        <v>0</v>
      </c>
      <c r="BR779" s="161">
        <f>((SUMIF($E$224:$E$427,$O779,BR$224:BR$427))*'Discount Factors'!BR$17)-BR$743</f>
        <v>0</v>
      </c>
      <c r="BS779" s="161">
        <f>((SUMIF($E$224:$E$427,$O779,BS$224:BS$427))*'Discount Factors'!BS$17)-BS$743</f>
        <v>0</v>
      </c>
      <c r="BT779" s="161">
        <f>((SUMIF($E$224:$E$427,$O779,BT$224:BT$427))*'Discount Factors'!BT$17)-BT$743</f>
        <v>0</v>
      </c>
      <c r="BU779" s="161">
        <f>((SUMIF($E$224:$E$427,$O779,BU$224:BU$427))*'Discount Factors'!BU$17)-BU$743</f>
        <v>0</v>
      </c>
      <c r="BV779" s="161">
        <f>((SUMIF($E$224:$E$427,$O779,BV$224:BV$427))*'Discount Factors'!BV$17)-BV$743</f>
        <v>0</v>
      </c>
      <c r="BW779" s="161">
        <f>((SUMIF($E$224:$E$427,$O779,BW$224:BW$427))*'Discount Factors'!BW$17)-BW$743</f>
        <v>0</v>
      </c>
      <c r="BX779" s="161">
        <f>((SUMIF($E$224:$E$427,$O779,BX$224:BX$427))*'Discount Factors'!BX$17)-BX$743</f>
        <v>0</v>
      </c>
      <c r="BY779" s="161">
        <f>((SUMIF($E$224:$E$427,$O779,BY$224:BY$427))*'Discount Factors'!BY$17)-BY$743</f>
        <v>0</v>
      </c>
      <c r="BZ779" s="161">
        <f>((SUMIF($E$224:$E$427,$O779,BZ$224:BZ$427))*'Discount Factors'!BZ$17)-BZ$743</f>
        <v>0</v>
      </c>
      <c r="CA779" s="161">
        <f>((SUMIF($E$224:$E$427,$O779,CA$224:CA$427))*'Discount Factors'!CA$17)-CA$743</f>
        <v>0</v>
      </c>
      <c r="CB779" s="161">
        <f>((SUMIF($E$224:$E$427,$O779,CB$224:CB$427))*'Discount Factors'!CB$17)-CB$743</f>
        <v>0</v>
      </c>
      <c r="CC779" s="161">
        <f>((SUMIF($E$224:$E$427,$O779,CC$224:CC$427))*'Discount Factors'!CC$17)-CC$743</f>
        <v>0</v>
      </c>
      <c r="CD779" s="161">
        <f>((SUMIF($E$224:$E$427,$O779,CD$224:CD$427))*'Discount Factors'!CD$17)-CD$743</f>
        <v>0</v>
      </c>
      <c r="CE779" s="161">
        <f>((SUMIF($E$224:$E$427,$O779,CE$224:CE$427))*'Discount Factors'!CE$17)-CE$743</f>
        <v>0</v>
      </c>
      <c r="CF779" s="161">
        <f>((SUMIF($E$224:$E$427,$O779,CF$224:CF$427))*'Discount Factors'!CF$17)-CF$743</f>
        <v>0</v>
      </c>
      <c r="CG779" s="161">
        <f>((SUMIF($E$224:$E$427,$O779,CG$224:CG$427))*'Discount Factors'!CG$17)-CG$743</f>
        <v>0</v>
      </c>
      <c r="CH779" s="161">
        <f>((SUMIF($E$224:$E$427,$O779,CH$224:CH$427))*'Discount Factors'!CH$17)-CH$743</f>
        <v>0</v>
      </c>
      <c r="CI779" s="161">
        <f>((SUMIF($E$224:$E$427,$O779,CI$224:CI$427))*'Discount Factors'!CI$17)-CI$743</f>
        <v>0</v>
      </c>
      <c r="CJ779" s="161">
        <f>((SUMIF($E$224:$E$427,$O779,CJ$224:CJ$427))*'Discount Factors'!CJ$17)-CJ$743</f>
        <v>0</v>
      </c>
      <c r="CK779" s="161">
        <f>((SUMIF($E$224:$E$427,$O779,CK$224:CK$427))*'Discount Factors'!CK$17)-CK$743</f>
        <v>0</v>
      </c>
      <c r="CL779" s="161">
        <f>((SUMIF($E$224:$E$427,$O779,CL$224:CL$427))*'Discount Factors'!CL$17)-CL$743</f>
        <v>0</v>
      </c>
      <c r="CM779" s="161">
        <f>((SUMIF($E$224:$E$427,$O779,CM$224:CM$427))*'Discount Factors'!CM$17)-CM$743</f>
        <v>0</v>
      </c>
      <c r="CN779" s="161">
        <f>((SUMIF($E$224:$E$427,$O779,CN$224:CN$427))*'Discount Factors'!CN$17)-CN$743</f>
        <v>0</v>
      </c>
      <c r="CO779" s="161">
        <f>((SUMIF($E$224:$E$427,$O779,CO$224:CO$427))*'Discount Factors'!CO$17)-CO$743</f>
        <v>0</v>
      </c>
      <c r="CP779" s="161">
        <f>((SUMIF($E$224:$E$427,$O779,CP$224:CP$427))*'Discount Factors'!CP$17)-CP$743</f>
        <v>0</v>
      </c>
    </row>
    <row r="780" spans="15:94" x14ac:dyDescent="0.3">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c r="AT780" s="161"/>
      <c r="AU780" s="161"/>
      <c r="AV780" s="161"/>
      <c r="AW780" s="161"/>
      <c r="AX780" s="161"/>
      <c r="AY780" s="161"/>
      <c r="AZ780" s="161"/>
      <c r="BA780" s="161"/>
      <c r="BB780" s="161"/>
      <c r="BC780" s="161"/>
      <c r="BD780" s="161"/>
      <c r="BE780" s="161"/>
      <c r="BF780" s="161"/>
      <c r="BG780" s="161"/>
      <c r="BH780" s="161"/>
      <c r="BI780" s="161"/>
      <c r="BJ780" s="161"/>
      <c r="BK780" s="161"/>
      <c r="BL780" s="161"/>
      <c r="BM780" s="161"/>
      <c r="BN780" s="161"/>
      <c r="BO780" s="161"/>
      <c r="BP780" s="161"/>
      <c r="BQ780" s="161"/>
      <c r="BR780" s="161"/>
      <c r="BS780" s="161"/>
      <c r="BT780" s="161"/>
      <c r="BU780" s="161"/>
      <c r="BV780" s="161"/>
      <c r="BW780" s="161"/>
      <c r="BX780" s="161"/>
      <c r="BY780" s="161"/>
      <c r="BZ780" s="161"/>
      <c r="CA780" s="161"/>
      <c r="CB780" s="161"/>
      <c r="CC780" s="161"/>
      <c r="CD780" s="161"/>
      <c r="CE780" s="161"/>
      <c r="CF780" s="161"/>
      <c r="CG780" s="161"/>
      <c r="CH780" s="161"/>
      <c r="CI780" s="161"/>
      <c r="CJ780" s="161"/>
      <c r="CK780" s="161"/>
      <c r="CL780" s="161"/>
      <c r="CM780" s="161"/>
      <c r="CN780" s="161"/>
      <c r="CO780" s="161"/>
      <c r="CP780" s="161"/>
    </row>
    <row r="781" spans="15:94" x14ac:dyDescent="0.3">
      <c r="P781" s="161"/>
      <c r="Q781" s="161"/>
      <c r="R781" s="161"/>
      <c r="S781" s="161"/>
      <c r="T781" s="161"/>
      <c r="U781" s="161"/>
      <c r="V781" s="161"/>
      <c r="W781" s="161"/>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s="161"/>
      <c r="AS781" s="161"/>
      <c r="AT781" s="161"/>
      <c r="AU781" s="161"/>
      <c r="AV781" s="161"/>
      <c r="AW781" s="161"/>
      <c r="AX781" s="161"/>
      <c r="AY781" s="161"/>
      <c r="AZ781" s="161"/>
      <c r="BA781" s="161"/>
      <c r="BB781" s="161"/>
      <c r="BC781" s="161"/>
      <c r="BD781" s="161"/>
      <c r="BE781" s="161"/>
      <c r="BF781" s="161"/>
      <c r="BG781" s="161"/>
      <c r="BH781" s="161"/>
      <c r="BI781" s="161"/>
      <c r="BJ781" s="161"/>
      <c r="BK781" s="161"/>
      <c r="BL781" s="161"/>
      <c r="BM781" s="161"/>
      <c r="BN781" s="161"/>
      <c r="BO781" s="161"/>
      <c r="BP781" s="161"/>
      <c r="BQ781" s="161"/>
      <c r="BR781" s="161"/>
      <c r="BS781" s="161"/>
      <c r="BT781" s="161"/>
      <c r="BU781" s="161"/>
      <c r="BV781" s="161"/>
      <c r="BW781" s="161"/>
      <c r="BX781" s="161"/>
      <c r="BY781" s="161"/>
      <c r="BZ781" s="161"/>
      <c r="CA781" s="161"/>
      <c r="CB781" s="161"/>
      <c r="CC781" s="161"/>
      <c r="CD781" s="161"/>
      <c r="CE781" s="161"/>
      <c r="CF781" s="161"/>
      <c r="CG781" s="161"/>
      <c r="CH781" s="161"/>
      <c r="CI781" s="161"/>
      <c r="CJ781" s="161"/>
      <c r="CK781" s="161"/>
      <c r="CL781" s="161"/>
      <c r="CM781" s="161"/>
      <c r="CN781" s="161"/>
      <c r="CO781" s="161"/>
      <c r="CP781" s="161"/>
    </row>
    <row r="782" spans="15:94" x14ac:dyDescent="0.3">
      <c r="P782" s="161"/>
      <c r="Q782" s="161"/>
      <c r="R782" s="161"/>
      <c r="S782" s="161"/>
      <c r="T782" s="161"/>
      <c r="U782" s="161"/>
      <c r="V782" s="161"/>
      <c r="W782" s="161"/>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s="161"/>
      <c r="AS782" s="161"/>
      <c r="AT782" s="161"/>
      <c r="AU782" s="161"/>
      <c r="AV782" s="161"/>
      <c r="AW782" s="161"/>
      <c r="AX782" s="161"/>
      <c r="AY782" s="161"/>
      <c r="AZ782" s="161"/>
      <c r="BA782" s="161"/>
      <c r="BB782" s="161"/>
      <c r="BC782" s="161"/>
      <c r="BD782" s="161"/>
      <c r="BE782" s="161"/>
      <c r="BF782" s="161"/>
      <c r="BG782" s="161"/>
      <c r="BH782" s="161"/>
      <c r="BI782" s="161"/>
      <c r="BJ782" s="161"/>
      <c r="BK782" s="161"/>
      <c r="BL782" s="161"/>
      <c r="BM782" s="161"/>
      <c r="BN782" s="161"/>
      <c r="BO782" s="161"/>
      <c r="BP782" s="161"/>
      <c r="BQ782" s="161"/>
      <c r="BR782" s="161"/>
      <c r="BS782" s="161"/>
      <c r="BT782" s="161"/>
      <c r="BU782" s="161"/>
      <c r="BV782" s="161"/>
      <c r="BW782" s="161"/>
      <c r="BX782" s="161"/>
      <c r="BY782" s="161"/>
      <c r="BZ782" s="161"/>
      <c r="CA782" s="161"/>
      <c r="CB782" s="161"/>
      <c r="CC782" s="161"/>
      <c r="CD782" s="161"/>
      <c r="CE782" s="161"/>
      <c r="CF782" s="161"/>
      <c r="CG782" s="161"/>
      <c r="CH782" s="161"/>
      <c r="CI782" s="161"/>
      <c r="CJ782" s="161"/>
      <c r="CK782" s="161"/>
      <c r="CL782" s="161"/>
      <c r="CM782" s="161"/>
      <c r="CN782" s="161"/>
      <c r="CO782" s="161"/>
      <c r="CP782" s="161"/>
    </row>
    <row r="783" spans="15:94" x14ac:dyDescent="0.3">
      <c r="O783" s="2" t="str">
        <f>Lists!$B$14</f>
        <v>Option 10</v>
      </c>
      <c r="P783" s="161">
        <f>((SUMIF($E$224:$E$427,$O783,P$224:P$427))*'Discount Factors'!P$17)-P$743</f>
        <v>0</v>
      </c>
      <c r="Q783" s="161">
        <f>((SUMIF($E$224:$E$427,$O783,Q$224:Q$427))*'Discount Factors'!Q$17)-Q$743</f>
        <v>0</v>
      </c>
      <c r="R783" s="161">
        <f>((SUMIF($E$224:$E$427,$O783,R$224:R$427))*'Discount Factors'!R$17)-R$743</f>
        <v>0</v>
      </c>
      <c r="S783" s="161">
        <f>((SUMIF($E$224:$E$427,$O783,S$224:S$427))*'Discount Factors'!S$17)-S$743</f>
        <v>0</v>
      </c>
      <c r="T783" s="161">
        <f>((SUMIF($E$224:$E$427,$O783,T$224:T$427))*'Discount Factors'!T$17)-T$743</f>
        <v>0</v>
      </c>
      <c r="U783" s="161">
        <f>((SUMIF($E$224:$E$427,$O783,U$224:U$427))*'Discount Factors'!U$17)-U$743</f>
        <v>0</v>
      </c>
      <c r="V783" s="161">
        <f>((SUMIF($E$224:$E$427,$O783,V$224:V$427))*'Discount Factors'!V$17)-V$743</f>
        <v>0</v>
      </c>
      <c r="W783" s="161">
        <f>((SUMIF($E$224:$E$427,$O783,W$224:W$427))*'Discount Factors'!W$17)-W$743</f>
        <v>0</v>
      </c>
      <c r="X783" s="161">
        <f>((SUMIF($E$224:$E$427,$O783,X$224:X$427))*'Discount Factors'!X$17)-X$743</f>
        <v>0</v>
      </c>
      <c r="Y783" s="161">
        <f>((SUMIF($E$224:$E$427,$O783,Y$224:Y$427))*'Discount Factors'!Y$17)-Y$743</f>
        <v>0</v>
      </c>
      <c r="Z783" s="161">
        <f>((SUMIF($E$224:$E$427,$O783,Z$224:Z$427))*'Discount Factors'!Z$17)-Z$743</f>
        <v>0</v>
      </c>
      <c r="AA783" s="161">
        <f>((SUMIF($E$224:$E$427,$O783,AA$224:AA$427))*'Discount Factors'!AA$17)-AA$743</f>
        <v>0</v>
      </c>
      <c r="AB783" s="161">
        <f>((SUMIF($E$224:$E$427,$O783,AB$224:AB$427))*'Discount Factors'!AB$17)-AB$743</f>
        <v>0</v>
      </c>
      <c r="AC783" s="161">
        <f>((SUMIF($E$224:$E$427,$O783,AC$224:AC$427))*'Discount Factors'!AC$17)-AC$743</f>
        <v>0</v>
      </c>
      <c r="AD783" s="161">
        <f>((SUMIF($E$224:$E$427,$O783,AD$224:AD$427))*'Discount Factors'!AD$17)-AD$743</f>
        <v>0</v>
      </c>
      <c r="AE783" s="161">
        <f>((SUMIF($E$224:$E$427,$O783,AE$224:AE$427))*'Discount Factors'!AE$17)-AE$743</f>
        <v>0</v>
      </c>
      <c r="AF783" s="161">
        <f>((SUMIF($E$224:$E$427,$O783,AF$224:AF$427))*'Discount Factors'!AF$17)-AF$743</f>
        <v>0</v>
      </c>
      <c r="AG783" s="161">
        <f>((SUMIF($E$224:$E$427,$O783,AG$224:AG$427))*'Discount Factors'!AG$17)-AG$743</f>
        <v>0</v>
      </c>
      <c r="AH783" s="161">
        <f>((SUMIF($E$224:$E$427,$O783,AH$224:AH$427))*'Discount Factors'!AH$17)-AH$743</f>
        <v>0</v>
      </c>
      <c r="AI783" s="161">
        <f>((SUMIF($E$224:$E$427,$O783,AI$224:AI$427))*'Discount Factors'!AI$17)-AI$743</f>
        <v>0</v>
      </c>
      <c r="AJ783" s="161">
        <f>((SUMIF($E$224:$E$427,$O783,AJ$224:AJ$427))*'Discount Factors'!AJ$17)-AJ$743</f>
        <v>0</v>
      </c>
      <c r="AK783" s="161">
        <f>((SUMIF($E$224:$E$427,$O783,AK$224:AK$427))*'Discount Factors'!AK$17)-AK$743</f>
        <v>0</v>
      </c>
      <c r="AL783" s="161">
        <f>((SUMIF($E$224:$E$427,$O783,AL$224:AL$427))*'Discount Factors'!AL$17)-AL$743</f>
        <v>0</v>
      </c>
      <c r="AM783" s="161">
        <f>((SUMIF($E$224:$E$427,$O783,AM$224:AM$427))*'Discount Factors'!AM$17)-AM$743</f>
        <v>0</v>
      </c>
      <c r="AN783" s="161">
        <f>((SUMIF($E$224:$E$427,$O783,AN$224:AN$427))*'Discount Factors'!AN$17)-AN$743</f>
        <v>0</v>
      </c>
      <c r="AO783" s="161">
        <f>((SUMIF($E$224:$E$427,$O783,AO$224:AO$427))*'Discount Factors'!AO$17)-AO$743</f>
        <v>0</v>
      </c>
      <c r="AP783" s="161">
        <f>((SUMIF($E$224:$E$427,$O783,AP$224:AP$427))*'Discount Factors'!AP$17)-AP$743</f>
        <v>0</v>
      </c>
      <c r="AQ783" s="161">
        <f>((SUMIF($E$224:$E$427,$O783,AQ$224:AQ$427))*'Discount Factors'!AQ$17)-AQ$743</f>
        <v>0</v>
      </c>
      <c r="AR783" s="161">
        <f>((SUMIF($E$224:$E$427,$O783,AR$224:AR$427))*'Discount Factors'!AR$17)-AR$743</f>
        <v>0</v>
      </c>
      <c r="AS783" s="161">
        <f>((SUMIF($E$224:$E$427,$O783,AS$224:AS$427))*'Discount Factors'!AS$17)-AS$743</f>
        <v>0</v>
      </c>
      <c r="AT783" s="161">
        <f>((SUMIF($E$224:$E$427,$O783,AT$224:AT$427))*'Discount Factors'!AT$17)-AT$743</f>
        <v>0</v>
      </c>
      <c r="AU783" s="161">
        <f>((SUMIF($E$224:$E$427,$O783,AU$224:AU$427))*'Discount Factors'!AU$17)-AU$743</f>
        <v>0</v>
      </c>
      <c r="AV783" s="161">
        <f>((SUMIF($E$224:$E$427,$O783,AV$224:AV$427))*'Discount Factors'!AV$17)-AV$743</f>
        <v>0</v>
      </c>
      <c r="AW783" s="161">
        <f>((SUMIF($E$224:$E$427,$O783,AW$224:AW$427))*'Discount Factors'!AW$17)-AW$743</f>
        <v>0</v>
      </c>
      <c r="AX783" s="161">
        <f>((SUMIF($E$224:$E$427,$O783,AX$224:AX$427))*'Discount Factors'!AX$17)-AX$743</f>
        <v>0</v>
      </c>
      <c r="AY783" s="161">
        <f>((SUMIF($E$224:$E$427,$O783,AY$224:AY$427))*'Discount Factors'!AY$17)-AY$743</f>
        <v>0</v>
      </c>
      <c r="AZ783" s="161">
        <f>((SUMIF($E$224:$E$427,$O783,AZ$224:AZ$427))*'Discount Factors'!AZ$17)-AZ$743</f>
        <v>0</v>
      </c>
      <c r="BA783" s="161">
        <f>((SUMIF($E$224:$E$427,$O783,BA$224:BA$427))*'Discount Factors'!BA$17)-BA$743</f>
        <v>0</v>
      </c>
      <c r="BB783" s="161">
        <f>((SUMIF($E$224:$E$427,$O783,BB$224:BB$427))*'Discount Factors'!BB$17)-BB$743</f>
        <v>0</v>
      </c>
      <c r="BC783" s="161">
        <f>((SUMIF($E$224:$E$427,$O783,BC$224:BC$427))*'Discount Factors'!BC$17)-BC$743</f>
        <v>0</v>
      </c>
      <c r="BD783" s="161">
        <f>((SUMIF($E$224:$E$427,$O783,BD$224:BD$427))*'Discount Factors'!BD$17)-BD$743</f>
        <v>0</v>
      </c>
      <c r="BE783" s="161">
        <f>((SUMIF($E$224:$E$427,$O783,BE$224:BE$427))*'Discount Factors'!BE$17)-BE$743</f>
        <v>0</v>
      </c>
      <c r="BF783" s="161">
        <f>((SUMIF($E$224:$E$427,$O783,BF$224:BF$427))*'Discount Factors'!BF$17)-BF$743</f>
        <v>0</v>
      </c>
      <c r="BG783" s="161">
        <f>((SUMIF($E$224:$E$427,$O783,BG$224:BG$427))*'Discount Factors'!BG$17)-BG$743</f>
        <v>0</v>
      </c>
      <c r="BH783" s="161">
        <f>((SUMIF($E$224:$E$427,$O783,BH$224:BH$427))*'Discount Factors'!BH$17)-BH$743</f>
        <v>0</v>
      </c>
      <c r="BI783" s="161">
        <f>((SUMIF($E$224:$E$427,$O783,BI$224:BI$427))*'Discount Factors'!BI$17)-BI$743</f>
        <v>0</v>
      </c>
      <c r="BJ783" s="161">
        <f>((SUMIF($E$224:$E$427,$O783,BJ$224:BJ$427))*'Discount Factors'!BJ$17)-BJ$743</f>
        <v>0</v>
      </c>
      <c r="BK783" s="161">
        <f>((SUMIF($E$224:$E$427,$O783,BK$224:BK$427))*'Discount Factors'!BK$17)-BK$743</f>
        <v>0</v>
      </c>
      <c r="BL783" s="161">
        <f>((SUMIF($E$224:$E$427,$O783,BL$224:BL$427))*'Discount Factors'!BL$17)-BL$743</f>
        <v>0</v>
      </c>
      <c r="BM783" s="161">
        <f>((SUMIF($E$224:$E$427,$O783,BM$224:BM$427))*'Discount Factors'!BM$17)-BM$743</f>
        <v>0</v>
      </c>
      <c r="BN783" s="161">
        <f>((SUMIF($E$224:$E$427,$O783,BN$224:BN$427))*'Discount Factors'!BN$17)-BN$743</f>
        <v>0</v>
      </c>
      <c r="BO783" s="161">
        <f>((SUMIF($E$224:$E$427,$O783,BO$224:BO$427))*'Discount Factors'!BO$17)-BO$743</f>
        <v>0</v>
      </c>
      <c r="BP783" s="161">
        <f>((SUMIF($E$224:$E$427,$O783,BP$224:BP$427))*'Discount Factors'!BP$17)-BP$743</f>
        <v>0</v>
      </c>
      <c r="BQ783" s="161">
        <f>((SUMIF($E$224:$E$427,$O783,BQ$224:BQ$427))*'Discount Factors'!BQ$17)-BQ$743</f>
        <v>0</v>
      </c>
      <c r="BR783" s="161">
        <f>((SUMIF($E$224:$E$427,$O783,BR$224:BR$427))*'Discount Factors'!BR$17)-BR$743</f>
        <v>0</v>
      </c>
      <c r="BS783" s="161">
        <f>((SUMIF($E$224:$E$427,$O783,BS$224:BS$427))*'Discount Factors'!BS$17)-BS$743</f>
        <v>0</v>
      </c>
      <c r="BT783" s="161">
        <f>((SUMIF($E$224:$E$427,$O783,BT$224:BT$427))*'Discount Factors'!BT$17)-BT$743</f>
        <v>0</v>
      </c>
      <c r="BU783" s="161">
        <f>((SUMIF($E$224:$E$427,$O783,BU$224:BU$427))*'Discount Factors'!BU$17)-BU$743</f>
        <v>0</v>
      </c>
      <c r="BV783" s="161">
        <f>((SUMIF($E$224:$E$427,$O783,BV$224:BV$427))*'Discount Factors'!BV$17)-BV$743</f>
        <v>0</v>
      </c>
      <c r="BW783" s="161">
        <f>((SUMIF($E$224:$E$427,$O783,BW$224:BW$427))*'Discount Factors'!BW$17)-BW$743</f>
        <v>0</v>
      </c>
      <c r="BX783" s="161">
        <f>((SUMIF($E$224:$E$427,$O783,BX$224:BX$427))*'Discount Factors'!BX$17)-BX$743</f>
        <v>0</v>
      </c>
      <c r="BY783" s="161">
        <f>((SUMIF($E$224:$E$427,$O783,BY$224:BY$427))*'Discount Factors'!BY$17)-BY$743</f>
        <v>0</v>
      </c>
      <c r="BZ783" s="161">
        <f>((SUMIF($E$224:$E$427,$O783,BZ$224:BZ$427))*'Discount Factors'!BZ$17)-BZ$743</f>
        <v>0</v>
      </c>
      <c r="CA783" s="161">
        <f>((SUMIF($E$224:$E$427,$O783,CA$224:CA$427))*'Discount Factors'!CA$17)-CA$743</f>
        <v>0</v>
      </c>
      <c r="CB783" s="161">
        <f>((SUMIF($E$224:$E$427,$O783,CB$224:CB$427))*'Discount Factors'!CB$17)-CB$743</f>
        <v>0</v>
      </c>
      <c r="CC783" s="161">
        <f>((SUMIF($E$224:$E$427,$O783,CC$224:CC$427))*'Discount Factors'!CC$17)-CC$743</f>
        <v>0</v>
      </c>
      <c r="CD783" s="161">
        <f>((SUMIF($E$224:$E$427,$O783,CD$224:CD$427))*'Discount Factors'!CD$17)-CD$743</f>
        <v>0</v>
      </c>
      <c r="CE783" s="161">
        <f>((SUMIF($E$224:$E$427,$O783,CE$224:CE$427))*'Discount Factors'!CE$17)-CE$743</f>
        <v>0</v>
      </c>
      <c r="CF783" s="161">
        <f>((SUMIF($E$224:$E$427,$O783,CF$224:CF$427))*'Discount Factors'!CF$17)-CF$743</f>
        <v>0</v>
      </c>
      <c r="CG783" s="161">
        <f>((SUMIF($E$224:$E$427,$O783,CG$224:CG$427))*'Discount Factors'!CG$17)-CG$743</f>
        <v>0</v>
      </c>
      <c r="CH783" s="161">
        <f>((SUMIF($E$224:$E$427,$O783,CH$224:CH$427))*'Discount Factors'!CH$17)-CH$743</f>
        <v>0</v>
      </c>
      <c r="CI783" s="161">
        <f>((SUMIF($E$224:$E$427,$O783,CI$224:CI$427))*'Discount Factors'!CI$17)-CI$743</f>
        <v>0</v>
      </c>
      <c r="CJ783" s="161">
        <f>((SUMIF($E$224:$E$427,$O783,CJ$224:CJ$427))*'Discount Factors'!CJ$17)-CJ$743</f>
        <v>0</v>
      </c>
      <c r="CK783" s="161">
        <f>((SUMIF($E$224:$E$427,$O783,CK$224:CK$427))*'Discount Factors'!CK$17)-CK$743</f>
        <v>0</v>
      </c>
      <c r="CL783" s="161">
        <f>((SUMIF($E$224:$E$427,$O783,CL$224:CL$427))*'Discount Factors'!CL$17)-CL$743</f>
        <v>0</v>
      </c>
      <c r="CM783" s="161">
        <f>((SUMIF($E$224:$E$427,$O783,CM$224:CM$427))*'Discount Factors'!CM$17)-CM$743</f>
        <v>0</v>
      </c>
      <c r="CN783" s="161">
        <f>((SUMIF($E$224:$E$427,$O783,CN$224:CN$427))*'Discount Factors'!CN$17)-CN$743</f>
        <v>0</v>
      </c>
      <c r="CO783" s="161">
        <f>((SUMIF($E$224:$E$427,$O783,CO$224:CO$427))*'Discount Factors'!CO$17)-CO$743</f>
        <v>0</v>
      </c>
      <c r="CP783" s="161">
        <f>((SUMIF($E$224:$E$427,$O783,CP$224:CP$427))*'Discount Factors'!CP$17)-CP$743</f>
        <v>0</v>
      </c>
    </row>
    <row r="784" spans="15:94" x14ac:dyDescent="0.3">
      <c r="P784" s="161"/>
      <c r="Q784" s="161"/>
      <c r="R784" s="161"/>
      <c r="S784" s="161"/>
      <c r="T784" s="161"/>
      <c r="U784" s="161"/>
      <c r="V784" s="161"/>
      <c r="W784" s="161"/>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s="161"/>
      <c r="AS784" s="161"/>
      <c r="AT784" s="161"/>
      <c r="AU784" s="161"/>
      <c r="AV784" s="161"/>
      <c r="AW784" s="161"/>
      <c r="AX784" s="161"/>
      <c r="AY784" s="161"/>
      <c r="AZ784" s="161"/>
      <c r="BA784" s="161"/>
      <c r="BB784" s="161"/>
      <c r="BC784" s="161"/>
      <c r="BD784" s="161"/>
      <c r="BE784" s="161"/>
      <c r="BF784" s="161"/>
      <c r="BG784" s="161"/>
      <c r="BH784" s="161"/>
      <c r="BI784" s="161"/>
      <c r="BJ784" s="161"/>
      <c r="BK784" s="161"/>
      <c r="BL784" s="161"/>
      <c r="BM784" s="161"/>
      <c r="BN784" s="161"/>
      <c r="BO784" s="161"/>
      <c r="BP784" s="161"/>
      <c r="BQ784" s="161"/>
      <c r="BR784" s="161"/>
      <c r="BS784" s="161"/>
      <c r="BT784" s="161"/>
      <c r="BU784" s="161"/>
      <c r="BV784" s="161"/>
      <c r="BW784" s="161"/>
      <c r="BX784" s="161"/>
      <c r="BY784" s="161"/>
      <c r="BZ784" s="161"/>
      <c r="CA784" s="161"/>
      <c r="CB784" s="161"/>
      <c r="CC784" s="161"/>
      <c r="CD784" s="161"/>
      <c r="CE784" s="161"/>
      <c r="CF784" s="161"/>
      <c r="CG784" s="161"/>
      <c r="CH784" s="161"/>
      <c r="CI784" s="161"/>
      <c r="CJ784" s="161"/>
      <c r="CK784" s="161"/>
      <c r="CL784" s="161"/>
      <c r="CM784" s="161"/>
      <c r="CN784" s="161"/>
      <c r="CO784" s="161"/>
      <c r="CP784" s="161"/>
    </row>
    <row r="785" spans="1:94" x14ac:dyDescent="0.3">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c r="AS785" s="161"/>
      <c r="AT785" s="161"/>
      <c r="AU785" s="161"/>
      <c r="AV785" s="161"/>
      <c r="AW785" s="161"/>
      <c r="AX785" s="161"/>
      <c r="AY785" s="161"/>
      <c r="AZ785" s="161"/>
      <c r="BA785" s="161"/>
      <c r="BB785" s="161"/>
      <c r="BC785" s="161"/>
      <c r="BD785" s="161"/>
      <c r="BE785" s="161"/>
      <c r="BF785" s="161"/>
      <c r="BG785" s="161"/>
      <c r="BH785" s="161"/>
      <c r="BI785" s="161"/>
      <c r="BJ785" s="161"/>
      <c r="BK785" s="161"/>
      <c r="BL785" s="161"/>
      <c r="BM785" s="161"/>
      <c r="BN785" s="161"/>
      <c r="BO785" s="161"/>
      <c r="BP785" s="161"/>
      <c r="BQ785" s="161"/>
      <c r="BR785" s="161"/>
      <c r="BS785" s="161"/>
      <c r="BT785" s="161"/>
      <c r="BU785" s="161"/>
      <c r="BV785" s="161"/>
      <c r="BW785" s="161"/>
      <c r="BX785" s="161"/>
      <c r="BY785" s="161"/>
      <c r="BZ785" s="161"/>
      <c r="CA785" s="161"/>
      <c r="CB785" s="161"/>
      <c r="CC785" s="161"/>
      <c r="CD785" s="161"/>
      <c r="CE785" s="161"/>
      <c r="CF785" s="161"/>
      <c r="CG785" s="161"/>
      <c r="CH785" s="161"/>
      <c r="CI785" s="161"/>
      <c r="CJ785" s="161"/>
      <c r="CK785" s="161"/>
      <c r="CL785" s="161"/>
      <c r="CM785" s="161"/>
      <c r="CN785" s="161"/>
      <c r="CO785" s="161"/>
      <c r="CP785" s="161"/>
    </row>
    <row r="786" spans="1:94" x14ac:dyDescent="0.3">
      <c r="A786" s="4" t="s">
        <v>179</v>
      </c>
      <c r="B786" s="4"/>
      <c r="C786" s="4"/>
      <c r="D786" s="4"/>
      <c r="E786" s="4"/>
      <c r="F786" s="4"/>
      <c r="G786" s="4"/>
      <c r="H786" s="4"/>
      <c r="I786" s="4"/>
      <c r="J786" s="4"/>
      <c r="K786" s="4"/>
      <c r="L786" s="4"/>
      <c r="M786" s="4"/>
      <c r="N786" s="4"/>
      <c r="O786" s="4"/>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3"/>
      <c r="BL786" s="163"/>
      <c r="BM786" s="163"/>
      <c r="BN786" s="163"/>
      <c r="BO786" s="163"/>
      <c r="BP786" s="163"/>
      <c r="BQ786" s="163"/>
      <c r="BR786" s="163"/>
      <c r="BS786" s="163"/>
      <c r="BT786" s="163"/>
      <c r="BU786" s="163"/>
      <c r="BV786" s="163"/>
      <c r="BW786" s="163"/>
      <c r="BX786" s="163"/>
      <c r="BY786" s="163"/>
      <c r="BZ786" s="163"/>
      <c r="CA786" s="163"/>
      <c r="CB786" s="163"/>
      <c r="CC786" s="163"/>
      <c r="CD786" s="163"/>
      <c r="CE786" s="163"/>
      <c r="CF786" s="163"/>
      <c r="CG786" s="163"/>
      <c r="CH786" s="163"/>
      <c r="CI786" s="163"/>
      <c r="CJ786" s="163"/>
      <c r="CK786" s="163"/>
      <c r="CL786" s="163"/>
      <c r="CM786" s="163"/>
      <c r="CN786" s="163"/>
      <c r="CO786" s="163"/>
      <c r="CP786" s="163"/>
    </row>
    <row r="787" spans="1:94" x14ac:dyDescent="0.3">
      <c r="P787" s="161"/>
      <c r="Q787" s="161"/>
      <c r="R787" s="161"/>
      <c r="S787" s="161"/>
      <c r="T787" s="161"/>
      <c r="U787" s="161"/>
      <c r="V787" s="161"/>
      <c r="W787" s="161"/>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c r="AS787" s="161"/>
      <c r="AT787" s="161"/>
      <c r="AU787" s="161"/>
      <c r="AV787" s="161"/>
      <c r="AW787" s="161"/>
      <c r="AX787" s="161"/>
      <c r="AY787" s="161"/>
      <c r="AZ787" s="161"/>
      <c r="BA787" s="161"/>
      <c r="BB787" s="161"/>
      <c r="BC787" s="161"/>
      <c r="BD787" s="161"/>
      <c r="BE787" s="161"/>
      <c r="BF787" s="161"/>
      <c r="BG787" s="161"/>
      <c r="BH787" s="161"/>
      <c r="BI787" s="161"/>
      <c r="BJ787" s="161"/>
      <c r="BK787" s="161"/>
      <c r="BL787" s="161"/>
      <c r="BM787" s="161"/>
      <c r="BN787" s="161"/>
      <c r="BO787" s="161"/>
      <c r="BP787" s="161"/>
      <c r="BQ787" s="161"/>
      <c r="BR787" s="161"/>
      <c r="BS787" s="161"/>
      <c r="BT787" s="161"/>
      <c r="BU787" s="161"/>
      <c r="BV787" s="161"/>
      <c r="BW787" s="161"/>
      <c r="BX787" s="161"/>
      <c r="BY787" s="161"/>
      <c r="BZ787" s="161"/>
      <c r="CA787" s="161"/>
      <c r="CB787" s="161"/>
      <c r="CC787" s="161"/>
      <c r="CD787" s="161"/>
      <c r="CE787" s="161"/>
      <c r="CF787" s="161"/>
      <c r="CG787" s="161"/>
      <c r="CH787" s="161"/>
      <c r="CI787" s="161"/>
      <c r="CJ787" s="161"/>
      <c r="CK787" s="161"/>
      <c r="CL787" s="161"/>
      <c r="CM787" s="161"/>
      <c r="CN787" s="161"/>
      <c r="CO787" s="161"/>
      <c r="CP787" s="161"/>
    </row>
    <row r="788" spans="1:94" x14ac:dyDescent="0.3">
      <c r="O788" s="2" t="str">
        <f>Lists!$B$4</f>
        <v>Base Case</v>
      </c>
      <c r="P788" s="161">
        <f>(SUMIF($E$224:$E$427,$O788,P$224:P$427)-SUMIF($E$14:$E$217,$O788,P$14:P$217))*'Discount Factors'!P$17</f>
        <v>0</v>
      </c>
      <c r="Q788" s="161">
        <f>(SUMIF($E$224:$E$427,$O788,Q$224:Q$427)-SUMIF($E$14:$E$217,$O788,Q$14:Q$217))*'Discount Factors'!Q$17</f>
        <v>0</v>
      </c>
      <c r="R788" s="161">
        <f>(SUMIF($E$224:$E$427,$O788,R$224:R$427)-SUMIF($E$14:$E$217,$O788,R$14:R$217))*'Discount Factors'!R$17</f>
        <v>0</v>
      </c>
      <c r="S788" s="161">
        <f>(SUMIF($E$224:$E$427,$O788,S$224:S$427)-SUMIF($E$14:$E$217,$O788,S$14:S$217))*'Discount Factors'!S$17</f>
        <v>0</v>
      </c>
      <c r="T788" s="161">
        <f>(SUMIF($E$224:$E$427,$O788,T$224:T$427)-SUMIF($E$14:$E$217,$O788,T$14:T$217))*'Discount Factors'!T$17</f>
        <v>0</v>
      </c>
      <c r="U788" s="161">
        <f>(SUMIF($E$224:$E$427,$O788,U$224:U$427)-SUMIF($E$14:$E$217,$O788,U$14:U$217))*'Discount Factors'!U$17</f>
        <v>0</v>
      </c>
      <c r="V788" s="161">
        <f>(SUMIF($E$224:$E$427,$O788,V$224:V$427)-SUMIF($E$14:$E$217,$O788,V$14:V$217))*'Discount Factors'!V$17</f>
        <v>0</v>
      </c>
      <c r="W788" s="161">
        <f>(SUMIF($E$224:$E$427,$O788,W$224:W$427)-SUMIF($E$14:$E$217,$O788,W$14:W$217))*'Discount Factors'!W$17</f>
        <v>0</v>
      </c>
      <c r="X788" s="161">
        <f>(SUMIF($E$224:$E$427,$O788,X$224:X$427)-SUMIF($E$14:$E$217,$O788,X$14:X$217))*'Discount Factors'!X$17</f>
        <v>0</v>
      </c>
      <c r="Y788" s="161">
        <f>(SUMIF($E$224:$E$427,$O788,Y$224:Y$427)-SUMIF($E$14:$E$217,$O788,Y$14:Y$217))*'Discount Factors'!Y$17</f>
        <v>0</v>
      </c>
      <c r="Z788" s="161">
        <f>(SUMIF($E$224:$E$427,$O788,Z$224:Z$427)-SUMIF($E$14:$E$217,$O788,Z$14:Z$217))*'Discount Factors'!Z$17</f>
        <v>0</v>
      </c>
      <c r="AA788" s="161">
        <f>(SUMIF($E$224:$E$427,$O788,AA$224:AA$427)-SUMIF($E$14:$E$217,$O788,AA$14:AA$217))*'Discount Factors'!AA$17</f>
        <v>0</v>
      </c>
      <c r="AB788" s="161">
        <f>(SUMIF($E$224:$E$427,$O788,AB$224:AB$427)-SUMIF($E$14:$E$217,$O788,AB$14:AB$217))*'Discount Factors'!AB$17</f>
        <v>0</v>
      </c>
      <c r="AC788" s="161">
        <f>(SUMIF($E$224:$E$427,$O788,AC$224:AC$427)-SUMIF($E$14:$E$217,$O788,AC$14:AC$217))*'Discount Factors'!AC$17</f>
        <v>0</v>
      </c>
      <c r="AD788" s="161">
        <f>(SUMIF($E$224:$E$427,$O788,AD$224:AD$427)-SUMIF($E$14:$E$217,$O788,AD$14:AD$217))*'Discount Factors'!AD$17</f>
        <v>0</v>
      </c>
      <c r="AE788" s="161">
        <f>(SUMIF($E$224:$E$427,$O788,AE$224:AE$427)-SUMIF($E$14:$E$217,$O788,AE$14:AE$217))*'Discount Factors'!AE$17</f>
        <v>0</v>
      </c>
      <c r="AF788" s="161">
        <f>(SUMIF($E$224:$E$427,$O788,AF$224:AF$427)-SUMIF($E$14:$E$217,$O788,AF$14:AF$217))*'Discount Factors'!AF$17</f>
        <v>0</v>
      </c>
      <c r="AG788" s="161">
        <f>(SUMIF($E$224:$E$427,$O788,AG$224:AG$427)-SUMIF($E$14:$E$217,$O788,AG$14:AG$217))*'Discount Factors'!AG$17</f>
        <v>0</v>
      </c>
      <c r="AH788" s="161">
        <f>(SUMIF($E$224:$E$427,$O788,AH$224:AH$427)-SUMIF($E$14:$E$217,$O788,AH$14:AH$217))*'Discount Factors'!AH$17</f>
        <v>0</v>
      </c>
      <c r="AI788" s="161">
        <f>(SUMIF($E$224:$E$427,$O788,AI$224:AI$427)-SUMIF($E$14:$E$217,$O788,AI$14:AI$217))*'Discount Factors'!AI$17</f>
        <v>0</v>
      </c>
      <c r="AJ788" s="161">
        <f>(SUMIF($E$224:$E$427,$O788,AJ$224:AJ$427)-SUMIF($E$14:$E$217,$O788,AJ$14:AJ$217))*'Discount Factors'!AJ$17</f>
        <v>0</v>
      </c>
      <c r="AK788" s="161">
        <f>(SUMIF($E$224:$E$427,$O788,AK$224:AK$427)-SUMIF($E$14:$E$217,$O788,AK$14:AK$217))*'Discount Factors'!AK$17</f>
        <v>0</v>
      </c>
      <c r="AL788" s="161">
        <f>(SUMIF($E$224:$E$427,$O788,AL$224:AL$427)-SUMIF($E$14:$E$217,$O788,AL$14:AL$217))*'Discount Factors'!AL$17</f>
        <v>0</v>
      </c>
      <c r="AM788" s="161">
        <f>(SUMIF($E$224:$E$427,$O788,AM$224:AM$427)-SUMIF($E$14:$E$217,$O788,AM$14:AM$217))*'Discount Factors'!AM$17</f>
        <v>0</v>
      </c>
      <c r="AN788" s="161">
        <f>(SUMIF($E$224:$E$427,$O788,AN$224:AN$427)-SUMIF($E$14:$E$217,$O788,AN$14:AN$217))*'Discount Factors'!AN$17</f>
        <v>0</v>
      </c>
      <c r="AO788" s="161">
        <f>(SUMIF($E$224:$E$427,$O788,AO$224:AO$427)-SUMIF($E$14:$E$217,$O788,AO$14:AO$217))*'Discount Factors'!AO$17</f>
        <v>0</v>
      </c>
      <c r="AP788" s="161">
        <f>(SUMIF($E$224:$E$427,$O788,AP$224:AP$427)-SUMIF($E$14:$E$217,$O788,AP$14:AP$217))*'Discount Factors'!AP$17</f>
        <v>0</v>
      </c>
      <c r="AQ788" s="161">
        <f>(SUMIF($E$224:$E$427,$O788,AQ$224:AQ$427)-SUMIF($E$14:$E$217,$O788,AQ$14:AQ$217))*'Discount Factors'!AQ$17</f>
        <v>0</v>
      </c>
      <c r="AR788" s="161">
        <f>(SUMIF($E$224:$E$427,$O788,AR$224:AR$427)-SUMIF($E$14:$E$217,$O788,AR$14:AR$217))*'Discount Factors'!AR$17</f>
        <v>0</v>
      </c>
      <c r="AS788" s="161">
        <f>(SUMIF($E$224:$E$427,$O788,AS$224:AS$427)-SUMIF($E$14:$E$217,$O788,AS$14:AS$217))*'Discount Factors'!AS$17</f>
        <v>0</v>
      </c>
      <c r="AT788" s="161">
        <f>(SUMIF($E$224:$E$427,$O788,AT$224:AT$427)-SUMIF($E$14:$E$217,$O788,AT$14:AT$217))*'Discount Factors'!AT$17</f>
        <v>0</v>
      </c>
      <c r="AU788" s="161">
        <f>(SUMIF($E$224:$E$427,$O788,AU$224:AU$427)-SUMIF($E$14:$E$217,$O788,AU$14:AU$217))*'Discount Factors'!AU$17</f>
        <v>0</v>
      </c>
      <c r="AV788" s="161">
        <f>(SUMIF($E$224:$E$427,$O788,AV$224:AV$427)-SUMIF($E$14:$E$217,$O788,AV$14:AV$217))*'Discount Factors'!AV$17</f>
        <v>0</v>
      </c>
      <c r="AW788" s="161">
        <f>(SUMIF($E$224:$E$427,$O788,AW$224:AW$427)-SUMIF($E$14:$E$217,$O788,AW$14:AW$217))*'Discount Factors'!AW$17</f>
        <v>0</v>
      </c>
      <c r="AX788" s="161">
        <f>(SUMIF($E$224:$E$427,$O788,AX$224:AX$427)-SUMIF($E$14:$E$217,$O788,AX$14:AX$217))*'Discount Factors'!AX$17</f>
        <v>0</v>
      </c>
      <c r="AY788" s="161">
        <f>(SUMIF($E$224:$E$427,$O788,AY$224:AY$427)-SUMIF($E$14:$E$217,$O788,AY$14:AY$217))*'Discount Factors'!AY$17</f>
        <v>0</v>
      </c>
      <c r="AZ788" s="161">
        <f>(SUMIF($E$224:$E$427,$O788,AZ$224:AZ$427)-SUMIF($E$14:$E$217,$O788,AZ$14:AZ$217))*'Discount Factors'!AZ$17</f>
        <v>0</v>
      </c>
      <c r="BA788" s="161">
        <f>(SUMIF($E$224:$E$427,$O788,BA$224:BA$427)-SUMIF($E$14:$E$217,$O788,BA$14:BA$217))*'Discount Factors'!BA$17</f>
        <v>0</v>
      </c>
      <c r="BB788" s="161">
        <f>(SUMIF($E$224:$E$427,$O788,BB$224:BB$427)-SUMIF($E$14:$E$217,$O788,BB$14:BB$217))*'Discount Factors'!BB$17</f>
        <v>0</v>
      </c>
      <c r="BC788" s="161">
        <f>(SUMIF($E$224:$E$427,$O788,BC$224:BC$427)-SUMIF($E$14:$E$217,$O788,BC$14:BC$217))*'Discount Factors'!BC$17</f>
        <v>0</v>
      </c>
      <c r="BD788" s="161">
        <f>(SUMIF($E$224:$E$427,$O788,BD$224:BD$427)-SUMIF($E$14:$E$217,$O788,BD$14:BD$217))*'Discount Factors'!BD$17</f>
        <v>0</v>
      </c>
      <c r="BE788" s="161">
        <f>(SUMIF($E$224:$E$427,$O788,BE$224:BE$427)-SUMIF($E$14:$E$217,$O788,BE$14:BE$217))*'Discount Factors'!BE$17</f>
        <v>0</v>
      </c>
      <c r="BF788" s="161">
        <f>(SUMIF($E$224:$E$427,$O788,BF$224:BF$427)-SUMIF($E$14:$E$217,$O788,BF$14:BF$217))*'Discount Factors'!BF$17</f>
        <v>0</v>
      </c>
      <c r="BG788" s="161">
        <f>(SUMIF($E$224:$E$427,$O788,BG$224:BG$427)-SUMIF($E$14:$E$217,$O788,BG$14:BG$217))*'Discount Factors'!BG$17</f>
        <v>0</v>
      </c>
      <c r="BH788" s="161">
        <f>(SUMIF($E$224:$E$427,$O788,BH$224:BH$427)-SUMIF($E$14:$E$217,$O788,BH$14:BH$217))*'Discount Factors'!BH$17</f>
        <v>0</v>
      </c>
      <c r="BI788" s="161">
        <f>(SUMIF($E$224:$E$427,$O788,BI$224:BI$427)-SUMIF($E$14:$E$217,$O788,BI$14:BI$217))*'Discount Factors'!BI$17</f>
        <v>0</v>
      </c>
      <c r="BJ788" s="161">
        <f>(SUMIF($E$224:$E$427,$O788,BJ$224:BJ$427)-SUMIF($E$14:$E$217,$O788,BJ$14:BJ$217))*'Discount Factors'!BJ$17</f>
        <v>0</v>
      </c>
      <c r="BK788" s="161">
        <f>(SUMIF($E$224:$E$427,$O788,BK$224:BK$427)-SUMIF($E$14:$E$217,$O788,BK$14:BK$217))*'Discount Factors'!BK$17</f>
        <v>0</v>
      </c>
      <c r="BL788" s="161">
        <f>(SUMIF($E$224:$E$427,$O788,BL$224:BL$427)-SUMIF($E$14:$E$217,$O788,BL$14:BL$217))*'Discount Factors'!BL$17</f>
        <v>0</v>
      </c>
      <c r="BM788" s="161">
        <f>(SUMIF($E$224:$E$427,$O788,BM$224:BM$427)-SUMIF($E$14:$E$217,$O788,BM$14:BM$217))*'Discount Factors'!BM$17</f>
        <v>0</v>
      </c>
      <c r="BN788" s="161">
        <f>(SUMIF($E$224:$E$427,$O788,BN$224:BN$427)-SUMIF($E$14:$E$217,$O788,BN$14:BN$217))*'Discount Factors'!BN$17</f>
        <v>0</v>
      </c>
      <c r="BO788" s="161">
        <f>(SUMIF($E$224:$E$427,$O788,BO$224:BO$427)-SUMIF($E$14:$E$217,$O788,BO$14:BO$217))*'Discount Factors'!BO$17</f>
        <v>0</v>
      </c>
      <c r="BP788" s="161">
        <f>(SUMIF($E$224:$E$427,$O788,BP$224:BP$427)-SUMIF($E$14:$E$217,$O788,BP$14:BP$217))*'Discount Factors'!BP$17</f>
        <v>0</v>
      </c>
      <c r="BQ788" s="161">
        <f>(SUMIF($E$224:$E$427,$O788,BQ$224:BQ$427)-SUMIF($E$14:$E$217,$O788,BQ$14:BQ$217))*'Discount Factors'!BQ$17</f>
        <v>0</v>
      </c>
      <c r="BR788" s="161">
        <f>(SUMIF($E$224:$E$427,$O788,BR$224:BR$427)-SUMIF($E$14:$E$217,$O788,BR$14:BR$217))*'Discount Factors'!BR$17</f>
        <v>0</v>
      </c>
      <c r="BS788" s="161">
        <f>(SUMIF($E$224:$E$427,$O788,BS$224:BS$427)-SUMIF($E$14:$E$217,$O788,BS$14:BS$217))*'Discount Factors'!BS$17</f>
        <v>0</v>
      </c>
      <c r="BT788" s="161">
        <f>(SUMIF($E$224:$E$427,$O788,BT$224:BT$427)-SUMIF($E$14:$E$217,$O788,BT$14:BT$217))*'Discount Factors'!BT$17</f>
        <v>0</v>
      </c>
      <c r="BU788" s="161">
        <f>(SUMIF($E$224:$E$427,$O788,BU$224:BU$427)-SUMIF($E$14:$E$217,$O788,BU$14:BU$217))*'Discount Factors'!BU$17</f>
        <v>0</v>
      </c>
      <c r="BV788" s="161">
        <f>(SUMIF($E$224:$E$427,$O788,BV$224:BV$427)-SUMIF($E$14:$E$217,$O788,BV$14:BV$217))*'Discount Factors'!BV$17</f>
        <v>0</v>
      </c>
      <c r="BW788" s="161">
        <f>(SUMIF($E$224:$E$427,$O788,BW$224:BW$427)-SUMIF($E$14:$E$217,$O788,BW$14:BW$217))*'Discount Factors'!BW$17</f>
        <v>0</v>
      </c>
      <c r="BX788" s="161">
        <f>(SUMIF($E$224:$E$427,$O788,BX$224:BX$427)-SUMIF($E$14:$E$217,$O788,BX$14:BX$217))*'Discount Factors'!BX$17</f>
        <v>0</v>
      </c>
      <c r="BY788" s="161">
        <f>(SUMIF($E$224:$E$427,$O788,BY$224:BY$427)-SUMIF($E$14:$E$217,$O788,BY$14:BY$217))*'Discount Factors'!BY$17</f>
        <v>0</v>
      </c>
      <c r="BZ788" s="161">
        <f>(SUMIF($E$224:$E$427,$O788,BZ$224:BZ$427)-SUMIF($E$14:$E$217,$O788,BZ$14:BZ$217))*'Discount Factors'!BZ$17</f>
        <v>0</v>
      </c>
      <c r="CA788" s="161">
        <f>(SUMIF($E$224:$E$427,$O788,CA$224:CA$427)-SUMIF($E$14:$E$217,$O788,CA$14:CA$217))*'Discount Factors'!CA$17</f>
        <v>0</v>
      </c>
      <c r="CB788" s="161">
        <f>(SUMIF($E$224:$E$427,$O788,CB$224:CB$427)-SUMIF($E$14:$E$217,$O788,CB$14:CB$217))*'Discount Factors'!CB$17</f>
        <v>0</v>
      </c>
      <c r="CC788" s="161">
        <f>(SUMIF($E$224:$E$427,$O788,CC$224:CC$427)-SUMIF($E$14:$E$217,$O788,CC$14:CC$217))*'Discount Factors'!CC$17</f>
        <v>0</v>
      </c>
      <c r="CD788" s="161">
        <f>(SUMIF($E$224:$E$427,$O788,CD$224:CD$427)-SUMIF($E$14:$E$217,$O788,CD$14:CD$217))*'Discount Factors'!CD$17</f>
        <v>0</v>
      </c>
      <c r="CE788" s="161">
        <f>(SUMIF($E$224:$E$427,$O788,CE$224:CE$427)-SUMIF($E$14:$E$217,$O788,CE$14:CE$217))*'Discount Factors'!CE$17</f>
        <v>0</v>
      </c>
      <c r="CF788" s="161">
        <f>(SUMIF($E$224:$E$427,$O788,CF$224:CF$427)-SUMIF($E$14:$E$217,$O788,CF$14:CF$217))*'Discount Factors'!CF$17</f>
        <v>0</v>
      </c>
      <c r="CG788" s="161">
        <f>(SUMIF($E$224:$E$427,$O788,CG$224:CG$427)-SUMIF($E$14:$E$217,$O788,CG$14:CG$217))*'Discount Factors'!CG$17</f>
        <v>0</v>
      </c>
      <c r="CH788" s="161">
        <f>(SUMIF($E$224:$E$427,$O788,CH$224:CH$427)-SUMIF($E$14:$E$217,$O788,CH$14:CH$217))*'Discount Factors'!CH$17</f>
        <v>0</v>
      </c>
      <c r="CI788" s="161">
        <f>(SUMIF($E$224:$E$427,$O788,CI$224:CI$427)-SUMIF($E$14:$E$217,$O788,CI$14:CI$217))*'Discount Factors'!CI$17</f>
        <v>0</v>
      </c>
      <c r="CJ788" s="161">
        <f>(SUMIF($E$224:$E$427,$O788,CJ$224:CJ$427)-SUMIF($E$14:$E$217,$O788,CJ$14:CJ$217))*'Discount Factors'!CJ$17</f>
        <v>0</v>
      </c>
      <c r="CK788" s="161">
        <f>(SUMIF($E$224:$E$427,$O788,CK$224:CK$427)-SUMIF($E$14:$E$217,$O788,CK$14:CK$217))*'Discount Factors'!CK$17</f>
        <v>0</v>
      </c>
      <c r="CL788" s="161">
        <f>(SUMIF($E$224:$E$427,$O788,CL$224:CL$427)-SUMIF($E$14:$E$217,$O788,CL$14:CL$217))*'Discount Factors'!CL$17</f>
        <v>0</v>
      </c>
      <c r="CM788" s="161">
        <f>(SUMIF($E$224:$E$427,$O788,CM$224:CM$427)-SUMIF($E$14:$E$217,$O788,CM$14:CM$217))*'Discount Factors'!CM$17</f>
        <v>0</v>
      </c>
      <c r="CN788" s="161">
        <f>(SUMIF($E$224:$E$427,$O788,CN$224:CN$427)-SUMIF($E$14:$E$217,$O788,CN$14:CN$217))*'Discount Factors'!CN$17</f>
        <v>0</v>
      </c>
      <c r="CO788" s="161">
        <f>(SUMIF($E$224:$E$427,$O788,CO$224:CO$427)-SUMIF($E$14:$E$217,$O788,CO$14:CO$217))*'Discount Factors'!CO$17</f>
        <v>0</v>
      </c>
      <c r="CP788" s="161">
        <f>(SUMIF($E$224:$E$427,$O788,CP$224:CP$427)-SUMIF($E$14:$E$217,$O788,CP$14:CP$217))*'Discount Factors'!CP$17</f>
        <v>0</v>
      </c>
    </row>
    <row r="789" spans="1:94" x14ac:dyDescent="0.3">
      <c r="P789" s="161"/>
      <c r="Q789" s="161"/>
      <c r="R789" s="161"/>
      <c r="S789" s="161"/>
      <c r="T789" s="161"/>
      <c r="U789" s="161"/>
      <c r="V789" s="161"/>
      <c r="W789" s="161"/>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s="161"/>
      <c r="AS789" s="161"/>
      <c r="AT789" s="161"/>
      <c r="AU789" s="161"/>
      <c r="AV789" s="161"/>
      <c r="AW789" s="161"/>
      <c r="AX789" s="161"/>
      <c r="AY789" s="161"/>
      <c r="AZ789" s="161"/>
      <c r="BA789" s="161"/>
      <c r="BB789" s="161"/>
      <c r="BC789" s="161"/>
      <c r="BD789" s="161"/>
      <c r="BE789" s="161"/>
      <c r="BF789" s="161"/>
      <c r="BG789" s="161"/>
      <c r="BH789" s="161"/>
      <c r="BI789" s="161"/>
      <c r="BJ789" s="161"/>
      <c r="BK789" s="161"/>
      <c r="BL789" s="161"/>
      <c r="BM789" s="161"/>
      <c r="BN789" s="161"/>
      <c r="BO789" s="161"/>
      <c r="BP789" s="161"/>
      <c r="BQ789" s="161"/>
      <c r="BR789" s="161"/>
      <c r="BS789" s="161"/>
      <c r="BT789" s="161"/>
      <c r="BU789" s="161"/>
      <c r="BV789" s="161"/>
      <c r="BW789" s="161"/>
      <c r="BX789" s="161"/>
      <c r="BY789" s="161"/>
      <c r="BZ789" s="161"/>
      <c r="CA789" s="161"/>
      <c r="CB789" s="161"/>
      <c r="CC789" s="161"/>
      <c r="CD789" s="161"/>
      <c r="CE789" s="161"/>
      <c r="CF789" s="161"/>
      <c r="CG789" s="161"/>
      <c r="CH789" s="161"/>
      <c r="CI789" s="161"/>
      <c r="CJ789" s="161"/>
      <c r="CK789" s="161"/>
      <c r="CL789" s="161"/>
      <c r="CM789" s="161"/>
      <c r="CN789" s="161"/>
      <c r="CO789" s="161"/>
      <c r="CP789" s="161"/>
    </row>
    <row r="790" spans="1:94" x14ac:dyDescent="0.3">
      <c r="P790" s="161"/>
      <c r="Q790" s="161"/>
      <c r="R790" s="161"/>
      <c r="S790" s="161"/>
      <c r="T790" s="161"/>
      <c r="U790" s="161"/>
      <c r="V790" s="161"/>
      <c r="W790" s="161"/>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c r="AS790" s="161"/>
      <c r="AT790" s="161"/>
      <c r="AU790" s="161"/>
      <c r="AV790" s="161"/>
      <c r="AW790" s="161"/>
      <c r="AX790" s="161"/>
      <c r="AY790" s="161"/>
      <c r="AZ790" s="161"/>
      <c r="BA790" s="161"/>
      <c r="BB790" s="161"/>
      <c r="BC790" s="161"/>
      <c r="BD790" s="161"/>
      <c r="BE790" s="161"/>
      <c r="BF790" s="161"/>
      <c r="BG790" s="161"/>
      <c r="BH790" s="161"/>
      <c r="BI790" s="161"/>
      <c r="BJ790" s="161"/>
      <c r="BK790" s="161"/>
      <c r="BL790" s="161"/>
      <c r="BM790" s="161"/>
      <c r="BN790" s="161"/>
      <c r="BO790" s="161"/>
      <c r="BP790" s="161"/>
      <c r="BQ790" s="161"/>
      <c r="BR790" s="161"/>
      <c r="BS790" s="161"/>
      <c r="BT790" s="161"/>
      <c r="BU790" s="161"/>
      <c r="BV790" s="161"/>
      <c r="BW790" s="161"/>
      <c r="BX790" s="161"/>
      <c r="BY790" s="161"/>
      <c r="BZ790" s="161"/>
      <c r="CA790" s="161"/>
      <c r="CB790" s="161"/>
      <c r="CC790" s="161"/>
      <c r="CD790" s="161"/>
      <c r="CE790" s="161"/>
      <c r="CF790" s="161"/>
      <c r="CG790" s="161"/>
      <c r="CH790" s="161"/>
      <c r="CI790" s="161"/>
      <c r="CJ790" s="161"/>
      <c r="CK790" s="161"/>
      <c r="CL790" s="161"/>
      <c r="CM790" s="161"/>
      <c r="CN790" s="161"/>
      <c r="CO790" s="161"/>
      <c r="CP790" s="161"/>
    </row>
    <row r="791" spans="1:94" x14ac:dyDescent="0.3">
      <c r="P791" s="161"/>
      <c r="Q791" s="161"/>
      <c r="R791" s="161"/>
      <c r="S791" s="161"/>
      <c r="T791" s="161"/>
      <c r="U791" s="161"/>
      <c r="V791" s="161"/>
      <c r="W791" s="161"/>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c r="AS791" s="161"/>
      <c r="AT791" s="161"/>
      <c r="AU791" s="161"/>
      <c r="AV791" s="161"/>
      <c r="AW791" s="161"/>
      <c r="AX791" s="161"/>
      <c r="AY791" s="161"/>
      <c r="AZ791" s="161"/>
      <c r="BA791" s="161"/>
      <c r="BB791" s="161"/>
      <c r="BC791" s="161"/>
      <c r="BD791" s="161"/>
      <c r="BE791" s="161"/>
      <c r="BF791" s="161"/>
      <c r="BG791" s="161"/>
      <c r="BH791" s="161"/>
      <c r="BI791" s="161"/>
      <c r="BJ791" s="161"/>
      <c r="BK791" s="161"/>
      <c r="BL791" s="161"/>
      <c r="BM791" s="161"/>
      <c r="BN791" s="161"/>
      <c r="BO791" s="161"/>
      <c r="BP791" s="161"/>
      <c r="BQ791" s="161"/>
      <c r="BR791" s="161"/>
      <c r="BS791" s="161"/>
      <c r="BT791" s="161"/>
      <c r="BU791" s="161"/>
      <c r="BV791" s="161"/>
      <c r="BW791" s="161"/>
      <c r="BX791" s="161"/>
      <c r="BY791" s="161"/>
      <c r="BZ791" s="161"/>
      <c r="CA791" s="161"/>
      <c r="CB791" s="161"/>
      <c r="CC791" s="161"/>
      <c r="CD791" s="161"/>
      <c r="CE791" s="161"/>
      <c r="CF791" s="161"/>
      <c r="CG791" s="161"/>
      <c r="CH791" s="161"/>
      <c r="CI791" s="161"/>
      <c r="CJ791" s="161"/>
      <c r="CK791" s="161"/>
      <c r="CL791" s="161"/>
      <c r="CM791" s="161"/>
      <c r="CN791" s="161"/>
      <c r="CO791" s="161"/>
      <c r="CP791" s="161"/>
    </row>
    <row r="792" spans="1:94" x14ac:dyDescent="0.3">
      <c r="O792" s="2" t="str">
        <f>Lists!$B$5</f>
        <v>Option 1</v>
      </c>
      <c r="P792" s="161">
        <f>((SUMIF($E$224:$E$427,$O792,P$224:P$427)-SUMIF($E$14:$E$217,$O792,P$14:P$217))*'Discount Factors'!P$17)-P$788</f>
        <v>0</v>
      </c>
      <c r="Q792" s="161">
        <f>((SUMIF($E$224:$E$427,$O792,Q$224:Q$427)-SUMIF($E$14:$E$217,$O792,Q$14:Q$217))*'Discount Factors'!Q$17)-Q$788</f>
        <v>0</v>
      </c>
      <c r="R792" s="161">
        <f>((SUMIF($E$224:$E$427,$O792,R$224:R$427)-SUMIF($E$14:$E$217,$O792,R$14:R$217))*'Discount Factors'!R$17)-R$788</f>
        <v>0</v>
      </c>
      <c r="S792" s="161">
        <f>((SUMIF($E$224:$E$427,$O792,S$224:S$427)-SUMIF($E$14:$E$217,$O792,S$14:S$217))*'Discount Factors'!S$17)-S$788</f>
        <v>0</v>
      </c>
      <c r="T792" s="161">
        <f>((SUMIF($E$224:$E$427,$O792,T$224:T$427)-SUMIF($E$14:$E$217,$O792,T$14:T$217))*'Discount Factors'!T$17)-T$788</f>
        <v>0</v>
      </c>
      <c r="U792" s="161">
        <f>((SUMIF($E$224:$E$427,$O792,U$224:U$427)-SUMIF($E$14:$E$217,$O792,U$14:U$217))*'Discount Factors'!U$17)-U$788</f>
        <v>0</v>
      </c>
      <c r="V792" s="161">
        <f>((SUMIF($E$224:$E$427,$O792,V$224:V$427)-SUMIF($E$14:$E$217,$O792,V$14:V$217))*'Discount Factors'!V$17)-V$788</f>
        <v>0</v>
      </c>
      <c r="W792" s="161">
        <f>((SUMIF($E$224:$E$427,$O792,W$224:W$427)-SUMIF($E$14:$E$217,$O792,W$14:W$217))*'Discount Factors'!W$17)-W$788</f>
        <v>0</v>
      </c>
      <c r="X792" s="161">
        <f>((SUMIF($E$224:$E$427,$O792,X$224:X$427)-SUMIF($E$14:$E$217,$O792,X$14:X$217))*'Discount Factors'!X$17)-X$788</f>
        <v>0</v>
      </c>
      <c r="Y792" s="161">
        <f>((SUMIF($E$224:$E$427,$O792,Y$224:Y$427)-SUMIF($E$14:$E$217,$O792,Y$14:Y$217))*'Discount Factors'!Y$17)-Y$788</f>
        <v>0</v>
      </c>
      <c r="Z792" s="161">
        <f>((SUMIF($E$224:$E$427,$O792,Z$224:Z$427)-SUMIF($E$14:$E$217,$O792,Z$14:Z$217))*'Discount Factors'!Z$17)-Z$788</f>
        <v>0</v>
      </c>
      <c r="AA792" s="161">
        <f>((SUMIF($E$224:$E$427,$O792,AA$224:AA$427)-SUMIF($E$14:$E$217,$O792,AA$14:AA$217))*'Discount Factors'!AA$17)-AA$788</f>
        <v>0</v>
      </c>
      <c r="AB792" s="161">
        <f>((SUMIF($E$224:$E$427,$O792,AB$224:AB$427)-SUMIF($E$14:$E$217,$O792,AB$14:AB$217))*'Discount Factors'!AB$17)-AB$788</f>
        <v>0</v>
      </c>
      <c r="AC792" s="161">
        <f>((SUMIF($E$224:$E$427,$O792,AC$224:AC$427)-SUMIF($E$14:$E$217,$O792,AC$14:AC$217))*'Discount Factors'!AC$17)-AC$788</f>
        <v>0</v>
      </c>
      <c r="AD792" s="161">
        <f>((SUMIF($E$224:$E$427,$O792,AD$224:AD$427)-SUMIF($E$14:$E$217,$O792,AD$14:AD$217))*'Discount Factors'!AD$17)-AD$788</f>
        <v>0</v>
      </c>
      <c r="AE792" s="161">
        <f>((SUMIF($E$224:$E$427,$O792,AE$224:AE$427)-SUMIF($E$14:$E$217,$O792,AE$14:AE$217))*'Discount Factors'!AE$17)-AE$788</f>
        <v>0</v>
      </c>
      <c r="AF792" s="161">
        <f>((SUMIF($E$224:$E$427,$O792,AF$224:AF$427)-SUMIF($E$14:$E$217,$O792,AF$14:AF$217))*'Discount Factors'!AF$17)-AF$788</f>
        <v>0</v>
      </c>
      <c r="AG792" s="161">
        <f>((SUMIF($E$224:$E$427,$O792,AG$224:AG$427)-SUMIF($E$14:$E$217,$O792,AG$14:AG$217))*'Discount Factors'!AG$17)-AG$788</f>
        <v>0</v>
      </c>
      <c r="AH792" s="161">
        <f>((SUMIF($E$224:$E$427,$O792,AH$224:AH$427)-SUMIF($E$14:$E$217,$O792,AH$14:AH$217))*'Discount Factors'!AH$17)-AH$788</f>
        <v>0</v>
      </c>
      <c r="AI792" s="161">
        <f>((SUMIF($E$224:$E$427,$O792,AI$224:AI$427)-SUMIF($E$14:$E$217,$O792,AI$14:AI$217))*'Discount Factors'!AI$17)-AI$788</f>
        <v>0</v>
      </c>
      <c r="AJ792" s="161">
        <f>((SUMIF($E$224:$E$427,$O792,AJ$224:AJ$427)-SUMIF($E$14:$E$217,$O792,AJ$14:AJ$217))*'Discount Factors'!AJ$17)-AJ$788</f>
        <v>0</v>
      </c>
      <c r="AK792" s="161">
        <f>((SUMIF($E$224:$E$427,$O792,AK$224:AK$427)-SUMIF($E$14:$E$217,$O792,AK$14:AK$217))*'Discount Factors'!AK$17)-AK$788</f>
        <v>0</v>
      </c>
      <c r="AL792" s="161">
        <f>((SUMIF($E$224:$E$427,$O792,AL$224:AL$427)-SUMIF($E$14:$E$217,$O792,AL$14:AL$217))*'Discount Factors'!AL$17)-AL$788</f>
        <v>0</v>
      </c>
      <c r="AM792" s="161">
        <f>((SUMIF($E$224:$E$427,$O792,AM$224:AM$427)-SUMIF($E$14:$E$217,$O792,AM$14:AM$217))*'Discount Factors'!AM$17)-AM$788</f>
        <v>0</v>
      </c>
      <c r="AN792" s="161">
        <f>((SUMIF($E$224:$E$427,$O792,AN$224:AN$427)-SUMIF($E$14:$E$217,$O792,AN$14:AN$217))*'Discount Factors'!AN$17)-AN$788</f>
        <v>0</v>
      </c>
      <c r="AO792" s="161">
        <f>((SUMIF($E$224:$E$427,$O792,AO$224:AO$427)-SUMIF($E$14:$E$217,$O792,AO$14:AO$217))*'Discount Factors'!AO$17)-AO$788</f>
        <v>0</v>
      </c>
      <c r="AP792" s="161">
        <f>((SUMIF($E$224:$E$427,$O792,AP$224:AP$427)-SUMIF($E$14:$E$217,$O792,AP$14:AP$217))*'Discount Factors'!AP$17)-AP$788</f>
        <v>0</v>
      </c>
      <c r="AQ792" s="161">
        <f>((SUMIF($E$224:$E$427,$O792,AQ$224:AQ$427)-SUMIF($E$14:$E$217,$O792,AQ$14:AQ$217))*'Discount Factors'!AQ$17)-AQ$788</f>
        <v>0</v>
      </c>
      <c r="AR792" s="161">
        <f>((SUMIF($E$224:$E$427,$O792,AR$224:AR$427)-SUMIF($E$14:$E$217,$O792,AR$14:AR$217))*'Discount Factors'!AR$17)-AR$788</f>
        <v>0</v>
      </c>
      <c r="AS792" s="161">
        <f>((SUMIF($E$224:$E$427,$O792,AS$224:AS$427)-SUMIF($E$14:$E$217,$O792,AS$14:AS$217))*'Discount Factors'!AS$17)-AS$788</f>
        <v>0</v>
      </c>
      <c r="AT792" s="161">
        <f>((SUMIF($E$224:$E$427,$O792,AT$224:AT$427)-SUMIF($E$14:$E$217,$O792,AT$14:AT$217))*'Discount Factors'!AT$17)-AT$788</f>
        <v>0</v>
      </c>
      <c r="AU792" s="161">
        <f>((SUMIF($E$224:$E$427,$O792,AU$224:AU$427)-SUMIF($E$14:$E$217,$O792,AU$14:AU$217))*'Discount Factors'!AU$17)-AU$788</f>
        <v>0</v>
      </c>
      <c r="AV792" s="161">
        <f>((SUMIF($E$224:$E$427,$O792,AV$224:AV$427)-SUMIF($E$14:$E$217,$O792,AV$14:AV$217))*'Discount Factors'!AV$17)-AV$788</f>
        <v>0</v>
      </c>
      <c r="AW792" s="161">
        <f>((SUMIF($E$224:$E$427,$O792,AW$224:AW$427)-SUMIF($E$14:$E$217,$O792,AW$14:AW$217))*'Discount Factors'!AW$17)-AW$788</f>
        <v>0</v>
      </c>
      <c r="AX792" s="161">
        <f>((SUMIF($E$224:$E$427,$O792,AX$224:AX$427)-SUMIF($E$14:$E$217,$O792,AX$14:AX$217))*'Discount Factors'!AX$17)-AX$788</f>
        <v>0</v>
      </c>
      <c r="AY792" s="161">
        <f>((SUMIF($E$224:$E$427,$O792,AY$224:AY$427)-SUMIF($E$14:$E$217,$O792,AY$14:AY$217))*'Discount Factors'!AY$17)-AY$788</f>
        <v>0</v>
      </c>
      <c r="AZ792" s="161">
        <f>((SUMIF($E$224:$E$427,$O792,AZ$224:AZ$427)-SUMIF($E$14:$E$217,$O792,AZ$14:AZ$217))*'Discount Factors'!AZ$17)-AZ$788</f>
        <v>0</v>
      </c>
      <c r="BA792" s="161">
        <f>((SUMIF($E$224:$E$427,$O792,BA$224:BA$427)-SUMIF($E$14:$E$217,$O792,BA$14:BA$217))*'Discount Factors'!BA$17)-BA$788</f>
        <v>0</v>
      </c>
      <c r="BB792" s="161">
        <f>((SUMIF($E$224:$E$427,$O792,BB$224:BB$427)-SUMIF($E$14:$E$217,$O792,BB$14:BB$217))*'Discount Factors'!BB$17)-BB$788</f>
        <v>0</v>
      </c>
      <c r="BC792" s="161">
        <f>((SUMIF($E$224:$E$427,$O792,BC$224:BC$427)-SUMIF($E$14:$E$217,$O792,BC$14:BC$217))*'Discount Factors'!BC$17)-BC$788</f>
        <v>0</v>
      </c>
      <c r="BD792" s="161">
        <f>((SUMIF($E$224:$E$427,$O792,BD$224:BD$427)-SUMIF($E$14:$E$217,$O792,BD$14:BD$217))*'Discount Factors'!BD$17)-BD$788</f>
        <v>0</v>
      </c>
      <c r="BE792" s="161">
        <f>((SUMIF($E$224:$E$427,$O792,BE$224:BE$427)-SUMIF($E$14:$E$217,$O792,BE$14:BE$217))*'Discount Factors'!BE$17)-BE$788</f>
        <v>0</v>
      </c>
      <c r="BF792" s="161">
        <f>((SUMIF($E$224:$E$427,$O792,BF$224:BF$427)-SUMIF($E$14:$E$217,$O792,BF$14:BF$217))*'Discount Factors'!BF$17)-BF$788</f>
        <v>0</v>
      </c>
      <c r="BG792" s="161">
        <f>((SUMIF($E$224:$E$427,$O792,BG$224:BG$427)-SUMIF($E$14:$E$217,$O792,BG$14:BG$217))*'Discount Factors'!BG$17)-BG$788</f>
        <v>0</v>
      </c>
      <c r="BH792" s="161">
        <f>((SUMIF($E$224:$E$427,$O792,BH$224:BH$427)-SUMIF($E$14:$E$217,$O792,BH$14:BH$217))*'Discount Factors'!BH$17)-BH$788</f>
        <v>0</v>
      </c>
      <c r="BI792" s="161">
        <f>((SUMIF($E$224:$E$427,$O792,BI$224:BI$427)-SUMIF($E$14:$E$217,$O792,BI$14:BI$217))*'Discount Factors'!BI$17)-BI$788</f>
        <v>0</v>
      </c>
      <c r="BJ792" s="161">
        <f>((SUMIF($E$224:$E$427,$O792,BJ$224:BJ$427)-SUMIF($E$14:$E$217,$O792,BJ$14:BJ$217))*'Discount Factors'!BJ$17)-BJ$788</f>
        <v>0</v>
      </c>
      <c r="BK792" s="161">
        <f>((SUMIF($E$224:$E$427,$O792,BK$224:BK$427)-SUMIF($E$14:$E$217,$O792,BK$14:BK$217))*'Discount Factors'!BK$17)-BK$788</f>
        <v>0</v>
      </c>
      <c r="BL792" s="161">
        <f>((SUMIF($E$224:$E$427,$O792,BL$224:BL$427)-SUMIF($E$14:$E$217,$O792,BL$14:BL$217))*'Discount Factors'!BL$17)-BL$788</f>
        <v>0</v>
      </c>
      <c r="BM792" s="161">
        <f>((SUMIF($E$224:$E$427,$O792,BM$224:BM$427)-SUMIF($E$14:$E$217,$O792,BM$14:BM$217))*'Discount Factors'!BM$17)-BM$788</f>
        <v>0</v>
      </c>
      <c r="BN792" s="161">
        <f>((SUMIF($E$224:$E$427,$O792,BN$224:BN$427)-SUMIF($E$14:$E$217,$O792,BN$14:BN$217))*'Discount Factors'!BN$17)-BN$788</f>
        <v>0</v>
      </c>
      <c r="BO792" s="161">
        <f>((SUMIF($E$224:$E$427,$O792,BO$224:BO$427)-SUMIF($E$14:$E$217,$O792,BO$14:BO$217))*'Discount Factors'!BO$17)-BO$788</f>
        <v>0</v>
      </c>
      <c r="BP792" s="161">
        <f>((SUMIF($E$224:$E$427,$O792,BP$224:BP$427)-SUMIF($E$14:$E$217,$O792,BP$14:BP$217))*'Discount Factors'!BP$17)-BP$788</f>
        <v>0</v>
      </c>
      <c r="BQ792" s="161">
        <f>((SUMIF($E$224:$E$427,$O792,BQ$224:BQ$427)-SUMIF($E$14:$E$217,$O792,BQ$14:BQ$217))*'Discount Factors'!BQ$17)-BQ$788</f>
        <v>0</v>
      </c>
      <c r="BR792" s="161">
        <f>((SUMIF($E$224:$E$427,$O792,BR$224:BR$427)-SUMIF($E$14:$E$217,$O792,BR$14:BR$217))*'Discount Factors'!BR$17)-BR$788</f>
        <v>0</v>
      </c>
      <c r="BS792" s="161">
        <f>((SUMIF($E$224:$E$427,$O792,BS$224:BS$427)-SUMIF($E$14:$E$217,$O792,BS$14:BS$217))*'Discount Factors'!BS$17)-BS$788</f>
        <v>0</v>
      </c>
      <c r="BT792" s="161">
        <f>((SUMIF($E$224:$E$427,$O792,BT$224:BT$427)-SUMIF($E$14:$E$217,$O792,BT$14:BT$217))*'Discount Factors'!BT$17)-BT$788</f>
        <v>0</v>
      </c>
      <c r="BU792" s="161">
        <f>((SUMIF($E$224:$E$427,$O792,BU$224:BU$427)-SUMIF($E$14:$E$217,$O792,BU$14:BU$217))*'Discount Factors'!BU$17)-BU$788</f>
        <v>0</v>
      </c>
      <c r="BV792" s="161">
        <f>((SUMIF($E$224:$E$427,$O792,BV$224:BV$427)-SUMIF($E$14:$E$217,$O792,BV$14:BV$217))*'Discount Factors'!BV$17)-BV$788</f>
        <v>0</v>
      </c>
      <c r="BW792" s="161">
        <f>((SUMIF($E$224:$E$427,$O792,BW$224:BW$427)-SUMIF($E$14:$E$217,$O792,BW$14:BW$217))*'Discount Factors'!BW$17)-BW$788</f>
        <v>0</v>
      </c>
      <c r="BX792" s="161">
        <f>((SUMIF($E$224:$E$427,$O792,BX$224:BX$427)-SUMIF($E$14:$E$217,$O792,BX$14:BX$217))*'Discount Factors'!BX$17)-BX$788</f>
        <v>0</v>
      </c>
      <c r="BY792" s="161">
        <f>((SUMIF($E$224:$E$427,$O792,BY$224:BY$427)-SUMIF($E$14:$E$217,$O792,BY$14:BY$217))*'Discount Factors'!BY$17)-BY$788</f>
        <v>0</v>
      </c>
      <c r="BZ792" s="161">
        <f>((SUMIF($E$224:$E$427,$O792,BZ$224:BZ$427)-SUMIF($E$14:$E$217,$O792,BZ$14:BZ$217))*'Discount Factors'!BZ$17)-BZ$788</f>
        <v>0</v>
      </c>
      <c r="CA792" s="161">
        <f>((SUMIF($E$224:$E$427,$O792,CA$224:CA$427)-SUMIF($E$14:$E$217,$O792,CA$14:CA$217))*'Discount Factors'!CA$17)-CA$788</f>
        <v>0</v>
      </c>
      <c r="CB792" s="161">
        <f>((SUMIF($E$224:$E$427,$O792,CB$224:CB$427)-SUMIF($E$14:$E$217,$O792,CB$14:CB$217))*'Discount Factors'!CB$17)-CB$788</f>
        <v>0</v>
      </c>
      <c r="CC792" s="161">
        <f>((SUMIF($E$224:$E$427,$O792,CC$224:CC$427)-SUMIF($E$14:$E$217,$O792,CC$14:CC$217))*'Discount Factors'!CC$17)-CC$788</f>
        <v>0</v>
      </c>
      <c r="CD792" s="161">
        <f>((SUMIF($E$224:$E$427,$O792,CD$224:CD$427)-SUMIF($E$14:$E$217,$O792,CD$14:CD$217))*'Discount Factors'!CD$17)-CD$788</f>
        <v>0</v>
      </c>
      <c r="CE792" s="161">
        <f>((SUMIF($E$224:$E$427,$O792,CE$224:CE$427)-SUMIF($E$14:$E$217,$O792,CE$14:CE$217))*'Discount Factors'!CE$17)-CE$788</f>
        <v>0</v>
      </c>
      <c r="CF792" s="161">
        <f>((SUMIF($E$224:$E$427,$O792,CF$224:CF$427)-SUMIF($E$14:$E$217,$O792,CF$14:CF$217))*'Discount Factors'!CF$17)-CF$788</f>
        <v>0</v>
      </c>
      <c r="CG792" s="161">
        <f>((SUMIF($E$224:$E$427,$O792,CG$224:CG$427)-SUMIF($E$14:$E$217,$O792,CG$14:CG$217))*'Discount Factors'!CG$17)-CG$788</f>
        <v>0</v>
      </c>
      <c r="CH792" s="161">
        <f>((SUMIF($E$224:$E$427,$O792,CH$224:CH$427)-SUMIF($E$14:$E$217,$O792,CH$14:CH$217))*'Discount Factors'!CH$17)-CH$788</f>
        <v>0</v>
      </c>
      <c r="CI792" s="161">
        <f>((SUMIF($E$224:$E$427,$O792,CI$224:CI$427)-SUMIF($E$14:$E$217,$O792,CI$14:CI$217))*'Discount Factors'!CI$17)-CI$788</f>
        <v>0</v>
      </c>
      <c r="CJ792" s="161">
        <f>((SUMIF($E$224:$E$427,$O792,CJ$224:CJ$427)-SUMIF($E$14:$E$217,$O792,CJ$14:CJ$217))*'Discount Factors'!CJ$17)-CJ$788</f>
        <v>0</v>
      </c>
      <c r="CK792" s="161">
        <f>((SUMIF($E$224:$E$427,$O792,CK$224:CK$427)-SUMIF($E$14:$E$217,$O792,CK$14:CK$217))*'Discount Factors'!CK$17)-CK$788</f>
        <v>0</v>
      </c>
      <c r="CL792" s="161">
        <f>((SUMIF($E$224:$E$427,$O792,CL$224:CL$427)-SUMIF($E$14:$E$217,$O792,CL$14:CL$217))*'Discount Factors'!CL$17)-CL$788</f>
        <v>0</v>
      </c>
      <c r="CM792" s="161">
        <f>((SUMIF($E$224:$E$427,$O792,CM$224:CM$427)-SUMIF($E$14:$E$217,$O792,CM$14:CM$217))*'Discount Factors'!CM$17)-CM$788</f>
        <v>0</v>
      </c>
      <c r="CN792" s="161">
        <f>((SUMIF($E$224:$E$427,$O792,CN$224:CN$427)-SUMIF($E$14:$E$217,$O792,CN$14:CN$217))*'Discount Factors'!CN$17)-CN$788</f>
        <v>0</v>
      </c>
      <c r="CO792" s="161">
        <f>((SUMIF($E$224:$E$427,$O792,CO$224:CO$427)-SUMIF($E$14:$E$217,$O792,CO$14:CO$217))*'Discount Factors'!CO$17)-CO$788</f>
        <v>0</v>
      </c>
      <c r="CP792" s="161">
        <f>((SUMIF($E$224:$E$427,$O792,CP$224:CP$427)-SUMIF($E$14:$E$217,$O792,CP$14:CP$217))*'Discount Factors'!CP$17)-CP$788</f>
        <v>0</v>
      </c>
    </row>
    <row r="793" spans="1:94" x14ac:dyDescent="0.3">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c r="AT793" s="161"/>
      <c r="AU793" s="161"/>
      <c r="AV793" s="161"/>
      <c r="AW793" s="161"/>
      <c r="AX793" s="161"/>
      <c r="AY793" s="161"/>
      <c r="AZ793" s="161"/>
      <c r="BA793" s="161"/>
      <c r="BB793" s="161"/>
      <c r="BC793" s="161"/>
      <c r="BD793" s="161"/>
      <c r="BE793" s="161"/>
      <c r="BF793" s="161"/>
      <c r="BG793" s="161"/>
      <c r="BH793" s="161"/>
      <c r="BI793" s="161"/>
      <c r="BJ793" s="161"/>
      <c r="BK793" s="161"/>
      <c r="BL793" s="161"/>
      <c r="BM793" s="161"/>
      <c r="BN793" s="161"/>
      <c r="BO793" s="161"/>
      <c r="BP793" s="161"/>
      <c r="BQ793" s="161"/>
      <c r="BR793" s="161"/>
      <c r="BS793" s="161"/>
      <c r="BT793" s="161"/>
      <c r="BU793" s="161"/>
      <c r="BV793" s="161"/>
      <c r="BW793" s="161"/>
      <c r="BX793" s="161"/>
      <c r="BY793" s="161"/>
      <c r="BZ793" s="161"/>
      <c r="CA793" s="161"/>
      <c r="CB793" s="161"/>
      <c r="CC793" s="161"/>
      <c r="CD793" s="161"/>
      <c r="CE793" s="161"/>
      <c r="CF793" s="161"/>
      <c r="CG793" s="161"/>
      <c r="CH793" s="161"/>
      <c r="CI793" s="161"/>
      <c r="CJ793" s="161"/>
      <c r="CK793" s="161"/>
      <c r="CL793" s="161"/>
      <c r="CM793" s="161"/>
      <c r="CN793" s="161"/>
      <c r="CO793" s="161"/>
      <c r="CP793" s="161"/>
    </row>
    <row r="794" spans="1:94" x14ac:dyDescent="0.3">
      <c r="P794" s="161"/>
      <c r="Q794" s="161"/>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c r="AS794" s="161"/>
      <c r="AT794" s="161"/>
      <c r="AU794" s="161"/>
      <c r="AV794" s="161"/>
      <c r="AW794" s="161"/>
      <c r="AX794" s="161"/>
      <c r="AY794" s="161"/>
      <c r="AZ794" s="161"/>
      <c r="BA794" s="161"/>
      <c r="BB794" s="161"/>
      <c r="BC794" s="161"/>
      <c r="BD794" s="161"/>
      <c r="BE794" s="161"/>
      <c r="BF794" s="161"/>
      <c r="BG794" s="161"/>
      <c r="BH794" s="161"/>
      <c r="BI794" s="161"/>
      <c r="BJ794" s="161"/>
      <c r="BK794" s="161"/>
      <c r="BL794" s="161"/>
      <c r="BM794" s="161"/>
      <c r="BN794" s="161"/>
      <c r="BO794" s="161"/>
      <c r="BP794" s="161"/>
      <c r="BQ794" s="161"/>
      <c r="BR794" s="161"/>
      <c r="BS794" s="161"/>
      <c r="BT794" s="161"/>
      <c r="BU794" s="161"/>
      <c r="BV794" s="161"/>
      <c r="BW794" s="161"/>
      <c r="BX794" s="161"/>
      <c r="BY794" s="161"/>
      <c r="BZ794" s="161"/>
      <c r="CA794" s="161"/>
      <c r="CB794" s="161"/>
      <c r="CC794" s="161"/>
      <c r="CD794" s="161"/>
      <c r="CE794" s="161"/>
      <c r="CF794" s="161"/>
      <c r="CG794" s="161"/>
      <c r="CH794" s="161"/>
      <c r="CI794" s="161"/>
      <c r="CJ794" s="161"/>
      <c r="CK794" s="161"/>
      <c r="CL794" s="161"/>
      <c r="CM794" s="161"/>
      <c r="CN794" s="161"/>
      <c r="CO794" s="161"/>
      <c r="CP794" s="161"/>
    </row>
    <row r="795" spans="1:94" x14ac:dyDescent="0.3">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c r="AS795" s="161"/>
      <c r="AT795" s="161"/>
      <c r="AU795" s="161"/>
      <c r="AV795" s="161"/>
      <c r="AW795" s="161"/>
      <c r="AX795" s="161"/>
      <c r="AY795" s="161"/>
      <c r="AZ795" s="161"/>
      <c r="BA795" s="161"/>
      <c r="BB795" s="161"/>
      <c r="BC795" s="161"/>
      <c r="BD795" s="161"/>
      <c r="BE795" s="161"/>
      <c r="BF795" s="161"/>
      <c r="BG795" s="161"/>
      <c r="BH795" s="161"/>
      <c r="BI795" s="161"/>
      <c r="BJ795" s="161"/>
      <c r="BK795" s="161"/>
      <c r="BL795" s="161"/>
      <c r="BM795" s="161"/>
      <c r="BN795" s="161"/>
      <c r="BO795" s="161"/>
      <c r="BP795" s="161"/>
      <c r="BQ795" s="161"/>
      <c r="BR795" s="161"/>
      <c r="BS795" s="161"/>
      <c r="BT795" s="161"/>
      <c r="BU795" s="161"/>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row>
    <row r="796" spans="1:94" x14ac:dyDescent="0.3">
      <c r="O796" s="2" t="str">
        <f>Lists!$B$6</f>
        <v>Option 2</v>
      </c>
      <c r="P796" s="161">
        <f>((SUMIF($E$224:$E$427,$O796,P$224:P$427)-SUMIF($E$14:$E$217,$O796,P$14:P$217))*'Discount Factors'!P$17)-P$788</f>
        <v>0</v>
      </c>
      <c r="Q796" s="161">
        <f>((SUMIF($E$224:$E$427,$O796,Q$224:Q$427)-SUMIF($E$14:$E$217,$O796,Q$14:Q$217))*'Discount Factors'!Q$17)-Q$788</f>
        <v>0</v>
      </c>
      <c r="R796" s="161">
        <f>((SUMIF($E$224:$E$427,$O796,R$224:R$427)-SUMIF($E$14:$E$217,$O796,R$14:R$217))*'Discount Factors'!R$17)-R$788</f>
        <v>0</v>
      </c>
      <c r="S796" s="161">
        <f>((SUMIF($E$224:$E$427,$O796,S$224:S$427)-SUMIF($E$14:$E$217,$O796,S$14:S$217))*'Discount Factors'!S$17)-S$788</f>
        <v>0</v>
      </c>
      <c r="T796" s="161">
        <f>((SUMIF($E$224:$E$427,$O796,T$224:T$427)-SUMIF($E$14:$E$217,$O796,T$14:T$217))*'Discount Factors'!T$17)-T$788</f>
        <v>0</v>
      </c>
      <c r="U796" s="161">
        <f>((SUMIF($E$224:$E$427,$O796,U$224:U$427)-SUMIF($E$14:$E$217,$O796,U$14:U$217))*'Discount Factors'!U$17)-U$788</f>
        <v>0</v>
      </c>
      <c r="V796" s="161">
        <f>((SUMIF($E$224:$E$427,$O796,V$224:V$427)-SUMIF($E$14:$E$217,$O796,V$14:V$217))*'Discount Factors'!V$17)-V$788</f>
        <v>0</v>
      </c>
      <c r="W796" s="161">
        <f>((SUMIF($E$224:$E$427,$O796,W$224:W$427)-SUMIF($E$14:$E$217,$O796,W$14:W$217))*'Discount Factors'!W$17)-W$788</f>
        <v>0</v>
      </c>
      <c r="X796" s="161">
        <f>((SUMIF($E$224:$E$427,$O796,X$224:X$427)-SUMIF($E$14:$E$217,$O796,X$14:X$217))*'Discount Factors'!X$17)-X$788</f>
        <v>0</v>
      </c>
      <c r="Y796" s="161">
        <f>((SUMIF($E$224:$E$427,$O796,Y$224:Y$427)-SUMIF($E$14:$E$217,$O796,Y$14:Y$217))*'Discount Factors'!Y$17)-Y$788</f>
        <v>0</v>
      </c>
      <c r="Z796" s="161">
        <f>((SUMIF($E$224:$E$427,$O796,Z$224:Z$427)-SUMIF($E$14:$E$217,$O796,Z$14:Z$217))*'Discount Factors'!Z$17)-Z$788</f>
        <v>0</v>
      </c>
      <c r="AA796" s="161">
        <f>((SUMIF($E$224:$E$427,$O796,AA$224:AA$427)-SUMIF($E$14:$E$217,$O796,AA$14:AA$217))*'Discount Factors'!AA$17)-AA$788</f>
        <v>0</v>
      </c>
      <c r="AB796" s="161">
        <f>((SUMIF($E$224:$E$427,$O796,AB$224:AB$427)-SUMIF($E$14:$E$217,$O796,AB$14:AB$217))*'Discount Factors'!AB$17)-AB$788</f>
        <v>0</v>
      </c>
      <c r="AC796" s="161">
        <f>((SUMIF($E$224:$E$427,$O796,AC$224:AC$427)-SUMIF($E$14:$E$217,$O796,AC$14:AC$217))*'Discount Factors'!AC$17)-AC$788</f>
        <v>0</v>
      </c>
      <c r="AD796" s="161">
        <f>((SUMIF($E$224:$E$427,$O796,AD$224:AD$427)-SUMIF($E$14:$E$217,$O796,AD$14:AD$217))*'Discount Factors'!AD$17)-AD$788</f>
        <v>0</v>
      </c>
      <c r="AE796" s="161">
        <f>((SUMIF($E$224:$E$427,$O796,AE$224:AE$427)-SUMIF($E$14:$E$217,$O796,AE$14:AE$217))*'Discount Factors'!AE$17)-AE$788</f>
        <v>0</v>
      </c>
      <c r="AF796" s="161">
        <f>((SUMIF($E$224:$E$427,$O796,AF$224:AF$427)-SUMIF($E$14:$E$217,$O796,AF$14:AF$217))*'Discount Factors'!AF$17)-AF$788</f>
        <v>0</v>
      </c>
      <c r="AG796" s="161">
        <f>((SUMIF($E$224:$E$427,$O796,AG$224:AG$427)-SUMIF($E$14:$E$217,$O796,AG$14:AG$217))*'Discount Factors'!AG$17)-AG$788</f>
        <v>0</v>
      </c>
      <c r="AH796" s="161">
        <f>((SUMIF($E$224:$E$427,$O796,AH$224:AH$427)-SUMIF($E$14:$E$217,$O796,AH$14:AH$217))*'Discount Factors'!AH$17)-AH$788</f>
        <v>0</v>
      </c>
      <c r="AI796" s="161">
        <f>((SUMIF($E$224:$E$427,$O796,AI$224:AI$427)-SUMIF($E$14:$E$217,$O796,AI$14:AI$217))*'Discount Factors'!AI$17)-AI$788</f>
        <v>0</v>
      </c>
      <c r="AJ796" s="161">
        <f>((SUMIF($E$224:$E$427,$O796,AJ$224:AJ$427)-SUMIF($E$14:$E$217,$O796,AJ$14:AJ$217))*'Discount Factors'!AJ$17)-AJ$788</f>
        <v>0</v>
      </c>
      <c r="AK796" s="161">
        <f>((SUMIF($E$224:$E$427,$O796,AK$224:AK$427)-SUMIF($E$14:$E$217,$O796,AK$14:AK$217))*'Discount Factors'!AK$17)-AK$788</f>
        <v>0</v>
      </c>
      <c r="AL796" s="161">
        <f>((SUMIF($E$224:$E$427,$O796,AL$224:AL$427)-SUMIF($E$14:$E$217,$O796,AL$14:AL$217))*'Discount Factors'!AL$17)-AL$788</f>
        <v>0</v>
      </c>
      <c r="AM796" s="161">
        <f>((SUMIF($E$224:$E$427,$O796,AM$224:AM$427)-SUMIF($E$14:$E$217,$O796,AM$14:AM$217))*'Discount Factors'!AM$17)-AM$788</f>
        <v>0</v>
      </c>
      <c r="AN796" s="161">
        <f>((SUMIF($E$224:$E$427,$O796,AN$224:AN$427)-SUMIF($E$14:$E$217,$O796,AN$14:AN$217))*'Discount Factors'!AN$17)-AN$788</f>
        <v>0</v>
      </c>
      <c r="AO796" s="161">
        <f>((SUMIF($E$224:$E$427,$O796,AO$224:AO$427)-SUMIF($E$14:$E$217,$O796,AO$14:AO$217))*'Discount Factors'!AO$17)-AO$788</f>
        <v>0</v>
      </c>
      <c r="AP796" s="161">
        <f>((SUMIF($E$224:$E$427,$O796,AP$224:AP$427)-SUMIF($E$14:$E$217,$O796,AP$14:AP$217))*'Discount Factors'!AP$17)-AP$788</f>
        <v>0</v>
      </c>
      <c r="AQ796" s="161">
        <f>((SUMIF($E$224:$E$427,$O796,AQ$224:AQ$427)-SUMIF($E$14:$E$217,$O796,AQ$14:AQ$217))*'Discount Factors'!AQ$17)-AQ$788</f>
        <v>0</v>
      </c>
      <c r="AR796" s="161">
        <f>((SUMIF($E$224:$E$427,$O796,AR$224:AR$427)-SUMIF($E$14:$E$217,$O796,AR$14:AR$217))*'Discount Factors'!AR$17)-AR$788</f>
        <v>0</v>
      </c>
      <c r="AS796" s="161">
        <f>((SUMIF($E$224:$E$427,$O796,AS$224:AS$427)-SUMIF($E$14:$E$217,$O796,AS$14:AS$217))*'Discount Factors'!AS$17)-AS$788</f>
        <v>0</v>
      </c>
      <c r="AT796" s="161">
        <f>((SUMIF($E$224:$E$427,$O796,AT$224:AT$427)-SUMIF($E$14:$E$217,$O796,AT$14:AT$217))*'Discount Factors'!AT$17)-AT$788</f>
        <v>0</v>
      </c>
      <c r="AU796" s="161">
        <f>((SUMIF($E$224:$E$427,$O796,AU$224:AU$427)-SUMIF($E$14:$E$217,$O796,AU$14:AU$217))*'Discount Factors'!AU$17)-AU$788</f>
        <v>0</v>
      </c>
      <c r="AV796" s="161">
        <f>((SUMIF($E$224:$E$427,$O796,AV$224:AV$427)-SUMIF($E$14:$E$217,$O796,AV$14:AV$217))*'Discount Factors'!AV$17)-AV$788</f>
        <v>0</v>
      </c>
      <c r="AW796" s="161">
        <f>((SUMIF($E$224:$E$427,$O796,AW$224:AW$427)-SUMIF($E$14:$E$217,$O796,AW$14:AW$217))*'Discount Factors'!AW$17)-AW$788</f>
        <v>0</v>
      </c>
      <c r="AX796" s="161">
        <f>((SUMIF($E$224:$E$427,$O796,AX$224:AX$427)-SUMIF($E$14:$E$217,$O796,AX$14:AX$217))*'Discount Factors'!AX$17)-AX$788</f>
        <v>0</v>
      </c>
      <c r="AY796" s="161">
        <f>((SUMIF($E$224:$E$427,$O796,AY$224:AY$427)-SUMIF($E$14:$E$217,$O796,AY$14:AY$217))*'Discount Factors'!AY$17)-AY$788</f>
        <v>0</v>
      </c>
      <c r="AZ796" s="161">
        <f>((SUMIF($E$224:$E$427,$O796,AZ$224:AZ$427)-SUMIF($E$14:$E$217,$O796,AZ$14:AZ$217))*'Discount Factors'!AZ$17)-AZ$788</f>
        <v>0</v>
      </c>
      <c r="BA796" s="161">
        <f>((SUMIF($E$224:$E$427,$O796,BA$224:BA$427)-SUMIF($E$14:$E$217,$O796,BA$14:BA$217))*'Discount Factors'!BA$17)-BA$788</f>
        <v>0</v>
      </c>
      <c r="BB796" s="161">
        <f>((SUMIF($E$224:$E$427,$O796,BB$224:BB$427)-SUMIF($E$14:$E$217,$O796,BB$14:BB$217))*'Discount Factors'!BB$17)-BB$788</f>
        <v>0</v>
      </c>
      <c r="BC796" s="161">
        <f>((SUMIF($E$224:$E$427,$O796,BC$224:BC$427)-SUMIF($E$14:$E$217,$O796,BC$14:BC$217))*'Discount Factors'!BC$17)-BC$788</f>
        <v>0</v>
      </c>
      <c r="BD796" s="161">
        <f>((SUMIF($E$224:$E$427,$O796,BD$224:BD$427)-SUMIF($E$14:$E$217,$O796,BD$14:BD$217))*'Discount Factors'!BD$17)-BD$788</f>
        <v>0</v>
      </c>
      <c r="BE796" s="161">
        <f>((SUMIF($E$224:$E$427,$O796,BE$224:BE$427)-SUMIF($E$14:$E$217,$O796,BE$14:BE$217))*'Discount Factors'!BE$17)-BE$788</f>
        <v>0</v>
      </c>
      <c r="BF796" s="161">
        <f>((SUMIF($E$224:$E$427,$O796,BF$224:BF$427)-SUMIF($E$14:$E$217,$O796,BF$14:BF$217))*'Discount Factors'!BF$17)-BF$788</f>
        <v>0</v>
      </c>
      <c r="BG796" s="161">
        <f>((SUMIF($E$224:$E$427,$O796,BG$224:BG$427)-SUMIF($E$14:$E$217,$O796,BG$14:BG$217))*'Discount Factors'!BG$17)-BG$788</f>
        <v>0</v>
      </c>
      <c r="BH796" s="161">
        <f>((SUMIF($E$224:$E$427,$O796,BH$224:BH$427)-SUMIF($E$14:$E$217,$O796,BH$14:BH$217))*'Discount Factors'!BH$17)-BH$788</f>
        <v>0</v>
      </c>
      <c r="BI796" s="161">
        <f>((SUMIF($E$224:$E$427,$O796,BI$224:BI$427)-SUMIF($E$14:$E$217,$O796,BI$14:BI$217))*'Discount Factors'!BI$17)-BI$788</f>
        <v>0</v>
      </c>
      <c r="BJ796" s="161">
        <f>((SUMIF($E$224:$E$427,$O796,BJ$224:BJ$427)-SUMIF($E$14:$E$217,$O796,BJ$14:BJ$217))*'Discount Factors'!BJ$17)-BJ$788</f>
        <v>0</v>
      </c>
      <c r="BK796" s="161">
        <f>((SUMIF($E$224:$E$427,$O796,BK$224:BK$427)-SUMIF($E$14:$E$217,$O796,BK$14:BK$217))*'Discount Factors'!BK$17)-BK$788</f>
        <v>0</v>
      </c>
      <c r="BL796" s="161">
        <f>((SUMIF($E$224:$E$427,$O796,BL$224:BL$427)-SUMIF($E$14:$E$217,$O796,BL$14:BL$217))*'Discount Factors'!BL$17)-BL$788</f>
        <v>0</v>
      </c>
      <c r="BM796" s="161">
        <f>((SUMIF($E$224:$E$427,$O796,BM$224:BM$427)-SUMIF($E$14:$E$217,$O796,BM$14:BM$217))*'Discount Factors'!BM$17)-BM$788</f>
        <v>0</v>
      </c>
      <c r="BN796" s="161">
        <f>((SUMIF($E$224:$E$427,$O796,BN$224:BN$427)-SUMIF($E$14:$E$217,$O796,BN$14:BN$217))*'Discount Factors'!BN$17)-BN$788</f>
        <v>0</v>
      </c>
      <c r="BO796" s="161">
        <f>((SUMIF($E$224:$E$427,$O796,BO$224:BO$427)-SUMIF($E$14:$E$217,$O796,BO$14:BO$217))*'Discount Factors'!BO$17)-BO$788</f>
        <v>0</v>
      </c>
      <c r="BP796" s="161">
        <f>((SUMIF($E$224:$E$427,$O796,BP$224:BP$427)-SUMIF($E$14:$E$217,$O796,BP$14:BP$217))*'Discount Factors'!BP$17)-BP$788</f>
        <v>0</v>
      </c>
      <c r="BQ796" s="161">
        <f>((SUMIF($E$224:$E$427,$O796,BQ$224:BQ$427)-SUMIF($E$14:$E$217,$O796,BQ$14:BQ$217))*'Discount Factors'!BQ$17)-BQ$788</f>
        <v>0</v>
      </c>
      <c r="BR796" s="161">
        <f>((SUMIF($E$224:$E$427,$O796,BR$224:BR$427)-SUMIF($E$14:$E$217,$O796,BR$14:BR$217))*'Discount Factors'!BR$17)-BR$788</f>
        <v>0</v>
      </c>
      <c r="BS796" s="161">
        <f>((SUMIF($E$224:$E$427,$O796,BS$224:BS$427)-SUMIF($E$14:$E$217,$O796,BS$14:BS$217))*'Discount Factors'!BS$17)-BS$788</f>
        <v>0</v>
      </c>
      <c r="BT796" s="161">
        <f>((SUMIF($E$224:$E$427,$O796,BT$224:BT$427)-SUMIF($E$14:$E$217,$O796,BT$14:BT$217))*'Discount Factors'!BT$17)-BT$788</f>
        <v>0</v>
      </c>
      <c r="BU796" s="161">
        <f>((SUMIF($E$224:$E$427,$O796,BU$224:BU$427)-SUMIF($E$14:$E$217,$O796,BU$14:BU$217))*'Discount Factors'!BU$17)-BU$788</f>
        <v>0</v>
      </c>
      <c r="BV796" s="161">
        <f>((SUMIF($E$224:$E$427,$O796,BV$224:BV$427)-SUMIF($E$14:$E$217,$O796,BV$14:BV$217))*'Discount Factors'!BV$17)-BV$788</f>
        <v>0</v>
      </c>
      <c r="BW796" s="161">
        <f>((SUMIF($E$224:$E$427,$O796,BW$224:BW$427)-SUMIF($E$14:$E$217,$O796,BW$14:BW$217))*'Discount Factors'!BW$17)-BW$788</f>
        <v>0</v>
      </c>
      <c r="BX796" s="161">
        <f>((SUMIF($E$224:$E$427,$O796,BX$224:BX$427)-SUMIF($E$14:$E$217,$O796,BX$14:BX$217))*'Discount Factors'!BX$17)-BX$788</f>
        <v>0</v>
      </c>
      <c r="BY796" s="161">
        <f>((SUMIF($E$224:$E$427,$O796,BY$224:BY$427)-SUMIF($E$14:$E$217,$O796,BY$14:BY$217))*'Discount Factors'!BY$17)-BY$788</f>
        <v>0</v>
      </c>
      <c r="BZ796" s="161">
        <f>((SUMIF($E$224:$E$427,$O796,BZ$224:BZ$427)-SUMIF($E$14:$E$217,$O796,BZ$14:BZ$217))*'Discount Factors'!BZ$17)-BZ$788</f>
        <v>0</v>
      </c>
      <c r="CA796" s="161">
        <f>((SUMIF($E$224:$E$427,$O796,CA$224:CA$427)-SUMIF($E$14:$E$217,$O796,CA$14:CA$217))*'Discount Factors'!CA$17)-CA$788</f>
        <v>0</v>
      </c>
      <c r="CB796" s="161">
        <f>((SUMIF($E$224:$E$427,$O796,CB$224:CB$427)-SUMIF($E$14:$E$217,$O796,CB$14:CB$217))*'Discount Factors'!CB$17)-CB$788</f>
        <v>0</v>
      </c>
      <c r="CC796" s="161">
        <f>((SUMIF($E$224:$E$427,$O796,CC$224:CC$427)-SUMIF($E$14:$E$217,$O796,CC$14:CC$217))*'Discount Factors'!CC$17)-CC$788</f>
        <v>0</v>
      </c>
      <c r="CD796" s="161">
        <f>((SUMIF($E$224:$E$427,$O796,CD$224:CD$427)-SUMIF($E$14:$E$217,$O796,CD$14:CD$217))*'Discount Factors'!CD$17)-CD$788</f>
        <v>0</v>
      </c>
      <c r="CE796" s="161">
        <f>((SUMIF($E$224:$E$427,$O796,CE$224:CE$427)-SUMIF($E$14:$E$217,$O796,CE$14:CE$217))*'Discount Factors'!CE$17)-CE$788</f>
        <v>0</v>
      </c>
      <c r="CF796" s="161">
        <f>((SUMIF($E$224:$E$427,$O796,CF$224:CF$427)-SUMIF($E$14:$E$217,$O796,CF$14:CF$217))*'Discount Factors'!CF$17)-CF$788</f>
        <v>0</v>
      </c>
      <c r="CG796" s="161">
        <f>((SUMIF($E$224:$E$427,$O796,CG$224:CG$427)-SUMIF($E$14:$E$217,$O796,CG$14:CG$217))*'Discount Factors'!CG$17)-CG$788</f>
        <v>0</v>
      </c>
      <c r="CH796" s="161">
        <f>((SUMIF($E$224:$E$427,$O796,CH$224:CH$427)-SUMIF($E$14:$E$217,$O796,CH$14:CH$217))*'Discount Factors'!CH$17)-CH$788</f>
        <v>0</v>
      </c>
      <c r="CI796" s="161">
        <f>((SUMIF($E$224:$E$427,$O796,CI$224:CI$427)-SUMIF($E$14:$E$217,$O796,CI$14:CI$217))*'Discount Factors'!CI$17)-CI$788</f>
        <v>0</v>
      </c>
      <c r="CJ796" s="161">
        <f>((SUMIF($E$224:$E$427,$O796,CJ$224:CJ$427)-SUMIF($E$14:$E$217,$O796,CJ$14:CJ$217))*'Discount Factors'!CJ$17)-CJ$788</f>
        <v>0</v>
      </c>
      <c r="CK796" s="161">
        <f>((SUMIF($E$224:$E$427,$O796,CK$224:CK$427)-SUMIF($E$14:$E$217,$O796,CK$14:CK$217))*'Discount Factors'!CK$17)-CK$788</f>
        <v>0</v>
      </c>
      <c r="CL796" s="161">
        <f>((SUMIF($E$224:$E$427,$O796,CL$224:CL$427)-SUMIF($E$14:$E$217,$O796,CL$14:CL$217))*'Discount Factors'!CL$17)-CL$788</f>
        <v>0</v>
      </c>
      <c r="CM796" s="161">
        <f>((SUMIF($E$224:$E$427,$O796,CM$224:CM$427)-SUMIF($E$14:$E$217,$O796,CM$14:CM$217))*'Discount Factors'!CM$17)-CM$788</f>
        <v>0</v>
      </c>
      <c r="CN796" s="161">
        <f>((SUMIF($E$224:$E$427,$O796,CN$224:CN$427)-SUMIF($E$14:$E$217,$O796,CN$14:CN$217))*'Discount Factors'!CN$17)-CN$788</f>
        <v>0</v>
      </c>
      <c r="CO796" s="161">
        <f>((SUMIF($E$224:$E$427,$O796,CO$224:CO$427)-SUMIF($E$14:$E$217,$O796,CO$14:CO$217))*'Discount Factors'!CO$17)-CO$788</f>
        <v>0</v>
      </c>
      <c r="CP796" s="161">
        <f>((SUMIF($E$224:$E$427,$O796,CP$224:CP$427)-SUMIF($E$14:$E$217,$O796,CP$14:CP$217))*'Discount Factors'!CP$17)-CP$788</f>
        <v>0</v>
      </c>
    </row>
    <row r="797" spans="1:94" x14ac:dyDescent="0.3">
      <c r="P797" s="161"/>
      <c r="Q797" s="161"/>
      <c r="R797" s="161"/>
      <c r="S797" s="161"/>
      <c r="T797" s="161"/>
      <c r="U797" s="161"/>
      <c r="V797" s="161"/>
      <c r="W797" s="161"/>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s="161"/>
      <c r="AS797" s="161"/>
      <c r="AT797" s="161"/>
      <c r="AU797" s="161"/>
      <c r="AV797" s="161"/>
      <c r="AW797" s="161"/>
      <c r="AX797" s="161"/>
      <c r="AY797" s="161"/>
      <c r="AZ797" s="161"/>
      <c r="BA797" s="161"/>
      <c r="BB797" s="161"/>
      <c r="BC797" s="161"/>
      <c r="BD797" s="161"/>
      <c r="BE797" s="161"/>
      <c r="BF797" s="161"/>
      <c r="BG797" s="161"/>
      <c r="BH797" s="161"/>
      <c r="BI797" s="161"/>
      <c r="BJ797" s="161"/>
      <c r="BK797" s="161"/>
      <c r="BL797" s="161"/>
      <c r="BM797" s="161"/>
      <c r="BN797" s="161"/>
      <c r="BO797" s="161"/>
      <c r="BP797" s="161"/>
      <c r="BQ797" s="161"/>
      <c r="BR797" s="161"/>
      <c r="BS797" s="161"/>
      <c r="BT797" s="161"/>
      <c r="BU797" s="161"/>
      <c r="BV797" s="161"/>
      <c r="BW797" s="161"/>
      <c r="BX797" s="161"/>
      <c r="BY797" s="161"/>
      <c r="BZ797" s="161"/>
      <c r="CA797" s="161"/>
      <c r="CB797" s="161"/>
      <c r="CC797" s="161"/>
      <c r="CD797" s="161"/>
      <c r="CE797" s="161"/>
      <c r="CF797" s="161"/>
      <c r="CG797" s="161"/>
      <c r="CH797" s="161"/>
      <c r="CI797" s="161"/>
      <c r="CJ797" s="161"/>
      <c r="CK797" s="161"/>
      <c r="CL797" s="161"/>
      <c r="CM797" s="161"/>
      <c r="CN797" s="161"/>
      <c r="CO797" s="161"/>
      <c r="CP797" s="161"/>
    </row>
    <row r="798" spans="1:94" x14ac:dyDescent="0.3">
      <c r="P798" s="161"/>
      <c r="Q798" s="161"/>
      <c r="R798" s="161"/>
      <c r="S798" s="161"/>
      <c r="T798" s="161"/>
      <c r="U798" s="161"/>
      <c r="V798" s="161"/>
      <c r="W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s="161"/>
      <c r="AS798" s="161"/>
      <c r="AT798" s="161"/>
      <c r="AU798" s="161"/>
      <c r="AV798" s="161"/>
      <c r="AW798" s="161"/>
      <c r="AX798" s="161"/>
      <c r="AY798" s="161"/>
      <c r="AZ798" s="161"/>
      <c r="BA798" s="161"/>
      <c r="BB798" s="161"/>
      <c r="BC798" s="161"/>
      <c r="BD798" s="161"/>
      <c r="BE798" s="161"/>
      <c r="BF798" s="161"/>
      <c r="BG798" s="161"/>
      <c r="BH798" s="161"/>
      <c r="BI798" s="161"/>
      <c r="BJ798" s="161"/>
      <c r="BK798" s="161"/>
      <c r="BL798" s="161"/>
      <c r="BM798" s="161"/>
      <c r="BN798" s="161"/>
      <c r="BO798" s="161"/>
      <c r="BP798" s="161"/>
      <c r="BQ798" s="161"/>
      <c r="BR798" s="161"/>
      <c r="BS798" s="161"/>
      <c r="BT798" s="161"/>
      <c r="BU798" s="161"/>
      <c r="BV798" s="161"/>
      <c r="BW798" s="161"/>
      <c r="BX798" s="161"/>
      <c r="BY798" s="161"/>
      <c r="BZ798" s="161"/>
      <c r="CA798" s="161"/>
      <c r="CB798" s="161"/>
      <c r="CC798" s="161"/>
      <c r="CD798" s="161"/>
      <c r="CE798" s="161"/>
      <c r="CF798" s="161"/>
      <c r="CG798" s="161"/>
      <c r="CH798" s="161"/>
      <c r="CI798" s="161"/>
      <c r="CJ798" s="161"/>
      <c r="CK798" s="161"/>
      <c r="CL798" s="161"/>
      <c r="CM798" s="161"/>
      <c r="CN798" s="161"/>
      <c r="CO798" s="161"/>
      <c r="CP798" s="161"/>
    </row>
    <row r="799" spans="1:94" x14ac:dyDescent="0.3">
      <c r="P799" s="161"/>
      <c r="Q799" s="161"/>
      <c r="R799" s="161"/>
      <c r="S799" s="161"/>
      <c r="T799" s="161"/>
      <c r="U799" s="161"/>
      <c r="V799" s="161"/>
      <c r="W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s="161"/>
      <c r="AS799" s="161"/>
      <c r="AT799" s="161"/>
      <c r="AU799" s="161"/>
      <c r="AV799" s="161"/>
      <c r="AW799" s="161"/>
      <c r="AX799" s="161"/>
      <c r="AY799" s="161"/>
      <c r="AZ799" s="161"/>
      <c r="BA799" s="161"/>
      <c r="BB799" s="161"/>
      <c r="BC799" s="161"/>
      <c r="BD799" s="161"/>
      <c r="BE799" s="161"/>
      <c r="BF799" s="161"/>
      <c r="BG799" s="161"/>
      <c r="BH799" s="161"/>
      <c r="BI799" s="161"/>
      <c r="BJ799" s="161"/>
      <c r="BK799" s="161"/>
      <c r="BL799" s="161"/>
      <c r="BM799" s="161"/>
      <c r="BN799" s="161"/>
      <c r="BO799" s="161"/>
      <c r="BP799" s="161"/>
      <c r="BQ799" s="161"/>
      <c r="BR799" s="161"/>
      <c r="BS799" s="161"/>
      <c r="BT799" s="161"/>
      <c r="BU799" s="161"/>
      <c r="BV799" s="161"/>
      <c r="BW799" s="161"/>
      <c r="BX799" s="161"/>
      <c r="BY799" s="161"/>
      <c r="BZ799" s="161"/>
      <c r="CA799" s="161"/>
      <c r="CB799" s="161"/>
      <c r="CC799" s="161"/>
      <c r="CD799" s="161"/>
      <c r="CE799" s="161"/>
      <c r="CF799" s="161"/>
      <c r="CG799" s="161"/>
      <c r="CH799" s="161"/>
      <c r="CI799" s="161"/>
      <c r="CJ799" s="161"/>
      <c r="CK799" s="161"/>
      <c r="CL799" s="161"/>
      <c r="CM799" s="161"/>
      <c r="CN799" s="161"/>
      <c r="CO799" s="161"/>
      <c r="CP799" s="161"/>
    </row>
    <row r="800" spans="1:94" x14ac:dyDescent="0.3">
      <c r="O800" s="2" t="str">
        <f>Lists!$B$7</f>
        <v>Option 3</v>
      </c>
      <c r="P800" s="161">
        <f>((SUMIF($E$224:$E$427,$O800,P$224:P$427)-SUMIF($E$14:$E$217,$O800,P$14:P$217))*'Discount Factors'!P$17)-P$788</f>
        <v>0</v>
      </c>
      <c r="Q800" s="161">
        <f>((SUMIF($E$224:$E$427,$O800,Q$224:Q$427)-SUMIF($E$14:$E$217,$O800,Q$14:Q$217))*'Discount Factors'!Q$17)-Q$788</f>
        <v>0</v>
      </c>
      <c r="R800" s="161">
        <f>((SUMIF($E$224:$E$427,$O800,R$224:R$427)-SUMIF($E$14:$E$217,$O800,R$14:R$217))*'Discount Factors'!R$17)-R$788</f>
        <v>0</v>
      </c>
      <c r="S800" s="161">
        <f>((SUMIF($E$224:$E$427,$O800,S$224:S$427)-SUMIF($E$14:$E$217,$O800,S$14:S$217))*'Discount Factors'!S$17)-S$788</f>
        <v>0</v>
      </c>
      <c r="T800" s="161">
        <f>((SUMIF($E$224:$E$427,$O800,T$224:T$427)-SUMIF($E$14:$E$217,$O800,T$14:T$217))*'Discount Factors'!T$17)-T$788</f>
        <v>0</v>
      </c>
      <c r="U800" s="161">
        <f>((SUMIF($E$224:$E$427,$O800,U$224:U$427)-SUMIF($E$14:$E$217,$O800,U$14:U$217))*'Discount Factors'!U$17)-U$788</f>
        <v>0</v>
      </c>
      <c r="V800" s="161">
        <f>((SUMIF($E$224:$E$427,$O800,V$224:V$427)-SUMIF($E$14:$E$217,$O800,V$14:V$217))*'Discount Factors'!V$17)-V$788</f>
        <v>0</v>
      </c>
      <c r="W800" s="161">
        <f>((SUMIF($E$224:$E$427,$O800,W$224:W$427)-SUMIF($E$14:$E$217,$O800,W$14:W$217))*'Discount Factors'!W$17)-W$788</f>
        <v>0</v>
      </c>
      <c r="X800" s="161">
        <f>((SUMIF($E$224:$E$427,$O800,X$224:X$427)-SUMIF($E$14:$E$217,$O800,X$14:X$217))*'Discount Factors'!X$17)-X$788</f>
        <v>0</v>
      </c>
      <c r="Y800" s="161">
        <f>((SUMIF($E$224:$E$427,$O800,Y$224:Y$427)-SUMIF($E$14:$E$217,$O800,Y$14:Y$217))*'Discount Factors'!Y$17)-Y$788</f>
        <v>0</v>
      </c>
      <c r="Z800" s="161">
        <f>((SUMIF($E$224:$E$427,$O800,Z$224:Z$427)-SUMIF($E$14:$E$217,$O800,Z$14:Z$217))*'Discount Factors'!Z$17)-Z$788</f>
        <v>0</v>
      </c>
      <c r="AA800" s="161">
        <f>((SUMIF($E$224:$E$427,$O800,AA$224:AA$427)-SUMIF($E$14:$E$217,$O800,AA$14:AA$217))*'Discount Factors'!AA$17)-AA$788</f>
        <v>0</v>
      </c>
      <c r="AB800" s="161">
        <f>((SUMIF($E$224:$E$427,$O800,AB$224:AB$427)-SUMIF($E$14:$E$217,$O800,AB$14:AB$217))*'Discount Factors'!AB$17)-AB$788</f>
        <v>0</v>
      </c>
      <c r="AC800" s="161">
        <f>((SUMIF($E$224:$E$427,$O800,AC$224:AC$427)-SUMIF($E$14:$E$217,$O800,AC$14:AC$217))*'Discount Factors'!AC$17)-AC$788</f>
        <v>0</v>
      </c>
      <c r="AD800" s="161">
        <f>((SUMIF($E$224:$E$427,$O800,AD$224:AD$427)-SUMIF($E$14:$E$217,$O800,AD$14:AD$217))*'Discount Factors'!AD$17)-AD$788</f>
        <v>0</v>
      </c>
      <c r="AE800" s="161">
        <f>((SUMIF($E$224:$E$427,$O800,AE$224:AE$427)-SUMIF($E$14:$E$217,$O800,AE$14:AE$217))*'Discount Factors'!AE$17)-AE$788</f>
        <v>0</v>
      </c>
      <c r="AF800" s="161">
        <f>((SUMIF($E$224:$E$427,$O800,AF$224:AF$427)-SUMIF($E$14:$E$217,$O800,AF$14:AF$217))*'Discount Factors'!AF$17)-AF$788</f>
        <v>0</v>
      </c>
      <c r="AG800" s="161">
        <f>((SUMIF($E$224:$E$427,$O800,AG$224:AG$427)-SUMIF($E$14:$E$217,$O800,AG$14:AG$217))*'Discount Factors'!AG$17)-AG$788</f>
        <v>0</v>
      </c>
      <c r="AH800" s="161">
        <f>((SUMIF($E$224:$E$427,$O800,AH$224:AH$427)-SUMIF($E$14:$E$217,$O800,AH$14:AH$217))*'Discount Factors'!AH$17)-AH$788</f>
        <v>0</v>
      </c>
      <c r="AI800" s="161">
        <f>((SUMIF($E$224:$E$427,$O800,AI$224:AI$427)-SUMIF($E$14:$E$217,$O800,AI$14:AI$217))*'Discount Factors'!AI$17)-AI$788</f>
        <v>0</v>
      </c>
      <c r="AJ800" s="161">
        <f>((SUMIF($E$224:$E$427,$O800,AJ$224:AJ$427)-SUMIF($E$14:$E$217,$O800,AJ$14:AJ$217))*'Discount Factors'!AJ$17)-AJ$788</f>
        <v>0</v>
      </c>
      <c r="AK800" s="161">
        <f>((SUMIF($E$224:$E$427,$O800,AK$224:AK$427)-SUMIF($E$14:$E$217,$O800,AK$14:AK$217))*'Discount Factors'!AK$17)-AK$788</f>
        <v>0</v>
      </c>
      <c r="AL800" s="161">
        <f>((SUMIF($E$224:$E$427,$O800,AL$224:AL$427)-SUMIF($E$14:$E$217,$O800,AL$14:AL$217))*'Discount Factors'!AL$17)-AL$788</f>
        <v>0</v>
      </c>
      <c r="AM800" s="161">
        <f>((SUMIF($E$224:$E$427,$O800,AM$224:AM$427)-SUMIF($E$14:$E$217,$O800,AM$14:AM$217))*'Discount Factors'!AM$17)-AM$788</f>
        <v>0</v>
      </c>
      <c r="AN800" s="161">
        <f>((SUMIF($E$224:$E$427,$O800,AN$224:AN$427)-SUMIF($E$14:$E$217,$O800,AN$14:AN$217))*'Discount Factors'!AN$17)-AN$788</f>
        <v>0</v>
      </c>
      <c r="AO800" s="161">
        <f>((SUMIF($E$224:$E$427,$O800,AO$224:AO$427)-SUMIF($E$14:$E$217,$O800,AO$14:AO$217))*'Discount Factors'!AO$17)-AO$788</f>
        <v>0</v>
      </c>
      <c r="AP800" s="161">
        <f>((SUMIF($E$224:$E$427,$O800,AP$224:AP$427)-SUMIF($E$14:$E$217,$O800,AP$14:AP$217))*'Discount Factors'!AP$17)-AP$788</f>
        <v>0</v>
      </c>
      <c r="AQ800" s="161">
        <f>((SUMIF($E$224:$E$427,$O800,AQ$224:AQ$427)-SUMIF($E$14:$E$217,$O800,AQ$14:AQ$217))*'Discount Factors'!AQ$17)-AQ$788</f>
        <v>0</v>
      </c>
      <c r="AR800" s="161">
        <f>((SUMIF($E$224:$E$427,$O800,AR$224:AR$427)-SUMIF($E$14:$E$217,$O800,AR$14:AR$217))*'Discount Factors'!AR$17)-AR$788</f>
        <v>0</v>
      </c>
      <c r="AS800" s="161">
        <f>((SUMIF($E$224:$E$427,$O800,AS$224:AS$427)-SUMIF($E$14:$E$217,$O800,AS$14:AS$217))*'Discount Factors'!AS$17)-AS$788</f>
        <v>0</v>
      </c>
      <c r="AT800" s="161">
        <f>((SUMIF($E$224:$E$427,$O800,AT$224:AT$427)-SUMIF($E$14:$E$217,$O800,AT$14:AT$217))*'Discount Factors'!AT$17)-AT$788</f>
        <v>0</v>
      </c>
      <c r="AU800" s="161">
        <f>((SUMIF($E$224:$E$427,$O800,AU$224:AU$427)-SUMIF($E$14:$E$217,$O800,AU$14:AU$217))*'Discount Factors'!AU$17)-AU$788</f>
        <v>0</v>
      </c>
      <c r="AV800" s="161">
        <f>((SUMIF($E$224:$E$427,$O800,AV$224:AV$427)-SUMIF($E$14:$E$217,$O800,AV$14:AV$217))*'Discount Factors'!AV$17)-AV$788</f>
        <v>0</v>
      </c>
      <c r="AW800" s="161">
        <f>((SUMIF($E$224:$E$427,$O800,AW$224:AW$427)-SUMIF($E$14:$E$217,$O800,AW$14:AW$217))*'Discount Factors'!AW$17)-AW$788</f>
        <v>0</v>
      </c>
      <c r="AX800" s="161">
        <f>((SUMIF($E$224:$E$427,$O800,AX$224:AX$427)-SUMIF($E$14:$E$217,$O800,AX$14:AX$217))*'Discount Factors'!AX$17)-AX$788</f>
        <v>0</v>
      </c>
      <c r="AY800" s="161">
        <f>((SUMIF($E$224:$E$427,$O800,AY$224:AY$427)-SUMIF($E$14:$E$217,$O800,AY$14:AY$217))*'Discount Factors'!AY$17)-AY$788</f>
        <v>0</v>
      </c>
      <c r="AZ800" s="161">
        <f>((SUMIF($E$224:$E$427,$O800,AZ$224:AZ$427)-SUMIF($E$14:$E$217,$O800,AZ$14:AZ$217))*'Discount Factors'!AZ$17)-AZ$788</f>
        <v>0</v>
      </c>
      <c r="BA800" s="161">
        <f>((SUMIF($E$224:$E$427,$O800,BA$224:BA$427)-SUMIF($E$14:$E$217,$O800,BA$14:BA$217))*'Discount Factors'!BA$17)-BA$788</f>
        <v>0</v>
      </c>
      <c r="BB800" s="161">
        <f>((SUMIF($E$224:$E$427,$O800,BB$224:BB$427)-SUMIF($E$14:$E$217,$O800,BB$14:BB$217))*'Discount Factors'!BB$17)-BB$788</f>
        <v>0</v>
      </c>
      <c r="BC800" s="161">
        <f>((SUMIF($E$224:$E$427,$O800,BC$224:BC$427)-SUMIF($E$14:$E$217,$O800,BC$14:BC$217))*'Discount Factors'!BC$17)-BC$788</f>
        <v>0</v>
      </c>
      <c r="BD800" s="161">
        <f>((SUMIF($E$224:$E$427,$O800,BD$224:BD$427)-SUMIF($E$14:$E$217,$O800,BD$14:BD$217))*'Discount Factors'!BD$17)-BD$788</f>
        <v>0</v>
      </c>
      <c r="BE800" s="161">
        <f>((SUMIF($E$224:$E$427,$O800,BE$224:BE$427)-SUMIF($E$14:$E$217,$O800,BE$14:BE$217))*'Discount Factors'!BE$17)-BE$788</f>
        <v>0</v>
      </c>
      <c r="BF800" s="161">
        <f>((SUMIF($E$224:$E$427,$O800,BF$224:BF$427)-SUMIF($E$14:$E$217,$O800,BF$14:BF$217))*'Discount Factors'!BF$17)-BF$788</f>
        <v>0</v>
      </c>
      <c r="BG800" s="161">
        <f>((SUMIF($E$224:$E$427,$O800,BG$224:BG$427)-SUMIF($E$14:$E$217,$O800,BG$14:BG$217))*'Discount Factors'!BG$17)-BG$788</f>
        <v>0</v>
      </c>
      <c r="BH800" s="161">
        <f>((SUMIF($E$224:$E$427,$O800,BH$224:BH$427)-SUMIF($E$14:$E$217,$O800,BH$14:BH$217))*'Discount Factors'!BH$17)-BH$788</f>
        <v>0</v>
      </c>
      <c r="BI800" s="161">
        <f>((SUMIF($E$224:$E$427,$O800,BI$224:BI$427)-SUMIF($E$14:$E$217,$O800,BI$14:BI$217))*'Discount Factors'!BI$17)-BI$788</f>
        <v>0</v>
      </c>
      <c r="BJ800" s="161">
        <f>((SUMIF($E$224:$E$427,$O800,BJ$224:BJ$427)-SUMIF($E$14:$E$217,$O800,BJ$14:BJ$217))*'Discount Factors'!BJ$17)-BJ$788</f>
        <v>0</v>
      </c>
      <c r="BK800" s="161">
        <f>((SUMIF($E$224:$E$427,$O800,BK$224:BK$427)-SUMIF($E$14:$E$217,$O800,BK$14:BK$217))*'Discount Factors'!BK$17)-BK$788</f>
        <v>0</v>
      </c>
      <c r="BL800" s="161">
        <f>((SUMIF($E$224:$E$427,$O800,BL$224:BL$427)-SUMIF($E$14:$E$217,$O800,BL$14:BL$217))*'Discount Factors'!BL$17)-BL$788</f>
        <v>0</v>
      </c>
      <c r="BM800" s="161">
        <f>((SUMIF($E$224:$E$427,$O800,BM$224:BM$427)-SUMIF($E$14:$E$217,$O800,BM$14:BM$217))*'Discount Factors'!BM$17)-BM$788</f>
        <v>0</v>
      </c>
      <c r="BN800" s="161">
        <f>((SUMIF($E$224:$E$427,$O800,BN$224:BN$427)-SUMIF($E$14:$E$217,$O800,BN$14:BN$217))*'Discount Factors'!BN$17)-BN$788</f>
        <v>0</v>
      </c>
      <c r="BO800" s="161">
        <f>((SUMIF($E$224:$E$427,$O800,BO$224:BO$427)-SUMIF($E$14:$E$217,$O800,BO$14:BO$217))*'Discount Factors'!BO$17)-BO$788</f>
        <v>0</v>
      </c>
      <c r="BP800" s="161">
        <f>((SUMIF($E$224:$E$427,$O800,BP$224:BP$427)-SUMIF($E$14:$E$217,$O800,BP$14:BP$217))*'Discount Factors'!BP$17)-BP$788</f>
        <v>0</v>
      </c>
      <c r="BQ800" s="161">
        <f>((SUMIF($E$224:$E$427,$O800,BQ$224:BQ$427)-SUMIF($E$14:$E$217,$O800,BQ$14:BQ$217))*'Discount Factors'!BQ$17)-BQ$788</f>
        <v>0</v>
      </c>
      <c r="BR800" s="161">
        <f>((SUMIF($E$224:$E$427,$O800,BR$224:BR$427)-SUMIF($E$14:$E$217,$O800,BR$14:BR$217))*'Discount Factors'!BR$17)-BR$788</f>
        <v>0</v>
      </c>
      <c r="BS800" s="161">
        <f>((SUMIF($E$224:$E$427,$O800,BS$224:BS$427)-SUMIF($E$14:$E$217,$O800,BS$14:BS$217))*'Discount Factors'!BS$17)-BS$788</f>
        <v>0</v>
      </c>
      <c r="BT800" s="161">
        <f>((SUMIF($E$224:$E$427,$O800,BT$224:BT$427)-SUMIF($E$14:$E$217,$O800,BT$14:BT$217))*'Discount Factors'!BT$17)-BT$788</f>
        <v>0</v>
      </c>
      <c r="BU800" s="161">
        <f>((SUMIF($E$224:$E$427,$O800,BU$224:BU$427)-SUMIF($E$14:$E$217,$O800,BU$14:BU$217))*'Discount Factors'!BU$17)-BU$788</f>
        <v>0</v>
      </c>
      <c r="BV800" s="161">
        <f>((SUMIF($E$224:$E$427,$O800,BV$224:BV$427)-SUMIF($E$14:$E$217,$O800,BV$14:BV$217))*'Discount Factors'!BV$17)-BV$788</f>
        <v>0</v>
      </c>
      <c r="BW800" s="161">
        <f>((SUMIF($E$224:$E$427,$O800,BW$224:BW$427)-SUMIF($E$14:$E$217,$O800,BW$14:BW$217))*'Discount Factors'!BW$17)-BW$788</f>
        <v>0</v>
      </c>
      <c r="BX800" s="161">
        <f>((SUMIF($E$224:$E$427,$O800,BX$224:BX$427)-SUMIF($E$14:$E$217,$O800,BX$14:BX$217))*'Discount Factors'!BX$17)-BX$788</f>
        <v>0</v>
      </c>
      <c r="BY800" s="161">
        <f>((SUMIF($E$224:$E$427,$O800,BY$224:BY$427)-SUMIF($E$14:$E$217,$O800,BY$14:BY$217))*'Discount Factors'!BY$17)-BY$788</f>
        <v>0</v>
      </c>
      <c r="BZ800" s="161">
        <f>((SUMIF($E$224:$E$427,$O800,BZ$224:BZ$427)-SUMIF($E$14:$E$217,$O800,BZ$14:BZ$217))*'Discount Factors'!BZ$17)-BZ$788</f>
        <v>0</v>
      </c>
      <c r="CA800" s="161">
        <f>((SUMIF($E$224:$E$427,$O800,CA$224:CA$427)-SUMIF($E$14:$E$217,$O800,CA$14:CA$217))*'Discount Factors'!CA$17)-CA$788</f>
        <v>0</v>
      </c>
      <c r="CB800" s="161">
        <f>((SUMIF($E$224:$E$427,$O800,CB$224:CB$427)-SUMIF($E$14:$E$217,$O800,CB$14:CB$217))*'Discount Factors'!CB$17)-CB$788</f>
        <v>0</v>
      </c>
      <c r="CC800" s="161">
        <f>((SUMIF($E$224:$E$427,$O800,CC$224:CC$427)-SUMIF($E$14:$E$217,$O800,CC$14:CC$217))*'Discount Factors'!CC$17)-CC$788</f>
        <v>0</v>
      </c>
      <c r="CD800" s="161">
        <f>((SUMIF($E$224:$E$427,$O800,CD$224:CD$427)-SUMIF($E$14:$E$217,$O800,CD$14:CD$217))*'Discount Factors'!CD$17)-CD$788</f>
        <v>0</v>
      </c>
      <c r="CE800" s="161">
        <f>((SUMIF($E$224:$E$427,$O800,CE$224:CE$427)-SUMIF($E$14:$E$217,$O800,CE$14:CE$217))*'Discount Factors'!CE$17)-CE$788</f>
        <v>0</v>
      </c>
      <c r="CF800" s="161">
        <f>((SUMIF($E$224:$E$427,$O800,CF$224:CF$427)-SUMIF($E$14:$E$217,$O800,CF$14:CF$217))*'Discount Factors'!CF$17)-CF$788</f>
        <v>0</v>
      </c>
      <c r="CG800" s="161">
        <f>((SUMIF($E$224:$E$427,$O800,CG$224:CG$427)-SUMIF($E$14:$E$217,$O800,CG$14:CG$217))*'Discount Factors'!CG$17)-CG$788</f>
        <v>0</v>
      </c>
      <c r="CH800" s="161">
        <f>((SUMIF($E$224:$E$427,$O800,CH$224:CH$427)-SUMIF($E$14:$E$217,$O800,CH$14:CH$217))*'Discount Factors'!CH$17)-CH$788</f>
        <v>0</v>
      </c>
      <c r="CI800" s="161">
        <f>((SUMIF($E$224:$E$427,$O800,CI$224:CI$427)-SUMIF($E$14:$E$217,$O800,CI$14:CI$217))*'Discount Factors'!CI$17)-CI$788</f>
        <v>0</v>
      </c>
      <c r="CJ800" s="161">
        <f>((SUMIF($E$224:$E$427,$O800,CJ$224:CJ$427)-SUMIF($E$14:$E$217,$O800,CJ$14:CJ$217))*'Discount Factors'!CJ$17)-CJ$788</f>
        <v>0</v>
      </c>
      <c r="CK800" s="161">
        <f>((SUMIF($E$224:$E$427,$O800,CK$224:CK$427)-SUMIF($E$14:$E$217,$O800,CK$14:CK$217))*'Discount Factors'!CK$17)-CK$788</f>
        <v>0</v>
      </c>
      <c r="CL800" s="161">
        <f>((SUMIF($E$224:$E$427,$O800,CL$224:CL$427)-SUMIF($E$14:$E$217,$O800,CL$14:CL$217))*'Discount Factors'!CL$17)-CL$788</f>
        <v>0</v>
      </c>
      <c r="CM800" s="161">
        <f>((SUMIF($E$224:$E$427,$O800,CM$224:CM$427)-SUMIF($E$14:$E$217,$O800,CM$14:CM$217))*'Discount Factors'!CM$17)-CM$788</f>
        <v>0</v>
      </c>
      <c r="CN800" s="161">
        <f>((SUMIF($E$224:$E$427,$O800,CN$224:CN$427)-SUMIF($E$14:$E$217,$O800,CN$14:CN$217))*'Discount Factors'!CN$17)-CN$788</f>
        <v>0</v>
      </c>
      <c r="CO800" s="161">
        <f>((SUMIF($E$224:$E$427,$O800,CO$224:CO$427)-SUMIF($E$14:$E$217,$O800,CO$14:CO$217))*'Discount Factors'!CO$17)-CO$788</f>
        <v>0</v>
      </c>
      <c r="CP800" s="161">
        <f>((SUMIF($E$224:$E$427,$O800,CP$224:CP$427)-SUMIF($E$14:$E$217,$O800,CP$14:CP$217))*'Discount Factors'!CP$17)-CP$788</f>
        <v>0</v>
      </c>
    </row>
    <row r="801" spans="15:94" x14ac:dyDescent="0.3">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c r="AS801" s="161"/>
      <c r="AT801" s="161"/>
      <c r="AU801" s="161"/>
      <c r="AV801" s="161"/>
      <c r="AW801" s="161"/>
      <c r="AX801" s="161"/>
      <c r="AY801" s="161"/>
      <c r="AZ801" s="161"/>
      <c r="BA801" s="161"/>
      <c r="BB801" s="161"/>
      <c r="BC801" s="161"/>
      <c r="BD801" s="161"/>
      <c r="BE801" s="161"/>
      <c r="BF801" s="161"/>
      <c r="BG801" s="161"/>
      <c r="BH801" s="161"/>
      <c r="BI801" s="161"/>
      <c r="BJ801" s="161"/>
      <c r="BK801" s="161"/>
      <c r="BL801" s="161"/>
      <c r="BM801" s="161"/>
      <c r="BN801" s="161"/>
      <c r="BO801" s="161"/>
      <c r="BP801" s="161"/>
      <c r="BQ801" s="161"/>
      <c r="BR801" s="161"/>
      <c r="BS801" s="161"/>
      <c r="BT801" s="161"/>
      <c r="BU801" s="161"/>
      <c r="BV801" s="161"/>
      <c r="BW801" s="161"/>
      <c r="BX801" s="161"/>
      <c r="BY801" s="161"/>
      <c r="BZ801" s="161"/>
      <c r="CA801" s="161"/>
      <c r="CB801" s="161"/>
      <c r="CC801" s="161"/>
      <c r="CD801" s="161"/>
      <c r="CE801" s="161"/>
      <c r="CF801" s="161"/>
      <c r="CG801" s="161"/>
      <c r="CH801" s="161"/>
      <c r="CI801" s="161"/>
      <c r="CJ801" s="161"/>
      <c r="CK801" s="161"/>
      <c r="CL801" s="161"/>
      <c r="CM801" s="161"/>
      <c r="CN801" s="161"/>
      <c r="CO801" s="161"/>
      <c r="CP801" s="161"/>
    </row>
    <row r="802" spans="15:94" x14ac:dyDescent="0.3">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c r="AT802" s="161"/>
      <c r="AU802" s="161"/>
      <c r="AV802" s="161"/>
      <c r="AW802" s="161"/>
      <c r="AX802" s="161"/>
      <c r="AY802" s="161"/>
      <c r="AZ802" s="161"/>
      <c r="BA802" s="161"/>
      <c r="BB802" s="161"/>
      <c r="BC802" s="161"/>
      <c r="BD802" s="161"/>
      <c r="BE802" s="161"/>
      <c r="BF802" s="161"/>
      <c r="BG802" s="161"/>
      <c r="BH802" s="161"/>
      <c r="BI802" s="161"/>
      <c r="BJ802" s="161"/>
      <c r="BK802" s="161"/>
      <c r="BL802" s="161"/>
      <c r="BM802" s="161"/>
      <c r="BN802" s="161"/>
      <c r="BO802" s="161"/>
      <c r="BP802" s="161"/>
      <c r="BQ802" s="161"/>
      <c r="BR802" s="161"/>
      <c r="BS802" s="161"/>
      <c r="BT802" s="161"/>
      <c r="BU802" s="161"/>
      <c r="BV802" s="161"/>
      <c r="BW802" s="161"/>
      <c r="BX802" s="161"/>
      <c r="BY802" s="161"/>
      <c r="BZ802" s="161"/>
      <c r="CA802" s="161"/>
      <c r="CB802" s="161"/>
      <c r="CC802" s="161"/>
      <c r="CD802" s="161"/>
      <c r="CE802" s="161"/>
      <c r="CF802" s="161"/>
      <c r="CG802" s="161"/>
      <c r="CH802" s="161"/>
      <c r="CI802" s="161"/>
      <c r="CJ802" s="161"/>
      <c r="CK802" s="161"/>
      <c r="CL802" s="161"/>
      <c r="CM802" s="161"/>
      <c r="CN802" s="161"/>
      <c r="CO802" s="161"/>
      <c r="CP802" s="161"/>
    </row>
    <row r="803" spans="15:94" x14ac:dyDescent="0.3">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c r="AS803" s="161"/>
      <c r="AT803" s="161"/>
      <c r="AU803" s="161"/>
      <c r="AV803" s="161"/>
      <c r="AW803" s="161"/>
      <c r="AX803" s="161"/>
      <c r="AY803" s="161"/>
      <c r="AZ803" s="161"/>
      <c r="BA803" s="161"/>
      <c r="BB803" s="161"/>
      <c r="BC803" s="161"/>
      <c r="BD803" s="161"/>
      <c r="BE803" s="161"/>
      <c r="BF803" s="161"/>
      <c r="BG803" s="161"/>
      <c r="BH803" s="161"/>
      <c r="BI803" s="161"/>
      <c r="BJ803" s="161"/>
      <c r="BK803" s="161"/>
      <c r="BL803" s="161"/>
      <c r="BM803" s="161"/>
      <c r="BN803" s="161"/>
      <c r="BO803" s="161"/>
      <c r="BP803" s="161"/>
      <c r="BQ803" s="161"/>
      <c r="BR803" s="161"/>
      <c r="BS803" s="161"/>
      <c r="BT803" s="161"/>
      <c r="BU803" s="161"/>
      <c r="BV803" s="161"/>
      <c r="BW803" s="161"/>
      <c r="BX803" s="161"/>
      <c r="BY803" s="161"/>
      <c r="BZ803" s="161"/>
      <c r="CA803" s="161"/>
      <c r="CB803" s="161"/>
      <c r="CC803" s="161"/>
      <c r="CD803" s="161"/>
      <c r="CE803" s="161"/>
      <c r="CF803" s="161"/>
      <c r="CG803" s="161"/>
      <c r="CH803" s="161"/>
      <c r="CI803" s="161"/>
      <c r="CJ803" s="161"/>
      <c r="CK803" s="161"/>
      <c r="CL803" s="161"/>
      <c r="CM803" s="161"/>
      <c r="CN803" s="161"/>
      <c r="CO803" s="161"/>
      <c r="CP803" s="161"/>
    </row>
    <row r="804" spans="15:94" x14ac:dyDescent="0.3">
      <c r="O804" s="2" t="str">
        <f>Lists!$B$8</f>
        <v>Option 4</v>
      </c>
      <c r="P804" s="161">
        <f>((SUMIF($E$224:$E$427,$O804,P$224:P$427)-SUMIF($E$14:$E$217,$O804,P$14:P$217))*'Discount Factors'!P$17)-P$788</f>
        <v>0</v>
      </c>
      <c r="Q804" s="161">
        <f>((SUMIF($E$224:$E$427,$O804,Q$224:Q$427)-SUMIF($E$14:$E$217,$O804,Q$14:Q$217))*'Discount Factors'!Q$17)-Q$788</f>
        <v>0</v>
      </c>
      <c r="R804" s="161">
        <f>((SUMIF($E$224:$E$427,$O804,R$224:R$427)-SUMIF($E$14:$E$217,$O804,R$14:R$217))*'Discount Factors'!R$17)-R$788</f>
        <v>0</v>
      </c>
      <c r="S804" s="161">
        <f>((SUMIF($E$224:$E$427,$O804,S$224:S$427)-SUMIF($E$14:$E$217,$O804,S$14:S$217))*'Discount Factors'!S$17)-S$788</f>
        <v>0</v>
      </c>
      <c r="T804" s="161">
        <f>((SUMIF($E$224:$E$427,$O804,T$224:T$427)-SUMIF($E$14:$E$217,$O804,T$14:T$217))*'Discount Factors'!T$17)-T$788</f>
        <v>0</v>
      </c>
      <c r="U804" s="161">
        <f>((SUMIF($E$224:$E$427,$O804,U$224:U$427)-SUMIF($E$14:$E$217,$O804,U$14:U$217))*'Discount Factors'!U$17)-U$788</f>
        <v>0</v>
      </c>
      <c r="V804" s="161">
        <f>((SUMIF($E$224:$E$427,$O804,V$224:V$427)-SUMIF($E$14:$E$217,$O804,V$14:V$217))*'Discount Factors'!V$17)-V$788</f>
        <v>0</v>
      </c>
      <c r="W804" s="161">
        <f>((SUMIF($E$224:$E$427,$O804,W$224:W$427)-SUMIF($E$14:$E$217,$O804,W$14:W$217))*'Discount Factors'!W$17)-W$788</f>
        <v>0</v>
      </c>
      <c r="X804" s="161">
        <f>((SUMIF($E$224:$E$427,$O804,X$224:X$427)-SUMIF($E$14:$E$217,$O804,X$14:X$217))*'Discount Factors'!X$17)-X$788</f>
        <v>0</v>
      </c>
      <c r="Y804" s="161">
        <f>((SUMIF($E$224:$E$427,$O804,Y$224:Y$427)-SUMIF($E$14:$E$217,$O804,Y$14:Y$217))*'Discount Factors'!Y$17)-Y$788</f>
        <v>0</v>
      </c>
      <c r="Z804" s="161">
        <f>((SUMIF($E$224:$E$427,$O804,Z$224:Z$427)-SUMIF($E$14:$E$217,$O804,Z$14:Z$217))*'Discount Factors'!Z$17)-Z$788</f>
        <v>0</v>
      </c>
      <c r="AA804" s="161">
        <f>((SUMIF($E$224:$E$427,$O804,AA$224:AA$427)-SUMIF($E$14:$E$217,$O804,AA$14:AA$217))*'Discount Factors'!AA$17)-AA$788</f>
        <v>0</v>
      </c>
      <c r="AB804" s="161">
        <f>((SUMIF($E$224:$E$427,$O804,AB$224:AB$427)-SUMIF($E$14:$E$217,$O804,AB$14:AB$217))*'Discount Factors'!AB$17)-AB$788</f>
        <v>0</v>
      </c>
      <c r="AC804" s="161">
        <f>((SUMIF($E$224:$E$427,$O804,AC$224:AC$427)-SUMIF($E$14:$E$217,$O804,AC$14:AC$217))*'Discount Factors'!AC$17)-AC$788</f>
        <v>0</v>
      </c>
      <c r="AD804" s="161">
        <f>((SUMIF($E$224:$E$427,$O804,AD$224:AD$427)-SUMIF($E$14:$E$217,$O804,AD$14:AD$217))*'Discount Factors'!AD$17)-AD$788</f>
        <v>0</v>
      </c>
      <c r="AE804" s="161">
        <f>((SUMIF($E$224:$E$427,$O804,AE$224:AE$427)-SUMIF($E$14:$E$217,$O804,AE$14:AE$217))*'Discount Factors'!AE$17)-AE$788</f>
        <v>0</v>
      </c>
      <c r="AF804" s="161">
        <f>((SUMIF($E$224:$E$427,$O804,AF$224:AF$427)-SUMIF($E$14:$E$217,$O804,AF$14:AF$217))*'Discount Factors'!AF$17)-AF$788</f>
        <v>0</v>
      </c>
      <c r="AG804" s="161">
        <f>((SUMIF($E$224:$E$427,$O804,AG$224:AG$427)-SUMIF($E$14:$E$217,$O804,AG$14:AG$217))*'Discount Factors'!AG$17)-AG$788</f>
        <v>0</v>
      </c>
      <c r="AH804" s="161">
        <f>((SUMIF($E$224:$E$427,$O804,AH$224:AH$427)-SUMIF($E$14:$E$217,$O804,AH$14:AH$217))*'Discount Factors'!AH$17)-AH$788</f>
        <v>0</v>
      </c>
      <c r="AI804" s="161">
        <f>((SUMIF($E$224:$E$427,$O804,AI$224:AI$427)-SUMIF($E$14:$E$217,$O804,AI$14:AI$217))*'Discount Factors'!AI$17)-AI$788</f>
        <v>0</v>
      </c>
      <c r="AJ804" s="161">
        <f>((SUMIF($E$224:$E$427,$O804,AJ$224:AJ$427)-SUMIF($E$14:$E$217,$O804,AJ$14:AJ$217))*'Discount Factors'!AJ$17)-AJ$788</f>
        <v>0</v>
      </c>
      <c r="AK804" s="161">
        <f>((SUMIF($E$224:$E$427,$O804,AK$224:AK$427)-SUMIF($E$14:$E$217,$O804,AK$14:AK$217))*'Discount Factors'!AK$17)-AK$788</f>
        <v>0</v>
      </c>
      <c r="AL804" s="161">
        <f>((SUMIF($E$224:$E$427,$O804,AL$224:AL$427)-SUMIF($E$14:$E$217,$O804,AL$14:AL$217))*'Discount Factors'!AL$17)-AL$788</f>
        <v>0</v>
      </c>
      <c r="AM804" s="161">
        <f>((SUMIF($E$224:$E$427,$O804,AM$224:AM$427)-SUMIF($E$14:$E$217,$O804,AM$14:AM$217))*'Discount Factors'!AM$17)-AM$788</f>
        <v>0</v>
      </c>
      <c r="AN804" s="161">
        <f>((SUMIF($E$224:$E$427,$O804,AN$224:AN$427)-SUMIF($E$14:$E$217,$O804,AN$14:AN$217))*'Discount Factors'!AN$17)-AN$788</f>
        <v>0</v>
      </c>
      <c r="AO804" s="161">
        <f>((SUMIF($E$224:$E$427,$O804,AO$224:AO$427)-SUMIF($E$14:$E$217,$O804,AO$14:AO$217))*'Discount Factors'!AO$17)-AO$788</f>
        <v>0</v>
      </c>
      <c r="AP804" s="161">
        <f>((SUMIF($E$224:$E$427,$O804,AP$224:AP$427)-SUMIF($E$14:$E$217,$O804,AP$14:AP$217))*'Discount Factors'!AP$17)-AP$788</f>
        <v>0</v>
      </c>
      <c r="AQ804" s="161">
        <f>((SUMIF($E$224:$E$427,$O804,AQ$224:AQ$427)-SUMIF($E$14:$E$217,$O804,AQ$14:AQ$217))*'Discount Factors'!AQ$17)-AQ$788</f>
        <v>0</v>
      </c>
      <c r="AR804" s="161">
        <f>((SUMIF($E$224:$E$427,$O804,AR$224:AR$427)-SUMIF($E$14:$E$217,$O804,AR$14:AR$217))*'Discount Factors'!AR$17)-AR$788</f>
        <v>0</v>
      </c>
      <c r="AS804" s="161">
        <f>((SUMIF($E$224:$E$427,$O804,AS$224:AS$427)-SUMIF($E$14:$E$217,$O804,AS$14:AS$217))*'Discount Factors'!AS$17)-AS$788</f>
        <v>0</v>
      </c>
      <c r="AT804" s="161">
        <f>((SUMIF($E$224:$E$427,$O804,AT$224:AT$427)-SUMIF($E$14:$E$217,$O804,AT$14:AT$217))*'Discount Factors'!AT$17)-AT$788</f>
        <v>0</v>
      </c>
      <c r="AU804" s="161">
        <f>((SUMIF($E$224:$E$427,$O804,AU$224:AU$427)-SUMIF($E$14:$E$217,$O804,AU$14:AU$217))*'Discount Factors'!AU$17)-AU$788</f>
        <v>0</v>
      </c>
      <c r="AV804" s="161">
        <f>((SUMIF($E$224:$E$427,$O804,AV$224:AV$427)-SUMIF($E$14:$E$217,$O804,AV$14:AV$217))*'Discount Factors'!AV$17)-AV$788</f>
        <v>0</v>
      </c>
      <c r="AW804" s="161">
        <f>((SUMIF($E$224:$E$427,$O804,AW$224:AW$427)-SUMIF($E$14:$E$217,$O804,AW$14:AW$217))*'Discount Factors'!AW$17)-AW$788</f>
        <v>0</v>
      </c>
      <c r="AX804" s="161">
        <f>((SUMIF($E$224:$E$427,$O804,AX$224:AX$427)-SUMIF($E$14:$E$217,$O804,AX$14:AX$217))*'Discount Factors'!AX$17)-AX$788</f>
        <v>0</v>
      </c>
      <c r="AY804" s="161">
        <f>((SUMIF($E$224:$E$427,$O804,AY$224:AY$427)-SUMIF($E$14:$E$217,$O804,AY$14:AY$217))*'Discount Factors'!AY$17)-AY$788</f>
        <v>0</v>
      </c>
      <c r="AZ804" s="161">
        <f>((SUMIF($E$224:$E$427,$O804,AZ$224:AZ$427)-SUMIF($E$14:$E$217,$O804,AZ$14:AZ$217))*'Discount Factors'!AZ$17)-AZ$788</f>
        <v>0</v>
      </c>
      <c r="BA804" s="161">
        <f>((SUMIF($E$224:$E$427,$O804,BA$224:BA$427)-SUMIF($E$14:$E$217,$O804,BA$14:BA$217))*'Discount Factors'!BA$17)-BA$788</f>
        <v>0</v>
      </c>
      <c r="BB804" s="161">
        <f>((SUMIF($E$224:$E$427,$O804,BB$224:BB$427)-SUMIF($E$14:$E$217,$O804,BB$14:BB$217))*'Discount Factors'!BB$17)-BB$788</f>
        <v>0</v>
      </c>
      <c r="BC804" s="161">
        <f>((SUMIF($E$224:$E$427,$O804,BC$224:BC$427)-SUMIF($E$14:$E$217,$O804,BC$14:BC$217))*'Discount Factors'!BC$17)-BC$788</f>
        <v>0</v>
      </c>
      <c r="BD804" s="161">
        <f>((SUMIF($E$224:$E$427,$O804,BD$224:BD$427)-SUMIF($E$14:$E$217,$O804,BD$14:BD$217))*'Discount Factors'!BD$17)-BD$788</f>
        <v>0</v>
      </c>
      <c r="BE804" s="161">
        <f>((SUMIF($E$224:$E$427,$O804,BE$224:BE$427)-SUMIF($E$14:$E$217,$O804,BE$14:BE$217))*'Discount Factors'!BE$17)-BE$788</f>
        <v>0</v>
      </c>
      <c r="BF804" s="161">
        <f>((SUMIF($E$224:$E$427,$O804,BF$224:BF$427)-SUMIF($E$14:$E$217,$O804,BF$14:BF$217))*'Discount Factors'!BF$17)-BF$788</f>
        <v>0</v>
      </c>
      <c r="BG804" s="161">
        <f>((SUMIF($E$224:$E$427,$O804,BG$224:BG$427)-SUMIF($E$14:$E$217,$O804,BG$14:BG$217))*'Discount Factors'!BG$17)-BG$788</f>
        <v>0</v>
      </c>
      <c r="BH804" s="161">
        <f>((SUMIF($E$224:$E$427,$O804,BH$224:BH$427)-SUMIF($E$14:$E$217,$O804,BH$14:BH$217))*'Discount Factors'!BH$17)-BH$788</f>
        <v>0</v>
      </c>
      <c r="BI804" s="161">
        <f>((SUMIF($E$224:$E$427,$O804,BI$224:BI$427)-SUMIF($E$14:$E$217,$O804,BI$14:BI$217))*'Discount Factors'!BI$17)-BI$788</f>
        <v>0</v>
      </c>
      <c r="BJ804" s="161">
        <f>((SUMIF($E$224:$E$427,$O804,BJ$224:BJ$427)-SUMIF($E$14:$E$217,$O804,BJ$14:BJ$217))*'Discount Factors'!BJ$17)-BJ$788</f>
        <v>0</v>
      </c>
      <c r="BK804" s="161">
        <f>((SUMIF($E$224:$E$427,$O804,BK$224:BK$427)-SUMIF($E$14:$E$217,$O804,BK$14:BK$217))*'Discount Factors'!BK$17)-BK$788</f>
        <v>0</v>
      </c>
      <c r="BL804" s="161">
        <f>((SUMIF($E$224:$E$427,$O804,BL$224:BL$427)-SUMIF($E$14:$E$217,$O804,BL$14:BL$217))*'Discount Factors'!BL$17)-BL$788</f>
        <v>0</v>
      </c>
      <c r="BM804" s="161">
        <f>((SUMIF($E$224:$E$427,$O804,BM$224:BM$427)-SUMIF($E$14:$E$217,$O804,BM$14:BM$217))*'Discount Factors'!BM$17)-BM$788</f>
        <v>0</v>
      </c>
      <c r="BN804" s="161">
        <f>((SUMIF($E$224:$E$427,$O804,BN$224:BN$427)-SUMIF($E$14:$E$217,$O804,BN$14:BN$217))*'Discount Factors'!BN$17)-BN$788</f>
        <v>0</v>
      </c>
      <c r="BO804" s="161">
        <f>((SUMIF($E$224:$E$427,$O804,BO$224:BO$427)-SUMIF($E$14:$E$217,$O804,BO$14:BO$217))*'Discount Factors'!BO$17)-BO$788</f>
        <v>0</v>
      </c>
      <c r="BP804" s="161">
        <f>((SUMIF($E$224:$E$427,$O804,BP$224:BP$427)-SUMIF($E$14:$E$217,$O804,BP$14:BP$217))*'Discount Factors'!BP$17)-BP$788</f>
        <v>0</v>
      </c>
      <c r="BQ804" s="161">
        <f>((SUMIF($E$224:$E$427,$O804,BQ$224:BQ$427)-SUMIF($E$14:$E$217,$O804,BQ$14:BQ$217))*'Discount Factors'!BQ$17)-BQ$788</f>
        <v>0</v>
      </c>
      <c r="BR804" s="161">
        <f>((SUMIF($E$224:$E$427,$O804,BR$224:BR$427)-SUMIF($E$14:$E$217,$O804,BR$14:BR$217))*'Discount Factors'!BR$17)-BR$788</f>
        <v>0</v>
      </c>
      <c r="BS804" s="161">
        <f>((SUMIF($E$224:$E$427,$O804,BS$224:BS$427)-SUMIF($E$14:$E$217,$O804,BS$14:BS$217))*'Discount Factors'!BS$17)-BS$788</f>
        <v>0</v>
      </c>
      <c r="BT804" s="161">
        <f>((SUMIF($E$224:$E$427,$O804,BT$224:BT$427)-SUMIF($E$14:$E$217,$O804,BT$14:BT$217))*'Discount Factors'!BT$17)-BT$788</f>
        <v>0</v>
      </c>
      <c r="BU804" s="161">
        <f>((SUMIF($E$224:$E$427,$O804,BU$224:BU$427)-SUMIF($E$14:$E$217,$O804,BU$14:BU$217))*'Discount Factors'!BU$17)-BU$788</f>
        <v>0</v>
      </c>
      <c r="BV804" s="161">
        <f>((SUMIF($E$224:$E$427,$O804,BV$224:BV$427)-SUMIF($E$14:$E$217,$O804,BV$14:BV$217))*'Discount Factors'!BV$17)-BV$788</f>
        <v>0</v>
      </c>
      <c r="BW804" s="161">
        <f>((SUMIF($E$224:$E$427,$O804,BW$224:BW$427)-SUMIF($E$14:$E$217,$O804,BW$14:BW$217))*'Discount Factors'!BW$17)-BW$788</f>
        <v>0</v>
      </c>
      <c r="BX804" s="161">
        <f>((SUMIF($E$224:$E$427,$O804,BX$224:BX$427)-SUMIF($E$14:$E$217,$O804,BX$14:BX$217))*'Discount Factors'!BX$17)-BX$788</f>
        <v>0</v>
      </c>
      <c r="BY804" s="161">
        <f>((SUMIF($E$224:$E$427,$O804,BY$224:BY$427)-SUMIF($E$14:$E$217,$O804,BY$14:BY$217))*'Discount Factors'!BY$17)-BY$788</f>
        <v>0</v>
      </c>
      <c r="BZ804" s="161">
        <f>((SUMIF($E$224:$E$427,$O804,BZ$224:BZ$427)-SUMIF($E$14:$E$217,$O804,BZ$14:BZ$217))*'Discount Factors'!BZ$17)-BZ$788</f>
        <v>0</v>
      </c>
      <c r="CA804" s="161">
        <f>((SUMIF($E$224:$E$427,$O804,CA$224:CA$427)-SUMIF($E$14:$E$217,$O804,CA$14:CA$217))*'Discount Factors'!CA$17)-CA$788</f>
        <v>0</v>
      </c>
      <c r="CB804" s="161">
        <f>((SUMIF($E$224:$E$427,$O804,CB$224:CB$427)-SUMIF($E$14:$E$217,$O804,CB$14:CB$217))*'Discount Factors'!CB$17)-CB$788</f>
        <v>0</v>
      </c>
      <c r="CC804" s="161">
        <f>((SUMIF($E$224:$E$427,$O804,CC$224:CC$427)-SUMIF($E$14:$E$217,$O804,CC$14:CC$217))*'Discount Factors'!CC$17)-CC$788</f>
        <v>0</v>
      </c>
      <c r="CD804" s="161">
        <f>((SUMIF($E$224:$E$427,$O804,CD$224:CD$427)-SUMIF($E$14:$E$217,$O804,CD$14:CD$217))*'Discount Factors'!CD$17)-CD$788</f>
        <v>0</v>
      </c>
      <c r="CE804" s="161">
        <f>((SUMIF($E$224:$E$427,$O804,CE$224:CE$427)-SUMIF($E$14:$E$217,$O804,CE$14:CE$217))*'Discount Factors'!CE$17)-CE$788</f>
        <v>0</v>
      </c>
      <c r="CF804" s="161">
        <f>((SUMIF($E$224:$E$427,$O804,CF$224:CF$427)-SUMIF($E$14:$E$217,$O804,CF$14:CF$217))*'Discount Factors'!CF$17)-CF$788</f>
        <v>0</v>
      </c>
      <c r="CG804" s="161">
        <f>((SUMIF($E$224:$E$427,$O804,CG$224:CG$427)-SUMIF($E$14:$E$217,$O804,CG$14:CG$217))*'Discount Factors'!CG$17)-CG$788</f>
        <v>0</v>
      </c>
      <c r="CH804" s="161">
        <f>((SUMIF($E$224:$E$427,$O804,CH$224:CH$427)-SUMIF($E$14:$E$217,$O804,CH$14:CH$217))*'Discount Factors'!CH$17)-CH$788</f>
        <v>0</v>
      </c>
      <c r="CI804" s="161">
        <f>((SUMIF($E$224:$E$427,$O804,CI$224:CI$427)-SUMIF($E$14:$E$217,$O804,CI$14:CI$217))*'Discount Factors'!CI$17)-CI$788</f>
        <v>0</v>
      </c>
      <c r="CJ804" s="161">
        <f>((SUMIF($E$224:$E$427,$O804,CJ$224:CJ$427)-SUMIF($E$14:$E$217,$O804,CJ$14:CJ$217))*'Discount Factors'!CJ$17)-CJ$788</f>
        <v>0</v>
      </c>
      <c r="CK804" s="161">
        <f>((SUMIF($E$224:$E$427,$O804,CK$224:CK$427)-SUMIF($E$14:$E$217,$O804,CK$14:CK$217))*'Discount Factors'!CK$17)-CK$788</f>
        <v>0</v>
      </c>
      <c r="CL804" s="161">
        <f>((SUMIF($E$224:$E$427,$O804,CL$224:CL$427)-SUMIF($E$14:$E$217,$O804,CL$14:CL$217))*'Discount Factors'!CL$17)-CL$788</f>
        <v>0</v>
      </c>
      <c r="CM804" s="161">
        <f>((SUMIF($E$224:$E$427,$O804,CM$224:CM$427)-SUMIF($E$14:$E$217,$O804,CM$14:CM$217))*'Discount Factors'!CM$17)-CM$788</f>
        <v>0</v>
      </c>
      <c r="CN804" s="161">
        <f>((SUMIF($E$224:$E$427,$O804,CN$224:CN$427)-SUMIF($E$14:$E$217,$O804,CN$14:CN$217))*'Discount Factors'!CN$17)-CN$788</f>
        <v>0</v>
      </c>
      <c r="CO804" s="161">
        <f>((SUMIF($E$224:$E$427,$O804,CO$224:CO$427)-SUMIF($E$14:$E$217,$O804,CO$14:CO$217))*'Discount Factors'!CO$17)-CO$788</f>
        <v>0</v>
      </c>
      <c r="CP804" s="161">
        <f>((SUMIF($E$224:$E$427,$O804,CP$224:CP$427)-SUMIF($E$14:$E$217,$O804,CP$14:CP$217))*'Discount Factors'!CP$17)-CP$788</f>
        <v>0</v>
      </c>
    </row>
    <row r="805" spans="15:94" x14ac:dyDescent="0.3">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c r="AS805" s="161"/>
      <c r="AT805" s="161"/>
      <c r="AU805" s="161"/>
      <c r="AV805" s="161"/>
      <c r="AW805" s="161"/>
      <c r="AX805" s="161"/>
      <c r="AY805" s="161"/>
      <c r="AZ805" s="161"/>
      <c r="BA805" s="161"/>
      <c r="BB805" s="161"/>
      <c r="BC805" s="161"/>
      <c r="BD805" s="161"/>
      <c r="BE805" s="161"/>
      <c r="BF805" s="161"/>
      <c r="BG805" s="161"/>
      <c r="BH805" s="161"/>
      <c r="BI805" s="161"/>
      <c r="BJ805" s="161"/>
      <c r="BK805" s="161"/>
      <c r="BL805" s="161"/>
      <c r="BM805" s="161"/>
      <c r="BN805" s="161"/>
      <c r="BO805" s="161"/>
      <c r="BP805" s="161"/>
      <c r="BQ805" s="161"/>
      <c r="BR805" s="161"/>
      <c r="BS805" s="161"/>
      <c r="BT805" s="161"/>
      <c r="BU805" s="161"/>
      <c r="BV805" s="161"/>
      <c r="BW805" s="161"/>
      <c r="BX805" s="161"/>
      <c r="BY805" s="161"/>
      <c r="BZ805" s="161"/>
      <c r="CA805" s="161"/>
      <c r="CB805" s="161"/>
      <c r="CC805" s="161"/>
      <c r="CD805" s="161"/>
      <c r="CE805" s="161"/>
      <c r="CF805" s="161"/>
      <c r="CG805" s="161"/>
      <c r="CH805" s="161"/>
      <c r="CI805" s="161"/>
      <c r="CJ805" s="161"/>
      <c r="CK805" s="161"/>
      <c r="CL805" s="161"/>
      <c r="CM805" s="161"/>
      <c r="CN805" s="161"/>
      <c r="CO805" s="161"/>
      <c r="CP805" s="161"/>
    </row>
    <row r="806" spans="15:94" x14ac:dyDescent="0.3">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1"/>
      <c r="AY806" s="161"/>
      <c r="AZ806" s="161"/>
      <c r="BA806" s="161"/>
      <c r="BB806" s="161"/>
      <c r="BC806" s="161"/>
      <c r="BD806" s="161"/>
      <c r="BE806" s="161"/>
      <c r="BF806" s="161"/>
      <c r="BG806" s="161"/>
      <c r="BH806" s="161"/>
      <c r="BI806" s="161"/>
      <c r="BJ806" s="161"/>
      <c r="BK806" s="161"/>
      <c r="BL806" s="161"/>
      <c r="BM806" s="161"/>
      <c r="BN806" s="161"/>
      <c r="BO806" s="161"/>
      <c r="BP806" s="161"/>
      <c r="BQ806" s="161"/>
      <c r="BR806" s="161"/>
      <c r="BS806" s="161"/>
      <c r="BT806" s="161"/>
      <c r="BU806" s="161"/>
      <c r="BV806" s="161"/>
      <c r="BW806" s="161"/>
      <c r="BX806" s="161"/>
      <c r="BY806" s="161"/>
      <c r="BZ806" s="161"/>
      <c r="CA806" s="161"/>
      <c r="CB806" s="161"/>
      <c r="CC806" s="161"/>
      <c r="CD806" s="161"/>
      <c r="CE806" s="161"/>
      <c r="CF806" s="161"/>
      <c r="CG806" s="161"/>
      <c r="CH806" s="161"/>
      <c r="CI806" s="161"/>
      <c r="CJ806" s="161"/>
      <c r="CK806" s="161"/>
      <c r="CL806" s="161"/>
      <c r="CM806" s="161"/>
      <c r="CN806" s="161"/>
      <c r="CO806" s="161"/>
      <c r="CP806" s="161"/>
    </row>
    <row r="807" spans="15:94" x14ac:dyDescent="0.3">
      <c r="P807" s="161"/>
      <c r="Q807" s="161"/>
      <c r="R807" s="161"/>
      <c r="S807" s="161"/>
      <c r="T807" s="161"/>
      <c r="U807" s="161"/>
      <c r="V807" s="161"/>
      <c r="W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s="161"/>
      <c r="AS807" s="161"/>
      <c r="AT807" s="161"/>
      <c r="AU807" s="161"/>
      <c r="AV807" s="161"/>
      <c r="AW807" s="161"/>
      <c r="AX807" s="161"/>
      <c r="AY807" s="161"/>
      <c r="AZ807" s="161"/>
      <c r="BA807" s="161"/>
      <c r="BB807" s="161"/>
      <c r="BC807" s="161"/>
      <c r="BD807" s="161"/>
      <c r="BE807" s="161"/>
      <c r="BF807" s="161"/>
      <c r="BG807" s="161"/>
      <c r="BH807" s="161"/>
      <c r="BI807" s="161"/>
      <c r="BJ807" s="161"/>
      <c r="BK807" s="161"/>
      <c r="BL807" s="161"/>
      <c r="BM807" s="161"/>
      <c r="BN807" s="161"/>
      <c r="BO807" s="161"/>
      <c r="BP807" s="161"/>
      <c r="BQ807" s="161"/>
      <c r="BR807" s="161"/>
      <c r="BS807" s="161"/>
      <c r="BT807" s="161"/>
      <c r="BU807" s="161"/>
      <c r="BV807" s="161"/>
      <c r="BW807" s="161"/>
      <c r="BX807" s="161"/>
      <c r="BY807" s="161"/>
      <c r="BZ807" s="161"/>
      <c r="CA807" s="161"/>
      <c r="CB807" s="161"/>
      <c r="CC807" s="161"/>
      <c r="CD807" s="161"/>
      <c r="CE807" s="161"/>
      <c r="CF807" s="161"/>
      <c r="CG807" s="161"/>
      <c r="CH807" s="161"/>
      <c r="CI807" s="161"/>
      <c r="CJ807" s="161"/>
      <c r="CK807" s="161"/>
      <c r="CL807" s="161"/>
      <c r="CM807" s="161"/>
      <c r="CN807" s="161"/>
      <c r="CO807" s="161"/>
      <c r="CP807" s="161"/>
    </row>
    <row r="808" spans="15:94" x14ac:dyDescent="0.3">
      <c r="O808" s="2" t="str">
        <f>Lists!$B$9</f>
        <v>Option 5</v>
      </c>
      <c r="P808" s="161">
        <f>((SUMIF($E$224:$E$427,$O808,P$224:P$427)-SUMIF($E$14:$E$217,$O808,P$14:P$217))*'Discount Factors'!P$17)-P$788</f>
        <v>0</v>
      </c>
      <c r="Q808" s="161">
        <f>((SUMIF($E$224:$E$427,$O808,Q$224:Q$427)-SUMIF($E$14:$E$217,$O808,Q$14:Q$217))*'Discount Factors'!Q$17)-Q$788</f>
        <v>0</v>
      </c>
      <c r="R808" s="161">
        <f>((SUMIF($E$224:$E$427,$O808,R$224:R$427)-SUMIF($E$14:$E$217,$O808,R$14:R$217))*'Discount Factors'!R$17)-R$788</f>
        <v>0</v>
      </c>
      <c r="S808" s="161">
        <f>((SUMIF($E$224:$E$427,$O808,S$224:S$427)-SUMIF($E$14:$E$217,$O808,S$14:S$217))*'Discount Factors'!S$17)-S$788</f>
        <v>0</v>
      </c>
      <c r="T808" s="161">
        <f>((SUMIF($E$224:$E$427,$O808,T$224:T$427)-SUMIF($E$14:$E$217,$O808,T$14:T$217))*'Discount Factors'!T$17)-T$788</f>
        <v>0</v>
      </c>
      <c r="U808" s="161">
        <f>((SUMIF($E$224:$E$427,$O808,U$224:U$427)-SUMIF($E$14:$E$217,$O808,U$14:U$217))*'Discount Factors'!U$17)-U$788</f>
        <v>0</v>
      </c>
      <c r="V808" s="161">
        <f>((SUMIF($E$224:$E$427,$O808,V$224:V$427)-SUMIF($E$14:$E$217,$O808,V$14:V$217))*'Discount Factors'!V$17)-V$788</f>
        <v>0</v>
      </c>
      <c r="W808" s="161">
        <f>((SUMIF($E$224:$E$427,$O808,W$224:W$427)-SUMIF($E$14:$E$217,$O808,W$14:W$217))*'Discount Factors'!W$17)-W$788</f>
        <v>0</v>
      </c>
      <c r="X808" s="161">
        <f>((SUMIF($E$224:$E$427,$O808,X$224:X$427)-SUMIF($E$14:$E$217,$O808,X$14:X$217))*'Discount Factors'!X$17)-X$788</f>
        <v>0</v>
      </c>
      <c r="Y808" s="161">
        <f>((SUMIF($E$224:$E$427,$O808,Y$224:Y$427)-SUMIF($E$14:$E$217,$O808,Y$14:Y$217))*'Discount Factors'!Y$17)-Y$788</f>
        <v>0</v>
      </c>
      <c r="Z808" s="161">
        <f>((SUMIF($E$224:$E$427,$O808,Z$224:Z$427)-SUMIF($E$14:$E$217,$O808,Z$14:Z$217))*'Discount Factors'!Z$17)-Z$788</f>
        <v>0</v>
      </c>
      <c r="AA808" s="161">
        <f>((SUMIF($E$224:$E$427,$O808,AA$224:AA$427)-SUMIF($E$14:$E$217,$O808,AA$14:AA$217))*'Discount Factors'!AA$17)-AA$788</f>
        <v>0</v>
      </c>
      <c r="AB808" s="161">
        <f>((SUMIF($E$224:$E$427,$O808,AB$224:AB$427)-SUMIF($E$14:$E$217,$O808,AB$14:AB$217))*'Discount Factors'!AB$17)-AB$788</f>
        <v>0</v>
      </c>
      <c r="AC808" s="161">
        <f>((SUMIF($E$224:$E$427,$O808,AC$224:AC$427)-SUMIF($E$14:$E$217,$O808,AC$14:AC$217))*'Discount Factors'!AC$17)-AC$788</f>
        <v>0</v>
      </c>
      <c r="AD808" s="161">
        <f>((SUMIF($E$224:$E$427,$O808,AD$224:AD$427)-SUMIF($E$14:$E$217,$O808,AD$14:AD$217))*'Discount Factors'!AD$17)-AD$788</f>
        <v>0</v>
      </c>
      <c r="AE808" s="161">
        <f>((SUMIF($E$224:$E$427,$O808,AE$224:AE$427)-SUMIF($E$14:$E$217,$O808,AE$14:AE$217))*'Discount Factors'!AE$17)-AE$788</f>
        <v>0</v>
      </c>
      <c r="AF808" s="161">
        <f>((SUMIF($E$224:$E$427,$O808,AF$224:AF$427)-SUMIF($E$14:$E$217,$O808,AF$14:AF$217))*'Discount Factors'!AF$17)-AF$788</f>
        <v>0</v>
      </c>
      <c r="AG808" s="161">
        <f>((SUMIF($E$224:$E$427,$O808,AG$224:AG$427)-SUMIF($E$14:$E$217,$O808,AG$14:AG$217))*'Discount Factors'!AG$17)-AG$788</f>
        <v>0</v>
      </c>
      <c r="AH808" s="161">
        <f>((SUMIF($E$224:$E$427,$O808,AH$224:AH$427)-SUMIF($E$14:$E$217,$O808,AH$14:AH$217))*'Discount Factors'!AH$17)-AH$788</f>
        <v>0</v>
      </c>
      <c r="AI808" s="161">
        <f>((SUMIF($E$224:$E$427,$O808,AI$224:AI$427)-SUMIF($E$14:$E$217,$O808,AI$14:AI$217))*'Discount Factors'!AI$17)-AI$788</f>
        <v>0</v>
      </c>
      <c r="AJ808" s="161">
        <f>((SUMIF($E$224:$E$427,$O808,AJ$224:AJ$427)-SUMIF($E$14:$E$217,$O808,AJ$14:AJ$217))*'Discount Factors'!AJ$17)-AJ$788</f>
        <v>0</v>
      </c>
      <c r="AK808" s="161">
        <f>((SUMIF($E$224:$E$427,$O808,AK$224:AK$427)-SUMIF($E$14:$E$217,$O808,AK$14:AK$217))*'Discount Factors'!AK$17)-AK$788</f>
        <v>0</v>
      </c>
      <c r="AL808" s="161">
        <f>((SUMIF($E$224:$E$427,$O808,AL$224:AL$427)-SUMIF($E$14:$E$217,$O808,AL$14:AL$217))*'Discount Factors'!AL$17)-AL$788</f>
        <v>0</v>
      </c>
      <c r="AM808" s="161">
        <f>((SUMIF($E$224:$E$427,$O808,AM$224:AM$427)-SUMIF($E$14:$E$217,$O808,AM$14:AM$217))*'Discount Factors'!AM$17)-AM$788</f>
        <v>0</v>
      </c>
      <c r="AN808" s="161">
        <f>((SUMIF($E$224:$E$427,$O808,AN$224:AN$427)-SUMIF($E$14:$E$217,$O808,AN$14:AN$217))*'Discount Factors'!AN$17)-AN$788</f>
        <v>0</v>
      </c>
      <c r="AO808" s="161">
        <f>((SUMIF($E$224:$E$427,$O808,AO$224:AO$427)-SUMIF($E$14:$E$217,$O808,AO$14:AO$217))*'Discount Factors'!AO$17)-AO$788</f>
        <v>0</v>
      </c>
      <c r="AP808" s="161">
        <f>((SUMIF($E$224:$E$427,$O808,AP$224:AP$427)-SUMIF($E$14:$E$217,$O808,AP$14:AP$217))*'Discount Factors'!AP$17)-AP$788</f>
        <v>0</v>
      </c>
      <c r="AQ808" s="161">
        <f>((SUMIF($E$224:$E$427,$O808,AQ$224:AQ$427)-SUMIF($E$14:$E$217,$O808,AQ$14:AQ$217))*'Discount Factors'!AQ$17)-AQ$788</f>
        <v>0</v>
      </c>
      <c r="AR808" s="161">
        <f>((SUMIF($E$224:$E$427,$O808,AR$224:AR$427)-SUMIF($E$14:$E$217,$O808,AR$14:AR$217))*'Discount Factors'!AR$17)-AR$788</f>
        <v>0</v>
      </c>
      <c r="AS808" s="161">
        <f>((SUMIF($E$224:$E$427,$O808,AS$224:AS$427)-SUMIF($E$14:$E$217,$O808,AS$14:AS$217))*'Discount Factors'!AS$17)-AS$788</f>
        <v>0</v>
      </c>
      <c r="AT808" s="161">
        <f>((SUMIF($E$224:$E$427,$O808,AT$224:AT$427)-SUMIF($E$14:$E$217,$O808,AT$14:AT$217))*'Discount Factors'!AT$17)-AT$788</f>
        <v>0</v>
      </c>
      <c r="AU808" s="161">
        <f>((SUMIF($E$224:$E$427,$O808,AU$224:AU$427)-SUMIF($E$14:$E$217,$O808,AU$14:AU$217))*'Discount Factors'!AU$17)-AU$788</f>
        <v>0</v>
      </c>
      <c r="AV808" s="161">
        <f>((SUMIF($E$224:$E$427,$O808,AV$224:AV$427)-SUMIF($E$14:$E$217,$O808,AV$14:AV$217))*'Discount Factors'!AV$17)-AV$788</f>
        <v>0</v>
      </c>
      <c r="AW808" s="161">
        <f>((SUMIF($E$224:$E$427,$O808,AW$224:AW$427)-SUMIF($E$14:$E$217,$O808,AW$14:AW$217))*'Discount Factors'!AW$17)-AW$788</f>
        <v>0</v>
      </c>
      <c r="AX808" s="161">
        <f>((SUMIF($E$224:$E$427,$O808,AX$224:AX$427)-SUMIF($E$14:$E$217,$O808,AX$14:AX$217))*'Discount Factors'!AX$17)-AX$788</f>
        <v>0</v>
      </c>
      <c r="AY808" s="161">
        <f>((SUMIF($E$224:$E$427,$O808,AY$224:AY$427)-SUMIF($E$14:$E$217,$O808,AY$14:AY$217))*'Discount Factors'!AY$17)-AY$788</f>
        <v>0</v>
      </c>
      <c r="AZ808" s="161">
        <f>((SUMIF($E$224:$E$427,$O808,AZ$224:AZ$427)-SUMIF($E$14:$E$217,$O808,AZ$14:AZ$217))*'Discount Factors'!AZ$17)-AZ$788</f>
        <v>0</v>
      </c>
      <c r="BA808" s="161">
        <f>((SUMIF($E$224:$E$427,$O808,BA$224:BA$427)-SUMIF($E$14:$E$217,$O808,BA$14:BA$217))*'Discount Factors'!BA$17)-BA$788</f>
        <v>0</v>
      </c>
      <c r="BB808" s="161">
        <f>((SUMIF($E$224:$E$427,$O808,BB$224:BB$427)-SUMIF($E$14:$E$217,$O808,BB$14:BB$217))*'Discount Factors'!BB$17)-BB$788</f>
        <v>0</v>
      </c>
      <c r="BC808" s="161">
        <f>((SUMIF($E$224:$E$427,$O808,BC$224:BC$427)-SUMIF($E$14:$E$217,$O808,BC$14:BC$217))*'Discount Factors'!BC$17)-BC$788</f>
        <v>0</v>
      </c>
      <c r="BD808" s="161">
        <f>((SUMIF($E$224:$E$427,$O808,BD$224:BD$427)-SUMIF($E$14:$E$217,$O808,BD$14:BD$217))*'Discount Factors'!BD$17)-BD$788</f>
        <v>0</v>
      </c>
      <c r="BE808" s="161">
        <f>((SUMIF($E$224:$E$427,$O808,BE$224:BE$427)-SUMIF($E$14:$E$217,$O808,BE$14:BE$217))*'Discount Factors'!BE$17)-BE$788</f>
        <v>0</v>
      </c>
      <c r="BF808" s="161">
        <f>((SUMIF($E$224:$E$427,$O808,BF$224:BF$427)-SUMIF($E$14:$E$217,$O808,BF$14:BF$217))*'Discount Factors'!BF$17)-BF$788</f>
        <v>0</v>
      </c>
      <c r="BG808" s="161">
        <f>((SUMIF($E$224:$E$427,$O808,BG$224:BG$427)-SUMIF($E$14:$E$217,$O808,BG$14:BG$217))*'Discount Factors'!BG$17)-BG$788</f>
        <v>0</v>
      </c>
      <c r="BH808" s="161">
        <f>((SUMIF($E$224:$E$427,$O808,BH$224:BH$427)-SUMIF($E$14:$E$217,$O808,BH$14:BH$217))*'Discount Factors'!BH$17)-BH$788</f>
        <v>0</v>
      </c>
      <c r="BI808" s="161">
        <f>((SUMIF($E$224:$E$427,$O808,BI$224:BI$427)-SUMIF($E$14:$E$217,$O808,BI$14:BI$217))*'Discount Factors'!BI$17)-BI$788</f>
        <v>0</v>
      </c>
      <c r="BJ808" s="161">
        <f>((SUMIF($E$224:$E$427,$O808,BJ$224:BJ$427)-SUMIF($E$14:$E$217,$O808,BJ$14:BJ$217))*'Discount Factors'!BJ$17)-BJ$788</f>
        <v>0</v>
      </c>
      <c r="BK808" s="161">
        <f>((SUMIF($E$224:$E$427,$O808,BK$224:BK$427)-SUMIF($E$14:$E$217,$O808,BK$14:BK$217))*'Discount Factors'!BK$17)-BK$788</f>
        <v>0</v>
      </c>
      <c r="BL808" s="161">
        <f>((SUMIF($E$224:$E$427,$O808,BL$224:BL$427)-SUMIF($E$14:$E$217,$O808,BL$14:BL$217))*'Discount Factors'!BL$17)-BL$788</f>
        <v>0</v>
      </c>
      <c r="BM808" s="161">
        <f>((SUMIF($E$224:$E$427,$O808,BM$224:BM$427)-SUMIF($E$14:$E$217,$O808,BM$14:BM$217))*'Discount Factors'!BM$17)-BM$788</f>
        <v>0</v>
      </c>
      <c r="BN808" s="161">
        <f>((SUMIF($E$224:$E$427,$O808,BN$224:BN$427)-SUMIF($E$14:$E$217,$O808,BN$14:BN$217))*'Discount Factors'!BN$17)-BN$788</f>
        <v>0</v>
      </c>
      <c r="BO808" s="161">
        <f>((SUMIF($E$224:$E$427,$O808,BO$224:BO$427)-SUMIF($E$14:$E$217,$O808,BO$14:BO$217))*'Discount Factors'!BO$17)-BO$788</f>
        <v>0</v>
      </c>
      <c r="BP808" s="161">
        <f>((SUMIF($E$224:$E$427,$O808,BP$224:BP$427)-SUMIF($E$14:$E$217,$O808,BP$14:BP$217))*'Discount Factors'!BP$17)-BP$788</f>
        <v>0</v>
      </c>
      <c r="BQ808" s="161">
        <f>((SUMIF($E$224:$E$427,$O808,BQ$224:BQ$427)-SUMIF($E$14:$E$217,$O808,BQ$14:BQ$217))*'Discount Factors'!BQ$17)-BQ$788</f>
        <v>0</v>
      </c>
      <c r="BR808" s="161">
        <f>((SUMIF($E$224:$E$427,$O808,BR$224:BR$427)-SUMIF($E$14:$E$217,$O808,BR$14:BR$217))*'Discount Factors'!BR$17)-BR$788</f>
        <v>0</v>
      </c>
      <c r="BS808" s="161">
        <f>((SUMIF($E$224:$E$427,$O808,BS$224:BS$427)-SUMIF($E$14:$E$217,$O808,BS$14:BS$217))*'Discount Factors'!BS$17)-BS$788</f>
        <v>0</v>
      </c>
      <c r="BT808" s="161">
        <f>((SUMIF($E$224:$E$427,$O808,BT$224:BT$427)-SUMIF($E$14:$E$217,$O808,BT$14:BT$217))*'Discount Factors'!BT$17)-BT$788</f>
        <v>0</v>
      </c>
      <c r="BU808" s="161">
        <f>((SUMIF($E$224:$E$427,$O808,BU$224:BU$427)-SUMIF($E$14:$E$217,$O808,BU$14:BU$217))*'Discount Factors'!BU$17)-BU$788</f>
        <v>0</v>
      </c>
      <c r="BV808" s="161">
        <f>((SUMIF($E$224:$E$427,$O808,BV$224:BV$427)-SUMIF($E$14:$E$217,$O808,BV$14:BV$217))*'Discount Factors'!BV$17)-BV$788</f>
        <v>0</v>
      </c>
      <c r="BW808" s="161">
        <f>((SUMIF($E$224:$E$427,$O808,BW$224:BW$427)-SUMIF($E$14:$E$217,$O808,BW$14:BW$217))*'Discount Factors'!BW$17)-BW$788</f>
        <v>0</v>
      </c>
      <c r="BX808" s="161">
        <f>((SUMIF($E$224:$E$427,$O808,BX$224:BX$427)-SUMIF($E$14:$E$217,$O808,BX$14:BX$217))*'Discount Factors'!BX$17)-BX$788</f>
        <v>0</v>
      </c>
      <c r="BY808" s="161">
        <f>((SUMIF($E$224:$E$427,$O808,BY$224:BY$427)-SUMIF($E$14:$E$217,$O808,BY$14:BY$217))*'Discount Factors'!BY$17)-BY$788</f>
        <v>0</v>
      </c>
      <c r="BZ808" s="161">
        <f>((SUMIF($E$224:$E$427,$O808,BZ$224:BZ$427)-SUMIF($E$14:$E$217,$O808,BZ$14:BZ$217))*'Discount Factors'!BZ$17)-BZ$788</f>
        <v>0</v>
      </c>
      <c r="CA808" s="161">
        <f>((SUMIF($E$224:$E$427,$O808,CA$224:CA$427)-SUMIF($E$14:$E$217,$O808,CA$14:CA$217))*'Discount Factors'!CA$17)-CA$788</f>
        <v>0</v>
      </c>
      <c r="CB808" s="161">
        <f>((SUMIF($E$224:$E$427,$O808,CB$224:CB$427)-SUMIF($E$14:$E$217,$O808,CB$14:CB$217))*'Discount Factors'!CB$17)-CB$788</f>
        <v>0</v>
      </c>
      <c r="CC808" s="161">
        <f>((SUMIF($E$224:$E$427,$O808,CC$224:CC$427)-SUMIF($E$14:$E$217,$O808,CC$14:CC$217))*'Discount Factors'!CC$17)-CC$788</f>
        <v>0</v>
      </c>
      <c r="CD808" s="161">
        <f>((SUMIF($E$224:$E$427,$O808,CD$224:CD$427)-SUMIF($E$14:$E$217,$O808,CD$14:CD$217))*'Discount Factors'!CD$17)-CD$788</f>
        <v>0</v>
      </c>
      <c r="CE808" s="161">
        <f>((SUMIF($E$224:$E$427,$O808,CE$224:CE$427)-SUMIF($E$14:$E$217,$O808,CE$14:CE$217))*'Discount Factors'!CE$17)-CE$788</f>
        <v>0</v>
      </c>
      <c r="CF808" s="161">
        <f>((SUMIF($E$224:$E$427,$O808,CF$224:CF$427)-SUMIF($E$14:$E$217,$O808,CF$14:CF$217))*'Discount Factors'!CF$17)-CF$788</f>
        <v>0</v>
      </c>
      <c r="CG808" s="161">
        <f>((SUMIF($E$224:$E$427,$O808,CG$224:CG$427)-SUMIF($E$14:$E$217,$O808,CG$14:CG$217))*'Discount Factors'!CG$17)-CG$788</f>
        <v>0</v>
      </c>
      <c r="CH808" s="161">
        <f>((SUMIF($E$224:$E$427,$O808,CH$224:CH$427)-SUMIF($E$14:$E$217,$O808,CH$14:CH$217))*'Discount Factors'!CH$17)-CH$788</f>
        <v>0</v>
      </c>
      <c r="CI808" s="161">
        <f>((SUMIF($E$224:$E$427,$O808,CI$224:CI$427)-SUMIF($E$14:$E$217,$O808,CI$14:CI$217))*'Discount Factors'!CI$17)-CI$788</f>
        <v>0</v>
      </c>
      <c r="CJ808" s="161">
        <f>((SUMIF($E$224:$E$427,$O808,CJ$224:CJ$427)-SUMIF($E$14:$E$217,$O808,CJ$14:CJ$217))*'Discount Factors'!CJ$17)-CJ$788</f>
        <v>0</v>
      </c>
      <c r="CK808" s="161">
        <f>((SUMIF($E$224:$E$427,$O808,CK$224:CK$427)-SUMIF($E$14:$E$217,$O808,CK$14:CK$217))*'Discount Factors'!CK$17)-CK$788</f>
        <v>0</v>
      </c>
      <c r="CL808" s="161">
        <f>((SUMIF($E$224:$E$427,$O808,CL$224:CL$427)-SUMIF($E$14:$E$217,$O808,CL$14:CL$217))*'Discount Factors'!CL$17)-CL$788</f>
        <v>0</v>
      </c>
      <c r="CM808" s="161">
        <f>((SUMIF($E$224:$E$427,$O808,CM$224:CM$427)-SUMIF($E$14:$E$217,$O808,CM$14:CM$217))*'Discount Factors'!CM$17)-CM$788</f>
        <v>0</v>
      </c>
      <c r="CN808" s="161">
        <f>((SUMIF($E$224:$E$427,$O808,CN$224:CN$427)-SUMIF($E$14:$E$217,$O808,CN$14:CN$217))*'Discount Factors'!CN$17)-CN$788</f>
        <v>0</v>
      </c>
      <c r="CO808" s="161">
        <f>((SUMIF($E$224:$E$427,$O808,CO$224:CO$427)-SUMIF($E$14:$E$217,$O808,CO$14:CO$217))*'Discount Factors'!CO$17)-CO$788</f>
        <v>0</v>
      </c>
      <c r="CP808" s="161">
        <f>((SUMIF($E$224:$E$427,$O808,CP$224:CP$427)-SUMIF($E$14:$E$217,$O808,CP$14:CP$217))*'Discount Factors'!CP$17)-CP$788</f>
        <v>0</v>
      </c>
    </row>
    <row r="809" spans="15:94" x14ac:dyDescent="0.3">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c r="AS809" s="161"/>
      <c r="AT809" s="161"/>
      <c r="AU809" s="161"/>
      <c r="AV809" s="161"/>
      <c r="AW809" s="161"/>
      <c r="AX809" s="161"/>
      <c r="AY809" s="161"/>
      <c r="AZ809" s="161"/>
      <c r="BA809" s="161"/>
      <c r="BB809" s="161"/>
      <c r="BC809" s="161"/>
      <c r="BD809" s="161"/>
      <c r="BE809" s="161"/>
      <c r="BF809" s="161"/>
      <c r="BG809" s="161"/>
      <c r="BH809" s="161"/>
      <c r="BI809" s="161"/>
      <c r="BJ809" s="161"/>
      <c r="BK809" s="161"/>
      <c r="BL809" s="161"/>
      <c r="BM809" s="161"/>
      <c r="BN809" s="161"/>
      <c r="BO809" s="161"/>
      <c r="BP809" s="161"/>
      <c r="BQ809" s="161"/>
      <c r="BR809" s="161"/>
      <c r="BS809" s="161"/>
      <c r="BT809" s="161"/>
      <c r="BU809" s="161"/>
      <c r="BV809" s="161"/>
      <c r="BW809" s="161"/>
      <c r="BX809" s="161"/>
      <c r="BY809" s="161"/>
      <c r="BZ809" s="161"/>
      <c r="CA809" s="161"/>
      <c r="CB809" s="161"/>
      <c r="CC809" s="161"/>
      <c r="CD809" s="161"/>
      <c r="CE809" s="161"/>
      <c r="CF809" s="161"/>
      <c r="CG809" s="161"/>
      <c r="CH809" s="161"/>
      <c r="CI809" s="161"/>
      <c r="CJ809" s="161"/>
      <c r="CK809" s="161"/>
      <c r="CL809" s="161"/>
      <c r="CM809" s="161"/>
      <c r="CN809" s="161"/>
      <c r="CO809" s="161"/>
      <c r="CP809" s="161"/>
    </row>
    <row r="810" spans="15:94" x14ac:dyDescent="0.3">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c r="AS810" s="161"/>
      <c r="AT810" s="161"/>
      <c r="AU810" s="161"/>
      <c r="AV810" s="161"/>
      <c r="AW810" s="161"/>
      <c r="AX810" s="161"/>
      <c r="AY810" s="161"/>
      <c r="AZ810" s="161"/>
      <c r="BA810" s="161"/>
      <c r="BB810" s="161"/>
      <c r="BC810" s="161"/>
      <c r="BD810" s="161"/>
      <c r="BE810" s="161"/>
      <c r="BF810" s="161"/>
      <c r="BG810" s="161"/>
      <c r="BH810" s="161"/>
      <c r="BI810" s="161"/>
      <c r="BJ810" s="161"/>
      <c r="BK810" s="161"/>
      <c r="BL810" s="161"/>
      <c r="BM810" s="161"/>
      <c r="BN810" s="161"/>
      <c r="BO810" s="161"/>
      <c r="BP810" s="161"/>
      <c r="BQ810" s="161"/>
      <c r="BR810" s="161"/>
      <c r="BS810" s="161"/>
      <c r="BT810" s="161"/>
      <c r="BU810" s="161"/>
      <c r="BV810" s="161"/>
      <c r="BW810" s="161"/>
      <c r="BX810" s="161"/>
      <c r="BY810" s="161"/>
      <c r="BZ810" s="161"/>
      <c r="CA810" s="161"/>
      <c r="CB810" s="161"/>
      <c r="CC810" s="161"/>
      <c r="CD810" s="161"/>
      <c r="CE810" s="161"/>
      <c r="CF810" s="161"/>
      <c r="CG810" s="161"/>
      <c r="CH810" s="161"/>
      <c r="CI810" s="161"/>
      <c r="CJ810" s="161"/>
      <c r="CK810" s="161"/>
      <c r="CL810" s="161"/>
      <c r="CM810" s="161"/>
      <c r="CN810" s="161"/>
      <c r="CO810" s="161"/>
      <c r="CP810" s="161"/>
    </row>
    <row r="811" spans="15:94" x14ac:dyDescent="0.3">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c r="AS811" s="161"/>
      <c r="AT811" s="161"/>
      <c r="AU811" s="161"/>
      <c r="AV811" s="161"/>
      <c r="AW811" s="161"/>
      <c r="AX811" s="161"/>
      <c r="AY811" s="161"/>
      <c r="AZ811" s="161"/>
      <c r="BA811" s="161"/>
      <c r="BB811" s="161"/>
      <c r="BC811" s="161"/>
      <c r="BD811" s="161"/>
      <c r="BE811" s="161"/>
      <c r="BF811" s="161"/>
      <c r="BG811" s="161"/>
      <c r="BH811" s="161"/>
      <c r="BI811" s="161"/>
      <c r="BJ811" s="161"/>
      <c r="BK811" s="161"/>
      <c r="BL811" s="161"/>
      <c r="BM811" s="161"/>
      <c r="BN811" s="161"/>
      <c r="BO811" s="161"/>
      <c r="BP811" s="161"/>
      <c r="BQ811" s="161"/>
      <c r="BR811" s="161"/>
      <c r="BS811" s="161"/>
      <c r="BT811" s="161"/>
      <c r="BU811" s="161"/>
      <c r="BV811" s="161"/>
      <c r="BW811" s="161"/>
      <c r="BX811" s="161"/>
      <c r="BY811" s="161"/>
      <c r="BZ811" s="161"/>
      <c r="CA811" s="161"/>
      <c r="CB811" s="161"/>
      <c r="CC811" s="161"/>
      <c r="CD811" s="161"/>
      <c r="CE811" s="161"/>
      <c r="CF811" s="161"/>
      <c r="CG811" s="161"/>
      <c r="CH811" s="161"/>
      <c r="CI811" s="161"/>
      <c r="CJ811" s="161"/>
      <c r="CK811" s="161"/>
      <c r="CL811" s="161"/>
      <c r="CM811" s="161"/>
      <c r="CN811" s="161"/>
      <c r="CO811" s="161"/>
      <c r="CP811" s="161"/>
    </row>
    <row r="812" spans="15:94" x14ac:dyDescent="0.3">
      <c r="O812" s="2" t="str">
        <f>Lists!$B$10</f>
        <v>Option 6</v>
      </c>
      <c r="P812" s="161">
        <f>((SUMIF($E$224:$E$427,$O812,P$224:P$427)-SUMIF($E$14:$E$217,$O812,P$14:P$217))*'Discount Factors'!P$17)-P$788</f>
        <v>0</v>
      </c>
      <c r="Q812" s="161">
        <f>((SUMIF($E$224:$E$427,$O812,Q$224:Q$427)-SUMIF($E$14:$E$217,$O812,Q$14:Q$217))*'Discount Factors'!Q$17)-Q$788</f>
        <v>0</v>
      </c>
      <c r="R812" s="161">
        <f>((SUMIF($E$224:$E$427,$O812,R$224:R$427)-SUMIF($E$14:$E$217,$O812,R$14:R$217))*'Discount Factors'!R$17)-R$788</f>
        <v>0</v>
      </c>
      <c r="S812" s="161">
        <f>((SUMIF($E$224:$E$427,$O812,S$224:S$427)-SUMIF($E$14:$E$217,$O812,S$14:S$217))*'Discount Factors'!S$17)-S$788</f>
        <v>0</v>
      </c>
      <c r="T812" s="161">
        <f>((SUMIF($E$224:$E$427,$O812,T$224:T$427)-SUMIF($E$14:$E$217,$O812,T$14:T$217))*'Discount Factors'!T$17)-T$788</f>
        <v>0</v>
      </c>
      <c r="U812" s="161">
        <f>((SUMIF($E$224:$E$427,$O812,U$224:U$427)-SUMIF($E$14:$E$217,$O812,U$14:U$217))*'Discount Factors'!U$17)-U$788</f>
        <v>0</v>
      </c>
      <c r="V812" s="161">
        <f>((SUMIF($E$224:$E$427,$O812,V$224:V$427)-SUMIF($E$14:$E$217,$O812,V$14:V$217))*'Discount Factors'!V$17)-V$788</f>
        <v>0</v>
      </c>
      <c r="W812" s="161">
        <f>((SUMIF($E$224:$E$427,$O812,W$224:W$427)-SUMIF($E$14:$E$217,$O812,W$14:W$217))*'Discount Factors'!W$17)-W$788</f>
        <v>0</v>
      </c>
      <c r="X812" s="161">
        <f>((SUMIF($E$224:$E$427,$O812,X$224:X$427)-SUMIF($E$14:$E$217,$O812,X$14:X$217))*'Discount Factors'!X$17)-X$788</f>
        <v>0</v>
      </c>
      <c r="Y812" s="161">
        <f>((SUMIF($E$224:$E$427,$O812,Y$224:Y$427)-SUMIF($E$14:$E$217,$O812,Y$14:Y$217))*'Discount Factors'!Y$17)-Y$788</f>
        <v>0</v>
      </c>
      <c r="Z812" s="161">
        <f>((SUMIF($E$224:$E$427,$O812,Z$224:Z$427)-SUMIF($E$14:$E$217,$O812,Z$14:Z$217))*'Discount Factors'!Z$17)-Z$788</f>
        <v>0</v>
      </c>
      <c r="AA812" s="161">
        <f>((SUMIF($E$224:$E$427,$O812,AA$224:AA$427)-SUMIF($E$14:$E$217,$O812,AA$14:AA$217))*'Discount Factors'!AA$17)-AA$788</f>
        <v>0</v>
      </c>
      <c r="AB812" s="161">
        <f>((SUMIF($E$224:$E$427,$O812,AB$224:AB$427)-SUMIF($E$14:$E$217,$O812,AB$14:AB$217))*'Discount Factors'!AB$17)-AB$788</f>
        <v>0</v>
      </c>
      <c r="AC812" s="161">
        <f>((SUMIF($E$224:$E$427,$O812,AC$224:AC$427)-SUMIF($E$14:$E$217,$O812,AC$14:AC$217))*'Discount Factors'!AC$17)-AC$788</f>
        <v>0</v>
      </c>
      <c r="AD812" s="161">
        <f>((SUMIF($E$224:$E$427,$O812,AD$224:AD$427)-SUMIF($E$14:$E$217,$O812,AD$14:AD$217))*'Discount Factors'!AD$17)-AD$788</f>
        <v>0</v>
      </c>
      <c r="AE812" s="161">
        <f>((SUMIF($E$224:$E$427,$O812,AE$224:AE$427)-SUMIF($E$14:$E$217,$O812,AE$14:AE$217))*'Discount Factors'!AE$17)-AE$788</f>
        <v>0</v>
      </c>
      <c r="AF812" s="161">
        <f>((SUMIF($E$224:$E$427,$O812,AF$224:AF$427)-SUMIF($E$14:$E$217,$O812,AF$14:AF$217))*'Discount Factors'!AF$17)-AF$788</f>
        <v>0</v>
      </c>
      <c r="AG812" s="161">
        <f>((SUMIF($E$224:$E$427,$O812,AG$224:AG$427)-SUMIF($E$14:$E$217,$O812,AG$14:AG$217))*'Discount Factors'!AG$17)-AG$788</f>
        <v>0</v>
      </c>
      <c r="AH812" s="161">
        <f>((SUMIF($E$224:$E$427,$O812,AH$224:AH$427)-SUMIF($E$14:$E$217,$O812,AH$14:AH$217))*'Discount Factors'!AH$17)-AH$788</f>
        <v>0</v>
      </c>
      <c r="AI812" s="161">
        <f>((SUMIF($E$224:$E$427,$O812,AI$224:AI$427)-SUMIF($E$14:$E$217,$O812,AI$14:AI$217))*'Discount Factors'!AI$17)-AI$788</f>
        <v>0</v>
      </c>
      <c r="AJ812" s="161">
        <f>((SUMIF($E$224:$E$427,$O812,AJ$224:AJ$427)-SUMIF($E$14:$E$217,$O812,AJ$14:AJ$217))*'Discount Factors'!AJ$17)-AJ$788</f>
        <v>0</v>
      </c>
      <c r="AK812" s="161">
        <f>((SUMIF($E$224:$E$427,$O812,AK$224:AK$427)-SUMIF($E$14:$E$217,$O812,AK$14:AK$217))*'Discount Factors'!AK$17)-AK$788</f>
        <v>0</v>
      </c>
      <c r="AL812" s="161">
        <f>((SUMIF($E$224:$E$427,$O812,AL$224:AL$427)-SUMIF($E$14:$E$217,$O812,AL$14:AL$217))*'Discount Factors'!AL$17)-AL$788</f>
        <v>0</v>
      </c>
      <c r="AM812" s="161">
        <f>((SUMIF($E$224:$E$427,$O812,AM$224:AM$427)-SUMIF($E$14:$E$217,$O812,AM$14:AM$217))*'Discount Factors'!AM$17)-AM$788</f>
        <v>0</v>
      </c>
      <c r="AN812" s="161">
        <f>((SUMIF($E$224:$E$427,$O812,AN$224:AN$427)-SUMIF($E$14:$E$217,$O812,AN$14:AN$217))*'Discount Factors'!AN$17)-AN$788</f>
        <v>0</v>
      </c>
      <c r="AO812" s="161">
        <f>((SUMIF($E$224:$E$427,$O812,AO$224:AO$427)-SUMIF($E$14:$E$217,$O812,AO$14:AO$217))*'Discount Factors'!AO$17)-AO$788</f>
        <v>0</v>
      </c>
      <c r="AP812" s="161">
        <f>((SUMIF($E$224:$E$427,$O812,AP$224:AP$427)-SUMIF($E$14:$E$217,$O812,AP$14:AP$217))*'Discount Factors'!AP$17)-AP$788</f>
        <v>0</v>
      </c>
      <c r="AQ812" s="161">
        <f>((SUMIF($E$224:$E$427,$O812,AQ$224:AQ$427)-SUMIF($E$14:$E$217,$O812,AQ$14:AQ$217))*'Discount Factors'!AQ$17)-AQ$788</f>
        <v>0</v>
      </c>
      <c r="AR812" s="161">
        <f>((SUMIF($E$224:$E$427,$O812,AR$224:AR$427)-SUMIF($E$14:$E$217,$O812,AR$14:AR$217))*'Discount Factors'!AR$17)-AR$788</f>
        <v>0</v>
      </c>
      <c r="AS812" s="161">
        <f>((SUMIF($E$224:$E$427,$O812,AS$224:AS$427)-SUMIF($E$14:$E$217,$O812,AS$14:AS$217))*'Discount Factors'!AS$17)-AS$788</f>
        <v>0</v>
      </c>
      <c r="AT812" s="161">
        <f>((SUMIF($E$224:$E$427,$O812,AT$224:AT$427)-SUMIF($E$14:$E$217,$O812,AT$14:AT$217))*'Discount Factors'!AT$17)-AT$788</f>
        <v>0</v>
      </c>
      <c r="AU812" s="161">
        <f>((SUMIF($E$224:$E$427,$O812,AU$224:AU$427)-SUMIF($E$14:$E$217,$O812,AU$14:AU$217))*'Discount Factors'!AU$17)-AU$788</f>
        <v>0</v>
      </c>
      <c r="AV812" s="161">
        <f>((SUMIF($E$224:$E$427,$O812,AV$224:AV$427)-SUMIF($E$14:$E$217,$O812,AV$14:AV$217))*'Discount Factors'!AV$17)-AV$788</f>
        <v>0</v>
      </c>
      <c r="AW812" s="161">
        <f>((SUMIF($E$224:$E$427,$O812,AW$224:AW$427)-SUMIF($E$14:$E$217,$O812,AW$14:AW$217))*'Discount Factors'!AW$17)-AW$788</f>
        <v>0</v>
      </c>
      <c r="AX812" s="161">
        <f>((SUMIF($E$224:$E$427,$O812,AX$224:AX$427)-SUMIF($E$14:$E$217,$O812,AX$14:AX$217))*'Discount Factors'!AX$17)-AX$788</f>
        <v>0</v>
      </c>
      <c r="AY812" s="161">
        <f>((SUMIF($E$224:$E$427,$O812,AY$224:AY$427)-SUMIF($E$14:$E$217,$O812,AY$14:AY$217))*'Discount Factors'!AY$17)-AY$788</f>
        <v>0</v>
      </c>
      <c r="AZ812" s="161">
        <f>((SUMIF($E$224:$E$427,$O812,AZ$224:AZ$427)-SUMIF($E$14:$E$217,$O812,AZ$14:AZ$217))*'Discount Factors'!AZ$17)-AZ$788</f>
        <v>0</v>
      </c>
      <c r="BA812" s="161">
        <f>((SUMIF($E$224:$E$427,$O812,BA$224:BA$427)-SUMIF($E$14:$E$217,$O812,BA$14:BA$217))*'Discount Factors'!BA$17)-BA$788</f>
        <v>0</v>
      </c>
      <c r="BB812" s="161">
        <f>((SUMIF($E$224:$E$427,$O812,BB$224:BB$427)-SUMIF($E$14:$E$217,$O812,BB$14:BB$217))*'Discount Factors'!BB$17)-BB$788</f>
        <v>0</v>
      </c>
      <c r="BC812" s="161">
        <f>((SUMIF($E$224:$E$427,$O812,BC$224:BC$427)-SUMIF($E$14:$E$217,$O812,BC$14:BC$217))*'Discount Factors'!BC$17)-BC$788</f>
        <v>0</v>
      </c>
      <c r="BD812" s="161">
        <f>((SUMIF($E$224:$E$427,$O812,BD$224:BD$427)-SUMIF($E$14:$E$217,$O812,BD$14:BD$217))*'Discount Factors'!BD$17)-BD$788</f>
        <v>0</v>
      </c>
      <c r="BE812" s="161">
        <f>((SUMIF($E$224:$E$427,$O812,BE$224:BE$427)-SUMIF($E$14:$E$217,$O812,BE$14:BE$217))*'Discount Factors'!BE$17)-BE$788</f>
        <v>0</v>
      </c>
      <c r="BF812" s="161">
        <f>((SUMIF($E$224:$E$427,$O812,BF$224:BF$427)-SUMIF($E$14:$E$217,$O812,BF$14:BF$217))*'Discount Factors'!BF$17)-BF$788</f>
        <v>0</v>
      </c>
      <c r="BG812" s="161">
        <f>((SUMIF($E$224:$E$427,$O812,BG$224:BG$427)-SUMIF($E$14:$E$217,$O812,BG$14:BG$217))*'Discount Factors'!BG$17)-BG$788</f>
        <v>0</v>
      </c>
      <c r="BH812" s="161">
        <f>((SUMIF($E$224:$E$427,$O812,BH$224:BH$427)-SUMIF($E$14:$E$217,$O812,BH$14:BH$217))*'Discount Factors'!BH$17)-BH$788</f>
        <v>0</v>
      </c>
      <c r="BI812" s="161">
        <f>((SUMIF($E$224:$E$427,$O812,BI$224:BI$427)-SUMIF($E$14:$E$217,$O812,BI$14:BI$217))*'Discount Factors'!BI$17)-BI$788</f>
        <v>0</v>
      </c>
      <c r="BJ812" s="161">
        <f>((SUMIF($E$224:$E$427,$O812,BJ$224:BJ$427)-SUMIF($E$14:$E$217,$O812,BJ$14:BJ$217))*'Discount Factors'!BJ$17)-BJ$788</f>
        <v>0</v>
      </c>
      <c r="BK812" s="161">
        <f>((SUMIF($E$224:$E$427,$O812,BK$224:BK$427)-SUMIF($E$14:$E$217,$O812,BK$14:BK$217))*'Discount Factors'!BK$17)-BK$788</f>
        <v>0</v>
      </c>
      <c r="BL812" s="161">
        <f>((SUMIF($E$224:$E$427,$O812,BL$224:BL$427)-SUMIF($E$14:$E$217,$O812,BL$14:BL$217))*'Discount Factors'!BL$17)-BL$788</f>
        <v>0</v>
      </c>
      <c r="BM812" s="161">
        <f>((SUMIF($E$224:$E$427,$O812,BM$224:BM$427)-SUMIF($E$14:$E$217,$O812,BM$14:BM$217))*'Discount Factors'!BM$17)-BM$788</f>
        <v>0</v>
      </c>
      <c r="BN812" s="161">
        <f>((SUMIF($E$224:$E$427,$O812,BN$224:BN$427)-SUMIF($E$14:$E$217,$O812,BN$14:BN$217))*'Discount Factors'!BN$17)-BN$788</f>
        <v>0</v>
      </c>
      <c r="BO812" s="161">
        <f>((SUMIF($E$224:$E$427,$O812,BO$224:BO$427)-SUMIF($E$14:$E$217,$O812,BO$14:BO$217))*'Discount Factors'!BO$17)-BO$788</f>
        <v>0</v>
      </c>
      <c r="BP812" s="161">
        <f>((SUMIF($E$224:$E$427,$O812,BP$224:BP$427)-SUMIF($E$14:$E$217,$O812,BP$14:BP$217))*'Discount Factors'!BP$17)-BP$788</f>
        <v>0</v>
      </c>
      <c r="BQ812" s="161">
        <f>((SUMIF($E$224:$E$427,$O812,BQ$224:BQ$427)-SUMIF($E$14:$E$217,$O812,BQ$14:BQ$217))*'Discount Factors'!BQ$17)-BQ$788</f>
        <v>0</v>
      </c>
      <c r="BR812" s="161">
        <f>((SUMIF($E$224:$E$427,$O812,BR$224:BR$427)-SUMIF($E$14:$E$217,$O812,BR$14:BR$217))*'Discount Factors'!BR$17)-BR$788</f>
        <v>0</v>
      </c>
      <c r="BS812" s="161">
        <f>((SUMIF($E$224:$E$427,$O812,BS$224:BS$427)-SUMIF($E$14:$E$217,$O812,BS$14:BS$217))*'Discount Factors'!BS$17)-BS$788</f>
        <v>0</v>
      </c>
      <c r="BT812" s="161">
        <f>((SUMIF($E$224:$E$427,$O812,BT$224:BT$427)-SUMIF($E$14:$E$217,$O812,BT$14:BT$217))*'Discount Factors'!BT$17)-BT$788</f>
        <v>0</v>
      </c>
      <c r="BU812" s="161">
        <f>((SUMIF($E$224:$E$427,$O812,BU$224:BU$427)-SUMIF($E$14:$E$217,$O812,BU$14:BU$217))*'Discount Factors'!BU$17)-BU$788</f>
        <v>0</v>
      </c>
      <c r="BV812" s="161">
        <f>((SUMIF($E$224:$E$427,$O812,BV$224:BV$427)-SUMIF($E$14:$E$217,$O812,BV$14:BV$217))*'Discount Factors'!BV$17)-BV$788</f>
        <v>0</v>
      </c>
      <c r="BW812" s="161">
        <f>((SUMIF($E$224:$E$427,$O812,BW$224:BW$427)-SUMIF($E$14:$E$217,$O812,BW$14:BW$217))*'Discount Factors'!BW$17)-BW$788</f>
        <v>0</v>
      </c>
      <c r="BX812" s="161">
        <f>((SUMIF($E$224:$E$427,$O812,BX$224:BX$427)-SUMIF($E$14:$E$217,$O812,BX$14:BX$217))*'Discount Factors'!BX$17)-BX$788</f>
        <v>0</v>
      </c>
      <c r="BY812" s="161">
        <f>((SUMIF($E$224:$E$427,$O812,BY$224:BY$427)-SUMIF($E$14:$E$217,$O812,BY$14:BY$217))*'Discount Factors'!BY$17)-BY$788</f>
        <v>0</v>
      </c>
      <c r="BZ812" s="161">
        <f>((SUMIF($E$224:$E$427,$O812,BZ$224:BZ$427)-SUMIF($E$14:$E$217,$O812,BZ$14:BZ$217))*'Discount Factors'!BZ$17)-BZ$788</f>
        <v>0</v>
      </c>
      <c r="CA812" s="161">
        <f>((SUMIF($E$224:$E$427,$O812,CA$224:CA$427)-SUMIF($E$14:$E$217,$O812,CA$14:CA$217))*'Discount Factors'!CA$17)-CA$788</f>
        <v>0</v>
      </c>
      <c r="CB812" s="161">
        <f>((SUMIF($E$224:$E$427,$O812,CB$224:CB$427)-SUMIF($E$14:$E$217,$O812,CB$14:CB$217))*'Discount Factors'!CB$17)-CB$788</f>
        <v>0</v>
      </c>
      <c r="CC812" s="161">
        <f>((SUMIF($E$224:$E$427,$O812,CC$224:CC$427)-SUMIF($E$14:$E$217,$O812,CC$14:CC$217))*'Discount Factors'!CC$17)-CC$788</f>
        <v>0</v>
      </c>
      <c r="CD812" s="161">
        <f>((SUMIF($E$224:$E$427,$O812,CD$224:CD$427)-SUMIF($E$14:$E$217,$O812,CD$14:CD$217))*'Discount Factors'!CD$17)-CD$788</f>
        <v>0</v>
      </c>
      <c r="CE812" s="161">
        <f>((SUMIF($E$224:$E$427,$O812,CE$224:CE$427)-SUMIF($E$14:$E$217,$O812,CE$14:CE$217))*'Discount Factors'!CE$17)-CE$788</f>
        <v>0</v>
      </c>
      <c r="CF812" s="161">
        <f>((SUMIF($E$224:$E$427,$O812,CF$224:CF$427)-SUMIF($E$14:$E$217,$O812,CF$14:CF$217))*'Discount Factors'!CF$17)-CF$788</f>
        <v>0</v>
      </c>
      <c r="CG812" s="161">
        <f>((SUMIF($E$224:$E$427,$O812,CG$224:CG$427)-SUMIF($E$14:$E$217,$O812,CG$14:CG$217))*'Discount Factors'!CG$17)-CG$788</f>
        <v>0</v>
      </c>
      <c r="CH812" s="161">
        <f>((SUMIF($E$224:$E$427,$O812,CH$224:CH$427)-SUMIF($E$14:$E$217,$O812,CH$14:CH$217))*'Discount Factors'!CH$17)-CH$788</f>
        <v>0</v>
      </c>
      <c r="CI812" s="161">
        <f>((SUMIF($E$224:$E$427,$O812,CI$224:CI$427)-SUMIF($E$14:$E$217,$O812,CI$14:CI$217))*'Discount Factors'!CI$17)-CI$788</f>
        <v>0</v>
      </c>
      <c r="CJ812" s="161">
        <f>((SUMIF($E$224:$E$427,$O812,CJ$224:CJ$427)-SUMIF($E$14:$E$217,$O812,CJ$14:CJ$217))*'Discount Factors'!CJ$17)-CJ$788</f>
        <v>0</v>
      </c>
      <c r="CK812" s="161">
        <f>((SUMIF($E$224:$E$427,$O812,CK$224:CK$427)-SUMIF($E$14:$E$217,$O812,CK$14:CK$217))*'Discount Factors'!CK$17)-CK$788</f>
        <v>0</v>
      </c>
      <c r="CL812" s="161">
        <f>((SUMIF($E$224:$E$427,$O812,CL$224:CL$427)-SUMIF($E$14:$E$217,$O812,CL$14:CL$217))*'Discount Factors'!CL$17)-CL$788</f>
        <v>0</v>
      </c>
      <c r="CM812" s="161">
        <f>((SUMIF($E$224:$E$427,$O812,CM$224:CM$427)-SUMIF($E$14:$E$217,$O812,CM$14:CM$217))*'Discount Factors'!CM$17)-CM$788</f>
        <v>0</v>
      </c>
      <c r="CN812" s="161">
        <f>((SUMIF($E$224:$E$427,$O812,CN$224:CN$427)-SUMIF($E$14:$E$217,$O812,CN$14:CN$217))*'Discount Factors'!CN$17)-CN$788</f>
        <v>0</v>
      </c>
      <c r="CO812" s="161">
        <f>((SUMIF($E$224:$E$427,$O812,CO$224:CO$427)-SUMIF($E$14:$E$217,$O812,CO$14:CO$217))*'Discount Factors'!CO$17)-CO$788</f>
        <v>0</v>
      </c>
      <c r="CP812" s="161">
        <f>((SUMIF($E$224:$E$427,$O812,CP$224:CP$427)-SUMIF($E$14:$E$217,$O812,CP$14:CP$217))*'Discount Factors'!CP$17)-CP$788</f>
        <v>0</v>
      </c>
    </row>
    <row r="813" spans="15:94" x14ac:dyDescent="0.3">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s="161"/>
      <c r="AS813" s="161"/>
      <c r="AT813" s="161"/>
      <c r="AU813" s="161"/>
      <c r="AV813" s="161"/>
      <c r="AW813" s="161"/>
      <c r="AX813" s="161"/>
      <c r="AY813" s="161"/>
      <c r="AZ813" s="161"/>
      <c r="BA813" s="161"/>
      <c r="BB813" s="161"/>
      <c r="BC813" s="161"/>
      <c r="BD813" s="161"/>
      <c r="BE813" s="161"/>
      <c r="BF813" s="161"/>
      <c r="BG813" s="161"/>
      <c r="BH813" s="161"/>
      <c r="BI813" s="161"/>
      <c r="BJ813" s="161"/>
      <c r="BK813" s="161"/>
      <c r="BL813" s="161"/>
      <c r="BM813" s="161"/>
      <c r="BN813" s="161"/>
      <c r="BO813" s="161"/>
      <c r="BP813" s="161"/>
      <c r="BQ813" s="161"/>
      <c r="BR813" s="161"/>
      <c r="BS813" s="161"/>
      <c r="BT813" s="161"/>
      <c r="BU813" s="161"/>
      <c r="BV813" s="161"/>
      <c r="BW813" s="161"/>
      <c r="BX813" s="161"/>
      <c r="BY813" s="161"/>
      <c r="BZ813" s="161"/>
      <c r="CA813" s="161"/>
      <c r="CB813" s="161"/>
      <c r="CC813" s="161"/>
      <c r="CD813" s="161"/>
      <c r="CE813" s="161"/>
      <c r="CF813" s="161"/>
      <c r="CG813" s="161"/>
      <c r="CH813" s="161"/>
      <c r="CI813" s="161"/>
      <c r="CJ813" s="161"/>
      <c r="CK813" s="161"/>
      <c r="CL813" s="161"/>
      <c r="CM813" s="161"/>
      <c r="CN813" s="161"/>
      <c r="CO813" s="161"/>
      <c r="CP813" s="161"/>
    </row>
    <row r="814" spans="15:94" x14ac:dyDescent="0.3">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s="161"/>
      <c r="AS814" s="161"/>
      <c r="AT814" s="161"/>
      <c r="AU814" s="161"/>
      <c r="AV814" s="161"/>
      <c r="AW814" s="161"/>
      <c r="AX814" s="161"/>
      <c r="AY814" s="161"/>
      <c r="AZ814" s="161"/>
      <c r="BA814" s="161"/>
      <c r="BB814" s="161"/>
      <c r="BC814" s="161"/>
      <c r="BD814" s="161"/>
      <c r="BE814" s="161"/>
      <c r="BF814" s="161"/>
      <c r="BG814" s="161"/>
      <c r="BH814" s="161"/>
      <c r="BI814" s="161"/>
      <c r="BJ814" s="161"/>
      <c r="BK814" s="161"/>
      <c r="BL814" s="161"/>
      <c r="BM814" s="161"/>
      <c r="BN814" s="161"/>
      <c r="BO814" s="161"/>
      <c r="BP814" s="161"/>
      <c r="BQ814" s="161"/>
      <c r="BR814" s="161"/>
      <c r="BS814" s="161"/>
      <c r="BT814" s="161"/>
      <c r="BU814" s="161"/>
      <c r="BV814" s="161"/>
      <c r="BW814" s="161"/>
      <c r="BX814" s="161"/>
      <c r="BY814" s="161"/>
      <c r="BZ814" s="161"/>
      <c r="CA814" s="161"/>
      <c r="CB814" s="161"/>
      <c r="CC814" s="161"/>
      <c r="CD814" s="161"/>
      <c r="CE814" s="161"/>
      <c r="CF814" s="161"/>
      <c r="CG814" s="161"/>
      <c r="CH814" s="161"/>
      <c r="CI814" s="161"/>
      <c r="CJ814" s="161"/>
      <c r="CK814" s="161"/>
      <c r="CL814" s="161"/>
      <c r="CM814" s="161"/>
      <c r="CN814" s="161"/>
      <c r="CO814" s="161"/>
      <c r="CP814" s="161"/>
    </row>
    <row r="815" spans="15:94" x14ac:dyDescent="0.3">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1"/>
      <c r="AR815" s="161"/>
      <c r="AS815" s="161"/>
      <c r="AT815" s="161"/>
      <c r="AU815" s="161"/>
      <c r="AV815" s="161"/>
      <c r="AW815" s="161"/>
      <c r="AX815" s="161"/>
      <c r="AY815" s="161"/>
      <c r="AZ815" s="161"/>
      <c r="BA815" s="161"/>
      <c r="BB815" s="161"/>
      <c r="BC815" s="161"/>
      <c r="BD815" s="161"/>
      <c r="BE815" s="161"/>
      <c r="BF815" s="161"/>
      <c r="BG815" s="161"/>
      <c r="BH815" s="161"/>
      <c r="BI815" s="161"/>
      <c r="BJ815" s="161"/>
      <c r="BK815" s="161"/>
      <c r="BL815" s="161"/>
      <c r="BM815" s="161"/>
      <c r="BN815" s="161"/>
      <c r="BO815" s="161"/>
      <c r="BP815" s="161"/>
      <c r="BQ815" s="161"/>
      <c r="BR815" s="161"/>
      <c r="BS815" s="161"/>
      <c r="BT815" s="161"/>
      <c r="BU815" s="161"/>
      <c r="BV815" s="161"/>
      <c r="BW815" s="161"/>
      <c r="BX815" s="161"/>
      <c r="BY815" s="161"/>
      <c r="BZ815" s="161"/>
      <c r="CA815" s="161"/>
      <c r="CB815" s="161"/>
      <c r="CC815" s="161"/>
      <c r="CD815" s="161"/>
      <c r="CE815" s="161"/>
      <c r="CF815" s="161"/>
      <c r="CG815" s="161"/>
      <c r="CH815" s="161"/>
      <c r="CI815" s="161"/>
      <c r="CJ815" s="161"/>
      <c r="CK815" s="161"/>
      <c r="CL815" s="161"/>
      <c r="CM815" s="161"/>
      <c r="CN815" s="161"/>
      <c r="CO815" s="161"/>
      <c r="CP815" s="161"/>
    </row>
    <row r="816" spans="15:94" x14ac:dyDescent="0.3">
      <c r="O816" s="2" t="str">
        <f>Lists!$B$11</f>
        <v>Option 7</v>
      </c>
      <c r="P816" s="161">
        <f>((SUMIF($E$224:$E$427,$O816,P$224:P$427)-SUMIF($E$14:$E$217,$O816,P$14:P$217))*'Discount Factors'!P$17)-P$788</f>
        <v>0</v>
      </c>
      <c r="Q816" s="161">
        <f>((SUMIF($E$224:$E$427,$O816,Q$224:Q$427)-SUMIF($E$14:$E$217,$O816,Q$14:Q$217))*'Discount Factors'!Q$17)-Q$788</f>
        <v>0</v>
      </c>
      <c r="R816" s="161">
        <f>((SUMIF($E$224:$E$427,$O816,R$224:R$427)-SUMIF($E$14:$E$217,$O816,R$14:R$217))*'Discount Factors'!R$17)-R$788</f>
        <v>0</v>
      </c>
      <c r="S816" s="161">
        <f>((SUMIF($E$224:$E$427,$O816,S$224:S$427)-SUMIF($E$14:$E$217,$O816,S$14:S$217))*'Discount Factors'!S$17)-S$788</f>
        <v>0</v>
      </c>
      <c r="T816" s="161">
        <f>((SUMIF($E$224:$E$427,$O816,T$224:T$427)-SUMIF($E$14:$E$217,$O816,T$14:T$217))*'Discount Factors'!T$17)-T$788</f>
        <v>0</v>
      </c>
      <c r="U816" s="161">
        <f>((SUMIF($E$224:$E$427,$O816,U$224:U$427)-SUMIF($E$14:$E$217,$O816,U$14:U$217))*'Discount Factors'!U$17)-U$788</f>
        <v>0</v>
      </c>
      <c r="V816" s="161">
        <f>((SUMIF($E$224:$E$427,$O816,V$224:V$427)-SUMIF($E$14:$E$217,$O816,V$14:V$217))*'Discount Factors'!V$17)-V$788</f>
        <v>0</v>
      </c>
      <c r="W816" s="161">
        <f>((SUMIF($E$224:$E$427,$O816,W$224:W$427)-SUMIF($E$14:$E$217,$O816,W$14:W$217))*'Discount Factors'!W$17)-W$788</f>
        <v>0</v>
      </c>
      <c r="X816" s="161">
        <f>((SUMIF($E$224:$E$427,$O816,X$224:X$427)-SUMIF($E$14:$E$217,$O816,X$14:X$217))*'Discount Factors'!X$17)-X$788</f>
        <v>0</v>
      </c>
      <c r="Y816" s="161">
        <f>((SUMIF($E$224:$E$427,$O816,Y$224:Y$427)-SUMIF($E$14:$E$217,$O816,Y$14:Y$217))*'Discount Factors'!Y$17)-Y$788</f>
        <v>0</v>
      </c>
      <c r="Z816" s="161">
        <f>((SUMIF($E$224:$E$427,$O816,Z$224:Z$427)-SUMIF($E$14:$E$217,$O816,Z$14:Z$217))*'Discount Factors'!Z$17)-Z$788</f>
        <v>0</v>
      </c>
      <c r="AA816" s="161">
        <f>((SUMIF($E$224:$E$427,$O816,AA$224:AA$427)-SUMIF($E$14:$E$217,$O816,AA$14:AA$217))*'Discount Factors'!AA$17)-AA$788</f>
        <v>0</v>
      </c>
      <c r="AB816" s="161">
        <f>((SUMIF($E$224:$E$427,$O816,AB$224:AB$427)-SUMIF($E$14:$E$217,$O816,AB$14:AB$217))*'Discount Factors'!AB$17)-AB$788</f>
        <v>0</v>
      </c>
      <c r="AC816" s="161">
        <f>((SUMIF($E$224:$E$427,$O816,AC$224:AC$427)-SUMIF($E$14:$E$217,$O816,AC$14:AC$217))*'Discount Factors'!AC$17)-AC$788</f>
        <v>0</v>
      </c>
      <c r="AD816" s="161">
        <f>((SUMIF($E$224:$E$427,$O816,AD$224:AD$427)-SUMIF($E$14:$E$217,$O816,AD$14:AD$217))*'Discount Factors'!AD$17)-AD$788</f>
        <v>0</v>
      </c>
      <c r="AE816" s="161">
        <f>((SUMIF($E$224:$E$427,$O816,AE$224:AE$427)-SUMIF($E$14:$E$217,$O816,AE$14:AE$217))*'Discount Factors'!AE$17)-AE$788</f>
        <v>0</v>
      </c>
      <c r="AF816" s="161">
        <f>((SUMIF($E$224:$E$427,$O816,AF$224:AF$427)-SUMIF($E$14:$E$217,$O816,AF$14:AF$217))*'Discount Factors'!AF$17)-AF$788</f>
        <v>0</v>
      </c>
      <c r="AG816" s="161">
        <f>((SUMIF($E$224:$E$427,$O816,AG$224:AG$427)-SUMIF($E$14:$E$217,$O816,AG$14:AG$217))*'Discount Factors'!AG$17)-AG$788</f>
        <v>0</v>
      </c>
      <c r="AH816" s="161">
        <f>((SUMIF($E$224:$E$427,$O816,AH$224:AH$427)-SUMIF($E$14:$E$217,$O816,AH$14:AH$217))*'Discount Factors'!AH$17)-AH$788</f>
        <v>0</v>
      </c>
      <c r="AI816" s="161">
        <f>((SUMIF($E$224:$E$427,$O816,AI$224:AI$427)-SUMIF($E$14:$E$217,$O816,AI$14:AI$217))*'Discount Factors'!AI$17)-AI$788</f>
        <v>0</v>
      </c>
      <c r="AJ816" s="161">
        <f>((SUMIF($E$224:$E$427,$O816,AJ$224:AJ$427)-SUMIF($E$14:$E$217,$O816,AJ$14:AJ$217))*'Discount Factors'!AJ$17)-AJ$788</f>
        <v>0</v>
      </c>
      <c r="AK816" s="161">
        <f>((SUMIF($E$224:$E$427,$O816,AK$224:AK$427)-SUMIF($E$14:$E$217,$O816,AK$14:AK$217))*'Discount Factors'!AK$17)-AK$788</f>
        <v>0</v>
      </c>
      <c r="AL816" s="161">
        <f>((SUMIF($E$224:$E$427,$O816,AL$224:AL$427)-SUMIF($E$14:$E$217,$O816,AL$14:AL$217))*'Discount Factors'!AL$17)-AL$788</f>
        <v>0</v>
      </c>
      <c r="AM816" s="161">
        <f>((SUMIF($E$224:$E$427,$O816,AM$224:AM$427)-SUMIF($E$14:$E$217,$O816,AM$14:AM$217))*'Discount Factors'!AM$17)-AM$788</f>
        <v>0</v>
      </c>
      <c r="AN816" s="161">
        <f>((SUMIF($E$224:$E$427,$O816,AN$224:AN$427)-SUMIF($E$14:$E$217,$O816,AN$14:AN$217))*'Discount Factors'!AN$17)-AN$788</f>
        <v>0</v>
      </c>
      <c r="AO816" s="161">
        <f>((SUMIF($E$224:$E$427,$O816,AO$224:AO$427)-SUMIF($E$14:$E$217,$O816,AO$14:AO$217))*'Discount Factors'!AO$17)-AO$788</f>
        <v>0</v>
      </c>
      <c r="AP816" s="161">
        <f>((SUMIF($E$224:$E$427,$O816,AP$224:AP$427)-SUMIF($E$14:$E$217,$O816,AP$14:AP$217))*'Discount Factors'!AP$17)-AP$788</f>
        <v>0</v>
      </c>
      <c r="AQ816" s="161">
        <f>((SUMIF($E$224:$E$427,$O816,AQ$224:AQ$427)-SUMIF($E$14:$E$217,$O816,AQ$14:AQ$217))*'Discount Factors'!AQ$17)-AQ$788</f>
        <v>0</v>
      </c>
      <c r="AR816" s="161">
        <f>((SUMIF($E$224:$E$427,$O816,AR$224:AR$427)-SUMIF($E$14:$E$217,$O816,AR$14:AR$217))*'Discount Factors'!AR$17)-AR$788</f>
        <v>0</v>
      </c>
      <c r="AS816" s="161">
        <f>((SUMIF($E$224:$E$427,$O816,AS$224:AS$427)-SUMIF($E$14:$E$217,$O816,AS$14:AS$217))*'Discount Factors'!AS$17)-AS$788</f>
        <v>0</v>
      </c>
      <c r="AT816" s="161">
        <f>((SUMIF($E$224:$E$427,$O816,AT$224:AT$427)-SUMIF($E$14:$E$217,$O816,AT$14:AT$217))*'Discount Factors'!AT$17)-AT$788</f>
        <v>0</v>
      </c>
      <c r="AU816" s="161">
        <f>((SUMIF($E$224:$E$427,$O816,AU$224:AU$427)-SUMIF($E$14:$E$217,$O816,AU$14:AU$217))*'Discount Factors'!AU$17)-AU$788</f>
        <v>0</v>
      </c>
      <c r="AV816" s="161">
        <f>((SUMIF($E$224:$E$427,$O816,AV$224:AV$427)-SUMIF($E$14:$E$217,$O816,AV$14:AV$217))*'Discount Factors'!AV$17)-AV$788</f>
        <v>0</v>
      </c>
      <c r="AW816" s="161">
        <f>((SUMIF($E$224:$E$427,$O816,AW$224:AW$427)-SUMIF($E$14:$E$217,$O816,AW$14:AW$217))*'Discount Factors'!AW$17)-AW$788</f>
        <v>0</v>
      </c>
      <c r="AX816" s="161">
        <f>((SUMIF($E$224:$E$427,$O816,AX$224:AX$427)-SUMIF($E$14:$E$217,$O816,AX$14:AX$217))*'Discount Factors'!AX$17)-AX$788</f>
        <v>0</v>
      </c>
      <c r="AY816" s="161">
        <f>((SUMIF($E$224:$E$427,$O816,AY$224:AY$427)-SUMIF($E$14:$E$217,$O816,AY$14:AY$217))*'Discount Factors'!AY$17)-AY$788</f>
        <v>0</v>
      </c>
      <c r="AZ816" s="161">
        <f>((SUMIF($E$224:$E$427,$O816,AZ$224:AZ$427)-SUMIF($E$14:$E$217,$O816,AZ$14:AZ$217))*'Discount Factors'!AZ$17)-AZ$788</f>
        <v>0</v>
      </c>
      <c r="BA816" s="161">
        <f>((SUMIF($E$224:$E$427,$O816,BA$224:BA$427)-SUMIF($E$14:$E$217,$O816,BA$14:BA$217))*'Discount Factors'!BA$17)-BA$788</f>
        <v>0</v>
      </c>
      <c r="BB816" s="161">
        <f>((SUMIF($E$224:$E$427,$O816,BB$224:BB$427)-SUMIF($E$14:$E$217,$O816,BB$14:BB$217))*'Discount Factors'!BB$17)-BB$788</f>
        <v>0</v>
      </c>
      <c r="BC816" s="161">
        <f>((SUMIF($E$224:$E$427,$O816,BC$224:BC$427)-SUMIF($E$14:$E$217,$O816,BC$14:BC$217))*'Discount Factors'!BC$17)-BC$788</f>
        <v>0</v>
      </c>
      <c r="BD816" s="161">
        <f>((SUMIF($E$224:$E$427,$O816,BD$224:BD$427)-SUMIF($E$14:$E$217,$O816,BD$14:BD$217))*'Discount Factors'!BD$17)-BD$788</f>
        <v>0</v>
      </c>
      <c r="BE816" s="161">
        <f>((SUMIF($E$224:$E$427,$O816,BE$224:BE$427)-SUMIF($E$14:$E$217,$O816,BE$14:BE$217))*'Discount Factors'!BE$17)-BE$788</f>
        <v>0</v>
      </c>
      <c r="BF816" s="161">
        <f>((SUMIF($E$224:$E$427,$O816,BF$224:BF$427)-SUMIF($E$14:$E$217,$O816,BF$14:BF$217))*'Discount Factors'!BF$17)-BF$788</f>
        <v>0</v>
      </c>
      <c r="BG816" s="161">
        <f>((SUMIF($E$224:$E$427,$O816,BG$224:BG$427)-SUMIF($E$14:$E$217,$O816,BG$14:BG$217))*'Discount Factors'!BG$17)-BG$788</f>
        <v>0</v>
      </c>
      <c r="BH816" s="161">
        <f>((SUMIF($E$224:$E$427,$O816,BH$224:BH$427)-SUMIF($E$14:$E$217,$O816,BH$14:BH$217))*'Discount Factors'!BH$17)-BH$788</f>
        <v>0</v>
      </c>
      <c r="BI816" s="161">
        <f>((SUMIF($E$224:$E$427,$O816,BI$224:BI$427)-SUMIF($E$14:$E$217,$O816,BI$14:BI$217))*'Discount Factors'!BI$17)-BI$788</f>
        <v>0</v>
      </c>
      <c r="BJ816" s="161">
        <f>((SUMIF($E$224:$E$427,$O816,BJ$224:BJ$427)-SUMIF($E$14:$E$217,$O816,BJ$14:BJ$217))*'Discount Factors'!BJ$17)-BJ$788</f>
        <v>0</v>
      </c>
      <c r="BK816" s="161">
        <f>((SUMIF($E$224:$E$427,$O816,BK$224:BK$427)-SUMIF($E$14:$E$217,$O816,BK$14:BK$217))*'Discount Factors'!BK$17)-BK$788</f>
        <v>0</v>
      </c>
      <c r="BL816" s="161">
        <f>((SUMIF($E$224:$E$427,$O816,BL$224:BL$427)-SUMIF($E$14:$E$217,$O816,BL$14:BL$217))*'Discount Factors'!BL$17)-BL$788</f>
        <v>0</v>
      </c>
      <c r="BM816" s="161">
        <f>((SUMIF($E$224:$E$427,$O816,BM$224:BM$427)-SUMIF($E$14:$E$217,$O816,BM$14:BM$217))*'Discount Factors'!BM$17)-BM$788</f>
        <v>0</v>
      </c>
      <c r="BN816" s="161">
        <f>((SUMIF($E$224:$E$427,$O816,BN$224:BN$427)-SUMIF($E$14:$E$217,$O816,BN$14:BN$217))*'Discount Factors'!BN$17)-BN$788</f>
        <v>0</v>
      </c>
      <c r="BO816" s="161">
        <f>((SUMIF($E$224:$E$427,$O816,BO$224:BO$427)-SUMIF($E$14:$E$217,$O816,BO$14:BO$217))*'Discount Factors'!BO$17)-BO$788</f>
        <v>0</v>
      </c>
      <c r="BP816" s="161">
        <f>((SUMIF($E$224:$E$427,$O816,BP$224:BP$427)-SUMIF($E$14:$E$217,$O816,BP$14:BP$217))*'Discount Factors'!BP$17)-BP$788</f>
        <v>0</v>
      </c>
      <c r="BQ816" s="161">
        <f>((SUMIF($E$224:$E$427,$O816,BQ$224:BQ$427)-SUMIF($E$14:$E$217,$O816,BQ$14:BQ$217))*'Discount Factors'!BQ$17)-BQ$788</f>
        <v>0</v>
      </c>
      <c r="BR816" s="161">
        <f>((SUMIF($E$224:$E$427,$O816,BR$224:BR$427)-SUMIF($E$14:$E$217,$O816,BR$14:BR$217))*'Discount Factors'!BR$17)-BR$788</f>
        <v>0</v>
      </c>
      <c r="BS816" s="161">
        <f>((SUMIF($E$224:$E$427,$O816,BS$224:BS$427)-SUMIF($E$14:$E$217,$O816,BS$14:BS$217))*'Discount Factors'!BS$17)-BS$788</f>
        <v>0</v>
      </c>
      <c r="BT816" s="161">
        <f>((SUMIF($E$224:$E$427,$O816,BT$224:BT$427)-SUMIF($E$14:$E$217,$O816,BT$14:BT$217))*'Discount Factors'!BT$17)-BT$788</f>
        <v>0</v>
      </c>
      <c r="BU816" s="161">
        <f>((SUMIF($E$224:$E$427,$O816,BU$224:BU$427)-SUMIF($E$14:$E$217,$O816,BU$14:BU$217))*'Discount Factors'!BU$17)-BU$788</f>
        <v>0</v>
      </c>
      <c r="BV816" s="161">
        <f>((SUMIF($E$224:$E$427,$O816,BV$224:BV$427)-SUMIF($E$14:$E$217,$O816,BV$14:BV$217))*'Discount Factors'!BV$17)-BV$788</f>
        <v>0</v>
      </c>
      <c r="BW816" s="161">
        <f>((SUMIF($E$224:$E$427,$O816,BW$224:BW$427)-SUMIF($E$14:$E$217,$O816,BW$14:BW$217))*'Discount Factors'!BW$17)-BW$788</f>
        <v>0</v>
      </c>
      <c r="BX816" s="161">
        <f>((SUMIF($E$224:$E$427,$O816,BX$224:BX$427)-SUMIF($E$14:$E$217,$O816,BX$14:BX$217))*'Discount Factors'!BX$17)-BX$788</f>
        <v>0</v>
      </c>
      <c r="BY816" s="161">
        <f>((SUMIF($E$224:$E$427,$O816,BY$224:BY$427)-SUMIF($E$14:$E$217,$O816,BY$14:BY$217))*'Discount Factors'!BY$17)-BY$788</f>
        <v>0</v>
      </c>
      <c r="BZ816" s="161">
        <f>((SUMIF($E$224:$E$427,$O816,BZ$224:BZ$427)-SUMIF($E$14:$E$217,$O816,BZ$14:BZ$217))*'Discount Factors'!BZ$17)-BZ$788</f>
        <v>0</v>
      </c>
      <c r="CA816" s="161">
        <f>((SUMIF($E$224:$E$427,$O816,CA$224:CA$427)-SUMIF($E$14:$E$217,$O816,CA$14:CA$217))*'Discount Factors'!CA$17)-CA$788</f>
        <v>0</v>
      </c>
      <c r="CB816" s="161">
        <f>((SUMIF($E$224:$E$427,$O816,CB$224:CB$427)-SUMIF($E$14:$E$217,$O816,CB$14:CB$217))*'Discount Factors'!CB$17)-CB$788</f>
        <v>0</v>
      </c>
      <c r="CC816" s="161">
        <f>((SUMIF($E$224:$E$427,$O816,CC$224:CC$427)-SUMIF($E$14:$E$217,$O816,CC$14:CC$217))*'Discount Factors'!CC$17)-CC$788</f>
        <v>0</v>
      </c>
      <c r="CD816" s="161">
        <f>((SUMIF($E$224:$E$427,$O816,CD$224:CD$427)-SUMIF($E$14:$E$217,$O816,CD$14:CD$217))*'Discount Factors'!CD$17)-CD$788</f>
        <v>0</v>
      </c>
      <c r="CE816" s="161">
        <f>((SUMIF($E$224:$E$427,$O816,CE$224:CE$427)-SUMIF($E$14:$E$217,$O816,CE$14:CE$217))*'Discount Factors'!CE$17)-CE$788</f>
        <v>0</v>
      </c>
      <c r="CF816" s="161">
        <f>((SUMIF($E$224:$E$427,$O816,CF$224:CF$427)-SUMIF($E$14:$E$217,$O816,CF$14:CF$217))*'Discount Factors'!CF$17)-CF$788</f>
        <v>0</v>
      </c>
      <c r="CG816" s="161">
        <f>((SUMIF($E$224:$E$427,$O816,CG$224:CG$427)-SUMIF($E$14:$E$217,$O816,CG$14:CG$217))*'Discount Factors'!CG$17)-CG$788</f>
        <v>0</v>
      </c>
      <c r="CH816" s="161">
        <f>((SUMIF($E$224:$E$427,$O816,CH$224:CH$427)-SUMIF($E$14:$E$217,$O816,CH$14:CH$217))*'Discount Factors'!CH$17)-CH$788</f>
        <v>0</v>
      </c>
      <c r="CI816" s="161">
        <f>((SUMIF($E$224:$E$427,$O816,CI$224:CI$427)-SUMIF($E$14:$E$217,$O816,CI$14:CI$217))*'Discount Factors'!CI$17)-CI$788</f>
        <v>0</v>
      </c>
      <c r="CJ816" s="161">
        <f>((SUMIF($E$224:$E$427,$O816,CJ$224:CJ$427)-SUMIF($E$14:$E$217,$O816,CJ$14:CJ$217))*'Discount Factors'!CJ$17)-CJ$788</f>
        <v>0</v>
      </c>
      <c r="CK816" s="161">
        <f>((SUMIF($E$224:$E$427,$O816,CK$224:CK$427)-SUMIF($E$14:$E$217,$O816,CK$14:CK$217))*'Discount Factors'!CK$17)-CK$788</f>
        <v>0</v>
      </c>
      <c r="CL816" s="161">
        <f>((SUMIF($E$224:$E$427,$O816,CL$224:CL$427)-SUMIF($E$14:$E$217,$O816,CL$14:CL$217))*'Discount Factors'!CL$17)-CL$788</f>
        <v>0</v>
      </c>
      <c r="CM816" s="161">
        <f>((SUMIF($E$224:$E$427,$O816,CM$224:CM$427)-SUMIF($E$14:$E$217,$O816,CM$14:CM$217))*'Discount Factors'!CM$17)-CM$788</f>
        <v>0</v>
      </c>
      <c r="CN816" s="161">
        <f>((SUMIF($E$224:$E$427,$O816,CN$224:CN$427)-SUMIF($E$14:$E$217,$O816,CN$14:CN$217))*'Discount Factors'!CN$17)-CN$788</f>
        <v>0</v>
      </c>
      <c r="CO816" s="161">
        <f>((SUMIF($E$224:$E$427,$O816,CO$224:CO$427)-SUMIF($E$14:$E$217,$O816,CO$14:CO$217))*'Discount Factors'!CO$17)-CO$788</f>
        <v>0</v>
      </c>
      <c r="CP816" s="161">
        <f>((SUMIF($E$224:$E$427,$O816,CP$224:CP$427)-SUMIF($E$14:$E$217,$O816,CP$14:CP$217))*'Discount Factors'!CP$17)-CP$788</f>
        <v>0</v>
      </c>
    </row>
    <row r="817" spans="1:94" x14ac:dyDescent="0.3">
      <c r="P817" s="161"/>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1"/>
      <c r="AL817" s="161"/>
      <c r="AM817" s="161"/>
      <c r="AN817" s="161"/>
      <c r="AO817" s="161"/>
      <c r="AP817" s="161"/>
      <c r="AQ817" s="161"/>
      <c r="AR817" s="161"/>
      <c r="AS817" s="161"/>
      <c r="AT817" s="161"/>
      <c r="AU817" s="161"/>
      <c r="AV817" s="161"/>
      <c r="AW817" s="161"/>
      <c r="AX817" s="161"/>
      <c r="AY817" s="161"/>
      <c r="AZ817" s="161"/>
      <c r="BA817" s="161"/>
      <c r="BB817" s="161"/>
      <c r="BC817" s="161"/>
      <c r="BD817" s="161"/>
      <c r="BE817" s="161"/>
      <c r="BF817" s="161"/>
      <c r="BG817" s="161"/>
      <c r="BH817" s="161"/>
      <c r="BI817" s="161"/>
      <c r="BJ817" s="161"/>
      <c r="BK817" s="161"/>
      <c r="BL817" s="161"/>
      <c r="BM817" s="161"/>
      <c r="BN817" s="161"/>
      <c r="BO817" s="161"/>
      <c r="BP817" s="161"/>
      <c r="BQ817" s="161"/>
      <c r="BR817" s="161"/>
      <c r="BS817" s="161"/>
      <c r="BT817" s="161"/>
      <c r="BU817" s="161"/>
      <c r="BV817" s="161"/>
      <c r="BW817" s="161"/>
      <c r="BX817" s="161"/>
      <c r="BY817" s="161"/>
      <c r="BZ817" s="161"/>
      <c r="CA817" s="161"/>
      <c r="CB817" s="161"/>
      <c r="CC817" s="161"/>
      <c r="CD817" s="161"/>
      <c r="CE817" s="161"/>
      <c r="CF817" s="161"/>
      <c r="CG817" s="161"/>
      <c r="CH817" s="161"/>
      <c r="CI817" s="161"/>
      <c r="CJ817" s="161"/>
      <c r="CK817" s="161"/>
      <c r="CL817" s="161"/>
      <c r="CM817" s="161"/>
      <c r="CN817" s="161"/>
      <c r="CO817" s="161"/>
      <c r="CP817" s="161"/>
    </row>
    <row r="818" spans="1:94" x14ac:dyDescent="0.3">
      <c r="P818" s="161"/>
      <c r="Q818" s="161"/>
      <c r="R818" s="161"/>
      <c r="S818" s="161"/>
      <c r="T818" s="161"/>
      <c r="U818" s="161"/>
      <c r="V818" s="161"/>
      <c r="W818" s="161"/>
      <c r="X818" s="161"/>
      <c r="Y818" s="161"/>
      <c r="Z818" s="161"/>
      <c r="AA818" s="161"/>
      <c r="AB818" s="161"/>
      <c r="AC818" s="161"/>
      <c r="AD818" s="161"/>
      <c r="AE818" s="161"/>
      <c r="AF818" s="161"/>
      <c r="AG818" s="161"/>
      <c r="AH818" s="161"/>
      <c r="AI818" s="161"/>
      <c r="AJ818" s="161"/>
      <c r="AK818" s="161"/>
      <c r="AL818" s="161"/>
      <c r="AM818" s="161"/>
      <c r="AN818" s="161"/>
      <c r="AO818" s="161"/>
      <c r="AP818" s="161"/>
      <c r="AQ818" s="161"/>
      <c r="AR818" s="161"/>
      <c r="AS818" s="161"/>
      <c r="AT818" s="161"/>
      <c r="AU818" s="161"/>
      <c r="AV818" s="161"/>
      <c r="AW818" s="161"/>
      <c r="AX818" s="161"/>
      <c r="AY818" s="161"/>
      <c r="AZ818" s="161"/>
      <c r="BA818" s="161"/>
      <c r="BB818" s="161"/>
      <c r="BC818" s="161"/>
      <c r="BD818" s="161"/>
      <c r="BE818" s="161"/>
      <c r="BF818" s="161"/>
      <c r="BG818" s="161"/>
      <c r="BH818" s="161"/>
      <c r="BI818" s="161"/>
      <c r="BJ818" s="161"/>
      <c r="BK818" s="161"/>
      <c r="BL818" s="161"/>
      <c r="BM818" s="161"/>
      <c r="BN818" s="161"/>
      <c r="BO818" s="161"/>
      <c r="BP818" s="161"/>
      <c r="BQ818" s="161"/>
      <c r="BR818" s="161"/>
      <c r="BS818" s="161"/>
      <c r="BT818" s="161"/>
      <c r="BU818" s="161"/>
      <c r="BV818" s="161"/>
      <c r="BW818" s="161"/>
      <c r="BX818" s="161"/>
      <c r="BY818" s="161"/>
      <c r="BZ818" s="161"/>
      <c r="CA818" s="161"/>
      <c r="CB818" s="161"/>
      <c r="CC818" s="161"/>
      <c r="CD818" s="161"/>
      <c r="CE818" s="161"/>
      <c r="CF818" s="161"/>
      <c r="CG818" s="161"/>
      <c r="CH818" s="161"/>
      <c r="CI818" s="161"/>
      <c r="CJ818" s="161"/>
      <c r="CK818" s="161"/>
      <c r="CL818" s="161"/>
      <c r="CM818" s="161"/>
      <c r="CN818" s="161"/>
      <c r="CO818" s="161"/>
      <c r="CP818" s="161"/>
    </row>
    <row r="819" spans="1:94" x14ac:dyDescent="0.3">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c r="AT819" s="161"/>
      <c r="AU819" s="161"/>
      <c r="AV819" s="161"/>
      <c r="AW819" s="161"/>
      <c r="AX819" s="161"/>
      <c r="AY819" s="161"/>
      <c r="AZ819" s="161"/>
      <c r="BA819" s="161"/>
      <c r="BB819" s="161"/>
      <c r="BC819" s="161"/>
      <c r="BD819" s="161"/>
      <c r="BE819" s="161"/>
      <c r="BF819" s="161"/>
      <c r="BG819" s="161"/>
      <c r="BH819" s="161"/>
      <c r="BI819" s="161"/>
      <c r="BJ819" s="161"/>
      <c r="BK819" s="161"/>
      <c r="BL819" s="161"/>
      <c r="BM819" s="161"/>
      <c r="BN819" s="161"/>
      <c r="BO819" s="161"/>
      <c r="BP819" s="161"/>
      <c r="BQ819" s="161"/>
      <c r="BR819" s="161"/>
      <c r="BS819" s="161"/>
      <c r="BT819" s="161"/>
      <c r="BU819" s="161"/>
      <c r="BV819" s="161"/>
      <c r="BW819" s="161"/>
      <c r="BX819" s="161"/>
      <c r="BY819" s="161"/>
      <c r="BZ819" s="161"/>
      <c r="CA819" s="161"/>
      <c r="CB819" s="161"/>
      <c r="CC819" s="161"/>
      <c r="CD819" s="161"/>
      <c r="CE819" s="161"/>
      <c r="CF819" s="161"/>
      <c r="CG819" s="161"/>
      <c r="CH819" s="161"/>
      <c r="CI819" s="161"/>
      <c r="CJ819" s="161"/>
      <c r="CK819" s="161"/>
      <c r="CL819" s="161"/>
      <c r="CM819" s="161"/>
      <c r="CN819" s="161"/>
      <c r="CO819" s="161"/>
      <c r="CP819" s="161"/>
    </row>
    <row r="820" spans="1:94" x14ac:dyDescent="0.3">
      <c r="O820" s="2" t="str">
        <f>Lists!$B$12</f>
        <v>Option 8</v>
      </c>
      <c r="P820" s="161">
        <f>((SUMIF($E$224:$E$427,$O820,P$224:P$427)-SUMIF($E$14:$E$217,$O820,P$14:P$217))*'Discount Factors'!P$17)-P$788</f>
        <v>0</v>
      </c>
      <c r="Q820" s="161">
        <f>((SUMIF($E$224:$E$427,$O820,Q$224:Q$427)-SUMIF($E$14:$E$217,$O820,Q$14:Q$217))*'Discount Factors'!Q$17)-Q$788</f>
        <v>0</v>
      </c>
      <c r="R820" s="161">
        <f>((SUMIF($E$224:$E$427,$O820,R$224:R$427)-SUMIF($E$14:$E$217,$O820,R$14:R$217))*'Discount Factors'!R$17)-R$788</f>
        <v>0</v>
      </c>
      <c r="S820" s="161">
        <f>((SUMIF($E$224:$E$427,$O820,S$224:S$427)-SUMIF($E$14:$E$217,$O820,S$14:S$217))*'Discount Factors'!S$17)-S$788</f>
        <v>0</v>
      </c>
      <c r="T820" s="161">
        <f>((SUMIF($E$224:$E$427,$O820,T$224:T$427)-SUMIF($E$14:$E$217,$O820,T$14:T$217))*'Discount Factors'!T$17)-T$788</f>
        <v>0</v>
      </c>
      <c r="U820" s="161">
        <f>((SUMIF($E$224:$E$427,$O820,U$224:U$427)-SUMIF($E$14:$E$217,$O820,U$14:U$217))*'Discount Factors'!U$17)-U$788</f>
        <v>0</v>
      </c>
      <c r="V820" s="161">
        <f>((SUMIF($E$224:$E$427,$O820,V$224:V$427)-SUMIF($E$14:$E$217,$O820,V$14:V$217))*'Discount Factors'!V$17)-V$788</f>
        <v>0</v>
      </c>
      <c r="W820" s="161">
        <f>((SUMIF($E$224:$E$427,$O820,W$224:W$427)-SUMIF($E$14:$E$217,$O820,W$14:W$217))*'Discount Factors'!W$17)-W$788</f>
        <v>0</v>
      </c>
      <c r="X820" s="161">
        <f>((SUMIF($E$224:$E$427,$O820,X$224:X$427)-SUMIF($E$14:$E$217,$O820,X$14:X$217))*'Discount Factors'!X$17)-X$788</f>
        <v>0</v>
      </c>
      <c r="Y820" s="161">
        <f>((SUMIF($E$224:$E$427,$O820,Y$224:Y$427)-SUMIF($E$14:$E$217,$O820,Y$14:Y$217))*'Discount Factors'!Y$17)-Y$788</f>
        <v>0</v>
      </c>
      <c r="Z820" s="161">
        <f>((SUMIF($E$224:$E$427,$O820,Z$224:Z$427)-SUMIF($E$14:$E$217,$O820,Z$14:Z$217))*'Discount Factors'!Z$17)-Z$788</f>
        <v>0</v>
      </c>
      <c r="AA820" s="161">
        <f>((SUMIF($E$224:$E$427,$O820,AA$224:AA$427)-SUMIF($E$14:$E$217,$O820,AA$14:AA$217))*'Discount Factors'!AA$17)-AA$788</f>
        <v>0</v>
      </c>
      <c r="AB820" s="161">
        <f>((SUMIF($E$224:$E$427,$O820,AB$224:AB$427)-SUMIF($E$14:$E$217,$O820,AB$14:AB$217))*'Discount Factors'!AB$17)-AB$788</f>
        <v>0</v>
      </c>
      <c r="AC820" s="161">
        <f>((SUMIF($E$224:$E$427,$O820,AC$224:AC$427)-SUMIF($E$14:$E$217,$O820,AC$14:AC$217))*'Discount Factors'!AC$17)-AC$788</f>
        <v>0</v>
      </c>
      <c r="AD820" s="161">
        <f>((SUMIF($E$224:$E$427,$O820,AD$224:AD$427)-SUMIF($E$14:$E$217,$O820,AD$14:AD$217))*'Discount Factors'!AD$17)-AD$788</f>
        <v>0</v>
      </c>
      <c r="AE820" s="161">
        <f>((SUMIF($E$224:$E$427,$O820,AE$224:AE$427)-SUMIF($E$14:$E$217,$O820,AE$14:AE$217))*'Discount Factors'!AE$17)-AE$788</f>
        <v>0</v>
      </c>
      <c r="AF820" s="161">
        <f>((SUMIF($E$224:$E$427,$O820,AF$224:AF$427)-SUMIF($E$14:$E$217,$O820,AF$14:AF$217))*'Discount Factors'!AF$17)-AF$788</f>
        <v>0</v>
      </c>
      <c r="AG820" s="161">
        <f>((SUMIF($E$224:$E$427,$O820,AG$224:AG$427)-SUMIF($E$14:$E$217,$O820,AG$14:AG$217))*'Discount Factors'!AG$17)-AG$788</f>
        <v>0</v>
      </c>
      <c r="AH820" s="161">
        <f>((SUMIF($E$224:$E$427,$O820,AH$224:AH$427)-SUMIF($E$14:$E$217,$O820,AH$14:AH$217))*'Discount Factors'!AH$17)-AH$788</f>
        <v>0</v>
      </c>
      <c r="AI820" s="161">
        <f>((SUMIF($E$224:$E$427,$O820,AI$224:AI$427)-SUMIF($E$14:$E$217,$O820,AI$14:AI$217))*'Discount Factors'!AI$17)-AI$788</f>
        <v>0</v>
      </c>
      <c r="AJ820" s="161">
        <f>((SUMIF($E$224:$E$427,$O820,AJ$224:AJ$427)-SUMIF($E$14:$E$217,$O820,AJ$14:AJ$217))*'Discount Factors'!AJ$17)-AJ$788</f>
        <v>0</v>
      </c>
      <c r="AK820" s="161">
        <f>((SUMIF($E$224:$E$427,$O820,AK$224:AK$427)-SUMIF($E$14:$E$217,$O820,AK$14:AK$217))*'Discount Factors'!AK$17)-AK$788</f>
        <v>0</v>
      </c>
      <c r="AL820" s="161">
        <f>((SUMIF($E$224:$E$427,$O820,AL$224:AL$427)-SUMIF($E$14:$E$217,$O820,AL$14:AL$217))*'Discount Factors'!AL$17)-AL$788</f>
        <v>0</v>
      </c>
      <c r="AM820" s="161">
        <f>((SUMIF($E$224:$E$427,$O820,AM$224:AM$427)-SUMIF($E$14:$E$217,$O820,AM$14:AM$217))*'Discount Factors'!AM$17)-AM$788</f>
        <v>0</v>
      </c>
      <c r="AN820" s="161">
        <f>((SUMIF($E$224:$E$427,$O820,AN$224:AN$427)-SUMIF($E$14:$E$217,$O820,AN$14:AN$217))*'Discount Factors'!AN$17)-AN$788</f>
        <v>0</v>
      </c>
      <c r="AO820" s="161">
        <f>((SUMIF($E$224:$E$427,$O820,AO$224:AO$427)-SUMIF($E$14:$E$217,$O820,AO$14:AO$217))*'Discount Factors'!AO$17)-AO$788</f>
        <v>0</v>
      </c>
      <c r="AP820" s="161">
        <f>((SUMIF($E$224:$E$427,$O820,AP$224:AP$427)-SUMIF($E$14:$E$217,$O820,AP$14:AP$217))*'Discount Factors'!AP$17)-AP$788</f>
        <v>0</v>
      </c>
      <c r="AQ820" s="161">
        <f>((SUMIF($E$224:$E$427,$O820,AQ$224:AQ$427)-SUMIF($E$14:$E$217,$O820,AQ$14:AQ$217))*'Discount Factors'!AQ$17)-AQ$788</f>
        <v>0</v>
      </c>
      <c r="AR820" s="161">
        <f>((SUMIF($E$224:$E$427,$O820,AR$224:AR$427)-SUMIF($E$14:$E$217,$O820,AR$14:AR$217))*'Discount Factors'!AR$17)-AR$788</f>
        <v>0</v>
      </c>
      <c r="AS820" s="161">
        <f>((SUMIF($E$224:$E$427,$O820,AS$224:AS$427)-SUMIF($E$14:$E$217,$O820,AS$14:AS$217))*'Discount Factors'!AS$17)-AS$788</f>
        <v>0</v>
      </c>
      <c r="AT820" s="161">
        <f>((SUMIF($E$224:$E$427,$O820,AT$224:AT$427)-SUMIF($E$14:$E$217,$O820,AT$14:AT$217))*'Discount Factors'!AT$17)-AT$788</f>
        <v>0</v>
      </c>
      <c r="AU820" s="161">
        <f>((SUMIF($E$224:$E$427,$O820,AU$224:AU$427)-SUMIF($E$14:$E$217,$O820,AU$14:AU$217))*'Discount Factors'!AU$17)-AU$788</f>
        <v>0</v>
      </c>
      <c r="AV820" s="161">
        <f>((SUMIF($E$224:$E$427,$O820,AV$224:AV$427)-SUMIF($E$14:$E$217,$O820,AV$14:AV$217))*'Discount Factors'!AV$17)-AV$788</f>
        <v>0</v>
      </c>
      <c r="AW820" s="161">
        <f>((SUMIF($E$224:$E$427,$O820,AW$224:AW$427)-SUMIF($E$14:$E$217,$O820,AW$14:AW$217))*'Discount Factors'!AW$17)-AW$788</f>
        <v>0</v>
      </c>
      <c r="AX820" s="161">
        <f>((SUMIF($E$224:$E$427,$O820,AX$224:AX$427)-SUMIF($E$14:$E$217,$O820,AX$14:AX$217))*'Discount Factors'!AX$17)-AX$788</f>
        <v>0</v>
      </c>
      <c r="AY820" s="161">
        <f>((SUMIF($E$224:$E$427,$O820,AY$224:AY$427)-SUMIF($E$14:$E$217,$O820,AY$14:AY$217))*'Discount Factors'!AY$17)-AY$788</f>
        <v>0</v>
      </c>
      <c r="AZ820" s="161">
        <f>((SUMIF($E$224:$E$427,$O820,AZ$224:AZ$427)-SUMIF($E$14:$E$217,$O820,AZ$14:AZ$217))*'Discount Factors'!AZ$17)-AZ$788</f>
        <v>0</v>
      </c>
      <c r="BA820" s="161">
        <f>((SUMIF($E$224:$E$427,$O820,BA$224:BA$427)-SUMIF($E$14:$E$217,$O820,BA$14:BA$217))*'Discount Factors'!BA$17)-BA$788</f>
        <v>0</v>
      </c>
      <c r="BB820" s="161">
        <f>((SUMIF($E$224:$E$427,$O820,BB$224:BB$427)-SUMIF($E$14:$E$217,$O820,BB$14:BB$217))*'Discount Factors'!BB$17)-BB$788</f>
        <v>0</v>
      </c>
      <c r="BC820" s="161">
        <f>((SUMIF($E$224:$E$427,$O820,BC$224:BC$427)-SUMIF($E$14:$E$217,$O820,BC$14:BC$217))*'Discount Factors'!BC$17)-BC$788</f>
        <v>0</v>
      </c>
      <c r="BD820" s="161">
        <f>((SUMIF($E$224:$E$427,$O820,BD$224:BD$427)-SUMIF($E$14:$E$217,$O820,BD$14:BD$217))*'Discount Factors'!BD$17)-BD$788</f>
        <v>0</v>
      </c>
      <c r="BE820" s="161">
        <f>((SUMIF($E$224:$E$427,$O820,BE$224:BE$427)-SUMIF($E$14:$E$217,$O820,BE$14:BE$217))*'Discount Factors'!BE$17)-BE$788</f>
        <v>0</v>
      </c>
      <c r="BF820" s="161">
        <f>((SUMIF($E$224:$E$427,$O820,BF$224:BF$427)-SUMIF($E$14:$E$217,$O820,BF$14:BF$217))*'Discount Factors'!BF$17)-BF$788</f>
        <v>0</v>
      </c>
      <c r="BG820" s="161">
        <f>((SUMIF($E$224:$E$427,$O820,BG$224:BG$427)-SUMIF($E$14:$E$217,$O820,BG$14:BG$217))*'Discount Factors'!BG$17)-BG$788</f>
        <v>0</v>
      </c>
      <c r="BH820" s="161">
        <f>((SUMIF($E$224:$E$427,$O820,BH$224:BH$427)-SUMIF($E$14:$E$217,$O820,BH$14:BH$217))*'Discount Factors'!BH$17)-BH$788</f>
        <v>0</v>
      </c>
      <c r="BI820" s="161">
        <f>((SUMIF($E$224:$E$427,$O820,BI$224:BI$427)-SUMIF($E$14:$E$217,$O820,BI$14:BI$217))*'Discount Factors'!BI$17)-BI$788</f>
        <v>0</v>
      </c>
      <c r="BJ820" s="161">
        <f>((SUMIF($E$224:$E$427,$O820,BJ$224:BJ$427)-SUMIF($E$14:$E$217,$O820,BJ$14:BJ$217))*'Discount Factors'!BJ$17)-BJ$788</f>
        <v>0</v>
      </c>
      <c r="BK820" s="161">
        <f>((SUMIF($E$224:$E$427,$O820,BK$224:BK$427)-SUMIF($E$14:$E$217,$O820,BK$14:BK$217))*'Discount Factors'!BK$17)-BK$788</f>
        <v>0</v>
      </c>
      <c r="BL820" s="161">
        <f>((SUMIF($E$224:$E$427,$O820,BL$224:BL$427)-SUMIF($E$14:$E$217,$O820,BL$14:BL$217))*'Discount Factors'!BL$17)-BL$788</f>
        <v>0</v>
      </c>
      <c r="BM820" s="161">
        <f>((SUMIF($E$224:$E$427,$O820,BM$224:BM$427)-SUMIF($E$14:$E$217,$O820,BM$14:BM$217))*'Discount Factors'!BM$17)-BM$788</f>
        <v>0</v>
      </c>
      <c r="BN820" s="161">
        <f>((SUMIF($E$224:$E$427,$O820,BN$224:BN$427)-SUMIF($E$14:$E$217,$O820,BN$14:BN$217))*'Discount Factors'!BN$17)-BN$788</f>
        <v>0</v>
      </c>
      <c r="BO820" s="161">
        <f>((SUMIF($E$224:$E$427,$O820,BO$224:BO$427)-SUMIF($E$14:$E$217,$O820,BO$14:BO$217))*'Discount Factors'!BO$17)-BO$788</f>
        <v>0</v>
      </c>
      <c r="BP820" s="161">
        <f>((SUMIF($E$224:$E$427,$O820,BP$224:BP$427)-SUMIF($E$14:$E$217,$O820,BP$14:BP$217))*'Discount Factors'!BP$17)-BP$788</f>
        <v>0</v>
      </c>
      <c r="BQ820" s="161">
        <f>((SUMIF($E$224:$E$427,$O820,BQ$224:BQ$427)-SUMIF($E$14:$E$217,$O820,BQ$14:BQ$217))*'Discount Factors'!BQ$17)-BQ$788</f>
        <v>0</v>
      </c>
      <c r="BR820" s="161">
        <f>((SUMIF($E$224:$E$427,$O820,BR$224:BR$427)-SUMIF($E$14:$E$217,$O820,BR$14:BR$217))*'Discount Factors'!BR$17)-BR$788</f>
        <v>0</v>
      </c>
      <c r="BS820" s="161">
        <f>((SUMIF($E$224:$E$427,$O820,BS$224:BS$427)-SUMIF($E$14:$E$217,$O820,BS$14:BS$217))*'Discount Factors'!BS$17)-BS$788</f>
        <v>0</v>
      </c>
      <c r="BT820" s="161">
        <f>((SUMIF($E$224:$E$427,$O820,BT$224:BT$427)-SUMIF($E$14:$E$217,$O820,BT$14:BT$217))*'Discount Factors'!BT$17)-BT$788</f>
        <v>0</v>
      </c>
      <c r="BU820" s="161">
        <f>((SUMIF($E$224:$E$427,$O820,BU$224:BU$427)-SUMIF($E$14:$E$217,$O820,BU$14:BU$217))*'Discount Factors'!BU$17)-BU$788</f>
        <v>0</v>
      </c>
      <c r="BV820" s="161">
        <f>((SUMIF($E$224:$E$427,$O820,BV$224:BV$427)-SUMIF($E$14:$E$217,$O820,BV$14:BV$217))*'Discount Factors'!BV$17)-BV$788</f>
        <v>0</v>
      </c>
      <c r="BW820" s="161">
        <f>((SUMIF($E$224:$E$427,$O820,BW$224:BW$427)-SUMIF($E$14:$E$217,$O820,BW$14:BW$217))*'Discount Factors'!BW$17)-BW$788</f>
        <v>0</v>
      </c>
      <c r="BX820" s="161">
        <f>((SUMIF($E$224:$E$427,$O820,BX$224:BX$427)-SUMIF($E$14:$E$217,$O820,BX$14:BX$217))*'Discount Factors'!BX$17)-BX$788</f>
        <v>0</v>
      </c>
      <c r="BY820" s="161">
        <f>((SUMIF($E$224:$E$427,$O820,BY$224:BY$427)-SUMIF($E$14:$E$217,$O820,BY$14:BY$217))*'Discount Factors'!BY$17)-BY$788</f>
        <v>0</v>
      </c>
      <c r="BZ820" s="161">
        <f>((SUMIF($E$224:$E$427,$O820,BZ$224:BZ$427)-SUMIF($E$14:$E$217,$O820,BZ$14:BZ$217))*'Discount Factors'!BZ$17)-BZ$788</f>
        <v>0</v>
      </c>
      <c r="CA820" s="161">
        <f>((SUMIF($E$224:$E$427,$O820,CA$224:CA$427)-SUMIF($E$14:$E$217,$O820,CA$14:CA$217))*'Discount Factors'!CA$17)-CA$788</f>
        <v>0</v>
      </c>
      <c r="CB820" s="161">
        <f>((SUMIF($E$224:$E$427,$O820,CB$224:CB$427)-SUMIF($E$14:$E$217,$O820,CB$14:CB$217))*'Discount Factors'!CB$17)-CB$788</f>
        <v>0</v>
      </c>
      <c r="CC820" s="161">
        <f>((SUMIF($E$224:$E$427,$O820,CC$224:CC$427)-SUMIF($E$14:$E$217,$O820,CC$14:CC$217))*'Discount Factors'!CC$17)-CC$788</f>
        <v>0</v>
      </c>
      <c r="CD820" s="161">
        <f>((SUMIF($E$224:$E$427,$O820,CD$224:CD$427)-SUMIF($E$14:$E$217,$O820,CD$14:CD$217))*'Discount Factors'!CD$17)-CD$788</f>
        <v>0</v>
      </c>
      <c r="CE820" s="161">
        <f>((SUMIF($E$224:$E$427,$O820,CE$224:CE$427)-SUMIF($E$14:$E$217,$O820,CE$14:CE$217))*'Discount Factors'!CE$17)-CE$788</f>
        <v>0</v>
      </c>
      <c r="CF820" s="161">
        <f>((SUMIF($E$224:$E$427,$O820,CF$224:CF$427)-SUMIF($E$14:$E$217,$O820,CF$14:CF$217))*'Discount Factors'!CF$17)-CF$788</f>
        <v>0</v>
      </c>
      <c r="CG820" s="161">
        <f>((SUMIF($E$224:$E$427,$O820,CG$224:CG$427)-SUMIF($E$14:$E$217,$O820,CG$14:CG$217))*'Discount Factors'!CG$17)-CG$788</f>
        <v>0</v>
      </c>
      <c r="CH820" s="161">
        <f>((SUMIF($E$224:$E$427,$O820,CH$224:CH$427)-SUMIF($E$14:$E$217,$O820,CH$14:CH$217))*'Discount Factors'!CH$17)-CH$788</f>
        <v>0</v>
      </c>
      <c r="CI820" s="161">
        <f>((SUMIF($E$224:$E$427,$O820,CI$224:CI$427)-SUMIF($E$14:$E$217,$O820,CI$14:CI$217))*'Discount Factors'!CI$17)-CI$788</f>
        <v>0</v>
      </c>
      <c r="CJ820" s="161">
        <f>((SUMIF($E$224:$E$427,$O820,CJ$224:CJ$427)-SUMIF($E$14:$E$217,$O820,CJ$14:CJ$217))*'Discount Factors'!CJ$17)-CJ$788</f>
        <v>0</v>
      </c>
      <c r="CK820" s="161">
        <f>((SUMIF($E$224:$E$427,$O820,CK$224:CK$427)-SUMIF($E$14:$E$217,$O820,CK$14:CK$217))*'Discount Factors'!CK$17)-CK$788</f>
        <v>0</v>
      </c>
      <c r="CL820" s="161">
        <f>((SUMIF($E$224:$E$427,$O820,CL$224:CL$427)-SUMIF($E$14:$E$217,$O820,CL$14:CL$217))*'Discount Factors'!CL$17)-CL$788</f>
        <v>0</v>
      </c>
      <c r="CM820" s="161">
        <f>((SUMIF($E$224:$E$427,$O820,CM$224:CM$427)-SUMIF($E$14:$E$217,$O820,CM$14:CM$217))*'Discount Factors'!CM$17)-CM$788</f>
        <v>0</v>
      </c>
      <c r="CN820" s="161">
        <f>((SUMIF($E$224:$E$427,$O820,CN$224:CN$427)-SUMIF($E$14:$E$217,$O820,CN$14:CN$217))*'Discount Factors'!CN$17)-CN$788</f>
        <v>0</v>
      </c>
      <c r="CO820" s="161">
        <f>((SUMIF($E$224:$E$427,$O820,CO$224:CO$427)-SUMIF($E$14:$E$217,$O820,CO$14:CO$217))*'Discount Factors'!CO$17)-CO$788</f>
        <v>0</v>
      </c>
      <c r="CP820" s="161">
        <f>((SUMIF($E$224:$E$427,$O820,CP$224:CP$427)-SUMIF($E$14:$E$217,$O820,CP$14:CP$217))*'Discount Factors'!CP$17)-CP$788</f>
        <v>0</v>
      </c>
    </row>
    <row r="821" spans="1:94" x14ac:dyDescent="0.3">
      <c r="P821" s="161"/>
      <c r="Q821" s="161"/>
      <c r="R821" s="161"/>
      <c r="S821" s="161"/>
      <c r="T821" s="161"/>
      <c r="U821" s="161"/>
      <c r="V821" s="161"/>
      <c r="W821" s="161"/>
      <c r="X821" s="161"/>
      <c r="Y821" s="161"/>
      <c r="Z821" s="161"/>
      <c r="AA821" s="161"/>
      <c r="AB821" s="161"/>
      <c r="AC821" s="161"/>
      <c r="AD821" s="161"/>
      <c r="AE821" s="161"/>
      <c r="AF821" s="161"/>
      <c r="AG821" s="161"/>
      <c r="AH821" s="161"/>
      <c r="AI821" s="161"/>
      <c r="AJ821" s="161"/>
      <c r="AK821" s="161"/>
      <c r="AL821" s="161"/>
      <c r="AM821" s="161"/>
      <c r="AN821" s="161"/>
      <c r="AO821" s="161"/>
      <c r="AP821" s="161"/>
      <c r="AQ821" s="161"/>
      <c r="AR821" s="161"/>
      <c r="AS821" s="161"/>
      <c r="AT821" s="161"/>
      <c r="AU821" s="161"/>
      <c r="AV821" s="161"/>
      <c r="AW821" s="161"/>
      <c r="AX821" s="161"/>
      <c r="AY821" s="161"/>
      <c r="AZ821" s="161"/>
      <c r="BA821" s="161"/>
      <c r="BB821" s="161"/>
      <c r="BC821" s="161"/>
      <c r="BD821" s="161"/>
      <c r="BE821" s="161"/>
      <c r="BF821" s="161"/>
      <c r="BG821" s="161"/>
      <c r="BH821" s="161"/>
      <c r="BI821" s="161"/>
      <c r="BJ821" s="161"/>
      <c r="BK821" s="161"/>
      <c r="BL821" s="161"/>
      <c r="BM821" s="161"/>
      <c r="BN821" s="161"/>
      <c r="BO821" s="161"/>
      <c r="BP821" s="161"/>
      <c r="BQ821" s="161"/>
      <c r="BR821" s="161"/>
      <c r="BS821" s="161"/>
      <c r="BT821" s="161"/>
      <c r="BU821" s="161"/>
      <c r="BV821" s="161"/>
      <c r="BW821" s="161"/>
      <c r="BX821" s="161"/>
      <c r="BY821" s="161"/>
      <c r="BZ821" s="161"/>
      <c r="CA821" s="161"/>
      <c r="CB821" s="161"/>
      <c r="CC821" s="161"/>
      <c r="CD821" s="161"/>
      <c r="CE821" s="161"/>
      <c r="CF821" s="161"/>
      <c r="CG821" s="161"/>
      <c r="CH821" s="161"/>
      <c r="CI821" s="161"/>
      <c r="CJ821" s="161"/>
      <c r="CK821" s="161"/>
      <c r="CL821" s="161"/>
      <c r="CM821" s="161"/>
      <c r="CN821" s="161"/>
      <c r="CO821" s="161"/>
      <c r="CP821" s="161"/>
    </row>
    <row r="822" spans="1:94" x14ac:dyDescent="0.3">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1"/>
      <c r="AL822" s="161"/>
      <c r="AM822" s="161"/>
      <c r="AN822" s="161"/>
      <c r="AO822" s="161"/>
      <c r="AP822" s="161"/>
      <c r="AQ822" s="161"/>
      <c r="AR822" s="161"/>
      <c r="AS822" s="161"/>
      <c r="AT822" s="161"/>
      <c r="AU822" s="161"/>
      <c r="AV822" s="161"/>
      <c r="AW822" s="161"/>
      <c r="AX822" s="161"/>
      <c r="AY822" s="161"/>
      <c r="AZ822" s="161"/>
      <c r="BA822" s="161"/>
      <c r="BB822" s="161"/>
      <c r="BC822" s="161"/>
      <c r="BD822" s="161"/>
      <c r="BE822" s="161"/>
      <c r="BF822" s="161"/>
      <c r="BG822" s="161"/>
      <c r="BH822" s="161"/>
      <c r="BI822" s="161"/>
      <c r="BJ822" s="161"/>
      <c r="BK822" s="161"/>
      <c r="BL822" s="161"/>
      <c r="BM822" s="161"/>
      <c r="BN822" s="161"/>
      <c r="BO822" s="161"/>
      <c r="BP822" s="161"/>
      <c r="BQ822" s="161"/>
      <c r="BR822" s="161"/>
      <c r="BS822" s="161"/>
      <c r="BT822" s="161"/>
      <c r="BU822" s="161"/>
      <c r="BV822" s="161"/>
      <c r="BW822" s="161"/>
      <c r="BX822" s="161"/>
      <c r="BY822" s="161"/>
      <c r="BZ822" s="161"/>
      <c r="CA822" s="161"/>
      <c r="CB822" s="161"/>
      <c r="CC822" s="161"/>
      <c r="CD822" s="161"/>
      <c r="CE822" s="161"/>
      <c r="CF822" s="161"/>
      <c r="CG822" s="161"/>
      <c r="CH822" s="161"/>
      <c r="CI822" s="161"/>
      <c r="CJ822" s="161"/>
      <c r="CK822" s="161"/>
      <c r="CL822" s="161"/>
      <c r="CM822" s="161"/>
      <c r="CN822" s="161"/>
      <c r="CO822" s="161"/>
      <c r="CP822" s="161"/>
    </row>
    <row r="823" spans="1:94" x14ac:dyDescent="0.3">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1"/>
      <c r="AL823" s="161"/>
      <c r="AM823" s="161"/>
      <c r="AN823" s="161"/>
      <c r="AO823" s="161"/>
      <c r="AP823" s="161"/>
      <c r="AQ823" s="161"/>
      <c r="AR823" s="161"/>
      <c r="AS823" s="161"/>
      <c r="AT823" s="161"/>
      <c r="AU823" s="161"/>
      <c r="AV823" s="161"/>
      <c r="AW823" s="161"/>
      <c r="AX823" s="161"/>
      <c r="AY823" s="161"/>
      <c r="AZ823" s="161"/>
      <c r="BA823" s="161"/>
      <c r="BB823" s="161"/>
      <c r="BC823" s="161"/>
      <c r="BD823" s="161"/>
      <c r="BE823" s="161"/>
      <c r="BF823" s="161"/>
      <c r="BG823" s="161"/>
      <c r="BH823" s="161"/>
      <c r="BI823" s="161"/>
      <c r="BJ823" s="161"/>
      <c r="BK823" s="161"/>
      <c r="BL823" s="161"/>
      <c r="BM823" s="161"/>
      <c r="BN823" s="161"/>
      <c r="BO823" s="161"/>
      <c r="BP823" s="161"/>
      <c r="BQ823" s="161"/>
      <c r="BR823" s="161"/>
      <c r="BS823" s="161"/>
      <c r="BT823" s="161"/>
      <c r="BU823" s="161"/>
      <c r="BV823" s="161"/>
      <c r="BW823" s="161"/>
      <c r="BX823" s="161"/>
      <c r="BY823" s="161"/>
      <c r="BZ823" s="161"/>
      <c r="CA823" s="161"/>
      <c r="CB823" s="161"/>
      <c r="CC823" s="161"/>
      <c r="CD823" s="161"/>
      <c r="CE823" s="161"/>
      <c r="CF823" s="161"/>
      <c r="CG823" s="161"/>
      <c r="CH823" s="161"/>
      <c r="CI823" s="161"/>
      <c r="CJ823" s="161"/>
      <c r="CK823" s="161"/>
      <c r="CL823" s="161"/>
      <c r="CM823" s="161"/>
      <c r="CN823" s="161"/>
      <c r="CO823" s="161"/>
      <c r="CP823" s="161"/>
    </row>
    <row r="824" spans="1:94" x14ac:dyDescent="0.3">
      <c r="O824" s="2" t="str">
        <f>Lists!$B$13</f>
        <v>Option 9</v>
      </c>
      <c r="P824" s="161">
        <f>((SUMIF($E$224:$E$427,$O824,P$224:P$427)-SUMIF($E$14:$E$217,$O824,P$14:P$217))*'Discount Factors'!P$17)-P$788</f>
        <v>0</v>
      </c>
      <c r="Q824" s="161">
        <f>((SUMIF($E$224:$E$427,$O824,Q$224:Q$427)-SUMIF($E$14:$E$217,$O824,Q$14:Q$217))*'Discount Factors'!Q$17)-Q$788</f>
        <v>0</v>
      </c>
      <c r="R824" s="161">
        <f>((SUMIF($E$224:$E$427,$O824,R$224:R$427)-SUMIF($E$14:$E$217,$O824,R$14:R$217))*'Discount Factors'!R$17)-R$788</f>
        <v>0</v>
      </c>
      <c r="S824" s="161">
        <f>((SUMIF($E$224:$E$427,$O824,S$224:S$427)-SUMIF($E$14:$E$217,$O824,S$14:S$217))*'Discount Factors'!S$17)-S$788</f>
        <v>0</v>
      </c>
      <c r="T824" s="161">
        <f>((SUMIF($E$224:$E$427,$O824,T$224:T$427)-SUMIF($E$14:$E$217,$O824,T$14:T$217))*'Discount Factors'!T$17)-T$788</f>
        <v>0</v>
      </c>
      <c r="U824" s="161">
        <f>((SUMIF($E$224:$E$427,$O824,U$224:U$427)-SUMIF($E$14:$E$217,$O824,U$14:U$217))*'Discount Factors'!U$17)-U$788</f>
        <v>0</v>
      </c>
      <c r="V824" s="161">
        <f>((SUMIF($E$224:$E$427,$O824,V$224:V$427)-SUMIF($E$14:$E$217,$O824,V$14:V$217))*'Discount Factors'!V$17)-V$788</f>
        <v>0</v>
      </c>
      <c r="W824" s="161">
        <f>((SUMIF($E$224:$E$427,$O824,W$224:W$427)-SUMIF($E$14:$E$217,$O824,W$14:W$217))*'Discount Factors'!W$17)-W$788</f>
        <v>0</v>
      </c>
      <c r="X824" s="161">
        <f>((SUMIF($E$224:$E$427,$O824,X$224:X$427)-SUMIF($E$14:$E$217,$O824,X$14:X$217))*'Discount Factors'!X$17)-X$788</f>
        <v>0</v>
      </c>
      <c r="Y824" s="161">
        <f>((SUMIF($E$224:$E$427,$O824,Y$224:Y$427)-SUMIF($E$14:$E$217,$O824,Y$14:Y$217))*'Discount Factors'!Y$17)-Y$788</f>
        <v>0</v>
      </c>
      <c r="Z824" s="161">
        <f>((SUMIF($E$224:$E$427,$O824,Z$224:Z$427)-SUMIF($E$14:$E$217,$O824,Z$14:Z$217))*'Discount Factors'!Z$17)-Z$788</f>
        <v>0</v>
      </c>
      <c r="AA824" s="161">
        <f>((SUMIF($E$224:$E$427,$O824,AA$224:AA$427)-SUMIF($E$14:$E$217,$O824,AA$14:AA$217))*'Discount Factors'!AA$17)-AA$788</f>
        <v>0</v>
      </c>
      <c r="AB824" s="161">
        <f>((SUMIF($E$224:$E$427,$O824,AB$224:AB$427)-SUMIF($E$14:$E$217,$O824,AB$14:AB$217))*'Discount Factors'!AB$17)-AB$788</f>
        <v>0</v>
      </c>
      <c r="AC824" s="161">
        <f>((SUMIF($E$224:$E$427,$O824,AC$224:AC$427)-SUMIF($E$14:$E$217,$O824,AC$14:AC$217))*'Discount Factors'!AC$17)-AC$788</f>
        <v>0</v>
      </c>
      <c r="AD824" s="161">
        <f>((SUMIF($E$224:$E$427,$O824,AD$224:AD$427)-SUMIF($E$14:$E$217,$O824,AD$14:AD$217))*'Discount Factors'!AD$17)-AD$788</f>
        <v>0</v>
      </c>
      <c r="AE824" s="161">
        <f>((SUMIF($E$224:$E$427,$O824,AE$224:AE$427)-SUMIF($E$14:$E$217,$O824,AE$14:AE$217))*'Discount Factors'!AE$17)-AE$788</f>
        <v>0</v>
      </c>
      <c r="AF824" s="161">
        <f>((SUMIF($E$224:$E$427,$O824,AF$224:AF$427)-SUMIF($E$14:$E$217,$O824,AF$14:AF$217))*'Discount Factors'!AF$17)-AF$788</f>
        <v>0</v>
      </c>
      <c r="AG824" s="161">
        <f>((SUMIF($E$224:$E$427,$O824,AG$224:AG$427)-SUMIF($E$14:$E$217,$O824,AG$14:AG$217))*'Discount Factors'!AG$17)-AG$788</f>
        <v>0</v>
      </c>
      <c r="AH824" s="161">
        <f>((SUMIF($E$224:$E$427,$O824,AH$224:AH$427)-SUMIF($E$14:$E$217,$O824,AH$14:AH$217))*'Discount Factors'!AH$17)-AH$788</f>
        <v>0</v>
      </c>
      <c r="AI824" s="161">
        <f>((SUMIF($E$224:$E$427,$O824,AI$224:AI$427)-SUMIF($E$14:$E$217,$O824,AI$14:AI$217))*'Discount Factors'!AI$17)-AI$788</f>
        <v>0</v>
      </c>
      <c r="AJ824" s="161">
        <f>((SUMIF($E$224:$E$427,$O824,AJ$224:AJ$427)-SUMIF($E$14:$E$217,$O824,AJ$14:AJ$217))*'Discount Factors'!AJ$17)-AJ$788</f>
        <v>0</v>
      </c>
      <c r="AK824" s="161">
        <f>((SUMIF($E$224:$E$427,$O824,AK$224:AK$427)-SUMIF($E$14:$E$217,$O824,AK$14:AK$217))*'Discount Factors'!AK$17)-AK$788</f>
        <v>0</v>
      </c>
      <c r="AL824" s="161">
        <f>((SUMIF($E$224:$E$427,$O824,AL$224:AL$427)-SUMIF($E$14:$E$217,$O824,AL$14:AL$217))*'Discount Factors'!AL$17)-AL$788</f>
        <v>0</v>
      </c>
      <c r="AM824" s="161">
        <f>((SUMIF($E$224:$E$427,$O824,AM$224:AM$427)-SUMIF($E$14:$E$217,$O824,AM$14:AM$217))*'Discount Factors'!AM$17)-AM$788</f>
        <v>0</v>
      </c>
      <c r="AN824" s="161">
        <f>((SUMIF($E$224:$E$427,$O824,AN$224:AN$427)-SUMIF($E$14:$E$217,$O824,AN$14:AN$217))*'Discount Factors'!AN$17)-AN$788</f>
        <v>0</v>
      </c>
      <c r="AO824" s="161">
        <f>((SUMIF($E$224:$E$427,$O824,AO$224:AO$427)-SUMIF($E$14:$E$217,$O824,AO$14:AO$217))*'Discount Factors'!AO$17)-AO$788</f>
        <v>0</v>
      </c>
      <c r="AP824" s="161">
        <f>((SUMIF($E$224:$E$427,$O824,AP$224:AP$427)-SUMIF($E$14:$E$217,$O824,AP$14:AP$217))*'Discount Factors'!AP$17)-AP$788</f>
        <v>0</v>
      </c>
      <c r="AQ824" s="161">
        <f>((SUMIF($E$224:$E$427,$O824,AQ$224:AQ$427)-SUMIF($E$14:$E$217,$O824,AQ$14:AQ$217))*'Discount Factors'!AQ$17)-AQ$788</f>
        <v>0</v>
      </c>
      <c r="AR824" s="161">
        <f>((SUMIF($E$224:$E$427,$O824,AR$224:AR$427)-SUMIF($E$14:$E$217,$O824,AR$14:AR$217))*'Discount Factors'!AR$17)-AR$788</f>
        <v>0</v>
      </c>
      <c r="AS824" s="161">
        <f>((SUMIF($E$224:$E$427,$O824,AS$224:AS$427)-SUMIF($E$14:$E$217,$O824,AS$14:AS$217))*'Discount Factors'!AS$17)-AS$788</f>
        <v>0</v>
      </c>
      <c r="AT824" s="161">
        <f>((SUMIF($E$224:$E$427,$O824,AT$224:AT$427)-SUMIF($E$14:$E$217,$O824,AT$14:AT$217))*'Discount Factors'!AT$17)-AT$788</f>
        <v>0</v>
      </c>
      <c r="AU824" s="161">
        <f>((SUMIF($E$224:$E$427,$O824,AU$224:AU$427)-SUMIF($E$14:$E$217,$O824,AU$14:AU$217))*'Discount Factors'!AU$17)-AU$788</f>
        <v>0</v>
      </c>
      <c r="AV824" s="161">
        <f>((SUMIF($E$224:$E$427,$O824,AV$224:AV$427)-SUMIF($E$14:$E$217,$O824,AV$14:AV$217))*'Discount Factors'!AV$17)-AV$788</f>
        <v>0</v>
      </c>
      <c r="AW824" s="161">
        <f>((SUMIF($E$224:$E$427,$O824,AW$224:AW$427)-SUMIF($E$14:$E$217,$O824,AW$14:AW$217))*'Discount Factors'!AW$17)-AW$788</f>
        <v>0</v>
      </c>
      <c r="AX824" s="161">
        <f>((SUMIF($E$224:$E$427,$O824,AX$224:AX$427)-SUMIF($E$14:$E$217,$O824,AX$14:AX$217))*'Discount Factors'!AX$17)-AX$788</f>
        <v>0</v>
      </c>
      <c r="AY824" s="161">
        <f>((SUMIF($E$224:$E$427,$O824,AY$224:AY$427)-SUMIF($E$14:$E$217,$O824,AY$14:AY$217))*'Discount Factors'!AY$17)-AY$788</f>
        <v>0</v>
      </c>
      <c r="AZ824" s="161">
        <f>((SUMIF($E$224:$E$427,$O824,AZ$224:AZ$427)-SUMIF($E$14:$E$217,$O824,AZ$14:AZ$217))*'Discount Factors'!AZ$17)-AZ$788</f>
        <v>0</v>
      </c>
      <c r="BA824" s="161">
        <f>((SUMIF($E$224:$E$427,$O824,BA$224:BA$427)-SUMIF($E$14:$E$217,$O824,BA$14:BA$217))*'Discount Factors'!BA$17)-BA$788</f>
        <v>0</v>
      </c>
      <c r="BB824" s="161">
        <f>((SUMIF($E$224:$E$427,$O824,BB$224:BB$427)-SUMIF($E$14:$E$217,$O824,BB$14:BB$217))*'Discount Factors'!BB$17)-BB$788</f>
        <v>0</v>
      </c>
      <c r="BC824" s="161">
        <f>((SUMIF($E$224:$E$427,$O824,BC$224:BC$427)-SUMIF($E$14:$E$217,$O824,BC$14:BC$217))*'Discount Factors'!BC$17)-BC$788</f>
        <v>0</v>
      </c>
      <c r="BD824" s="161">
        <f>((SUMIF($E$224:$E$427,$O824,BD$224:BD$427)-SUMIF($E$14:$E$217,$O824,BD$14:BD$217))*'Discount Factors'!BD$17)-BD$788</f>
        <v>0</v>
      </c>
      <c r="BE824" s="161">
        <f>((SUMIF($E$224:$E$427,$O824,BE$224:BE$427)-SUMIF($E$14:$E$217,$O824,BE$14:BE$217))*'Discount Factors'!BE$17)-BE$788</f>
        <v>0</v>
      </c>
      <c r="BF824" s="161">
        <f>((SUMIF($E$224:$E$427,$O824,BF$224:BF$427)-SUMIF($E$14:$E$217,$O824,BF$14:BF$217))*'Discount Factors'!BF$17)-BF$788</f>
        <v>0</v>
      </c>
      <c r="BG824" s="161">
        <f>((SUMIF($E$224:$E$427,$O824,BG$224:BG$427)-SUMIF($E$14:$E$217,$O824,BG$14:BG$217))*'Discount Factors'!BG$17)-BG$788</f>
        <v>0</v>
      </c>
      <c r="BH824" s="161">
        <f>((SUMIF($E$224:$E$427,$O824,BH$224:BH$427)-SUMIF($E$14:$E$217,$O824,BH$14:BH$217))*'Discount Factors'!BH$17)-BH$788</f>
        <v>0</v>
      </c>
      <c r="BI824" s="161">
        <f>((SUMIF($E$224:$E$427,$O824,BI$224:BI$427)-SUMIF($E$14:$E$217,$O824,BI$14:BI$217))*'Discount Factors'!BI$17)-BI$788</f>
        <v>0</v>
      </c>
      <c r="BJ824" s="161">
        <f>((SUMIF($E$224:$E$427,$O824,BJ$224:BJ$427)-SUMIF($E$14:$E$217,$O824,BJ$14:BJ$217))*'Discount Factors'!BJ$17)-BJ$788</f>
        <v>0</v>
      </c>
      <c r="BK824" s="161">
        <f>((SUMIF($E$224:$E$427,$O824,BK$224:BK$427)-SUMIF($E$14:$E$217,$O824,BK$14:BK$217))*'Discount Factors'!BK$17)-BK$788</f>
        <v>0</v>
      </c>
      <c r="BL824" s="161">
        <f>((SUMIF($E$224:$E$427,$O824,BL$224:BL$427)-SUMIF($E$14:$E$217,$O824,BL$14:BL$217))*'Discount Factors'!BL$17)-BL$788</f>
        <v>0</v>
      </c>
      <c r="BM824" s="161">
        <f>((SUMIF($E$224:$E$427,$O824,BM$224:BM$427)-SUMIF($E$14:$E$217,$O824,BM$14:BM$217))*'Discount Factors'!BM$17)-BM$788</f>
        <v>0</v>
      </c>
      <c r="BN824" s="161">
        <f>((SUMIF($E$224:$E$427,$O824,BN$224:BN$427)-SUMIF($E$14:$E$217,$O824,BN$14:BN$217))*'Discount Factors'!BN$17)-BN$788</f>
        <v>0</v>
      </c>
      <c r="BO824" s="161">
        <f>((SUMIF($E$224:$E$427,$O824,BO$224:BO$427)-SUMIF($E$14:$E$217,$O824,BO$14:BO$217))*'Discount Factors'!BO$17)-BO$788</f>
        <v>0</v>
      </c>
      <c r="BP824" s="161">
        <f>((SUMIF($E$224:$E$427,$O824,BP$224:BP$427)-SUMIF($E$14:$E$217,$O824,BP$14:BP$217))*'Discount Factors'!BP$17)-BP$788</f>
        <v>0</v>
      </c>
      <c r="BQ824" s="161">
        <f>((SUMIF($E$224:$E$427,$O824,BQ$224:BQ$427)-SUMIF($E$14:$E$217,$O824,BQ$14:BQ$217))*'Discount Factors'!BQ$17)-BQ$788</f>
        <v>0</v>
      </c>
      <c r="BR824" s="161">
        <f>((SUMIF($E$224:$E$427,$O824,BR$224:BR$427)-SUMIF($E$14:$E$217,$O824,BR$14:BR$217))*'Discount Factors'!BR$17)-BR$788</f>
        <v>0</v>
      </c>
      <c r="BS824" s="161">
        <f>((SUMIF($E$224:$E$427,$O824,BS$224:BS$427)-SUMIF($E$14:$E$217,$O824,BS$14:BS$217))*'Discount Factors'!BS$17)-BS$788</f>
        <v>0</v>
      </c>
      <c r="BT824" s="161">
        <f>((SUMIF($E$224:$E$427,$O824,BT$224:BT$427)-SUMIF($E$14:$E$217,$O824,BT$14:BT$217))*'Discount Factors'!BT$17)-BT$788</f>
        <v>0</v>
      </c>
      <c r="BU824" s="161">
        <f>((SUMIF($E$224:$E$427,$O824,BU$224:BU$427)-SUMIF($E$14:$E$217,$O824,BU$14:BU$217))*'Discount Factors'!BU$17)-BU$788</f>
        <v>0</v>
      </c>
      <c r="BV824" s="161">
        <f>((SUMIF($E$224:$E$427,$O824,BV$224:BV$427)-SUMIF($E$14:$E$217,$O824,BV$14:BV$217))*'Discount Factors'!BV$17)-BV$788</f>
        <v>0</v>
      </c>
      <c r="BW824" s="161">
        <f>((SUMIF($E$224:$E$427,$O824,BW$224:BW$427)-SUMIF($E$14:$E$217,$O824,BW$14:BW$217))*'Discount Factors'!BW$17)-BW$788</f>
        <v>0</v>
      </c>
      <c r="BX824" s="161">
        <f>((SUMIF($E$224:$E$427,$O824,BX$224:BX$427)-SUMIF($E$14:$E$217,$O824,BX$14:BX$217))*'Discount Factors'!BX$17)-BX$788</f>
        <v>0</v>
      </c>
      <c r="BY824" s="161">
        <f>((SUMIF($E$224:$E$427,$O824,BY$224:BY$427)-SUMIF($E$14:$E$217,$O824,BY$14:BY$217))*'Discount Factors'!BY$17)-BY$788</f>
        <v>0</v>
      </c>
      <c r="BZ824" s="161">
        <f>((SUMIF($E$224:$E$427,$O824,BZ$224:BZ$427)-SUMIF($E$14:$E$217,$O824,BZ$14:BZ$217))*'Discount Factors'!BZ$17)-BZ$788</f>
        <v>0</v>
      </c>
      <c r="CA824" s="161">
        <f>((SUMIF($E$224:$E$427,$O824,CA$224:CA$427)-SUMIF($E$14:$E$217,$O824,CA$14:CA$217))*'Discount Factors'!CA$17)-CA$788</f>
        <v>0</v>
      </c>
      <c r="CB824" s="161">
        <f>((SUMIF($E$224:$E$427,$O824,CB$224:CB$427)-SUMIF($E$14:$E$217,$O824,CB$14:CB$217))*'Discount Factors'!CB$17)-CB$788</f>
        <v>0</v>
      </c>
      <c r="CC824" s="161">
        <f>((SUMIF($E$224:$E$427,$O824,CC$224:CC$427)-SUMIF($E$14:$E$217,$O824,CC$14:CC$217))*'Discount Factors'!CC$17)-CC$788</f>
        <v>0</v>
      </c>
      <c r="CD824" s="161">
        <f>((SUMIF($E$224:$E$427,$O824,CD$224:CD$427)-SUMIF($E$14:$E$217,$O824,CD$14:CD$217))*'Discount Factors'!CD$17)-CD$788</f>
        <v>0</v>
      </c>
      <c r="CE824" s="161">
        <f>((SUMIF($E$224:$E$427,$O824,CE$224:CE$427)-SUMIF($E$14:$E$217,$O824,CE$14:CE$217))*'Discount Factors'!CE$17)-CE$788</f>
        <v>0</v>
      </c>
      <c r="CF824" s="161">
        <f>((SUMIF($E$224:$E$427,$O824,CF$224:CF$427)-SUMIF($E$14:$E$217,$O824,CF$14:CF$217))*'Discount Factors'!CF$17)-CF$788</f>
        <v>0</v>
      </c>
      <c r="CG824" s="161">
        <f>((SUMIF($E$224:$E$427,$O824,CG$224:CG$427)-SUMIF($E$14:$E$217,$O824,CG$14:CG$217))*'Discount Factors'!CG$17)-CG$788</f>
        <v>0</v>
      </c>
      <c r="CH824" s="161">
        <f>((SUMIF($E$224:$E$427,$O824,CH$224:CH$427)-SUMIF($E$14:$E$217,$O824,CH$14:CH$217))*'Discount Factors'!CH$17)-CH$788</f>
        <v>0</v>
      </c>
      <c r="CI824" s="161">
        <f>((SUMIF($E$224:$E$427,$O824,CI$224:CI$427)-SUMIF($E$14:$E$217,$O824,CI$14:CI$217))*'Discount Factors'!CI$17)-CI$788</f>
        <v>0</v>
      </c>
      <c r="CJ824" s="161">
        <f>((SUMIF($E$224:$E$427,$O824,CJ$224:CJ$427)-SUMIF($E$14:$E$217,$O824,CJ$14:CJ$217))*'Discount Factors'!CJ$17)-CJ$788</f>
        <v>0</v>
      </c>
      <c r="CK824" s="161">
        <f>((SUMIF($E$224:$E$427,$O824,CK$224:CK$427)-SUMIF($E$14:$E$217,$O824,CK$14:CK$217))*'Discount Factors'!CK$17)-CK$788</f>
        <v>0</v>
      </c>
      <c r="CL824" s="161">
        <f>((SUMIF($E$224:$E$427,$O824,CL$224:CL$427)-SUMIF($E$14:$E$217,$O824,CL$14:CL$217))*'Discount Factors'!CL$17)-CL$788</f>
        <v>0</v>
      </c>
      <c r="CM824" s="161">
        <f>((SUMIF($E$224:$E$427,$O824,CM$224:CM$427)-SUMIF($E$14:$E$217,$O824,CM$14:CM$217))*'Discount Factors'!CM$17)-CM$788</f>
        <v>0</v>
      </c>
      <c r="CN824" s="161">
        <f>((SUMIF($E$224:$E$427,$O824,CN$224:CN$427)-SUMIF($E$14:$E$217,$O824,CN$14:CN$217))*'Discount Factors'!CN$17)-CN$788</f>
        <v>0</v>
      </c>
      <c r="CO824" s="161">
        <f>((SUMIF($E$224:$E$427,$O824,CO$224:CO$427)-SUMIF($E$14:$E$217,$O824,CO$14:CO$217))*'Discount Factors'!CO$17)-CO$788</f>
        <v>0</v>
      </c>
      <c r="CP824" s="161">
        <f>((SUMIF($E$224:$E$427,$O824,CP$224:CP$427)-SUMIF($E$14:$E$217,$O824,CP$14:CP$217))*'Discount Factors'!CP$17)-CP$788</f>
        <v>0</v>
      </c>
    </row>
    <row r="825" spans="1:94" x14ac:dyDescent="0.3">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s="161"/>
      <c r="AS825" s="161"/>
      <c r="AT825" s="161"/>
      <c r="AU825" s="161"/>
      <c r="AV825" s="161"/>
      <c r="AW825" s="161"/>
      <c r="AX825" s="161"/>
      <c r="AY825" s="161"/>
      <c r="AZ825" s="161"/>
      <c r="BA825" s="161"/>
      <c r="BB825" s="161"/>
      <c r="BC825" s="161"/>
      <c r="BD825" s="161"/>
      <c r="BE825" s="161"/>
      <c r="BF825" s="161"/>
      <c r="BG825" s="161"/>
      <c r="BH825" s="161"/>
      <c r="BI825" s="161"/>
      <c r="BJ825" s="161"/>
      <c r="BK825" s="161"/>
      <c r="BL825" s="161"/>
      <c r="BM825" s="161"/>
      <c r="BN825" s="161"/>
      <c r="BO825" s="161"/>
      <c r="BP825" s="161"/>
      <c r="BQ825" s="161"/>
      <c r="BR825" s="161"/>
      <c r="BS825" s="161"/>
      <c r="BT825" s="161"/>
      <c r="BU825" s="161"/>
      <c r="BV825" s="161"/>
      <c r="BW825" s="161"/>
      <c r="BX825" s="161"/>
      <c r="BY825" s="161"/>
      <c r="BZ825" s="161"/>
      <c r="CA825" s="161"/>
      <c r="CB825" s="161"/>
      <c r="CC825" s="161"/>
      <c r="CD825" s="161"/>
      <c r="CE825" s="161"/>
      <c r="CF825" s="161"/>
      <c r="CG825" s="161"/>
      <c r="CH825" s="161"/>
      <c r="CI825" s="161"/>
      <c r="CJ825" s="161"/>
      <c r="CK825" s="161"/>
      <c r="CL825" s="161"/>
      <c r="CM825" s="161"/>
      <c r="CN825" s="161"/>
      <c r="CO825" s="161"/>
      <c r="CP825" s="161"/>
    </row>
    <row r="826" spans="1:94" x14ac:dyDescent="0.3">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s="161"/>
      <c r="AS826" s="161"/>
      <c r="AT826" s="161"/>
      <c r="AU826" s="161"/>
      <c r="AV826" s="161"/>
      <c r="AW826" s="161"/>
      <c r="AX826" s="161"/>
      <c r="AY826" s="161"/>
      <c r="AZ826" s="161"/>
      <c r="BA826" s="161"/>
      <c r="BB826" s="161"/>
      <c r="BC826" s="161"/>
      <c r="BD826" s="161"/>
      <c r="BE826" s="161"/>
      <c r="BF826" s="161"/>
      <c r="BG826" s="161"/>
      <c r="BH826" s="161"/>
      <c r="BI826" s="161"/>
      <c r="BJ826" s="161"/>
      <c r="BK826" s="161"/>
      <c r="BL826" s="161"/>
      <c r="BM826" s="161"/>
      <c r="BN826" s="161"/>
      <c r="BO826" s="161"/>
      <c r="BP826" s="161"/>
      <c r="BQ826" s="161"/>
      <c r="BR826" s="161"/>
      <c r="BS826" s="161"/>
      <c r="BT826" s="161"/>
      <c r="BU826" s="161"/>
      <c r="BV826" s="161"/>
      <c r="BW826" s="161"/>
      <c r="BX826" s="161"/>
      <c r="BY826" s="161"/>
      <c r="BZ826" s="161"/>
      <c r="CA826" s="161"/>
      <c r="CB826" s="161"/>
      <c r="CC826" s="161"/>
      <c r="CD826" s="161"/>
      <c r="CE826" s="161"/>
      <c r="CF826" s="161"/>
      <c r="CG826" s="161"/>
      <c r="CH826" s="161"/>
      <c r="CI826" s="161"/>
      <c r="CJ826" s="161"/>
      <c r="CK826" s="161"/>
      <c r="CL826" s="161"/>
      <c r="CM826" s="161"/>
      <c r="CN826" s="161"/>
      <c r="CO826" s="161"/>
      <c r="CP826" s="161"/>
    </row>
    <row r="827" spans="1:94" x14ac:dyDescent="0.3">
      <c r="P827" s="161"/>
      <c r="Q827" s="161"/>
      <c r="R827" s="161"/>
      <c r="S827" s="161"/>
      <c r="T827" s="161"/>
      <c r="U827" s="161"/>
      <c r="V827" s="161"/>
      <c r="W827" s="161"/>
      <c r="X827" s="161"/>
      <c r="Y827" s="161"/>
      <c r="Z827" s="161"/>
      <c r="AA827" s="161"/>
      <c r="AB827" s="161"/>
      <c r="AC827" s="161"/>
      <c r="AD827" s="161"/>
      <c r="AE827" s="161"/>
      <c r="AF827" s="161"/>
      <c r="AG827" s="161"/>
      <c r="AH827" s="161"/>
      <c r="AI827" s="161"/>
      <c r="AJ827" s="161"/>
      <c r="AK827" s="161"/>
      <c r="AL827" s="161"/>
      <c r="AM827" s="161"/>
      <c r="AN827" s="161"/>
      <c r="AO827" s="161"/>
      <c r="AP827" s="161"/>
      <c r="AQ827" s="161"/>
      <c r="AR827" s="161"/>
      <c r="AS827" s="161"/>
      <c r="AT827" s="161"/>
      <c r="AU827" s="161"/>
      <c r="AV827" s="161"/>
      <c r="AW827" s="161"/>
      <c r="AX827" s="161"/>
      <c r="AY827" s="161"/>
      <c r="AZ827" s="161"/>
      <c r="BA827" s="161"/>
      <c r="BB827" s="161"/>
      <c r="BC827" s="161"/>
      <c r="BD827" s="161"/>
      <c r="BE827" s="161"/>
      <c r="BF827" s="161"/>
      <c r="BG827" s="161"/>
      <c r="BH827" s="161"/>
      <c r="BI827" s="161"/>
      <c r="BJ827" s="161"/>
      <c r="BK827" s="161"/>
      <c r="BL827" s="161"/>
      <c r="BM827" s="161"/>
      <c r="BN827" s="161"/>
      <c r="BO827" s="161"/>
      <c r="BP827" s="161"/>
      <c r="BQ827" s="161"/>
      <c r="BR827" s="161"/>
      <c r="BS827" s="161"/>
      <c r="BT827" s="161"/>
      <c r="BU827" s="161"/>
      <c r="BV827" s="161"/>
      <c r="BW827" s="161"/>
      <c r="BX827" s="161"/>
      <c r="BY827" s="161"/>
      <c r="BZ827" s="161"/>
      <c r="CA827" s="161"/>
      <c r="CB827" s="161"/>
      <c r="CC827" s="161"/>
      <c r="CD827" s="161"/>
      <c r="CE827" s="161"/>
      <c r="CF827" s="161"/>
      <c r="CG827" s="161"/>
      <c r="CH827" s="161"/>
      <c r="CI827" s="161"/>
      <c r="CJ827" s="161"/>
      <c r="CK827" s="161"/>
      <c r="CL827" s="161"/>
      <c r="CM827" s="161"/>
      <c r="CN827" s="161"/>
      <c r="CO827" s="161"/>
      <c r="CP827" s="161"/>
    </row>
    <row r="828" spans="1:94" x14ac:dyDescent="0.3">
      <c r="O828" s="2" t="str">
        <f>Lists!$B$14</f>
        <v>Option 10</v>
      </c>
      <c r="P828" s="161">
        <f>((SUMIF($E$224:$E$427,$O828,P$224:P$427)-SUMIF($E$14:$E$217,$O828,P$14:P$217))*'Discount Factors'!P$17)-P$788</f>
        <v>0</v>
      </c>
      <c r="Q828" s="161">
        <f>((SUMIF($E$224:$E$427,$O828,Q$224:Q$427)-SUMIF($E$14:$E$217,$O828,Q$14:Q$217))*'Discount Factors'!Q$17)-Q$788</f>
        <v>0</v>
      </c>
      <c r="R828" s="161">
        <f>((SUMIF($E$224:$E$427,$O828,R$224:R$427)-SUMIF($E$14:$E$217,$O828,R$14:R$217))*'Discount Factors'!R$17)-R$788</f>
        <v>0</v>
      </c>
      <c r="S828" s="161">
        <f>((SUMIF($E$224:$E$427,$O828,S$224:S$427)-SUMIF($E$14:$E$217,$O828,S$14:S$217))*'Discount Factors'!S$17)-S$788</f>
        <v>0</v>
      </c>
      <c r="T828" s="161">
        <f>((SUMIF($E$224:$E$427,$O828,T$224:T$427)-SUMIF($E$14:$E$217,$O828,T$14:T$217))*'Discount Factors'!T$17)-T$788</f>
        <v>0</v>
      </c>
      <c r="U828" s="161">
        <f>((SUMIF($E$224:$E$427,$O828,U$224:U$427)-SUMIF($E$14:$E$217,$O828,U$14:U$217))*'Discount Factors'!U$17)-U$788</f>
        <v>0</v>
      </c>
      <c r="V828" s="161">
        <f>((SUMIF($E$224:$E$427,$O828,V$224:V$427)-SUMIF($E$14:$E$217,$O828,V$14:V$217))*'Discount Factors'!V$17)-V$788</f>
        <v>0</v>
      </c>
      <c r="W828" s="161">
        <f>((SUMIF($E$224:$E$427,$O828,W$224:W$427)-SUMIF($E$14:$E$217,$O828,W$14:W$217))*'Discount Factors'!W$17)-W$788</f>
        <v>0</v>
      </c>
      <c r="X828" s="161">
        <f>((SUMIF($E$224:$E$427,$O828,X$224:X$427)-SUMIF($E$14:$E$217,$O828,X$14:X$217))*'Discount Factors'!X$17)-X$788</f>
        <v>0</v>
      </c>
      <c r="Y828" s="161">
        <f>((SUMIF($E$224:$E$427,$O828,Y$224:Y$427)-SUMIF($E$14:$E$217,$O828,Y$14:Y$217))*'Discount Factors'!Y$17)-Y$788</f>
        <v>0</v>
      </c>
      <c r="Z828" s="161">
        <f>((SUMIF($E$224:$E$427,$O828,Z$224:Z$427)-SUMIF($E$14:$E$217,$O828,Z$14:Z$217))*'Discount Factors'!Z$17)-Z$788</f>
        <v>0</v>
      </c>
      <c r="AA828" s="161">
        <f>((SUMIF($E$224:$E$427,$O828,AA$224:AA$427)-SUMIF($E$14:$E$217,$O828,AA$14:AA$217))*'Discount Factors'!AA$17)-AA$788</f>
        <v>0</v>
      </c>
      <c r="AB828" s="161">
        <f>((SUMIF($E$224:$E$427,$O828,AB$224:AB$427)-SUMIF($E$14:$E$217,$O828,AB$14:AB$217))*'Discount Factors'!AB$17)-AB$788</f>
        <v>0</v>
      </c>
      <c r="AC828" s="161">
        <f>((SUMIF($E$224:$E$427,$O828,AC$224:AC$427)-SUMIF($E$14:$E$217,$O828,AC$14:AC$217))*'Discount Factors'!AC$17)-AC$788</f>
        <v>0</v>
      </c>
      <c r="AD828" s="161">
        <f>((SUMIF($E$224:$E$427,$O828,AD$224:AD$427)-SUMIF($E$14:$E$217,$O828,AD$14:AD$217))*'Discount Factors'!AD$17)-AD$788</f>
        <v>0</v>
      </c>
      <c r="AE828" s="161">
        <f>((SUMIF($E$224:$E$427,$O828,AE$224:AE$427)-SUMIF($E$14:$E$217,$O828,AE$14:AE$217))*'Discount Factors'!AE$17)-AE$788</f>
        <v>0</v>
      </c>
      <c r="AF828" s="161">
        <f>((SUMIF($E$224:$E$427,$O828,AF$224:AF$427)-SUMIF($E$14:$E$217,$O828,AF$14:AF$217))*'Discount Factors'!AF$17)-AF$788</f>
        <v>0</v>
      </c>
      <c r="AG828" s="161">
        <f>((SUMIF($E$224:$E$427,$O828,AG$224:AG$427)-SUMIF($E$14:$E$217,$O828,AG$14:AG$217))*'Discount Factors'!AG$17)-AG$788</f>
        <v>0</v>
      </c>
      <c r="AH828" s="161">
        <f>((SUMIF($E$224:$E$427,$O828,AH$224:AH$427)-SUMIF($E$14:$E$217,$O828,AH$14:AH$217))*'Discount Factors'!AH$17)-AH$788</f>
        <v>0</v>
      </c>
      <c r="AI828" s="161">
        <f>((SUMIF($E$224:$E$427,$O828,AI$224:AI$427)-SUMIF($E$14:$E$217,$O828,AI$14:AI$217))*'Discount Factors'!AI$17)-AI$788</f>
        <v>0</v>
      </c>
      <c r="AJ828" s="161">
        <f>((SUMIF($E$224:$E$427,$O828,AJ$224:AJ$427)-SUMIF($E$14:$E$217,$O828,AJ$14:AJ$217))*'Discount Factors'!AJ$17)-AJ$788</f>
        <v>0</v>
      </c>
      <c r="AK828" s="161">
        <f>((SUMIF($E$224:$E$427,$O828,AK$224:AK$427)-SUMIF($E$14:$E$217,$O828,AK$14:AK$217))*'Discount Factors'!AK$17)-AK$788</f>
        <v>0</v>
      </c>
      <c r="AL828" s="161">
        <f>((SUMIF($E$224:$E$427,$O828,AL$224:AL$427)-SUMIF($E$14:$E$217,$O828,AL$14:AL$217))*'Discount Factors'!AL$17)-AL$788</f>
        <v>0</v>
      </c>
      <c r="AM828" s="161">
        <f>((SUMIF($E$224:$E$427,$O828,AM$224:AM$427)-SUMIF($E$14:$E$217,$O828,AM$14:AM$217))*'Discount Factors'!AM$17)-AM$788</f>
        <v>0</v>
      </c>
      <c r="AN828" s="161">
        <f>((SUMIF($E$224:$E$427,$O828,AN$224:AN$427)-SUMIF($E$14:$E$217,$O828,AN$14:AN$217))*'Discount Factors'!AN$17)-AN$788</f>
        <v>0</v>
      </c>
      <c r="AO828" s="161">
        <f>((SUMIF($E$224:$E$427,$O828,AO$224:AO$427)-SUMIF($E$14:$E$217,$O828,AO$14:AO$217))*'Discount Factors'!AO$17)-AO$788</f>
        <v>0</v>
      </c>
      <c r="AP828" s="161">
        <f>((SUMIF($E$224:$E$427,$O828,AP$224:AP$427)-SUMIF($E$14:$E$217,$O828,AP$14:AP$217))*'Discount Factors'!AP$17)-AP$788</f>
        <v>0</v>
      </c>
      <c r="AQ828" s="161">
        <f>((SUMIF($E$224:$E$427,$O828,AQ$224:AQ$427)-SUMIF($E$14:$E$217,$O828,AQ$14:AQ$217))*'Discount Factors'!AQ$17)-AQ$788</f>
        <v>0</v>
      </c>
      <c r="AR828" s="161">
        <f>((SUMIF($E$224:$E$427,$O828,AR$224:AR$427)-SUMIF($E$14:$E$217,$O828,AR$14:AR$217))*'Discount Factors'!AR$17)-AR$788</f>
        <v>0</v>
      </c>
      <c r="AS828" s="161">
        <f>((SUMIF($E$224:$E$427,$O828,AS$224:AS$427)-SUMIF($E$14:$E$217,$O828,AS$14:AS$217))*'Discount Factors'!AS$17)-AS$788</f>
        <v>0</v>
      </c>
      <c r="AT828" s="161">
        <f>((SUMIF($E$224:$E$427,$O828,AT$224:AT$427)-SUMIF($E$14:$E$217,$O828,AT$14:AT$217))*'Discount Factors'!AT$17)-AT$788</f>
        <v>0</v>
      </c>
      <c r="AU828" s="161">
        <f>((SUMIF($E$224:$E$427,$O828,AU$224:AU$427)-SUMIF($E$14:$E$217,$O828,AU$14:AU$217))*'Discount Factors'!AU$17)-AU$788</f>
        <v>0</v>
      </c>
      <c r="AV828" s="161">
        <f>((SUMIF($E$224:$E$427,$O828,AV$224:AV$427)-SUMIF($E$14:$E$217,$O828,AV$14:AV$217))*'Discount Factors'!AV$17)-AV$788</f>
        <v>0</v>
      </c>
      <c r="AW828" s="161">
        <f>((SUMIF($E$224:$E$427,$O828,AW$224:AW$427)-SUMIF($E$14:$E$217,$O828,AW$14:AW$217))*'Discount Factors'!AW$17)-AW$788</f>
        <v>0</v>
      </c>
      <c r="AX828" s="161">
        <f>((SUMIF($E$224:$E$427,$O828,AX$224:AX$427)-SUMIF($E$14:$E$217,$O828,AX$14:AX$217))*'Discount Factors'!AX$17)-AX$788</f>
        <v>0</v>
      </c>
      <c r="AY828" s="161">
        <f>((SUMIF($E$224:$E$427,$O828,AY$224:AY$427)-SUMIF($E$14:$E$217,$O828,AY$14:AY$217))*'Discount Factors'!AY$17)-AY$788</f>
        <v>0</v>
      </c>
      <c r="AZ828" s="161">
        <f>((SUMIF($E$224:$E$427,$O828,AZ$224:AZ$427)-SUMIF($E$14:$E$217,$O828,AZ$14:AZ$217))*'Discount Factors'!AZ$17)-AZ$788</f>
        <v>0</v>
      </c>
      <c r="BA828" s="161">
        <f>((SUMIF($E$224:$E$427,$O828,BA$224:BA$427)-SUMIF($E$14:$E$217,$O828,BA$14:BA$217))*'Discount Factors'!BA$17)-BA$788</f>
        <v>0</v>
      </c>
      <c r="BB828" s="161">
        <f>((SUMIF($E$224:$E$427,$O828,BB$224:BB$427)-SUMIF($E$14:$E$217,$O828,BB$14:BB$217))*'Discount Factors'!BB$17)-BB$788</f>
        <v>0</v>
      </c>
      <c r="BC828" s="161">
        <f>((SUMIF($E$224:$E$427,$O828,BC$224:BC$427)-SUMIF($E$14:$E$217,$O828,BC$14:BC$217))*'Discount Factors'!BC$17)-BC$788</f>
        <v>0</v>
      </c>
      <c r="BD828" s="161">
        <f>((SUMIF($E$224:$E$427,$O828,BD$224:BD$427)-SUMIF($E$14:$E$217,$O828,BD$14:BD$217))*'Discount Factors'!BD$17)-BD$788</f>
        <v>0</v>
      </c>
      <c r="BE828" s="161">
        <f>((SUMIF($E$224:$E$427,$O828,BE$224:BE$427)-SUMIF($E$14:$E$217,$O828,BE$14:BE$217))*'Discount Factors'!BE$17)-BE$788</f>
        <v>0</v>
      </c>
      <c r="BF828" s="161">
        <f>((SUMIF($E$224:$E$427,$O828,BF$224:BF$427)-SUMIF($E$14:$E$217,$O828,BF$14:BF$217))*'Discount Factors'!BF$17)-BF$788</f>
        <v>0</v>
      </c>
      <c r="BG828" s="161">
        <f>((SUMIF($E$224:$E$427,$O828,BG$224:BG$427)-SUMIF($E$14:$E$217,$O828,BG$14:BG$217))*'Discount Factors'!BG$17)-BG$788</f>
        <v>0</v>
      </c>
      <c r="BH828" s="161">
        <f>((SUMIF($E$224:$E$427,$O828,BH$224:BH$427)-SUMIF($E$14:$E$217,$O828,BH$14:BH$217))*'Discount Factors'!BH$17)-BH$788</f>
        <v>0</v>
      </c>
      <c r="BI828" s="161">
        <f>((SUMIF($E$224:$E$427,$O828,BI$224:BI$427)-SUMIF($E$14:$E$217,$O828,BI$14:BI$217))*'Discount Factors'!BI$17)-BI$788</f>
        <v>0</v>
      </c>
      <c r="BJ828" s="161">
        <f>((SUMIF($E$224:$E$427,$O828,BJ$224:BJ$427)-SUMIF($E$14:$E$217,$O828,BJ$14:BJ$217))*'Discount Factors'!BJ$17)-BJ$788</f>
        <v>0</v>
      </c>
      <c r="BK828" s="161">
        <f>((SUMIF($E$224:$E$427,$O828,BK$224:BK$427)-SUMIF($E$14:$E$217,$O828,BK$14:BK$217))*'Discount Factors'!BK$17)-BK$788</f>
        <v>0</v>
      </c>
      <c r="BL828" s="161">
        <f>((SUMIF($E$224:$E$427,$O828,BL$224:BL$427)-SUMIF($E$14:$E$217,$O828,BL$14:BL$217))*'Discount Factors'!BL$17)-BL$788</f>
        <v>0</v>
      </c>
      <c r="BM828" s="161">
        <f>((SUMIF($E$224:$E$427,$O828,BM$224:BM$427)-SUMIF($E$14:$E$217,$O828,BM$14:BM$217))*'Discount Factors'!BM$17)-BM$788</f>
        <v>0</v>
      </c>
      <c r="BN828" s="161">
        <f>((SUMIF($E$224:$E$427,$O828,BN$224:BN$427)-SUMIF($E$14:$E$217,$O828,BN$14:BN$217))*'Discount Factors'!BN$17)-BN$788</f>
        <v>0</v>
      </c>
      <c r="BO828" s="161">
        <f>((SUMIF($E$224:$E$427,$O828,BO$224:BO$427)-SUMIF($E$14:$E$217,$O828,BO$14:BO$217))*'Discount Factors'!BO$17)-BO$788</f>
        <v>0</v>
      </c>
      <c r="BP828" s="161">
        <f>((SUMIF($E$224:$E$427,$O828,BP$224:BP$427)-SUMIF($E$14:$E$217,$O828,BP$14:BP$217))*'Discount Factors'!BP$17)-BP$788</f>
        <v>0</v>
      </c>
      <c r="BQ828" s="161">
        <f>((SUMIF($E$224:$E$427,$O828,BQ$224:BQ$427)-SUMIF($E$14:$E$217,$O828,BQ$14:BQ$217))*'Discount Factors'!BQ$17)-BQ$788</f>
        <v>0</v>
      </c>
      <c r="BR828" s="161">
        <f>((SUMIF($E$224:$E$427,$O828,BR$224:BR$427)-SUMIF($E$14:$E$217,$O828,BR$14:BR$217))*'Discount Factors'!BR$17)-BR$788</f>
        <v>0</v>
      </c>
      <c r="BS828" s="161">
        <f>((SUMIF($E$224:$E$427,$O828,BS$224:BS$427)-SUMIF($E$14:$E$217,$O828,BS$14:BS$217))*'Discount Factors'!BS$17)-BS$788</f>
        <v>0</v>
      </c>
      <c r="BT828" s="161">
        <f>((SUMIF($E$224:$E$427,$O828,BT$224:BT$427)-SUMIF($E$14:$E$217,$O828,BT$14:BT$217))*'Discount Factors'!BT$17)-BT$788</f>
        <v>0</v>
      </c>
      <c r="BU828" s="161">
        <f>((SUMIF($E$224:$E$427,$O828,BU$224:BU$427)-SUMIF($E$14:$E$217,$O828,BU$14:BU$217))*'Discount Factors'!BU$17)-BU$788</f>
        <v>0</v>
      </c>
      <c r="BV828" s="161">
        <f>((SUMIF($E$224:$E$427,$O828,BV$224:BV$427)-SUMIF($E$14:$E$217,$O828,BV$14:BV$217))*'Discount Factors'!BV$17)-BV$788</f>
        <v>0</v>
      </c>
      <c r="BW828" s="161">
        <f>((SUMIF($E$224:$E$427,$O828,BW$224:BW$427)-SUMIF($E$14:$E$217,$O828,BW$14:BW$217))*'Discount Factors'!BW$17)-BW$788</f>
        <v>0</v>
      </c>
      <c r="BX828" s="161">
        <f>((SUMIF($E$224:$E$427,$O828,BX$224:BX$427)-SUMIF($E$14:$E$217,$O828,BX$14:BX$217))*'Discount Factors'!BX$17)-BX$788</f>
        <v>0</v>
      </c>
      <c r="BY828" s="161">
        <f>((SUMIF($E$224:$E$427,$O828,BY$224:BY$427)-SUMIF($E$14:$E$217,$O828,BY$14:BY$217))*'Discount Factors'!BY$17)-BY$788</f>
        <v>0</v>
      </c>
      <c r="BZ828" s="161">
        <f>((SUMIF($E$224:$E$427,$O828,BZ$224:BZ$427)-SUMIF($E$14:$E$217,$O828,BZ$14:BZ$217))*'Discount Factors'!BZ$17)-BZ$788</f>
        <v>0</v>
      </c>
      <c r="CA828" s="161">
        <f>((SUMIF($E$224:$E$427,$O828,CA$224:CA$427)-SUMIF($E$14:$E$217,$O828,CA$14:CA$217))*'Discount Factors'!CA$17)-CA$788</f>
        <v>0</v>
      </c>
      <c r="CB828" s="161">
        <f>((SUMIF($E$224:$E$427,$O828,CB$224:CB$427)-SUMIF($E$14:$E$217,$O828,CB$14:CB$217))*'Discount Factors'!CB$17)-CB$788</f>
        <v>0</v>
      </c>
      <c r="CC828" s="161">
        <f>((SUMIF($E$224:$E$427,$O828,CC$224:CC$427)-SUMIF($E$14:$E$217,$O828,CC$14:CC$217))*'Discount Factors'!CC$17)-CC$788</f>
        <v>0</v>
      </c>
      <c r="CD828" s="161">
        <f>((SUMIF($E$224:$E$427,$O828,CD$224:CD$427)-SUMIF($E$14:$E$217,$O828,CD$14:CD$217))*'Discount Factors'!CD$17)-CD$788</f>
        <v>0</v>
      </c>
      <c r="CE828" s="161">
        <f>((SUMIF($E$224:$E$427,$O828,CE$224:CE$427)-SUMIF($E$14:$E$217,$O828,CE$14:CE$217))*'Discount Factors'!CE$17)-CE$788</f>
        <v>0</v>
      </c>
      <c r="CF828" s="161">
        <f>((SUMIF($E$224:$E$427,$O828,CF$224:CF$427)-SUMIF($E$14:$E$217,$O828,CF$14:CF$217))*'Discount Factors'!CF$17)-CF$788</f>
        <v>0</v>
      </c>
      <c r="CG828" s="161">
        <f>((SUMIF($E$224:$E$427,$O828,CG$224:CG$427)-SUMIF($E$14:$E$217,$O828,CG$14:CG$217))*'Discount Factors'!CG$17)-CG$788</f>
        <v>0</v>
      </c>
      <c r="CH828" s="161">
        <f>((SUMIF($E$224:$E$427,$O828,CH$224:CH$427)-SUMIF($E$14:$E$217,$O828,CH$14:CH$217))*'Discount Factors'!CH$17)-CH$788</f>
        <v>0</v>
      </c>
      <c r="CI828" s="161">
        <f>((SUMIF($E$224:$E$427,$O828,CI$224:CI$427)-SUMIF($E$14:$E$217,$O828,CI$14:CI$217))*'Discount Factors'!CI$17)-CI$788</f>
        <v>0</v>
      </c>
      <c r="CJ828" s="161">
        <f>((SUMIF($E$224:$E$427,$O828,CJ$224:CJ$427)-SUMIF($E$14:$E$217,$O828,CJ$14:CJ$217))*'Discount Factors'!CJ$17)-CJ$788</f>
        <v>0</v>
      </c>
      <c r="CK828" s="161">
        <f>((SUMIF($E$224:$E$427,$O828,CK$224:CK$427)-SUMIF($E$14:$E$217,$O828,CK$14:CK$217))*'Discount Factors'!CK$17)-CK$788</f>
        <v>0</v>
      </c>
      <c r="CL828" s="161">
        <f>((SUMIF($E$224:$E$427,$O828,CL$224:CL$427)-SUMIF($E$14:$E$217,$O828,CL$14:CL$217))*'Discount Factors'!CL$17)-CL$788</f>
        <v>0</v>
      </c>
      <c r="CM828" s="161">
        <f>((SUMIF($E$224:$E$427,$O828,CM$224:CM$427)-SUMIF($E$14:$E$217,$O828,CM$14:CM$217))*'Discount Factors'!CM$17)-CM$788</f>
        <v>0</v>
      </c>
      <c r="CN828" s="161">
        <f>((SUMIF($E$224:$E$427,$O828,CN$224:CN$427)-SUMIF($E$14:$E$217,$O828,CN$14:CN$217))*'Discount Factors'!CN$17)-CN$788</f>
        <v>0</v>
      </c>
      <c r="CO828" s="161">
        <f>((SUMIF($E$224:$E$427,$O828,CO$224:CO$427)-SUMIF($E$14:$E$217,$O828,CO$14:CO$217))*'Discount Factors'!CO$17)-CO$788</f>
        <v>0</v>
      </c>
      <c r="CP828" s="161">
        <f>((SUMIF($E$224:$E$427,$O828,CP$224:CP$427)-SUMIF($E$14:$E$217,$O828,CP$14:CP$217))*'Discount Factors'!CP$17)-CP$788</f>
        <v>0</v>
      </c>
    </row>
    <row r="829" spans="1:94" x14ac:dyDescent="0.3">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1"/>
      <c r="AL829" s="161"/>
      <c r="AM829" s="161"/>
      <c r="AN829" s="161"/>
      <c r="AO829" s="161"/>
      <c r="AP829" s="161"/>
      <c r="AQ829" s="161"/>
      <c r="AR829" s="161"/>
      <c r="AS829" s="161"/>
      <c r="AT829" s="161"/>
      <c r="AU829" s="161"/>
      <c r="AV829" s="161"/>
      <c r="AW829" s="161"/>
      <c r="AX829" s="161"/>
      <c r="AY829" s="161"/>
      <c r="AZ829" s="161"/>
      <c r="BA829" s="161"/>
      <c r="BB829" s="161"/>
      <c r="BC829" s="161"/>
      <c r="BD829" s="161"/>
      <c r="BE829" s="161"/>
      <c r="BF829" s="161"/>
      <c r="BG829" s="161"/>
      <c r="BH829" s="161"/>
      <c r="BI829" s="161"/>
      <c r="BJ829" s="161"/>
      <c r="BK829" s="161"/>
      <c r="BL829" s="161"/>
      <c r="BM829" s="161"/>
      <c r="BN829" s="161"/>
      <c r="BO829" s="161"/>
      <c r="BP829" s="161"/>
      <c r="BQ829" s="161"/>
      <c r="BR829" s="161"/>
      <c r="BS829" s="161"/>
      <c r="BT829" s="161"/>
      <c r="BU829" s="161"/>
      <c r="BV829" s="161"/>
      <c r="BW829" s="161"/>
      <c r="BX829" s="161"/>
      <c r="BY829" s="161"/>
      <c r="BZ829" s="161"/>
      <c r="CA829" s="161"/>
      <c r="CB829" s="161"/>
      <c r="CC829" s="161"/>
      <c r="CD829" s="161"/>
      <c r="CE829" s="161"/>
      <c r="CF829" s="161"/>
      <c r="CG829" s="161"/>
      <c r="CH829" s="161"/>
      <c r="CI829" s="161"/>
      <c r="CJ829" s="161"/>
      <c r="CK829" s="161"/>
      <c r="CL829" s="161"/>
      <c r="CM829" s="161"/>
      <c r="CN829" s="161"/>
      <c r="CO829" s="161"/>
      <c r="CP829" s="161"/>
    </row>
    <row r="830" spans="1:94" x14ac:dyDescent="0.3">
      <c r="P830" s="161"/>
      <c r="Q830" s="161"/>
      <c r="R830" s="161"/>
      <c r="S830" s="161"/>
      <c r="T830" s="161"/>
      <c r="U830" s="161"/>
      <c r="V830" s="161"/>
      <c r="W830" s="161"/>
      <c r="X830" s="161"/>
      <c r="Y830" s="161"/>
      <c r="Z830" s="161"/>
      <c r="AA830" s="161"/>
      <c r="AB830" s="161"/>
      <c r="AC830" s="161"/>
      <c r="AD830" s="161"/>
      <c r="AE830" s="161"/>
      <c r="AF830" s="161"/>
      <c r="AG830" s="161"/>
      <c r="AH830" s="161"/>
      <c r="AI830" s="161"/>
      <c r="AJ830" s="161"/>
      <c r="AK830" s="161"/>
      <c r="AL830" s="161"/>
      <c r="AM830" s="161"/>
      <c r="AN830" s="161"/>
      <c r="AO830" s="161"/>
      <c r="AP830" s="161"/>
      <c r="AQ830" s="161"/>
      <c r="AR830" s="161"/>
      <c r="AS830" s="161"/>
      <c r="AT830" s="161"/>
      <c r="AU830" s="161"/>
      <c r="AV830" s="161"/>
      <c r="AW830" s="161"/>
      <c r="AX830" s="161"/>
      <c r="AY830" s="161"/>
      <c r="AZ830" s="161"/>
      <c r="BA830" s="161"/>
      <c r="BB830" s="161"/>
      <c r="BC830" s="161"/>
      <c r="BD830" s="161"/>
      <c r="BE830" s="161"/>
      <c r="BF830" s="161"/>
      <c r="BG830" s="161"/>
      <c r="BH830" s="161"/>
      <c r="BI830" s="161"/>
      <c r="BJ830" s="161"/>
      <c r="BK830" s="161"/>
      <c r="BL830" s="161"/>
      <c r="BM830" s="161"/>
      <c r="BN830" s="161"/>
      <c r="BO830" s="161"/>
      <c r="BP830" s="161"/>
      <c r="BQ830" s="161"/>
      <c r="BR830" s="161"/>
      <c r="BS830" s="161"/>
      <c r="BT830" s="161"/>
      <c r="BU830" s="161"/>
      <c r="BV830" s="161"/>
      <c r="BW830" s="161"/>
      <c r="BX830" s="161"/>
      <c r="BY830" s="161"/>
      <c r="BZ830" s="161"/>
      <c r="CA830" s="161"/>
      <c r="CB830" s="161"/>
      <c r="CC830" s="161"/>
      <c r="CD830" s="161"/>
      <c r="CE830" s="161"/>
      <c r="CF830" s="161"/>
      <c r="CG830" s="161"/>
      <c r="CH830" s="161"/>
      <c r="CI830" s="161"/>
      <c r="CJ830" s="161"/>
      <c r="CK830" s="161"/>
      <c r="CL830" s="161"/>
      <c r="CM830" s="161"/>
      <c r="CN830" s="161"/>
      <c r="CO830" s="161"/>
      <c r="CP830" s="161"/>
    </row>
    <row r="831" spans="1:94" x14ac:dyDescent="0.3">
      <c r="A831" s="4" t="s">
        <v>180</v>
      </c>
      <c r="B831" s="4"/>
      <c r="C831" s="4"/>
      <c r="D831" s="4"/>
      <c r="E831" s="4"/>
      <c r="F831" s="4"/>
      <c r="G831" s="4"/>
      <c r="H831" s="4"/>
      <c r="I831" s="4"/>
      <c r="J831" s="4"/>
      <c r="K831" s="4"/>
      <c r="L831" s="4"/>
      <c r="M831" s="4"/>
      <c r="N831" s="4"/>
      <c r="O831" s="4"/>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c r="BI831" s="163"/>
      <c r="BJ831" s="163"/>
      <c r="BK831" s="163"/>
      <c r="BL831" s="163"/>
      <c r="BM831" s="163"/>
      <c r="BN831" s="163"/>
      <c r="BO831" s="163"/>
      <c r="BP831" s="163"/>
      <c r="BQ831" s="163"/>
      <c r="BR831" s="163"/>
      <c r="BS831" s="163"/>
      <c r="BT831" s="163"/>
      <c r="BU831" s="163"/>
      <c r="BV831" s="163"/>
      <c r="BW831" s="163"/>
      <c r="BX831" s="163"/>
      <c r="BY831" s="163"/>
      <c r="BZ831" s="163"/>
      <c r="CA831" s="163"/>
      <c r="CB831" s="163"/>
      <c r="CC831" s="163"/>
      <c r="CD831" s="163"/>
      <c r="CE831" s="163"/>
      <c r="CF831" s="163"/>
      <c r="CG831" s="163"/>
      <c r="CH831" s="163"/>
      <c r="CI831" s="163"/>
      <c r="CJ831" s="163"/>
      <c r="CK831" s="163"/>
      <c r="CL831" s="163"/>
      <c r="CM831" s="163"/>
      <c r="CN831" s="163"/>
      <c r="CO831" s="163"/>
      <c r="CP831" s="163"/>
    </row>
    <row r="832" spans="1:94" x14ac:dyDescent="0.3">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c r="AT832" s="161"/>
      <c r="AU832" s="161"/>
      <c r="AV832" s="161"/>
      <c r="AW832" s="161"/>
      <c r="AX832" s="161"/>
      <c r="AY832" s="161"/>
      <c r="AZ832" s="161"/>
      <c r="BA832" s="161"/>
      <c r="BB832" s="161"/>
      <c r="BC832" s="161"/>
      <c r="BD832" s="161"/>
      <c r="BE832" s="161"/>
      <c r="BF832" s="161"/>
      <c r="BG832" s="161"/>
      <c r="BH832" s="161"/>
      <c r="BI832" s="161"/>
      <c r="BJ832" s="161"/>
      <c r="BK832" s="161"/>
      <c r="BL832" s="161"/>
      <c r="BM832" s="161"/>
      <c r="BN832" s="161"/>
      <c r="BO832" s="161"/>
      <c r="BP832" s="161"/>
      <c r="BQ832" s="161"/>
      <c r="BR832" s="161"/>
      <c r="BS832" s="161"/>
      <c r="BT832" s="161"/>
      <c r="BU832" s="161"/>
      <c r="BV832" s="161"/>
      <c r="BW832" s="161"/>
      <c r="BX832" s="161"/>
      <c r="BY832" s="161"/>
      <c r="BZ832" s="161"/>
      <c r="CA832" s="161"/>
      <c r="CB832" s="161"/>
      <c r="CC832" s="161"/>
      <c r="CD832" s="161"/>
      <c r="CE832" s="161"/>
      <c r="CF832" s="161"/>
      <c r="CG832" s="161"/>
      <c r="CH832" s="161"/>
      <c r="CI832" s="161"/>
      <c r="CJ832" s="161"/>
      <c r="CK832" s="161"/>
      <c r="CL832" s="161"/>
      <c r="CM832" s="161"/>
      <c r="CN832" s="161"/>
      <c r="CO832" s="161"/>
      <c r="CP832" s="161"/>
    </row>
    <row r="833" spans="15:94" x14ac:dyDescent="0.3">
      <c r="O833" s="2" t="str">
        <f>Lists!$B$4</f>
        <v>Base Case</v>
      </c>
      <c r="P833" s="161">
        <f>((SUMIF($E$14:$E$217,$O833,P$14:P$217)*(1+Costs_Upper)))*'Discount Factors'!P$11</f>
        <v>0</v>
      </c>
      <c r="Q833" s="161">
        <f>((SUMIF($E$14:$E$217,$O833,Q$14:Q$217)*(1+Costs_Upper)))*'Discount Factors'!Q$11</f>
        <v>0</v>
      </c>
      <c r="R833" s="161">
        <f>((SUMIF($E$14:$E$217,$O833,R$14:R$217)*(1+Costs_Upper)))*'Discount Factors'!R$11</f>
        <v>0</v>
      </c>
      <c r="S833" s="161">
        <f>((SUMIF($E$14:$E$217,$O833,S$14:S$217)*(1+Costs_Upper)))*'Discount Factors'!S$11</f>
        <v>0</v>
      </c>
      <c r="T833" s="161">
        <f>((SUMIF($E$14:$E$217,$O833,T$14:T$217)*(1+Costs_Upper)))*'Discount Factors'!T$11</f>
        <v>0</v>
      </c>
      <c r="U833" s="161">
        <f>((SUMIF($E$14:$E$217,$O833,U$14:U$217)*(1+Costs_Upper)))*'Discount Factors'!U$11</f>
        <v>0</v>
      </c>
      <c r="V833" s="161">
        <f>((SUMIF($E$14:$E$217,$O833,V$14:V$217)*(1+Costs_Upper)))*'Discount Factors'!V$11</f>
        <v>0</v>
      </c>
      <c r="W833" s="161">
        <f>((SUMIF($E$14:$E$217,$O833,W$14:W$217)*(1+Costs_Upper)))*'Discount Factors'!W$11</f>
        <v>0</v>
      </c>
      <c r="X833" s="161">
        <f>((SUMIF($E$14:$E$217,$O833,X$14:X$217)*(1+Costs_Upper)))*'Discount Factors'!X$11</f>
        <v>0</v>
      </c>
      <c r="Y833" s="161">
        <f>((SUMIF($E$14:$E$217,$O833,Y$14:Y$217)*(1+Costs_Upper)))*'Discount Factors'!Y$11</f>
        <v>0</v>
      </c>
      <c r="Z833" s="161">
        <f>((SUMIF($E$14:$E$217,$O833,Z$14:Z$217)*(1+Costs_Upper)))*'Discount Factors'!Z$11</f>
        <v>0</v>
      </c>
      <c r="AA833" s="161">
        <f>((SUMIF($E$14:$E$217,$O833,AA$14:AA$217)*(1+Costs_Upper)))*'Discount Factors'!AA$11</f>
        <v>0</v>
      </c>
      <c r="AB833" s="161">
        <f>((SUMIF($E$14:$E$217,$O833,AB$14:AB$217)*(1+Costs_Upper)))*'Discount Factors'!AB$11</f>
        <v>0</v>
      </c>
      <c r="AC833" s="161">
        <f>((SUMIF($E$14:$E$217,$O833,AC$14:AC$217)*(1+Costs_Upper)))*'Discount Factors'!AC$11</f>
        <v>0</v>
      </c>
      <c r="AD833" s="161">
        <f>((SUMIF($E$14:$E$217,$O833,AD$14:AD$217)*(1+Costs_Upper)))*'Discount Factors'!AD$11</f>
        <v>0</v>
      </c>
      <c r="AE833" s="161">
        <f>((SUMIF($E$14:$E$217,$O833,AE$14:AE$217)*(1+Costs_Upper)))*'Discount Factors'!AE$11</f>
        <v>0</v>
      </c>
      <c r="AF833" s="161">
        <f>((SUMIF($E$14:$E$217,$O833,AF$14:AF$217)*(1+Costs_Upper)))*'Discount Factors'!AF$11</f>
        <v>0</v>
      </c>
      <c r="AG833" s="161">
        <f>((SUMIF($E$14:$E$217,$O833,AG$14:AG$217)*(1+Costs_Upper)))*'Discount Factors'!AG$11</f>
        <v>0</v>
      </c>
      <c r="AH833" s="161">
        <f>((SUMIF($E$14:$E$217,$O833,AH$14:AH$217)*(1+Costs_Upper)))*'Discount Factors'!AH$11</f>
        <v>0</v>
      </c>
      <c r="AI833" s="161">
        <f>((SUMIF($E$14:$E$217,$O833,AI$14:AI$217)*(1+Costs_Upper)))*'Discount Factors'!AI$11</f>
        <v>0</v>
      </c>
      <c r="AJ833" s="161">
        <f>((SUMIF($E$14:$E$217,$O833,AJ$14:AJ$217)*(1+Costs_Upper)))*'Discount Factors'!AJ$11</f>
        <v>0</v>
      </c>
      <c r="AK833" s="161">
        <f>((SUMIF($E$14:$E$217,$O833,AK$14:AK$217)*(1+Costs_Upper)))*'Discount Factors'!AK$11</f>
        <v>0</v>
      </c>
      <c r="AL833" s="161">
        <f>((SUMIF($E$14:$E$217,$O833,AL$14:AL$217)*(1+Costs_Upper)))*'Discount Factors'!AL$11</f>
        <v>0</v>
      </c>
      <c r="AM833" s="161">
        <f>((SUMIF($E$14:$E$217,$O833,AM$14:AM$217)*(1+Costs_Upper)))*'Discount Factors'!AM$11</f>
        <v>0</v>
      </c>
      <c r="AN833" s="161">
        <f>((SUMIF($E$14:$E$217,$O833,AN$14:AN$217)*(1+Costs_Upper)))*'Discount Factors'!AN$11</f>
        <v>0</v>
      </c>
      <c r="AO833" s="161">
        <f>((SUMIF($E$14:$E$217,$O833,AO$14:AO$217)*(1+Costs_Upper)))*'Discount Factors'!AO$11</f>
        <v>0</v>
      </c>
      <c r="AP833" s="161">
        <f>((SUMIF($E$14:$E$217,$O833,AP$14:AP$217)*(1+Costs_Upper)))*'Discount Factors'!AP$11</f>
        <v>0</v>
      </c>
      <c r="AQ833" s="161">
        <f>((SUMIF($E$14:$E$217,$O833,AQ$14:AQ$217)*(1+Costs_Upper)))*'Discount Factors'!AQ$11</f>
        <v>0</v>
      </c>
      <c r="AR833" s="161">
        <f>((SUMIF($E$14:$E$217,$O833,AR$14:AR$217)*(1+Costs_Upper)))*'Discount Factors'!AR$11</f>
        <v>0</v>
      </c>
      <c r="AS833" s="161">
        <f>((SUMIF($E$14:$E$217,$O833,AS$14:AS$217)*(1+Costs_Upper)))*'Discount Factors'!AS$11</f>
        <v>0</v>
      </c>
      <c r="AT833" s="161">
        <f>((SUMIF($E$14:$E$217,$O833,AT$14:AT$217)*(1+Costs_Upper)))*'Discount Factors'!AT$11</f>
        <v>0</v>
      </c>
      <c r="AU833" s="161">
        <f>((SUMIF($E$14:$E$217,$O833,AU$14:AU$217)*(1+Costs_Upper)))*'Discount Factors'!AU$11</f>
        <v>0</v>
      </c>
      <c r="AV833" s="161">
        <f>((SUMIF($E$14:$E$217,$O833,AV$14:AV$217)*(1+Costs_Upper)))*'Discount Factors'!AV$11</f>
        <v>0</v>
      </c>
      <c r="AW833" s="161">
        <f>((SUMIF($E$14:$E$217,$O833,AW$14:AW$217)*(1+Costs_Upper)))*'Discount Factors'!AW$11</f>
        <v>0</v>
      </c>
      <c r="AX833" s="161">
        <f>((SUMIF($E$14:$E$217,$O833,AX$14:AX$217)*(1+Costs_Upper)))*'Discount Factors'!AX$11</f>
        <v>0</v>
      </c>
      <c r="AY833" s="161">
        <f>((SUMIF($E$14:$E$217,$O833,AY$14:AY$217)*(1+Costs_Upper)))*'Discount Factors'!AY$11</f>
        <v>0</v>
      </c>
      <c r="AZ833" s="161">
        <f>((SUMIF($E$14:$E$217,$O833,AZ$14:AZ$217)*(1+Costs_Upper)))*'Discount Factors'!AZ$11</f>
        <v>0</v>
      </c>
      <c r="BA833" s="161">
        <f>((SUMIF($E$14:$E$217,$O833,BA$14:BA$217)*(1+Costs_Upper)))*'Discount Factors'!BA$11</f>
        <v>0</v>
      </c>
      <c r="BB833" s="161">
        <f>((SUMIF($E$14:$E$217,$O833,BB$14:BB$217)*(1+Costs_Upper)))*'Discount Factors'!BB$11</f>
        <v>0</v>
      </c>
      <c r="BC833" s="161">
        <f>((SUMIF($E$14:$E$217,$O833,BC$14:BC$217)*(1+Costs_Upper)))*'Discount Factors'!BC$11</f>
        <v>0</v>
      </c>
      <c r="BD833" s="161">
        <f>((SUMIF($E$14:$E$217,$O833,BD$14:BD$217)*(1+Costs_Upper)))*'Discount Factors'!BD$11</f>
        <v>0</v>
      </c>
      <c r="BE833" s="161">
        <f>((SUMIF($E$14:$E$217,$O833,BE$14:BE$217)*(1+Costs_Upper)))*'Discount Factors'!BE$11</f>
        <v>0</v>
      </c>
      <c r="BF833" s="161">
        <f>((SUMIF($E$14:$E$217,$O833,BF$14:BF$217)*(1+Costs_Upper)))*'Discount Factors'!BF$11</f>
        <v>0</v>
      </c>
      <c r="BG833" s="161">
        <f>((SUMIF($E$14:$E$217,$O833,BG$14:BG$217)*(1+Costs_Upper)))*'Discount Factors'!BG$11</f>
        <v>0</v>
      </c>
      <c r="BH833" s="161">
        <f>((SUMIF($E$14:$E$217,$O833,BH$14:BH$217)*(1+Costs_Upper)))*'Discount Factors'!BH$11</f>
        <v>0</v>
      </c>
      <c r="BI833" s="161">
        <f>((SUMIF($E$14:$E$217,$O833,BI$14:BI$217)*(1+Costs_Upper)))*'Discount Factors'!BI$11</f>
        <v>0</v>
      </c>
      <c r="BJ833" s="161">
        <f>((SUMIF($E$14:$E$217,$O833,BJ$14:BJ$217)*(1+Costs_Upper)))*'Discount Factors'!BJ$11</f>
        <v>0</v>
      </c>
      <c r="BK833" s="161">
        <f>((SUMIF($E$14:$E$217,$O833,BK$14:BK$217)*(1+Costs_Upper)))*'Discount Factors'!BK$11</f>
        <v>0</v>
      </c>
      <c r="BL833" s="161">
        <f>((SUMIF($E$14:$E$217,$O833,BL$14:BL$217)*(1+Costs_Upper)))*'Discount Factors'!BL$11</f>
        <v>0</v>
      </c>
      <c r="BM833" s="161">
        <f>((SUMIF($E$14:$E$217,$O833,BM$14:BM$217)*(1+Costs_Upper)))*'Discount Factors'!BM$11</f>
        <v>0</v>
      </c>
      <c r="BN833" s="161">
        <f>((SUMIF($E$14:$E$217,$O833,BN$14:BN$217)*(1+Costs_Upper)))*'Discount Factors'!BN$11</f>
        <v>0</v>
      </c>
      <c r="BO833" s="161">
        <f>((SUMIF($E$14:$E$217,$O833,BO$14:BO$217)*(1+Costs_Upper)))*'Discount Factors'!BO$11</f>
        <v>0</v>
      </c>
      <c r="BP833" s="161">
        <f>((SUMIF($E$14:$E$217,$O833,BP$14:BP$217)*(1+Costs_Upper)))*'Discount Factors'!BP$11</f>
        <v>0</v>
      </c>
      <c r="BQ833" s="161">
        <f>((SUMIF($E$14:$E$217,$O833,BQ$14:BQ$217)*(1+Costs_Upper)))*'Discount Factors'!BQ$11</f>
        <v>0</v>
      </c>
      <c r="BR833" s="161">
        <f>((SUMIF($E$14:$E$217,$O833,BR$14:BR$217)*(1+Costs_Upper)))*'Discount Factors'!BR$11</f>
        <v>0</v>
      </c>
      <c r="BS833" s="161">
        <f>((SUMIF($E$14:$E$217,$O833,BS$14:BS$217)*(1+Costs_Upper)))*'Discount Factors'!BS$11</f>
        <v>0</v>
      </c>
      <c r="BT833" s="161">
        <f>((SUMIF($E$14:$E$217,$O833,BT$14:BT$217)*(1+Costs_Upper)))*'Discount Factors'!BT$11</f>
        <v>0</v>
      </c>
      <c r="BU833" s="161">
        <f>((SUMIF($E$14:$E$217,$O833,BU$14:BU$217)*(1+Costs_Upper)))*'Discount Factors'!BU$11</f>
        <v>0</v>
      </c>
      <c r="BV833" s="161">
        <f>((SUMIF($E$14:$E$217,$O833,BV$14:BV$217)*(1+Costs_Upper)))*'Discount Factors'!BV$11</f>
        <v>0</v>
      </c>
      <c r="BW833" s="161">
        <f>((SUMIF($E$14:$E$217,$O833,BW$14:BW$217)*(1+Costs_Upper)))*'Discount Factors'!BW$11</f>
        <v>0</v>
      </c>
      <c r="BX833" s="161">
        <f>((SUMIF($E$14:$E$217,$O833,BX$14:BX$217)*(1+Costs_Upper)))*'Discount Factors'!BX$11</f>
        <v>0</v>
      </c>
      <c r="BY833" s="161">
        <f>((SUMIF($E$14:$E$217,$O833,BY$14:BY$217)*(1+Costs_Upper)))*'Discount Factors'!BY$11</f>
        <v>0</v>
      </c>
      <c r="BZ833" s="161">
        <f>((SUMIF($E$14:$E$217,$O833,BZ$14:BZ$217)*(1+Costs_Upper)))*'Discount Factors'!BZ$11</f>
        <v>0</v>
      </c>
      <c r="CA833" s="161">
        <f>((SUMIF($E$14:$E$217,$O833,CA$14:CA$217)*(1+Costs_Upper)))*'Discount Factors'!CA$11</f>
        <v>0</v>
      </c>
      <c r="CB833" s="161">
        <f>((SUMIF($E$14:$E$217,$O833,CB$14:CB$217)*(1+Costs_Upper)))*'Discount Factors'!CB$11</f>
        <v>0</v>
      </c>
      <c r="CC833" s="161">
        <f>((SUMIF($E$14:$E$217,$O833,CC$14:CC$217)*(1+Costs_Upper)))*'Discount Factors'!CC$11</f>
        <v>0</v>
      </c>
      <c r="CD833" s="161">
        <f>((SUMIF($E$14:$E$217,$O833,CD$14:CD$217)*(1+Costs_Upper)))*'Discount Factors'!CD$11</f>
        <v>0</v>
      </c>
      <c r="CE833" s="161">
        <f>((SUMIF($E$14:$E$217,$O833,CE$14:CE$217)*(1+Costs_Upper)))*'Discount Factors'!CE$11</f>
        <v>0</v>
      </c>
      <c r="CF833" s="161">
        <f>((SUMIF($E$14:$E$217,$O833,CF$14:CF$217)*(1+Costs_Upper)))*'Discount Factors'!CF$11</f>
        <v>0</v>
      </c>
      <c r="CG833" s="161">
        <f>((SUMIF($E$14:$E$217,$O833,CG$14:CG$217)*(1+Costs_Upper)))*'Discount Factors'!CG$11</f>
        <v>0</v>
      </c>
      <c r="CH833" s="161">
        <f>((SUMIF($E$14:$E$217,$O833,CH$14:CH$217)*(1+Costs_Upper)))*'Discount Factors'!CH$11</f>
        <v>0</v>
      </c>
      <c r="CI833" s="161">
        <f>((SUMIF($E$14:$E$217,$O833,CI$14:CI$217)*(1+Costs_Upper)))*'Discount Factors'!CI$11</f>
        <v>0</v>
      </c>
      <c r="CJ833" s="161">
        <f>((SUMIF($E$14:$E$217,$O833,CJ$14:CJ$217)*(1+Costs_Upper)))*'Discount Factors'!CJ$11</f>
        <v>0</v>
      </c>
      <c r="CK833" s="161">
        <f>((SUMIF($E$14:$E$217,$O833,CK$14:CK$217)*(1+Costs_Upper)))*'Discount Factors'!CK$11</f>
        <v>0</v>
      </c>
      <c r="CL833" s="161">
        <f>((SUMIF($E$14:$E$217,$O833,CL$14:CL$217)*(1+Costs_Upper)))*'Discount Factors'!CL$11</f>
        <v>0</v>
      </c>
      <c r="CM833" s="161">
        <f>((SUMIF($E$14:$E$217,$O833,CM$14:CM$217)*(1+Costs_Upper)))*'Discount Factors'!CM$11</f>
        <v>0</v>
      </c>
      <c r="CN833" s="161">
        <f>((SUMIF($E$14:$E$217,$O833,CN$14:CN$217)*(1+Costs_Upper)))*'Discount Factors'!CN$11</f>
        <v>0</v>
      </c>
      <c r="CO833" s="161">
        <f>((SUMIF($E$14:$E$217,$O833,CO$14:CO$217)*(1+Costs_Upper)))*'Discount Factors'!CO$11</f>
        <v>0</v>
      </c>
      <c r="CP833" s="161">
        <f>((SUMIF($E$14:$E$217,$O833,CP$14:CP$217)*(1+Costs_Upper)))*'Discount Factors'!CP$11</f>
        <v>0</v>
      </c>
    </row>
    <row r="834" spans="15:94" x14ac:dyDescent="0.3">
      <c r="P834" s="161"/>
      <c r="Q834" s="161"/>
      <c r="R834" s="161"/>
      <c r="S834" s="161"/>
      <c r="T834" s="161"/>
      <c r="U834" s="161"/>
      <c r="V834" s="161"/>
      <c r="W834" s="161"/>
      <c r="X834" s="161"/>
      <c r="Y834" s="161"/>
      <c r="Z834" s="161"/>
      <c r="AA834" s="161"/>
      <c r="AB834" s="161"/>
      <c r="AC834" s="161"/>
      <c r="AD834" s="161"/>
      <c r="AE834" s="161"/>
      <c r="AF834" s="161"/>
      <c r="AG834" s="161"/>
      <c r="AH834" s="161"/>
      <c r="AI834" s="161"/>
      <c r="AJ834" s="161"/>
      <c r="AK834" s="161"/>
      <c r="AL834" s="161"/>
      <c r="AM834" s="161"/>
      <c r="AN834" s="161"/>
      <c r="AO834" s="161"/>
      <c r="AP834" s="161"/>
      <c r="AQ834" s="161"/>
      <c r="AR834" s="161"/>
      <c r="AS834" s="161"/>
      <c r="AT834" s="161"/>
      <c r="AU834" s="161"/>
      <c r="AV834" s="161"/>
      <c r="AW834" s="161"/>
      <c r="AX834" s="161"/>
      <c r="AY834" s="161"/>
      <c r="AZ834" s="161"/>
      <c r="BA834" s="161"/>
      <c r="BB834" s="161"/>
      <c r="BC834" s="161"/>
      <c r="BD834" s="161"/>
      <c r="BE834" s="161"/>
      <c r="BF834" s="161"/>
      <c r="BG834" s="161"/>
      <c r="BH834" s="161"/>
      <c r="BI834" s="161"/>
      <c r="BJ834" s="161"/>
      <c r="BK834" s="161"/>
      <c r="BL834" s="161"/>
      <c r="BM834" s="161"/>
      <c r="BN834" s="161"/>
      <c r="BO834" s="161"/>
      <c r="BP834" s="161"/>
      <c r="BQ834" s="161"/>
      <c r="BR834" s="161"/>
      <c r="BS834" s="161"/>
      <c r="BT834" s="161"/>
      <c r="BU834" s="161"/>
      <c r="BV834" s="161"/>
      <c r="BW834" s="161"/>
      <c r="BX834" s="161"/>
      <c r="BY834" s="161"/>
      <c r="BZ834" s="161"/>
      <c r="CA834" s="161"/>
      <c r="CB834" s="161"/>
      <c r="CC834" s="161"/>
      <c r="CD834" s="161"/>
      <c r="CE834" s="161"/>
      <c r="CF834" s="161"/>
      <c r="CG834" s="161"/>
      <c r="CH834" s="161"/>
      <c r="CI834" s="161"/>
      <c r="CJ834" s="161"/>
      <c r="CK834" s="161"/>
      <c r="CL834" s="161"/>
      <c r="CM834" s="161"/>
      <c r="CN834" s="161"/>
      <c r="CO834" s="161"/>
      <c r="CP834" s="161"/>
    </row>
    <row r="835" spans="15:94" x14ac:dyDescent="0.3">
      <c r="P835" s="161"/>
      <c r="Q835" s="161"/>
      <c r="R835" s="161"/>
      <c r="S835" s="161"/>
      <c r="T835" s="161"/>
      <c r="U835" s="161"/>
      <c r="V835" s="161"/>
      <c r="W835" s="161"/>
      <c r="X835" s="161"/>
      <c r="Y835" s="161"/>
      <c r="Z835" s="161"/>
      <c r="AA835" s="161"/>
      <c r="AB835" s="161"/>
      <c r="AC835" s="161"/>
      <c r="AD835" s="161"/>
      <c r="AE835" s="161"/>
      <c r="AF835" s="161"/>
      <c r="AG835" s="161"/>
      <c r="AH835" s="161"/>
      <c r="AI835" s="161"/>
      <c r="AJ835" s="161"/>
      <c r="AK835" s="161"/>
      <c r="AL835" s="161"/>
      <c r="AM835" s="161"/>
      <c r="AN835" s="161"/>
      <c r="AO835" s="161"/>
      <c r="AP835" s="161"/>
      <c r="AQ835" s="161"/>
      <c r="AR835" s="161"/>
      <c r="AS835" s="161"/>
      <c r="AT835" s="161"/>
      <c r="AU835" s="161"/>
      <c r="AV835" s="161"/>
      <c r="AW835" s="161"/>
      <c r="AX835" s="161"/>
      <c r="AY835" s="161"/>
      <c r="AZ835" s="161"/>
      <c r="BA835" s="161"/>
      <c r="BB835" s="161"/>
      <c r="BC835" s="161"/>
      <c r="BD835" s="161"/>
      <c r="BE835" s="161"/>
      <c r="BF835" s="161"/>
      <c r="BG835" s="161"/>
      <c r="BH835" s="161"/>
      <c r="BI835" s="161"/>
      <c r="BJ835" s="161"/>
      <c r="BK835" s="161"/>
      <c r="BL835" s="161"/>
      <c r="BM835" s="161"/>
      <c r="BN835" s="161"/>
      <c r="BO835" s="161"/>
      <c r="BP835" s="161"/>
      <c r="BQ835" s="161"/>
      <c r="BR835" s="161"/>
      <c r="BS835" s="161"/>
      <c r="BT835" s="161"/>
      <c r="BU835" s="161"/>
      <c r="BV835" s="161"/>
      <c r="BW835" s="161"/>
      <c r="BX835" s="161"/>
      <c r="BY835" s="161"/>
      <c r="BZ835" s="161"/>
      <c r="CA835" s="161"/>
      <c r="CB835" s="161"/>
      <c r="CC835" s="161"/>
      <c r="CD835" s="161"/>
      <c r="CE835" s="161"/>
      <c r="CF835" s="161"/>
      <c r="CG835" s="161"/>
      <c r="CH835" s="161"/>
      <c r="CI835" s="161"/>
      <c r="CJ835" s="161"/>
      <c r="CK835" s="161"/>
      <c r="CL835" s="161"/>
      <c r="CM835" s="161"/>
      <c r="CN835" s="161"/>
      <c r="CO835" s="161"/>
      <c r="CP835" s="161"/>
    </row>
    <row r="836" spans="15:94" x14ac:dyDescent="0.3">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1"/>
      <c r="AL836" s="161"/>
      <c r="AM836" s="161"/>
      <c r="AN836" s="161"/>
      <c r="AO836" s="161"/>
      <c r="AP836" s="161"/>
      <c r="AQ836" s="161"/>
      <c r="AR836" s="161"/>
      <c r="AS836" s="161"/>
      <c r="AT836" s="161"/>
      <c r="AU836" s="161"/>
      <c r="AV836" s="161"/>
      <c r="AW836" s="161"/>
      <c r="AX836" s="161"/>
      <c r="AY836" s="161"/>
      <c r="AZ836" s="161"/>
      <c r="BA836" s="161"/>
      <c r="BB836" s="161"/>
      <c r="BC836" s="161"/>
      <c r="BD836" s="161"/>
      <c r="BE836" s="161"/>
      <c r="BF836" s="161"/>
      <c r="BG836" s="161"/>
      <c r="BH836" s="161"/>
      <c r="BI836" s="161"/>
      <c r="BJ836" s="161"/>
      <c r="BK836" s="161"/>
      <c r="BL836" s="161"/>
      <c r="BM836" s="161"/>
      <c r="BN836" s="161"/>
      <c r="BO836" s="161"/>
      <c r="BP836" s="161"/>
      <c r="BQ836" s="161"/>
      <c r="BR836" s="161"/>
      <c r="BS836" s="161"/>
      <c r="BT836" s="161"/>
      <c r="BU836" s="161"/>
      <c r="BV836" s="161"/>
      <c r="BW836" s="161"/>
      <c r="BX836" s="161"/>
      <c r="BY836" s="161"/>
      <c r="BZ836" s="161"/>
      <c r="CA836" s="161"/>
      <c r="CB836" s="161"/>
      <c r="CC836" s="161"/>
      <c r="CD836" s="161"/>
      <c r="CE836" s="161"/>
      <c r="CF836" s="161"/>
      <c r="CG836" s="161"/>
      <c r="CH836" s="161"/>
      <c r="CI836" s="161"/>
      <c r="CJ836" s="161"/>
      <c r="CK836" s="161"/>
      <c r="CL836" s="161"/>
      <c r="CM836" s="161"/>
      <c r="CN836" s="161"/>
      <c r="CO836" s="161"/>
      <c r="CP836" s="161"/>
    </row>
    <row r="837" spans="15:94" x14ac:dyDescent="0.3">
      <c r="O837" s="2" t="str">
        <f>Lists!$B$5</f>
        <v>Option 1</v>
      </c>
      <c r="P837" s="161">
        <f>(((SUMIF($E$14:$E$217,$O837,P$14:P$217)*(1+Costs_Upper)))*'Discount Factors'!P$11)-P$833</f>
        <v>0</v>
      </c>
      <c r="Q837" s="161">
        <f>(((SUMIF($E$14:$E$217,$O837,Q$14:Q$217)*(1+Costs_Upper)))*'Discount Factors'!Q$11)-Q$833</f>
        <v>0</v>
      </c>
      <c r="R837" s="161">
        <f>(((SUMIF($E$14:$E$217,$O837,R$14:R$217)*(1+Costs_Upper)))*'Discount Factors'!R$11)-R$833</f>
        <v>0</v>
      </c>
      <c r="S837" s="161">
        <f>(((SUMIF($E$14:$E$217,$O837,S$14:S$217)*(1+Costs_Upper)))*'Discount Factors'!S$11)-S$833</f>
        <v>0</v>
      </c>
      <c r="T837" s="161">
        <f>(((SUMIF($E$14:$E$217,$O837,T$14:T$217)*(1+Costs_Upper)))*'Discount Factors'!T$11)-T$833</f>
        <v>0</v>
      </c>
      <c r="U837" s="161">
        <f>(((SUMIF($E$14:$E$217,$O837,U$14:U$217)*(1+Costs_Upper)))*'Discount Factors'!U$11)-U$833</f>
        <v>0</v>
      </c>
      <c r="V837" s="161">
        <f>(((SUMIF($E$14:$E$217,$O837,V$14:V$217)*(1+Costs_Upper)))*'Discount Factors'!V$11)-V$833</f>
        <v>0</v>
      </c>
      <c r="W837" s="161">
        <f>(((SUMIF($E$14:$E$217,$O837,W$14:W$217)*(1+Costs_Upper)))*'Discount Factors'!W$11)-W$833</f>
        <v>0</v>
      </c>
      <c r="X837" s="161">
        <f>(((SUMIF($E$14:$E$217,$O837,X$14:X$217)*(1+Costs_Upper)))*'Discount Factors'!X$11)-X$833</f>
        <v>0</v>
      </c>
      <c r="Y837" s="161">
        <f>(((SUMIF($E$14:$E$217,$O837,Y$14:Y$217)*(1+Costs_Upper)))*'Discount Factors'!Y$11)-Y$833</f>
        <v>0</v>
      </c>
      <c r="Z837" s="161">
        <f>(((SUMIF($E$14:$E$217,$O837,Z$14:Z$217)*(1+Costs_Upper)))*'Discount Factors'!Z$11)-Z$833</f>
        <v>0</v>
      </c>
      <c r="AA837" s="161">
        <f>(((SUMIF($E$14:$E$217,$O837,AA$14:AA$217)*(1+Costs_Upper)))*'Discount Factors'!AA$11)-AA$833</f>
        <v>0</v>
      </c>
      <c r="AB837" s="161">
        <f>(((SUMIF($E$14:$E$217,$O837,AB$14:AB$217)*(1+Costs_Upper)))*'Discount Factors'!AB$11)-AB$833</f>
        <v>0</v>
      </c>
      <c r="AC837" s="161">
        <f>(((SUMIF($E$14:$E$217,$O837,AC$14:AC$217)*(1+Costs_Upper)))*'Discount Factors'!AC$11)-AC$833</f>
        <v>0</v>
      </c>
      <c r="AD837" s="161">
        <f>(((SUMIF($E$14:$E$217,$O837,AD$14:AD$217)*(1+Costs_Upper)))*'Discount Factors'!AD$11)-AD$833</f>
        <v>0</v>
      </c>
      <c r="AE837" s="161">
        <f>(((SUMIF($E$14:$E$217,$O837,AE$14:AE$217)*(1+Costs_Upper)))*'Discount Factors'!AE$11)-AE$833</f>
        <v>0</v>
      </c>
      <c r="AF837" s="161">
        <f>(((SUMIF($E$14:$E$217,$O837,AF$14:AF$217)*(1+Costs_Upper)))*'Discount Factors'!AF$11)-AF$833</f>
        <v>0</v>
      </c>
      <c r="AG837" s="161">
        <f>(((SUMIF($E$14:$E$217,$O837,AG$14:AG$217)*(1+Costs_Upper)))*'Discount Factors'!AG$11)-AG$833</f>
        <v>0</v>
      </c>
      <c r="AH837" s="161">
        <f>(((SUMIF($E$14:$E$217,$O837,AH$14:AH$217)*(1+Costs_Upper)))*'Discount Factors'!AH$11)-AH$833</f>
        <v>0</v>
      </c>
      <c r="AI837" s="161">
        <f>(((SUMIF($E$14:$E$217,$O837,AI$14:AI$217)*(1+Costs_Upper)))*'Discount Factors'!AI$11)-AI$833</f>
        <v>0</v>
      </c>
      <c r="AJ837" s="161">
        <f>(((SUMIF($E$14:$E$217,$O837,AJ$14:AJ$217)*(1+Costs_Upper)))*'Discount Factors'!AJ$11)-AJ$833</f>
        <v>0</v>
      </c>
      <c r="AK837" s="161">
        <f>(((SUMIF($E$14:$E$217,$O837,AK$14:AK$217)*(1+Costs_Upper)))*'Discount Factors'!AK$11)-AK$833</f>
        <v>0</v>
      </c>
      <c r="AL837" s="161">
        <f>(((SUMIF($E$14:$E$217,$O837,AL$14:AL$217)*(1+Costs_Upper)))*'Discount Factors'!AL$11)-AL$833</f>
        <v>0</v>
      </c>
      <c r="AM837" s="161">
        <f>(((SUMIF($E$14:$E$217,$O837,AM$14:AM$217)*(1+Costs_Upper)))*'Discount Factors'!AM$11)-AM$833</f>
        <v>0</v>
      </c>
      <c r="AN837" s="161">
        <f>(((SUMIF($E$14:$E$217,$O837,AN$14:AN$217)*(1+Costs_Upper)))*'Discount Factors'!AN$11)-AN$833</f>
        <v>0</v>
      </c>
      <c r="AO837" s="161">
        <f>(((SUMIF($E$14:$E$217,$O837,AO$14:AO$217)*(1+Costs_Upper)))*'Discount Factors'!AO$11)-AO$833</f>
        <v>0</v>
      </c>
      <c r="AP837" s="161">
        <f>(((SUMIF($E$14:$E$217,$O837,AP$14:AP$217)*(1+Costs_Upper)))*'Discount Factors'!AP$11)-AP$833</f>
        <v>0</v>
      </c>
      <c r="AQ837" s="161">
        <f>(((SUMIF($E$14:$E$217,$O837,AQ$14:AQ$217)*(1+Costs_Upper)))*'Discount Factors'!AQ$11)-AQ$833</f>
        <v>0</v>
      </c>
      <c r="AR837" s="161">
        <f>(((SUMIF($E$14:$E$217,$O837,AR$14:AR$217)*(1+Costs_Upper)))*'Discount Factors'!AR$11)-AR$833</f>
        <v>0</v>
      </c>
      <c r="AS837" s="161">
        <f>(((SUMIF($E$14:$E$217,$O837,AS$14:AS$217)*(1+Costs_Upper)))*'Discount Factors'!AS$11)-AS$833</f>
        <v>0</v>
      </c>
      <c r="AT837" s="161">
        <f>(((SUMIF($E$14:$E$217,$O837,AT$14:AT$217)*(1+Costs_Upper)))*'Discount Factors'!AT$11)-AT$833</f>
        <v>0</v>
      </c>
      <c r="AU837" s="161">
        <f>(((SUMIF($E$14:$E$217,$O837,AU$14:AU$217)*(1+Costs_Upper)))*'Discount Factors'!AU$11)-AU$833</f>
        <v>0</v>
      </c>
      <c r="AV837" s="161">
        <f>(((SUMIF($E$14:$E$217,$O837,AV$14:AV$217)*(1+Costs_Upper)))*'Discount Factors'!AV$11)-AV$833</f>
        <v>0</v>
      </c>
      <c r="AW837" s="161">
        <f>(((SUMIF($E$14:$E$217,$O837,AW$14:AW$217)*(1+Costs_Upper)))*'Discount Factors'!AW$11)-AW$833</f>
        <v>0</v>
      </c>
      <c r="AX837" s="161">
        <f>(((SUMIF($E$14:$E$217,$O837,AX$14:AX$217)*(1+Costs_Upper)))*'Discount Factors'!AX$11)-AX$833</f>
        <v>0</v>
      </c>
      <c r="AY837" s="161">
        <f>(((SUMIF($E$14:$E$217,$O837,AY$14:AY$217)*(1+Costs_Upper)))*'Discount Factors'!AY$11)-AY$833</f>
        <v>0</v>
      </c>
      <c r="AZ837" s="161">
        <f>(((SUMIF($E$14:$E$217,$O837,AZ$14:AZ$217)*(1+Costs_Upper)))*'Discount Factors'!AZ$11)-AZ$833</f>
        <v>0</v>
      </c>
      <c r="BA837" s="161">
        <f>(((SUMIF($E$14:$E$217,$O837,BA$14:BA$217)*(1+Costs_Upper)))*'Discount Factors'!BA$11)-BA$833</f>
        <v>0</v>
      </c>
      <c r="BB837" s="161">
        <f>(((SUMIF($E$14:$E$217,$O837,BB$14:BB$217)*(1+Costs_Upper)))*'Discount Factors'!BB$11)-BB$833</f>
        <v>0</v>
      </c>
      <c r="BC837" s="161">
        <f>(((SUMIF($E$14:$E$217,$O837,BC$14:BC$217)*(1+Costs_Upper)))*'Discount Factors'!BC$11)-BC$833</f>
        <v>0</v>
      </c>
      <c r="BD837" s="161">
        <f>(((SUMIF($E$14:$E$217,$O837,BD$14:BD$217)*(1+Costs_Upper)))*'Discount Factors'!BD$11)-BD$833</f>
        <v>0</v>
      </c>
      <c r="BE837" s="161">
        <f>(((SUMIF($E$14:$E$217,$O837,BE$14:BE$217)*(1+Costs_Upper)))*'Discount Factors'!BE$11)-BE$833</f>
        <v>0</v>
      </c>
      <c r="BF837" s="161">
        <f>(((SUMIF($E$14:$E$217,$O837,BF$14:BF$217)*(1+Costs_Upper)))*'Discount Factors'!BF$11)-BF$833</f>
        <v>0</v>
      </c>
      <c r="BG837" s="161">
        <f>(((SUMIF($E$14:$E$217,$O837,BG$14:BG$217)*(1+Costs_Upper)))*'Discount Factors'!BG$11)-BG$833</f>
        <v>0</v>
      </c>
      <c r="BH837" s="161">
        <f>(((SUMIF($E$14:$E$217,$O837,BH$14:BH$217)*(1+Costs_Upper)))*'Discount Factors'!BH$11)-BH$833</f>
        <v>0</v>
      </c>
      <c r="BI837" s="161">
        <f>(((SUMIF($E$14:$E$217,$O837,BI$14:BI$217)*(1+Costs_Upper)))*'Discount Factors'!BI$11)-BI$833</f>
        <v>0</v>
      </c>
      <c r="BJ837" s="161">
        <f>(((SUMIF($E$14:$E$217,$O837,BJ$14:BJ$217)*(1+Costs_Upper)))*'Discount Factors'!BJ$11)-BJ$833</f>
        <v>0</v>
      </c>
      <c r="BK837" s="161">
        <f>(((SUMIF($E$14:$E$217,$O837,BK$14:BK$217)*(1+Costs_Upper)))*'Discount Factors'!BK$11)-BK$833</f>
        <v>0</v>
      </c>
      <c r="BL837" s="161">
        <f>(((SUMIF($E$14:$E$217,$O837,BL$14:BL$217)*(1+Costs_Upper)))*'Discount Factors'!BL$11)-BL$833</f>
        <v>0</v>
      </c>
      <c r="BM837" s="161">
        <f>(((SUMIF($E$14:$E$217,$O837,BM$14:BM$217)*(1+Costs_Upper)))*'Discount Factors'!BM$11)-BM$833</f>
        <v>0</v>
      </c>
      <c r="BN837" s="161">
        <f>(((SUMIF($E$14:$E$217,$O837,BN$14:BN$217)*(1+Costs_Upper)))*'Discount Factors'!BN$11)-BN$833</f>
        <v>0</v>
      </c>
      <c r="BO837" s="161">
        <f>(((SUMIF($E$14:$E$217,$O837,BO$14:BO$217)*(1+Costs_Upper)))*'Discount Factors'!BO$11)-BO$833</f>
        <v>0</v>
      </c>
      <c r="BP837" s="161">
        <f>(((SUMIF($E$14:$E$217,$O837,BP$14:BP$217)*(1+Costs_Upper)))*'Discount Factors'!BP$11)-BP$833</f>
        <v>0</v>
      </c>
      <c r="BQ837" s="161">
        <f>(((SUMIF($E$14:$E$217,$O837,BQ$14:BQ$217)*(1+Costs_Upper)))*'Discount Factors'!BQ$11)-BQ$833</f>
        <v>0</v>
      </c>
      <c r="BR837" s="161">
        <f>(((SUMIF($E$14:$E$217,$O837,BR$14:BR$217)*(1+Costs_Upper)))*'Discount Factors'!BR$11)-BR$833</f>
        <v>0</v>
      </c>
      <c r="BS837" s="161">
        <f>(((SUMIF($E$14:$E$217,$O837,BS$14:BS$217)*(1+Costs_Upper)))*'Discount Factors'!BS$11)-BS$833</f>
        <v>0</v>
      </c>
      <c r="BT837" s="161">
        <f>(((SUMIF($E$14:$E$217,$O837,BT$14:BT$217)*(1+Costs_Upper)))*'Discount Factors'!BT$11)-BT$833</f>
        <v>0</v>
      </c>
      <c r="BU837" s="161">
        <f>(((SUMIF($E$14:$E$217,$O837,BU$14:BU$217)*(1+Costs_Upper)))*'Discount Factors'!BU$11)-BU$833</f>
        <v>0</v>
      </c>
      <c r="BV837" s="161">
        <f>(((SUMIF($E$14:$E$217,$O837,BV$14:BV$217)*(1+Costs_Upper)))*'Discount Factors'!BV$11)-BV$833</f>
        <v>0</v>
      </c>
      <c r="BW837" s="161">
        <f>(((SUMIF($E$14:$E$217,$O837,BW$14:BW$217)*(1+Costs_Upper)))*'Discount Factors'!BW$11)-BW$833</f>
        <v>0</v>
      </c>
      <c r="BX837" s="161">
        <f>(((SUMIF($E$14:$E$217,$O837,BX$14:BX$217)*(1+Costs_Upper)))*'Discount Factors'!BX$11)-BX$833</f>
        <v>0</v>
      </c>
      <c r="BY837" s="161">
        <f>(((SUMIF($E$14:$E$217,$O837,BY$14:BY$217)*(1+Costs_Upper)))*'Discount Factors'!BY$11)-BY$833</f>
        <v>0</v>
      </c>
      <c r="BZ837" s="161">
        <f>(((SUMIF($E$14:$E$217,$O837,BZ$14:BZ$217)*(1+Costs_Upper)))*'Discount Factors'!BZ$11)-BZ$833</f>
        <v>0</v>
      </c>
      <c r="CA837" s="161">
        <f>(((SUMIF($E$14:$E$217,$O837,CA$14:CA$217)*(1+Costs_Upper)))*'Discount Factors'!CA$11)-CA$833</f>
        <v>0</v>
      </c>
      <c r="CB837" s="161">
        <f>(((SUMIF($E$14:$E$217,$O837,CB$14:CB$217)*(1+Costs_Upper)))*'Discount Factors'!CB$11)-CB$833</f>
        <v>0</v>
      </c>
      <c r="CC837" s="161">
        <f>(((SUMIF($E$14:$E$217,$O837,CC$14:CC$217)*(1+Costs_Upper)))*'Discount Factors'!CC$11)-CC$833</f>
        <v>0</v>
      </c>
      <c r="CD837" s="161">
        <f>(((SUMIF($E$14:$E$217,$O837,CD$14:CD$217)*(1+Costs_Upper)))*'Discount Factors'!CD$11)-CD$833</f>
        <v>0</v>
      </c>
      <c r="CE837" s="161">
        <f>(((SUMIF($E$14:$E$217,$O837,CE$14:CE$217)*(1+Costs_Upper)))*'Discount Factors'!CE$11)-CE$833</f>
        <v>0</v>
      </c>
      <c r="CF837" s="161">
        <f>(((SUMIF($E$14:$E$217,$O837,CF$14:CF$217)*(1+Costs_Upper)))*'Discount Factors'!CF$11)-CF$833</f>
        <v>0</v>
      </c>
      <c r="CG837" s="161">
        <f>(((SUMIF($E$14:$E$217,$O837,CG$14:CG$217)*(1+Costs_Upper)))*'Discount Factors'!CG$11)-CG$833</f>
        <v>0</v>
      </c>
      <c r="CH837" s="161">
        <f>(((SUMIF($E$14:$E$217,$O837,CH$14:CH$217)*(1+Costs_Upper)))*'Discount Factors'!CH$11)-CH$833</f>
        <v>0</v>
      </c>
      <c r="CI837" s="161">
        <f>(((SUMIF($E$14:$E$217,$O837,CI$14:CI$217)*(1+Costs_Upper)))*'Discount Factors'!CI$11)-CI$833</f>
        <v>0</v>
      </c>
      <c r="CJ837" s="161">
        <f>(((SUMIF($E$14:$E$217,$O837,CJ$14:CJ$217)*(1+Costs_Upper)))*'Discount Factors'!CJ$11)-CJ$833</f>
        <v>0</v>
      </c>
      <c r="CK837" s="161">
        <f>(((SUMIF($E$14:$E$217,$O837,CK$14:CK$217)*(1+Costs_Upper)))*'Discount Factors'!CK$11)-CK$833</f>
        <v>0</v>
      </c>
      <c r="CL837" s="161">
        <f>(((SUMIF($E$14:$E$217,$O837,CL$14:CL$217)*(1+Costs_Upper)))*'Discount Factors'!CL$11)-CL$833</f>
        <v>0</v>
      </c>
      <c r="CM837" s="161">
        <f>(((SUMIF($E$14:$E$217,$O837,CM$14:CM$217)*(1+Costs_Upper)))*'Discount Factors'!CM$11)-CM$833</f>
        <v>0</v>
      </c>
      <c r="CN837" s="161">
        <f>(((SUMIF($E$14:$E$217,$O837,CN$14:CN$217)*(1+Costs_Upper)))*'Discount Factors'!CN$11)-CN$833</f>
        <v>0</v>
      </c>
      <c r="CO837" s="161">
        <f>(((SUMIF($E$14:$E$217,$O837,CO$14:CO$217)*(1+Costs_Upper)))*'Discount Factors'!CO$11)-CO$833</f>
        <v>0</v>
      </c>
      <c r="CP837" s="161">
        <f>(((SUMIF($E$14:$E$217,$O837,CP$14:CP$217)*(1+Costs_Upper)))*'Discount Factors'!CP$11)-CP$833</f>
        <v>0</v>
      </c>
    </row>
    <row r="838" spans="15:94" x14ac:dyDescent="0.3">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1"/>
      <c r="AL838" s="161"/>
      <c r="AM838" s="161"/>
      <c r="AN838" s="161"/>
      <c r="AO838" s="161"/>
      <c r="AP838" s="161"/>
      <c r="AQ838" s="161"/>
      <c r="AR838" s="161"/>
      <c r="AS838" s="161"/>
      <c r="AT838" s="161"/>
      <c r="AU838" s="161"/>
      <c r="AV838" s="161"/>
      <c r="AW838" s="161"/>
      <c r="AX838" s="161"/>
      <c r="AY838" s="161"/>
      <c r="AZ838" s="161"/>
      <c r="BA838" s="161"/>
      <c r="BB838" s="161"/>
      <c r="BC838" s="161"/>
      <c r="BD838" s="161"/>
      <c r="BE838" s="161"/>
      <c r="BF838" s="161"/>
      <c r="BG838" s="161"/>
      <c r="BH838" s="161"/>
      <c r="BI838" s="161"/>
      <c r="BJ838" s="161"/>
      <c r="BK838" s="161"/>
      <c r="BL838" s="161"/>
      <c r="BM838" s="161"/>
      <c r="BN838" s="161"/>
      <c r="BO838" s="161"/>
      <c r="BP838" s="161"/>
      <c r="BQ838" s="161"/>
      <c r="BR838" s="161"/>
      <c r="BS838" s="161"/>
      <c r="BT838" s="161"/>
      <c r="BU838" s="161"/>
      <c r="BV838" s="161"/>
      <c r="BW838" s="161"/>
      <c r="BX838" s="161"/>
      <c r="BY838" s="161"/>
      <c r="BZ838" s="161"/>
      <c r="CA838" s="161"/>
      <c r="CB838" s="161"/>
      <c r="CC838" s="161"/>
      <c r="CD838" s="161"/>
      <c r="CE838" s="161"/>
      <c r="CF838" s="161"/>
      <c r="CG838" s="161"/>
      <c r="CH838" s="161"/>
      <c r="CI838" s="161"/>
      <c r="CJ838" s="161"/>
      <c r="CK838" s="161"/>
      <c r="CL838" s="161"/>
      <c r="CM838" s="161"/>
      <c r="CN838" s="161"/>
      <c r="CO838" s="161"/>
      <c r="CP838" s="161"/>
    </row>
    <row r="839" spans="15:94" x14ac:dyDescent="0.3">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s="161"/>
      <c r="AS839" s="161"/>
      <c r="AT839" s="161"/>
      <c r="AU839" s="161"/>
      <c r="AV839" s="161"/>
      <c r="AW839" s="161"/>
      <c r="AX839" s="161"/>
      <c r="AY839" s="161"/>
      <c r="AZ839" s="161"/>
      <c r="BA839" s="161"/>
      <c r="BB839" s="161"/>
      <c r="BC839" s="161"/>
      <c r="BD839" s="161"/>
      <c r="BE839" s="161"/>
      <c r="BF839" s="161"/>
      <c r="BG839" s="161"/>
      <c r="BH839" s="161"/>
      <c r="BI839" s="161"/>
      <c r="BJ839" s="161"/>
      <c r="BK839" s="161"/>
      <c r="BL839" s="161"/>
      <c r="BM839" s="161"/>
      <c r="BN839" s="161"/>
      <c r="BO839" s="161"/>
      <c r="BP839" s="161"/>
      <c r="BQ839" s="161"/>
      <c r="BR839" s="161"/>
      <c r="BS839" s="161"/>
      <c r="BT839" s="161"/>
      <c r="BU839" s="161"/>
      <c r="BV839" s="161"/>
      <c r="BW839" s="161"/>
      <c r="BX839" s="161"/>
      <c r="BY839" s="161"/>
      <c r="BZ839" s="161"/>
      <c r="CA839" s="161"/>
      <c r="CB839" s="161"/>
      <c r="CC839" s="161"/>
      <c r="CD839" s="161"/>
      <c r="CE839" s="161"/>
      <c r="CF839" s="161"/>
      <c r="CG839" s="161"/>
      <c r="CH839" s="161"/>
      <c r="CI839" s="161"/>
      <c r="CJ839" s="161"/>
      <c r="CK839" s="161"/>
      <c r="CL839" s="161"/>
      <c r="CM839" s="161"/>
      <c r="CN839" s="161"/>
      <c r="CO839" s="161"/>
      <c r="CP839" s="161"/>
    </row>
    <row r="840" spans="15:94" x14ac:dyDescent="0.3">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1"/>
      <c r="AL840" s="161"/>
      <c r="AM840" s="161"/>
      <c r="AN840" s="161"/>
      <c r="AO840" s="161"/>
      <c r="AP840" s="161"/>
      <c r="AQ840" s="161"/>
      <c r="AR840" s="161"/>
      <c r="AS840" s="161"/>
      <c r="AT840" s="161"/>
      <c r="AU840" s="161"/>
      <c r="AV840" s="161"/>
      <c r="AW840" s="161"/>
      <c r="AX840" s="161"/>
      <c r="AY840" s="161"/>
      <c r="AZ840" s="161"/>
      <c r="BA840" s="161"/>
      <c r="BB840" s="161"/>
      <c r="BC840" s="161"/>
      <c r="BD840" s="161"/>
      <c r="BE840" s="161"/>
      <c r="BF840" s="161"/>
      <c r="BG840" s="161"/>
      <c r="BH840" s="161"/>
      <c r="BI840" s="161"/>
      <c r="BJ840" s="161"/>
      <c r="BK840" s="161"/>
      <c r="BL840" s="161"/>
      <c r="BM840" s="161"/>
      <c r="BN840" s="161"/>
      <c r="BO840" s="161"/>
      <c r="BP840" s="161"/>
      <c r="BQ840" s="161"/>
      <c r="BR840" s="161"/>
      <c r="BS840" s="161"/>
      <c r="BT840" s="161"/>
      <c r="BU840" s="161"/>
      <c r="BV840" s="161"/>
      <c r="BW840" s="161"/>
      <c r="BX840" s="161"/>
      <c r="BY840" s="161"/>
      <c r="BZ840" s="161"/>
      <c r="CA840" s="161"/>
      <c r="CB840" s="161"/>
      <c r="CC840" s="161"/>
      <c r="CD840" s="161"/>
      <c r="CE840" s="161"/>
      <c r="CF840" s="161"/>
      <c r="CG840" s="161"/>
      <c r="CH840" s="161"/>
      <c r="CI840" s="161"/>
      <c r="CJ840" s="161"/>
      <c r="CK840" s="161"/>
      <c r="CL840" s="161"/>
      <c r="CM840" s="161"/>
      <c r="CN840" s="161"/>
      <c r="CO840" s="161"/>
      <c r="CP840" s="161"/>
    </row>
    <row r="841" spans="15:94" x14ac:dyDescent="0.3">
      <c r="O841" s="2" t="str">
        <f>Lists!$B$6</f>
        <v>Option 2</v>
      </c>
      <c r="P841" s="161">
        <f>(((SUMIF($E$14:$E$217,$O841,P$14:P$217)*(1+Costs_Upper)))*'Discount Factors'!P$11)-P$833</f>
        <v>0</v>
      </c>
      <c r="Q841" s="161">
        <f>(((SUMIF($E$14:$E$217,$O841,Q$14:Q$217)*(1+Costs_Upper)))*'Discount Factors'!Q$11)-Q$833</f>
        <v>0</v>
      </c>
      <c r="R841" s="161">
        <f>(((SUMIF($E$14:$E$217,$O841,R$14:R$217)*(1+Costs_Upper)))*'Discount Factors'!R$11)-R$833</f>
        <v>0</v>
      </c>
      <c r="S841" s="161">
        <f>(((SUMIF($E$14:$E$217,$O841,S$14:S$217)*(1+Costs_Upper)))*'Discount Factors'!S$11)-S$833</f>
        <v>0</v>
      </c>
      <c r="T841" s="161">
        <f>(((SUMIF($E$14:$E$217,$O841,T$14:T$217)*(1+Costs_Upper)))*'Discount Factors'!T$11)-T$833</f>
        <v>0</v>
      </c>
      <c r="U841" s="161">
        <f>(((SUMIF($E$14:$E$217,$O841,U$14:U$217)*(1+Costs_Upper)))*'Discount Factors'!U$11)-U$833</f>
        <v>0</v>
      </c>
      <c r="V841" s="161">
        <f>(((SUMIF($E$14:$E$217,$O841,V$14:V$217)*(1+Costs_Upper)))*'Discount Factors'!V$11)-V$833</f>
        <v>0</v>
      </c>
      <c r="W841" s="161">
        <f>(((SUMIF($E$14:$E$217,$O841,W$14:W$217)*(1+Costs_Upper)))*'Discount Factors'!W$11)-W$833</f>
        <v>0</v>
      </c>
      <c r="X841" s="161">
        <f>(((SUMIF($E$14:$E$217,$O841,X$14:X$217)*(1+Costs_Upper)))*'Discount Factors'!X$11)-X$833</f>
        <v>0</v>
      </c>
      <c r="Y841" s="161">
        <f>(((SUMIF($E$14:$E$217,$O841,Y$14:Y$217)*(1+Costs_Upper)))*'Discount Factors'!Y$11)-Y$833</f>
        <v>0</v>
      </c>
      <c r="Z841" s="161">
        <f>(((SUMIF($E$14:$E$217,$O841,Z$14:Z$217)*(1+Costs_Upper)))*'Discount Factors'!Z$11)-Z$833</f>
        <v>0</v>
      </c>
      <c r="AA841" s="161">
        <f>(((SUMIF($E$14:$E$217,$O841,AA$14:AA$217)*(1+Costs_Upper)))*'Discount Factors'!AA$11)-AA$833</f>
        <v>0</v>
      </c>
      <c r="AB841" s="161">
        <f>(((SUMIF($E$14:$E$217,$O841,AB$14:AB$217)*(1+Costs_Upper)))*'Discount Factors'!AB$11)-AB$833</f>
        <v>0</v>
      </c>
      <c r="AC841" s="161">
        <f>(((SUMIF($E$14:$E$217,$O841,AC$14:AC$217)*(1+Costs_Upper)))*'Discount Factors'!AC$11)-AC$833</f>
        <v>0</v>
      </c>
      <c r="AD841" s="161">
        <f>(((SUMIF($E$14:$E$217,$O841,AD$14:AD$217)*(1+Costs_Upper)))*'Discount Factors'!AD$11)-AD$833</f>
        <v>0</v>
      </c>
      <c r="AE841" s="161">
        <f>(((SUMIF($E$14:$E$217,$O841,AE$14:AE$217)*(1+Costs_Upper)))*'Discount Factors'!AE$11)-AE$833</f>
        <v>0</v>
      </c>
      <c r="AF841" s="161">
        <f>(((SUMIF($E$14:$E$217,$O841,AF$14:AF$217)*(1+Costs_Upper)))*'Discount Factors'!AF$11)-AF$833</f>
        <v>0</v>
      </c>
      <c r="AG841" s="161">
        <f>(((SUMIF($E$14:$E$217,$O841,AG$14:AG$217)*(1+Costs_Upper)))*'Discount Factors'!AG$11)-AG$833</f>
        <v>0</v>
      </c>
      <c r="AH841" s="161">
        <f>(((SUMIF($E$14:$E$217,$O841,AH$14:AH$217)*(1+Costs_Upper)))*'Discount Factors'!AH$11)-AH$833</f>
        <v>0</v>
      </c>
      <c r="AI841" s="161">
        <f>(((SUMIF($E$14:$E$217,$O841,AI$14:AI$217)*(1+Costs_Upper)))*'Discount Factors'!AI$11)-AI$833</f>
        <v>0</v>
      </c>
      <c r="AJ841" s="161">
        <f>(((SUMIF($E$14:$E$217,$O841,AJ$14:AJ$217)*(1+Costs_Upper)))*'Discount Factors'!AJ$11)-AJ$833</f>
        <v>0</v>
      </c>
      <c r="AK841" s="161">
        <f>(((SUMIF($E$14:$E$217,$O841,AK$14:AK$217)*(1+Costs_Upper)))*'Discount Factors'!AK$11)-AK$833</f>
        <v>0</v>
      </c>
      <c r="AL841" s="161">
        <f>(((SUMIF($E$14:$E$217,$O841,AL$14:AL$217)*(1+Costs_Upper)))*'Discount Factors'!AL$11)-AL$833</f>
        <v>0</v>
      </c>
      <c r="AM841" s="161">
        <f>(((SUMIF($E$14:$E$217,$O841,AM$14:AM$217)*(1+Costs_Upper)))*'Discount Factors'!AM$11)-AM$833</f>
        <v>0</v>
      </c>
      <c r="AN841" s="161">
        <f>(((SUMIF($E$14:$E$217,$O841,AN$14:AN$217)*(1+Costs_Upper)))*'Discount Factors'!AN$11)-AN$833</f>
        <v>0</v>
      </c>
      <c r="AO841" s="161">
        <f>(((SUMIF($E$14:$E$217,$O841,AO$14:AO$217)*(1+Costs_Upper)))*'Discount Factors'!AO$11)-AO$833</f>
        <v>0</v>
      </c>
      <c r="AP841" s="161">
        <f>(((SUMIF($E$14:$E$217,$O841,AP$14:AP$217)*(1+Costs_Upper)))*'Discount Factors'!AP$11)-AP$833</f>
        <v>0</v>
      </c>
      <c r="AQ841" s="161">
        <f>(((SUMIF($E$14:$E$217,$O841,AQ$14:AQ$217)*(1+Costs_Upper)))*'Discount Factors'!AQ$11)-AQ$833</f>
        <v>0</v>
      </c>
      <c r="AR841" s="161">
        <f>(((SUMIF($E$14:$E$217,$O841,AR$14:AR$217)*(1+Costs_Upper)))*'Discount Factors'!AR$11)-AR$833</f>
        <v>0</v>
      </c>
      <c r="AS841" s="161">
        <f>(((SUMIF($E$14:$E$217,$O841,AS$14:AS$217)*(1+Costs_Upper)))*'Discount Factors'!AS$11)-AS$833</f>
        <v>0</v>
      </c>
      <c r="AT841" s="161">
        <f>(((SUMIF($E$14:$E$217,$O841,AT$14:AT$217)*(1+Costs_Upper)))*'Discount Factors'!AT$11)-AT$833</f>
        <v>0</v>
      </c>
      <c r="AU841" s="161">
        <f>(((SUMIF($E$14:$E$217,$O841,AU$14:AU$217)*(1+Costs_Upper)))*'Discount Factors'!AU$11)-AU$833</f>
        <v>0</v>
      </c>
      <c r="AV841" s="161">
        <f>(((SUMIF($E$14:$E$217,$O841,AV$14:AV$217)*(1+Costs_Upper)))*'Discount Factors'!AV$11)-AV$833</f>
        <v>0</v>
      </c>
      <c r="AW841" s="161">
        <f>(((SUMIF($E$14:$E$217,$O841,AW$14:AW$217)*(1+Costs_Upper)))*'Discount Factors'!AW$11)-AW$833</f>
        <v>0</v>
      </c>
      <c r="AX841" s="161">
        <f>(((SUMIF($E$14:$E$217,$O841,AX$14:AX$217)*(1+Costs_Upper)))*'Discount Factors'!AX$11)-AX$833</f>
        <v>0</v>
      </c>
      <c r="AY841" s="161">
        <f>(((SUMIF($E$14:$E$217,$O841,AY$14:AY$217)*(1+Costs_Upper)))*'Discount Factors'!AY$11)-AY$833</f>
        <v>0</v>
      </c>
      <c r="AZ841" s="161">
        <f>(((SUMIF($E$14:$E$217,$O841,AZ$14:AZ$217)*(1+Costs_Upper)))*'Discount Factors'!AZ$11)-AZ$833</f>
        <v>0</v>
      </c>
      <c r="BA841" s="161">
        <f>(((SUMIF($E$14:$E$217,$O841,BA$14:BA$217)*(1+Costs_Upper)))*'Discount Factors'!BA$11)-BA$833</f>
        <v>0</v>
      </c>
      <c r="BB841" s="161">
        <f>(((SUMIF($E$14:$E$217,$O841,BB$14:BB$217)*(1+Costs_Upper)))*'Discount Factors'!BB$11)-BB$833</f>
        <v>0</v>
      </c>
      <c r="BC841" s="161">
        <f>(((SUMIF($E$14:$E$217,$O841,BC$14:BC$217)*(1+Costs_Upper)))*'Discount Factors'!BC$11)-BC$833</f>
        <v>0</v>
      </c>
      <c r="BD841" s="161">
        <f>(((SUMIF($E$14:$E$217,$O841,BD$14:BD$217)*(1+Costs_Upper)))*'Discount Factors'!BD$11)-BD$833</f>
        <v>0</v>
      </c>
      <c r="BE841" s="161">
        <f>(((SUMIF($E$14:$E$217,$O841,BE$14:BE$217)*(1+Costs_Upper)))*'Discount Factors'!BE$11)-BE$833</f>
        <v>0</v>
      </c>
      <c r="BF841" s="161">
        <f>(((SUMIF($E$14:$E$217,$O841,BF$14:BF$217)*(1+Costs_Upper)))*'Discount Factors'!BF$11)-BF$833</f>
        <v>0</v>
      </c>
      <c r="BG841" s="161">
        <f>(((SUMIF($E$14:$E$217,$O841,BG$14:BG$217)*(1+Costs_Upper)))*'Discount Factors'!BG$11)-BG$833</f>
        <v>0</v>
      </c>
      <c r="BH841" s="161">
        <f>(((SUMIF($E$14:$E$217,$O841,BH$14:BH$217)*(1+Costs_Upper)))*'Discount Factors'!BH$11)-BH$833</f>
        <v>0</v>
      </c>
      <c r="BI841" s="161">
        <f>(((SUMIF($E$14:$E$217,$O841,BI$14:BI$217)*(1+Costs_Upper)))*'Discount Factors'!BI$11)-BI$833</f>
        <v>0</v>
      </c>
      <c r="BJ841" s="161">
        <f>(((SUMIF($E$14:$E$217,$O841,BJ$14:BJ$217)*(1+Costs_Upper)))*'Discount Factors'!BJ$11)-BJ$833</f>
        <v>0</v>
      </c>
      <c r="BK841" s="161">
        <f>(((SUMIF($E$14:$E$217,$O841,BK$14:BK$217)*(1+Costs_Upper)))*'Discount Factors'!BK$11)-BK$833</f>
        <v>0</v>
      </c>
      <c r="BL841" s="161">
        <f>(((SUMIF($E$14:$E$217,$O841,BL$14:BL$217)*(1+Costs_Upper)))*'Discount Factors'!BL$11)-BL$833</f>
        <v>0</v>
      </c>
      <c r="BM841" s="161">
        <f>(((SUMIF($E$14:$E$217,$O841,BM$14:BM$217)*(1+Costs_Upper)))*'Discount Factors'!BM$11)-BM$833</f>
        <v>0</v>
      </c>
      <c r="BN841" s="161">
        <f>(((SUMIF($E$14:$E$217,$O841,BN$14:BN$217)*(1+Costs_Upper)))*'Discount Factors'!BN$11)-BN$833</f>
        <v>0</v>
      </c>
      <c r="BO841" s="161">
        <f>(((SUMIF($E$14:$E$217,$O841,BO$14:BO$217)*(1+Costs_Upper)))*'Discount Factors'!BO$11)-BO$833</f>
        <v>0</v>
      </c>
      <c r="BP841" s="161">
        <f>(((SUMIF($E$14:$E$217,$O841,BP$14:BP$217)*(1+Costs_Upper)))*'Discount Factors'!BP$11)-BP$833</f>
        <v>0</v>
      </c>
      <c r="BQ841" s="161">
        <f>(((SUMIF($E$14:$E$217,$O841,BQ$14:BQ$217)*(1+Costs_Upper)))*'Discount Factors'!BQ$11)-BQ$833</f>
        <v>0</v>
      </c>
      <c r="BR841" s="161">
        <f>(((SUMIF($E$14:$E$217,$O841,BR$14:BR$217)*(1+Costs_Upper)))*'Discount Factors'!BR$11)-BR$833</f>
        <v>0</v>
      </c>
      <c r="BS841" s="161">
        <f>(((SUMIF($E$14:$E$217,$O841,BS$14:BS$217)*(1+Costs_Upper)))*'Discount Factors'!BS$11)-BS$833</f>
        <v>0</v>
      </c>
      <c r="BT841" s="161">
        <f>(((SUMIF($E$14:$E$217,$O841,BT$14:BT$217)*(1+Costs_Upper)))*'Discount Factors'!BT$11)-BT$833</f>
        <v>0</v>
      </c>
      <c r="BU841" s="161">
        <f>(((SUMIF($E$14:$E$217,$O841,BU$14:BU$217)*(1+Costs_Upper)))*'Discount Factors'!BU$11)-BU$833</f>
        <v>0</v>
      </c>
      <c r="BV841" s="161">
        <f>(((SUMIF($E$14:$E$217,$O841,BV$14:BV$217)*(1+Costs_Upper)))*'Discount Factors'!BV$11)-BV$833</f>
        <v>0</v>
      </c>
      <c r="BW841" s="161">
        <f>(((SUMIF($E$14:$E$217,$O841,BW$14:BW$217)*(1+Costs_Upper)))*'Discount Factors'!BW$11)-BW$833</f>
        <v>0</v>
      </c>
      <c r="BX841" s="161">
        <f>(((SUMIF($E$14:$E$217,$O841,BX$14:BX$217)*(1+Costs_Upper)))*'Discount Factors'!BX$11)-BX$833</f>
        <v>0</v>
      </c>
      <c r="BY841" s="161">
        <f>(((SUMIF($E$14:$E$217,$O841,BY$14:BY$217)*(1+Costs_Upper)))*'Discount Factors'!BY$11)-BY$833</f>
        <v>0</v>
      </c>
      <c r="BZ841" s="161">
        <f>(((SUMIF($E$14:$E$217,$O841,BZ$14:BZ$217)*(1+Costs_Upper)))*'Discount Factors'!BZ$11)-BZ$833</f>
        <v>0</v>
      </c>
      <c r="CA841" s="161">
        <f>(((SUMIF($E$14:$E$217,$O841,CA$14:CA$217)*(1+Costs_Upper)))*'Discount Factors'!CA$11)-CA$833</f>
        <v>0</v>
      </c>
      <c r="CB841" s="161">
        <f>(((SUMIF($E$14:$E$217,$O841,CB$14:CB$217)*(1+Costs_Upper)))*'Discount Factors'!CB$11)-CB$833</f>
        <v>0</v>
      </c>
      <c r="CC841" s="161">
        <f>(((SUMIF($E$14:$E$217,$O841,CC$14:CC$217)*(1+Costs_Upper)))*'Discount Factors'!CC$11)-CC$833</f>
        <v>0</v>
      </c>
      <c r="CD841" s="161">
        <f>(((SUMIF($E$14:$E$217,$O841,CD$14:CD$217)*(1+Costs_Upper)))*'Discount Factors'!CD$11)-CD$833</f>
        <v>0</v>
      </c>
      <c r="CE841" s="161">
        <f>(((SUMIF($E$14:$E$217,$O841,CE$14:CE$217)*(1+Costs_Upper)))*'Discount Factors'!CE$11)-CE$833</f>
        <v>0</v>
      </c>
      <c r="CF841" s="161">
        <f>(((SUMIF($E$14:$E$217,$O841,CF$14:CF$217)*(1+Costs_Upper)))*'Discount Factors'!CF$11)-CF$833</f>
        <v>0</v>
      </c>
      <c r="CG841" s="161">
        <f>(((SUMIF($E$14:$E$217,$O841,CG$14:CG$217)*(1+Costs_Upper)))*'Discount Factors'!CG$11)-CG$833</f>
        <v>0</v>
      </c>
      <c r="CH841" s="161">
        <f>(((SUMIF($E$14:$E$217,$O841,CH$14:CH$217)*(1+Costs_Upper)))*'Discount Factors'!CH$11)-CH$833</f>
        <v>0</v>
      </c>
      <c r="CI841" s="161">
        <f>(((SUMIF($E$14:$E$217,$O841,CI$14:CI$217)*(1+Costs_Upper)))*'Discount Factors'!CI$11)-CI$833</f>
        <v>0</v>
      </c>
      <c r="CJ841" s="161">
        <f>(((SUMIF($E$14:$E$217,$O841,CJ$14:CJ$217)*(1+Costs_Upper)))*'Discount Factors'!CJ$11)-CJ$833</f>
        <v>0</v>
      </c>
      <c r="CK841" s="161">
        <f>(((SUMIF($E$14:$E$217,$O841,CK$14:CK$217)*(1+Costs_Upper)))*'Discount Factors'!CK$11)-CK$833</f>
        <v>0</v>
      </c>
      <c r="CL841" s="161">
        <f>(((SUMIF($E$14:$E$217,$O841,CL$14:CL$217)*(1+Costs_Upper)))*'Discount Factors'!CL$11)-CL$833</f>
        <v>0</v>
      </c>
      <c r="CM841" s="161">
        <f>(((SUMIF($E$14:$E$217,$O841,CM$14:CM$217)*(1+Costs_Upper)))*'Discount Factors'!CM$11)-CM$833</f>
        <v>0</v>
      </c>
      <c r="CN841" s="161">
        <f>(((SUMIF($E$14:$E$217,$O841,CN$14:CN$217)*(1+Costs_Upper)))*'Discount Factors'!CN$11)-CN$833</f>
        <v>0</v>
      </c>
      <c r="CO841" s="161">
        <f>(((SUMIF($E$14:$E$217,$O841,CO$14:CO$217)*(1+Costs_Upper)))*'Discount Factors'!CO$11)-CO$833</f>
        <v>0</v>
      </c>
      <c r="CP841" s="161">
        <f>(((SUMIF($E$14:$E$217,$O841,CP$14:CP$217)*(1+Costs_Upper)))*'Discount Factors'!CP$11)-CP$833</f>
        <v>0</v>
      </c>
    </row>
    <row r="842" spans="15:94" x14ac:dyDescent="0.3">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1"/>
      <c r="AL842" s="161"/>
      <c r="AM842" s="161"/>
      <c r="AN842" s="161"/>
      <c r="AO842" s="161"/>
      <c r="AP842" s="161"/>
      <c r="AQ842" s="161"/>
      <c r="AR842" s="161"/>
      <c r="AS842" s="161"/>
      <c r="AT842" s="161"/>
      <c r="AU842" s="161"/>
      <c r="AV842" s="161"/>
      <c r="AW842" s="161"/>
      <c r="AX842" s="161"/>
      <c r="AY842" s="161"/>
      <c r="AZ842" s="161"/>
      <c r="BA842" s="161"/>
      <c r="BB842" s="161"/>
      <c r="BC842" s="161"/>
      <c r="BD842" s="161"/>
      <c r="BE842" s="161"/>
      <c r="BF842" s="161"/>
      <c r="BG842" s="161"/>
      <c r="BH842" s="161"/>
      <c r="BI842" s="161"/>
      <c r="BJ842" s="161"/>
      <c r="BK842" s="161"/>
      <c r="BL842" s="161"/>
      <c r="BM842" s="161"/>
      <c r="BN842" s="161"/>
      <c r="BO842" s="161"/>
      <c r="BP842" s="161"/>
      <c r="BQ842" s="161"/>
      <c r="BR842" s="161"/>
      <c r="BS842" s="161"/>
      <c r="BT842" s="161"/>
      <c r="BU842" s="161"/>
      <c r="BV842" s="161"/>
      <c r="BW842" s="161"/>
      <c r="BX842" s="161"/>
      <c r="BY842" s="161"/>
      <c r="BZ842" s="161"/>
      <c r="CA842" s="161"/>
      <c r="CB842" s="161"/>
      <c r="CC842" s="161"/>
      <c r="CD842" s="161"/>
      <c r="CE842" s="161"/>
      <c r="CF842" s="161"/>
      <c r="CG842" s="161"/>
      <c r="CH842" s="161"/>
      <c r="CI842" s="161"/>
      <c r="CJ842" s="161"/>
      <c r="CK842" s="161"/>
      <c r="CL842" s="161"/>
      <c r="CM842" s="161"/>
      <c r="CN842" s="161"/>
      <c r="CO842" s="161"/>
      <c r="CP842" s="161"/>
    </row>
    <row r="843" spans="15:94" x14ac:dyDescent="0.3">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1"/>
      <c r="AL843" s="161"/>
      <c r="AM843" s="161"/>
      <c r="AN843" s="161"/>
      <c r="AO843" s="161"/>
      <c r="AP843" s="161"/>
      <c r="AQ843" s="161"/>
      <c r="AR843" s="161"/>
      <c r="AS843" s="161"/>
      <c r="AT843" s="161"/>
      <c r="AU843" s="161"/>
      <c r="AV843" s="161"/>
      <c r="AW843" s="161"/>
      <c r="AX843" s="161"/>
      <c r="AY843" s="161"/>
      <c r="AZ843" s="161"/>
      <c r="BA843" s="161"/>
      <c r="BB843" s="161"/>
      <c r="BC843" s="161"/>
      <c r="BD843" s="161"/>
      <c r="BE843" s="161"/>
      <c r="BF843" s="161"/>
      <c r="BG843" s="161"/>
      <c r="BH843" s="161"/>
      <c r="BI843" s="161"/>
      <c r="BJ843" s="161"/>
      <c r="BK843" s="161"/>
      <c r="BL843" s="161"/>
      <c r="BM843" s="161"/>
      <c r="BN843" s="161"/>
      <c r="BO843" s="161"/>
      <c r="BP843" s="161"/>
      <c r="BQ843" s="161"/>
      <c r="BR843" s="161"/>
      <c r="BS843" s="161"/>
      <c r="BT843" s="161"/>
      <c r="BU843" s="161"/>
      <c r="BV843" s="161"/>
      <c r="BW843" s="161"/>
      <c r="BX843" s="161"/>
      <c r="BY843" s="161"/>
      <c r="BZ843" s="161"/>
      <c r="CA843" s="161"/>
      <c r="CB843" s="161"/>
      <c r="CC843" s="161"/>
      <c r="CD843" s="161"/>
      <c r="CE843" s="161"/>
      <c r="CF843" s="161"/>
      <c r="CG843" s="161"/>
      <c r="CH843" s="161"/>
      <c r="CI843" s="161"/>
      <c r="CJ843" s="161"/>
      <c r="CK843" s="161"/>
      <c r="CL843" s="161"/>
      <c r="CM843" s="161"/>
      <c r="CN843" s="161"/>
      <c r="CO843" s="161"/>
      <c r="CP843" s="161"/>
    </row>
    <row r="844" spans="15:94" x14ac:dyDescent="0.3">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1"/>
      <c r="AL844" s="161"/>
      <c r="AM844" s="161"/>
      <c r="AN844" s="161"/>
      <c r="AO844" s="161"/>
      <c r="AP844" s="161"/>
      <c r="AQ844" s="161"/>
      <c r="AR844" s="161"/>
      <c r="AS844" s="161"/>
      <c r="AT844" s="161"/>
      <c r="AU844" s="161"/>
      <c r="AV844" s="161"/>
      <c r="AW844" s="161"/>
      <c r="AX844" s="161"/>
      <c r="AY844" s="161"/>
      <c r="AZ844" s="161"/>
      <c r="BA844" s="161"/>
      <c r="BB844" s="161"/>
      <c r="BC844" s="161"/>
      <c r="BD844" s="161"/>
      <c r="BE844" s="161"/>
      <c r="BF844" s="161"/>
      <c r="BG844" s="161"/>
      <c r="BH844" s="161"/>
      <c r="BI844" s="161"/>
      <c r="BJ844" s="161"/>
      <c r="BK844" s="161"/>
      <c r="BL844" s="161"/>
      <c r="BM844" s="161"/>
      <c r="BN844" s="161"/>
      <c r="BO844" s="161"/>
      <c r="BP844" s="161"/>
      <c r="BQ844" s="161"/>
      <c r="BR844" s="161"/>
      <c r="BS844" s="161"/>
      <c r="BT844" s="161"/>
      <c r="BU844" s="161"/>
      <c r="BV844" s="161"/>
      <c r="BW844" s="161"/>
      <c r="BX844" s="161"/>
      <c r="BY844" s="161"/>
      <c r="BZ844" s="161"/>
      <c r="CA844" s="161"/>
      <c r="CB844" s="161"/>
      <c r="CC844" s="161"/>
      <c r="CD844" s="161"/>
      <c r="CE844" s="161"/>
      <c r="CF844" s="161"/>
      <c r="CG844" s="161"/>
      <c r="CH844" s="161"/>
      <c r="CI844" s="161"/>
      <c r="CJ844" s="161"/>
      <c r="CK844" s="161"/>
      <c r="CL844" s="161"/>
      <c r="CM844" s="161"/>
      <c r="CN844" s="161"/>
      <c r="CO844" s="161"/>
      <c r="CP844" s="161"/>
    </row>
    <row r="845" spans="15:94" x14ac:dyDescent="0.3">
      <c r="O845" s="2" t="str">
        <f>Lists!$B$7</f>
        <v>Option 3</v>
      </c>
      <c r="P845" s="161">
        <f>(((SUMIF($E$14:$E$217,$O845,P$14:P$217)*(1+Costs_Upper)))*'Discount Factors'!P$11)-P$833</f>
        <v>0</v>
      </c>
      <c r="Q845" s="161">
        <f>(((SUMIF($E$14:$E$217,$O845,Q$14:Q$217)*(1+Costs_Upper)))*'Discount Factors'!Q$11)-Q$833</f>
        <v>0</v>
      </c>
      <c r="R845" s="161">
        <f>(((SUMIF($E$14:$E$217,$O845,R$14:R$217)*(1+Costs_Upper)))*'Discount Factors'!R$11)-R$833</f>
        <v>0</v>
      </c>
      <c r="S845" s="161">
        <f>(((SUMIF($E$14:$E$217,$O845,S$14:S$217)*(1+Costs_Upper)))*'Discount Factors'!S$11)-S$833</f>
        <v>0</v>
      </c>
      <c r="T845" s="161">
        <f>(((SUMIF($E$14:$E$217,$O845,T$14:T$217)*(1+Costs_Upper)))*'Discount Factors'!T$11)-T$833</f>
        <v>0</v>
      </c>
      <c r="U845" s="161">
        <f>(((SUMIF($E$14:$E$217,$O845,U$14:U$217)*(1+Costs_Upper)))*'Discount Factors'!U$11)-U$833</f>
        <v>0</v>
      </c>
      <c r="V845" s="161">
        <f>(((SUMIF($E$14:$E$217,$O845,V$14:V$217)*(1+Costs_Upper)))*'Discount Factors'!V$11)-V$833</f>
        <v>0</v>
      </c>
      <c r="W845" s="161">
        <f>(((SUMIF($E$14:$E$217,$O845,W$14:W$217)*(1+Costs_Upper)))*'Discount Factors'!W$11)-W$833</f>
        <v>0</v>
      </c>
      <c r="X845" s="161">
        <f>(((SUMIF($E$14:$E$217,$O845,X$14:X$217)*(1+Costs_Upper)))*'Discount Factors'!X$11)-X$833</f>
        <v>0</v>
      </c>
      <c r="Y845" s="161">
        <f>(((SUMIF($E$14:$E$217,$O845,Y$14:Y$217)*(1+Costs_Upper)))*'Discount Factors'!Y$11)-Y$833</f>
        <v>0</v>
      </c>
      <c r="Z845" s="161">
        <f>(((SUMIF($E$14:$E$217,$O845,Z$14:Z$217)*(1+Costs_Upper)))*'Discount Factors'!Z$11)-Z$833</f>
        <v>0</v>
      </c>
      <c r="AA845" s="161">
        <f>(((SUMIF($E$14:$E$217,$O845,AA$14:AA$217)*(1+Costs_Upper)))*'Discount Factors'!AA$11)-AA$833</f>
        <v>0</v>
      </c>
      <c r="AB845" s="161">
        <f>(((SUMIF($E$14:$E$217,$O845,AB$14:AB$217)*(1+Costs_Upper)))*'Discount Factors'!AB$11)-AB$833</f>
        <v>0</v>
      </c>
      <c r="AC845" s="161">
        <f>(((SUMIF($E$14:$E$217,$O845,AC$14:AC$217)*(1+Costs_Upper)))*'Discount Factors'!AC$11)-AC$833</f>
        <v>0</v>
      </c>
      <c r="AD845" s="161">
        <f>(((SUMIF($E$14:$E$217,$O845,AD$14:AD$217)*(1+Costs_Upper)))*'Discount Factors'!AD$11)-AD$833</f>
        <v>0</v>
      </c>
      <c r="AE845" s="161">
        <f>(((SUMIF($E$14:$E$217,$O845,AE$14:AE$217)*(1+Costs_Upper)))*'Discount Factors'!AE$11)-AE$833</f>
        <v>0</v>
      </c>
      <c r="AF845" s="161">
        <f>(((SUMIF($E$14:$E$217,$O845,AF$14:AF$217)*(1+Costs_Upper)))*'Discount Factors'!AF$11)-AF$833</f>
        <v>0</v>
      </c>
      <c r="AG845" s="161">
        <f>(((SUMIF($E$14:$E$217,$O845,AG$14:AG$217)*(1+Costs_Upper)))*'Discount Factors'!AG$11)-AG$833</f>
        <v>0</v>
      </c>
      <c r="AH845" s="161">
        <f>(((SUMIF($E$14:$E$217,$O845,AH$14:AH$217)*(1+Costs_Upper)))*'Discount Factors'!AH$11)-AH$833</f>
        <v>0</v>
      </c>
      <c r="AI845" s="161">
        <f>(((SUMIF($E$14:$E$217,$O845,AI$14:AI$217)*(1+Costs_Upper)))*'Discount Factors'!AI$11)-AI$833</f>
        <v>0</v>
      </c>
      <c r="AJ845" s="161">
        <f>(((SUMIF($E$14:$E$217,$O845,AJ$14:AJ$217)*(1+Costs_Upper)))*'Discount Factors'!AJ$11)-AJ$833</f>
        <v>0</v>
      </c>
      <c r="AK845" s="161">
        <f>(((SUMIF($E$14:$E$217,$O845,AK$14:AK$217)*(1+Costs_Upper)))*'Discount Factors'!AK$11)-AK$833</f>
        <v>0</v>
      </c>
      <c r="AL845" s="161">
        <f>(((SUMIF($E$14:$E$217,$O845,AL$14:AL$217)*(1+Costs_Upper)))*'Discount Factors'!AL$11)-AL$833</f>
        <v>0</v>
      </c>
      <c r="AM845" s="161">
        <f>(((SUMIF($E$14:$E$217,$O845,AM$14:AM$217)*(1+Costs_Upper)))*'Discount Factors'!AM$11)-AM$833</f>
        <v>0</v>
      </c>
      <c r="AN845" s="161">
        <f>(((SUMIF($E$14:$E$217,$O845,AN$14:AN$217)*(1+Costs_Upper)))*'Discount Factors'!AN$11)-AN$833</f>
        <v>0</v>
      </c>
      <c r="AO845" s="161">
        <f>(((SUMIF($E$14:$E$217,$O845,AO$14:AO$217)*(1+Costs_Upper)))*'Discount Factors'!AO$11)-AO$833</f>
        <v>0</v>
      </c>
      <c r="AP845" s="161">
        <f>(((SUMIF($E$14:$E$217,$O845,AP$14:AP$217)*(1+Costs_Upper)))*'Discount Factors'!AP$11)-AP$833</f>
        <v>0</v>
      </c>
      <c r="AQ845" s="161">
        <f>(((SUMIF($E$14:$E$217,$O845,AQ$14:AQ$217)*(1+Costs_Upper)))*'Discount Factors'!AQ$11)-AQ$833</f>
        <v>0</v>
      </c>
      <c r="AR845" s="161">
        <f>(((SUMIF($E$14:$E$217,$O845,AR$14:AR$217)*(1+Costs_Upper)))*'Discount Factors'!AR$11)-AR$833</f>
        <v>0</v>
      </c>
      <c r="AS845" s="161">
        <f>(((SUMIF($E$14:$E$217,$O845,AS$14:AS$217)*(1+Costs_Upper)))*'Discount Factors'!AS$11)-AS$833</f>
        <v>0</v>
      </c>
      <c r="AT845" s="161">
        <f>(((SUMIF($E$14:$E$217,$O845,AT$14:AT$217)*(1+Costs_Upper)))*'Discount Factors'!AT$11)-AT$833</f>
        <v>0</v>
      </c>
      <c r="AU845" s="161">
        <f>(((SUMIF($E$14:$E$217,$O845,AU$14:AU$217)*(1+Costs_Upper)))*'Discount Factors'!AU$11)-AU$833</f>
        <v>0</v>
      </c>
      <c r="AV845" s="161">
        <f>(((SUMIF($E$14:$E$217,$O845,AV$14:AV$217)*(1+Costs_Upper)))*'Discount Factors'!AV$11)-AV$833</f>
        <v>0</v>
      </c>
      <c r="AW845" s="161">
        <f>(((SUMIF($E$14:$E$217,$O845,AW$14:AW$217)*(1+Costs_Upper)))*'Discount Factors'!AW$11)-AW$833</f>
        <v>0</v>
      </c>
      <c r="AX845" s="161">
        <f>(((SUMIF($E$14:$E$217,$O845,AX$14:AX$217)*(1+Costs_Upper)))*'Discount Factors'!AX$11)-AX$833</f>
        <v>0</v>
      </c>
      <c r="AY845" s="161">
        <f>(((SUMIF($E$14:$E$217,$O845,AY$14:AY$217)*(1+Costs_Upper)))*'Discount Factors'!AY$11)-AY$833</f>
        <v>0</v>
      </c>
      <c r="AZ845" s="161">
        <f>(((SUMIF($E$14:$E$217,$O845,AZ$14:AZ$217)*(1+Costs_Upper)))*'Discount Factors'!AZ$11)-AZ$833</f>
        <v>0</v>
      </c>
      <c r="BA845" s="161">
        <f>(((SUMIF($E$14:$E$217,$O845,BA$14:BA$217)*(1+Costs_Upper)))*'Discount Factors'!BA$11)-BA$833</f>
        <v>0</v>
      </c>
      <c r="BB845" s="161">
        <f>(((SUMIF($E$14:$E$217,$O845,BB$14:BB$217)*(1+Costs_Upper)))*'Discount Factors'!BB$11)-BB$833</f>
        <v>0</v>
      </c>
      <c r="BC845" s="161">
        <f>(((SUMIF($E$14:$E$217,$O845,BC$14:BC$217)*(1+Costs_Upper)))*'Discount Factors'!BC$11)-BC$833</f>
        <v>0</v>
      </c>
      <c r="BD845" s="161">
        <f>(((SUMIF($E$14:$E$217,$O845,BD$14:BD$217)*(1+Costs_Upper)))*'Discount Factors'!BD$11)-BD$833</f>
        <v>0</v>
      </c>
      <c r="BE845" s="161">
        <f>(((SUMIF($E$14:$E$217,$O845,BE$14:BE$217)*(1+Costs_Upper)))*'Discount Factors'!BE$11)-BE$833</f>
        <v>0</v>
      </c>
      <c r="BF845" s="161">
        <f>(((SUMIF($E$14:$E$217,$O845,BF$14:BF$217)*(1+Costs_Upper)))*'Discount Factors'!BF$11)-BF$833</f>
        <v>0</v>
      </c>
      <c r="BG845" s="161">
        <f>(((SUMIF($E$14:$E$217,$O845,BG$14:BG$217)*(1+Costs_Upper)))*'Discount Factors'!BG$11)-BG$833</f>
        <v>0</v>
      </c>
      <c r="BH845" s="161">
        <f>(((SUMIF($E$14:$E$217,$O845,BH$14:BH$217)*(1+Costs_Upper)))*'Discount Factors'!BH$11)-BH$833</f>
        <v>0</v>
      </c>
      <c r="BI845" s="161">
        <f>(((SUMIF($E$14:$E$217,$O845,BI$14:BI$217)*(1+Costs_Upper)))*'Discount Factors'!BI$11)-BI$833</f>
        <v>0</v>
      </c>
      <c r="BJ845" s="161">
        <f>(((SUMIF($E$14:$E$217,$O845,BJ$14:BJ$217)*(1+Costs_Upper)))*'Discount Factors'!BJ$11)-BJ$833</f>
        <v>0</v>
      </c>
      <c r="BK845" s="161">
        <f>(((SUMIF($E$14:$E$217,$O845,BK$14:BK$217)*(1+Costs_Upper)))*'Discount Factors'!BK$11)-BK$833</f>
        <v>0</v>
      </c>
      <c r="BL845" s="161">
        <f>(((SUMIF($E$14:$E$217,$O845,BL$14:BL$217)*(1+Costs_Upper)))*'Discount Factors'!BL$11)-BL$833</f>
        <v>0</v>
      </c>
      <c r="BM845" s="161">
        <f>(((SUMIF($E$14:$E$217,$O845,BM$14:BM$217)*(1+Costs_Upper)))*'Discount Factors'!BM$11)-BM$833</f>
        <v>0</v>
      </c>
      <c r="BN845" s="161">
        <f>(((SUMIF($E$14:$E$217,$O845,BN$14:BN$217)*(1+Costs_Upper)))*'Discount Factors'!BN$11)-BN$833</f>
        <v>0</v>
      </c>
      <c r="BO845" s="161">
        <f>(((SUMIF($E$14:$E$217,$O845,BO$14:BO$217)*(1+Costs_Upper)))*'Discount Factors'!BO$11)-BO$833</f>
        <v>0</v>
      </c>
      <c r="BP845" s="161">
        <f>(((SUMIF($E$14:$E$217,$O845,BP$14:BP$217)*(1+Costs_Upper)))*'Discount Factors'!BP$11)-BP$833</f>
        <v>0</v>
      </c>
      <c r="BQ845" s="161">
        <f>(((SUMIF($E$14:$E$217,$O845,BQ$14:BQ$217)*(1+Costs_Upper)))*'Discount Factors'!BQ$11)-BQ$833</f>
        <v>0</v>
      </c>
      <c r="BR845" s="161">
        <f>(((SUMIF($E$14:$E$217,$O845,BR$14:BR$217)*(1+Costs_Upper)))*'Discount Factors'!BR$11)-BR$833</f>
        <v>0</v>
      </c>
      <c r="BS845" s="161">
        <f>(((SUMIF($E$14:$E$217,$O845,BS$14:BS$217)*(1+Costs_Upper)))*'Discount Factors'!BS$11)-BS$833</f>
        <v>0</v>
      </c>
      <c r="BT845" s="161">
        <f>(((SUMIF($E$14:$E$217,$O845,BT$14:BT$217)*(1+Costs_Upper)))*'Discount Factors'!BT$11)-BT$833</f>
        <v>0</v>
      </c>
      <c r="BU845" s="161">
        <f>(((SUMIF($E$14:$E$217,$O845,BU$14:BU$217)*(1+Costs_Upper)))*'Discount Factors'!BU$11)-BU$833</f>
        <v>0</v>
      </c>
      <c r="BV845" s="161">
        <f>(((SUMIF($E$14:$E$217,$O845,BV$14:BV$217)*(1+Costs_Upper)))*'Discount Factors'!BV$11)-BV$833</f>
        <v>0</v>
      </c>
      <c r="BW845" s="161">
        <f>(((SUMIF($E$14:$E$217,$O845,BW$14:BW$217)*(1+Costs_Upper)))*'Discount Factors'!BW$11)-BW$833</f>
        <v>0</v>
      </c>
      <c r="BX845" s="161">
        <f>(((SUMIF($E$14:$E$217,$O845,BX$14:BX$217)*(1+Costs_Upper)))*'Discount Factors'!BX$11)-BX$833</f>
        <v>0</v>
      </c>
      <c r="BY845" s="161">
        <f>(((SUMIF($E$14:$E$217,$O845,BY$14:BY$217)*(1+Costs_Upper)))*'Discount Factors'!BY$11)-BY$833</f>
        <v>0</v>
      </c>
      <c r="BZ845" s="161">
        <f>(((SUMIF($E$14:$E$217,$O845,BZ$14:BZ$217)*(1+Costs_Upper)))*'Discount Factors'!BZ$11)-BZ$833</f>
        <v>0</v>
      </c>
      <c r="CA845" s="161">
        <f>(((SUMIF($E$14:$E$217,$O845,CA$14:CA$217)*(1+Costs_Upper)))*'Discount Factors'!CA$11)-CA$833</f>
        <v>0</v>
      </c>
      <c r="CB845" s="161">
        <f>(((SUMIF($E$14:$E$217,$O845,CB$14:CB$217)*(1+Costs_Upper)))*'Discount Factors'!CB$11)-CB$833</f>
        <v>0</v>
      </c>
      <c r="CC845" s="161">
        <f>(((SUMIF($E$14:$E$217,$O845,CC$14:CC$217)*(1+Costs_Upper)))*'Discount Factors'!CC$11)-CC$833</f>
        <v>0</v>
      </c>
      <c r="CD845" s="161">
        <f>(((SUMIF($E$14:$E$217,$O845,CD$14:CD$217)*(1+Costs_Upper)))*'Discount Factors'!CD$11)-CD$833</f>
        <v>0</v>
      </c>
      <c r="CE845" s="161">
        <f>(((SUMIF($E$14:$E$217,$O845,CE$14:CE$217)*(1+Costs_Upper)))*'Discount Factors'!CE$11)-CE$833</f>
        <v>0</v>
      </c>
      <c r="CF845" s="161">
        <f>(((SUMIF($E$14:$E$217,$O845,CF$14:CF$217)*(1+Costs_Upper)))*'Discount Factors'!CF$11)-CF$833</f>
        <v>0</v>
      </c>
      <c r="CG845" s="161">
        <f>(((SUMIF($E$14:$E$217,$O845,CG$14:CG$217)*(1+Costs_Upper)))*'Discount Factors'!CG$11)-CG$833</f>
        <v>0</v>
      </c>
      <c r="CH845" s="161">
        <f>(((SUMIF($E$14:$E$217,$O845,CH$14:CH$217)*(1+Costs_Upper)))*'Discount Factors'!CH$11)-CH$833</f>
        <v>0</v>
      </c>
      <c r="CI845" s="161">
        <f>(((SUMIF($E$14:$E$217,$O845,CI$14:CI$217)*(1+Costs_Upper)))*'Discount Factors'!CI$11)-CI$833</f>
        <v>0</v>
      </c>
      <c r="CJ845" s="161">
        <f>(((SUMIF($E$14:$E$217,$O845,CJ$14:CJ$217)*(1+Costs_Upper)))*'Discount Factors'!CJ$11)-CJ$833</f>
        <v>0</v>
      </c>
      <c r="CK845" s="161">
        <f>(((SUMIF($E$14:$E$217,$O845,CK$14:CK$217)*(1+Costs_Upper)))*'Discount Factors'!CK$11)-CK$833</f>
        <v>0</v>
      </c>
      <c r="CL845" s="161">
        <f>(((SUMIF($E$14:$E$217,$O845,CL$14:CL$217)*(1+Costs_Upper)))*'Discount Factors'!CL$11)-CL$833</f>
        <v>0</v>
      </c>
      <c r="CM845" s="161">
        <f>(((SUMIF($E$14:$E$217,$O845,CM$14:CM$217)*(1+Costs_Upper)))*'Discount Factors'!CM$11)-CM$833</f>
        <v>0</v>
      </c>
      <c r="CN845" s="161">
        <f>(((SUMIF($E$14:$E$217,$O845,CN$14:CN$217)*(1+Costs_Upper)))*'Discount Factors'!CN$11)-CN$833</f>
        <v>0</v>
      </c>
      <c r="CO845" s="161">
        <f>(((SUMIF($E$14:$E$217,$O845,CO$14:CO$217)*(1+Costs_Upper)))*'Discount Factors'!CO$11)-CO$833</f>
        <v>0</v>
      </c>
      <c r="CP845" s="161">
        <f>(((SUMIF($E$14:$E$217,$O845,CP$14:CP$217)*(1+Costs_Upper)))*'Discount Factors'!CP$11)-CP$833</f>
        <v>0</v>
      </c>
    </row>
    <row r="846" spans="15:94" x14ac:dyDescent="0.3">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s="161"/>
      <c r="AS846" s="161"/>
      <c r="AT846" s="161"/>
      <c r="AU846" s="161"/>
      <c r="AV846" s="161"/>
      <c r="AW846" s="161"/>
      <c r="AX846" s="161"/>
      <c r="AY846" s="161"/>
      <c r="AZ846" s="161"/>
      <c r="BA846" s="161"/>
      <c r="BB846" s="161"/>
      <c r="BC846" s="161"/>
      <c r="BD846" s="161"/>
      <c r="BE846" s="161"/>
      <c r="BF846" s="161"/>
      <c r="BG846" s="161"/>
      <c r="BH846" s="161"/>
      <c r="BI846" s="161"/>
      <c r="BJ846" s="161"/>
      <c r="BK846" s="161"/>
      <c r="BL846" s="161"/>
      <c r="BM846" s="161"/>
      <c r="BN846" s="161"/>
      <c r="BO846" s="161"/>
      <c r="BP846" s="161"/>
      <c r="BQ846" s="161"/>
      <c r="BR846" s="161"/>
      <c r="BS846" s="161"/>
      <c r="BT846" s="161"/>
      <c r="BU846" s="161"/>
      <c r="BV846" s="161"/>
      <c r="BW846" s="161"/>
      <c r="BX846" s="161"/>
      <c r="BY846" s="161"/>
      <c r="BZ846" s="161"/>
      <c r="CA846" s="161"/>
      <c r="CB846" s="161"/>
      <c r="CC846" s="161"/>
      <c r="CD846" s="161"/>
      <c r="CE846" s="161"/>
      <c r="CF846" s="161"/>
      <c r="CG846" s="161"/>
      <c r="CH846" s="161"/>
      <c r="CI846" s="161"/>
      <c r="CJ846" s="161"/>
      <c r="CK846" s="161"/>
      <c r="CL846" s="161"/>
      <c r="CM846" s="161"/>
      <c r="CN846" s="161"/>
      <c r="CO846" s="161"/>
      <c r="CP846" s="161"/>
    </row>
    <row r="847" spans="15:94" x14ac:dyDescent="0.3">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1"/>
      <c r="AL847" s="161"/>
      <c r="AM847" s="161"/>
      <c r="AN847" s="161"/>
      <c r="AO847" s="161"/>
      <c r="AP847" s="161"/>
      <c r="AQ847" s="161"/>
      <c r="AR847" s="161"/>
      <c r="AS847" s="161"/>
      <c r="AT847" s="161"/>
      <c r="AU847" s="161"/>
      <c r="AV847" s="161"/>
      <c r="AW847" s="161"/>
      <c r="AX847" s="161"/>
      <c r="AY847" s="161"/>
      <c r="AZ847" s="161"/>
      <c r="BA847" s="161"/>
      <c r="BB847" s="161"/>
      <c r="BC847" s="161"/>
      <c r="BD847" s="161"/>
      <c r="BE847" s="161"/>
      <c r="BF847" s="161"/>
      <c r="BG847" s="161"/>
      <c r="BH847" s="161"/>
      <c r="BI847" s="161"/>
      <c r="BJ847" s="161"/>
      <c r="BK847" s="161"/>
      <c r="BL847" s="161"/>
      <c r="BM847" s="161"/>
      <c r="BN847" s="161"/>
      <c r="BO847" s="161"/>
      <c r="BP847" s="161"/>
      <c r="BQ847" s="161"/>
      <c r="BR847" s="161"/>
      <c r="BS847" s="161"/>
      <c r="BT847" s="161"/>
      <c r="BU847" s="161"/>
      <c r="BV847" s="161"/>
      <c r="BW847" s="161"/>
      <c r="BX847" s="161"/>
      <c r="BY847" s="161"/>
      <c r="BZ847" s="161"/>
      <c r="CA847" s="161"/>
      <c r="CB847" s="161"/>
      <c r="CC847" s="161"/>
      <c r="CD847" s="161"/>
      <c r="CE847" s="161"/>
      <c r="CF847" s="161"/>
      <c r="CG847" s="161"/>
      <c r="CH847" s="161"/>
      <c r="CI847" s="161"/>
      <c r="CJ847" s="161"/>
      <c r="CK847" s="161"/>
      <c r="CL847" s="161"/>
      <c r="CM847" s="161"/>
      <c r="CN847" s="161"/>
      <c r="CO847" s="161"/>
      <c r="CP847" s="161"/>
    </row>
    <row r="848" spans="15:94" x14ac:dyDescent="0.3">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s="161"/>
      <c r="AS848" s="161"/>
      <c r="AT848" s="161"/>
      <c r="AU848" s="161"/>
      <c r="AV848" s="161"/>
      <c r="AW848" s="161"/>
      <c r="AX848" s="161"/>
      <c r="AY848" s="161"/>
      <c r="AZ848" s="161"/>
      <c r="BA848" s="161"/>
      <c r="BB848" s="161"/>
      <c r="BC848" s="161"/>
      <c r="BD848" s="161"/>
      <c r="BE848" s="161"/>
      <c r="BF848" s="161"/>
      <c r="BG848" s="161"/>
      <c r="BH848" s="161"/>
      <c r="BI848" s="161"/>
      <c r="BJ848" s="161"/>
      <c r="BK848" s="161"/>
      <c r="BL848" s="161"/>
      <c r="BM848" s="161"/>
      <c r="BN848" s="161"/>
      <c r="BO848" s="161"/>
      <c r="BP848" s="161"/>
      <c r="BQ848" s="161"/>
      <c r="BR848" s="161"/>
      <c r="BS848" s="161"/>
      <c r="BT848" s="161"/>
      <c r="BU848" s="161"/>
      <c r="BV848" s="161"/>
      <c r="BW848" s="161"/>
      <c r="BX848" s="161"/>
      <c r="BY848" s="161"/>
      <c r="BZ848" s="161"/>
      <c r="CA848" s="161"/>
      <c r="CB848" s="161"/>
      <c r="CC848" s="161"/>
      <c r="CD848" s="161"/>
      <c r="CE848" s="161"/>
      <c r="CF848" s="161"/>
      <c r="CG848" s="161"/>
      <c r="CH848" s="161"/>
      <c r="CI848" s="161"/>
      <c r="CJ848" s="161"/>
      <c r="CK848" s="161"/>
      <c r="CL848" s="161"/>
      <c r="CM848" s="161"/>
      <c r="CN848" s="161"/>
      <c r="CO848" s="161"/>
      <c r="CP848" s="161"/>
    </row>
    <row r="849" spans="15:94" x14ac:dyDescent="0.3">
      <c r="O849" s="2" t="str">
        <f>Lists!$B$8</f>
        <v>Option 4</v>
      </c>
      <c r="P849" s="161">
        <f>(((SUMIF($E$14:$E$217,$O849,P$14:P$217)*(1+Costs_Upper)))*'Discount Factors'!P$11)-P$833</f>
        <v>0</v>
      </c>
      <c r="Q849" s="161">
        <f>(((SUMIF($E$14:$E$217,$O849,Q$14:Q$217)*(1+Costs_Upper)))*'Discount Factors'!Q$11)-Q$833</f>
        <v>0</v>
      </c>
      <c r="R849" s="161">
        <f>(((SUMIF($E$14:$E$217,$O849,R$14:R$217)*(1+Costs_Upper)))*'Discount Factors'!R$11)-R$833</f>
        <v>0</v>
      </c>
      <c r="S849" s="161">
        <f>(((SUMIF($E$14:$E$217,$O849,S$14:S$217)*(1+Costs_Upper)))*'Discount Factors'!S$11)-S$833</f>
        <v>0</v>
      </c>
      <c r="T849" s="161">
        <f>(((SUMIF($E$14:$E$217,$O849,T$14:T$217)*(1+Costs_Upper)))*'Discount Factors'!T$11)-T$833</f>
        <v>0</v>
      </c>
      <c r="U849" s="161">
        <f>(((SUMIF($E$14:$E$217,$O849,U$14:U$217)*(1+Costs_Upper)))*'Discount Factors'!U$11)-U$833</f>
        <v>0</v>
      </c>
      <c r="V849" s="161">
        <f>(((SUMIF($E$14:$E$217,$O849,V$14:V$217)*(1+Costs_Upper)))*'Discount Factors'!V$11)-V$833</f>
        <v>0</v>
      </c>
      <c r="W849" s="161">
        <f>(((SUMIF($E$14:$E$217,$O849,W$14:W$217)*(1+Costs_Upper)))*'Discount Factors'!W$11)-W$833</f>
        <v>0</v>
      </c>
      <c r="X849" s="161">
        <f>(((SUMIF($E$14:$E$217,$O849,X$14:X$217)*(1+Costs_Upper)))*'Discount Factors'!X$11)-X$833</f>
        <v>0</v>
      </c>
      <c r="Y849" s="161">
        <f>(((SUMIF($E$14:$E$217,$O849,Y$14:Y$217)*(1+Costs_Upper)))*'Discount Factors'!Y$11)-Y$833</f>
        <v>0</v>
      </c>
      <c r="Z849" s="161">
        <f>(((SUMIF($E$14:$E$217,$O849,Z$14:Z$217)*(1+Costs_Upper)))*'Discount Factors'!Z$11)-Z$833</f>
        <v>0</v>
      </c>
      <c r="AA849" s="161">
        <f>(((SUMIF($E$14:$E$217,$O849,AA$14:AA$217)*(1+Costs_Upper)))*'Discount Factors'!AA$11)-AA$833</f>
        <v>0</v>
      </c>
      <c r="AB849" s="161">
        <f>(((SUMIF($E$14:$E$217,$O849,AB$14:AB$217)*(1+Costs_Upper)))*'Discount Factors'!AB$11)-AB$833</f>
        <v>0</v>
      </c>
      <c r="AC849" s="161">
        <f>(((SUMIF($E$14:$E$217,$O849,AC$14:AC$217)*(1+Costs_Upper)))*'Discount Factors'!AC$11)-AC$833</f>
        <v>0</v>
      </c>
      <c r="AD849" s="161">
        <f>(((SUMIF($E$14:$E$217,$O849,AD$14:AD$217)*(1+Costs_Upper)))*'Discount Factors'!AD$11)-AD$833</f>
        <v>0</v>
      </c>
      <c r="AE849" s="161">
        <f>(((SUMIF($E$14:$E$217,$O849,AE$14:AE$217)*(1+Costs_Upper)))*'Discount Factors'!AE$11)-AE$833</f>
        <v>0</v>
      </c>
      <c r="AF849" s="161">
        <f>(((SUMIF($E$14:$E$217,$O849,AF$14:AF$217)*(1+Costs_Upper)))*'Discount Factors'!AF$11)-AF$833</f>
        <v>0</v>
      </c>
      <c r="AG849" s="161">
        <f>(((SUMIF($E$14:$E$217,$O849,AG$14:AG$217)*(1+Costs_Upper)))*'Discount Factors'!AG$11)-AG$833</f>
        <v>0</v>
      </c>
      <c r="AH849" s="161">
        <f>(((SUMIF($E$14:$E$217,$O849,AH$14:AH$217)*(1+Costs_Upper)))*'Discount Factors'!AH$11)-AH$833</f>
        <v>0</v>
      </c>
      <c r="AI849" s="161">
        <f>(((SUMIF($E$14:$E$217,$O849,AI$14:AI$217)*(1+Costs_Upper)))*'Discount Factors'!AI$11)-AI$833</f>
        <v>0</v>
      </c>
      <c r="AJ849" s="161">
        <f>(((SUMIF($E$14:$E$217,$O849,AJ$14:AJ$217)*(1+Costs_Upper)))*'Discount Factors'!AJ$11)-AJ$833</f>
        <v>0</v>
      </c>
      <c r="AK849" s="161">
        <f>(((SUMIF($E$14:$E$217,$O849,AK$14:AK$217)*(1+Costs_Upper)))*'Discount Factors'!AK$11)-AK$833</f>
        <v>0</v>
      </c>
      <c r="AL849" s="161">
        <f>(((SUMIF($E$14:$E$217,$O849,AL$14:AL$217)*(1+Costs_Upper)))*'Discount Factors'!AL$11)-AL$833</f>
        <v>0</v>
      </c>
      <c r="AM849" s="161">
        <f>(((SUMIF($E$14:$E$217,$O849,AM$14:AM$217)*(1+Costs_Upper)))*'Discount Factors'!AM$11)-AM$833</f>
        <v>0</v>
      </c>
      <c r="AN849" s="161">
        <f>(((SUMIF($E$14:$E$217,$O849,AN$14:AN$217)*(1+Costs_Upper)))*'Discount Factors'!AN$11)-AN$833</f>
        <v>0</v>
      </c>
      <c r="AO849" s="161">
        <f>(((SUMIF($E$14:$E$217,$O849,AO$14:AO$217)*(1+Costs_Upper)))*'Discount Factors'!AO$11)-AO$833</f>
        <v>0</v>
      </c>
      <c r="AP849" s="161">
        <f>(((SUMIF($E$14:$E$217,$O849,AP$14:AP$217)*(1+Costs_Upper)))*'Discount Factors'!AP$11)-AP$833</f>
        <v>0</v>
      </c>
      <c r="AQ849" s="161">
        <f>(((SUMIF($E$14:$E$217,$O849,AQ$14:AQ$217)*(1+Costs_Upper)))*'Discount Factors'!AQ$11)-AQ$833</f>
        <v>0</v>
      </c>
      <c r="AR849" s="161">
        <f>(((SUMIF($E$14:$E$217,$O849,AR$14:AR$217)*(1+Costs_Upper)))*'Discount Factors'!AR$11)-AR$833</f>
        <v>0</v>
      </c>
      <c r="AS849" s="161">
        <f>(((SUMIF($E$14:$E$217,$O849,AS$14:AS$217)*(1+Costs_Upper)))*'Discount Factors'!AS$11)-AS$833</f>
        <v>0</v>
      </c>
      <c r="AT849" s="161">
        <f>(((SUMIF($E$14:$E$217,$O849,AT$14:AT$217)*(1+Costs_Upper)))*'Discount Factors'!AT$11)-AT$833</f>
        <v>0</v>
      </c>
      <c r="AU849" s="161">
        <f>(((SUMIF($E$14:$E$217,$O849,AU$14:AU$217)*(1+Costs_Upper)))*'Discount Factors'!AU$11)-AU$833</f>
        <v>0</v>
      </c>
      <c r="AV849" s="161">
        <f>(((SUMIF($E$14:$E$217,$O849,AV$14:AV$217)*(1+Costs_Upper)))*'Discount Factors'!AV$11)-AV$833</f>
        <v>0</v>
      </c>
      <c r="AW849" s="161">
        <f>(((SUMIF($E$14:$E$217,$O849,AW$14:AW$217)*(1+Costs_Upper)))*'Discount Factors'!AW$11)-AW$833</f>
        <v>0</v>
      </c>
      <c r="AX849" s="161">
        <f>(((SUMIF($E$14:$E$217,$O849,AX$14:AX$217)*(1+Costs_Upper)))*'Discount Factors'!AX$11)-AX$833</f>
        <v>0</v>
      </c>
      <c r="AY849" s="161">
        <f>(((SUMIF($E$14:$E$217,$O849,AY$14:AY$217)*(1+Costs_Upper)))*'Discount Factors'!AY$11)-AY$833</f>
        <v>0</v>
      </c>
      <c r="AZ849" s="161">
        <f>(((SUMIF($E$14:$E$217,$O849,AZ$14:AZ$217)*(1+Costs_Upper)))*'Discount Factors'!AZ$11)-AZ$833</f>
        <v>0</v>
      </c>
      <c r="BA849" s="161">
        <f>(((SUMIF($E$14:$E$217,$O849,BA$14:BA$217)*(1+Costs_Upper)))*'Discount Factors'!BA$11)-BA$833</f>
        <v>0</v>
      </c>
      <c r="BB849" s="161">
        <f>(((SUMIF($E$14:$E$217,$O849,BB$14:BB$217)*(1+Costs_Upper)))*'Discount Factors'!BB$11)-BB$833</f>
        <v>0</v>
      </c>
      <c r="BC849" s="161">
        <f>(((SUMIF($E$14:$E$217,$O849,BC$14:BC$217)*(1+Costs_Upper)))*'Discount Factors'!BC$11)-BC$833</f>
        <v>0</v>
      </c>
      <c r="BD849" s="161">
        <f>(((SUMIF($E$14:$E$217,$O849,BD$14:BD$217)*(1+Costs_Upper)))*'Discount Factors'!BD$11)-BD$833</f>
        <v>0</v>
      </c>
      <c r="BE849" s="161">
        <f>(((SUMIF($E$14:$E$217,$O849,BE$14:BE$217)*(1+Costs_Upper)))*'Discount Factors'!BE$11)-BE$833</f>
        <v>0</v>
      </c>
      <c r="BF849" s="161">
        <f>(((SUMIF($E$14:$E$217,$O849,BF$14:BF$217)*(1+Costs_Upper)))*'Discount Factors'!BF$11)-BF$833</f>
        <v>0</v>
      </c>
      <c r="BG849" s="161">
        <f>(((SUMIF($E$14:$E$217,$O849,BG$14:BG$217)*(1+Costs_Upper)))*'Discount Factors'!BG$11)-BG$833</f>
        <v>0</v>
      </c>
      <c r="BH849" s="161">
        <f>(((SUMIF($E$14:$E$217,$O849,BH$14:BH$217)*(1+Costs_Upper)))*'Discount Factors'!BH$11)-BH$833</f>
        <v>0</v>
      </c>
      <c r="BI849" s="161">
        <f>(((SUMIF($E$14:$E$217,$O849,BI$14:BI$217)*(1+Costs_Upper)))*'Discount Factors'!BI$11)-BI$833</f>
        <v>0</v>
      </c>
      <c r="BJ849" s="161">
        <f>(((SUMIF($E$14:$E$217,$O849,BJ$14:BJ$217)*(1+Costs_Upper)))*'Discount Factors'!BJ$11)-BJ$833</f>
        <v>0</v>
      </c>
      <c r="BK849" s="161">
        <f>(((SUMIF($E$14:$E$217,$O849,BK$14:BK$217)*(1+Costs_Upper)))*'Discount Factors'!BK$11)-BK$833</f>
        <v>0</v>
      </c>
      <c r="BL849" s="161">
        <f>(((SUMIF($E$14:$E$217,$O849,BL$14:BL$217)*(1+Costs_Upper)))*'Discount Factors'!BL$11)-BL$833</f>
        <v>0</v>
      </c>
      <c r="BM849" s="161">
        <f>(((SUMIF($E$14:$E$217,$O849,BM$14:BM$217)*(1+Costs_Upper)))*'Discount Factors'!BM$11)-BM$833</f>
        <v>0</v>
      </c>
      <c r="BN849" s="161">
        <f>(((SUMIF($E$14:$E$217,$O849,BN$14:BN$217)*(1+Costs_Upper)))*'Discount Factors'!BN$11)-BN$833</f>
        <v>0</v>
      </c>
      <c r="BO849" s="161">
        <f>(((SUMIF($E$14:$E$217,$O849,BO$14:BO$217)*(1+Costs_Upper)))*'Discount Factors'!BO$11)-BO$833</f>
        <v>0</v>
      </c>
      <c r="BP849" s="161">
        <f>(((SUMIF($E$14:$E$217,$O849,BP$14:BP$217)*(1+Costs_Upper)))*'Discount Factors'!BP$11)-BP$833</f>
        <v>0</v>
      </c>
      <c r="BQ849" s="161">
        <f>(((SUMIF($E$14:$E$217,$O849,BQ$14:BQ$217)*(1+Costs_Upper)))*'Discount Factors'!BQ$11)-BQ$833</f>
        <v>0</v>
      </c>
      <c r="BR849" s="161">
        <f>(((SUMIF($E$14:$E$217,$O849,BR$14:BR$217)*(1+Costs_Upper)))*'Discount Factors'!BR$11)-BR$833</f>
        <v>0</v>
      </c>
      <c r="BS849" s="161">
        <f>(((SUMIF($E$14:$E$217,$O849,BS$14:BS$217)*(1+Costs_Upper)))*'Discount Factors'!BS$11)-BS$833</f>
        <v>0</v>
      </c>
      <c r="BT849" s="161">
        <f>(((SUMIF($E$14:$E$217,$O849,BT$14:BT$217)*(1+Costs_Upper)))*'Discount Factors'!BT$11)-BT$833</f>
        <v>0</v>
      </c>
      <c r="BU849" s="161">
        <f>(((SUMIF($E$14:$E$217,$O849,BU$14:BU$217)*(1+Costs_Upper)))*'Discount Factors'!BU$11)-BU$833</f>
        <v>0</v>
      </c>
      <c r="BV849" s="161">
        <f>(((SUMIF($E$14:$E$217,$O849,BV$14:BV$217)*(1+Costs_Upper)))*'Discount Factors'!BV$11)-BV$833</f>
        <v>0</v>
      </c>
      <c r="BW849" s="161">
        <f>(((SUMIF($E$14:$E$217,$O849,BW$14:BW$217)*(1+Costs_Upper)))*'Discount Factors'!BW$11)-BW$833</f>
        <v>0</v>
      </c>
      <c r="BX849" s="161">
        <f>(((SUMIF($E$14:$E$217,$O849,BX$14:BX$217)*(1+Costs_Upper)))*'Discount Factors'!BX$11)-BX$833</f>
        <v>0</v>
      </c>
      <c r="BY849" s="161">
        <f>(((SUMIF($E$14:$E$217,$O849,BY$14:BY$217)*(1+Costs_Upper)))*'Discount Factors'!BY$11)-BY$833</f>
        <v>0</v>
      </c>
      <c r="BZ849" s="161">
        <f>(((SUMIF($E$14:$E$217,$O849,BZ$14:BZ$217)*(1+Costs_Upper)))*'Discount Factors'!BZ$11)-BZ$833</f>
        <v>0</v>
      </c>
      <c r="CA849" s="161">
        <f>(((SUMIF($E$14:$E$217,$O849,CA$14:CA$217)*(1+Costs_Upper)))*'Discount Factors'!CA$11)-CA$833</f>
        <v>0</v>
      </c>
      <c r="CB849" s="161">
        <f>(((SUMIF($E$14:$E$217,$O849,CB$14:CB$217)*(1+Costs_Upper)))*'Discount Factors'!CB$11)-CB$833</f>
        <v>0</v>
      </c>
      <c r="CC849" s="161">
        <f>(((SUMIF($E$14:$E$217,$O849,CC$14:CC$217)*(1+Costs_Upper)))*'Discount Factors'!CC$11)-CC$833</f>
        <v>0</v>
      </c>
      <c r="CD849" s="161">
        <f>(((SUMIF($E$14:$E$217,$O849,CD$14:CD$217)*(1+Costs_Upper)))*'Discount Factors'!CD$11)-CD$833</f>
        <v>0</v>
      </c>
      <c r="CE849" s="161">
        <f>(((SUMIF($E$14:$E$217,$O849,CE$14:CE$217)*(1+Costs_Upper)))*'Discount Factors'!CE$11)-CE$833</f>
        <v>0</v>
      </c>
      <c r="CF849" s="161">
        <f>(((SUMIF($E$14:$E$217,$O849,CF$14:CF$217)*(1+Costs_Upper)))*'Discount Factors'!CF$11)-CF$833</f>
        <v>0</v>
      </c>
      <c r="CG849" s="161">
        <f>(((SUMIF($E$14:$E$217,$O849,CG$14:CG$217)*(1+Costs_Upper)))*'Discount Factors'!CG$11)-CG$833</f>
        <v>0</v>
      </c>
      <c r="CH849" s="161">
        <f>(((SUMIF($E$14:$E$217,$O849,CH$14:CH$217)*(1+Costs_Upper)))*'Discount Factors'!CH$11)-CH$833</f>
        <v>0</v>
      </c>
      <c r="CI849" s="161">
        <f>(((SUMIF($E$14:$E$217,$O849,CI$14:CI$217)*(1+Costs_Upper)))*'Discount Factors'!CI$11)-CI$833</f>
        <v>0</v>
      </c>
      <c r="CJ849" s="161">
        <f>(((SUMIF($E$14:$E$217,$O849,CJ$14:CJ$217)*(1+Costs_Upper)))*'Discount Factors'!CJ$11)-CJ$833</f>
        <v>0</v>
      </c>
      <c r="CK849" s="161">
        <f>(((SUMIF($E$14:$E$217,$O849,CK$14:CK$217)*(1+Costs_Upper)))*'Discount Factors'!CK$11)-CK$833</f>
        <v>0</v>
      </c>
      <c r="CL849" s="161">
        <f>(((SUMIF($E$14:$E$217,$O849,CL$14:CL$217)*(1+Costs_Upper)))*'Discount Factors'!CL$11)-CL$833</f>
        <v>0</v>
      </c>
      <c r="CM849" s="161">
        <f>(((SUMIF($E$14:$E$217,$O849,CM$14:CM$217)*(1+Costs_Upper)))*'Discount Factors'!CM$11)-CM$833</f>
        <v>0</v>
      </c>
      <c r="CN849" s="161">
        <f>(((SUMIF($E$14:$E$217,$O849,CN$14:CN$217)*(1+Costs_Upper)))*'Discount Factors'!CN$11)-CN$833</f>
        <v>0</v>
      </c>
      <c r="CO849" s="161">
        <f>(((SUMIF($E$14:$E$217,$O849,CO$14:CO$217)*(1+Costs_Upper)))*'Discount Factors'!CO$11)-CO$833</f>
        <v>0</v>
      </c>
      <c r="CP849" s="161">
        <f>(((SUMIF($E$14:$E$217,$O849,CP$14:CP$217)*(1+Costs_Upper)))*'Discount Factors'!CP$11)-CP$833</f>
        <v>0</v>
      </c>
    </row>
    <row r="850" spans="15:94" x14ac:dyDescent="0.3">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1"/>
      <c r="AL850" s="161"/>
      <c r="AM850" s="161"/>
      <c r="AN850" s="161"/>
      <c r="AO850" s="161"/>
      <c r="AP850" s="161"/>
      <c r="AQ850" s="161"/>
      <c r="AR850" s="161"/>
      <c r="AS850" s="161"/>
      <c r="AT850" s="161"/>
      <c r="AU850" s="161"/>
      <c r="AV850" s="161"/>
      <c r="AW850" s="161"/>
      <c r="AX850" s="161"/>
      <c r="AY850" s="161"/>
      <c r="AZ850" s="161"/>
      <c r="BA850" s="161"/>
      <c r="BB850" s="161"/>
      <c r="BC850" s="161"/>
      <c r="BD850" s="161"/>
      <c r="BE850" s="161"/>
      <c r="BF850" s="161"/>
      <c r="BG850" s="161"/>
      <c r="BH850" s="161"/>
      <c r="BI850" s="161"/>
      <c r="BJ850" s="161"/>
      <c r="BK850" s="161"/>
      <c r="BL850" s="161"/>
      <c r="BM850" s="161"/>
      <c r="BN850" s="161"/>
      <c r="BO850" s="161"/>
      <c r="BP850" s="161"/>
      <c r="BQ850" s="161"/>
      <c r="BR850" s="161"/>
      <c r="BS850" s="161"/>
      <c r="BT850" s="161"/>
      <c r="BU850" s="161"/>
      <c r="BV850" s="161"/>
      <c r="BW850" s="161"/>
      <c r="BX850" s="161"/>
      <c r="BY850" s="161"/>
      <c r="BZ850" s="161"/>
      <c r="CA850" s="161"/>
      <c r="CB850" s="161"/>
      <c r="CC850" s="161"/>
      <c r="CD850" s="161"/>
      <c r="CE850" s="161"/>
      <c r="CF850" s="161"/>
      <c r="CG850" s="161"/>
      <c r="CH850" s="161"/>
      <c r="CI850" s="161"/>
      <c r="CJ850" s="161"/>
      <c r="CK850" s="161"/>
      <c r="CL850" s="161"/>
      <c r="CM850" s="161"/>
      <c r="CN850" s="161"/>
      <c r="CO850" s="161"/>
      <c r="CP850" s="161"/>
    </row>
    <row r="851" spans="15:94" x14ac:dyDescent="0.3">
      <c r="P851" s="161"/>
      <c r="Q851" s="161"/>
      <c r="R851" s="161"/>
      <c r="S851" s="161"/>
      <c r="T851" s="161"/>
      <c r="U851" s="161"/>
      <c r="V851" s="161"/>
      <c r="W851" s="161"/>
      <c r="X851" s="161"/>
      <c r="Y851" s="161"/>
      <c r="Z851" s="161"/>
      <c r="AA851" s="161"/>
      <c r="AB851" s="161"/>
      <c r="AC851" s="161"/>
      <c r="AD851" s="161"/>
      <c r="AE851" s="161"/>
      <c r="AF851" s="161"/>
      <c r="AG851" s="161"/>
      <c r="AH851" s="161"/>
      <c r="AI851" s="161"/>
      <c r="AJ851" s="161"/>
      <c r="AK851" s="161"/>
      <c r="AL851" s="161"/>
      <c r="AM851" s="161"/>
      <c r="AN851" s="161"/>
      <c r="AO851" s="161"/>
      <c r="AP851" s="161"/>
      <c r="AQ851" s="161"/>
      <c r="AR851" s="161"/>
      <c r="AS851" s="161"/>
      <c r="AT851" s="161"/>
      <c r="AU851" s="161"/>
      <c r="AV851" s="161"/>
      <c r="AW851" s="161"/>
      <c r="AX851" s="161"/>
      <c r="AY851" s="161"/>
      <c r="AZ851" s="161"/>
      <c r="BA851" s="161"/>
      <c r="BB851" s="161"/>
      <c r="BC851" s="161"/>
      <c r="BD851" s="161"/>
      <c r="BE851" s="161"/>
      <c r="BF851" s="161"/>
      <c r="BG851" s="161"/>
      <c r="BH851" s="161"/>
      <c r="BI851" s="161"/>
      <c r="BJ851" s="161"/>
      <c r="BK851" s="161"/>
      <c r="BL851" s="161"/>
      <c r="BM851" s="161"/>
      <c r="BN851" s="161"/>
      <c r="BO851" s="161"/>
      <c r="BP851" s="161"/>
      <c r="BQ851" s="161"/>
      <c r="BR851" s="161"/>
      <c r="BS851" s="161"/>
      <c r="BT851" s="161"/>
      <c r="BU851" s="161"/>
      <c r="BV851" s="161"/>
      <c r="BW851" s="161"/>
      <c r="BX851" s="161"/>
      <c r="BY851" s="161"/>
      <c r="BZ851" s="161"/>
      <c r="CA851" s="161"/>
      <c r="CB851" s="161"/>
      <c r="CC851" s="161"/>
      <c r="CD851" s="161"/>
      <c r="CE851" s="161"/>
      <c r="CF851" s="161"/>
      <c r="CG851" s="161"/>
      <c r="CH851" s="161"/>
      <c r="CI851" s="161"/>
      <c r="CJ851" s="161"/>
      <c r="CK851" s="161"/>
      <c r="CL851" s="161"/>
      <c r="CM851" s="161"/>
      <c r="CN851" s="161"/>
      <c r="CO851" s="161"/>
      <c r="CP851" s="161"/>
    </row>
    <row r="852" spans="15:94" x14ac:dyDescent="0.3">
      <c r="P852" s="161"/>
      <c r="Q852" s="161"/>
      <c r="R852" s="161"/>
      <c r="S852" s="161"/>
      <c r="T852" s="161"/>
      <c r="U852" s="161"/>
      <c r="V852" s="161"/>
      <c r="W852" s="161"/>
      <c r="X852" s="161"/>
      <c r="Y852" s="161"/>
      <c r="Z852" s="161"/>
      <c r="AA852" s="161"/>
      <c r="AB852" s="161"/>
      <c r="AC852" s="161"/>
      <c r="AD852" s="161"/>
      <c r="AE852" s="161"/>
      <c r="AF852" s="161"/>
      <c r="AG852" s="161"/>
      <c r="AH852" s="161"/>
      <c r="AI852" s="161"/>
      <c r="AJ852" s="161"/>
      <c r="AK852" s="161"/>
      <c r="AL852" s="161"/>
      <c r="AM852" s="161"/>
      <c r="AN852" s="161"/>
      <c r="AO852" s="161"/>
      <c r="AP852" s="161"/>
      <c r="AQ852" s="161"/>
      <c r="AR852" s="161"/>
      <c r="AS852" s="161"/>
      <c r="AT852" s="161"/>
      <c r="AU852" s="161"/>
      <c r="AV852" s="161"/>
      <c r="AW852" s="161"/>
      <c r="AX852" s="161"/>
      <c r="AY852" s="161"/>
      <c r="AZ852" s="161"/>
      <c r="BA852" s="161"/>
      <c r="BB852" s="161"/>
      <c r="BC852" s="161"/>
      <c r="BD852" s="161"/>
      <c r="BE852" s="161"/>
      <c r="BF852" s="161"/>
      <c r="BG852" s="161"/>
      <c r="BH852" s="161"/>
      <c r="BI852" s="161"/>
      <c r="BJ852" s="161"/>
      <c r="BK852" s="161"/>
      <c r="BL852" s="161"/>
      <c r="BM852" s="161"/>
      <c r="BN852" s="161"/>
      <c r="BO852" s="161"/>
      <c r="BP852" s="161"/>
      <c r="BQ852" s="161"/>
      <c r="BR852" s="161"/>
      <c r="BS852" s="161"/>
      <c r="BT852" s="161"/>
      <c r="BU852" s="161"/>
      <c r="BV852" s="161"/>
      <c r="BW852" s="161"/>
      <c r="BX852" s="161"/>
      <c r="BY852" s="161"/>
      <c r="BZ852" s="161"/>
      <c r="CA852" s="161"/>
      <c r="CB852" s="161"/>
      <c r="CC852" s="161"/>
      <c r="CD852" s="161"/>
      <c r="CE852" s="161"/>
      <c r="CF852" s="161"/>
      <c r="CG852" s="161"/>
      <c r="CH852" s="161"/>
      <c r="CI852" s="161"/>
      <c r="CJ852" s="161"/>
      <c r="CK852" s="161"/>
      <c r="CL852" s="161"/>
      <c r="CM852" s="161"/>
      <c r="CN852" s="161"/>
      <c r="CO852" s="161"/>
      <c r="CP852" s="161"/>
    </row>
    <row r="853" spans="15:94" x14ac:dyDescent="0.3">
      <c r="O853" s="2" t="str">
        <f>Lists!$B$9</f>
        <v>Option 5</v>
      </c>
      <c r="P853" s="161">
        <f>(((SUMIF($E$14:$E$217,$O853,P$14:P$217)*(1+Costs_Upper)))*'Discount Factors'!P$11)-P$833</f>
        <v>0</v>
      </c>
      <c r="Q853" s="161">
        <f>(((SUMIF($E$14:$E$217,$O853,Q$14:Q$217)*(1+Costs_Upper)))*'Discount Factors'!Q$11)-Q$833</f>
        <v>0</v>
      </c>
      <c r="R853" s="161">
        <f>(((SUMIF($E$14:$E$217,$O853,R$14:R$217)*(1+Costs_Upper)))*'Discount Factors'!R$11)-R$833</f>
        <v>0</v>
      </c>
      <c r="S853" s="161">
        <f>(((SUMIF($E$14:$E$217,$O853,S$14:S$217)*(1+Costs_Upper)))*'Discount Factors'!S$11)-S$833</f>
        <v>0</v>
      </c>
      <c r="T853" s="161">
        <f>(((SUMIF($E$14:$E$217,$O853,T$14:T$217)*(1+Costs_Upper)))*'Discount Factors'!T$11)-T$833</f>
        <v>0</v>
      </c>
      <c r="U853" s="161">
        <f>(((SUMIF($E$14:$E$217,$O853,U$14:U$217)*(1+Costs_Upper)))*'Discount Factors'!U$11)-U$833</f>
        <v>0</v>
      </c>
      <c r="V853" s="161">
        <f>(((SUMIF($E$14:$E$217,$O853,V$14:V$217)*(1+Costs_Upper)))*'Discount Factors'!V$11)-V$833</f>
        <v>0</v>
      </c>
      <c r="W853" s="161">
        <f>(((SUMIF($E$14:$E$217,$O853,W$14:W$217)*(1+Costs_Upper)))*'Discount Factors'!W$11)-W$833</f>
        <v>0</v>
      </c>
      <c r="X853" s="161">
        <f>(((SUMIF($E$14:$E$217,$O853,X$14:X$217)*(1+Costs_Upper)))*'Discount Factors'!X$11)-X$833</f>
        <v>0</v>
      </c>
      <c r="Y853" s="161">
        <f>(((SUMIF($E$14:$E$217,$O853,Y$14:Y$217)*(1+Costs_Upper)))*'Discount Factors'!Y$11)-Y$833</f>
        <v>0</v>
      </c>
      <c r="Z853" s="161">
        <f>(((SUMIF($E$14:$E$217,$O853,Z$14:Z$217)*(1+Costs_Upper)))*'Discount Factors'!Z$11)-Z$833</f>
        <v>0</v>
      </c>
      <c r="AA853" s="161">
        <f>(((SUMIF($E$14:$E$217,$O853,AA$14:AA$217)*(1+Costs_Upper)))*'Discount Factors'!AA$11)-AA$833</f>
        <v>0</v>
      </c>
      <c r="AB853" s="161">
        <f>(((SUMIF($E$14:$E$217,$O853,AB$14:AB$217)*(1+Costs_Upper)))*'Discount Factors'!AB$11)-AB$833</f>
        <v>0</v>
      </c>
      <c r="AC853" s="161">
        <f>(((SUMIF($E$14:$E$217,$O853,AC$14:AC$217)*(1+Costs_Upper)))*'Discount Factors'!AC$11)-AC$833</f>
        <v>0</v>
      </c>
      <c r="AD853" s="161">
        <f>(((SUMIF($E$14:$E$217,$O853,AD$14:AD$217)*(1+Costs_Upper)))*'Discount Factors'!AD$11)-AD$833</f>
        <v>0</v>
      </c>
      <c r="AE853" s="161">
        <f>(((SUMIF($E$14:$E$217,$O853,AE$14:AE$217)*(1+Costs_Upper)))*'Discount Factors'!AE$11)-AE$833</f>
        <v>0</v>
      </c>
      <c r="AF853" s="161">
        <f>(((SUMIF($E$14:$E$217,$O853,AF$14:AF$217)*(1+Costs_Upper)))*'Discount Factors'!AF$11)-AF$833</f>
        <v>0</v>
      </c>
      <c r="AG853" s="161">
        <f>(((SUMIF($E$14:$E$217,$O853,AG$14:AG$217)*(1+Costs_Upper)))*'Discount Factors'!AG$11)-AG$833</f>
        <v>0</v>
      </c>
      <c r="AH853" s="161">
        <f>(((SUMIF($E$14:$E$217,$O853,AH$14:AH$217)*(1+Costs_Upper)))*'Discount Factors'!AH$11)-AH$833</f>
        <v>0</v>
      </c>
      <c r="AI853" s="161">
        <f>(((SUMIF($E$14:$E$217,$O853,AI$14:AI$217)*(1+Costs_Upper)))*'Discount Factors'!AI$11)-AI$833</f>
        <v>0</v>
      </c>
      <c r="AJ853" s="161">
        <f>(((SUMIF($E$14:$E$217,$O853,AJ$14:AJ$217)*(1+Costs_Upper)))*'Discount Factors'!AJ$11)-AJ$833</f>
        <v>0</v>
      </c>
      <c r="AK853" s="161">
        <f>(((SUMIF($E$14:$E$217,$O853,AK$14:AK$217)*(1+Costs_Upper)))*'Discount Factors'!AK$11)-AK$833</f>
        <v>0</v>
      </c>
      <c r="AL853" s="161">
        <f>(((SUMIF($E$14:$E$217,$O853,AL$14:AL$217)*(1+Costs_Upper)))*'Discount Factors'!AL$11)-AL$833</f>
        <v>0</v>
      </c>
      <c r="AM853" s="161">
        <f>(((SUMIF($E$14:$E$217,$O853,AM$14:AM$217)*(1+Costs_Upper)))*'Discount Factors'!AM$11)-AM$833</f>
        <v>0</v>
      </c>
      <c r="AN853" s="161">
        <f>(((SUMIF($E$14:$E$217,$O853,AN$14:AN$217)*(1+Costs_Upper)))*'Discount Factors'!AN$11)-AN$833</f>
        <v>0</v>
      </c>
      <c r="AO853" s="161">
        <f>(((SUMIF($E$14:$E$217,$O853,AO$14:AO$217)*(1+Costs_Upper)))*'Discount Factors'!AO$11)-AO$833</f>
        <v>0</v>
      </c>
      <c r="AP853" s="161">
        <f>(((SUMIF($E$14:$E$217,$O853,AP$14:AP$217)*(1+Costs_Upper)))*'Discount Factors'!AP$11)-AP$833</f>
        <v>0</v>
      </c>
      <c r="AQ853" s="161">
        <f>(((SUMIF($E$14:$E$217,$O853,AQ$14:AQ$217)*(1+Costs_Upper)))*'Discount Factors'!AQ$11)-AQ$833</f>
        <v>0</v>
      </c>
      <c r="AR853" s="161">
        <f>(((SUMIF($E$14:$E$217,$O853,AR$14:AR$217)*(1+Costs_Upper)))*'Discount Factors'!AR$11)-AR$833</f>
        <v>0</v>
      </c>
      <c r="AS853" s="161">
        <f>(((SUMIF($E$14:$E$217,$O853,AS$14:AS$217)*(1+Costs_Upper)))*'Discount Factors'!AS$11)-AS$833</f>
        <v>0</v>
      </c>
      <c r="AT853" s="161">
        <f>(((SUMIF($E$14:$E$217,$O853,AT$14:AT$217)*(1+Costs_Upper)))*'Discount Factors'!AT$11)-AT$833</f>
        <v>0</v>
      </c>
      <c r="AU853" s="161">
        <f>(((SUMIF($E$14:$E$217,$O853,AU$14:AU$217)*(1+Costs_Upper)))*'Discount Factors'!AU$11)-AU$833</f>
        <v>0</v>
      </c>
      <c r="AV853" s="161">
        <f>(((SUMIF($E$14:$E$217,$O853,AV$14:AV$217)*(1+Costs_Upper)))*'Discount Factors'!AV$11)-AV$833</f>
        <v>0</v>
      </c>
      <c r="AW853" s="161">
        <f>(((SUMIF($E$14:$E$217,$O853,AW$14:AW$217)*(1+Costs_Upper)))*'Discount Factors'!AW$11)-AW$833</f>
        <v>0</v>
      </c>
      <c r="AX853" s="161">
        <f>(((SUMIF($E$14:$E$217,$O853,AX$14:AX$217)*(1+Costs_Upper)))*'Discount Factors'!AX$11)-AX$833</f>
        <v>0</v>
      </c>
      <c r="AY853" s="161">
        <f>(((SUMIF($E$14:$E$217,$O853,AY$14:AY$217)*(1+Costs_Upper)))*'Discount Factors'!AY$11)-AY$833</f>
        <v>0</v>
      </c>
      <c r="AZ853" s="161">
        <f>(((SUMIF($E$14:$E$217,$O853,AZ$14:AZ$217)*(1+Costs_Upper)))*'Discount Factors'!AZ$11)-AZ$833</f>
        <v>0</v>
      </c>
      <c r="BA853" s="161">
        <f>(((SUMIF($E$14:$E$217,$O853,BA$14:BA$217)*(1+Costs_Upper)))*'Discount Factors'!BA$11)-BA$833</f>
        <v>0</v>
      </c>
      <c r="BB853" s="161">
        <f>(((SUMIF($E$14:$E$217,$O853,BB$14:BB$217)*(1+Costs_Upper)))*'Discount Factors'!BB$11)-BB$833</f>
        <v>0</v>
      </c>
      <c r="BC853" s="161">
        <f>(((SUMIF($E$14:$E$217,$O853,BC$14:BC$217)*(1+Costs_Upper)))*'Discount Factors'!BC$11)-BC$833</f>
        <v>0</v>
      </c>
      <c r="BD853" s="161">
        <f>(((SUMIF($E$14:$E$217,$O853,BD$14:BD$217)*(1+Costs_Upper)))*'Discount Factors'!BD$11)-BD$833</f>
        <v>0</v>
      </c>
      <c r="BE853" s="161">
        <f>(((SUMIF($E$14:$E$217,$O853,BE$14:BE$217)*(1+Costs_Upper)))*'Discount Factors'!BE$11)-BE$833</f>
        <v>0</v>
      </c>
      <c r="BF853" s="161">
        <f>(((SUMIF($E$14:$E$217,$O853,BF$14:BF$217)*(1+Costs_Upper)))*'Discount Factors'!BF$11)-BF$833</f>
        <v>0</v>
      </c>
      <c r="BG853" s="161">
        <f>(((SUMIF($E$14:$E$217,$O853,BG$14:BG$217)*(1+Costs_Upper)))*'Discount Factors'!BG$11)-BG$833</f>
        <v>0</v>
      </c>
      <c r="BH853" s="161">
        <f>(((SUMIF($E$14:$E$217,$O853,BH$14:BH$217)*(1+Costs_Upper)))*'Discount Factors'!BH$11)-BH$833</f>
        <v>0</v>
      </c>
      <c r="BI853" s="161">
        <f>(((SUMIF($E$14:$E$217,$O853,BI$14:BI$217)*(1+Costs_Upper)))*'Discount Factors'!BI$11)-BI$833</f>
        <v>0</v>
      </c>
      <c r="BJ853" s="161">
        <f>(((SUMIF($E$14:$E$217,$O853,BJ$14:BJ$217)*(1+Costs_Upper)))*'Discount Factors'!BJ$11)-BJ$833</f>
        <v>0</v>
      </c>
      <c r="BK853" s="161">
        <f>(((SUMIF($E$14:$E$217,$O853,BK$14:BK$217)*(1+Costs_Upper)))*'Discount Factors'!BK$11)-BK$833</f>
        <v>0</v>
      </c>
      <c r="BL853" s="161">
        <f>(((SUMIF($E$14:$E$217,$O853,BL$14:BL$217)*(1+Costs_Upper)))*'Discount Factors'!BL$11)-BL$833</f>
        <v>0</v>
      </c>
      <c r="BM853" s="161">
        <f>(((SUMIF($E$14:$E$217,$O853,BM$14:BM$217)*(1+Costs_Upper)))*'Discount Factors'!BM$11)-BM$833</f>
        <v>0</v>
      </c>
      <c r="BN853" s="161">
        <f>(((SUMIF($E$14:$E$217,$O853,BN$14:BN$217)*(1+Costs_Upper)))*'Discount Factors'!BN$11)-BN$833</f>
        <v>0</v>
      </c>
      <c r="BO853" s="161">
        <f>(((SUMIF($E$14:$E$217,$O853,BO$14:BO$217)*(1+Costs_Upper)))*'Discount Factors'!BO$11)-BO$833</f>
        <v>0</v>
      </c>
      <c r="BP853" s="161">
        <f>(((SUMIF($E$14:$E$217,$O853,BP$14:BP$217)*(1+Costs_Upper)))*'Discount Factors'!BP$11)-BP$833</f>
        <v>0</v>
      </c>
      <c r="BQ853" s="161">
        <f>(((SUMIF($E$14:$E$217,$O853,BQ$14:BQ$217)*(1+Costs_Upper)))*'Discount Factors'!BQ$11)-BQ$833</f>
        <v>0</v>
      </c>
      <c r="BR853" s="161">
        <f>(((SUMIF($E$14:$E$217,$O853,BR$14:BR$217)*(1+Costs_Upper)))*'Discount Factors'!BR$11)-BR$833</f>
        <v>0</v>
      </c>
      <c r="BS853" s="161">
        <f>(((SUMIF($E$14:$E$217,$O853,BS$14:BS$217)*(1+Costs_Upper)))*'Discount Factors'!BS$11)-BS$833</f>
        <v>0</v>
      </c>
      <c r="BT853" s="161">
        <f>(((SUMIF($E$14:$E$217,$O853,BT$14:BT$217)*(1+Costs_Upper)))*'Discount Factors'!BT$11)-BT$833</f>
        <v>0</v>
      </c>
      <c r="BU853" s="161">
        <f>(((SUMIF($E$14:$E$217,$O853,BU$14:BU$217)*(1+Costs_Upper)))*'Discount Factors'!BU$11)-BU$833</f>
        <v>0</v>
      </c>
      <c r="BV853" s="161">
        <f>(((SUMIF($E$14:$E$217,$O853,BV$14:BV$217)*(1+Costs_Upper)))*'Discount Factors'!BV$11)-BV$833</f>
        <v>0</v>
      </c>
      <c r="BW853" s="161">
        <f>(((SUMIF($E$14:$E$217,$O853,BW$14:BW$217)*(1+Costs_Upper)))*'Discount Factors'!BW$11)-BW$833</f>
        <v>0</v>
      </c>
      <c r="BX853" s="161">
        <f>(((SUMIF($E$14:$E$217,$O853,BX$14:BX$217)*(1+Costs_Upper)))*'Discount Factors'!BX$11)-BX$833</f>
        <v>0</v>
      </c>
      <c r="BY853" s="161">
        <f>(((SUMIF($E$14:$E$217,$O853,BY$14:BY$217)*(1+Costs_Upper)))*'Discount Factors'!BY$11)-BY$833</f>
        <v>0</v>
      </c>
      <c r="BZ853" s="161">
        <f>(((SUMIF($E$14:$E$217,$O853,BZ$14:BZ$217)*(1+Costs_Upper)))*'Discount Factors'!BZ$11)-BZ$833</f>
        <v>0</v>
      </c>
      <c r="CA853" s="161">
        <f>(((SUMIF($E$14:$E$217,$O853,CA$14:CA$217)*(1+Costs_Upper)))*'Discount Factors'!CA$11)-CA$833</f>
        <v>0</v>
      </c>
      <c r="CB853" s="161">
        <f>(((SUMIF($E$14:$E$217,$O853,CB$14:CB$217)*(1+Costs_Upper)))*'Discount Factors'!CB$11)-CB$833</f>
        <v>0</v>
      </c>
      <c r="CC853" s="161">
        <f>(((SUMIF($E$14:$E$217,$O853,CC$14:CC$217)*(1+Costs_Upper)))*'Discount Factors'!CC$11)-CC$833</f>
        <v>0</v>
      </c>
      <c r="CD853" s="161">
        <f>(((SUMIF($E$14:$E$217,$O853,CD$14:CD$217)*(1+Costs_Upper)))*'Discount Factors'!CD$11)-CD$833</f>
        <v>0</v>
      </c>
      <c r="CE853" s="161">
        <f>(((SUMIF($E$14:$E$217,$O853,CE$14:CE$217)*(1+Costs_Upper)))*'Discount Factors'!CE$11)-CE$833</f>
        <v>0</v>
      </c>
      <c r="CF853" s="161">
        <f>(((SUMIF($E$14:$E$217,$O853,CF$14:CF$217)*(1+Costs_Upper)))*'Discount Factors'!CF$11)-CF$833</f>
        <v>0</v>
      </c>
      <c r="CG853" s="161">
        <f>(((SUMIF($E$14:$E$217,$O853,CG$14:CG$217)*(1+Costs_Upper)))*'Discount Factors'!CG$11)-CG$833</f>
        <v>0</v>
      </c>
      <c r="CH853" s="161">
        <f>(((SUMIF($E$14:$E$217,$O853,CH$14:CH$217)*(1+Costs_Upper)))*'Discount Factors'!CH$11)-CH$833</f>
        <v>0</v>
      </c>
      <c r="CI853" s="161">
        <f>(((SUMIF($E$14:$E$217,$O853,CI$14:CI$217)*(1+Costs_Upper)))*'Discount Factors'!CI$11)-CI$833</f>
        <v>0</v>
      </c>
      <c r="CJ853" s="161">
        <f>(((SUMIF($E$14:$E$217,$O853,CJ$14:CJ$217)*(1+Costs_Upper)))*'Discount Factors'!CJ$11)-CJ$833</f>
        <v>0</v>
      </c>
      <c r="CK853" s="161">
        <f>(((SUMIF($E$14:$E$217,$O853,CK$14:CK$217)*(1+Costs_Upper)))*'Discount Factors'!CK$11)-CK$833</f>
        <v>0</v>
      </c>
      <c r="CL853" s="161">
        <f>(((SUMIF($E$14:$E$217,$O853,CL$14:CL$217)*(1+Costs_Upper)))*'Discount Factors'!CL$11)-CL$833</f>
        <v>0</v>
      </c>
      <c r="CM853" s="161">
        <f>(((SUMIF($E$14:$E$217,$O853,CM$14:CM$217)*(1+Costs_Upper)))*'Discount Factors'!CM$11)-CM$833</f>
        <v>0</v>
      </c>
      <c r="CN853" s="161">
        <f>(((SUMIF($E$14:$E$217,$O853,CN$14:CN$217)*(1+Costs_Upper)))*'Discount Factors'!CN$11)-CN$833</f>
        <v>0</v>
      </c>
      <c r="CO853" s="161">
        <f>(((SUMIF($E$14:$E$217,$O853,CO$14:CO$217)*(1+Costs_Upper)))*'Discount Factors'!CO$11)-CO$833</f>
        <v>0</v>
      </c>
      <c r="CP853" s="161">
        <f>(((SUMIF($E$14:$E$217,$O853,CP$14:CP$217)*(1+Costs_Upper)))*'Discount Factors'!CP$11)-CP$833</f>
        <v>0</v>
      </c>
    </row>
    <row r="854" spans="15:94" x14ac:dyDescent="0.3">
      <c r="P854" s="161"/>
      <c r="Q854" s="161"/>
      <c r="R854" s="161"/>
      <c r="S854" s="161"/>
      <c r="T854" s="161"/>
      <c r="U854" s="161"/>
      <c r="V854" s="161"/>
      <c r="W854" s="161"/>
      <c r="X854" s="161"/>
      <c r="Y854" s="161"/>
      <c r="Z854" s="161"/>
      <c r="AA854" s="161"/>
      <c r="AB854" s="161"/>
      <c r="AC854" s="161"/>
      <c r="AD854" s="161"/>
      <c r="AE854" s="161"/>
      <c r="AF854" s="161"/>
      <c r="AG854" s="161"/>
      <c r="AH854" s="161"/>
      <c r="AI854" s="161"/>
      <c r="AJ854" s="161"/>
      <c r="AK854" s="161"/>
      <c r="AL854" s="161"/>
      <c r="AM854" s="161"/>
      <c r="AN854" s="161"/>
      <c r="AO854" s="161"/>
      <c r="AP854" s="161"/>
      <c r="AQ854" s="161"/>
      <c r="AR854" s="161"/>
      <c r="AS854" s="161"/>
      <c r="AT854" s="161"/>
      <c r="AU854" s="161"/>
      <c r="AV854" s="161"/>
      <c r="AW854" s="161"/>
      <c r="AX854" s="161"/>
      <c r="AY854" s="161"/>
      <c r="AZ854" s="161"/>
      <c r="BA854" s="161"/>
      <c r="BB854" s="161"/>
      <c r="BC854" s="161"/>
      <c r="BD854" s="161"/>
      <c r="BE854" s="161"/>
      <c r="BF854" s="161"/>
      <c r="BG854" s="161"/>
      <c r="BH854" s="161"/>
      <c r="BI854" s="161"/>
      <c r="BJ854" s="161"/>
      <c r="BK854" s="161"/>
      <c r="BL854" s="161"/>
      <c r="BM854" s="161"/>
      <c r="BN854" s="161"/>
      <c r="BO854" s="161"/>
      <c r="BP854" s="161"/>
      <c r="BQ854" s="161"/>
      <c r="BR854" s="161"/>
      <c r="BS854" s="161"/>
      <c r="BT854" s="161"/>
      <c r="BU854" s="161"/>
      <c r="BV854" s="161"/>
      <c r="BW854" s="161"/>
      <c r="BX854" s="161"/>
      <c r="BY854" s="161"/>
      <c r="BZ854" s="161"/>
      <c r="CA854" s="161"/>
      <c r="CB854" s="161"/>
      <c r="CC854" s="161"/>
      <c r="CD854" s="161"/>
      <c r="CE854" s="161"/>
      <c r="CF854" s="161"/>
      <c r="CG854" s="161"/>
      <c r="CH854" s="161"/>
      <c r="CI854" s="161"/>
      <c r="CJ854" s="161"/>
      <c r="CK854" s="161"/>
      <c r="CL854" s="161"/>
      <c r="CM854" s="161"/>
      <c r="CN854" s="161"/>
      <c r="CO854" s="161"/>
      <c r="CP854" s="161"/>
    </row>
    <row r="855" spans="15:94" x14ac:dyDescent="0.3">
      <c r="P855" s="161"/>
      <c r="Q855" s="161"/>
      <c r="R855" s="161"/>
      <c r="S855" s="161"/>
      <c r="T855" s="161"/>
      <c r="U855" s="161"/>
      <c r="V855" s="161"/>
      <c r="W855" s="161"/>
      <c r="X855" s="161"/>
      <c r="Y855" s="161"/>
      <c r="Z855" s="161"/>
      <c r="AA855" s="161"/>
      <c r="AB855" s="161"/>
      <c r="AC855" s="161"/>
      <c r="AD855" s="161"/>
      <c r="AE855" s="161"/>
      <c r="AF855" s="161"/>
      <c r="AG855" s="161"/>
      <c r="AH855" s="161"/>
      <c r="AI855" s="161"/>
      <c r="AJ855" s="161"/>
      <c r="AK855" s="161"/>
      <c r="AL855" s="161"/>
      <c r="AM855" s="161"/>
      <c r="AN855" s="161"/>
      <c r="AO855" s="161"/>
      <c r="AP855" s="161"/>
      <c r="AQ855" s="161"/>
      <c r="AR855" s="161"/>
      <c r="AS855" s="161"/>
      <c r="AT855" s="161"/>
      <c r="AU855" s="161"/>
      <c r="AV855" s="161"/>
      <c r="AW855" s="161"/>
      <c r="AX855" s="161"/>
      <c r="AY855" s="161"/>
      <c r="AZ855" s="161"/>
      <c r="BA855" s="161"/>
      <c r="BB855" s="161"/>
      <c r="BC855" s="161"/>
      <c r="BD855" s="161"/>
      <c r="BE855" s="161"/>
      <c r="BF855" s="161"/>
      <c r="BG855" s="161"/>
      <c r="BH855" s="161"/>
      <c r="BI855" s="161"/>
      <c r="BJ855" s="161"/>
      <c r="BK855" s="161"/>
      <c r="BL855" s="161"/>
      <c r="BM855" s="161"/>
      <c r="BN855" s="161"/>
      <c r="BO855" s="161"/>
      <c r="BP855" s="161"/>
      <c r="BQ855" s="161"/>
      <c r="BR855" s="161"/>
      <c r="BS855" s="161"/>
      <c r="BT855" s="161"/>
      <c r="BU855" s="161"/>
      <c r="BV855" s="161"/>
      <c r="BW855" s="161"/>
      <c r="BX855" s="161"/>
      <c r="BY855" s="161"/>
      <c r="BZ855" s="161"/>
      <c r="CA855" s="161"/>
      <c r="CB855" s="161"/>
      <c r="CC855" s="161"/>
      <c r="CD855" s="161"/>
      <c r="CE855" s="161"/>
      <c r="CF855" s="161"/>
      <c r="CG855" s="161"/>
      <c r="CH855" s="161"/>
      <c r="CI855" s="161"/>
      <c r="CJ855" s="161"/>
      <c r="CK855" s="161"/>
      <c r="CL855" s="161"/>
      <c r="CM855" s="161"/>
      <c r="CN855" s="161"/>
      <c r="CO855" s="161"/>
      <c r="CP855" s="161"/>
    </row>
    <row r="856" spans="15:94" x14ac:dyDescent="0.3">
      <c r="P856" s="161"/>
      <c r="Q856" s="161"/>
      <c r="R856" s="161"/>
      <c r="S856" s="161"/>
      <c r="T856" s="161"/>
      <c r="U856" s="161"/>
      <c r="V856" s="161"/>
      <c r="W856" s="161"/>
      <c r="X856" s="161"/>
      <c r="Y856" s="161"/>
      <c r="Z856" s="161"/>
      <c r="AA856" s="161"/>
      <c r="AB856" s="161"/>
      <c r="AC856" s="161"/>
      <c r="AD856" s="161"/>
      <c r="AE856" s="161"/>
      <c r="AF856" s="161"/>
      <c r="AG856" s="161"/>
      <c r="AH856" s="161"/>
      <c r="AI856" s="161"/>
      <c r="AJ856" s="161"/>
      <c r="AK856" s="161"/>
      <c r="AL856" s="161"/>
      <c r="AM856" s="161"/>
      <c r="AN856" s="161"/>
      <c r="AO856" s="161"/>
      <c r="AP856" s="161"/>
      <c r="AQ856" s="161"/>
      <c r="AR856" s="161"/>
      <c r="AS856" s="161"/>
      <c r="AT856" s="161"/>
      <c r="AU856" s="161"/>
      <c r="AV856" s="161"/>
      <c r="AW856" s="161"/>
      <c r="AX856" s="161"/>
      <c r="AY856" s="161"/>
      <c r="AZ856" s="161"/>
      <c r="BA856" s="161"/>
      <c r="BB856" s="161"/>
      <c r="BC856" s="161"/>
      <c r="BD856" s="161"/>
      <c r="BE856" s="161"/>
      <c r="BF856" s="161"/>
      <c r="BG856" s="161"/>
      <c r="BH856" s="161"/>
      <c r="BI856" s="161"/>
      <c r="BJ856" s="161"/>
      <c r="BK856" s="161"/>
      <c r="BL856" s="161"/>
      <c r="BM856" s="161"/>
      <c r="BN856" s="161"/>
      <c r="BO856" s="161"/>
      <c r="BP856" s="161"/>
      <c r="BQ856" s="161"/>
      <c r="BR856" s="161"/>
      <c r="BS856" s="161"/>
      <c r="BT856" s="161"/>
      <c r="BU856" s="161"/>
      <c r="BV856" s="161"/>
      <c r="BW856" s="161"/>
      <c r="BX856" s="161"/>
      <c r="BY856" s="161"/>
      <c r="BZ856" s="161"/>
      <c r="CA856" s="161"/>
      <c r="CB856" s="161"/>
      <c r="CC856" s="161"/>
      <c r="CD856" s="161"/>
      <c r="CE856" s="161"/>
      <c r="CF856" s="161"/>
      <c r="CG856" s="161"/>
      <c r="CH856" s="161"/>
      <c r="CI856" s="161"/>
      <c r="CJ856" s="161"/>
      <c r="CK856" s="161"/>
      <c r="CL856" s="161"/>
      <c r="CM856" s="161"/>
      <c r="CN856" s="161"/>
      <c r="CO856" s="161"/>
      <c r="CP856" s="161"/>
    </row>
    <row r="857" spans="15:94" x14ac:dyDescent="0.3">
      <c r="O857" s="2" t="str">
        <f>Lists!$B$10</f>
        <v>Option 6</v>
      </c>
      <c r="P857" s="161">
        <f>(((SUMIF($E$14:$E$217,$O857,P$14:P$217)*(1+Costs_Upper)))*'Discount Factors'!P$11)-P$833</f>
        <v>0</v>
      </c>
      <c r="Q857" s="161">
        <f>(((SUMIF($E$14:$E$217,$O857,Q$14:Q$217)*(1+Costs_Upper)))*'Discount Factors'!Q$11)-Q$833</f>
        <v>0</v>
      </c>
      <c r="R857" s="161">
        <f>(((SUMIF($E$14:$E$217,$O857,R$14:R$217)*(1+Costs_Upper)))*'Discount Factors'!R$11)-R$833</f>
        <v>0</v>
      </c>
      <c r="S857" s="161">
        <f>(((SUMIF($E$14:$E$217,$O857,S$14:S$217)*(1+Costs_Upper)))*'Discount Factors'!S$11)-S$833</f>
        <v>0</v>
      </c>
      <c r="T857" s="161">
        <f>(((SUMIF($E$14:$E$217,$O857,T$14:T$217)*(1+Costs_Upper)))*'Discount Factors'!T$11)-T$833</f>
        <v>0</v>
      </c>
      <c r="U857" s="161">
        <f>(((SUMIF($E$14:$E$217,$O857,U$14:U$217)*(1+Costs_Upper)))*'Discount Factors'!U$11)-U$833</f>
        <v>0</v>
      </c>
      <c r="V857" s="161">
        <f>(((SUMIF($E$14:$E$217,$O857,V$14:V$217)*(1+Costs_Upper)))*'Discount Factors'!V$11)-V$833</f>
        <v>0</v>
      </c>
      <c r="W857" s="161">
        <f>(((SUMIF($E$14:$E$217,$O857,W$14:W$217)*(1+Costs_Upper)))*'Discount Factors'!W$11)-W$833</f>
        <v>0</v>
      </c>
      <c r="X857" s="161">
        <f>(((SUMIF($E$14:$E$217,$O857,X$14:X$217)*(1+Costs_Upper)))*'Discount Factors'!X$11)-X$833</f>
        <v>0</v>
      </c>
      <c r="Y857" s="161">
        <f>(((SUMIF($E$14:$E$217,$O857,Y$14:Y$217)*(1+Costs_Upper)))*'Discount Factors'!Y$11)-Y$833</f>
        <v>0</v>
      </c>
      <c r="Z857" s="161">
        <f>(((SUMIF($E$14:$E$217,$O857,Z$14:Z$217)*(1+Costs_Upper)))*'Discount Factors'!Z$11)-Z$833</f>
        <v>0</v>
      </c>
      <c r="AA857" s="161">
        <f>(((SUMIF($E$14:$E$217,$O857,AA$14:AA$217)*(1+Costs_Upper)))*'Discount Factors'!AA$11)-AA$833</f>
        <v>0</v>
      </c>
      <c r="AB857" s="161">
        <f>(((SUMIF($E$14:$E$217,$O857,AB$14:AB$217)*(1+Costs_Upper)))*'Discount Factors'!AB$11)-AB$833</f>
        <v>0</v>
      </c>
      <c r="AC857" s="161">
        <f>(((SUMIF($E$14:$E$217,$O857,AC$14:AC$217)*(1+Costs_Upper)))*'Discount Factors'!AC$11)-AC$833</f>
        <v>0</v>
      </c>
      <c r="AD857" s="161">
        <f>(((SUMIF($E$14:$E$217,$O857,AD$14:AD$217)*(1+Costs_Upper)))*'Discount Factors'!AD$11)-AD$833</f>
        <v>0</v>
      </c>
      <c r="AE857" s="161">
        <f>(((SUMIF($E$14:$E$217,$O857,AE$14:AE$217)*(1+Costs_Upper)))*'Discount Factors'!AE$11)-AE$833</f>
        <v>0</v>
      </c>
      <c r="AF857" s="161">
        <f>(((SUMIF($E$14:$E$217,$O857,AF$14:AF$217)*(1+Costs_Upper)))*'Discount Factors'!AF$11)-AF$833</f>
        <v>0</v>
      </c>
      <c r="AG857" s="161">
        <f>(((SUMIF($E$14:$E$217,$O857,AG$14:AG$217)*(1+Costs_Upper)))*'Discount Factors'!AG$11)-AG$833</f>
        <v>0</v>
      </c>
      <c r="AH857" s="161">
        <f>(((SUMIF($E$14:$E$217,$O857,AH$14:AH$217)*(1+Costs_Upper)))*'Discount Factors'!AH$11)-AH$833</f>
        <v>0</v>
      </c>
      <c r="AI857" s="161">
        <f>(((SUMIF($E$14:$E$217,$O857,AI$14:AI$217)*(1+Costs_Upper)))*'Discount Factors'!AI$11)-AI$833</f>
        <v>0</v>
      </c>
      <c r="AJ857" s="161">
        <f>(((SUMIF($E$14:$E$217,$O857,AJ$14:AJ$217)*(1+Costs_Upper)))*'Discount Factors'!AJ$11)-AJ$833</f>
        <v>0</v>
      </c>
      <c r="AK857" s="161">
        <f>(((SUMIF($E$14:$E$217,$O857,AK$14:AK$217)*(1+Costs_Upper)))*'Discount Factors'!AK$11)-AK$833</f>
        <v>0</v>
      </c>
      <c r="AL857" s="161">
        <f>(((SUMIF($E$14:$E$217,$O857,AL$14:AL$217)*(1+Costs_Upper)))*'Discount Factors'!AL$11)-AL$833</f>
        <v>0</v>
      </c>
      <c r="AM857" s="161">
        <f>(((SUMIF($E$14:$E$217,$O857,AM$14:AM$217)*(1+Costs_Upper)))*'Discount Factors'!AM$11)-AM$833</f>
        <v>0</v>
      </c>
      <c r="AN857" s="161">
        <f>(((SUMIF($E$14:$E$217,$O857,AN$14:AN$217)*(1+Costs_Upper)))*'Discount Factors'!AN$11)-AN$833</f>
        <v>0</v>
      </c>
      <c r="AO857" s="161">
        <f>(((SUMIF($E$14:$E$217,$O857,AO$14:AO$217)*(1+Costs_Upper)))*'Discount Factors'!AO$11)-AO$833</f>
        <v>0</v>
      </c>
      <c r="AP857" s="161">
        <f>(((SUMIF($E$14:$E$217,$O857,AP$14:AP$217)*(1+Costs_Upper)))*'Discount Factors'!AP$11)-AP$833</f>
        <v>0</v>
      </c>
      <c r="AQ857" s="161">
        <f>(((SUMIF($E$14:$E$217,$O857,AQ$14:AQ$217)*(1+Costs_Upper)))*'Discount Factors'!AQ$11)-AQ$833</f>
        <v>0</v>
      </c>
      <c r="AR857" s="161">
        <f>(((SUMIF($E$14:$E$217,$O857,AR$14:AR$217)*(1+Costs_Upper)))*'Discount Factors'!AR$11)-AR$833</f>
        <v>0</v>
      </c>
      <c r="AS857" s="161">
        <f>(((SUMIF($E$14:$E$217,$O857,AS$14:AS$217)*(1+Costs_Upper)))*'Discount Factors'!AS$11)-AS$833</f>
        <v>0</v>
      </c>
      <c r="AT857" s="161">
        <f>(((SUMIF($E$14:$E$217,$O857,AT$14:AT$217)*(1+Costs_Upper)))*'Discount Factors'!AT$11)-AT$833</f>
        <v>0</v>
      </c>
      <c r="AU857" s="161">
        <f>(((SUMIF($E$14:$E$217,$O857,AU$14:AU$217)*(1+Costs_Upper)))*'Discount Factors'!AU$11)-AU$833</f>
        <v>0</v>
      </c>
      <c r="AV857" s="161">
        <f>(((SUMIF($E$14:$E$217,$O857,AV$14:AV$217)*(1+Costs_Upper)))*'Discount Factors'!AV$11)-AV$833</f>
        <v>0</v>
      </c>
      <c r="AW857" s="161">
        <f>(((SUMIF($E$14:$E$217,$O857,AW$14:AW$217)*(1+Costs_Upper)))*'Discount Factors'!AW$11)-AW$833</f>
        <v>0</v>
      </c>
      <c r="AX857" s="161">
        <f>(((SUMIF($E$14:$E$217,$O857,AX$14:AX$217)*(1+Costs_Upper)))*'Discount Factors'!AX$11)-AX$833</f>
        <v>0</v>
      </c>
      <c r="AY857" s="161">
        <f>(((SUMIF($E$14:$E$217,$O857,AY$14:AY$217)*(1+Costs_Upper)))*'Discount Factors'!AY$11)-AY$833</f>
        <v>0</v>
      </c>
      <c r="AZ857" s="161">
        <f>(((SUMIF($E$14:$E$217,$O857,AZ$14:AZ$217)*(1+Costs_Upper)))*'Discount Factors'!AZ$11)-AZ$833</f>
        <v>0</v>
      </c>
      <c r="BA857" s="161">
        <f>(((SUMIF($E$14:$E$217,$O857,BA$14:BA$217)*(1+Costs_Upper)))*'Discount Factors'!BA$11)-BA$833</f>
        <v>0</v>
      </c>
      <c r="BB857" s="161">
        <f>(((SUMIF($E$14:$E$217,$O857,BB$14:BB$217)*(1+Costs_Upper)))*'Discount Factors'!BB$11)-BB$833</f>
        <v>0</v>
      </c>
      <c r="BC857" s="161">
        <f>(((SUMIF($E$14:$E$217,$O857,BC$14:BC$217)*(1+Costs_Upper)))*'Discount Factors'!BC$11)-BC$833</f>
        <v>0</v>
      </c>
      <c r="BD857" s="161">
        <f>(((SUMIF($E$14:$E$217,$O857,BD$14:BD$217)*(1+Costs_Upper)))*'Discount Factors'!BD$11)-BD$833</f>
        <v>0</v>
      </c>
      <c r="BE857" s="161">
        <f>(((SUMIF($E$14:$E$217,$O857,BE$14:BE$217)*(1+Costs_Upper)))*'Discount Factors'!BE$11)-BE$833</f>
        <v>0</v>
      </c>
      <c r="BF857" s="161">
        <f>(((SUMIF($E$14:$E$217,$O857,BF$14:BF$217)*(1+Costs_Upper)))*'Discount Factors'!BF$11)-BF$833</f>
        <v>0</v>
      </c>
      <c r="BG857" s="161">
        <f>(((SUMIF($E$14:$E$217,$O857,BG$14:BG$217)*(1+Costs_Upper)))*'Discount Factors'!BG$11)-BG$833</f>
        <v>0</v>
      </c>
      <c r="BH857" s="161">
        <f>(((SUMIF($E$14:$E$217,$O857,BH$14:BH$217)*(1+Costs_Upper)))*'Discount Factors'!BH$11)-BH$833</f>
        <v>0</v>
      </c>
      <c r="BI857" s="161">
        <f>(((SUMIF($E$14:$E$217,$O857,BI$14:BI$217)*(1+Costs_Upper)))*'Discount Factors'!BI$11)-BI$833</f>
        <v>0</v>
      </c>
      <c r="BJ857" s="161">
        <f>(((SUMIF($E$14:$E$217,$O857,BJ$14:BJ$217)*(1+Costs_Upper)))*'Discount Factors'!BJ$11)-BJ$833</f>
        <v>0</v>
      </c>
      <c r="BK857" s="161">
        <f>(((SUMIF($E$14:$E$217,$O857,BK$14:BK$217)*(1+Costs_Upper)))*'Discount Factors'!BK$11)-BK$833</f>
        <v>0</v>
      </c>
      <c r="BL857" s="161">
        <f>(((SUMIF($E$14:$E$217,$O857,BL$14:BL$217)*(1+Costs_Upper)))*'Discount Factors'!BL$11)-BL$833</f>
        <v>0</v>
      </c>
      <c r="BM857" s="161">
        <f>(((SUMIF($E$14:$E$217,$O857,BM$14:BM$217)*(1+Costs_Upper)))*'Discount Factors'!BM$11)-BM$833</f>
        <v>0</v>
      </c>
      <c r="BN857" s="161">
        <f>(((SUMIF($E$14:$E$217,$O857,BN$14:BN$217)*(1+Costs_Upper)))*'Discount Factors'!BN$11)-BN$833</f>
        <v>0</v>
      </c>
      <c r="BO857" s="161">
        <f>(((SUMIF($E$14:$E$217,$O857,BO$14:BO$217)*(1+Costs_Upper)))*'Discount Factors'!BO$11)-BO$833</f>
        <v>0</v>
      </c>
      <c r="BP857" s="161">
        <f>(((SUMIF($E$14:$E$217,$O857,BP$14:BP$217)*(1+Costs_Upper)))*'Discount Factors'!BP$11)-BP$833</f>
        <v>0</v>
      </c>
      <c r="BQ857" s="161">
        <f>(((SUMIF($E$14:$E$217,$O857,BQ$14:BQ$217)*(1+Costs_Upper)))*'Discount Factors'!BQ$11)-BQ$833</f>
        <v>0</v>
      </c>
      <c r="BR857" s="161">
        <f>(((SUMIF($E$14:$E$217,$O857,BR$14:BR$217)*(1+Costs_Upper)))*'Discount Factors'!BR$11)-BR$833</f>
        <v>0</v>
      </c>
      <c r="BS857" s="161">
        <f>(((SUMIF($E$14:$E$217,$O857,BS$14:BS$217)*(1+Costs_Upper)))*'Discount Factors'!BS$11)-BS$833</f>
        <v>0</v>
      </c>
      <c r="BT857" s="161">
        <f>(((SUMIF($E$14:$E$217,$O857,BT$14:BT$217)*(1+Costs_Upper)))*'Discount Factors'!BT$11)-BT$833</f>
        <v>0</v>
      </c>
      <c r="BU857" s="161">
        <f>(((SUMIF($E$14:$E$217,$O857,BU$14:BU$217)*(1+Costs_Upper)))*'Discount Factors'!BU$11)-BU$833</f>
        <v>0</v>
      </c>
      <c r="BV857" s="161">
        <f>(((SUMIF($E$14:$E$217,$O857,BV$14:BV$217)*(1+Costs_Upper)))*'Discount Factors'!BV$11)-BV$833</f>
        <v>0</v>
      </c>
      <c r="BW857" s="161">
        <f>(((SUMIF($E$14:$E$217,$O857,BW$14:BW$217)*(1+Costs_Upper)))*'Discount Factors'!BW$11)-BW$833</f>
        <v>0</v>
      </c>
      <c r="BX857" s="161">
        <f>(((SUMIF($E$14:$E$217,$O857,BX$14:BX$217)*(1+Costs_Upper)))*'Discount Factors'!BX$11)-BX$833</f>
        <v>0</v>
      </c>
      <c r="BY857" s="161">
        <f>(((SUMIF($E$14:$E$217,$O857,BY$14:BY$217)*(1+Costs_Upper)))*'Discount Factors'!BY$11)-BY$833</f>
        <v>0</v>
      </c>
      <c r="BZ857" s="161">
        <f>(((SUMIF($E$14:$E$217,$O857,BZ$14:BZ$217)*(1+Costs_Upper)))*'Discount Factors'!BZ$11)-BZ$833</f>
        <v>0</v>
      </c>
      <c r="CA857" s="161">
        <f>(((SUMIF($E$14:$E$217,$O857,CA$14:CA$217)*(1+Costs_Upper)))*'Discount Factors'!CA$11)-CA$833</f>
        <v>0</v>
      </c>
      <c r="CB857" s="161">
        <f>(((SUMIF($E$14:$E$217,$O857,CB$14:CB$217)*(1+Costs_Upper)))*'Discount Factors'!CB$11)-CB$833</f>
        <v>0</v>
      </c>
      <c r="CC857" s="161">
        <f>(((SUMIF($E$14:$E$217,$O857,CC$14:CC$217)*(1+Costs_Upper)))*'Discount Factors'!CC$11)-CC$833</f>
        <v>0</v>
      </c>
      <c r="CD857" s="161">
        <f>(((SUMIF($E$14:$E$217,$O857,CD$14:CD$217)*(1+Costs_Upper)))*'Discount Factors'!CD$11)-CD$833</f>
        <v>0</v>
      </c>
      <c r="CE857" s="161">
        <f>(((SUMIF($E$14:$E$217,$O857,CE$14:CE$217)*(1+Costs_Upper)))*'Discount Factors'!CE$11)-CE$833</f>
        <v>0</v>
      </c>
      <c r="CF857" s="161">
        <f>(((SUMIF($E$14:$E$217,$O857,CF$14:CF$217)*(1+Costs_Upper)))*'Discount Factors'!CF$11)-CF$833</f>
        <v>0</v>
      </c>
      <c r="CG857" s="161">
        <f>(((SUMIF($E$14:$E$217,$O857,CG$14:CG$217)*(1+Costs_Upper)))*'Discount Factors'!CG$11)-CG$833</f>
        <v>0</v>
      </c>
      <c r="CH857" s="161">
        <f>(((SUMIF($E$14:$E$217,$O857,CH$14:CH$217)*(1+Costs_Upper)))*'Discount Factors'!CH$11)-CH$833</f>
        <v>0</v>
      </c>
      <c r="CI857" s="161">
        <f>(((SUMIF($E$14:$E$217,$O857,CI$14:CI$217)*(1+Costs_Upper)))*'Discount Factors'!CI$11)-CI$833</f>
        <v>0</v>
      </c>
      <c r="CJ857" s="161">
        <f>(((SUMIF($E$14:$E$217,$O857,CJ$14:CJ$217)*(1+Costs_Upper)))*'Discount Factors'!CJ$11)-CJ$833</f>
        <v>0</v>
      </c>
      <c r="CK857" s="161">
        <f>(((SUMIF($E$14:$E$217,$O857,CK$14:CK$217)*(1+Costs_Upper)))*'Discount Factors'!CK$11)-CK$833</f>
        <v>0</v>
      </c>
      <c r="CL857" s="161">
        <f>(((SUMIF($E$14:$E$217,$O857,CL$14:CL$217)*(1+Costs_Upper)))*'Discount Factors'!CL$11)-CL$833</f>
        <v>0</v>
      </c>
      <c r="CM857" s="161">
        <f>(((SUMIF($E$14:$E$217,$O857,CM$14:CM$217)*(1+Costs_Upper)))*'Discount Factors'!CM$11)-CM$833</f>
        <v>0</v>
      </c>
      <c r="CN857" s="161">
        <f>(((SUMIF($E$14:$E$217,$O857,CN$14:CN$217)*(1+Costs_Upper)))*'Discount Factors'!CN$11)-CN$833</f>
        <v>0</v>
      </c>
      <c r="CO857" s="161">
        <f>(((SUMIF($E$14:$E$217,$O857,CO$14:CO$217)*(1+Costs_Upper)))*'Discount Factors'!CO$11)-CO$833</f>
        <v>0</v>
      </c>
      <c r="CP857" s="161">
        <f>(((SUMIF($E$14:$E$217,$O857,CP$14:CP$217)*(1+Costs_Upper)))*'Discount Factors'!CP$11)-CP$833</f>
        <v>0</v>
      </c>
    </row>
    <row r="858" spans="15:94" x14ac:dyDescent="0.3">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c r="AT858" s="161"/>
      <c r="AU858" s="161"/>
      <c r="AV858" s="161"/>
      <c r="AW858" s="161"/>
      <c r="AX858" s="161"/>
      <c r="AY858" s="161"/>
      <c r="AZ858" s="161"/>
      <c r="BA858" s="161"/>
      <c r="BB858" s="161"/>
      <c r="BC858" s="161"/>
      <c r="BD858" s="161"/>
      <c r="BE858" s="161"/>
      <c r="BF858" s="161"/>
      <c r="BG858" s="161"/>
      <c r="BH858" s="161"/>
      <c r="BI858" s="161"/>
      <c r="BJ858" s="161"/>
      <c r="BK858" s="161"/>
      <c r="BL858" s="161"/>
      <c r="BM858" s="161"/>
      <c r="BN858" s="161"/>
      <c r="BO858" s="161"/>
      <c r="BP858" s="161"/>
      <c r="BQ858" s="161"/>
      <c r="BR858" s="161"/>
      <c r="BS858" s="161"/>
      <c r="BT858" s="161"/>
      <c r="BU858" s="161"/>
      <c r="BV858" s="161"/>
      <c r="BW858" s="161"/>
      <c r="BX858" s="161"/>
      <c r="BY858" s="161"/>
      <c r="BZ858" s="161"/>
      <c r="CA858" s="161"/>
      <c r="CB858" s="161"/>
      <c r="CC858" s="161"/>
      <c r="CD858" s="161"/>
      <c r="CE858" s="161"/>
      <c r="CF858" s="161"/>
      <c r="CG858" s="161"/>
      <c r="CH858" s="161"/>
      <c r="CI858" s="161"/>
      <c r="CJ858" s="161"/>
      <c r="CK858" s="161"/>
      <c r="CL858" s="161"/>
      <c r="CM858" s="161"/>
      <c r="CN858" s="161"/>
      <c r="CO858" s="161"/>
      <c r="CP858" s="161"/>
    </row>
    <row r="859" spans="15:94" x14ac:dyDescent="0.3">
      <c r="P859" s="161"/>
      <c r="Q859" s="161"/>
      <c r="R859" s="161"/>
      <c r="S859" s="161"/>
      <c r="T859" s="161"/>
      <c r="U859" s="161"/>
      <c r="V859" s="161"/>
      <c r="W859" s="161"/>
      <c r="X859" s="161"/>
      <c r="Y859" s="161"/>
      <c r="Z859" s="161"/>
      <c r="AA859" s="161"/>
      <c r="AB859" s="161"/>
      <c r="AC859" s="161"/>
      <c r="AD859" s="161"/>
      <c r="AE859" s="161"/>
      <c r="AF859" s="161"/>
      <c r="AG859" s="161"/>
      <c r="AH859" s="161"/>
      <c r="AI859" s="161"/>
      <c r="AJ859" s="161"/>
      <c r="AK859" s="161"/>
      <c r="AL859" s="161"/>
      <c r="AM859" s="161"/>
      <c r="AN859" s="161"/>
      <c r="AO859" s="161"/>
      <c r="AP859" s="161"/>
      <c r="AQ859" s="161"/>
      <c r="AR859" s="161"/>
      <c r="AS859" s="161"/>
      <c r="AT859" s="161"/>
      <c r="AU859" s="161"/>
      <c r="AV859" s="161"/>
      <c r="AW859" s="161"/>
      <c r="AX859" s="161"/>
      <c r="AY859" s="161"/>
      <c r="AZ859" s="161"/>
      <c r="BA859" s="161"/>
      <c r="BB859" s="161"/>
      <c r="BC859" s="161"/>
      <c r="BD859" s="161"/>
      <c r="BE859" s="161"/>
      <c r="BF859" s="161"/>
      <c r="BG859" s="161"/>
      <c r="BH859" s="161"/>
      <c r="BI859" s="161"/>
      <c r="BJ859" s="161"/>
      <c r="BK859" s="161"/>
      <c r="BL859" s="161"/>
      <c r="BM859" s="161"/>
      <c r="BN859" s="161"/>
      <c r="BO859" s="161"/>
      <c r="BP859" s="161"/>
      <c r="BQ859" s="161"/>
      <c r="BR859" s="161"/>
      <c r="BS859" s="161"/>
      <c r="BT859" s="161"/>
      <c r="BU859" s="161"/>
      <c r="BV859" s="161"/>
      <c r="BW859" s="161"/>
      <c r="BX859" s="161"/>
      <c r="BY859" s="161"/>
      <c r="BZ859" s="161"/>
      <c r="CA859" s="161"/>
      <c r="CB859" s="161"/>
      <c r="CC859" s="161"/>
      <c r="CD859" s="161"/>
      <c r="CE859" s="161"/>
      <c r="CF859" s="161"/>
      <c r="CG859" s="161"/>
      <c r="CH859" s="161"/>
      <c r="CI859" s="161"/>
      <c r="CJ859" s="161"/>
      <c r="CK859" s="161"/>
      <c r="CL859" s="161"/>
      <c r="CM859" s="161"/>
      <c r="CN859" s="161"/>
      <c r="CO859" s="161"/>
      <c r="CP859" s="161"/>
    </row>
    <row r="860" spans="15:94" x14ac:dyDescent="0.3">
      <c r="P860" s="161"/>
      <c r="Q860" s="161"/>
      <c r="R860" s="161"/>
      <c r="S860" s="161"/>
      <c r="T860" s="161"/>
      <c r="U860" s="161"/>
      <c r="V860" s="161"/>
      <c r="W860" s="161"/>
      <c r="X860" s="161"/>
      <c r="Y860" s="161"/>
      <c r="Z860" s="161"/>
      <c r="AA860" s="161"/>
      <c r="AB860" s="161"/>
      <c r="AC860" s="161"/>
      <c r="AD860" s="161"/>
      <c r="AE860" s="161"/>
      <c r="AF860" s="161"/>
      <c r="AG860" s="161"/>
      <c r="AH860" s="161"/>
      <c r="AI860" s="161"/>
      <c r="AJ860" s="161"/>
      <c r="AK860" s="161"/>
      <c r="AL860" s="161"/>
      <c r="AM860" s="161"/>
      <c r="AN860" s="161"/>
      <c r="AO860" s="161"/>
      <c r="AP860" s="161"/>
      <c r="AQ860" s="161"/>
      <c r="AR860" s="161"/>
      <c r="AS860" s="161"/>
      <c r="AT860" s="161"/>
      <c r="AU860" s="161"/>
      <c r="AV860" s="161"/>
      <c r="AW860" s="161"/>
      <c r="AX860" s="161"/>
      <c r="AY860" s="161"/>
      <c r="AZ860" s="161"/>
      <c r="BA860" s="161"/>
      <c r="BB860" s="161"/>
      <c r="BC860" s="161"/>
      <c r="BD860" s="161"/>
      <c r="BE860" s="161"/>
      <c r="BF860" s="161"/>
      <c r="BG860" s="161"/>
      <c r="BH860" s="161"/>
      <c r="BI860" s="161"/>
      <c r="BJ860" s="161"/>
      <c r="BK860" s="161"/>
      <c r="BL860" s="161"/>
      <c r="BM860" s="161"/>
      <c r="BN860" s="161"/>
      <c r="BO860" s="161"/>
      <c r="BP860" s="161"/>
      <c r="BQ860" s="161"/>
      <c r="BR860" s="161"/>
      <c r="BS860" s="161"/>
      <c r="BT860" s="161"/>
      <c r="BU860" s="161"/>
      <c r="BV860" s="161"/>
      <c r="BW860" s="161"/>
      <c r="BX860" s="161"/>
      <c r="BY860" s="161"/>
      <c r="BZ860" s="161"/>
      <c r="CA860" s="161"/>
      <c r="CB860" s="161"/>
      <c r="CC860" s="161"/>
      <c r="CD860" s="161"/>
      <c r="CE860" s="161"/>
      <c r="CF860" s="161"/>
      <c r="CG860" s="161"/>
      <c r="CH860" s="161"/>
      <c r="CI860" s="161"/>
      <c r="CJ860" s="161"/>
      <c r="CK860" s="161"/>
      <c r="CL860" s="161"/>
      <c r="CM860" s="161"/>
      <c r="CN860" s="161"/>
      <c r="CO860" s="161"/>
      <c r="CP860" s="161"/>
    </row>
    <row r="861" spans="15:94" x14ac:dyDescent="0.3">
      <c r="O861" s="2" t="str">
        <f>Lists!$B$11</f>
        <v>Option 7</v>
      </c>
      <c r="P861" s="161">
        <f>(((SUMIF($E$14:$E$217,$O861,P$14:P$217)*(1+Costs_Upper)))*'Discount Factors'!P$11)-P$833</f>
        <v>0</v>
      </c>
      <c r="Q861" s="161">
        <f>(((SUMIF($E$14:$E$217,$O861,Q$14:Q$217)*(1+Costs_Upper)))*'Discount Factors'!Q$11)-Q$833</f>
        <v>0</v>
      </c>
      <c r="R861" s="161">
        <f>(((SUMIF($E$14:$E$217,$O861,R$14:R$217)*(1+Costs_Upper)))*'Discount Factors'!R$11)-R$833</f>
        <v>0</v>
      </c>
      <c r="S861" s="161">
        <f>(((SUMIF($E$14:$E$217,$O861,S$14:S$217)*(1+Costs_Upper)))*'Discount Factors'!S$11)-S$833</f>
        <v>0</v>
      </c>
      <c r="T861" s="161">
        <f>(((SUMIF($E$14:$E$217,$O861,T$14:T$217)*(1+Costs_Upper)))*'Discount Factors'!T$11)-T$833</f>
        <v>0</v>
      </c>
      <c r="U861" s="161">
        <f>(((SUMIF($E$14:$E$217,$O861,U$14:U$217)*(1+Costs_Upper)))*'Discount Factors'!U$11)-U$833</f>
        <v>0</v>
      </c>
      <c r="V861" s="161">
        <f>(((SUMIF($E$14:$E$217,$O861,V$14:V$217)*(1+Costs_Upper)))*'Discount Factors'!V$11)-V$833</f>
        <v>0</v>
      </c>
      <c r="W861" s="161">
        <f>(((SUMIF($E$14:$E$217,$O861,W$14:W$217)*(1+Costs_Upper)))*'Discount Factors'!W$11)-W$833</f>
        <v>0</v>
      </c>
      <c r="X861" s="161">
        <f>(((SUMIF($E$14:$E$217,$O861,X$14:X$217)*(1+Costs_Upper)))*'Discount Factors'!X$11)-X$833</f>
        <v>0</v>
      </c>
      <c r="Y861" s="161">
        <f>(((SUMIF($E$14:$E$217,$O861,Y$14:Y$217)*(1+Costs_Upper)))*'Discount Factors'!Y$11)-Y$833</f>
        <v>0</v>
      </c>
      <c r="Z861" s="161">
        <f>(((SUMIF($E$14:$E$217,$O861,Z$14:Z$217)*(1+Costs_Upper)))*'Discount Factors'!Z$11)-Z$833</f>
        <v>0</v>
      </c>
      <c r="AA861" s="161">
        <f>(((SUMIF($E$14:$E$217,$O861,AA$14:AA$217)*(1+Costs_Upper)))*'Discount Factors'!AA$11)-AA$833</f>
        <v>0</v>
      </c>
      <c r="AB861" s="161">
        <f>(((SUMIF($E$14:$E$217,$O861,AB$14:AB$217)*(1+Costs_Upper)))*'Discount Factors'!AB$11)-AB$833</f>
        <v>0</v>
      </c>
      <c r="AC861" s="161">
        <f>(((SUMIF($E$14:$E$217,$O861,AC$14:AC$217)*(1+Costs_Upper)))*'Discount Factors'!AC$11)-AC$833</f>
        <v>0</v>
      </c>
      <c r="AD861" s="161">
        <f>(((SUMIF($E$14:$E$217,$O861,AD$14:AD$217)*(1+Costs_Upper)))*'Discount Factors'!AD$11)-AD$833</f>
        <v>0</v>
      </c>
      <c r="AE861" s="161">
        <f>(((SUMIF($E$14:$E$217,$O861,AE$14:AE$217)*(1+Costs_Upper)))*'Discount Factors'!AE$11)-AE$833</f>
        <v>0</v>
      </c>
      <c r="AF861" s="161">
        <f>(((SUMIF($E$14:$E$217,$O861,AF$14:AF$217)*(1+Costs_Upper)))*'Discount Factors'!AF$11)-AF$833</f>
        <v>0</v>
      </c>
      <c r="AG861" s="161">
        <f>(((SUMIF($E$14:$E$217,$O861,AG$14:AG$217)*(1+Costs_Upper)))*'Discount Factors'!AG$11)-AG$833</f>
        <v>0</v>
      </c>
      <c r="AH861" s="161">
        <f>(((SUMIF($E$14:$E$217,$O861,AH$14:AH$217)*(1+Costs_Upper)))*'Discount Factors'!AH$11)-AH$833</f>
        <v>0</v>
      </c>
      <c r="AI861" s="161">
        <f>(((SUMIF($E$14:$E$217,$O861,AI$14:AI$217)*(1+Costs_Upper)))*'Discount Factors'!AI$11)-AI$833</f>
        <v>0</v>
      </c>
      <c r="AJ861" s="161">
        <f>(((SUMIF($E$14:$E$217,$O861,AJ$14:AJ$217)*(1+Costs_Upper)))*'Discount Factors'!AJ$11)-AJ$833</f>
        <v>0</v>
      </c>
      <c r="AK861" s="161">
        <f>(((SUMIF($E$14:$E$217,$O861,AK$14:AK$217)*(1+Costs_Upper)))*'Discount Factors'!AK$11)-AK$833</f>
        <v>0</v>
      </c>
      <c r="AL861" s="161">
        <f>(((SUMIF($E$14:$E$217,$O861,AL$14:AL$217)*(1+Costs_Upper)))*'Discount Factors'!AL$11)-AL$833</f>
        <v>0</v>
      </c>
      <c r="AM861" s="161">
        <f>(((SUMIF($E$14:$E$217,$O861,AM$14:AM$217)*(1+Costs_Upper)))*'Discount Factors'!AM$11)-AM$833</f>
        <v>0</v>
      </c>
      <c r="AN861" s="161">
        <f>(((SUMIF($E$14:$E$217,$O861,AN$14:AN$217)*(1+Costs_Upper)))*'Discount Factors'!AN$11)-AN$833</f>
        <v>0</v>
      </c>
      <c r="AO861" s="161">
        <f>(((SUMIF($E$14:$E$217,$O861,AO$14:AO$217)*(1+Costs_Upper)))*'Discount Factors'!AO$11)-AO$833</f>
        <v>0</v>
      </c>
      <c r="AP861" s="161">
        <f>(((SUMIF($E$14:$E$217,$O861,AP$14:AP$217)*(1+Costs_Upper)))*'Discount Factors'!AP$11)-AP$833</f>
        <v>0</v>
      </c>
      <c r="AQ861" s="161">
        <f>(((SUMIF($E$14:$E$217,$O861,AQ$14:AQ$217)*(1+Costs_Upper)))*'Discount Factors'!AQ$11)-AQ$833</f>
        <v>0</v>
      </c>
      <c r="AR861" s="161">
        <f>(((SUMIF($E$14:$E$217,$O861,AR$14:AR$217)*(1+Costs_Upper)))*'Discount Factors'!AR$11)-AR$833</f>
        <v>0</v>
      </c>
      <c r="AS861" s="161">
        <f>(((SUMIF($E$14:$E$217,$O861,AS$14:AS$217)*(1+Costs_Upper)))*'Discount Factors'!AS$11)-AS$833</f>
        <v>0</v>
      </c>
      <c r="AT861" s="161">
        <f>(((SUMIF($E$14:$E$217,$O861,AT$14:AT$217)*(1+Costs_Upper)))*'Discount Factors'!AT$11)-AT$833</f>
        <v>0</v>
      </c>
      <c r="AU861" s="161">
        <f>(((SUMIF($E$14:$E$217,$O861,AU$14:AU$217)*(1+Costs_Upper)))*'Discount Factors'!AU$11)-AU$833</f>
        <v>0</v>
      </c>
      <c r="AV861" s="161">
        <f>(((SUMIF($E$14:$E$217,$O861,AV$14:AV$217)*(1+Costs_Upper)))*'Discount Factors'!AV$11)-AV$833</f>
        <v>0</v>
      </c>
      <c r="AW861" s="161">
        <f>(((SUMIF($E$14:$E$217,$O861,AW$14:AW$217)*(1+Costs_Upper)))*'Discount Factors'!AW$11)-AW$833</f>
        <v>0</v>
      </c>
      <c r="AX861" s="161">
        <f>(((SUMIF($E$14:$E$217,$O861,AX$14:AX$217)*(1+Costs_Upper)))*'Discount Factors'!AX$11)-AX$833</f>
        <v>0</v>
      </c>
      <c r="AY861" s="161">
        <f>(((SUMIF($E$14:$E$217,$O861,AY$14:AY$217)*(1+Costs_Upper)))*'Discount Factors'!AY$11)-AY$833</f>
        <v>0</v>
      </c>
      <c r="AZ861" s="161">
        <f>(((SUMIF($E$14:$E$217,$O861,AZ$14:AZ$217)*(1+Costs_Upper)))*'Discount Factors'!AZ$11)-AZ$833</f>
        <v>0</v>
      </c>
      <c r="BA861" s="161">
        <f>(((SUMIF($E$14:$E$217,$O861,BA$14:BA$217)*(1+Costs_Upper)))*'Discount Factors'!BA$11)-BA$833</f>
        <v>0</v>
      </c>
      <c r="BB861" s="161">
        <f>(((SUMIF($E$14:$E$217,$O861,BB$14:BB$217)*(1+Costs_Upper)))*'Discount Factors'!BB$11)-BB$833</f>
        <v>0</v>
      </c>
      <c r="BC861" s="161">
        <f>(((SUMIF($E$14:$E$217,$O861,BC$14:BC$217)*(1+Costs_Upper)))*'Discount Factors'!BC$11)-BC$833</f>
        <v>0</v>
      </c>
      <c r="BD861" s="161">
        <f>(((SUMIF($E$14:$E$217,$O861,BD$14:BD$217)*(1+Costs_Upper)))*'Discount Factors'!BD$11)-BD$833</f>
        <v>0</v>
      </c>
      <c r="BE861" s="161">
        <f>(((SUMIF($E$14:$E$217,$O861,BE$14:BE$217)*(1+Costs_Upper)))*'Discount Factors'!BE$11)-BE$833</f>
        <v>0</v>
      </c>
      <c r="BF861" s="161">
        <f>(((SUMIF($E$14:$E$217,$O861,BF$14:BF$217)*(1+Costs_Upper)))*'Discount Factors'!BF$11)-BF$833</f>
        <v>0</v>
      </c>
      <c r="BG861" s="161">
        <f>(((SUMIF($E$14:$E$217,$O861,BG$14:BG$217)*(1+Costs_Upper)))*'Discount Factors'!BG$11)-BG$833</f>
        <v>0</v>
      </c>
      <c r="BH861" s="161">
        <f>(((SUMIF($E$14:$E$217,$O861,BH$14:BH$217)*(1+Costs_Upper)))*'Discount Factors'!BH$11)-BH$833</f>
        <v>0</v>
      </c>
      <c r="BI861" s="161">
        <f>(((SUMIF($E$14:$E$217,$O861,BI$14:BI$217)*(1+Costs_Upper)))*'Discount Factors'!BI$11)-BI$833</f>
        <v>0</v>
      </c>
      <c r="BJ861" s="161">
        <f>(((SUMIF($E$14:$E$217,$O861,BJ$14:BJ$217)*(1+Costs_Upper)))*'Discount Factors'!BJ$11)-BJ$833</f>
        <v>0</v>
      </c>
      <c r="BK861" s="161">
        <f>(((SUMIF($E$14:$E$217,$O861,BK$14:BK$217)*(1+Costs_Upper)))*'Discount Factors'!BK$11)-BK$833</f>
        <v>0</v>
      </c>
      <c r="BL861" s="161">
        <f>(((SUMIF($E$14:$E$217,$O861,BL$14:BL$217)*(1+Costs_Upper)))*'Discount Factors'!BL$11)-BL$833</f>
        <v>0</v>
      </c>
      <c r="BM861" s="161">
        <f>(((SUMIF($E$14:$E$217,$O861,BM$14:BM$217)*(1+Costs_Upper)))*'Discount Factors'!BM$11)-BM$833</f>
        <v>0</v>
      </c>
      <c r="BN861" s="161">
        <f>(((SUMIF($E$14:$E$217,$O861,BN$14:BN$217)*(1+Costs_Upper)))*'Discount Factors'!BN$11)-BN$833</f>
        <v>0</v>
      </c>
      <c r="BO861" s="161">
        <f>(((SUMIF($E$14:$E$217,$O861,BO$14:BO$217)*(1+Costs_Upper)))*'Discount Factors'!BO$11)-BO$833</f>
        <v>0</v>
      </c>
      <c r="BP861" s="161">
        <f>(((SUMIF($E$14:$E$217,$O861,BP$14:BP$217)*(1+Costs_Upper)))*'Discount Factors'!BP$11)-BP$833</f>
        <v>0</v>
      </c>
      <c r="BQ861" s="161">
        <f>(((SUMIF($E$14:$E$217,$O861,BQ$14:BQ$217)*(1+Costs_Upper)))*'Discount Factors'!BQ$11)-BQ$833</f>
        <v>0</v>
      </c>
      <c r="BR861" s="161">
        <f>(((SUMIF($E$14:$E$217,$O861,BR$14:BR$217)*(1+Costs_Upper)))*'Discount Factors'!BR$11)-BR$833</f>
        <v>0</v>
      </c>
      <c r="BS861" s="161">
        <f>(((SUMIF($E$14:$E$217,$O861,BS$14:BS$217)*(1+Costs_Upper)))*'Discount Factors'!BS$11)-BS$833</f>
        <v>0</v>
      </c>
      <c r="BT861" s="161">
        <f>(((SUMIF($E$14:$E$217,$O861,BT$14:BT$217)*(1+Costs_Upper)))*'Discount Factors'!BT$11)-BT$833</f>
        <v>0</v>
      </c>
      <c r="BU861" s="161">
        <f>(((SUMIF($E$14:$E$217,$O861,BU$14:BU$217)*(1+Costs_Upper)))*'Discount Factors'!BU$11)-BU$833</f>
        <v>0</v>
      </c>
      <c r="BV861" s="161">
        <f>(((SUMIF($E$14:$E$217,$O861,BV$14:BV$217)*(1+Costs_Upper)))*'Discount Factors'!BV$11)-BV$833</f>
        <v>0</v>
      </c>
      <c r="BW861" s="161">
        <f>(((SUMIF($E$14:$E$217,$O861,BW$14:BW$217)*(1+Costs_Upper)))*'Discount Factors'!BW$11)-BW$833</f>
        <v>0</v>
      </c>
      <c r="BX861" s="161">
        <f>(((SUMIF($E$14:$E$217,$O861,BX$14:BX$217)*(1+Costs_Upper)))*'Discount Factors'!BX$11)-BX$833</f>
        <v>0</v>
      </c>
      <c r="BY861" s="161">
        <f>(((SUMIF($E$14:$E$217,$O861,BY$14:BY$217)*(1+Costs_Upper)))*'Discount Factors'!BY$11)-BY$833</f>
        <v>0</v>
      </c>
      <c r="BZ861" s="161">
        <f>(((SUMIF($E$14:$E$217,$O861,BZ$14:BZ$217)*(1+Costs_Upper)))*'Discount Factors'!BZ$11)-BZ$833</f>
        <v>0</v>
      </c>
      <c r="CA861" s="161">
        <f>(((SUMIF($E$14:$E$217,$O861,CA$14:CA$217)*(1+Costs_Upper)))*'Discount Factors'!CA$11)-CA$833</f>
        <v>0</v>
      </c>
      <c r="CB861" s="161">
        <f>(((SUMIF($E$14:$E$217,$O861,CB$14:CB$217)*(1+Costs_Upper)))*'Discount Factors'!CB$11)-CB$833</f>
        <v>0</v>
      </c>
      <c r="CC861" s="161">
        <f>(((SUMIF($E$14:$E$217,$O861,CC$14:CC$217)*(1+Costs_Upper)))*'Discount Factors'!CC$11)-CC$833</f>
        <v>0</v>
      </c>
      <c r="CD861" s="161">
        <f>(((SUMIF($E$14:$E$217,$O861,CD$14:CD$217)*(1+Costs_Upper)))*'Discount Factors'!CD$11)-CD$833</f>
        <v>0</v>
      </c>
      <c r="CE861" s="161">
        <f>(((SUMIF($E$14:$E$217,$O861,CE$14:CE$217)*(1+Costs_Upper)))*'Discount Factors'!CE$11)-CE$833</f>
        <v>0</v>
      </c>
      <c r="CF861" s="161">
        <f>(((SUMIF($E$14:$E$217,$O861,CF$14:CF$217)*(1+Costs_Upper)))*'Discount Factors'!CF$11)-CF$833</f>
        <v>0</v>
      </c>
      <c r="CG861" s="161">
        <f>(((SUMIF($E$14:$E$217,$O861,CG$14:CG$217)*(1+Costs_Upper)))*'Discount Factors'!CG$11)-CG$833</f>
        <v>0</v>
      </c>
      <c r="CH861" s="161">
        <f>(((SUMIF($E$14:$E$217,$O861,CH$14:CH$217)*(1+Costs_Upper)))*'Discount Factors'!CH$11)-CH$833</f>
        <v>0</v>
      </c>
      <c r="CI861" s="161">
        <f>(((SUMIF($E$14:$E$217,$O861,CI$14:CI$217)*(1+Costs_Upper)))*'Discount Factors'!CI$11)-CI$833</f>
        <v>0</v>
      </c>
      <c r="CJ861" s="161">
        <f>(((SUMIF($E$14:$E$217,$O861,CJ$14:CJ$217)*(1+Costs_Upper)))*'Discount Factors'!CJ$11)-CJ$833</f>
        <v>0</v>
      </c>
      <c r="CK861" s="161">
        <f>(((SUMIF($E$14:$E$217,$O861,CK$14:CK$217)*(1+Costs_Upper)))*'Discount Factors'!CK$11)-CK$833</f>
        <v>0</v>
      </c>
      <c r="CL861" s="161">
        <f>(((SUMIF($E$14:$E$217,$O861,CL$14:CL$217)*(1+Costs_Upper)))*'Discount Factors'!CL$11)-CL$833</f>
        <v>0</v>
      </c>
      <c r="CM861" s="161">
        <f>(((SUMIF($E$14:$E$217,$O861,CM$14:CM$217)*(1+Costs_Upper)))*'Discount Factors'!CM$11)-CM$833</f>
        <v>0</v>
      </c>
      <c r="CN861" s="161">
        <f>(((SUMIF($E$14:$E$217,$O861,CN$14:CN$217)*(1+Costs_Upper)))*'Discount Factors'!CN$11)-CN$833</f>
        <v>0</v>
      </c>
      <c r="CO861" s="161">
        <f>(((SUMIF($E$14:$E$217,$O861,CO$14:CO$217)*(1+Costs_Upper)))*'Discount Factors'!CO$11)-CO$833</f>
        <v>0</v>
      </c>
      <c r="CP861" s="161">
        <f>(((SUMIF($E$14:$E$217,$O861,CP$14:CP$217)*(1+Costs_Upper)))*'Discount Factors'!CP$11)-CP$833</f>
        <v>0</v>
      </c>
    </row>
    <row r="862" spans="15:94" x14ac:dyDescent="0.3">
      <c r="P862" s="161"/>
      <c r="Q862" s="161"/>
      <c r="R862" s="161"/>
      <c r="S862" s="161"/>
      <c r="T862" s="161"/>
      <c r="U862" s="161"/>
      <c r="V862" s="161"/>
      <c r="W862" s="161"/>
      <c r="X862" s="161"/>
      <c r="Y862" s="161"/>
      <c r="Z862" s="161"/>
      <c r="AA862" s="161"/>
      <c r="AB862" s="161"/>
      <c r="AC862" s="161"/>
      <c r="AD862" s="161"/>
      <c r="AE862" s="161"/>
      <c r="AF862" s="161"/>
      <c r="AG862" s="161"/>
      <c r="AH862" s="161"/>
      <c r="AI862" s="161"/>
      <c r="AJ862" s="161"/>
      <c r="AK862" s="161"/>
      <c r="AL862" s="161"/>
      <c r="AM862" s="161"/>
      <c r="AN862" s="161"/>
      <c r="AO862" s="161"/>
      <c r="AP862" s="161"/>
      <c r="AQ862" s="161"/>
      <c r="AR862" s="161"/>
      <c r="AS862" s="161"/>
      <c r="AT862" s="161"/>
      <c r="AU862" s="161"/>
      <c r="AV862" s="161"/>
      <c r="AW862" s="161"/>
      <c r="AX862" s="161"/>
      <c r="AY862" s="161"/>
      <c r="AZ862" s="161"/>
      <c r="BA862" s="161"/>
      <c r="BB862" s="161"/>
      <c r="BC862" s="161"/>
      <c r="BD862" s="161"/>
      <c r="BE862" s="161"/>
      <c r="BF862" s="161"/>
      <c r="BG862" s="161"/>
      <c r="BH862" s="161"/>
      <c r="BI862" s="161"/>
      <c r="BJ862" s="161"/>
      <c r="BK862" s="161"/>
      <c r="BL862" s="161"/>
      <c r="BM862" s="161"/>
      <c r="BN862" s="161"/>
      <c r="BO862" s="161"/>
      <c r="BP862" s="161"/>
      <c r="BQ862" s="161"/>
      <c r="BR862" s="161"/>
      <c r="BS862" s="161"/>
      <c r="BT862" s="161"/>
      <c r="BU862" s="161"/>
      <c r="BV862" s="161"/>
      <c r="BW862" s="161"/>
      <c r="BX862" s="161"/>
      <c r="BY862" s="161"/>
      <c r="BZ862" s="161"/>
      <c r="CA862" s="161"/>
      <c r="CB862" s="161"/>
      <c r="CC862" s="161"/>
      <c r="CD862" s="161"/>
      <c r="CE862" s="161"/>
      <c r="CF862" s="161"/>
      <c r="CG862" s="161"/>
      <c r="CH862" s="161"/>
      <c r="CI862" s="161"/>
      <c r="CJ862" s="161"/>
      <c r="CK862" s="161"/>
      <c r="CL862" s="161"/>
      <c r="CM862" s="161"/>
      <c r="CN862" s="161"/>
      <c r="CO862" s="161"/>
      <c r="CP862" s="161"/>
    </row>
    <row r="863" spans="15:94" x14ac:dyDescent="0.3">
      <c r="P863" s="161"/>
      <c r="Q863" s="161"/>
      <c r="R863" s="161"/>
      <c r="S863" s="161"/>
      <c r="T863" s="161"/>
      <c r="U863" s="161"/>
      <c r="V863" s="161"/>
      <c r="W863" s="161"/>
      <c r="X863" s="161"/>
      <c r="Y863" s="161"/>
      <c r="Z863" s="161"/>
      <c r="AA863" s="161"/>
      <c r="AB863" s="161"/>
      <c r="AC863" s="161"/>
      <c r="AD863" s="161"/>
      <c r="AE863" s="161"/>
      <c r="AF863" s="161"/>
      <c r="AG863" s="161"/>
      <c r="AH863" s="161"/>
      <c r="AI863" s="161"/>
      <c r="AJ863" s="161"/>
      <c r="AK863" s="161"/>
      <c r="AL863" s="161"/>
      <c r="AM863" s="161"/>
      <c r="AN863" s="161"/>
      <c r="AO863" s="161"/>
      <c r="AP863" s="161"/>
      <c r="AQ863" s="161"/>
      <c r="AR863" s="161"/>
      <c r="AS863" s="161"/>
      <c r="AT863" s="161"/>
      <c r="AU863" s="161"/>
      <c r="AV863" s="161"/>
      <c r="AW863" s="161"/>
      <c r="AX863" s="161"/>
      <c r="AY863" s="161"/>
      <c r="AZ863" s="161"/>
      <c r="BA863" s="161"/>
      <c r="BB863" s="161"/>
      <c r="BC863" s="161"/>
      <c r="BD863" s="161"/>
      <c r="BE863" s="161"/>
      <c r="BF863" s="161"/>
      <c r="BG863" s="161"/>
      <c r="BH863" s="161"/>
      <c r="BI863" s="161"/>
      <c r="BJ863" s="161"/>
      <c r="BK863" s="161"/>
      <c r="BL863" s="161"/>
      <c r="BM863" s="161"/>
      <c r="BN863" s="161"/>
      <c r="BO863" s="161"/>
      <c r="BP863" s="161"/>
      <c r="BQ863" s="161"/>
      <c r="BR863" s="161"/>
      <c r="BS863" s="161"/>
      <c r="BT863" s="161"/>
      <c r="BU863" s="161"/>
      <c r="BV863" s="161"/>
      <c r="BW863" s="161"/>
      <c r="BX863" s="161"/>
      <c r="BY863" s="161"/>
      <c r="BZ863" s="161"/>
      <c r="CA863" s="161"/>
      <c r="CB863" s="161"/>
      <c r="CC863" s="161"/>
      <c r="CD863" s="161"/>
      <c r="CE863" s="161"/>
      <c r="CF863" s="161"/>
      <c r="CG863" s="161"/>
      <c r="CH863" s="161"/>
      <c r="CI863" s="161"/>
      <c r="CJ863" s="161"/>
      <c r="CK863" s="161"/>
      <c r="CL863" s="161"/>
      <c r="CM863" s="161"/>
      <c r="CN863" s="161"/>
      <c r="CO863" s="161"/>
      <c r="CP863" s="161"/>
    </row>
    <row r="864" spans="15:94" x14ac:dyDescent="0.3">
      <c r="P864" s="161"/>
      <c r="Q864" s="161"/>
      <c r="R864" s="161"/>
      <c r="S864" s="161"/>
      <c r="T864" s="161"/>
      <c r="U864" s="161"/>
      <c r="V864" s="161"/>
      <c r="W864" s="161"/>
      <c r="X864" s="161"/>
      <c r="Y864" s="161"/>
      <c r="Z864" s="161"/>
      <c r="AA864" s="161"/>
      <c r="AB864" s="161"/>
      <c r="AC864" s="161"/>
      <c r="AD864" s="161"/>
      <c r="AE864" s="161"/>
      <c r="AF864" s="161"/>
      <c r="AG864" s="161"/>
      <c r="AH864" s="161"/>
      <c r="AI864" s="161"/>
      <c r="AJ864" s="161"/>
      <c r="AK864" s="161"/>
      <c r="AL864" s="161"/>
      <c r="AM864" s="161"/>
      <c r="AN864" s="161"/>
      <c r="AO864" s="161"/>
      <c r="AP864" s="161"/>
      <c r="AQ864" s="161"/>
      <c r="AR864" s="161"/>
      <c r="AS864" s="161"/>
      <c r="AT864" s="161"/>
      <c r="AU864" s="161"/>
      <c r="AV864" s="161"/>
      <c r="AW864" s="161"/>
      <c r="AX864" s="161"/>
      <c r="AY864" s="161"/>
      <c r="AZ864" s="161"/>
      <c r="BA864" s="161"/>
      <c r="BB864" s="161"/>
      <c r="BC864" s="161"/>
      <c r="BD864" s="161"/>
      <c r="BE864" s="161"/>
      <c r="BF864" s="161"/>
      <c r="BG864" s="161"/>
      <c r="BH864" s="161"/>
      <c r="BI864" s="161"/>
      <c r="BJ864" s="161"/>
      <c r="BK864" s="161"/>
      <c r="BL864" s="161"/>
      <c r="BM864" s="161"/>
      <c r="BN864" s="161"/>
      <c r="BO864" s="161"/>
      <c r="BP864" s="161"/>
      <c r="BQ864" s="161"/>
      <c r="BR864" s="161"/>
      <c r="BS864" s="161"/>
      <c r="BT864" s="161"/>
      <c r="BU864" s="161"/>
      <c r="BV864" s="161"/>
      <c r="BW864" s="161"/>
      <c r="BX864" s="161"/>
      <c r="BY864" s="161"/>
      <c r="BZ864" s="161"/>
      <c r="CA864" s="161"/>
      <c r="CB864" s="161"/>
      <c r="CC864" s="161"/>
      <c r="CD864" s="161"/>
      <c r="CE864" s="161"/>
      <c r="CF864" s="161"/>
      <c r="CG864" s="161"/>
      <c r="CH864" s="161"/>
      <c r="CI864" s="161"/>
      <c r="CJ864" s="161"/>
      <c r="CK864" s="161"/>
      <c r="CL864" s="161"/>
      <c r="CM864" s="161"/>
      <c r="CN864" s="161"/>
      <c r="CO864" s="161"/>
      <c r="CP864" s="161"/>
    </row>
    <row r="865" spans="1:94" x14ac:dyDescent="0.3">
      <c r="O865" s="2" t="str">
        <f>Lists!$B$12</f>
        <v>Option 8</v>
      </c>
      <c r="P865" s="161">
        <f>(((SUMIF($E$14:$E$217,$O865,P$14:P$217)*(1+Costs_Upper)))*'Discount Factors'!P$11)-P$833</f>
        <v>0</v>
      </c>
      <c r="Q865" s="161">
        <f>(((SUMIF($E$14:$E$217,$O865,Q$14:Q$217)*(1+Costs_Upper)))*'Discount Factors'!Q$11)-Q$833</f>
        <v>0</v>
      </c>
      <c r="R865" s="161">
        <f>(((SUMIF($E$14:$E$217,$O865,R$14:R$217)*(1+Costs_Upper)))*'Discount Factors'!R$11)-R$833</f>
        <v>0</v>
      </c>
      <c r="S865" s="161">
        <f>(((SUMIF($E$14:$E$217,$O865,S$14:S$217)*(1+Costs_Upper)))*'Discount Factors'!S$11)-S$833</f>
        <v>0</v>
      </c>
      <c r="T865" s="161">
        <f>(((SUMIF($E$14:$E$217,$O865,T$14:T$217)*(1+Costs_Upper)))*'Discount Factors'!T$11)-T$833</f>
        <v>0</v>
      </c>
      <c r="U865" s="161">
        <f>(((SUMIF($E$14:$E$217,$O865,U$14:U$217)*(1+Costs_Upper)))*'Discount Factors'!U$11)-U$833</f>
        <v>0</v>
      </c>
      <c r="V865" s="161">
        <f>(((SUMIF($E$14:$E$217,$O865,V$14:V$217)*(1+Costs_Upper)))*'Discount Factors'!V$11)-V$833</f>
        <v>0</v>
      </c>
      <c r="W865" s="161">
        <f>(((SUMIF($E$14:$E$217,$O865,W$14:W$217)*(1+Costs_Upper)))*'Discount Factors'!W$11)-W$833</f>
        <v>0</v>
      </c>
      <c r="X865" s="161">
        <f>(((SUMIF($E$14:$E$217,$O865,X$14:X$217)*(1+Costs_Upper)))*'Discount Factors'!X$11)-X$833</f>
        <v>0</v>
      </c>
      <c r="Y865" s="161">
        <f>(((SUMIF($E$14:$E$217,$O865,Y$14:Y$217)*(1+Costs_Upper)))*'Discount Factors'!Y$11)-Y$833</f>
        <v>0</v>
      </c>
      <c r="Z865" s="161">
        <f>(((SUMIF($E$14:$E$217,$O865,Z$14:Z$217)*(1+Costs_Upper)))*'Discount Factors'!Z$11)-Z$833</f>
        <v>0</v>
      </c>
      <c r="AA865" s="161">
        <f>(((SUMIF($E$14:$E$217,$O865,AA$14:AA$217)*(1+Costs_Upper)))*'Discount Factors'!AA$11)-AA$833</f>
        <v>0</v>
      </c>
      <c r="AB865" s="161">
        <f>(((SUMIF($E$14:$E$217,$O865,AB$14:AB$217)*(1+Costs_Upper)))*'Discount Factors'!AB$11)-AB$833</f>
        <v>0</v>
      </c>
      <c r="AC865" s="161">
        <f>(((SUMIF($E$14:$E$217,$O865,AC$14:AC$217)*(1+Costs_Upper)))*'Discount Factors'!AC$11)-AC$833</f>
        <v>0</v>
      </c>
      <c r="AD865" s="161">
        <f>(((SUMIF($E$14:$E$217,$O865,AD$14:AD$217)*(1+Costs_Upper)))*'Discount Factors'!AD$11)-AD$833</f>
        <v>0</v>
      </c>
      <c r="AE865" s="161">
        <f>(((SUMIF($E$14:$E$217,$O865,AE$14:AE$217)*(1+Costs_Upper)))*'Discount Factors'!AE$11)-AE$833</f>
        <v>0</v>
      </c>
      <c r="AF865" s="161">
        <f>(((SUMIF($E$14:$E$217,$O865,AF$14:AF$217)*(1+Costs_Upper)))*'Discount Factors'!AF$11)-AF$833</f>
        <v>0</v>
      </c>
      <c r="AG865" s="161">
        <f>(((SUMIF($E$14:$E$217,$O865,AG$14:AG$217)*(1+Costs_Upper)))*'Discount Factors'!AG$11)-AG$833</f>
        <v>0</v>
      </c>
      <c r="AH865" s="161">
        <f>(((SUMIF($E$14:$E$217,$O865,AH$14:AH$217)*(1+Costs_Upper)))*'Discount Factors'!AH$11)-AH$833</f>
        <v>0</v>
      </c>
      <c r="AI865" s="161">
        <f>(((SUMIF($E$14:$E$217,$O865,AI$14:AI$217)*(1+Costs_Upper)))*'Discount Factors'!AI$11)-AI$833</f>
        <v>0</v>
      </c>
      <c r="AJ865" s="161">
        <f>(((SUMIF($E$14:$E$217,$O865,AJ$14:AJ$217)*(1+Costs_Upper)))*'Discount Factors'!AJ$11)-AJ$833</f>
        <v>0</v>
      </c>
      <c r="AK865" s="161">
        <f>(((SUMIF($E$14:$E$217,$O865,AK$14:AK$217)*(1+Costs_Upper)))*'Discount Factors'!AK$11)-AK$833</f>
        <v>0</v>
      </c>
      <c r="AL865" s="161">
        <f>(((SUMIF($E$14:$E$217,$O865,AL$14:AL$217)*(1+Costs_Upper)))*'Discount Factors'!AL$11)-AL$833</f>
        <v>0</v>
      </c>
      <c r="AM865" s="161">
        <f>(((SUMIF($E$14:$E$217,$O865,AM$14:AM$217)*(1+Costs_Upper)))*'Discount Factors'!AM$11)-AM$833</f>
        <v>0</v>
      </c>
      <c r="AN865" s="161">
        <f>(((SUMIF($E$14:$E$217,$O865,AN$14:AN$217)*(1+Costs_Upper)))*'Discount Factors'!AN$11)-AN$833</f>
        <v>0</v>
      </c>
      <c r="AO865" s="161">
        <f>(((SUMIF($E$14:$E$217,$O865,AO$14:AO$217)*(1+Costs_Upper)))*'Discount Factors'!AO$11)-AO$833</f>
        <v>0</v>
      </c>
      <c r="AP865" s="161">
        <f>(((SUMIF($E$14:$E$217,$O865,AP$14:AP$217)*(1+Costs_Upper)))*'Discount Factors'!AP$11)-AP$833</f>
        <v>0</v>
      </c>
      <c r="AQ865" s="161">
        <f>(((SUMIF($E$14:$E$217,$O865,AQ$14:AQ$217)*(1+Costs_Upper)))*'Discount Factors'!AQ$11)-AQ$833</f>
        <v>0</v>
      </c>
      <c r="AR865" s="161">
        <f>(((SUMIF($E$14:$E$217,$O865,AR$14:AR$217)*(1+Costs_Upper)))*'Discount Factors'!AR$11)-AR$833</f>
        <v>0</v>
      </c>
      <c r="AS865" s="161">
        <f>(((SUMIF($E$14:$E$217,$O865,AS$14:AS$217)*(1+Costs_Upper)))*'Discount Factors'!AS$11)-AS$833</f>
        <v>0</v>
      </c>
      <c r="AT865" s="161">
        <f>(((SUMIF($E$14:$E$217,$O865,AT$14:AT$217)*(1+Costs_Upper)))*'Discount Factors'!AT$11)-AT$833</f>
        <v>0</v>
      </c>
      <c r="AU865" s="161">
        <f>(((SUMIF($E$14:$E$217,$O865,AU$14:AU$217)*(1+Costs_Upper)))*'Discount Factors'!AU$11)-AU$833</f>
        <v>0</v>
      </c>
      <c r="AV865" s="161">
        <f>(((SUMIF($E$14:$E$217,$O865,AV$14:AV$217)*(1+Costs_Upper)))*'Discount Factors'!AV$11)-AV$833</f>
        <v>0</v>
      </c>
      <c r="AW865" s="161">
        <f>(((SUMIF($E$14:$E$217,$O865,AW$14:AW$217)*(1+Costs_Upper)))*'Discount Factors'!AW$11)-AW$833</f>
        <v>0</v>
      </c>
      <c r="AX865" s="161">
        <f>(((SUMIF($E$14:$E$217,$O865,AX$14:AX$217)*(1+Costs_Upper)))*'Discount Factors'!AX$11)-AX$833</f>
        <v>0</v>
      </c>
      <c r="AY865" s="161">
        <f>(((SUMIF($E$14:$E$217,$O865,AY$14:AY$217)*(1+Costs_Upper)))*'Discount Factors'!AY$11)-AY$833</f>
        <v>0</v>
      </c>
      <c r="AZ865" s="161">
        <f>(((SUMIF($E$14:$E$217,$O865,AZ$14:AZ$217)*(1+Costs_Upper)))*'Discount Factors'!AZ$11)-AZ$833</f>
        <v>0</v>
      </c>
      <c r="BA865" s="161">
        <f>(((SUMIF($E$14:$E$217,$O865,BA$14:BA$217)*(1+Costs_Upper)))*'Discount Factors'!BA$11)-BA$833</f>
        <v>0</v>
      </c>
      <c r="BB865" s="161">
        <f>(((SUMIF($E$14:$E$217,$O865,BB$14:BB$217)*(1+Costs_Upper)))*'Discount Factors'!BB$11)-BB$833</f>
        <v>0</v>
      </c>
      <c r="BC865" s="161">
        <f>(((SUMIF($E$14:$E$217,$O865,BC$14:BC$217)*(1+Costs_Upper)))*'Discount Factors'!BC$11)-BC$833</f>
        <v>0</v>
      </c>
      <c r="BD865" s="161">
        <f>(((SUMIF($E$14:$E$217,$O865,BD$14:BD$217)*(1+Costs_Upper)))*'Discount Factors'!BD$11)-BD$833</f>
        <v>0</v>
      </c>
      <c r="BE865" s="161">
        <f>(((SUMIF($E$14:$E$217,$O865,BE$14:BE$217)*(1+Costs_Upper)))*'Discount Factors'!BE$11)-BE$833</f>
        <v>0</v>
      </c>
      <c r="BF865" s="161">
        <f>(((SUMIF($E$14:$E$217,$O865,BF$14:BF$217)*(1+Costs_Upper)))*'Discount Factors'!BF$11)-BF$833</f>
        <v>0</v>
      </c>
      <c r="BG865" s="161">
        <f>(((SUMIF($E$14:$E$217,$O865,BG$14:BG$217)*(1+Costs_Upper)))*'Discount Factors'!BG$11)-BG$833</f>
        <v>0</v>
      </c>
      <c r="BH865" s="161">
        <f>(((SUMIF($E$14:$E$217,$O865,BH$14:BH$217)*(1+Costs_Upper)))*'Discount Factors'!BH$11)-BH$833</f>
        <v>0</v>
      </c>
      <c r="BI865" s="161">
        <f>(((SUMIF($E$14:$E$217,$O865,BI$14:BI$217)*(1+Costs_Upper)))*'Discount Factors'!BI$11)-BI$833</f>
        <v>0</v>
      </c>
      <c r="BJ865" s="161">
        <f>(((SUMIF($E$14:$E$217,$O865,BJ$14:BJ$217)*(1+Costs_Upper)))*'Discount Factors'!BJ$11)-BJ$833</f>
        <v>0</v>
      </c>
      <c r="BK865" s="161">
        <f>(((SUMIF($E$14:$E$217,$O865,BK$14:BK$217)*(1+Costs_Upper)))*'Discount Factors'!BK$11)-BK$833</f>
        <v>0</v>
      </c>
      <c r="BL865" s="161">
        <f>(((SUMIF($E$14:$E$217,$O865,BL$14:BL$217)*(1+Costs_Upper)))*'Discount Factors'!BL$11)-BL$833</f>
        <v>0</v>
      </c>
      <c r="BM865" s="161">
        <f>(((SUMIF($E$14:$E$217,$O865,BM$14:BM$217)*(1+Costs_Upper)))*'Discount Factors'!BM$11)-BM$833</f>
        <v>0</v>
      </c>
      <c r="BN865" s="161">
        <f>(((SUMIF($E$14:$E$217,$O865,BN$14:BN$217)*(1+Costs_Upper)))*'Discount Factors'!BN$11)-BN$833</f>
        <v>0</v>
      </c>
      <c r="BO865" s="161">
        <f>(((SUMIF($E$14:$E$217,$O865,BO$14:BO$217)*(1+Costs_Upper)))*'Discount Factors'!BO$11)-BO$833</f>
        <v>0</v>
      </c>
      <c r="BP865" s="161">
        <f>(((SUMIF($E$14:$E$217,$O865,BP$14:BP$217)*(1+Costs_Upper)))*'Discount Factors'!BP$11)-BP$833</f>
        <v>0</v>
      </c>
      <c r="BQ865" s="161">
        <f>(((SUMIF($E$14:$E$217,$O865,BQ$14:BQ$217)*(1+Costs_Upper)))*'Discount Factors'!BQ$11)-BQ$833</f>
        <v>0</v>
      </c>
      <c r="BR865" s="161">
        <f>(((SUMIF($E$14:$E$217,$O865,BR$14:BR$217)*(1+Costs_Upper)))*'Discount Factors'!BR$11)-BR$833</f>
        <v>0</v>
      </c>
      <c r="BS865" s="161">
        <f>(((SUMIF($E$14:$E$217,$O865,BS$14:BS$217)*(1+Costs_Upper)))*'Discount Factors'!BS$11)-BS$833</f>
        <v>0</v>
      </c>
      <c r="BT865" s="161">
        <f>(((SUMIF($E$14:$E$217,$O865,BT$14:BT$217)*(1+Costs_Upper)))*'Discount Factors'!BT$11)-BT$833</f>
        <v>0</v>
      </c>
      <c r="BU865" s="161">
        <f>(((SUMIF($E$14:$E$217,$O865,BU$14:BU$217)*(1+Costs_Upper)))*'Discount Factors'!BU$11)-BU$833</f>
        <v>0</v>
      </c>
      <c r="BV865" s="161">
        <f>(((SUMIF($E$14:$E$217,$O865,BV$14:BV$217)*(1+Costs_Upper)))*'Discount Factors'!BV$11)-BV$833</f>
        <v>0</v>
      </c>
      <c r="BW865" s="161">
        <f>(((SUMIF($E$14:$E$217,$O865,BW$14:BW$217)*(1+Costs_Upper)))*'Discount Factors'!BW$11)-BW$833</f>
        <v>0</v>
      </c>
      <c r="BX865" s="161">
        <f>(((SUMIF($E$14:$E$217,$O865,BX$14:BX$217)*(1+Costs_Upper)))*'Discount Factors'!BX$11)-BX$833</f>
        <v>0</v>
      </c>
      <c r="BY865" s="161">
        <f>(((SUMIF($E$14:$E$217,$O865,BY$14:BY$217)*(1+Costs_Upper)))*'Discount Factors'!BY$11)-BY$833</f>
        <v>0</v>
      </c>
      <c r="BZ865" s="161">
        <f>(((SUMIF($E$14:$E$217,$O865,BZ$14:BZ$217)*(1+Costs_Upper)))*'Discount Factors'!BZ$11)-BZ$833</f>
        <v>0</v>
      </c>
      <c r="CA865" s="161">
        <f>(((SUMIF($E$14:$E$217,$O865,CA$14:CA$217)*(1+Costs_Upper)))*'Discount Factors'!CA$11)-CA$833</f>
        <v>0</v>
      </c>
      <c r="CB865" s="161">
        <f>(((SUMIF($E$14:$E$217,$O865,CB$14:CB$217)*(1+Costs_Upper)))*'Discount Factors'!CB$11)-CB$833</f>
        <v>0</v>
      </c>
      <c r="CC865" s="161">
        <f>(((SUMIF($E$14:$E$217,$O865,CC$14:CC$217)*(1+Costs_Upper)))*'Discount Factors'!CC$11)-CC$833</f>
        <v>0</v>
      </c>
      <c r="CD865" s="161">
        <f>(((SUMIF($E$14:$E$217,$O865,CD$14:CD$217)*(1+Costs_Upper)))*'Discount Factors'!CD$11)-CD$833</f>
        <v>0</v>
      </c>
      <c r="CE865" s="161">
        <f>(((SUMIF($E$14:$E$217,$O865,CE$14:CE$217)*(1+Costs_Upper)))*'Discount Factors'!CE$11)-CE$833</f>
        <v>0</v>
      </c>
      <c r="CF865" s="161">
        <f>(((SUMIF($E$14:$E$217,$O865,CF$14:CF$217)*(1+Costs_Upper)))*'Discount Factors'!CF$11)-CF$833</f>
        <v>0</v>
      </c>
      <c r="CG865" s="161">
        <f>(((SUMIF($E$14:$E$217,$O865,CG$14:CG$217)*(1+Costs_Upper)))*'Discount Factors'!CG$11)-CG$833</f>
        <v>0</v>
      </c>
      <c r="CH865" s="161">
        <f>(((SUMIF($E$14:$E$217,$O865,CH$14:CH$217)*(1+Costs_Upper)))*'Discount Factors'!CH$11)-CH$833</f>
        <v>0</v>
      </c>
      <c r="CI865" s="161">
        <f>(((SUMIF($E$14:$E$217,$O865,CI$14:CI$217)*(1+Costs_Upper)))*'Discount Factors'!CI$11)-CI$833</f>
        <v>0</v>
      </c>
      <c r="CJ865" s="161">
        <f>(((SUMIF($E$14:$E$217,$O865,CJ$14:CJ$217)*(1+Costs_Upper)))*'Discount Factors'!CJ$11)-CJ$833</f>
        <v>0</v>
      </c>
      <c r="CK865" s="161">
        <f>(((SUMIF($E$14:$E$217,$O865,CK$14:CK$217)*(1+Costs_Upper)))*'Discount Factors'!CK$11)-CK$833</f>
        <v>0</v>
      </c>
      <c r="CL865" s="161">
        <f>(((SUMIF($E$14:$E$217,$O865,CL$14:CL$217)*(1+Costs_Upper)))*'Discount Factors'!CL$11)-CL$833</f>
        <v>0</v>
      </c>
      <c r="CM865" s="161">
        <f>(((SUMIF($E$14:$E$217,$O865,CM$14:CM$217)*(1+Costs_Upper)))*'Discount Factors'!CM$11)-CM$833</f>
        <v>0</v>
      </c>
      <c r="CN865" s="161">
        <f>(((SUMIF($E$14:$E$217,$O865,CN$14:CN$217)*(1+Costs_Upper)))*'Discount Factors'!CN$11)-CN$833</f>
        <v>0</v>
      </c>
      <c r="CO865" s="161">
        <f>(((SUMIF($E$14:$E$217,$O865,CO$14:CO$217)*(1+Costs_Upper)))*'Discount Factors'!CO$11)-CO$833</f>
        <v>0</v>
      </c>
      <c r="CP865" s="161">
        <f>(((SUMIF($E$14:$E$217,$O865,CP$14:CP$217)*(1+Costs_Upper)))*'Discount Factors'!CP$11)-CP$833</f>
        <v>0</v>
      </c>
    </row>
    <row r="866" spans="1:94" x14ac:dyDescent="0.3">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s="161"/>
      <c r="AS866" s="161"/>
      <c r="AT866" s="161"/>
      <c r="AU866" s="161"/>
      <c r="AV866" s="161"/>
      <c r="AW866" s="161"/>
      <c r="AX866" s="161"/>
      <c r="AY866" s="161"/>
      <c r="AZ866" s="161"/>
      <c r="BA866" s="161"/>
      <c r="BB866" s="161"/>
      <c r="BC866" s="161"/>
      <c r="BD866" s="161"/>
      <c r="BE866" s="161"/>
      <c r="BF866" s="161"/>
      <c r="BG866" s="161"/>
      <c r="BH866" s="161"/>
      <c r="BI866" s="161"/>
      <c r="BJ866" s="161"/>
      <c r="BK866" s="161"/>
      <c r="BL866" s="161"/>
      <c r="BM866" s="161"/>
      <c r="BN866" s="161"/>
      <c r="BO866" s="161"/>
      <c r="BP866" s="161"/>
      <c r="BQ866" s="161"/>
      <c r="BR866" s="161"/>
      <c r="BS866" s="161"/>
      <c r="BT866" s="161"/>
      <c r="BU866" s="161"/>
      <c r="BV866" s="161"/>
      <c r="BW866" s="161"/>
      <c r="BX866" s="161"/>
      <c r="BY866" s="161"/>
      <c r="BZ866" s="161"/>
      <c r="CA866" s="161"/>
      <c r="CB866" s="161"/>
      <c r="CC866" s="161"/>
      <c r="CD866" s="161"/>
      <c r="CE866" s="161"/>
      <c r="CF866" s="161"/>
      <c r="CG866" s="161"/>
      <c r="CH866" s="161"/>
      <c r="CI866" s="161"/>
      <c r="CJ866" s="161"/>
      <c r="CK866" s="161"/>
      <c r="CL866" s="161"/>
      <c r="CM866" s="161"/>
      <c r="CN866" s="161"/>
      <c r="CO866" s="161"/>
      <c r="CP866" s="161"/>
    </row>
    <row r="867" spans="1:94" x14ac:dyDescent="0.3">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1"/>
      <c r="AL867" s="161"/>
      <c r="AM867" s="161"/>
      <c r="AN867" s="161"/>
      <c r="AO867" s="161"/>
      <c r="AP867" s="161"/>
      <c r="AQ867" s="161"/>
      <c r="AR867" s="161"/>
      <c r="AS867" s="161"/>
      <c r="AT867" s="161"/>
      <c r="AU867" s="161"/>
      <c r="AV867" s="161"/>
      <c r="AW867" s="161"/>
      <c r="AX867" s="161"/>
      <c r="AY867" s="161"/>
      <c r="AZ867" s="161"/>
      <c r="BA867" s="161"/>
      <c r="BB867" s="161"/>
      <c r="BC867" s="161"/>
      <c r="BD867" s="161"/>
      <c r="BE867" s="161"/>
      <c r="BF867" s="161"/>
      <c r="BG867" s="161"/>
      <c r="BH867" s="161"/>
      <c r="BI867" s="161"/>
      <c r="BJ867" s="161"/>
      <c r="BK867" s="161"/>
      <c r="BL867" s="161"/>
      <c r="BM867" s="161"/>
      <c r="BN867" s="161"/>
      <c r="BO867" s="161"/>
      <c r="BP867" s="161"/>
      <c r="BQ867" s="161"/>
      <c r="BR867" s="161"/>
      <c r="BS867" s="161"/>
      <c r="BT867" s="161"/>
      <c r="BU867" s="161"/>
      <c r="BV867" s="161"/>
      <c r="BW867" s="161"/>
      <c r="BX867" s="161"/>
      <c r="BY867" s="161"/>
      <c r="BZ867" s="161"/>
      <c r="CA867" s="161"/>
      <c r="CB867" s="161"/>
      <c r="CC867" s="161"/>
      <c r="CD867" s="161"/>
      <c r="CE867" s="161"/>
      <c r="CF867" s="161"/>
      <c r="CG867" s="161"/>
      <c r="CH867" s="161"/>
      <c r="CI867" s="161"/>
      <c r="CJ867" s="161"/>
      <c r="CK867" s="161"/>
      <c r="CL867" s="161"/>
      <c r="CM867" s="161"/>
      <c r="CN867" s="161"/>
      <c r="CO867" s="161"/>
      <c r="CP867" s="161"/>
    </row>
    <row r="868" spans="1:94" x14ac:dyDescent="0.3">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1"/>
      <c r="AL868" s="161"/>
      <c r="AM868" s="161"/>
      <c r="AN868" s="161"/>
      <c r="AO868" s="161"/>
      <c r="AP868" s="161"/>
      <c r="AQ868" s="161"/>
      <c r="AR868" s="161"/>
      <c r="AS868" s="161"/>
      <c r="AT868" s="161"/>
      <c r="AU868" s="161"/>
      <c r="AV868" s="161"/>
      <c r="AW868" s="161"/>
      <c r="AX868" s="161"/>
      <c r="AY868" s="161"/>
      <c r="AZ868" s="161"/>
      <c r="BA868" s="161"/>
      <c r="BB868" s="161"/>
      <c r="BC868" s="161"/>
      <c r="BD868" s="161"/>
      <c r="BE868" s="161"/>
      <c r="BF868" s="161"/>
      <c r="BG868" s="161"/>
      <c r="BH868" s="161"/>
      <c r="BI868" s="161"/>
      <c r="BJ868" s="161"/>
      <c r="BK868" s="161"/>
      <c r="BL868" s="161"/>
      <c r="BM868" s="161"/>
      <c r="BN868" s="161"/>
      <c r="BO868" s="161"/>
      <c r="BP868" s="161"/>
      <c r="BQ868" s="161"/>
      <c r="BR868" s="161"/>
      <c r="BS868" s="161"/>
      <c r="BT868" s="161"/>
      <c r="BU868" s="161"/>
      <c r="BV868" s="161"/>
      <c r="BW868" s="161"/>
      <c r="BX868" s="161"/>
      <c r="BY868" s="161"/>
      <c r="BZ868" s="161"/>
      <c r="CA868" s="161"/>
      <c r="CB868" s="161"/>
      <c r="CC868" s="161"/>
      <c r="CD868" s="161"/>
      <c r="CE868" s="161"/>
      <c r="CF868" s="161"/>
      <c r="CG868" s="161"/>
      <c r="CH868" s="161"/>
      <c r="CI868" s="161"/>
      <c r="CJ868" s="161"/>
      <c r="CK868" s="161"/>
      <c r="CL868" s="161"/>
      <c r="CM868" s="161"/>
      <c r="CN868" s="161"/>
      <c r="CO868" s="161"/>
      <c r="CP868" s="161"/>
    </row>
    <row r="869" spans="1:94" x14ac:dyDescent="0.3">
      <c r="O869" s="2" t="str">
        <f>Lists!$B$13</f>
        <v>Option 9</v>
      </c>
      <c r="P869" s="161">
        <f>(((SUMIF($E$14:$E$217,$O869,P$14:P$217)*(1+Costs_Upper)))*'Discount Factors'!P$11)-P$833</f>
        <v>0</v>
      </c>
      <c r="Q869" s="161">
        <f>(((SUMIF($E$14:$E$217,$O869,Q$14:Q$217)*(1+Costs_Upper)))*'Discount Factors'!Q$11)-Q$833</f>
        <v>0</v>
      </c>
      <c r="R869" s="161">
        <f>(((SUMIF($E$14:$E$217,$O869,R$14:R$217)*(1+Costs_Upper)))*'Discount Factors'!R$11)-R$833</f>
        <v>0</v>
      </c>
      <c r="S869" s="161">
        <f>(((SUMIF($E$14:$E$217,$O869,S$14:S$217)*(1+Costs_Upper)))*'Discount Factors'!S$11)-S$833</f>
        <v>0</v>
      </c>
      <c r="T869" s="161">
        <f>(((SUMIF($E$14:$E$217,$O869,T$14:T$217)*(1+Costs_Upper)))*'Discount Factors'!T$11)-T$833</f>
        <v>0</v>
      </c>
      <c r="U869" s="161">
        <f>(((SUMIF($E$14:$E$217,$O869,U$14:U$217)*(1+Costs_Upper)))*'Discount Factors'!U$11)-U$833</f>
        <v>0</v>
      </c>
      <c r="V869" s="161">
        <f>(((SUMIF($E$14:$E$217,$O869,V$14:V$217)*(1+Costs_Upper)))*'Discount Factors'!V$11)-V$833</f>
        <v>0</v>
      </c>
      <c r="W869" s="161">
        <f>(((SUMIF($E$14:$E$217,$O869,W$14:W$217)*(1+Costs_Upper)))*'Discount Factors'!W$11)-W$833</f>
        <v>0</v>
      </c>
      <c r="X869" s="161">
        <f>(((SUMIF($E$14:$E$217,$O869,X$14:X$217)*(1+Costs_Upper)))*'Discount Factors'!X$11)-X$833</f>
        <v>0</v>
      </c>
      <c r="Y869" s="161">
        <f>(((SUMIF($E$14:$E$217,$O869,Y$14:Y$217)*(1+Costs_Upper)))*'Discount Factors'!Y$11)-Y$833</f>
        <v>0</v>
      </c>
      <c r="Z869" s="161">
        <f>(((SUMIF($E$14:$E$217,$O869,Z$14:Z$217)*(1+Costs_Upper)))*'Discount Factors'!Z$11)-Z$833</f>
        <v>0</v>
      </c>
      <c r="AA869" s="161">
        <f>(((SUMIF($E$14:$E$217,$O869,AA$14:AA$217)*(1+Costs_Upper)))*'Discount Factors'!AA$11)-AA$833</f>
        <v>0</v>
      </c>
      <c r="AB869" s="161">
        <f>(((SUMIF($E$14:$E$217,$O869,AB$14:AB$217)*(1+Costs_Upper)))*'Discount Factors'!AB$11)-AB$833</f>
        <v>0</v>
      </c>
      <c r="AC869" s="161">
        <f>(((SUMIF($E$14:$E$217,$O869,AC$14:AC$217)*(1+Costs_Upper)))*'Discount Factors'!AC$11)-AC$833</f>
        <v>0</v>
      </c>
      <c r="AD869" s="161">
        <f>(((SUMIF($E$14:$E$217,$O869,AD$14:AD$217)*(1+Costs_Upper)))*'Discount Factors'!AD$11)-AD$833</f>
        <v>0</v>
      </c>
      <c r="AE869" s="161">
        <f>(((SUMIF($E$14:$E$217,$O869,AE$14:AE$217)*(1+Costs_Upper)))*'Discount Factors'!AE$11)-AE$833</f>
        <v>0</v>
      </c>
      <c r="AF869" s="161">
        <f>(((SUMIF($E$14:$E$217,$O869,AF$14:AF$217)*(1+Costs_Upper)))*'Discount Factors'!AF$11)-AF$833</f>
        <v>0</v>
      </c>
      <c r="AG869" s="161">
        <f>(((SUMIF($E$14:$E$217,$O869,AG$14:AG$217)*(1+Costs_Upper)))*'Discount Factors'!AG$11)-AG$833</f>
        <v>0</v>
      </c>
      <c r="AH869" s="161">
        <f>(((SUMIF($E$14:$E$217,$O869,AH$14:AH$217)*(1+Costs_Upper)))*'Discount Factors'!AH$11)-AH$833</f>
        <v>0</v>
      </c>
      <c r="AI869" s="161">
        <f>(((SUMIF($E$14:$E$217,$O869,AI$14:AI$217)*(1+Costs_Upper)))*'Discount Factors'!AI$11)-AI$833</f>
        <v>0</v>
      </c>
      <c r="AJ869" s="161">
        <f>(((SUMIF($E$14:$E$217,$O869,AJ$14:AJ$217)*(1+Costs_Upper)))*'Discount Factors'!AJ$11)-AJ$833</f>
        <v>0</v>
      </c>
      <c r="AK869" s="161">
        <f>(((SUMIF($E$14:$E$217,$O869,AK$14:AK$217)*(1+Costs_Upper)))*'Discount Factors'!AK$11)-AK$833</f>
        <v>0</v>
      </c>
      <c r="AL869" s="161">
        <f>(((SUMIF($E$14:$E$217,$O869,AL$14:AL$217)*(1+Costs_Upper)))*'Discount Factors'!AL$11)-AL$833</f>
        <v>0</v>
      </c>
      <c r="AM869" s="161">
        <f>(((SUMIF($E$14:$E$217,$O869,AM$14:AM$217)*(1+Costs_Upper)))*'Discount Factors'!AM$11)-AM$833</f>
        <v>0</v>
      </c>
      <c r="AN869" s="161">
        <f>(((SUMIF($E$14:$E$217,$O869,AN$14:AN$217)*(1+Costs_Upper)))*'Discount Factors'!AN$11)-AN$833</f>
        <v>0</v>
      </c>
      <c r="AO869" s="161">
        <f>(((SUMIF($E$14:$E$217,$O869,AO$14:AO$217)*(1+Costs_Upper)))*'Discount Factors'!AO$11)-AO$833</f>
        <v>0</v>
      </c>
      <c r="AP869" s="161">
        <f>(((SUMIF($E$14:$E$217,$O869,AP$14:AP$217)*(1+Costs_Upper)))*'Discount Factors'!AP$11)-AP$833</f>
        <v>0</v>
      </c>
      <c r="AQ869" s="161">
        <f>(((SUMIF($E$14:$E$217,$O869,AQ$14:AQ$217)*(1+Costs_Upper)))*'Discount Factors'!AQ$11)-AQ$833</f>
        <v>0</v>
      </c>
      <c r="AR869" s="161">
        <f>(((SUMIF($E$14:$E$217,$O869,AR$14:AR$217)*(1+Costs_Upper)))*'Discount Factors'!AR$11)-AR$833</f>
        <v>0</v>
      </c>
      <c r="AS869" s="161">
        <f>(((SUMIF($E$14:$E$217,$O869,AS$14:AS$217)*(1+Costs_Upper)))*'Discount Factors'!AS$11)-AS$833</f>
        <v>0</v>
      </c>
      <c r="AT869" s="161">
        <f>(((SUMIF($E$14:$E$217,$O869,AT$14:AT$217)*(1+Costs_Upper)))*'Discount Factors'!AT$11)-AT$833</f>
        <v>0</v>
      </c>
      <c r="AU869" s="161">
        <f>(((SUMIF($E$14:$E$217,$O869,AU$14:AU$217)*(1+Costs_Upper)))*'Discount Factors'!AU$11)-AU$833</f>
        <v>0</v>
      </c>
      <c r="AV869" s="161">
        <f>(((SUMIF($E$14:$E$217,$O869,AV$14:AV$217)*(1+Costs_Upper)))*'Discount Factors'!AV$11)-AV$833</f>
        <v>0</v>
      </c>
      <c r="AW869" s="161">
        <f>(((SUMIF($E$14:$E$217,$O869,AW$14:AW$217)*(1+Costs_Upper)))*'Discount Factors'!AW$11)-AW$833</f>
        <v>0</v>
      </c>
      <c r="AX869" s="161">
        <f>(((SUMIF($E$14:$E$217,$O869,AX$14:AX$217)*(1+Costs_Upper)))*'Discount Factors'!AX$11)-AX$833</f>
        <v>0</v>
      </c>
      <c r="AY869" s="161">
        <f>(((SUMIF($E$14:$E$217,$O869,AY$14:AY$217)*(1+Costs_Upper)))*'Discount Factors'!AY$11)-AY$833</f>
        <v>0</v>
      </c>
      <c r="AZ869" s="161">
        <f>(((SUMIF($E$14:$E$217,$O869,AZ$14:AZ$217)*(1+Costs_Upper)))*'Discount Factors'!AZ$11)-AZ$833</f>
        <v>0</v>
      </c>
      <c r="BA869" s="161">
        <f>(((SUMIF($E$14:$E$217,$O869,BA$14:BA$217)*(1+Costs_Upper)))*'Discount Factors'!BA$11)-BA$833</f>
        <v>0</v>
      </c>
      <c r="BB869" s="161">
        <f>(((SUMIF($E$14:$E$217,$O869,BB$14:BB$217)*(1+Costs_Upper)))*'Discount Factors'!BB$11)-BB$833</f>
        <v>0</v>
      </c>
      <c r="BC869" s="161">
        <f>(((SUMIF($E$14:$E$217,$O869,BC$14:BC$217)*(1+Costs_Upper)))*'Discount Factors'!BC$11)-BC$833</f>
        <v>0</v>
      </c>
      <c r="BD869" s="161">
        <f>(((SUMIF($E$14:$E$217,$O869,BD$14:BD$217)*(1+Costs_Upper)))*'Discount Factors'!BD$11)-BD$833</f>
        <v>0</v>
      </c>
      <c r="BE869" s="161">
        <f>(((SUMIF($E$14:$E$217,$O869,BE$14:BE$217)*(1+Costs_Upper)))*'Discount Factors'!BE$11)-BE$833</f>
        <v>0</v>
      </c>
      <c r="BF869" s="161">
        <f>(((SUMIF($E$14:$E$217,$O869,BF$14:BF$217)*(1+Costs_Upper)))*'Discount Factors'!BF$11)-BF$833</f>
        <v>0</v>
      </c>
      <c r="BG869" s="161">
        <f>(((SUMIF($E$14:$E$217,$O869,BG$14:BG$217)*(1+Costs_Upper)))*'Discount Factors'!BG$11)-BG$833</f>
        <v>0</v>
      </c>
      <c r="BH869" s="161">
        <f>(((SUMIF($E$14:$E$217,$O869,BH$14:BH$217)*(1+Costs_Upper)))*'Discount Factors'!BH$11)-BH$833</f>
        <v>0</v>
      </c>
      <c r="BI869" s="161">
        <f>(((SUMIF($E$14:$E$217,$O869,BI$14:BI$217)*(1+Costs_Upper)))*'Discount Factors'!BI$11)-BI$833</f>
        <v>0</v>
      </c>
      <c r="BJ869" s="161">
        <f>(((SUMIF($E$14:$E$217,$O869,BJ$14:BJ$217)*(1+Costs_Upper)))*'Discount Factors'!BJ$11)-BJ$833</f>
        <v>0</v>
      </c>
      <c r="BK869" s="161">
        <f>(((SUMIF($E$14:$E$217,$O869,BK$14:BK$217)*(1+Costs_Upper)))*'Discount Factors'!BK$11)-BK$833</f>
        <v>0</v>
      </c>
      <c r="BL869" s="161">
        <f>(((SUMIF($E$14:$E$217,$O869,BL$14:BL$217)*(1+Costs_Upper)))*'Discount Factors'!BL$11)-BL$833</f>
        <v>0</v>
      </c>
      <c r="BM869" s="161">
        <f>(((SUMIF($E$14:$E$217,$O869,BM$14:BM$217)*(1+Costs_Upper)))*'Discount Factors'!BM$11)-BM$833</f>
        <v>0</v>
      </c>
      <c r="BN869" s="161">
        <f>(((SUMIF($E$14:$E$217,$O869,BN$14:BN$217)*(1+Costs_Upper)))*'Discount Factors'!BN$11)-BN$833</f>
        <v>0</v>
      </c>
      <c r="BO869" s="161">
        <f>(((SUMIF($E$14:$E$217,$O869,BO$14:BO$217)*(1+Costs_Upper)))*'Discount Factors'!BO$11)-BO$833</f>
        <v>0</v>
      </c>
      <c r="BP869" s="161">
        <f>(((SUMIF($E$14:$E$217,$O869,BP$14:BP$217)*(1+Costs_Upper)))*'Discount Factors'!BP$11)-BP$833</f>
        <v>0</v>
      </c>
      <c r="BQ869" s="161">
        <f>(((SUMIF($E$14:$E$217,$O869,BQ$14:BQ$217)*(1+Costs_Upper)))*'Discount Factors'!BQ$11)-BQ$833</f>
        <v>0</v>
      </c>
      <c r="BR869" s="161">
        <f>(((SUMIF($E$14:$E$217,$O869,BR$14:BR$217)*(1+Costs_Upper)))*'Discount Factors'!BR$11)-BR$833</f>
        <v>0</v>
      </c>
      <c r="BS869" s="161">
        <f>(((SUMIF($E$14:$E$217,$O869,BS$14:BS$217)*(1+Costs_Upper)))*'Discount Factors'!BS$11)-BS$833</f>
        <v>0</v>
      </c>
      <c r="BT869" s="161">
        <f>(((SUMIF($E$14:$E$217,$O869,BT$14:BT$217)*(1+Costs_Upper)))*'Discount Factors'!BT$11)-BT$833</f>
        <v>0</v>
      </c>
      <c r="BU869" s="161">
        <f>(((SUMIF($E$14:$E$217,$O869,BU$14:BU$217)*(1+Costs_Upper)))*'Discount Factors'!BU$11)-BU$833</f>
        <v>0</v>
      </c>
      <c r="BV869" s="161">
        <f>(((SUMIF($E$14:$E$217,$O869,BV$14:BV$217)*(1+Costs_Upper)))*'Discount Factors'!BV$11)-BV$833</f>
        <v>0</v>
      </c>
      <c r="BW869" s="161">
        <f>(((SUMIF($E$14:$E$217,$O869,BW$14:BW$217)*(1+Costs_Upper)))*'Discount Factors'!BW$11)-BW$833</f>
        <v>0</v>
      </c>
      <c r="BX869" s="161">
        <f>(((SUMIF($E$14:$E$217,$O869,BX$14:BX$217)*(1+Costs_Upper)))*'Discount Factors'!BX$11)-BX$833</f>
        <v>0</v>
      </c>
      <c r="BY869" s="161">
        <f>(((SUMIF($E$14:$E$217,$O869,BY$14:BY$217)*(1+Costs_Upper)))*'Discount Factors'!BY$11)-BY$833</f>
        <v>0</v>
      </c>
      <c r="BZ869" s="161">
        <f>(((SUMIF($E$14:$E$217,$O869,BZ$14:BZ$217)*(1+Costs_Upper)))*'Discount Factors'!BZ$11)-BZ$833</f>
        <v>0</v>
      </c>
      <c r="CA869" s="161">
        <f>(((SUMIF($E$14:$E$217,$O869,CA$14:CA$217)*(1+Costs_Upper)))*'Discount Factors'!CA$11)-CA$833</f>
        <v>0</v>
      </c>
      <c r="CB869" s="161">
        <f>(((SUMIF($E$14:$E$217,$O869,CB$14:CB$217)*(1+Costs_Upper)))*'Discount Factors'!CB$11)-CB$833</f>
        <v>0</v>
      </c>
      <c r="CC869" s="161">
        <f>(((SUMIF($E$14:$E$217,$O869,CC$14:CC$217)*(1+Costs_Upper)))*'Discount Factors'!CC$11)-CC$833</f>
        <v>0</v>
      </c>
      <c r="CD869" s="161">
        <f>(((SUMIF($E$14:$E$217,$O869,CD$14:CD$217)*(1+Costs_Upper)))*'Discount Factors'!CD$11)-CD$833</f>
        <v>0</v>
      </c>
      <c r="CE869" s="161">
        <f>(((SUMIF($E$14:$E$217,$O869,CE$14:CE$217)*(1+Costs_Upper)))*'Discount Factors'!CE$11)-CE$833</f>
        <v>0</v>
      </c>
      <c r="CF869" s="161">
        <f>(((SUMIF($E$14:$E$217,$O869,CF$14:CF$217)*(1+Costs_Upper)))*'Discount Factors'!CF$11)-CF$833</f>
        <v>0</v>
      </c>
      <c r="CG869" s="161">
        <f>(((SUMIF($E$14:$E$217,$O869,CG$14:CG$217)*(1+Costs_Upper)))*'Discount Factors'!CG$11)-CG$833</f>
        <v>0</v>
      </c>
      <c r="CH869" s="161">
        <f>(((SUMIF($E$14:$E$217,$O869,CH$14:CH$217)*(1+Costs_Upper)))*'Discount Factors'!CH$11)-CH$833</f>
        <v>0</v>
      </c>
      <c r="CI869" s="161">
        <f>(((SUMIF($E$14:$E$217,$O869,CI$14:CI$217)*(1+Costs_Upper)))*'Discount Factors'!CI$11)-CI$833</f>
        <v>0</v>
      </c>
      <c r="CJ869" s="161">
        <f>(((SUMIF($E$14:$E$217,$O869,CJ$14:CJ$217)*(1+Costs_Upper)))*'Discount Factors'!CJ$11)-CJ$833</f>
        <v>0</v>
      </c>
      <c r="CK869" s="161">
        <f>(((SUMIF($E$14:$E$217,$O869,CK$14:CK$217)*(1+Costs_Upper)))*'Discount Factors'!CK$11)-CK$833</f>
        <v>0</v>
      </c>
      <c r="CL869" s="161">
        <f>(((SUMIF($E$14:$E$217,$O869,CL$14:CL$217)*(1+Costs_Upper)))*'Discount Factors'!CL$11)-CL$833</f>
        <v>0</v>
      </c>
      <c r="CM869" s="161">
        <f>(((SUMIF($E$14:$E$217,$O869,CM$14:CM$217)*(1+Costs_Upper)))*'Discount Factors'!CM$11)-CM$833</f>
        <v>0</v>
      </c>
      <c r="CN869" s="161">
        <f>(((SUMIF($E$14:$E$217,$O869,CN$14:CN$217)*(1+Costs_Upper)))*'Discount Factors'!CN$11)-CN$833</f>
        <v>0</v>
      </c>
      <c r="CO869" s="161">
        <f>(((SUMIF($E$14:$E$217,$O869,CO$14:CO$217)*(1+Costs_Upper)))*'Discount Factors'!CO$11)-CO$833</f>
        <v>0</v>
      </c>
      <c r="CP869" s="161">
        <f>(((SUMIF($E$14:$E$217,$O869,CP$14:CP$217)*(1+Costs_Upper)))*'Discount Factors'!CP$11)-CP$833</f>
        <v>0</v>
      </c>
    </row>
    <row r="870" spans="1:94" x14ac:dyDescent="0.3">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1"/>
      <c r="AL870" s="161"/>
      <c r="AM870" s="161"/>
      <c r="AN870" s="161"/>
      <c r="AO870" s="161"/>
      <c r="AP870" s="161"/>
      <c r="AQ870" s="161"/>
      <c r="AR870" s="161"/>
      <c r="AS870" s="161"/>
      <c r="AT870" s="161"/>
      <c r="AU870" s="161"/>
      <c r="AV870" s="161"/>
      <c r="AW870" s="161"/>
      <c r="AX870" s="161"/>
      <c r="AY870" s="161"/>
      <c r="AZ870" s="161"/>
      <c r="BA870" s="161"/>
      <c r="BB870" s="161"/>
      <c r="BC870" s="161"/>
      <c r="BD870" s="161"/>
      <c r="BE870" s="161"/>
      <c r="BF870" s="161"/>
      <c r="BG870" s="161"/>
      <c r="BH870" s="161"/>
      <c r="BI870" s="161"/>
      <c r="BJ870" s="161"/>
      <c r="BK870" s="161"/>
      <c r="BL870" s="161"/>
      <c r="BM870" s="161"/>
      <c r="BN870" s="161"/>
      <c r="BO870" s="161"/>
      <c r="BP870" s="161"/>
      <c r="BQ870" s="161"/>
      <c r="BR870" s="161"/>
      <c r="BS870" s="161"/>
      <c r="BT870" s="161"/>
      <c r="BU870" s="161"/>
      <c r="BV870" s="161"/>
      <c r="BW870" s="161"/>
      <c r="BX870" s="161"/>
      <c r="BY870" s="161"/>
      <c r="BZ870" s="161"/>
      <c r="CA870" s="161"/>
      <c r="CB870" s="161"/>
      <c r="CC870" s="161"/>
      <c r="CD870" s="161"/>
      <c r="CE870" s="161"/>
      <c r="CF870" s="161"/>
      <c r="CG870" s="161"/>
      <c r="CH870" s="161"/>
      <c r="CI870" s="161"/>
      <c r="CJ870" s="161"/>
      <c r="CK870" s="161"/>
      <c r="CL870" s="161"/>
      <c r="CM870" s="161"/>
      <c r="CN870" s="161"/>
      <c r="CO870" s="161"/>
      <c r="CP870" s="161"/>
    </row>
    <row r="871" spans="1:94" x14ac:dyDescent="0.3">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1"/>
      <c r="AL871" s="161"/>
      <c r="AM871" s="161"/>
      <c r="AN871" s="161"/>
      <c r="AO871" s="161"/>
      <c r="AP871" s="161"/>
      <c r="AQ871" s="161"/>
      <c r="AR871" s="161"/>
      <c r="AS871" s="161"/>
      <c r="AT871" s="161"/>
      <c r="AU871" s="161"/>
      <c r="AV871" s="161"/>
      <c r="AW871" s="161"/>
      <c r="AX871" s="161"/>
      <c r="AY871" s="161"/>
      <c r="AZ871" s="161"/>
      <c r="BA871" s="161"/>
      <c r="BB871" s="161"/>
      <c r="BC871" s="161"/>
      <c r="BD871" s="161"/>
      <c r="BE871" s="161"/>
      <c r="BF871" s="161"/>
      <c r="BG871" s="161"/>
      <c r="BH871" s="161"/>
      <c r="BI871" s="161"/>
      <c r="BJ871" s="161"/>
      <c r="BK871" s="161"/>
      <c r="BL871" s="161"/>
      <c r="BM871" s="161"/>
      <c r="BN871" s="161"/>
      <c r="BO871" s="161"/>
      <c r="BP871" s="161"/>
      <c r="BQ871" s="161"/>
      <c r="BR871" s="161"/>
      <c r="BS871" s="161"/>
      <c r="BT871" s="161"/>
      <c r="BU871" s="161"/>
      <c r="BV871" s="161"/>
      <c r="BW871" s="161"/>
      <c r="BX871" s="161"/>
      <c r="BY871" s="161"/>
      <c r="BZ871" s="161"/>
      <c r="CA871" s="161"/>
      <c r="CB871" s="161"/>
      <c r="CC871" s="161"/>
      <c r="CD871" s="161"/>
      <c r="CE871" s="161"/>
      <c r="CF871" s="161"/>
      <c r="CG871" s="161"/>
      <c r="CH871" s="161"/>
      <c r="CI871" s="161"/>
      <c r="CJ871" s="161"/>
      <c r="CK871" s="161"/>
      <c r="CL871" s="161"/>
      <c r="CM871" s="161"/>
      <c r="CN871" s="161"/>
      <c r="CO871" s="161"/>
      <c r="CP871" s="161"/>
    </row>
    <row r="872" spans="1:94" x14ac:dyDescent="0.3">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1"/>
      <c r="AL872" s="161"/>
      <c r="AM872" s="161"/>
      <c r="AN872" s="161"/>
      <c r="AO872" s="161"/>
      <c r="AP872" s="161"/>
      <c r="AQ872" s="161"/>
      <c r="AR872" s="161"/>
      <c r="AS872" s="161"/>
      <c r="AT872" s="161"/>
      <c r="AU872" s="161"/>
      <c r="AV872" s="161"/>
      <c r="AW872" s="161"/>
      <c r="AX872" s="161"/>
      <c r="AY872" s="161"/>
      <c r="AZ872" s="161"/>
      <c r="BA872" s="161"/>
      <c r="BB872" s="161"/>
      <c r="BC872" s="161"/>
      <c r="BD872" s="161"/>
      <c r="BE872" s="161"/>
      <c r="BF872" s="161"/>
      <c r="BG872" s="161"/>
      <c r="BH872" s="161"/>
      <c r="BI872" s="161"/>
      <c r="BJ872" s="161"/>
      <c r="BK872" s="161"/>
      <c r="BL872" s="161"/>
      <c r="BM872" s="161"/>
      <c r="BN872" s="161"/>
      <c r="BO872" s="161"/>
      <c r="BP872" s="161"/>
      <c r="BQ872" s="161"/>
      <c r="BR872" s="161"/>
      <c r="BS872" s="161"/>
      <c r="BT872" s="161"/>
      <c r="BU872" s="161"/>
      <c r="BV872" s="161"/>
      <c r="BW872" s="161"/>
      <c r="BX872" s="161"/>
      <c r="BY872" s="161"/>
      <c r="BZ872" s="161"/>
      <c r="CA872" s="161"/>
      <c r="CB872" s="161"/>
      <c r="CC872" s="161"/>
      <c r="CD872" s="161"/>
      <c r="CE872" s="161"/>
      <c r="CF872" s="161"/>
      <c r="CG872" s="161"/>
      <c r="CH872" s="161"/>
      <c r="CI872" s="161"/>
      <c r="CJ872" s="161"/>
      <c r="CK872" s="161"/>
      <c r="CL872" s="161"/>
      <c r="CM872" s="161"/>
      <c r="CN872" s="161"/>
      <c r="CO872" s="161"/>
      <c r="CP872" s="161"/>
    </row>
    <row r="873" spans="1:94" x14ac:dyDescent="0.3">
      <c r="O873" s="2" t="str">
        <f>Lists!$B$14</f>
        <v>Option 10</v>
      </c>
      <c r="P873" s="161">
        <f>(((SUMIF($E$14:$E$217,$O873,P$14:P$217)*(1+Costs_Upper)))*'Discount Factors'!P$11)-P$833</f>
        <v>0</v>
      </c>
      <c r="Q873" s="161">
        <f>(((SUMIF($E$14:$E$217,$O873,Q$14:Q$217)*(1+Costs_Upper)))*'Discount Factors'!Q$11)-Q$833</f>
        <v>0</v>
      </c>
      <c r="R873" s="161">
        <f>(((SUMIF($E$14:$E$217,$O873,R$14:R$217)*(1+Costs_Upper)))*'Discount Factors'!R$11)-R$833</f>
        <v>0</v>
      </c>
      <c r="S873" s="161">
        <f>(((SUMIF($E$14:$E$217,$O873,S$14:S$217)*(1+Costs_Upper)))*'Discount Factors'!S$11)-S$833</f>
        <v>0</v>
      </c>
      <c r="T873" s="161">
        <f>(((SUMIF($E$14:$E$217,$O873,T$14:T$217)*(1+Costs_Upper)))*'Discount Factors'!T$11)-T$833</f>
        <v>0</v>
      </c>
      <c r="U873" s="161">
        <f>(((SUMIF($E$14:$E$217,$O873,U$14:U$217)*(1+Costs_Upper)))*'Discount Factors'!U$11)-U$833</f>
        <v>0</v>
      </c>
      <c r="V873" s="161">
        <f>(((SUMIF($E$14:$E$217,$O873,V$14:V$217)*(1+Costs_Upper)))*'Discount Factors'!V$11)-V$833</f>
        <v>0</v>
      </c>
      <c r="W873" s="161">
        <f>(((SUMIF($E$14:$E$217,$O873,W$14:W$217)*(1+Costs_Upper)))*'Discount Factors'!W$11)-W$833</f>
        <v>0</v>
      </c>
      <c r="X873" s="161">
        <f>(((SUMIF($E$14:$E$217,$O873,X$14:X$217)*(1+Costs_Upper)))*'Discount Factors'!X$11)-X$833</f>
        <v>0</v>
      </c>
      <c r="Y873" s="161">
        <f>(((SUMIF($E$14:$E$217,$O873,Y$14:Y$217)*(1+Costs_Upper)))*'Discount Factors'!Y$11)-Y$833</f>
        <v>0</v>
      </c>
      <c r="Z873" s="161">
        <f>(((SUMIF($E$14:$E$217,$O873,Z$14:Z$217)*(1+Costs_Upper)))*'Discount Factors'!Z$11)-Z$833</f>
        <v>0</v>
      </c>
      <c r="AA873" s="161">
        <f>(((SUMIF($E$14:$E$217,$O873,AA$14:AA$217)*(1+Costs_Upper)))*'Discount Factors'!AA$11)-AA$833</f>
        <v>0</v>
      </c>
      <c r="AB873" s="161">
        <f>(((SUMIF($E$14:$E$217,$O873,AB$14:AB$217)*(1+Costs_Upper)))*'Discount Factors'!AB$11)-AB$833</f>
        <v>0</v>
      </c>
      <c r="AC873" s="161">
        <f>(((SUMIF($E$14:$E$217,$O873,AC$14:AC$217)*(1+Costs_Upper)))*'Discount Factors'!AC$11)-AC$833</f>
        <v>0</v>
      </c>
      <c r="AD873" s="161">
        <f>(((SUMIF($E$14:$E$217,$O873,AD$14:AD$217)*(1+Costs_Upper)))*'Discount Factors'!AD$11)-AD$833</f>
        <v>0</v>
      </c>
      <c r="AE873" s="161">
        <f>(((SUMIF($E$14:$E$217,$O873,AE$14:AE$217)*(1+Costs_Upper)))*'Discount Factors'!AE$11)-AE$833</f>
        <v>0</v>
      </c>
      <c r="AF873" s="161">
        <f>(((SUMIF($E$14:$E$217,$O873,AF$14:AF$217)*(1+Costs_Upper)))*'Discount Factors'!AF$11)-AF$833</f>
        <v>0</v>
      </c>
      <c r="AG873" s="161">
        <f>(((SUMIF($E$14:$E$217,$O873,AG$14:AG$217)*(1+Costs_Upper)))*'Discount Factors'!AG$11)-AG$833</f>
        <v>0</v>
      </c>
      <c r="AH873" s="161">
        <f>(((SUMIF($E$14:$E$217,$O873,AH$14:AH$217)*(1+Costs_Upper)))*'Discount Factors'!AH$11)-AH$833</f>
        <v>0</v>
      </c>
      <c r="AI873" s="161">
        <f>(((SUMIF($E$14:$E$217,$O873,AI$14:AI$217)*(1+Costs_Upper)))*'Discount Factors'!AI$11)-AI$833</f>
        <v>0</v>
      </c>
      <c r="AJ873" s="161">
        <f>(((SUMIF($E$14:$E$217,$O873,AJ$14:AJ$217)*(1+Costs_Upper)))*'Discount Factors'!AJ$11)-AJ$833</f>
        <v>0</v>
      </c>
      <c r="AK873" s="161">
        <f>(((SUMIF($E$14:$E$217,$O873,AK$14:AK$217)*(1+Costs_Upper)))*'Discount Factors'!AK$11)-AK$833</f>
        <v>0</v>
      </c>
      <c r="AL873" s="161">
        <f>(((SUMIF($E$14:$E$217,$O873,AL$14:AL$217)*(1+Costs_Upper)))*'Discount Factors'!AL$11)-AL$833</f>
        <v>0</v>
      </c>
      <c r="AM873" s="161">
        <f>(((SUMIF($E$14:$E$217,$O873,AM$14:AM$217)*(1+Costs_Upper)))*'Discount Factors'!AM$11)-AM$833</f>
        <v>0</v>
      </c>
      <c r="AN873" s="161">
        <f>(((SUMIF($E$14:$E$217,$O873,AN$14:AN$217)*(1+Costs_Upper)))*'Discount Factors'!AN$11)-AN$833</f>
        <v>0</v>
      </c>
      <c r="AO873" s="161">
        <f>(((SUMIF($E$14:$E$217,$O873,AO$14:AO$217)*(1+Costs_Upper)))*'Discount Factors'!AO$11)-AO$833</f>
        <v>0</v>
      </c>
      <c r="AP873" s="161">
        <f>(((SUMIF($E$14:$E$217,$O873,AP$14:AP$217)*(1+Costs_Upper)))*'Discount Factors'!AP$11)-AP$833</f>
        <v>0</v>
      </c>
      <c r="AQ873" s="161">
        <f>(((SUMIF($E$14:$E$217,$O873,AQ$14:AQ$217)*(1+Costs_Upper)))*'Discount Factors'!AQ$11)-AQ$833</f>
        <v>0</v>
      </c>
      <c r="AR873" s="161">
        <f>(((SUMIF($E$14:$E$217,$O873,AR$14:AR$217)*(1+Costs_Upper)))*'Discount Factors'!AR$11)-AR$833</f>
        <v>0</v>
      </c>
      <c r="AS873" s="161">
        <f>(((SUMIF($E$14:$E$217,$O873,AS$14:AS$217)*(1+Costs_Upper)))*'Discount Factors'!AS$11)-AS$833</f>
        <v>0</v>
      </c>
      <c r="AT873" s="161">
        <f>(((SUMIF($E$14:$E$217,$O873,AT$14:AT$217)*(1+Costs_Upper)))*'Discount Factors'!AT$11)-AT$833</f>
        <v>0</v>
      </c>
      <c r="AU873" s="161">
        <f>(((SUMIF($E$14:$E$217,$O873,AU$14:AU$217)*(1+Costs_Upper)))*'Discount Factors'!AU$11)-AU$833</f>
        <v>0</v>
      </c>
      <c r="AV873" s="161">
        <f>(((SUMIF($E$14:$E$217,$O873,AV$14:AV$217)*(1+Costs_Upper)))*'Discount Factors'!AV$11)-AV$833</f>
        <v>0</v>
      </c>
      <c r="AW873" s="161">
        <f>(((SUMIF($E$14:$E$217,$O873,AW$14:AW$217)*(1+Costs_Upper)))*'Discount Factors'!AW$11)-AW$833</f>
        <v>0</v>
      </c>
      <c r="AX873" s="161">
        <f>(((SUMIF($E$14:$E$217,$O873,AX$14:AX$217)*(1+Costs_Upper)))*'Discount Factors'!AX$11)-AX$833</f>
        <v>0</v>
      </c>
      <c r="AY873" s="161">
        <f>(((SUMIF($E$14:$E$217,$O873,AY$14:AY$217)*(1+Costs_Upper)))*'Discount Factors'!AY$11)-AY$833</f>
        <v>0</v>
      </c>
      <c r="AZ873" s="161">
        <f>(((SUMIF($E$14:$E$217,$O873,AZ$14:AZ$217)*(1+Costs_Upper)))*'Discount Factors'!AZ$11)-AZ$833</f>
        <v>0</v>
      </c>
      <c r="BA873" s="161">
        <f>(((SUMIF($E$14:$E$217,$O873,BA$14:BA$217)*(1+Costs_Upper)))*'Discount Factors'!BA$11)-BA$833</f>
        <v>0</v>
      </c>
      <c r="BB873" s="161">
        <f>(((SUMIF($E$14:$E$217,$O873,BB$14:BB$217)*(1+Costs_Upper)))*'Discount Factors'!BB$11)-BB$833</f>
        <v>0</v>
      </c>
      <c r="BC873" s="161">
        <f>(((SUMIF($E$14:$E$217,$O873,BC$14:BC$217)*(1+Costs_Upper)))*'Discount Factors'!BC$11)-BC$833</f>
        <v>0</v>
      </c>
      <c r="BD873" s="161">
        <f>(((SUMIF($E$14:$E$217,$O873,BD$14:BD$217)*(1+Costs_Upper)))*'Discount Factors'!BD$11)-BD$833</f>
        <v>0</v>
      </c>
      <c r="BE873" s="161">
        <f>(((SUMIF($E$14:$E$217,$O873,BE$14:BE$217)*(1+Costs_Upper)))*'Discount Factors'!BE$11)-BE$833</f>
        <v>0</v>
      </c>
      <c r="BF873" s="161">
        <f>(((SUMIF($E$14:$E$217,$O873,BF$14:BF$217)*(1+Costs_Upper)))*'Discount Factors'!BF$11)-BF$833</f>
        <v>0</v>
      </c>
      <c r="BG873" s="161">
        <f>(((SUMIF($E$14:$E$217,$O873,BG$14:BG$217)*(1+Costs_Upper)))*'Discount Factors'!BG$11)-BG$833</f>
        <v>0</v>
      </c>
      <c r="BH873" s="161">
        <f>(((SUMIF($E$14:$E$217,$O873,BH$14:BH$217)*(1+Costs_Upper)))*'Discount Factors'!BH$11)-BH$833</f>
        <v>0</v>
      </c>
      <c r="BI873" s="161">
        <f>(((SUMIF($E$14:$E$217,$O873,BI$14:BI$217)*(1+Costs_Upper)))*'Discount Factors'!BI$11)-BI$833</f>
        <v>0</v>
      </c>
      <c r="BJ873" s="161">
        <f>(((SUMIF($E$14:$E$217,$O873,BJ$14:BJ$217)*(1+Costs_Upper)))*'Discount Factors'!BJ$11)-BJ$833</f>
        <v>0</v>
      </c>
      <c r="BK873" s="161">
        <f>(((SUMIF($E$14:$E$217,$O873,BK$14:BK$217)*(1+Costs_Upper)))*'Discount Factors'!BK$11)-BK$833</f>
        <v>0</v>
      </c>
      <c r="BL873" s="161">
        <f>(((SUMIF($E$14:$E$217,$O873,BL$14:BL$217)*(1+Costs_Upper)))*'Discount Factors'!BL$11)-BL$833</f>
        <v>0</v>
      </c>
      <c r="BM873" s="161">
        <f>(((SUMIF($E$14:$E$217,$O873,BM$14:BM$217)*(1+Costs_Upper)))*'Discount Factors'!BM$11)-BM$833</f>
        <v>0</v>
      </c>
      <c r="BN873" s="161">
        <f>(((SUMIF($E$14:$E$217,$O873,BN$14:BN$217)*(1+Costs_Upper)))*'Discount Factors'!BN$11)-BN$833</f>
        <v>0</v>
      </c>
      <c r="BO873" s="161">
        <f>(((SUMIF($E$14:$E$217,$O873,BO$14:BO$217)*(1+Costs_Upper)))*'Discount Factors'!BO$11)-BO$833</f>
        <v>0</v>
      </c>
      <c r="BP873" s="161">
        <f>(((SUMIF($E$14:$E$217,$O873,BP$14:BP$217)*(1+Costs_Upper)))*'Discount Factors'!BP$11)-BP$833</f>
        <v>0</v>
      </c>
      <c r="BQ873" s="161">
        <f>(((SUMIF($E$14:$E$217,$O873,BQ$14:BQ$217)*(1+Costs_Upper)))*'Discount Factors'!BQ$11)-BQ$833</f>
        <v>0</v>
      </c>
      <c r="BR873" s="161">
        <f>(((SUMIF($E$14:$E$217,$O873,BR$14:BR$217)*(1+Costs_Upper)))*'Discount Factors'!BR$11)-BR$833</f>
        <v>0</v>
      </c>
      <c r="BS873" s="161">
        <f>(((SUMIF($E$14:$E$217,$O873,BS$14:BS$217)*(1+Costs_Upper)))*'Discount Factors'!BS$11)-BS$833</f>
        <v>0</v>
      </c>
      <c r="BT873" s="161">
        <f>(((SUMIF($E$14:$E$217,$O873,BT$14:BT$217)*(1+Costs_Upper)))*'Discount Factors'!BT$11)-BT$833</f>
        <v>0</v>
      </c>
      <c r="BU873" s="161">
        <f>(((SUMIF($E$14:$E$217,$O873,BU$14:BU$217)*(1+Costs_Upper)))*'Discount Factors'!BU$11)-BU$833</f>
        <v>0</v>
      </c>
      <c r="BV873" s="161">
        <f>(((SUMIF($E$14:$E$217,$O873,BV$14:BV$217)*(1+Costs_Upper)))*'Discount Factors'!BV$11)-BV$833</f>
        <v>0</v>
      </c>
      <c r="BW873" s="161">
        <f>(((SUMIF($E$14:$E$217,$O873,BW$14:BW$217)*(1+Costs_Upper)))*'Discount Factors'!BW$11)-BW$833</f>
        <v>0</v>
      </c>
      <c r="BX873" s="161">
        <f>(((SUMIF($E$14:$E$217,$O873,BX$14:BX$217)*(1+Costs_Upper)))*'Discount Factors'!BX$11)-BX$833</f>
        <v>0</v>
      </c>
      <c r="BY873" s="161">
        <f>(((SUMIF($E$14:$E$217,$O873,BY$14:BY$217)*(1+Costs_Upper)))*'Discount Factors'!BY$11)-BY$833</f>
        <v>0</v>
      </c>
      <c r="BZ873" s="161">
        <f>(((SUMIF($E$14:$E$217,$O873,BZ$14:BZ$217)*(1+Costs_Upper)))*'Discount Factors'!BZ$11)-BZ$833</f>
        <v>0</v>
      </c>
      <c r="CA873" s="161">
        <f>(((SUMIF($E$14:$E$217,$O873,CA$14:CA$217)*(1+Costs_Upper)))*'Discount Factors'!CA$11)-CA$833</f>
        <v>0</v>
      </c>
      <c r="CB873" s="161">
        <f>(((SUMIF($E$14:$E$217,$O873,CB$14:CB$217)*(1+Costs_Upper)))*'Discount Factors'!CB$11)-CB$833</f>
        <v>0</v>
      </c>
      <c r="CC873" s="161">
        <f>(((SUMIF($E$14:$E$217,$O873,CC$14:CC$217)*(1+Costs_Upper)))*'Discount Factors'!CC$11)-CC$833</f>
        <v>0</v>
      </c>
      <c r="CD873" s="161">
        <f>(((SUMIF($E$14:$E$217,$O873,CD$14:CD$217)*(1+Costs_Upper)))*'Discount Factors'!CD$11)-CD$833</f>
        <v>0</v>
      </c>
      <c r="CE873" s="161">
        <f>(((SUMIF($E$14:$E$217,$O873,CE$14:CE$217)*(1+Costs_Upper)))*'Discount Factors'!CE$11)-CE$833</f>
        <v>0</v>
      </c>
      <c r="CF873" s="161">
        <f>(((SUMIF($E$14:$E$217,$O873,CF$14:CF$217)*(1+Costs_Upper)))*'Discount Factors'!CF$11)-CF$833</f>
        <v>0</v>
      </c>
      <c r="CG873" s="161">
        <f>(((SUMIF($E$14:$E$217,$O873,CG$14:CG$217)*(1+Costs_Upper)))*'Discount Factors'!CG$11)-CG$833</f>
        <v>0</v>
      </c>
      <c r="CH873" s="161">
        <f>(((SUMIF($E$14:$E$217,$O873,CH$14:CH$217)*(1+Costs_Upper)))*'Discount Factors'!CH$11)-CH$833</f>
        <v>0</v>
      </c>
      <c r="CI873" s="161">
        <f>(((SUMIF($E$14:$E$217,$O873,CI$14:CI$217)*(1+Costs_Upper)))*'Discount Factors'!CI$11)-CI$833</f>
        <v>0</v>
      </c>
      <c r="CJ873" s="161">
        <f>(((SUMIF($E$14:$E$217,$O873,CJ$14:CJ$217)*(1+Costs_Upper)))*'Discount Factors'!CJ$11)-CJ$833</f>
        <v>0</v>
      </c>
      <c r="CK873" s="161">
        <f>(((SUMIF($E$14:$E$217,$O873,CK$14:CK$217)*(1+Costs_Upper)))*'Discount Factors'!CK$11)-CK$833</f>
        <v>0</v>
      </c>
      <c r="CL873" s="161">
        <f>(((SUMIF($E$14:$E$217,$O873,CL$14:CL$217)*(1+Costs_Upper)))*'Discount Factors'!CL$11)-CL$833</f>
        <v>0</v>
      </c>
      <c r="CM873" s="161">
        <f>(((SUMIF($E$14:$E$217,$O873,CM$14:CM$217)*(1+Costs_Upper)))*'Discount Factors'!CM$11)-CM$833</f>
        <v>0</v>
      </c>
      <c r="CN873" s="161">
        <f>(((SUMIF($E$14:$E$217,$O873,CN$14:CN$217)*(1+Costs_Upper)))*'Discount Factors'!CN$11)-CN$833</f>
        <v>0</v>
      </c>
      <c r="CO873" s="161">
        <f>(((SUMIF($E$14:$E$217,$O873,CO$14:CO$217)*(1+Costs_Upper)))*'Discount Factors'!CO$11)-CO$833</f>
        <v>0</v>
      </c>
      <c r="CP873" s="161">
        <f>(((SUMIF($E$14:$E$217,$O873,CP$14:CP$217)*(1+Costs_Upper)))*'Discount Factors'!CP$11)-CP$833</f>
        <v>0</v>
      </c>
    </row>
    <row r="874" spans="1:94" x14ac:dyDescent="0.3">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1"/>
      <c r="AL874" s="161"/>
      <c r="AM874" s="161"/>
      <c r="AN874" s="161"/>
      <c r="AO874" s="161"/>
      <c r="AP874" s="161"/>
      <c r="AQ874" s="161"/>
      <c r="AR874" s="161"/>
      <c r="AS874" s="161"/>
      <c r="AT874" s="161"/>
      <c r="AU874" s="161"/>
      <c r="AV874" s="161"/>
      <c r="AW874" s="161"/>
      <c r="AX874" s="161"/>
      <c r="AY874" s="161"/>
      <c r="AZ874" s="161"/>
      <c r="BA874" s="161"/>
      <c r="BB874" s="161"/>
      <c r="BC874" s="161"/>
      <c r="BD874" s="161"/>
      <c r="BE874" s="161"/>
      <c r="BF874" s="161"/>
      <c r="BG874" s="161"/>
      <c r="BH874" s="161"/>
      <c r="BI874" s="161"/>
      <c r="BJ874" s="161"/>
      <c r="BK874" s="161"/>
      <c r="BL874" s="161"/>
      <c r="BM874" s="161"/>
      <c r="BN874" s="161"/>
      <c r="BO874" s="161"/>
      <c r="BP874" s="161"/>
      <c r="BQ874" s="161"/>
      <c r="BR874" s="161"/>
      <c r="BS874" s="161"/>
      <c r="BT874" s="161"/>
      <c r="BU874" s="161"/>
      <c r="BV874" s="161"/>
      <c r="BW874" s="161"/>
      <c r="BX874" s="161"/>
      <c r="BY874" s="161"/>
      <c r="BZ874" s="161"/>
      <c r="CA874" s="161"/>
      <c r="CB874" s="161"/>
      <c r="CC874" s="161"/>
      <c r="CD874" s="161"/>
      <c r="CE874" s="161"/>
      <c r="CF874" s="161"/>
      <c r="CG874" s="161"/>
      <c r="CH874" s="161"/>
      <c r="CI874" s="161"/>
      <c r="CJ874" s="161"/>
      <c r="CK874" s="161"/>
      <c r="CL874" s="161"/>
      <c r="CM874" s="161"/>
      <c r="CN874" s="161"/>
      <c r="CO874" s="161"/>
      <c r="CP874" s="161"/>
    </row>
    <row r="875" spans="1:94" x14ac:dyDescent="0.3">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s="161"/>
      <c r="AS875" s="161"/>
      <c r="AT875" s="161"/>
      <c r="AU875" s="161"/>
      <c r="AV875" s="161"/>
      <c r="AW875" s="161"/>
      <c r="AX875" s="161"/>
      <c r="AY875" s="161"/>
      <c r="AZ875" s="161"/>
      <c r="BA875" s="161"/>
      <c r="BB875" s="161"/>
      <c r="BC875" s="161"/>
      <c r="BD875" s="161"/>
      <c r="BE875" s="161"/>
      <c r="BF875" s="161"/>
      <c r="BG875" s="161"/>
      <c r="BH875" s="161"/>
      <c r="BI875" s="161"/>
      <c r="BJ875" s="161"/>
      <c r="BK875" s="161"/>
      <c r="BL875" s="161"/>
      <c r="BM875" s="161"/>
      <c r="BN875" s="161"/>
      <c r="BO875" s="161"/>
      <c r="BP875" s="161"/>
      <c r="BQ875" s="161"/>
      <c r="BR875" s="161"/>
      <c r="BS875" s="161"/>
      <c r="BT875" s="161"/>
      <c r="BU875" s="161"/>
      <c r="BV875" s="161"/>
      <c r="BW875" s="161"/>
      <c r="BX875" s="161"/>
      <c r="BY875" s="161"/>
      <c r="BZ875" s="161"/>
      <c r="CA875" s="161"/>
      <c r="CB875" s="161"/>
      <c r="CC875" s="161"/>
      <c r="CD875" s="161"/>
      <c r="CE875" s="161"/>
      <c r="CF875" s="161"/>
      <c r="CG875" s="161"/>
      <c r="CH875" s="161"/>
      <c r="CI875" s="161"/>
      <c r="CJ875" s="161"/>
      <c r="CK875" s="161"/>
      <c r="CL875" s="161"/>
      <c r="CM875" s="161"/>
      <c r="CN875" s="161"/>
      <c r="CO875" s="161"/>
      <c r="CP875" s="161"/>
    </row>
    <row r="876" spans="1:94" x14ac:dyDescent="0.3">
      <c r="A876" s="4" t="s">
        <v>181</v>
      </c>
      <c r="B876" s="4"/>
      <c r="C876" s="4"/>
      <c r="D876" s="4"/>
      <c r="E876" s="4"/>
      <c r="F876" s="4"/>
      <c r="G876" s="4"/>
      <c r="H876" s="4"/>
      <c r="I876" s="4"/>
      <c r="J876" s="4"/>
      <c r="K876" s="4"/>
      <c r="L876" s="4"/>
      <c r="M876" s="4"/>
      <c r="N876" s="4"/>
      <c r="O876" s="4"/>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3"/>
      <c r="BQ876" s="163"/>
      <c r="BR876" s="163"/>
      <c r="BS876" s="163"/>
      <c r="BT876" s="163"/>
      <c r="BU876" s="163"/>
      <c r="BV876" s="163"/>
      <c r="BW876" s="163"/>
      <c r="BX876" s="163"/>
      <c r="BY876" s="163"/>
      <c r="BZ876" s="163"/>
      <c r="CA876" s="163"/>
      <c r="CB876" s="163"/>
      <c r="CC876" s="163"/>
      <c r="CD876" s="163"/>
      <c r="CE876" s="163"/>
      <c r="CF876" s="163"/>
      <c r="CG876" s="163"/>
      <c r="CH876" s="163"/>
      <c r="CI876" s="163"/>
      <c r="CJ876" s="163"/>
      <c r="CK876" s="163"/>
      <c r="CL876" s="163"/>
      <c r="CM876" s="163"/>
      <c r="CN876" s="163"/>
      <c r="CO876" s="163"/>
      <c r="CP876" s="163"/>
    </row>
    <row r="877" spans="1:94" x14ac:dyDescent="0.3">
      <c r="P877" s="161"/>
      <c r="Q877" s="161"/>
      <c r="R877" s="161"/>
      <c r="S877" s="161"/>
      <c r="T877" s="161"/>
      <c r="U877" s="161"/>
      <c r="V877" s="161"/>
      <c r="W877" s="161"/>
      <c r="X877" s="161"/>
      <c r="Y877" s="161"/>
      <c r="Z877" s="161"/>
      <c r="AA877" s="161"/>
      <c r="AB877" s="161"/>
      <c r="AC877" s="161"/>
      <c r="AD877" s="161"/>
      <c r="AE877" s="161"/>
      <c r="AF877" s="161"/>
      <c r="AG877" s="161"/>
      <c r="AH877" s="161"/>
      <c r="AI877" s="161"/>
      <c r="AJ877" s="161"/>
      <c r="AK877" s="161"/>
      <c r="AL877" s="161"/>
      <c r="AM877" s="161"/>
      <c r="AN877" s="161"/>
      <c r="AO877" s="161"/>
      <c r="AP877" s="161"/>
      <c r="AQ877" s="161"/>
      <c r="AR877" s="161"/>
      <c r="AS877" s="161"/>
      <c r="AT877" s="161"/>
      <c r="AU877" s="161"/>
      <c r="AV877" s="161"/>
      <c r="AW877" s="161"/>
      <c r="AX877" s="161"/>
      <c r="AY877" s="161"/>
      <c r="AZ877" s="161"/>
      <c r="BA877" s="161"/>
      <c r="BB877" s="161"/>
      <c r="BC877" s="161"/>
      <c r="BD877" s="161"/>
      <c r="BE877" s="161"/>
      <c r="BF877" s="161"/>
      <c r="BG877" s="161"/>
      <c r="BH877" s="161"/>
      <c r="BI877" s="161"/>
      <c r="BJ877" s="161"/>
      <c r="BK877" s="161"/>
      <c r="BL877" s="161"/>
      <c r="BM877" s="161"/>
      <c r="BN877" s="161"/>
      <c r="BO877" s="161"/>
      <c r="BP877" s="161"/>
      <c r="BQ877" s="161"/>
      <c r="BR877" s="161"/>
      <c r="BS877" s="161"/>
      <c r="BT877" s="161"/>
      <c r="BU877" s="161"/>
      <c r="BV877" s="161"/>
      <c r="BW877" s="161"/>
      <c r="BX877" s="161"/>
      <c r="BY877" s="161"/>
      <c r="BZ877" s="161"/>
      <c r="CA877" s="161"/>
      <c r="CB877" s="161"/>
      <c r="CC877" s="161"/>
      <c r="CD877" s="161"/>
      <c r="CE877" s="161"/>
      <c r="CF877" s="161"/>
      <c r="CG877" s="161"/>
      <c r="CH877" s="161"/>
      <c r="CI877" s="161"/>
      <c r="CJ877" s="161"/>
      <c r="CK877" s="161"/>
      <c r="CL877" s="161"/>
      <c r="CM877" s="161"/>
      <c r="CN877" s="161"/>
      <c r="CO877" s="161"/>
      <c r="CP877" s="161"/>
    </row>
    <row r="878" spans="1:94" x14ac:dyDescent="0.3">
      <c r="O878" s="2" t="str">
        <f>Lists!$B$4</f>
        <v>Base Case</v>
      </c>
      <c r="P878" s="161">
        <f>((SUMIF($E$14:$E$217,$O878,P$14:P$217)*(1+Costs_Lower)))*'Discount Factors'!P$11</f>
        <v>0</v>
      </c>
      <c r="Q878" s="161">
        <f>((SUMIF($E$14:$E$217,$O878,Q$14:Q$217)*(1+Costs_Lower)))*'Discount Factors'!Q$11</f>
        <v>0</v>
      </c>
      <c r="R878" s="161">
        <f>((SUMIF($E$14:$E$217,$O878,R$14:R$217)*(1+Costs_Lower)))*'Discount Factors'!R$11</f>
        <v>0</v>
      </c>
      <c r="S878" s="161">
        <f>((SUMIF($E$14:$E$217,$O878,S$14:S$217)*(1+Costs_Lower)))*'Discount Factors'!S$11</f>
        <v>0</v>
      </c>
      <c r="T878" s="161">
        <f>((SUMIF($E$14:$E$217,$O878,T$14:T$217)*(1+Costs_Lower)))*'Discount Factors'!T$11</f>
        <v>0</v>
      </c>
      <c r="U878" s="161">
        <f>((SUMIF($E$14:$E$217,$O878,U$14:U$217)*(1+Costs_Lower)))*'Discount Factors'!U$11</f>
        <v>0</v>
      </c>
      <c r="V878" s="161">
        <f>((SUMIF($E$14:$E$217,$O878,V$14:V$217)*(1+Costs_Lower)))*'Discount Factors'!V$11</f>
        <v>0</v>
      </c>
      <c r="W878" s="161">
        <f>((SUMIF($E$14:$E$217,$O878,W$14:W$217)*(1+Costs_Lower)))*'Discount Factors'!W$11</f>
        <v>0</v>
      </c>
      <c r="X878" s="161">
        <f>((SUMIF($E$14:$E$217,$O878,X$14:X$217)*(1+Costs_Lower)))*'Discount Factors'!X$11</f>
        <v>0</v>
      </c>
      <c r="Y878" s="161">
        <f>((SUMIF($E$14:$E$217,$O878,Y$14:Y$217)*(1+Costs_Lower)))*'Discount Factors'!Y$11</f>
        <v>0</v>
      </c>
      <c r="Z878" s="161">
        <f>((SUMIF($E$14:$E$217,$O878,Z$14:Z$217)*(1+Costs_Lower)))*'Discount Factors'!Z$11</f>
        <v>0</v>
      </c>
      <c r="AA878" s="161">
        <f>((SUMIF($E$14:$E$217,$O878,AA$14:AA$217)*(1+Costs_Lower)))*'Discount Factors'!AA$11</f>
        <v>0</v>
      </c>
      <c r="AB878" s="161">
        <f>((SUMIF($E$14:$E$217,$O878,AB$14:AB$217)*(1+Costs_Lower)))*'Discount Factors'!AB$11</f>
        <v>0</v>
      </c>
      <c r="AC878" s="161">
        <f>((SUMIF($E$14:$E$217,$O878,AC$14:AC$217)*(1+Costs_Lower)))*'Discount Factors'!AC$11</f>
        <v>0</v>
      </c>
      <c r="AD878" s="161">
        <f>((SUMIF($E$14:$E$217,$O878,AD$14:AD$217)*(1+Costs_Lower)))*'Discount Factors'!AD$11</f>
        <v>0</v>
      </c>
      <c r="AE878" s="161">
        <f>((SUMIF($E$14:$E$217,$O878,AE$14:AE$217)*(1+Costs_Lower)))*'Discount Factors'!AE$11</f>
        <v>0</v>
      </c>
      <c r="AF878" s="161">
        <f>((SUMIF($E$14:$E$217,$O878,AF$14:AF$217)*(1+Costs_Lower)))*'Discount Factors'!AF$11</f>
        <v>0</v>
      </c>
      <c r="AG878" s="161">
        <f>((SUMIF($E$14:$E$217,$O878,AG$14:AG$217)*(1+Costs_Lower)))*'Discount Factors'!AG$11</f>
        <v>0</v>
      </c>
      <c r="AH878" s="161">
        <f>((SUMIF($E$14:$E$217,$O878,AH$14:AH$217)*(1+Costs_Lower)))*'Discount Factors'!AH$11</f>
        <v>0</v>
      </c>
      <c r="AI878" s="161">
        <f>((SUMIF($E$14:$E$217,$O878,AI$14:AI$217)*(1+Costs_Lower)))*'Discount Factors'!AI$11</f>
        <v>0</v>
      </c>
      <c r="AJ878" s="161">
        <f>((SUMIF($E$14:$E$217,$O878,AJ$14:AJ$217)*(1+Costs_Lower)))*'Discount Factors'!AJ$11</f>
        <v>0</v>
      </c>
      <c r="AK878" s="161">
        <f>((SUMIF($E$14:$E$217,$O878,AK$14:AK$217)*(1+Costs_Lower)))*'Discount Factors'!AK$11</f>
        <v>0</v>
      </c>
      <c r="AL878" s="161">
        <f>((SUMIF($E$14:$E$217,$O878,AL$14:AL$217)*(1+Costs_Lower)))*'Discount Factors'!AL$11</f>
        <v>0</v>
      </c>
      <c r="AM878" s="161">
        <f>((SUMIF($E$14:$E$217,$O878,AM$14:AM$217)*(1+Costs_Lower)))*'Discount Factors'!AM$11</f>
        <v>0</v>
      </c>
      <c r="AN878" s="161">
        <f>((SUMIF($E$14:$E$217,$O878,AN$14:AN$217)*(1+Costs_Lower)))*'Discount Factors'!AN$11</f>
        <v>0</v>
      </c>
      <c r="AO878" s="161">
        <f>((SUMIF($E$14:$E$217,$O878,AO$14:AO$217)*(1+Costs_Lower)))*'Discount Factors'!AO$11</f>
        <v>0</v>
      </c>
      <c r="AP878" s="161">
        <f>((SUMIF($E$14:$E$217,$O878,AP$14:AP$217)*(1+Costs_Lower)))*'Discount Factors'!AP$11</f>
        <v>0</v>
      </c>
      <c r="AQ878" s="161">
        <f>((SUMIF($E$14:$E$217,$O878,AQ$14:AQ$217)*(1+Costs_Lower)))*'Discount Factors'!AQ$11</f>
        <v>0</v>
      </c>
      <c r="AR878" s="161">
        <f>((SUMIF($E$14:$E$217,$O878,AR$14:AR$217)*(1+Costs_Lower)))*'Discount Factors'!AR$11</f>
        <v>0</v>
      </c>
      <c r="AS878" s="161">
        <f>((SUMIF($E$14:$E$217,$O878,AS$14:AS$217)*(1+Costs_Lower)))*'Discount Factors'!AS$11</f>
        <v>0</v>
      </c>
      <c r="AT878" s="161">
        <f>((SUMIF($E$14:$E$217,$O878,AT$14:AT$217)*(1+Costs_Lower)))*'Discount Factors'!AT$11</f>
        <v>0</v>
      </c>
      <c r="AU878" s="161">
        <f>((SUMIF($E$14:$E$217,$O878,AU$14:AU$217)*(1+Costs_Lower)))*'Discount Factors'!AU$11</f>
        <v>0</v>
      </c>
      <c r="AV878" s="161">
        <f>((SUMIF($E$14:$E$217,$O878,AV$14:AV$217)*(1+Costs_Lower)))*'Discount Factors'!AV$11</f>
        <v>0</v>
      </c>
      <c r="AW878" s="161">
        <f>((SUMIF($E$14:$E$217,$O878,AW$14:AW$217)*(1+Costs_Lower)))*'Discount Factors'!AW$11</f>
        <v>0</v>
      </c>
      <c r="AX878" s="161">
        <f>((SUMIF($E$14:$E$217,$O878,AX$14:AX$217)*(1+Costs_Lower)))*'Discount Factors'!AX$11</f>
        <v>0</v>
      </c>
      <c r="AY878" s="161">
        <f>((SUMIF($E$14:$E$217,$O878,AY$14:AY$217)*(1+Costs_Lower)))*'Discount Factors'!AY$11</f>
        <v>0</v>
      </c>
      <c r="AZ878" s="161">
        <f>((SUMIF($E$14:$E$217,$O878,AZ$14:AZ$217)*(1+Costs_Lower)))*'Discount Factors'!AZ$11</f>
        <v>0</v>
      </c>
      <c r="BA878" s="161">
        <f>((SUMIF($E$14:$E$217,$O878,BA$14:BA$217)*(1+Costs_Lower)))*'Discount Factors'!BA$11</f>
        <v>0</v>
      </c>
      <c r="BB878" s="161">
        <f>((SUMIF($E$14:$E$217,$O878,BB$14:BB$217)*(1+Costs_Lower)))*'Discount Factors'!BB$11</f>
        <v>0</v>
      </c>
      <c r="BC878" s="161">
        <f>((SUMIF($E$14:$E$217,$O878,BC$14:BC$217)*(1+Costs_Lower)))*'Discount Factors'!BC$11</f>
        <v>0</v>
      </c>
      <c r="BD878" s="161">
        <f>((SUMIF($E$14:$E$217,$O878,BD$14:BD$217)*(1+Costs_Lower)))*'Discount Factors'!BD$11</f>
        <v>0</v>
      </c>
      <c r="BE878" s="161">
        <f>((SUMIF($E$14:$E$217,$O878,BE$14:BE$217)*(1+Costs_Lower)))*'Discount Factors'!BE$11</f>
        <v>0</v>
      </c>
      <c r="BF878" s="161">
        <f>((SUMIF($E$14:$E$217,$O878,BF$14:BF$217)*(1+Costs_Lower)))*'Discount Factors'!BF$11</f>
        <v>0</v>
      </c>
      <c r="BG878" s="161">
        <f>((SUMIF($E$14:$E$217,$O878,BG$14:BG$217)*(1+Costs_Lower)))*'Discount Factors'!BG$11</f>
        <v>0</v>
      </c>
      <c r="BH878" s="161">
        <f>((SUMIF($E$14:$E$217,$O878,BH$14:BH$217)*(1+Costs_Lower)))*'Discount Factors'!BH$11</f>
        <v>0</v>
      </c>
      <c r="BI878" s="161">
        <f>((SUMIF($E$14:$E$217,$O878,BI$14:BI$217)*(1+Costs_Lower)))*'Discount Factors'!BI$11</f>
        <v>0</v>
      </c>
      <c r="BJ878" s="161">
        <f>((SUMIF($E$14:$E$217,$O878,BJ$14:BJ$217)*(1+Costs_Lower)))*'Discount Factors'!BJ$11</f>
        <v>0</v>
      </c>
      <c r="BK878" s="161">
        <f>((SUMIF($E$14:$E$217,$O878,BK$14:BK$217)*(1+Costs_Lower)))*'Discount Factors'!BK$11</f>
        <v>0</v>
      </c>
      <c r="BL878" s="161">
        <f>((SUMIF($E$14:$E$217,$O878,BL$14:BL$217)*(1+Costs_Lower)))*'Discount Factors'!BL$11</f>
        <v>0</v>
      </c>
      <c r="BM878" s="161">
        <f>((SUMIF($E$14:$E$217,$O878,BM$14:BM$217)*(1+Costs_Lower)))*'Discount Factors'!BM$11</f>
        <v>0</v>
      </c>
      <c r="BN878" s="161">
        <f>((SUMIF($E$14:$E$217,$O878,BN$14:BN$217)*(1+Costs_Lower)))*'Discount Factors'!BN$11</f>
        <v>0</v>
      </c>
      <c r="BO878" s="161">
        <f>((SUMIF($E$14:$E$217,$O878,BO$14:BO$217)*(1+Costs_Lower)))*'Discount Factors'!BO$11</f>
        <v>0</v>
      </c>
      <c r="BP878" s="161">
        <f>((SUMIF($E$14:$E$217,$O878,BP$14:BP$217)*(1+Costs_Lower)))*'Discount Factors'!BP$11</f>
        <v>0</v>
      </c>
      <c r="BQ878" s="161">
        <f>((SUMIF($E$14:$E$217,$O878,BQ$14:BQ$217)*(1+Costs_Lower)))*'Discount Factors'!BQ$11</f>
        <v>0</v>
      </c>
      <c r="BR878" s="161">
        <f>((SUMIF($E$14:$E$217,$O878,BR$14:BR$217)*(1+Costs_Lower)))*'Discount Factors'!BR$11</f>
        <v>0</v>
      </c>
      <c r="BS878" s="161">
        <f>((SUMIF($E$14:$E$217,$O878,BS$14:BS$217)*(1+Costs_Lower)))*'Discount Factors'!BS$11</f>
        <v>0</v>
      </c>
      <c r="BT878" s="161">
        <f>((SUMIF($E$14:$E$217,$O878,BT$14:BT$217)*(1+Costs_Lower)))*'Discount Factors'!BT$11</f>
        <v>0</v>
      </c>
      <c r="BU878" s="161">
        <f>((SUMIF($E$14:$E$217,$O878,BU$14:BU$217)*(1+Costs_Lower)))*'Discount Factors'!BU$11</f>
        <v>0</v>
      </c>
      <c r="BV878" s="161">
        <f>((SUMIF($E$14:$E$217,$O878,BV$14:BV$217)*(1+Costs_Lower)))*'Discount Factors'!BV$11</f>
        <v>0</v>
      </c>
      <c r="BW878" s="161">
        <f>((SUMIF($E$14:$E$217,$O878,BW$14:BW$217)*(1+Costs_Lower)))*'Discount Factors'!BW$11</f>
        <v>0</v>
      </c>
      <c r="BX878" s="161">
        <f>((SUMIF($E$14:$E$217,$O878,BX$14:BX$217)*(1+Costs_Lower)))*'Discount Factors'!BX$11</f>
        <v>0</v>
      </c>
      <c r="BY878" s="161">
        <f>((SUMIF($E$14:$E$217,$O878,BY$14:BY$217)*(1+Costs_Lower)))*'Discount Factors'!BY$11</f>
        <v>0</v>
      </c>
      <c r="BZ878" s="161">
        <f>((SUMIF($E$14:$E$217,$O878,BZ$14:BZ$217)*(1+Costs_Lower)))*'Discount Factors'!BZ$11</f>
        <v>0</v>
      </c>
      <c r="CA878" s="161">
        <f>((SUMIF($E$14:$E$217,$O878,CA$14:CA$217)*(1+Costs_Lower)))*'Discount Factors'!CA$11</f>
        <v>0</v>
      </c>
      <c r="CB878" s="161">
        <f>((SUMIF($E$14:$E$217,$O878,CB$14:CB$217)*(1+Costs_Lower)))*'Discount Factors'!CB$11</f>
        <v>0</v>
      </c>
      <c r="CC878" s="161">
        <f>((SUMIF($E$14:$E$217,$O878,CC$14:CC$217)*(1+Costs_Lower)))*'Discount Factors'!CC$11</f>
        <v>0</v>
      </c>
      <c r="CD878" s="161">
        <f>((SUMIF($E$14:$E$217,$O878,CD$14:CD$217)*(1+Costs_Lower)))*'Discount Factors'!CD$11</f>
        <v>0</v>
      </c>
      <c r="CE878" s="161">
        <f>((SUMIF($E$14:$E$217,$O878,CE$14:CE$217)*(1+Costs_Lower)))*'Discount Factors'!CE$11</f>
        <v>0</v>
      </c>
      <c r="CF878" s="161">
        <f>((SUMIF($E$14:$E$217,$O878,CF$14:CF$217)*(1+Costs_Lower)))*'Discount Factors'!CF$11</f>
        <v>0</v>
      </c>
      <c r="CG878" s="161">
        <f>((SUMIF($E$14:$E$217,$O878,CG$14:CG$217)*(1+Costs_Lower)))*'Discount Factors'!CG$11</f>
        <v>0</v>
      </c>
      <c r="CH878" s="161">
        <f>((SUMIF($E$14:$E$217,$O878,CH$14:CH$217)*(1+Costs_Lower)))*'Discount Factors'!CH$11</f>
        <v>0</v>
      </c>
      <c r="CI878" s="161">
        <f>((SUMIF($E$14:$E$217,$O878,CI$14:CI$217)*(1+Costs_Lower)))*'Discount Factors'!CI$11</f>
        <v>0</v>
      </c>
      <c r="CJ878" s="161">
        <f>((SUMIF($E$14:$E$217,$O878,CJ$14:CJ$217)*(1+Costs_Lower)))*'Discount Factors'!CJ$11</f>
        <v>0</v>
      </c>
      <c r="CK878" s="161">
        <f>((SUMIF($E$14:$E$217,$O878,CK$14:CK$217)*(1+Costs_Lower)))*'Discount Factors'!CK$11</f>
        <v>0</v>
      </c>
      <c r="CL878" s="161">
        <f>((SUMIF($E$14:$E$217,$O878,CL$14:CL$217)*(1+Costs_Lower)))*'Discount Factors'!CL$11</f>
        <v>0</v>
      </c>
      <c r="CM878" s="161">
        <f>((SUMIF($E$14:$E$217,$O878,CM$14:CM$217)*(1+Costs_Lower)))*'Discount Factors'!CM$11</f>
        <v>0</v>
      </c>
      <c r="CN878" s="161">
        <f>((SUMIF($E$14:$E$217,$O878,CN$14:CN$217)*(1+Costs_Lower)))*'Discount Factors'!CN$11</f>
        <v>0</v>
      </c>
      <c r="CO878" s="161">
        <f>((SUMIF($E$14:$E$217,$O878,CO$14:CO$217)*(1+Costs_Lower)))*'Discount Factors'!CO$11</f>
        <v>0</v>
      </c>
      <c r="CP878" s="161">
        <f>((SUMIF($E$14:$E$217,$O878,CP$14:CP$217)*(1+Costs_Lower)))*'Discount Factors'!CP$11</f>
        <v>0</v>
      </c>
    </row>
    <row r="879" spans="1:94" x14ac:dyDescent="0.3">
      <c r="P879" s="161"/>
      <c r="Q879" s="161"/>
      <c r="R879" s="161"/>
      <c r="S879" s="161"/>
      <c r="T879" s="161"/>
      <c r="U879" s="161"/>
      <c r="V879" s="161"/>
      <c r="W879" s="161"/>
      <c r="X879" s="161"/>
      <c r="Y879" s="161"/>
      <c r="Z879" s="161"/>
      <c r="AA879" s="161"/>
      <c r="AB879" s="161"/>
      <c r="AC879" s="161"/>
      <c r="AD879" s="161"/>
      <c r="AE879" s="161"/>
      <c r="AF879" s="161"/>
      <c r="AG879" s="161"/>
      <c r="AH879" s="161"/>
      <c r="AI879" s="161"/>
      <c r="AJ879" s="161"/>
      <c r="AK879" s="161"/>
      <c r="AL879" s="161"/>
      <c r="AM879" s="161"/>
      <c r="AN879" s="161"/>
      <c r="AO879" s="161"/>
      <c r="AP879" s="161"/>
      <c r="AQ879" s="161"/>
      <c r="AR879" s="161"/>
      <c r="AS879" s="161"/>
      <c r="AT879" s="161"/>
      <c r="AU879" s="161"/>
      <c r="AV879" s="161"/>
      <c r="AW879" s="161"/>
      <c r="AX879" s="161"/>
      <c r="AY879" s="161"/>
      <c r="AZ879" s="161"/>
      <c r="BA879" s="161"/>
      <c r="BB879" s="161"/>
      <c r="BC879" s="161"/>
      <c r="BD879" s="161"/>
      <c r="BE879" s="161"/>
      <c r="BF879" s="161"/>
      <c r="BG879" s="161"/>
      <c r="BH879" s="161"/>
      <c r="BI879" s="161"/>
      <c r="BJ879" s="161"/>
      <c r="BK879" s="161"/>
      <c r="BL879" s="161"/>
      <c r="BM879" s="161"/>
      <c r="BN879" s="161"/>
      <c r="BO879" s="161"/>
      <c r="BP879" s="161"/>
      <c r="BQ879" s="161"/>
      <c r="BR879" s="161"/>
      <c r="BS879" s="161"/>
      <c r="BT879" s="161"/>
      <c r="BU879" s="161"/>
      <c r="BV879" s="161"/>
      <c r="BW879" s="161"/>
      <c r="BX879" s="161"/>
      <c r="BY879" s="161"/>
      <c r="BZ879" s="161"/>
      <c r="CA879" s="161"/>
      <c r="CB879" s="161"/>
      <c r="CC879" s="161"/>
      <c r="CD879" s="161"/>
      <c r="CE879" s="161"/>
      <c r="CF879" s="161"/>
      <c r="CG879" s="161"/>
      <c r="CH879" s="161"/>
      <c r="CI879" s="161"/>
      <c r="CJ879" s="161"/>
      <c r="CK879" s="161"/>
      <c r="CL879" s="161"/>
      <c r="CM879" s="161"/>
      <c r="CN879" s="161"/>
      <c r="CO879" s="161"/>
      <c r="CP879" s="161"/>
    </row>
    <row r="880" spans="1:94" x14ac:dyDescent="0.3">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1"/>
      <c r="AL880" s="161"/>
      <c r="AM880" s="161"/>
      <c r="AN880" s="161"/>
      <c r="AO880" s="161"/>
      <c r="AP880" s="161"/>
      <c r="AQ880" s="161"/>
      <c r="AR880" s="161"/>
      <c r="AS880" s="161"/>
      <c r="AT880" s="161"/>
      <c r="AU880" s="161"/>
      <c r="AV880" s="161"/>
      <c r="AW880" s="161"/>
      <c r="AX880" s="161"/>
      <c r="AY880" s="161"/>
      <c r="AZ880" s="161"/>
      <c r="BA880" s="161"/>
      <c r="BB880" s="161"/>
      <c r="BC880" s="161"/>
      <c r="BD880" s="161"/>
      <c r="BE880" s="161"/>
      <c r="BF880" s="161"/>
      <c r="BG880" s="161"/>
      <c r="BH880" s="161"/>
      <c r="BI880" s="161"/>
      <c r="BJ880" s="161"/>
      <c r="BK880" s="161"/>
      <c r="BL880" s="161"/>
      <c r="BM880" s="161"/>
      <c r="BN880" s="161"/>
      <c r="BO880" s="161"/>
      <c r="BP880" s="161"/>
      <c r="BQ880" s="161"/>
      <c r="BR880" s="161"/>
      <c r="BS880" s="161"/>
      <c r="BT880" s="161"/>
      <c r="BU880" s="161"/>
      <c r="BV880" s="161"/>
      <c r="BW880" s="161"/>
      <c r="BX880" s="161"/>
      <c r="BY880" s="161"/>
      <c r="BZ880" s="161"/>
      <c r="CA880" s="161"/>
      <c r="CB880" s="161"/>
      <c r="CC880" s="161"/>
      <c r="CD880" s="161"/>
      <c r="CE880" s="161"/>
      <c r="CF880" s="161"/>
      <c r="CG880" s="161"/>
      <c r="CH880" s="161"/>
      <c r="CI880" s="161"/>
      <c r="CJ880" s="161"/>
      <c r="CK880" s="161"/>
      <c r="CL880" s="161"/>
      <c r="CM880" s="161"/>
      <c r="CN880" s="161"/>
      <c r="CO880" s="161"/>
      <c r="CP880" s="161"/>
    </row>
    <row r="881" spans="15:94" x14ac:dyDescent="0.3">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1"/>
      <c r="AL881" s="161"/>
      <c r="AM881" s="161"/>
      <c r="AN881" s="161"/>
      <c r="AO881" s="161"/>
      <c r="AP881" s="161"/>
      <c r="AQ881" s="161"/>
      <c r="AR881" s="161"/>
      <c r="AS881" s="161"/>
      <c r="AT881" s="161"/>
      <c r="AU881" s="161"/>
      <c r="AV881" s="161"/>
      <c r="AW881" s="161"/>
      <c r="AX881" s="161"/>
      <c r="AY881" s="161"/>
      <c r="AZ881" s="161"/>
      <c r="BA881" s="161"/>
      <c r="BB881" s="161"/>
      <c r="BC881" s="161"/>
      <c r="BD881" s="161"/>
      <c r="BE881" s="161"/>
      <c r="BF881" s="161"/>
      <c r="BG881" s="161"/>
      <c r="BH881" s="161"/>
      <c r="BI881" s="161"/>
      <c r="BJ881" s="161"/>
      <c r="BK881" s="161"/>
      <c r="BL881" s="161"/>
      <c r="BM881" s="161"/>
      <c r="BN881" s="161"/>
      <c r="BO881" s="161"/>
      <c r="BP881" s="161"/>
      <c r="BQ881" s="161"/>
      <c r="BR881" s="161"/>
      <c r="BS881" s="161"/>
      <c r="BT881" s="161"/>
      <c r="BU881" s="161"/>
      <c r="BV881" s="161"/>
      <c r="BW881" s="161"/>
      <c r="BX881" s="161"/>
      <c r="BY881" s="161"/>
      <c r="BZ881" s="161"/>
      <c r="CA881" s="161"/>
      <c r="CB881" s="161"/>
      <c r="CC881" s="161"/>
      <c r="CD881" s="161"/>
      <c r="CE881" s="161"/>
      <c r="CF881" s="161"/>
      <c r="CG881" s="161"/>
      <c r="CH881" s="161"/>
      <c r="CI881" s="161"/>
      <c r="CJ881" s="161"/>
      <c r="CK881" s="161"/>
      <c r="CL881" s="161"/>
      <c r="CM881" s="161"/>
      <c r="CN881" s="161"/>
      <c r="CO881" s="161"/>
      <c r="CP881" s="161"/>
    </row>
    <row r="882" spans="15:94" x14ac:dyDescent="0.3">
      <c r="O882" s="2" t="str">
        <f>Lists!$B$5</f>
        <v>Option 1</v>
      </c>
      <c r="P882" s="161">
        <f>(((SUMIF($E$14:$E$217,$O882,P$14:P$217)*(1+Costs_Lower)))*'Discount Factors'!P$11)-P$878</f>
        <v>0</v>
      </c>
      <c r="Q882" s="161">
        <f>(((SUMIF($E$14:$E$217,$O882,Q$14:Q$217)*(1+Costs_Lower)))*'Discount Factors'!Q$11)-Q$878</f>
        <v>0</v>
      </c>
      <c r="R882" s="161">
        <f>(((SUMIF($E$14:$E$217,$O882,R$14:R$217)*(1+Costs_Lower)))*'Discount Factors'!R$11)-R$878</f>
        <v>0</v>
      </c>
      <c r="S882" s="161">
        <f>(((SUMIF($E$14:$E$217,$O882,S$14:S$217)*(1+Costs_Lower)))*'Discount Factors'!S$11)-S$878</f>
        <v>0</v>
      </c>
      <c r="T882" s="161">
        <f>(((SUMIF($E$14:$E$217,$O882,T$14:T$217)*(1+Costs_Lower)))*'Discount Factors'!T$11)-T$878</f>
        <v>0</v>
      </c>
      <c r="U882" s="161">
        <f>(((SUMIF($E$14:$E$217,$O882,U$14:U$217)*(1+Costs_Lower)))*'Discount Factors'!U$11)-U$878</f>
        <v>0</v>
      </c>
      <c r="V882" s="161">
        <f>(((SUMIF($E$14:$E$217,$O882,V$14:V$217)*(1+Costs_Lower)))*'Discount Factors'!V$11)-V$878</f>
        <v>0</v>
      </c>
      <c r="W882" s="161">
        <f>(((SUMIF($E$14:$E$217,$O882,W$14:W$217)*(1+Costs_Lower)))*'Discount Factors'!W$11)-W$878</f>
        <v>0</v>
      </c>
      <c r="X882" s="161">
        <f>(((SUMIF($E$14:$E$217,$O882,X$14:X$217)*(1+Costs_Lower)))*'Discount Factors'!X$11)-X$878</f>
        <v>0</v>
      </c>
      <c r="Y882" s="161">
        <f>(((SUMIF($E$14:$E$217,$O882,Y$14:Y$217)*(1+Costs_Lower)))*'Discount Factors'!Y$11)-Y$878</f>
        <v>0</v>
      </c>
      <c r="Z882" s="161">
        <f>(((SUMIF($E$14:$E$217,$O882,Z$14:Z$217)*(1+Costs_Lower)))*'Discount Factors'!Z$11)-Z$878</f>
        <v>0</v>
      </c>
      <c r="AA882" s="161">
        <f>(((SUMIF($E$14:$E$217,$O882,AA$14:AA$217)*(1+Costs_Lower)))*'Discount Factors'!AA$11)-AA$878</f>
        <v>0</v>
      </c>
      <c r="AB882" s="161">
        <f>(((SUMIF($E$14:$E$217,$O882,AB$14:AB$217)*(1+Costs_Lower)))*'Discount Factors'!AB$11)-AB$878</f>
        <v>0</v>
      </c>
      <c r="AC882" s="161">
        <f>(((SUMIF($E$14:$E$217,$O882,AC$14:AC$217)*(1+Costs_Lower)))*'Discount Factors'!AC$11)-AC$878</f>
        <v>0</v>
      </c>
      <c r="AD882" s="161">
        <f>(((SUMIF($E$14:$E$217,$O882,AD$14:AD$217)*(1+Costs_Lower)))*'Discount Factors'!AD$11)-AD$878</f>
        <v>0</v>
      </c>
      <c r="AE882" s="161">
        <f>(((SUMIF($E$14:$E$217,$O882,AE$14:AE$217)*(1+Costs_Lower)))*'Discount Factors'!AE$11)-AE$878</f>
        <v>0</v>
      </c>
      <c r="AF882" s="161">
        <f>(((SUMIF($E$14:$E$217,$O882,AF$14:AF$217)*(1+Costs_Lower)))*'Discount Factors'!AF$11)-AF$878</f>
        <v>0</v>
      </c>
      <c r="AG882" s="161">
        <f>(((SUMIF($E$14:$E$217,$O882,AG$14:AG$217)*(1+Costs_Lower)))*'Discount Factors'!AG$11)-AG$878</f>
        <v>0</v>
      </c>
      <c r="AH882" s="161">
        <f>(((SUMIF($E$14:$E$217,$O882,AH$14:AH$217)*(1+Costs_Lower)))*'Discount Factors'!AH$11)-AH$878</f>
        <v>0</v>
      </c>
      <c r="AI882" s="161">
        <f>(((SUMIF($E$14:$E$217,$O882,AI$14:AI$217)*(1+Costs_Lower)))*'Discount Factors'!AI$11)-AI$878</f>
        <v>0</v>
      </c>
      <c r="AJ882" s="161">
        <f>(((SUMIF($E$14:$E$217,$O882,AJ$14:AJ$217)*(1+Costs_Lower)))*'Discount Factors'!AJ$11)-AJ$878</f>
        <v>0</v>
      </c>
      <c r="AK882" s="161">
        <f>(((SUMIF($E$14:$E$217,$O882,AK$14:AK$217)*(1+Costs_Lower)))*'Discount Factors'!AK$11)-AK$878</f>
        <v>0</v>
      </c>
      <c r="AL882" s="161">
        <f>(((SUMIF($E$14:$E$217,$O882,AL$14:AL$217)*(1+Costs_Lower)))*'Discount Factors'!AL$11)-AL$878</f>
        <v>0</v>
      </c>
      <c r="AM882" s="161">
        <f>(((SUMIF($E$14:$E$217,$O882,AM$14:AM$217)*(1+Costs_Lower)))*'Discount Factors'!AM$11)-AM$878</f>
        <v>0</v>
      </c>
      <c r="AN882" s="161">
        <f>(((SUMIF($E$14:$E$217,$O882,AN$14:AN$217)*(1+Costs_Lower)))*'Discount Factors'!AN$11)-AN$878</f>
        <v>0</v>
      </c>
      <c r="AO882" s="161">
        <f>(((SUMIF($E$14:$E$217,$O882,AO$14:AO$217)*(1+Costs_Lower)))*'Discount Factors'!AO$11)-AO$878</f>
        <v>0</v>
      </c>
      <c r="AP882" s="161">
        <f>(((SUMIF($E$14:$E$217,$O882,AP$14:AP$217)*(1+Costs_Lower)))*'Discount Factors'!AP$11)-AP$878</f>
        <v>0</v>
      </c>
      <c r="AQ882" s="161">
        <f>(((SUMIF($E$14:$E$217,$O882,AQ$14:AQ$217)*(1+Costs_Lower)))*'Discount Factors'!AQ$11)-AQ$878</f>
        <v>0</v>
      </c>
      <c r="AR882" s="161">
        <f>(((SUMIF($E$14:$E$217,$O882,AR$14:AR$217)*(1+Costs_Lower)))*'Discount Factors'!AR$11)-AR$878</f>
        <v>0</v>
      </c>
      <c r="AS882" s="161">
        <f>(((SUMIF($E$14:$E$217,$O882,AS$14:AS$217)*(1+Costs_Lower)))*'Discount Factors'!AS$11)-AS$878</f>
        <v>0</v>
      </c>
      <c r="AT882" s="161">
        <f>(((SUMIF($E$14:$E$217,$O882,AT$14:AT$217)*(1+Costs_Lower)))*'Discount Factors'!AT$11)-AT$878</f>
        <v>0</v>
      </c>
      <c r="AU882" s="161">
        <f>(((SUMIF($E$14:$E$217,$O882,AU$14:AU$217)*(1+Costs_Lower)))*'Discount Factors'!AU$11)-AU$878</f>
        <v>0</v>
      </c>
      <c r="AV882" s="161">
        <f>(((SUMIF($E$14:$E$217,$O882,AV$14:AV$217)*(1+Costs_Lower)))*'Discount Factors'!AV$11)-AV$878</f>
        <v>0</v>
      </c>
      <c r="AW882" s="161">
        <f>(((SUMIF($E$14:$E$217,$O882,AW$14:AW$217)*(1+Costs_Lower)))*'Discount Factors'!AW$11)-AW$878</f>
        <v>0</v>
      </c>
      <c r="AX882" s="161">
        <f>(((SUMIF($E$14:$E$217,$O882,AX$14:AX$217)*(1+Costs_Lower)))*'Discount Factors'!AX$11)-AX$878</f>
        <v>0</v>
      </c>
      <c r="AY882" s="161">
        <f>(((SUMIF($E$14:$E$217,$O882,AY$14:AY$217)*(1+Costs_Lower)))*'Discount Factors'!AY$11)-AY$878</f>
        <v>0</v>
      </c>
      <c r="AZ882" s="161">
        <f>(((SUMIF($E$14:$E$217,$O882,AZ$14:AZ$217)*(1+Costs_Lower)))*'Discount Factors'!AZ$11)-AZ$878</f>
        <v>0</v>
      </c>
      <c r="BA882" s="161">
        <f>(((SUMIF($E$14:$E$217,$O882,BA$14:BA$217)*(1+Costs_Lower)))*'Discount Factors'!BA$11)-BA$878</f>
        <v>0</v>
      </c>
      <c r="BB882" s="161">
        <f>(((SUMIF($E$14:$E$217,$O882,BB$14:BB$217)*(1+Costs_Lower)))*'Discount Factors'!BB$11)-BB$878</f>
        <v>0</v>
      </c>
      <c r="BC882" s="161">
        <f>(((SUMIF($E$14:$E$217,$O882,BC$14:BC$217)*(1+Costs_Lower)))*'Discount Factors'!BC$11)-BC$878</f>
        <v>0</v>
      </c>
      <c r="BD882" s="161">
        <f>(((SUMIF($E$14:$E$217,$O882,BD$14:BD$217)*(1+Costs_Lower)))*'Discount Factors'!BD$11)-BD$878</f>
        <v>0</v>
      </c>
      <c r="BE882" s="161">
        <f>(((SUMIF($E$14:$E$217,$O882,BE$14:BE$217)*(1+Costs_Lower)))*'Discount Factors'!BE$11)-BE$878</f>
        <v>0</v>
      </c>
      <c r="BF882" s="161">
        <f>(((SUMIF($E$14:$E$217,$O882,BF$14:BF$217)*(1+Costs_Lower)))*'Discount Factors'!BF$11)-BF$878</f>
        <v>0</v>
      </c>
      <c r="BG882" s="161">
        <f>(((SUMIF($E$14:$E$217,$O882,BG$14:BG$217)*(1+Costs_Lower)))*'Discount Factors'!BG$11)-BG$878</f>
        <v>0</v>
      </c>
      <c r="BH882" s="161">
        <f>(((SUMIF($E$14:$E$217,$O882,BH$14:BH$217)*(1+Costs_Lower)))*'Discount Factors'!BH$11)-BH$878</f>
        <v>0</v>
      </c>
      <c r="BI882" s="161">
        <f>(((SUMIF($E$14:$E$217,$O882,BI$14:BI$217)*(1+Costs_Lower)))*'Discount Factors'!BI$11)-BI$878</f>
        <v>0</v>
      </c>
      <c r="BJ882" s="161">
        <f>(((SUMIF($E$14:$E$217,$O882,BJ$14:BJ$217)*(1+Costs_Lower)))*'Discount Factors'!BJ$11)-BJ$878</f>
        <v>0</v>
      </c>
      <c r="BK882" s="161">
        <f>(((SUMIF($E$14:$E$217,$O882,BK$14:BK$217)*(1+Costs_Lower)))*'Discount Factors'!BK$11)-BK$878</f>
        <v>0</v>
      </c>
      <c r="BL882" s="161">
        <f>(((SUMIF($E$14:$E$217,$O882,BL$14:BL$217)*(1+Costs_Lower)))*'Discount Factors'!BL$11)-BL$878</f>
        <v>0</v>
      </c>
      <c r="BM882" s="161">
        <f>(((SUMIF($E$14:$E$217,$O882,BM$14:BM$217)*(1+Costs_Lower)))*'Discount Factors'!BM$11)-BM$878</f>
        <v>0</v>
      </c>
      <c r="BN882" s="161">
        <f>(((SUMIF($E$14:$E$217,$O882,BN$14:BN$217)*(1+Costs_Lower)))*'Discount Factors'!BN$11)-BN$878</f>
        <v>0</v>
      </c>
      <c r="BO882" s="161">
        <f>(((SUMIF($E$14:$E$217,$O882,BO$14:BO$217)*(1+Costs_Lower)))*'Discount Factors'!BO$11)-BO$878</f>
        <v>0</v>
      </c>
      <c r="BP882" s="161">
        <f>(((SUMIF($E$14:$E$217,$O882,BP$14:BP$217)*(1+Costs_Lower)))*'Discount Factors'!BP$11)-BP$878</f>
        <v>0</v>
      </c>
      <c r="BQ882" s="161">
        <f>(((SUMIF($E$14:$E$217,$O882,BQ$14:BQ$217)*(1+Costs_Lower)))*'Discount Factors'!BQ$11)-BQ$878</f>
        <v>0</v>
      </c>
      <c r="BR882" s="161">
        <f>(((SUMIF($E$14:$E$217,$O882,BR$14:BR$217)*(1+Costs_Lower)))*'Discount Factors'!BR$11)-BR$878</f>
        <v>0</v>
      </c>
      <c r="BS882" s="161">
        <f>(((SUMIF($E$14:$E$217,$O882,BS$14:BS$217)*(1+Costs_Lower)))*'Discount Factors'!BS$11)-BS$878</f>
        <v>0</v>
      </c>
      <c r="BT882" s="161">
        <f>(((SUMIF($E$14:$E$217,$O882,BT$14:BT$217)*(1+Costs_Lower)))*'Discount Factors'!BT$11)-BT$878</f>
        <v>0</v>
      </c>
      <c r="BU882" s="161">
        <f>(((SUMIF($E$14:$E$217,$O882,BU$14:BU$217)*(1+Costs_Lower)))*'Discount Factors'!BU$11)-BU$878</f>
        <v>0</v>
      </c>
      <c r="BV882" s="161">
        <f>(((SUMIF($E$14:$E$217,$O882,BV$14:BV$217)*(1+Costs_Lower)))*'Discount Factors'!BV$11)-BV$878</f>
        <v>0</v>
      </c>
      <c r="BW882" s="161">
        <f>(((SUMIF($E$14:$E$217,$O882,BW$14:BW$217)*(1+Costs_Lower)))*'Discount Factors'!BW$11)-BW$878</f>
        <v>0</v>
      </c>
      <c r="BX882" s="161">
        <f>(((SUMIF($E$14:$E$217,$O882,BX$14:BX$217)*(1+Costs_Lower)))*'Discount Factors'!BX$11)-BX$878</f>
        <v>0</v>
      </c>
      <c r="BY882" s="161">
        <f>(((SUMIF($E$14:$E$217,$O882,BY$14:BY$217)*(1+Costs_Lower)))*'Discount Factors'!BY$11)-BY$878</f>
        <v>0</v>
      </c>
      <c r="BZ882" s="161">
        <f>(((SUMIF($E$14:$E$217,$O882,BZ$14:BZ$217)*(1+Costs_Lower)))*'Discount Factors'!BZ$11)-BZ$878</f>
        <v>0</v>
      </c>
      <c r="CA882" s="161">
        <f>(((SUMIF($E$14:$E$217,$O882,CA$14:CA$217)*(1+Costs_Lower)))*'Discount Factors'!CA$11)-CA$878</f>
        <v>0</v>
      </c>
      <c r="CB882" s="161">
        <f>(((SUMIF($E$14:$E$217,$O882,CB$14:CB$217)*(1+Costs_Lower)))*'Discount Factors'!CB$11)-CB$878</f>
        <v>0</v>
      </c>
      <c r="CC882" s="161">
        <f>(((SUMIF($E$14:$E$217,$O882,CC$14:CC$217)*(1+Costs_Lower)))*'Discount Factors'!CC$11)-CC$878</f>
        <v>0</v>
      </c>
      <c r="CD882" s="161">
        <f>(((SUMIF($E$14:$E$217,$O882,CD$14:CD$217)*(1+Costs_Lower)))*'Discount Factors'!CD$11)-CD$878</f>
        <v>0</v>
      </c>
      <c r="CE882" s="161">
        <f>(((SUMIF($E$14:$E$217,$O882,CE$14:CE$217)*(1+Costs_Lower)))*'Discount Factors'!CE$11)-CE$878</f>
        <v>0</v>
      </c>
      <c r="CF882" s="161">
        <f>(((SUMIF($E$14:$E$217,$O882,CF$14:CF$217)*(1+Costs_Lower)))*'Discount Factors'!CF$11)-CF$878</f>
        <v>0</v>
      </c>
      <c r="CG882" s="161">
        <f>(((SUMIF($E$14:$E$217,$O882,CG$14:CG$217)*(1+Costs_Lower)))*'Discount Factors'!CG$11)-CG$878</f>
        <v>0</v>
      </c>
      <c r="CH882" s="161">
        <f>(((SUMIF($E$14:$E$217,$O882,CH$14:CH$217)*(1+Costs_Lower)))*'Discount Factors'!CH$11)-CH$878</f>
        <v>0</v>
      </c>
      <c r="CI882" s="161">
        <f>(((SUMIF($E$14:$E$217,$O882,CI$14:CI$217)*(1+Costs_Lower)))*'Discount Factors'!CI$11)-CI$878</f>
        <v>0</v>
      </c>
      <c r="CJ882" s="161">
        <f>(((SUMIF($E$14:$E$217,$O882,CJ$14:CJ$217)*(1+Costs_Lower)))*'Discount Factors'!CJ$11)-CJ$878</f>
        <v>0</v>
      </c>
      <c r="CK882" s="161">
        <f>(((SUMIF($E$14:$E$217,$O882,CK$14:CK$217)*(1+Costs_Lower)))*'Discount Factors'!CK$11)-CK$878</f>
        <v>0</v>
      </c>
      <c r="CL882" s="161">
        <f>(((SUMIF($E$14:$E$217,$O882,CL$14:CL$217)*(1+Costs_Lower)))*'Discount Factors'!CL$11)-CL$878</f>
        <v>0</v>
      </c>
      <c r="CM882" s="161">
        <f>(((SUMIF($E$14:$E$217,$O882,CM$14:CM$217)*(1+Costs_Lower)))*'Discount Factors'!CM$11)-CM$878</f>
        <v>0</v>
      </c>
      <c r="CN882" s="161">
        <f>(((SUMIF($E$14:$E$217,$O882,CN$14:CN$217)*(1+Costs_Lower)))*'Discount Factors'!CN$11)-CN$878</f>
        <v>0</v>
      </c>
      <c r="CO882" s="161">
        <f>(((SUMIF($E$14:$E$217,$O882,CO$14:CO$217)*(1+Costs_Lower)))*'Discount Factors'!CO$11)-CO$878</f>
        <v>0</v>
      </c>
      <c r="CP882" s="161">
        <f>(((SUMIF($E$14:$E$217,$O882,CP$14:CP$217)*(1+Costs_Lower)))*'Discount Factors'!CP$11)-CP$878</f>
        <v>0</v>
      </c>
    </row>
    <row r="883" spans="15:94" x14ac:dyDescent="0.3">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1"/>
      <c r="AL883" s="161"/>
      <c r="AM883" s="161"/>
      <c r="AN883" s="161"/>
      <c r="AO883" s="161"/>
      <c r="AP883" s="161"/>
      <c r="AQ883" s="161"/>
      <c r="AR883" s="161"/>
      <c r="AS883" s="161"/>
      <c r="AT883" s="161"/>
      <c r="AU883" s="161"/>
      <c r="AV883" s="161"/>
      <c r="AW883" s="161"/>
      <c r="AX883" s="161"/>
      <c r="AY883" s="161"/>
      <c r="AZ883" s="161"/>
      <c r="BA883" s="161"/>
      <c r="BB883" s="161"/>
      <c r="BC883" s="161"/>
      <c r="BD883" s="161"/>
      <c r="BE883" s="161"/>
      <c r="BF883" s="161"/>
      <c r="BG883" s="161"/>
      <c r="BH883" s="161"/>
      <c r="BI883" s="161"/>
      <c r="BJ883" s="161"/>
      <c r="BK883" s="161"/>
      <c r="BL883" s="161"/>
      <c r="BM883" s="161"/>
      <c r="BN883" s="161"/>
      <c r="BO883" s="161"/>
      <c r="BP883" s="161"/>
      <c r="BQ883" s="161"/>
      <c r="BR883" s="161"/>
      <c r="BS883" s="161"/>
      <c r="BT883" s="161"/>
      <c r="BU883" s="161"/>
      <c r="BV883" s="161"/>
      <c r="BW883" s="161"/>
      <c r="BX883" s="161"/>
      <c r="BY883" s="161"/>
      <c r="BZ883" s="161"/>
      <c r="CA883" s="161"/>
      <c r="CB883" s="161"/>
      <c r="CC883" s="161"/>
      <c r="CD883" s="161"/>
      <c r="CE883" s="161"/>
      <c r="CF883" s="161"/>
      <c r="CG883" s="161"/>
      <c r="CH883" s="161"/>
      <c r="CI883" s="161"/>
      <c r="CJ883" s="161"/>
      <c r="CK883" s="161"/>
      <c r="CL883" s="161"/>
      <c r="CM883" s="161"/>
      <c r="CN883" s="161"/>
      <c r="CO883" s="161"/>
      <c r="CP883" s="161"/>
    </row>
    <row r="884" spans="15:94" x14ac:dyDescent="0.3">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s="161"/>
      <c r="AS884" s="161"/>
      <c r="AT884" s="161"/>
      <c r="AU884" s="161"/>
      <c r="AV884" s="161"/>
      <c r="AW884" s="161"/>
      <c r="AX884" s="161"/>
      <c r="AY884" s="161"/>
      <c r="AZ884" s="161"/>
      <c r="BA884" s="161"/>
      <c r="BB884" s="161"/>
      <c r="BC884" s="161"/>
      <c r="BD884" s="161"/>
      <c r="BE884" s="161"/>
      <c r="BF884" s="161"/>
      <c r="BG884" s="161"/>
      <c r="BH884" s="161"/>
      <c r="BI884" s="161"/>
      <c r="BJ884" s="161"/>
      <c r="BK884" s="161"/>
      <c r="BL884" s="161"/>
      <c r="BM884" s="161"/>
      <c r="BN884" s="161"/>
      <c r="BO884" s="161"/>
      <c r="BP884" s="161"/>
      <c r="BQ884" s="161"/>
      <c r="BR884" s="161"/>
      <c r="BS884" s="161"/>
      <c r="BT884" s="161"/>
      <c r="BU884" s="161"/>
      <c r="BV884" s="161"/>
      <c r="BW884" s="161"/>
      <c r="BX884" s="161"/>
      <c r="BY884" s="161"/>
      <c r="BZ884" s="161"/>
      <c r="CA884" s="161"/>
      <c r="CB884" s="161"/>
      <c r="CC884" s="161"/>
      <c r="CD884" s="161"/>
      <c r="CE884" s="161"/>
      <c r="CF884" s="161"/>
      <c r="CG884" s="161"/>
      <c r="CH884" s="161"/>
      <c r="CI884" s="161"/>
      <c r="CJ884" s="161"/>
      <c r="CK884" s="161"/>
      <c r="CL884" s="161"/>
      <c r="CM884" s="161"/>
      <c r="CN884" s="161"/>
      <c r="CO884" s="161"/>
      <c r="CP884" s="161"/>
    </row>
    <row r="885" spans="15:94" x14ac:dyDescent="0.3">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s="161"/>
      <c r="AS885" s="161"/>
      <c r="AT885" s="161"/>
      <c r="AU885" s="161"/>
      <c r="AV885" s="161"/>
      <c r="AW885" s="161"/>
      <c r="AX885" s="161"/>
      <c r="AY885" s="161"/>
      <c r="AZ885" s="161"/>
      <c r="BA885" s="161"/>
      <c r="BB885" s="161"/>
      <c r="BC885" s="161"/>
      <c r="BD885" s="161"/>
      <c r="BE885" s="161"/>
      <c r="BF885" s="161"/>
      <c r="BG885" s="161"/>
      <c r="BH885" s="161"/>
      <c r="BI885" s="161"/>
      <c r="BJ885" s="161"/>
      <c r="BK885" s="161"/>
      <c r="BL885" s="161"/>
      <c r="BM885" s="161"/>
      <c r="BN885" s="161"/>
      <c r="BO885" s="161"/>
      <c r="BP885" s="161"/>
      <c r="BQ885" s="161"/>
      <c r="BR885" s="161"/>
      <c r="BS885" s="161"/>
      <c r="BT885" s="161"/>
      <c r="BU885" s="161"/>
      <c r="BV885" s="161"/>
      <c r="BW885" s="161"/>
      <c r="BX885" s="161"/>
      <c r="BY885" s="161"/>
      <c r="BZ885" s="161"/>
      <c r="CA885" s="161"/>
      <c r="CB885" s="161"/>
      <c r="CC885" s="161"/>
      <c r="CD885" s="161"/>
      <c r="CE885" s="161"/>
      <c r="CF885" s="161"/>
      <c r="CG885" s="161"/>
      <c r="CH885" s="161"/>
      <c r="CI885" s="161"/>
      <c r="CJ885" s="161"/>
      <c r="CK885" s="161"/>
      <c r="CL885" s="161"/>
      <c r="CM885" s="161"/>
      <c r="CN885" s="161"/>
      <c r="CO885" s="161"/>
      <c r="CP885" s="161"/>
    </row>
    <row r="886" spans="15:94" x14ac:dyDescent="0.3">
      <c r="O886" s="2" t="str">
        <f>Lists!$B$6</f>
        <v>Option 2</v>
      </c>
      <c r="P886" s="161">
        <f>(((SUMIF($E$14:$E$217,$O886,P$14:P$217)*(1+Costs_Lower)))*'Discount Factors'!P$11)-P$878</f>
        <v>0</v>
      </c>
      <c r="Q886" s="161">
        <f>(((SUMIF($E$14:$E$217,$O886,Q$14:Q$217)*(1+Costs_Lower)))*'Discount Factors'!Q$11)-Q$878</f>
        <v>0</v>
      </c>
      <c r="R886" s="161">
        <f>(((SUMIF($E$14:$E$217,$O886,R$14:R$217)*(1+Costs_Lower)))*'Discount Factors'!R$11)-R$878</f>
        <v>0</v>
      </c>
      <c r="S886" s="161">
        <f>(((SUMIF($E$14:$E$217,$O886,S$14:S$217)*(1+Costs_Lower)))*'Discount Factors'!S$11)-S$878</f>
        <v>0</v>
      </c>
      <c r="T886" s="161">
        <f>(((SUMIF($E$14:$E$217,$O886,T$14:T$217)*(1+Costs_Lower)))*'Discount Factors'!T$11)-T$878</f>
        <v>0</v>
      </c>
      <c r="U886" s="161">
        <f>(((SUMIF($E$14:$E$217,$O886,U$14:U$217)*(1+Costs_Lower)))*'Discount Factors'!U$11)-U$878</f>
        <v>0</v>
      </c>
      <c r="V886" s="161">
        <f>(((SUMIF($E$14:$E$217,$O886,V$14:V$217)*(1+Costs_Lower)))*'Discount Factors'!V$11)-V$878</f>
        <v>0</v>
      </c>
      <c r="W886" s="161">
        <f>(((SUMIF($E$14:$E$217,$O886,W$14:W$217)*(1+Costs_Lower)))*'Discount Factors'!W$11)-W$878</f>
        <v>0</v>
      </c>
      <c r="X886" s="161">
        <f>(((SUMIF($E$14:$E$217,$O886,X$14:X$217)*(1+Costs_Lower)))*'Discount Factors'!X$11)-X$878</f>
        <v>0</v>
      </c>
      <c r="Y886" s="161">
        <f>(((SUMIF($E$14:$E$217,$O886,Y$14:Y$217)*(1+Costs_Lower)))*'Discount Factors'!Y$11)-Y$878</f>
        <v>0</v>
      </c>
      <c r="Z886" s="161">
        <f>(((SUMIF($E$14:$E$217,$O886,Z$14:Z$217)*(1+Costs_Lower)))*'Discount Factors'!Z$11)-Z$878</f>
        <v>0</v>
      </c>
      <c r="AA886" s="161">
        <f>(((SUMIF($E$14:$E$217,$O886,AA$14:AA$217)*(1+Costs_Lower)))*'Discount Factors'!AA$11)-AA$878</f>
        <v>0</v>
      </c>
      <c r="AB886" s="161">
        <f>(((SUMIF($E$14:$E$217,$O886,AB$14:AB$217)*(1+Costs_Lower)))*'Discount Factors'!AB$11)-AB$878</f>
        <v>0</v>
      </c>
      <c r="AC886" s="161">
        <f>(((SUMIF($E$14:$E$217,$O886,AC$14:AC$217)*(1+Costs_Lower)))*'Discount Factors'!AC$11)-AC$878</f>
        <v>0</v>
      </c>
      <c r="AD886" s="161">
        <f>(((SUMIF($E$14:$E$217,$O886,AD$14:AD$217)*(1+Costs_Lower)))*'Discount Factors'!AD$11)-AD$878</f>
        <v>0</v>
      </c>
      <c r="AE886" s="161">
        <f>(((SUMIF($E$14:$E$217,$O886,AE$14:AE$217)*(1+Costs_Lower)))*'Discount Factors'!AE$11)-AE$878</f>
        <v>0</v>
      </c>
      <c r="AF886" s="161">
        <f>(((SUMIF($E$14:$E$217,$O886,AF$14:AF$217)*(1+Costs_Lower)))*'Discount Factors'!AF$11)-AF$878</f>
        <v>0</v>
      </c>
      <c r="AG886" s="161">
        <f>(((SUMIF($E$14:$E$217,$O886,AG$14:AG$217)*(1+Costs_Lower)))*'Discount Factors'!AG$11)-AG$878</f>
        <v>0</v>
      </c>
      <c r="AH886" s="161">
        <f>(((SUMIF($E$14:$E$217,$O886,AH$14:AH$217)*(1+Costs_Lower)))*'Discount Factors'!AH$11)-AH$878</f>
        <v>0</v>
      </c>
      <c r="AI886" s="161">
        <f>(((SUMIF($E$14:$E$217,$O886,AI$14:AI$217)*(1+Costs_Lower)))*'Discount Factors'!AI$11)-AI$878</f>
        <v>0</v>
      </c>
      <c r="AJ886" s="161">
        <f>(((SUMIF($E$14:$E$217,$O886,AJ$14:AJ$217)*(1+Costs_Lower)))*'Discount Factors'!AJ$11)-AJ$878</f>
        <v>0</v>
      </c>
      <c r="AK886" s="161">
        <f>(((SUMIF($E$14:$E$217,$O886,AK$14:AK$217)*(1+Costs_Lower)))*'Discount Factors'!AK$11)-AK$878</f>
        <v>0</v>
      </c>
      <c r="AL886" s="161">
        <f>(((SUMIF($E$14:$E$217,$O886,AL$14:AL$217)*(1+Costs_Lower)))*'Discount Factors'!AL$11)-AL$878</f>
        <v>0</v>
      </c>
      <c r="AM886" s="161">
        <f>(((SUMIF($E$14:$E$217,$O886,AM$14:AM$217)*(1+Costs_Lower)))*'Discount Factors'!AM$11)-AM$878</f>
        <v>0</v>
      </c>
      <c r="AN886" s="161">
        <f>(((SUMIF($E$14:$E$217,$O886,AN$14:AN$217)*(1+Costs_Lower)))*'Discount Factors'!AN$11)-AN$878</f>
        <v>0</v>
      </c>
      <c r="AO886" s="161">
        <f>(((SUMIF($E$14:$E$217,$O886,AO$14:AO$217)*(1+Costs_Lower)))*'Discount Factors'!AO$11)-AO$878</f>
        <v>0</v>
      </c>
      <c r="AP886" s="161">
        <f>(((SUMIF($E$14:$E$217,$O886,AP$14:AP$217)*(1+Costs_Lower)))*'Discount Factors'!AP$11)-AP$878</f>
        <v>0</v>
      </c>
      <c r="AQ886" s="161">
        <f>(((SUMIF($E$14:$E$217,$O886,AQ$14:AQ$217)*(1+Costs_Lower)))*'Discount Factors'!AQ$11)-AQ$878</f>
        <v>0</v>
      </c>
      <c r="AR886" s="161">
        <f>(((SUMIF($E$14:$E$217,$O886,AR$14:AR$217)*(1+Costs_Lower)))*'Discount Factors'!AR$11)-AR$878</f>
        <v>0</v>
      </c>
      <c r="AS886" s="161">
        <f>(((SUMIF($E$14:$E$217,$O886,AS$14:AS$217)*(1+Costs_Lower)))*'Discount Factors'!AS$11)-AS$878</f>
        <v>0</v>
      </c>
      <c r="AT886" s="161">
        <f>(((SUMIF($E$14:$E$217,$O886,AT$14:AT$217)*(1+Costs_Lower)))*'Discount Factors'!AT$11)-AT$878</f>
        <v>0</v>
      </c>
      <c r="AU886" s="161">
        <f>(((SUMIF($E$14:$E$217,$O886,AU$14:AU$217)*(1+Costs_Lower)))*'Discount Factors'!AU$11)-AU$878</f>
        <v>0</v>
      </c>
      <c r="AV886" s="161">
        <f>(((SUMIF($E$14:$E$217,$O886,AV$14:AV$217)*(1+Costs_Lower)))*'Discount Factors'!AV$11)-AV$878</f>
        <v>0</v>
      </c>
      <c r="AW886" s="161">
        <f>(((SUMIF($E$14:$E$217,$O886,AW$14:AW$217)*(1+Costs_Lower)))*'Discount Factors'!AW$11)-AW$878</f>
        <v>0</v>
      </c>
      <c r="AX886" s="161">
        <f>(((SUMIF($E$14:$E$217,$O886,AX$14:AX$217)*(1+Costs_Lower)))*'Discount Factors'!AX$11)-AX$878</f>
        <v>0</v>
      </c>
      <c r="AY886" s="161">
        <f>(((SUMIF($E$14:$E$217,$O886,AY$14:AY$217)*(1+Costs_Lower)))*'Discount Factors'!AY$11)-AY$878</f>
        <v>0</v>
      </c>
      <c r="AZ886" s="161">
        <f>(((SUMIF($E$14:$E$217,$O886,AZ$14:AZ$217)*(1+Costs_Lower)))*'Discount Factors'!AZ$11)-AZ$878</f>
        <v>0</v>
      </c>
      <c r="BA886" s="161">
        <f>(((SUMIF($E$14:$E$217,$O886,BA$14:BA$217)*(1+Costs_Lower)))*'Discount Factors'!BA$11)-BA$878</f>
        <v>0</v>
      </c>
      <c r="BB886" s="161">
        <f>(((SUMIF($E$14:$E$217,$O886,BB$14:BB$217)*(1+Costs_Lower)))*'Discount Factors'!BB$11)-BB$878</f>
        <v>0</v>
      </c>
      <c r="BC886" s="161">
        <f>(((SUMIF($E$14:$E$217,$O886,BC$14:BC$217)*(1+Costs_Lower)))*'Discount Factors'!BC$11)-BC$878</f>
        <v>0</v>
      </c>
      <c r="BD886" s="161">
        <f>(((SUMIF($E$14:$E$217,$O886,BD$14:BD$217)*(1+Costs_Lower)))*'Discount Factors'!BD$11)-BD$878</f>
        <v>0</v>
      </c>
      <c r="BE886" s="161">
        <f>(((SUMIF($E$14:$E$217,$O886,BE$14:BE$217)*(1+Costs_Lower)))*'Discount Factors'!BE$11)-BE$878</f>
        <v>0</v>
      </c>
      <c r="BF886" s="161">
        <f>(((SUMIF($E$14:$E$217,$O886,BF$14:BF$217)*(1+Costs_Lower)))*'Discount Factors'!BF$11)-BF$878</f>
        <v>0</v>
      </c>
      <c r="BG886" s="161">
        <f>(((SUMIF($E$14:$E$217,$O886,BG$14:BG$217)*(1+Costs_Lower)))*'Discount Factors'!BG$11)-BG$878</f>
        <v>0</v>
      </c>
      <c r="BH886" s="161">
        <f>(((SUMIF($E$14:$E$217,$O886,BH$14:BH$217)*(1+Costs_Lower)))*'Discount Factors'!BH$11)-BH$878</f>
        <v>0</v>
      </c>
      <c r="BI886" s="161">
        <f>(((SUMIF($E$14:$E$217,$O886,BI$14:BI$217)*(1+Costs_Lower)))*'Discount Factors'!BI$11)-BI$878</f>
        <v>0</v>
      </c>
      <c r="BJ886" s="161">
        <f>(((SUMIF($E$14:$E$217,$O886,BJ$14:BJ$217)*(1+Costs_Lower)))*'Discount Factors'!BJ$11)-BJ$878</f>
        <v>0</v>
      </c>
      <c r="BK886" s="161">
        <f>(((SUMIF($E$14:$E$217,$O886,BK$14:BK$217)*(1+Costs_Lower)))*'Discount Factors'!BK$11)-BK$878</f>
        <v>0</v>
      </c>
      <c r="BL886" s="161">
        <f>(((SUMIF($E$14:$E$217,$O886,BL$14:BL$217)*(1+Costs_Lower)))*'Discount Factors'!BL$11)-BL$878</f>
        <v>0</v>
      </c>
      <c r="BM886" s="161">
        <f>(((SUMIF($E$14:$E$217,$O886,BM$14:BM$217)*(1+Costs_Lower)))*'Discount Factors'!BM$11)-BM$878</f>
        <v>0</v>
      </c>
      <c r="BN886" s="161">
        <f>(((SUMIF($E$14:$E$217,$O886,BN$14:BN$217)*(1+Costs_Lower)))*'Discount Factors'!BN$11)-BN$878</f>
        <v>0</v>
      </c>
      <c r="BO886" s="161">
        <f>(((SUMIF($E$14:$E$217,$O886,BO$14:BO$217)*(1+Costs_Lower)))*'Discount Factors'!BO$11)-BO$878</f>
        <v>0</v>
      </c>
      <c r="BP886" s="161">
        <f>(((SUMIF($E$14:$E$217,$O886,BP$14:BP$217)*(1+Costs_Lower)))*'Discount Factors'!BP$11)-BP$878</f>
        <v>0</v>
      </c>
      <c r="BQ886" s="161">
        <f>(((SUMIF($E$14:$E$217,$O886,BQ$14:BQ$217)*(1+Costs_Lower)))*'Discount Factors'!BQ$11)-BQ$878</f>
        <v>0</v>
      </c>
      <c r="BR886" s="161">
        <f>(((SUMIF($E$14:$E$217,$O886,BR$14:BR$217)*(1+Costs_Lower)))*'Discount Factors'!BR$11)-BR$878</f>
        <v>0</v>
      </c>
      <c r="BS886" s="161">
        <f>(((SUMIF($E$14:$E$217,$O886,BS$14:BS$217)*(1+Costs_Lower)))*'Discount Factors'!BS$11)-BS$878</f>
        <v>0</v>
      </c>
      <c r="BT886" s="161">
        <f>(((SUMIF($E$14:$E$217,$O886,BT$14:BT$217)*(1+Costs_Lower)))*'Discount Factors'!BT$11)-BT$878</f>
        <v>0</v>
      </c>
      <c r="BU886" s="161">
        <f>(((SUMIF($E$14:$E$217,$O886,BU$14:BU$217)*(1+Costs_Lower)))*'Discount Factors'!BU$11)-BU$878</f>
        <v>0</v>
      </c>
      <c r="BV886" s="161">
        <f>(((SUMIF($E$14:$E$217,$O886,BV$14:BV$217)*(1+Costs_Lower)))*'Discount Factors'!BV$11)-BV$878</f>
        <v>0</v>
      </c>
      <c r="BW886" s="161">
        <f>(((SUMIF($E$14:$E$217,$O886,BW$14:BW$217)*(1+Costs_Lower)))*'Discount Factors'!BW$11)-BW$878</f>
        <v>0</v>
      </c>
      <c r="BX886" s="161">
        <f>(((SUMIF($E$14:$E$217,$O886,BX$14:BX$217)*(1+Costs_Lower)))*'Discount Factors'!BX$11)-BX$878</f>
        <v>0</v>
      </c>
      <c r="BY886" s="161">
        <f>(((SUMIF($E$14:$E$217,$O886,BY$14:BY$217)*(1+Costs_Lower)))*'Discount Factors'!BY$11)-BY$878</f>
        <v>0</v>
      </c>
      <c r="BZ886" s="161">
        <f>(((SUMIF($E$14:$E$217,$O886,BZ$14:BZ$217)*(1+Costs_Lower)))*'Discount Factors'!BZ$11)-BZ$878</f>
        <v>0</v>
      </c>
      <c r="CA886" s="161">
        <f>(((SUMIF($E$14:$E$217,$O886,CA$14:CA$217)*(1+Costs_Lower)))*'Discount Factors'!CA$11)-CA$878</f>
        <v>0</v>
      </c>
      <c r="CB886" s="161">
        <f>(((SUMIF($E$14:$E$217,$O886,CB$14:CB$217)*(1+Costs_Lower)))*'Discount Factors'!CB$11)-CB$878</f>
        <v>0</v>
      </c>
      <c r="CC886" s="161">
        <f>(((SUMIF($E$14:$E$217,$O886,CC$14:CC$217)*(1+Costs_Lower)))*'Discount Factors'!CC$11)-CC$878</f>
        <v>0</v>
      </c>
      <c r="CD886" s="161">
        <f>(((SUMIF($E$14:$E$217,$O886,CD$14:CD$217)*(1+Costs_Lower)))*'Discount Factors'!CD$11)-CD$878</f>
        <v>0</v>
      </c>
      <c r="CE886" s="161">
        <f>(((SUMIF($E$14:$E$217,$O886,CE$14:CE$217)*(1+Costs_Lower)))*'Discount Factors'!CE$11)-CE$878</f>
        <v>0</v>
      </c>
      <c r="CF886" s="161">
        <f>(((SUMIF($E$14:$E$217,$O886,CF$14:CF$217)*(1+Costs_Lower)))*'Discount Factors'!CF$11)-CF$878</f>
        <v>0</v>
      </c>
      <c r="CG886" s="161">
        <f>(((SUMIF($E$14:$E$217,$O886,CG$14:CG$217)*(1+Costs_Lower)))*'Discount Factors'!CG$11)-CG$878</f>
        <v>0</v>
      </c>
      <c r="CH886" s="161">
        <f>(((SUMIF($E$14:$E$217,$O886,CH$14:CH$217)*(1+Costs_Lower)))*'Discount Factors'!CH$11)-CH$878</f>
        <v>0</v>
      </c>
      <c r="CI886" s="161">
        <f>(((SUMIF($E$14:$E$217,$O886,CI$14:CI$217)*(1+Costs_Lower)))*'Discount Factors'!CI$11)-CI$878</f>
        <v>0</v>
      </c>
      <c r="CJ886" s="161">
        <f>(((SUMIF($E$14:$E$217,$O886,CJ$14:CJ$217)*(1+Costs_Lower)))*'Discount Factors'!CJ$11)-CJ$878</f>
        <v>0</v>
      </c>
      <c r="CK886" s="161">
        <f>(((SUMIF($E$14:$E$217,$O886,CK$14:CK$217)*(1+Costs_Lower)))*'Discount Factors'!CK$11)-CK$878</f>
        <v>0</v>
      </c>
      <c r="CL886" s="161">
        <f>(((SUMIF($E$14:$E$217,$O886,CL$14:CL$217)*(1+Costs_Lower)))*'Discount Factors'!CL$11)-CL$878</f>
        <v>0</v>
      </c>
      <c r="CM886" s="161">
        <f>(((SUMIF($E$14:$E$217,$O886,CM$14:CM$217)*(1+Costs_Lower)))*'Discount Factors'!CM$11)-CM$878</f>
        <v>0</v>
      </c>
      <c r="CN886" s="161">
        <f>(((SUMIF($E$14:$E$217,$O886,CN$14:CN$217)*(1+Costs_Lower)))*'Discount Factors'!CN$11)-CN$878</f>
        <v>0</v>
      </c>
      <c r="CO886" s="161">
        <f>(((SUMIF($E$14:$E$217,$O886,CO$14:CO$217)*(1+Costs_Lower)))*'Discount Factors'!CO$11)-CO$878</f>
        <v>0</v>
      </c>
      <c r="CP886" s="161">
        <f>(((SUMIF($E$14:$E$217,$O886,CP$14:CP$217)*(1+Costs_Lower)))*'Discount Factors'!CP$11)-CP$878</f>
        <v>0</v>
      </c>
    </row>
    <row r="887" spans="15:94" x14ac:dyDescent="0.3">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s="161"/>
      <c r="AS887" s="161"/>
      <c r="AT887" s="161"/>
      <c r="AU887" s="161"/>
      <c r="AV887" s="161"/>
      <c r="AW887" s="161"/>
      <c r="AX887" s="161"/>
      <c r="AY887" s="161"/>
      <c r="AZ887" s="161"/>
      <c r="BA887" s="161"/>
      <c r="BB887" s="161"/>
      <c r="BC887" s="161"/>
      <c r="BD887" s="161"/>
      <c r="BE887" s="161"/>
      <c r="BF887" s="161"/>
      <c r="BG887" s="161"/>
      <c r="BH887" s="161"/>
      <c r="BI887" s="161"/>
      <c r="BJ887" s="161"/>
      <c r="BK887" s="161"/>
      <c r="BL887" s="161"/>
      <c r="BM887" s="161"/>
      <c r="BN887" s="161"/>
      <c r="BO887" s="161"/>
      <c r="BP887" s="161"/>
      <c r="BQ887" s="161"/>
      <c r="BR887" s="161"/>
      <c r="BS887" s="161"/>
      <c r="BT887" s="161"/>
      <c r="BU887" s="161"/>
      <c r="BV887" s="161"/>
      <c r="BW887" s="161"/>
      <c r="BX887" s="161"/>
      <c r="BY887" s="161"/>
      <c r="BZ887" s="161"/>
      <c r="CA887" s="161"/>
      <c r="CB887" s="161"/>
      <c r="CC887" s="161"/>
      <c r="CD887" s="161"/>
      <c r="CE887" s="161"/>
      <c r="CF887" s="161"/>
      <c r="CG887" s="161"/>
      <c r="CH887" s="161"/>
      <c r="CI887" s="161"/>
      <c r="CJ887" s="161"/>
      <c r="CK887" s="161"/>
      <c r="CL887" s="161"/>
      <c r="CM887" s="161"/>
      <c r="CN887" s="161"/>
      <c r="CO887" s="161"/>
      <c r="CP887" s="161"/>
    </row>
    <row r="888" spans="15:94" x14ac:dyDescent="0.3">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1"/>
      <c r="AL888" s="161"/>
      <c r="AM888" s="161"/>
      <c r="AN888" s="161"/>
      <c r="AO888" s="161"/>
      <c r="AP888" s="161"/>
      <c r="AQ888" s="161"/>
      <c r="AR888" s="161"/>
      <c r="AS888" s="161"/>
      <c r="AT888" s="161"/>
      <c r="AU888" s="161"/>
      <c r="AV888" s="161"/>
      <c r="AW888" s="161"/>
      <c r="AX888" s="161"/>
      <c r="AY888" s="161"/>
      <c r="AZ888" s="161"/>
      <c r="BA888" s="161"/>
      <c r="BB888" s="161"/>
      <c r="BC888" s="161"/>
      <c r="BD888" s="161"/>
      <c r="BE888" s="161"/>
      <c r="BF888" s="161"/>
      <c r="BG888" s="161"/>
      <c r="BH888" s="161"/>
      <c r="BI888" s="161"/>
      <c r="BJ888" s="161"/>
      <c r="BK888" s="161"/>
      <c r="BL888" s="161"/>
      <c r="BM888" s="161"/>
      <c r="BN888" s="161"/>
      <c r="BO888" s="161"/>
      <c r="BP888" s="161"/>
      <c r="BQ888" s="161"/>
      <c r="BR888" s="161"/>
      <c r="BS888" s="161"/>
      <c r="BT888" s="161"/>
      <c r="BU888" s="161"/>
      <c r="BV888" s="161"/>
      <c r="BW888" s="161"/>
      <c r="BX888" s="161"/>
      <c r="BY888" s="161"/>
      <c r="BZ888" s="161"/>
      <c r="CA888" s="161"/>
      <c r="CB888" s="161"/>
      <c r="CC888" s="161"/>
      <c r="CD888" s="161"/>
      <c r="CE888" s="161"/>
      <c r="CF888" s="161"/>
      <c r="CG888" s="161"/>
      <c r="CH888" s="161"/>
      <c r="CI888" s="161"/>
      <c r="CJ888" s="161"/>
      <c r="CK888" s="161"/>
      <c r="CL888" s="161"/>
      <c r="CM888" s="161"/>
      <c r="CN888" s="161"/>
      <c r="CO888" s="161"/>
      <c r="CP888" s="161"/>
    </row>
    <row r="889" spans="15:94" x14ac:dyDescent="0.3">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1"/>
      <c r="AL889" s="161"/>
      <c r="AM889" s="161"/>
      <c r="AN889" s="161"/>
      <c r="AO889" s="161"/>
      <c r="AP889" s="161"/>
      <c r="AQ889" s="161"/>
      <c r="AR889" s="161"/>
      <c r="AS889" s="161"/>
      <c r="AT889" s="161"/>
      <c r="AU889" s="161"/>
      <c r="AV889" s="161"/>
      <c r="AW889" s="161"/>
      <c r="AX889" s="161"/>
      <c r="AY889" s="161"/>
      <c r="AZ889" s="161"/>
      <c r="BA889" s="161"/>
      <c r="BB889" s="161"/>
      <c r="BC889" s="161"/>
      <c r="BD889" s="161"/>
      <c r="BE889" s="161"/>
      <c r="BF889" s="161"/>
      <c r="BG889" s="161"/>
      <c r="BH889" s="161"/>
      <c r="BI889" s="161"/>
      <c r="BJ889" s="161"/>
      <c r="BK889" s="161"/>
      <c r="BL889" s="161"/>
      <c r="BM889" s="161"/>
      <c r="BN889" s="161"/>
      <c r="BO889" s="161"/>
      <c r="BP889" s="161"/>
      <c r="BQ889" s="161"/>
      <c r="BR889" s="161"/>
      <c r="BS889" s="161"/>
      <c r="BT889" s="161"/>
      <c r="BU889" s="161"/>
      <c r="BV889" s="161"/>
      <c r="BW889" s="161"/>
      <c r="BX889" s="161"/>
      <c r="BY889" s="161"/>
      <c r="BZ889" s="161"/>
      <c r="CA889" s="161"/>
      <c r="CB889" s="161"/>
      <c r="CC889" s="161"/>
      <c r="CD889" s="161"/>
      <c r="CE889" s="161"/>
      <c r="CF889" s="161"/>
      <c r="CG889" s="161"/>
      <c r="CH889" s="161"/>
      <c r="CI889" s="161"/>
      <c r="CJ889" s="161"/>
      <c r="CK889" s="161"/>
      <c r="CL889" s="161"/>
      <c r="CM889" s="161"/>
      <c r="CN889" s="161"/>
      <c r="CO889" s="161"/>
      <c r="CP889" s="161"/>
    </row>
    <row r="890" spans="15:94" x14ac:dyDescent="0.3">
      <c r="O890" s="2" t="str">
        <f>Lists!$B$7</f>
        <v>Option 3</v>
      </c>
      <c r="P890" s="161">
        <f>(((SUMIF($E$14:$E$217,$O890,P$14:P$217)*(1+Costs_Lower)))*'Discount Factors'!P$11)-P$878</f>
        <v>0</v>
      </c>
      <c r="Q890" s="161">
        <f>(((SUMIF($E$14:$E$217,$O890,Q$14:Q$217)*(1+Costs_Lower)))*'Discount Factors'!Q$11)-Q$878</f>
        <v>0</v>
      </c>
      <c r="R890" s="161">
        <f>(((SUMIF($E$14:$E$217,$O890,R$14:R$217)*(1+Costs_Lower)))*'Discount Factors'!R$11)-R$878</f>
        <v>0</v>
      </c>
      <c r="S890" s="161">
        <f>(((SUMIF($E$14:$E$217,$O890,S$14:S$217)*(1+Costs_Lower)))*'Discount Factors'!S$11)-S$878</f>
        <v>0</v>
      </c>
      <c r="T890" s="161">
        <f>(((SUMIF($E$14:$E$217,$O890,T$14:T$217)*(1+Costs_Lower)))*'Discount Factors'!T$11)-T$878</f>
        <v>0</v>
      </c>
      <c r="U890" s="161">
        <f>(((SUMIF($E$14:$E$217,$O890,U$14:U$217)*(1+Costs_Lower)))*'Discount Factors'!U$11)-U$878</f>
        <v>0</v>
      </c>
      <c r="V890" s="161">
        <f>(((SUMIF($E$14:$E$217,$O890,V$14:V$217)*(1+Costs_Lower)))*'Discount Factors'!V$11)-V$878</f>
        <v>0</v>
      </c>
      <c r="W890" s="161">
        <f>(((SUMIF($E$14:$E$217,$O890,W$14:W$217)*(1+Costs_Lower)))*'Discount Factors'!W$11)-W$878</f>
        <v>0</v>
      </c>
      <c r="X890" s="161">
        <f>(((SUMIF($E$14:$E$217,$O890,X$14:X$217)*(1+Costs_Lower)))*'Discount Factors'!X$11)-X$878</f>
        <v>0</v>
      </c>
      <c r="Y890" s="161">
        <f>(((SUMIF($E$14:$E$217,$O890,Y$14:Y$217)*(1+Costs_Lower)))*'Discount Factors'!Y$11)-Y$878</f>
        <v>0</v>
      </c>
      <c r="Z890" s="161">
        <f>(((SUMIF($E$14:$E$217,$O890,Z$14:Z$217)*(1+Costs_Lower)))*'Discount Factors'!Z$11)-Z$878</f>
        <v>0</v>
      </c>
      <c r="AA890" s="161">
        <f>(((SUMIF($E$14:$E$217,$O890,AA$14:AA$217)*(1+Costs_Lower)))*'Discount Factors'!AA$11)-AA$878</f>
        <v>0</v>
      </c>
      <c r="AB890" s="161">
        <f>(((SUMIF($E$14:$E$217,$O890,AB$14:AB$217)*(1+Costs_Lower)))*'Discount Factors'!AB$11)-AB$878</f>
        <v>0</v>
      </c>
      <c r="AC890" s="161">
        <f>(((SUMIF($E$14:$E$217,$O890,AC$14:AC$217)*(1+Costs_Lower)))*'Discount Factors'!AC$11)-AC$878</f>
        <v>0</v>
      </c>
      <c r="AD890" s="161">
        <f>(((SUMIF($E$14:$E$217,$O890,AD$14:AD$217)*(1+Costs_Lower)))*'Discount Factors'!AD$11)-AD$878</f>
        <v>0</v>
      </c>
      <c r="AE890" s="161">
        <f>(((SUMIF($E$14:$E$217,$O890,AE$14:AE$217)*(1+Costs_Lower)))*'Discount Factors'!AE$11)-AE$878</f>
        <v>0</v>
      </c>
      <c r="AF890" s="161">
        <f>(((SUMIF($E$14:$E$217,$O890,AF$14:AF$217)*(1+Costs_Lower)))*'Discount Factors'!AF$11)-AF$878</f>
        <v>0</v>
      </c>
      <c r="AG890" s="161">
        <f>(((SUMIF($E$14:$E$217,$O890,AG$14:AG$217)*(1+Costs_Lower)))*'Discount Factors'!AG$11)-AG$878</f>
        <v>0</v>
      </c>
      <c r="AH890" s="161">
        <f>(((SUMIF($E$14:$E$217,$O890,AH$14:AH$217)*(1+Costs_Lower)))*'Discount Factors'!AH$11)-AH$878</f>
        <v>0</v>
      </c>
      <c r="AI890" s="161">
        <f>(((SUMIF($E$14:$E$217,$O890,AI$14:AI$217)*(1+Costs_Lower)))*'Discount Factors'!AI$11)-AI$878</f>
        <v>0</v>
      </c>
      <c r="AJ890" s="161">
        <f>(((SUMIF($E$14:$E$217,$O890,AJ$14:AJ$217)*(1+Costs_Lower)))*'Discount Factors'!AJ$11)-AJ$878</f>
        <v>0</v>
      </c>
      <c r="AK890" s="161">
        <f>(((SUMIF($E$14:$E$217,$O890,AK$14:AK$217)*(1+Costs_Lower)))*'Discount Factors'!AK$11)-AK$878</f>
        <v>0</v>
      </c>
      <c r="AL890" s="161">
        <f>(((SUMIF($E$14:$E$217,$O890,AL$14:AL$217)*(1+Costs_Lower)))*'Discount Factors'!AL$11)-AL$878</f>
        <v>0</v>
      </c>
      <c r="AM890" s="161">
        <f>(((SUMIF($E$14:$E$217,$O890,AM$14:AM$217)*(1+Costs_Lower)))*'Discount Factors'!AM$11)-AM$878</f>
        <v>0</v>
      </c>
      <c r="AN890" s="161">
        <f>(((SUMIF($E$14:$E$217,$O890,AN$14:AN$217)*(1+Costs_Lower)))*'Discount Factors'!AN$11)-AN$878</f>
        <v>0</v>
      </c>
      <c r="AO890" s="161">
        <f>(((SUMIF($E$14:$E$217,$O890,AO$14:AO$217)*(1+Costs_Lower)))*'Discount Factors'!AO$11)-AO$878</f>
        <v>0</v>
      </c>
      <c r="AP890" s="161">
        <f>(((SUMIF($E$14:$E$217,$O890,AP$14:AP$217)*(1+Costs_Lower)))*'Discount Factors'!AP$11)-AP$878</f>
        <v>0</v>
      </c>
      <c r="AQ890" s="161">
        <f>(((SUMIF($E$14:$E$217,$O890,AQ$14:AQ$217)*(1+Costs_Lower)))*'Discount Factors'!AQ$11)-AQ$878</f>
        <v>0</v>
      </c>
      <c r="AR890" s="161">
        <f>(((SUMIF($E$14:$E$217,$O890,AR$14:AR$217)*(1+Costs_Lower)))*'Discount Factors'!AR$11)-AR$878</f>
        <v>0</v>
      </c>
      <c r="AS890" s="161">
        <f>(((SUMIF($E$14:$E$217,$O890,AS$14:AS$217)*(1+Costs_Lower)))*'Discount Factors'!AS$11)-AS$878</f>
        <v>0</v>
      </c>
      <c r="AT890" s="161">
        <f>(((SUMIF($E$14:$E$217,$O890,AT$14:AT$217)*(1+Costs_Lower)))*'Discount Factors'!AT$11)-AT$878</f>
        <v>0</v>
      </c>
      <c r="AU890" s="161">
        <f>(((SUMIF($E$14:$E$217,$O890,AU$14:AU$217)*(1+Costs_Lower)))*'Discount Factors'!AU$11)-AU$878</f>
        <v>0</v>
      </c>
      <c r="AV890" s="161">
        <f>(((SUMIF($E$14:$E$217,$O890,AV$14:AV$217)*(1+Costs_Lower)))*'Discount Factors'!AV$11)-AV$878</f>
        <v>0</v>
      </c>
      <c r="AW890" s="161">
        <f>(((SUMIF($E$14:$E$217,$O890,AW$14:AW$217)*(1+Costs_Lower)))*'Discount Factors'!AW$11)-AW$878</f>
        <v>0</v>
      </c>
      <c r="AX890" s="161">
        <f>(((SUMIF($E$14:$E$217,$O890,AX$14:AX$217)*(1+Costs_Lower)))*'Discount Factors'!AX$11)-AX$878</f>
        <v>0</v>
      </c>
      <c r="AY890" s="161">
        <f>(((SUMIF($E$14:$E$217,$O890,AY$14:AY$217)*(1+Costs_Lower)))*'Discount Factors'!AY$11)-AY$878</f>
        <v>0</v>
      </c>
      <c r="AZ890" s="161">
        <f>(((SUMIF($E$14:$E$217,$O890,AZ$14:AZ$217)*(1+Costs_Lower)))*'Discount Factors'!AZ$11)-AZ$878</f>
        <v>0</v>
      </c>
      <c r="BA890" s="161">
        <f>(((SUMIF($E$14:$E$217,$O890,BA$14:BA$217)*(1+Costs_Lower)))*'Discount Factors'!BA$11)-BA$878</f>
        <v>0</v>
      </c>
      <c r="BB890" s="161">
        <f>(((SUMIF($E$14:$E$217,$O890,BB$14:BB$217)*(1+Costs_Lower)))*'Discount Factors'!BB$11)-BB$878</f>
        <v>0</v>
      </c>
      <c r="BC890" s="161">
        <f>(((SUMIF($E$14:$E$217,$O890,BC$14:BC$217)*(1+Costs_Lower)))*'Discount Factors'!BC$11)-BC$878</f>
        <v>0</v>
      </c>
      <c r="BD890" s="161">
        <f>(((SUMIF($E$14:$E$217,$O890,BD$14:BD$217)*(1+Costs_Lower)))*'Discount Factors'!BD$11)-BD$878</f>
        <v>0</v>
      </c>
      <c r="BE890" s="161">
        <f>(((SUMIF($E$14:$E$217,$O890,BE$14:BE$217)*(1+Costs_Lower)))*'Discount Factors'!BE$11)-BE$878</f>
        <v>0</v>
      </c>
      <c r="BF890" s="161">
        <f>(((SUMIF($E$14:$E$217,$O890,BF$14:BF$217)*(1+Costs_Lower)))*'Discount Factors'!BF$11)-BF$878</f>
        <v>0</v>
      </c>
      <c r="BG890" s="161">
        <f>(((SUMIF($E$14:$E$217,$O890,BG$14:BG$217)*(1+Costs_Lower)))*'Discount Factors'!BG$11)-BG$878</f>
        <v>0</v>
      </c>
      <c r="BH890" s="161">
        <f>(((SUMIF($E$14:$E$217,$O890,BH$14:BH$217)*(1+Costs_Lower)))*'Discount Factors'!BH$11)-BH$878</f>
        <v>0</v>
      </c>
      <c r="BI890" s="161">
        <f>(((SUMIF($E$14:$E$217,$O890,BI$14:BI$217)*(1+Costs_Lower)))*'Discount Factors'!BI$11)-BI$878</f>
        <v>0</v>
      </c>
      <c r="BJ890" s="161">
        <f>(((SUMIF($E$14:$E$217,$O890,BJ$14:BJ$217)*(1+Costs_Lower)))*'Discount Factors'!BJ$11)-BJ$878</f>
        <v>0</v>
      </c>
      <c r="BK890" s="161">
        <f>(((SUMIF($E$14:$E$217,$O890,BK$14:BK$217)*(1+Costs_Lower)))*'Discount Factors'!BK$11)-BK$878</f>
        <v>0</v>
      </c>
      <c r="BL890" s="161">
        <f>(((SUMIF($E$14:$E$217,$O890,BL$14:BL$217)*(1+Costs_Lower)))*'Discount Factors'!BL$11)-BL$878</f>
        <v>0</v>
      </c>
      <c r="BM890" s="161">
        <f>(((SUMIF($E$14:$E$217,$O890,BM$14:BM$217)*(1+Costs_Lower)))*'Discount Factors'!BM$11)-BM$878</f>
        <v>0</v>
      </c>
      <c r="BN890" s="161">
        <f>(((SUMIF($E$14:$E$217,$O890,BN$14:BN$217)*(1+Costs_Lower)))*'Discount Factors'!BN$11)-BN$878</f>
        <v>0</v>
      </c>
      <c r="BO890" s="161">
        <f>(((SUMIF($E$14:$E$217,$O890,BO$14:BO$217)*(1+Costs_Lower)))*'Discount Factors'!BO$11)-BO$878</f>
        <v>0</v>
      </c>
      <c r="BP890" s="161">
        <f>(((SUMIF($E$14:$E$217,$O890,BP$14:BP$217)*(1+Costs_Lower)))*'Discount Factors'!BP$11)-BP$878</f>
        <v>0</v>
      </c>
      <c r="BQ890" s="161">
        <f>(((SUMIF($E$14:$E$217,$O890,BQ$14:BQ$217)*(1+Costs_Lower)))*'Discount Factors'!BQ$11)-BQ$878</f>
        <v>0</v>
      </c>
      <c r="BR890" s="161">
        <f>(((SUMIF($E$14:$E$217,$O890,BR$14:BR$217)*(1+Costs_Lower)))*'Discount Factors'!BR$11)-BR$878</f>
        <v>0</v>
      </c>
      <c r="BS890" s="161">
        <f>(((SUMIF($E$14:$E$217,$O890,BS$14:BS$217)*(1+Costs_Lower)))*'Discount Factors'!BS$11)-BS$878</f>
        <v>0</v>
      </c>
      <c r="BT890" s="161">
        <f>(((SUMIF($E$14:$E$217,$O890,BT$14:BT$217)*(1+Costs_Lower)))*'Discount Factors'!BT$11)-BT$878</f>
        <v>0</v>
      </c>
      <c r="BU890" s="161">
        <f>(((SUMIF($E$14:$E$217,$O890,BU$14:BU$217)*(1+Costs_Lower)))*'Discount Factors'!BU$11)-BU$878</f>
        <v>0</v>
      </c>
      <c r="BV890" s="161">
        <f>(((SUMIF($E$14:$E$217,$O890,BV$14:BV$217)*(1+Costs_Lower)))*'Discount Factors'!BV$11)-BV$878</f>
        <v>0</v>
      </c>
      <c r="BW890" s="161">
        <f>(((SUMIF($E$14:$E$217,$O890,BW$14:BW$217)*(1+Costs_Lower)))*'Discount Factors'!BW$11)-BW$878</f>
        <v>0</v>
      </c>
      <c r="BX890" s="161">
        <f>(((SUMIF($E$14:$E$217,$O890,BX$14:BX$217)*(1+Costs_Lower)))*'Discount Factors'!BX$11)-BX$878</f>
        <v>0</v>
      </c>
      <c r="BY890" s="161">
        <f>(((SUMIF($E$14:$E$217,$O890,BY$14:BY$217)*(1+Costs_Lower)))*'Discount Factors'!BY$11)-BY$878</f>
        <v>0</v>
      </c>
      <c r="BZ890" s="161">
        <f>(((SUMIF($E$14:$E$217,$O890,BZ$14:BZ$217)*(1+Costs_Lower)))*'Discount Factors'!BZ$11)-BZ$878</f>
        <v>0</v>
      </c>
      <c r="CA890" s="161">
        <f>(((SUMIF($E$14:$E$217,$O890,CA$14:CA$217)*(1+Costs_Lower)))*'Discount Factors'!CA$11)-CA$878</f>
        <v>0</v>
      </c>
      <c r="CB890" s="161">
        <f>(((SUMIF($E$14:$E$217,$O890,CB$14:CB$217)*(1+Costs_Lower)))*'Discount Factors'!CB$11)-CB$878</f>
        <v>0</v>
      </c>
      <c r="CC890" s="161">
        <f>(((SUMIF($E$14:$E$217,$O890,CC$14:CC$217)*(1+Costs_Lower)))*'Discount Factors'!CC$11)-CC$878</f>
        <v>0</v>
      </c>
      <c r="CD890" s="161">
        <f>(((SUMIF($E$14:$E$217,$O890,CD$14:CD$217)*(1+Costs_Lower)))*'Discount Factors'!CD$11)-CD$878</f>
        <v>0</v>
      </c>
      <c r="CE890" s="161">
        <f>(((SUMIF($E$14:$E$217,$O890,CE$14:CE$217)*(1+Costs_Lower)))*'Discount Factors'!CE$11)-CE$878</f>
        <v>0</v>
      </c>
      <c r="CF890" s="161">
        <f>(((SUMIF($E$14:$E$217,$O890,CF$14:CF$217)*(1+Costs_Lower)))*'Discount Factors'!CF$11)-CF$878</f>
        <v>0</v>
      </c>
      <c r="CG890" s="161">
        <f>(((SUMIF($E$14:$E$217,$O890,CG$14:CG$217)*(1+Costs_Lower)))*'Discount Factors'!CG$11)-CG$878</f>
        <v>0</v>
      </c>
      <c r="CH890" s="161">
        <f>(((SUMIF($E$14:$E$217,$O890,CH$14:CH$217)*(1+Costs_Lower)))*'Discount Factors'!CH$11)-CH$878</f>
        <v>0</v>
      </c>
      <c r="CI890" s="161">
        <f>(((SUMIF($E$14:$E$217,$O890,CI$14:CI$217)*(1+Costs_Lower)))*'Discount Factors'!CI$11)-CI$878</f>
        <v>0</v>
      </c>
      <c r="CJ890" s="161">
        <f>(((SUMIF($E$14:$E$217,$O890,CJ$14:CJ$217)*(1+Costs_Lower)))*'Discount Factors'!CJ$11)-CJ$878</f>
        <v>0</v>
      </c>
      <c r="CK890" s="161">
        <f>(((SUMIF($E$14:$E$217,$O890,CK$14:CK$217)*(1+Costs_Lower)))*'Discount Factors'!CK$11)-CK$878</f>
        <v>0</v>
      </c>
      <c r="CL890" s="161">
        <f>(((SUMIF($E$14:$E$217,$O890,CL$14:CL$217)*(1+Costs_Lower)))*'Discount Factors'!CL$11)-CL$878</f>
        <v>0</v>
      </c>
      <c r="CM890" s="161">
        <f>(((SUMIF($E$14:$E$217,$O890,CM$14:CM$217)*(1+Costs_Lower)))*'Discount Factors'!CM$11)-CM$878</f>
        <v>0</v>
      </c>
      <c r="CN890" s="161">
        <f>(((SUMIF($E$14:$E$217,$O890,CN$14:CN$217)*(1+Costs_Lower)))*'Discount Factors'!CN$11)-CN$878</f>
        <v>0</v>
      </c>
      <c r="CO890" s="161">
        <f>(((SUMIF($E$14:$E$217,$O890,CO$14:CO$217)*(1+Costs_Lower)))*'Discount Factors'!CO$11)-CO$878</f>
        <v>0</v>
      </c>
      <c r="CP890" s="161">
        <f>(((SUMIF($E$14:$E$217,$O890,CP$14:CP$217)*(1+Costs_Lower)))*'Discount Factors'!CP$11)-CP$878</f>
        <v>0</v>
      </c>
    </row>
    <row r="891" spans="15:94" x14ac:dyDescent="0.3">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1"/>
      <c r="AL891" s="161"/>
      <c r="AM891" s="161"/>
      <c r="AN891" s="161"/>
      <c r="AO891" s="161"/>
      <c r="AP891" s="161"/>
      <c r="AQ891" s="161"/>
      <c r="AR891" s="161"/>
      <c r="AS891" s="161"/>
      <c r="AT891" s="161"/>
      <c r="AU891" s="161"/>
      <c r="AV891" s="161"/>
      <c r="AW891" s="161"/>
      <c r="AX891" s="161"/>
      <c r="AY891" s="161"/>
      <c r="AZ891" s="161"/>
      <c r="BA891" s="161"/>
      <c r="BB891" s="161"/>
      <c r="BC891" s="161"/>
      <c r="BD891" s="161"/>
      <c r="BE891" s="161"/>
      <c r="BF891" s="161"/>
      <c r="BG891" s="161"/>
      <c r="BH891" s="161"/>
      <c r="BI891" s="161"/>
      <c r="BJ891" s="161"/>
      <c r="BK891" s="161"/>
      <c r="BL891" s="161"/>
      <c r="BM891" s="161"/>
      <c r="BN891" s="161"/>
      <c r="BO891" s="161"/>
      <c r="BP891" s="161"/>
      <c r="BQ891" s="161"/>
      <c r="BR891" s="161"/>
      <c r="BS891" s="161"/>
      <c r="BT891" s="161"/>
      <c r="BU891" s="161"/>
      <c r="BV891" s="161"/>
      <c r="BW891" s="161"/>
      <c r="BX891" s="161"/>
      <c r="BY891" s="161"/>
      <c r="BZ891" s="161"/>
      <c r="CA891" s="161"/>
      <c r="CB891" s="161"/>
      <c r="CC891" s="161"/>
      <c r="CD891" s="161"/>
      <c r="CE891" s="161"/>
      <c r="CF891" s="161"/>
      <c r="CG891" s="161"/>
      <c r="CH891" s="161"/>
      <c r="CI891" s="161"/>
      <c r="CJ891" s="161"/>
      <c r="CK891" s="161"/>
      <c r="CL891" s="161"/>
      <c r="CM891" s="161"/>
      <c r="CN891" s="161"/>
      <c r="CO891" s="161"/>
      <c r="CP891" s="161"/>
    </row>
    <row r="892" spans="15:94" x14ac:dyDescent="0.3">
      <c r="P892" s="161"/>
      <c r="Q892" s="161"/>
      <c r="R892" s="161"/>
      <c r="S892" s="161"/>
      <c r="T892" s="161"/>
      <c r="U892" s="161"/>
      <c r="V892" s="161"/>
      <c r="W892" s="161"/>
      <c r="X892" s="161"/>
      <c r="Y892" s="161"/>
      <c r="Z892" s="161"/>
      <c r="AA892" s="161"/>
      <c r="AB892" s="161"/>
      <c r="AC892" s="161"/>
      <c r="AD892" s="161"/>
      <c r="AE892" s="161"/>
      <c r="AF892" s="161"/>
      <c r="AG892" s="161"/>
      <c r="AH892" s="161"/>
      <c r="AI892" s="161"/>
      <c r="AJ892" s="161"/>
      <c r="AK892" s="161"/>
      <c r="AL892" s="161"/>
      <c r="AM892" s="161"/>
      <c r="AN892" s="161"/>
      <c r="AO892" s="161"/>
      <c r="AP892" s="161"/>
      <c r="AQ892" s="161"/>
      <c r="AR892" s="161"/>
      <c r="AS892" s="161"/>
      <c r="AT892" s="161"/>
      <c r="AU892" s="161"/>
      <c r="AV892" s="161"/>
      <c r="AW892" s="161"/>
      <c r="AX892" s="161"/>
      <c r="AY892" s="161"/>
      <c r="AZ892" s="161"/>
      <c r="BA892" s="161"/>
      <c r="BB892" s="161"/>
      <c r="BC892" s="161"/>
      <c r="BD892" s="161"/>
      <c r="BE892" s="161"/>
      <c r="BF892" s="161"/>
      <c r="BG892" s="161"/>
      <c r="BH892" s="161"/>
      <c r="BI892" s="161"/>
      <c r="BJ892" s="161"/>
      <c r="BK892" s="161"/>
      <c r="BL892" s="161"/>
      <c r="BM892" s="161"/>
      <c r="BN892" s="161"/>
      <c r="BO892" s="161"/>
      <c r="BP892" s="161"/>
      <c r="BQ892" s="161"/>
      <c r="BR892" s="161"/>
      <c r="BS892" s="161"/>
      <c r="BT892" s="161"/>
      <c r="BU892" s="161"/>
      <c r="BV892" s="161"/>
      <c r="BW892" s="161"/>
      <c r="BX892" s="161"/>
      <c r="BY892" s="161"/>
      <c r="BZ892" s="161"/>
      <c r="CA892" s="161"/>
      <c r="CB892" s="161"/>
      <c r="CC892" s="161"/>
      <c r="CD892" s="161"/>
      <c r="CE892" s="161"/>
      <c r="CF892" s="161"/>
      <c r="CG892" s="161"/>
      <c r="CH892" s="161"/>
      <c r="CI892" s="161"/>
      <c r="CJ892" s="161"/>
      <c r="CK892" s="161"/>
      <c r="CL892" s="161"/>
      <c r="CM892" s="161"/>
      <c r="CN892" s="161"/>
      <c r="CO892" s="161"/>
      <c r="CP892" s="161"/>
    </row>
    <row r="893" spans="15:94" x14ac:dyDescent="0.3">
      <c r="P893" s="161"/>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c r="AT893" s="161"/>
      <c r="AU893" s="161"/>
      <c r="AV893" s="161"/>
      <c r="AW893" s="161"/>
      <c r="AX893" s="161"/>
      <c r="AY893" s="161"/>
      <c r="AZ893" s="161"/>
      <c r="BA893" s="161"/>
      <c r="BB893" s="161"/>
      <c r="BC893" s="161"/>
      <c r="BD893" s="161"/>
      <c r="BE893" s="161"/>
      <c r="BF893" s="161"/>
      <c r="BG893" s="161"/>
      <c r="BH893" s="161"/>
      <c r="BI893" s="161"/>
      <c r="BJ893" s="161"/>
      <c r="BK893" s="161"/>
      <c r="BL893" s="161"/>
      <c r="BM893" s="161"/>
      <c r="BN893" s="161"/>
      <c r="BO893" s="161"/>
      <c r="BP893" s="161"/>
      <c r="BQ893" s="161"/>
      <c r="BR893" s="161"/>
      <c r="BS893" s="161"/>
      <c r="BT893" s="161"/>
      <c r="BU893" s="161"/>
      <c r="BV893" s="161"/>
      <c r="BW893" s="161"/>
      <c r="BX893" s="161"/>
      <c r="BY893" s="161"/>
      <c r="BZ893" s="161"/>
      <c r="CA893" s="161"/>
      <c r="CB893" s="161"/>
      <c r="CC893" s="161"/>
      <c r="CD893" s="161"/>
      <c r="CE893" s="161"/>
      <c r="CF893" s="161"/>
      <c r="CG893" s="161"/>
      <c r="CH893" s="161"/>
      <c r="CI893" s="161"/>
      <c r="CJ893" s="161"/>
      <c r="CK893" s="161"/>
      <c r="CL893" s="161"/>
      <c r="CM893" s="161"/>
      <c r="CN893" s="161"/>
      <c r="CO893" s="161"/>
      <c r="CP893" s="161"/>
    </row>
    <row r="894" spans="15:94" x14ac:dyDescent="0.3">
      <c r="O894" s="2" t="str">
        <f>Lists!$B$8</f>
        <v>Option 4</v>
      </c>
      <c r="P894" s="161">
        <f>(((SUMIF($E$14:$E$217,$O894,P$14:P$217)*(1+Costs_Lower)))*'Discount Factors'!P$11)-P$878</f>
        <v>0</v>
      </c>
      <c r="Q894" s="161">
        <f>(((SUMIF($E$14:$E$217,$O894,Q$14:Q$217)*(1+Costs_Lower)))*'Discount Factors'!Q$11)-Q$878</f>
        <v>0</v>
      </c>
      <c r="R894" s="161">
        <f>(((SUMIF($E$14:$E$217,$O894,R$14:R$217)*(1+Costs_Lower)))*'Discount Factors'!R$11)-R$878</f>
        <v>0</v>
      </c>
      <c r="S894" s="161">
        <f>(((SUMIF($E$14:$E$217,$O894,S$14:S$217)*(1+Costs_Lower)))*'Discount Factors'!S$11)-S$878</f>
        <v>0</v>
      </c>
      <c r="T894" s="161">
        <f>(((SUMIF($E$14:$E$217,$O894,T$14:T$217)*(1+Costs_Lower)))*'Discount Factors'!T$11)-T$878</f>
        <v>0</v>
      </c>
      <c r="U894" s="161">
        <f>(((SUMIF($E$14:$E$217,$O894,U$14:U$217)*(1+Costs_Lower)))*'Discount Factors'!U$11)-U$878</f>
        <v>0</v>
      </c>
      <c r="V894" s="161">
        <f>(((SUMIF($E$14:$E$217,$O894,V$14:V$217)*(1+Costs_Lower)))*'Discount Factors'!V$11)-V$878</f>
        <v>0</v>
      </c>
      <c r="W894" s="161">
        <f>(((SUMIF($E$14:$E$217,$O894,W$14:W$217)*(1+Costs_Lower)))*'Discount Factors'!W$11)-W$878</f>
        <v>0</v>
      </c>
      <c r="X894" s="161">
        <f>(((SUMIF($E$14:$E$217,$O894,X$14:X$217)*(1+Costs_Lower)))*'Discount Factors'!X$11)-X$878</f>
        <v>0</v>
      </c>
      <c r="Y894" s="161">
        <f>(((SUMIF($E$14:$E$217,$O894,Y$14:Y$217)*(1+Costs_Lower)))*'Discount Factors'!Y$11)-Y$878</f>
        <v>0</v>
      </c>
      <c r="Z894" s="161">
        <f>(((SUMIF($E$14:$E$217,$O894,Z$14:Z$217)*(1+Costs_Lower)))*'Discount Factors'!Z$11)-Z$878</f>
        <v>0</v>
      </c>
      <c r="AA894" s="161">
        <f>(((SUMIF($E$14:$E$217,$O894,AA$14:AA$217)*(1+Costs_Lower)))*'Discount Factors'!AA$11)-AA$878</f>
        <v>0</v>
      </c>
      <c r="AB894" s="161">
        <f>(((SUMIF($E$14:$E$217,$O894,AB$14:AB$217)*(1+Costs_Lower)))*'Discount Factors'!AB$11)-AB$878</f>
        <v>0</v>
      </c>
      <c r="AC894" s="161">
        <f>(((SUMIF($E$14:$E$217,$O894,AC$14:AC$217)*(1+Costs_Lower)))*'Discount Factors'!AC$11)-AC$878</f>
        <v>0</v>
      </c>
      <c r="AD894" s="161">
        <f>(((SUMIF($E$14:$E$217,$O894,AD$14:AD$217)*(1+Costs_Lower)))*'Discount Factors'!AD$11)-AD$878</f>
        <v>0</v>
      </c>
      <c r="AE894" s="161">
        <f>(((SUMIF($E$14:$E$217,$O894,AE$14:AE$217)*(1+Costs_Lower)))*'Discount Factors'!AE$11)-AE$878</f>
        <v>0</v>
      </c>
      <c r="AF894" s="161">
        <f>(((SUMIF($E$14:$E$217,$O894,AF$14:AF$217)*(1+Costs_Lower)))*'Discount Factors'!AF$11)-AF$878</f>
        <v>0</v>
      </c>
      <c r="AG894" s="161">
        <f>(((SUMIF($E$14:$E$217,$O894,AG$14:AG$217)*(1+Costs_Lower)))*'Discount Factors'!AG$11)-AG$878</f>
        <v>0</v>
      </c>
      <c r="AH894" s="161">
        <f>(((SUMIF($E$14:$E$217,$O894,AH$14:AH$217)*(1+Costs_Lower)))*'Discount Factors'!AH$11)-AH$878</f>
        <v>0</v>
      </c>
      <c r="AI894" s="161">
        <f>(((SUMIF($E$14:$E$217,$O894,AI$14:AI$217)*(1+Costs_Lower)))*'Discount Factors'!AI$11)-AI$878</f>
        <v>0</v>
      </c>
      <c r="AJ894" s="161">
        <f>(((SUMIF($E$14:$E$217,$O894,AJ$14:AJ$217)*(1+Costs_Lower)))*'Discount Factors'!AJ$11)-AJ$878</f>
        <v>0</v>
      </c>
      <c r="AK894" s="161">
        <f>(((SUMIF($E$14:$E$217,$O894,AK$14:AK$217)*(1+Costs_Lower)))*'Discount Factors'!AK$11)-AK$878</f>
        <v>0</v>
      </c>
      <c r="AL894" s="161">
        <f>(((SUMIF($E$14:$E$217,$O894,AL$14:AL$217)*(1+Costs_Lower)))*'Discount Factors'!AL$11)-AL$878</f>
        <v>0</v>
      </c>
      <c r="AM894" s="161">
        <f>(((SUMIF($E$14:$E$217,$O894,AM$14:AM$217)*(1+Costs_Lower)))*'Discount Factors'!AM$11)-AM$878</f>
        <v>0</v>
      </c>
      <c r="AN894" s="161">
        <f>(((SUMIF($E$14:$E$217,$O894,AN$14:AN$217)*(1+Costs_Lower)))*'Discount Factors'!AN$11)-AN$878</f>
        <v>0</v>
      </c>
      <c r="AO894" s="161">
        <f>(((SUMIF($E$14:$E$217,$O894,AO$14:AO$217)*(1+Costs_Lower)))*'Discount Factors'!AO$11)-AO$878</f>
        <v>0</v>
      </c>
      <c r="AP894" s="161">
        <f>(((SUMIF($E$14:$E$217,$O894,AP$14:AP$217)*(1+Costs_Lower)))*'Discount Factors'!AP$11)-AP$878</f>
        <v>0</v>
      </c>
      <c r="AQ894" s="161">
        <f>(((SUMIF($E$14:$E$217,$O894,AQ$14:AQ$217)*(1+Costs_Lower)))*'Discount Factors'!AQ$11)-AQ$878</f>
        <v>0</v>
      </c>
      <c r="AR894" s="161">
        <f>(((SUMIF($E$14:$E$217,$O894,AR$14:AR$217)*(1+Costs_Lower)))*'Discount Factors'!AR$11)-AR$878</f>
        <v>0</v>
      </c>
      <c r="AS894" s="161">
        <f>(((SUMIF($E$14:$E$217,$O894,AS$14:AS$217)*(1+Costs_Lower)))*'Discount Factors'!AS$11)-AS$878</f>
        <v>0</v>
      </c>
      <c r="AT894" s="161">
        <f>(((SUMIF($E$14:$E$217,$O894,AT$14:AT$217)*(1+Costs_Lower)))*'Discount Factors'!AT$11)-AT$878</f>
        <v>0</v>
      </c>
      <c r="AU894" s="161">
        <f>(((SUMIF($E$14:$E$217,$O894,AU$14:AU$217)*(1+Costs_Lower)))*'Discount Factors'!AU$11)-AU$878</f>
        <v>0</v>
      </c>
      <c r="AV894" s="161">
        <f>(((SUMIF($E$14:$E$217,$O894,AV$14:AV$217)*(1+Costs_Lower)))*'Discount Factors'!AV$11)-AV$878</f>
        <v>0</v>
      </c>
      <c r="AW894" s="161">
        <f>(((SUMIF($E$14:$E$217,$O894,AW$14:AW$217)*(1+Costs_Lower)))*'Discount Factors'!AW$11)-AW$878</f>
        <v>0</v>
      </c>
      <c r="AX894" s="161">
        <f>(((SUMIF($E$14:$E$217,$O894,AX$14:AX$217)*(1+Costs_Lower)))*'Discount Factors'!AX$11)-AX$878</f>
        <v>0</v>
      </c>
      <c r="AY894" s="161">
        <f>(((SUMIF($E$14:$E$217,$O894,AY$14:AY$217)*(1+Costs_Lower)))*'Discount Factors'!AY$11)-AY$878</f>
        <v>0</v>
      </c>
      <c r="AZ894" s="161">
        <f>(((SUMIF($E$14:$E$217,$O894,AZ$14:AZ$217)*(1+Costs_Lower)))*'Discount Factors'!AZ$11)-AZ$878</f>
        <v>0</v>
      </c>
      <c r="BA894" s="161">
        <f>(((SUMIF($E$14:$E$217,$O894,BA$14:BA$217)*(1+Costs_Lower)))*'Discount Factors'!BA$11)-BA$878</f>
        <v>0</v>
      </c>
      <c r="BB894" s="161">
        <f>(((SUMIF($E$14:$E$217,$O894,BB$14:BB$217)*(1+Costs_Lower)))*'Discount Factors'!BB$11)-BB$878</f>
        <v>0</v>
      </c>
      <c r="BC894" s="161">
        <f>(((SUMIF($E$14:$E$217,$O894,BC$14:BC$217)*(1+Costs_Lower)))*'Discount Factors'!BC$11)-BC$878</f>
        <v>0</v>
      </c>
      <c r="BD894" s="161">
        <f>(((SUMIF($E$14:$E$217,$O894,BD$14:BD$217)*(1+Costs_Lower)))*'Discount Factors'!BD$11)-BD$878</f>
        <v>0</v>
      </c>
      <c r="BE894" s="161">
        <f>(((SUMIF($E$14:$E$217,$O894,BE$14:BE$217)*(1+Costs_Lower)))*'Discount Factors'!BE$11)-BE$878</f>
        <v>0</v>
      </c>
      <c r="BF894" s="161">
        <f>(((SUMIF($E$14:$E$217,$O894,BF$14:BF$217)*(1+Costs_Lower)))*'Discount Factors'!BF$11)-BF$878</f>
        <v>0</v>
      </c>
      <c r="BG894" s="161">
        <f>(((SUMIF($E$14:$E$217,$O894,BG$14:BG$217)*(1+Costs_Lower)))*'Discount Factors'!BG$11)-BG$878</f>
        <v>0</v>
      </c>
      <c r="BH894" s="161">
        <f>(((SUMIF($E$14:$E$217,$O894,BH$14:BH$217)*(1+Costs_Lower)))*'Discount Factors'!BH$11)-BH$878</f>
        <v>0</v>
      </c>
      <c r="BI894" s="161">
        <f>(((SUMIF($E$14:$E$217,$O894,BI$14:BI$217)*(1+Costs_Lower)))*'Discount Factors'!BI$11)-BI$878</f>
        <v>0</v>
      </c>
      <c r="BJ894" s="161">
        <f>(((SUMIF($E$14:$E$217,$O894,BJ$14:BJ$217)*(1+Costs_Lower)))*'Discount Factors'!BJ$11)-BJ$878</f>
        <v>0</v>
      </c>
      <c r="BK894" s="161">
        <f>(((SUMIF($E$14:$E$217,$O894,BK$14:BK$217)*(1+Costs_Lower)))*'Discount Factors'!BK$11)-BK$878</f>
        <v>0</v>
      </c>
      <c r="BL894" s="161">
        <f>(((SUMIF($E$14:$E$217,$O894,BL$14:BL$217)*(1+Costs_Lower)))*'Discount Factors'!BL$11)-BL$878</f>
        <v>0</v>
      </c>
      <c r="BM894" s="161">
        <f>(((SUMIF($E$14:$E$217,$O894,BM$14:BM$217)*(1+Costs_Lower)))*'Discount Factors'!BM$11)-BM$878</f>
        <v>0</v>
      </c>
      <c r="BN894" s="161">
        <f>(((SUMIF($E$14:$E$217,$O894,BN$14:BN$217)*(1+Costs_Lower)))*'Discount Factors'!BN$11)-BN$878</f>
        <v>0</v>
      </c>
      <c r="BO894" s="161">
        <f>(((SUMIF($E$14:$E$217,$O894,BO$14:BO$217)*(1+Costs_Lower)))*'Discount Factors'!BO$11)-BO$878</f>
        <v>0</v>
      </c>
      <c r="BP894" s="161">
        <f>(((SUMIF($E$14:$E$217,$O894,BP$14:BP$217)*(1+Costs_Lower)))*'Discount Factors'!BP$11)-BP$878</f>
        <v>0</v>
      </c>
      <c r="BQ894" s="161">
        <f>(((SUMIF($E$14:$E$217,$O894,BQ$14:BQ$217)*(1+Costs_Lower)))*'Discount Factors'!BQ$11)-BQ$878</f>
        <v>0</v>
      </c>
      <c r="BR894" s="161">
        <f>(((SUMIF($E$14:$E$217,$O894,BR$14:BR$217)*(1+Costs_Lower)))*'Discount Factors'!BR$11)-BR$878</f>
        <v>0</v>
      </c>
      <c r="BS894" s="161">
        <f>(((SUMIF($E$14:$E$217,$O894,BS$14:BS$217)*(1+Costs_Lower)))*'Discount Factors'!BS$11)-BS$878</f>
        <v>0</v>
      </c>
      <c r="BT894" s="161">
        <f>(((SUMIF($E$14:$E$217,$O894,BT$14:BT$217)*(1+Costs_Lower)))*'Discount Factors'!BT$11)-BT$878</f>
        <v>0</v>
      </c>
      <c r="BU894" s="161">
        <f>(((SUMIF($E$14:$E$217,$O894,BU$14:BU$217)*(1+Costs_Lower)))*'Discount Factors'!BU$11)-BU$878</f>
        <v>0</v>
      </c>
      <c r="BV894" s="161">
        <f>(((SUMIF($E$14:$E$217,$O894,BV$14:BV$217)*(1+Costs_Lower)))*'Discount Factors'!BV$11)-BV$878</f>
        <v>0</v>
      </c>
      <c r="BW894" s="161">
        <f>(((SUMIF($E$14:$E$217,$O894,BW$14:BW$217)*(1+Costs_Lower)))*'Discount Factors'!BW$11)-BW$878</f>
        <v>0</v>
      </c>
      <c r="BX894" s="161">
        <f>(((SUMIF($E$14:$E$217,$O894,BX$14:BX$217)*(1+Costs_Lower)))*'Discount Factors'!BX$11)-BX$878</f>
        <v>0</v>
      </c>
      <c r="BY894" s="161">
        <f>(((SUMIF($E$14:$E$217,$O894,BY$14:BY$217)*(1+Costs_Lower)))*'Discount Factors'!BY$11)-BY$878</f>
        <v>0</v>
      </c>
      <c r="BZ894" s="161">
        <f>(((SUMIF($E$14:$E$217,$O894,BZ$14:BZ$217)*(1+Costs_Lower)))*'Discount Factors'!BZ$11)-BZ$878</f>
        <v>0</v>
      </c>
      <c r="CA894" s="161">
        <f>(((SUMIF($E$14:$E$217,$O894,CA$14:CA$217)*(1+Costs_Lower)))*'Discount Factors'!CA$11)-CA$878</f>
        <v>0</v>
      </c>
      <c r="CB894" s="161">
        <f>(((SUMIF($E$14:$E$217,$O894,CB$14:CB$217)*(1+Costs_Lower)))*'Discount Factors'!CB$11)-CB$878</f>
        <v>0</v>
      </c>
      <c r="CC894" s="161">
        <f>(((SUMIF($E$14:$E$217,$O894,CC$14:CC$217)*(1+Costs_Lower)))*'Discount Factors'!CC$11)-CC$878</f>
        <v>0</v>
      </c>
      <c r="CD894" s="161">
        <f>(((SUMIF($E$14:$E$217,$O894,CD$14:CD$217)*(1+Costs_Lower)))*'Discount Factors'!CD$11)-CD$878</f>
        <v>0</v>
      </c>
      <c r="CE894" s="161">
        <f>(((SUMIF($E$14:$E$217,$O894,CE$14:CE$217)*(1+Costs_Lower)))*'Discount Factors'!CE$11)-CE$878</f>
        <v>0</v>
      </c>
      <c r="CF894" s="161">
        <f>(((SUMIF($E$14:$E$217,$O894,CF$14:CF$217)*(1+Costs_Lower)))*'Discount Factors'!CF$11)-CF$878</f>
        <v>0</v>
      </c>
      <c r="CG894" s="161">
        <f>(((SUMIF($E$14:$E$217,$O894,CG$14:CG$217)*(1+Costs_Lower)))*'Discount Factors'!CG$11)-CG$878</f>
        <v>0</v>
      </c>
      <c r="CH894" s="161">
        <f>(((SUMIF($E$14:$E$217,$O894,CH$14:CH$217)*(1+Costs_Lower)))*'Discount Factors'!CH$11)-CH$878</f>
        <v>0</v>
      </c>
      <c r="CI894" s="161">
        <f>(((SUMIF($E$14:$E$217,$O894,CI$14:CI$217)*(1+Costs_Lower)))*'Discount Factors'!CI$11)-CI$878</f>
        <v>0</v>
      </c>
      <c r="CJ894" s="161">
        <f>(((SUMIF($E$14:$E$217,$O894,CJ$14:CJ$217)*(1+Costs_Lower)))*'Discount Factors'!CJ$11)-CJ$878</f>
        <v>0</v>
      </c>
      <c r="CK894" s="161">
        <f>(((SUMIF($E$14:$E$217,$O894,CK$14:CK$217)*(1+Costs_Lower)))*'Discount Factors'!CK$11)-CK$878</f>
        <v>0</v>
      </c>
      <c r="CL894" s="161">
        <f>(((SUMIF($E$14:$E$217,$O894,CL$14:CL$217)*(1+Costs_Lower)))*'Discount Factors'!CL$11)-CL$878</f>
        <v>0</v>
      </c>
      <c r="CM894" s="161">
        <f>(((SUMIF($E$14:$E$217,$O894,CM$14:CM$217)*(1+Costs_Lower)))*'Discount Factors'!CM$11)-CM$878</f>
        <v>0</v>
      </c>
      <c r="CN894" s="161">
        <f>(((SUMIF($E$14:$E$217,$O894,CN$14:CN$217)*(1+Costs_Lower)))*'Discount Factors'!CN$11)-CN$878</f>
        <v>0</v>
      </c>
      <c r="CO894" s="161">
        <f>(((SUMIF($E$14:$E$217,$O894,CO$14:CO$217)*(1+Costs_Lower)))*'Discount Factors'!CO$11)-CO$878</f>
        <v>0</v>
      </c>
      <c r="CP894" s="161">
        <f>(((SUMIF($E$14:$E$217,$O894,CP$14:CP$217)*(1+Costs_Lower)))*'Discount Factors'!CP$11)-CP$878</f>
        <v>0</v>
      </c>
    </row>
    <row r="895" spans="15:94" x14ac:dyDescent="0.3">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1"/>
      <c r="AL895" s="161"/>
      <c r="AM895" s="161"/>
      <c r="AN895" s="161"/>
      <c r="AO895" s="161"/>
      <c r="AP895" s="161"/>
      <c r="AQ895" s="161"/>
      <c r="AR895" s="161"/>
      <c r="AS895" s="161"/>
      <c r="AT895" s="161"/>
      <c r="AU895" s="161"/>
      <c r="AV895" s="161"/>
      <c r="AW895" s="161"/>
      <c r="AX895" s="161"/>
      <c r="AY895" s="161"/>
      <c r="AZ895" s="161"/>
      <c r="BA895" s="161"/>
      <c r="BB895" s="161"/>
      <c r="BC895" s="161"/>
      <c r="BD895" s="161"/>
      <c r="BE895" s="161"/>
      <c r="BF895" s="161"/>
      <c r="BG895" s="161"/>
      <c r="BH895" s="161"/>
      <c r="BI895" s="161"/>
      <c r="BJ895" s="161"/>
      <c r="BK895" s="161"/>
      <c r="BL895" s="161"/>
      <c r="BM895" s="161"/>
      <c r="BN895" s="161"/>
      <c r="BO895" s="161"/>
      <c r="BP895" s="161"/>
      <c r="BQ895" s="161"/>
      <c r="BR895" s="161"/>
      <c r="BS895" s="161"/>
      <c r="BT895" s="161"/>
      <c r="BU895" s="161"/>
      <c r="BV895" s="161"/>
      <c r="BW895" s="161"/>
      <c r="BX895" s="161"/>
      <c r="BY895" s="161"/>
      <c r="BZ895" s="161"/>
      <c r="CA895" s="161"/>
      <c r="CB895" s="161"/>
      <c r="CC895" s="161"/>
      <c r="CD895" s="161"/>
      <c r="CE895" s="161"/>
      <c r="CF895" s="161"/>
      <c r="CG895" s="161"/>
      <c r="CH895" s="161"/>
      <c r="CI895" s="161"/>
      <c r="CJ895" s="161"/>
      <c r="CK895" s="161"/>
      <c r="CL895" s="161"/>
      <c r="CM895" s="161"/>
      <c r="CN895" s="161"/>
      <c r="CO895" s="161"/>
      <c r="CP895" s="161"/>
    </row>
    <row r="896" spans="15:94" x14ac:dyDescent="0.3">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1"/>
      <c r="AL896" s="161"/>
      <c r="AM896" s="161"/>
      <c r="AN896" s="161"/>
      <c r="AO896" s="161"/>
      <c r="AP896" s="161"/>
      <c r="AQ896" s="161"/>
      <c r="AR896" s="161"/>
      <c r="AS896" s="161"/>
      <c r="AT896" s="161"/>
      <c r="AU896" s="161"/>
      <c r="AV896" s="161"/>
      <c r="AW896" s="161"/>
      <c r="AX896" s="161"/>
      <c r="AY896" s="161"/>
      <c r="AZ896" s="161"/>
      <c r="BA896" s="161"/>
      <c r="BB896" s="161"/>
      <c r="BC896" s="161"/>
      <c r="BD896" s="161"/>
      <c r="BE896" s="161"/>
      <c r="BF896" s="161"/>
      <c r="BG896" s="161"/>
      <c r="BH896" s="161"/>
      <c r="BI896" s="161"/>
      <c r="BJ896" s="161"/>
      <c r="BK896" s="161"/>
      <c r="BL896" s="161"/>
      <c r="BM896" s="161"/>
      <c r="BN896" s="161"/>
      <c r="BO896" s="161"/>
      <c r="BP896" s="161"/>
      <c r="BQ896" s="161"/>
      <c r="BR896" s="161"/>
      <c r="BS896" s="161"/>
      <c r="BT896" s="161"/>
      <c r="BU896" s="161"/>
      <c r="BV896" s="161"/>
      <c r="BW896" s="161"/>
      <c r="BX896" s="161"/>
      <c r="BY896" s="161"/>
      <c r="BZ896" s="161"/>
      <c r="CA896" s="161"/>
      <c r="CB896" s="161"/>
      <c r="CC896" s="161"/>
      <c r="CD896" s="161"/>
      <c r="CE896" s="161"/>
      <c r="CF896" s="161"/>
      <c r="CG896" s="161"/>
      <c r="CH896" s="161"/>
      <c r="CI896" s="161"/>
      <c r="CJ896" s="161"/>
      <c r="CK896" s="161"/>
      <c r="CL896" s="161"/>
      <c r="CM896" s="161"/>
      <c r="CN896" s="161"/>
      <c r="CO896" s="161"/>
      <c r="CP896" s="161"/>
    </row>
    <row r="897" spans="15:94" x14ac:dyDescent="0.3">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1"/>
      <c r="AL897" s="161"/>
      <c r="AM897" s="161"/>
      <c r="AN897" s="161"/>
      <c r="AO897" s="161"/>
      <c r="AP897" s="161"/>
      <c r="AQ897" s="161"/>
      <c r="AR897" s="161"/>
      <c r="AS897" s="161"/>
      <c r="AT897" s="161"/>
      <c r="AU897" s="161"/>
      <c r="AV897" s="161"/>
      <c r="AW897" s="161"/>
      <c r="AX897" s="161"/>
      <c r="AY897" s="161"/>
      <c r="AZ897" s="161"/>
      <c r="BA897" s="161"/>
      <c r="BB897" s="161"/>
      <c r="BC897" s="161"/>
      <c r="BD897" s="161"/>
      <c r="BE897" s="161"/>
      <c r="BF897" s="161"/>
      <c r="BG897" s="161"/>
      <c r="BH897" s="161"/>
      <c r="BI897" s="161"/>
      <c r="BJ897" s="161"/>
      <c r="BK897" s="161"/>
      <c r="BL897" s="161"/>
      <c r="BM897" s="161"/>
      <c r="BN897" s="161"/>
      <c r="BO897" s="161"/>
      <c r="BP897" s="161"/>
      <c r="BQ897" s="161"/>
      <c r="BR897" s="161"/>
      <c r="BS897" s="161"/>
      <c r="BT897" s="161"/>
      <c r="BU897" s="161"/>
      <c r="BV897" s="161"/>
      <c r="BW897" s="161"/>
      <c r="BX897" s="161"/>
      <c r="BY897" s="161"/>
      <c r="BZ897" s="161"/>
      <c r="CA897" s="161"/>
      <c r="CB897" s="161"/>
      <c r="CC897" s="161"/>
      <c r="CD897" s="161"/>
      <c r="CE897" s="161"/>
      <c r="CF897" s="161"/>
      <c r="CG897" s="161"/>
      <c r="CH897" s="161"/>
      <c r="CI897" s="161"/>
      <c r="CJ897" s="161"/>
      <c r="CK897" s="161"/>
      <c r="CL897" s="161"/>
      <c r="CM897" s="161"/>
      <c r="CN897" s="161"/>
      <c r="CO897" s="161"/>
      <c r="CP897" s="161"/>
    </row>
    <row r="898" spans="15:94" x14ac:dyDescent="0.3">
      <c r="O898" s="2" t="str">
        <f>Lists!$B$9</f>
        <v>Option 5</v>
      </c>
      <c r="P898" s="161">
        <f>(((SUMIF($E$14:$E$217,$O898,P$14:P$217)*(1+Costs_Lower)))*'Discount Factors'!P$11)-P$878</f>
        <v>0</v>
      </c>
      <c r="Q898" s="161">
        <f>(((SUMIF($E$14:$E$217,$O898,Q$14:Q$217)*(1+Costs_Lower)))*'Discount Factors'!Q$11)-Q$878</f>
        <v>0</v>
      </c>
      <c r="R898" s="161">
        <f>(((SUMIF($E$14:$E$217,$O898,R$14:R$217)*(1+Costs_Lower)))*'Discount Factors'!R$11)-R$878</f>
        <v>0</v>
      </c>
      <c r="S898" s="161">
        <f>(((SUMIF($E$14:$E$217,$O898,S$14:S$217)*(1+Costs_Lower)))*'Discount Factors'!S$11)-S$878</f>
        <v>0</v>
      </c>
      <c r="T898" s="161">
        <f>(((SUMIF($E$14:$E$217,$O898,T$14:T$217)*(1+Costs_Lower)))*'Discount Factors'!T$11)-T$878</f>
        <v>0</v>
      </c>
      <c r="U898" s="161">
        <f>(((SUMIF($E$14:$E$217,$O898,U$14:U$217)*(1+Costs_Lower)))*'Discount Factors'!U$11)-U$878</f>
        <v>0</v>
      </c>
      <c r="V898" s="161">
        <f>(((SUMIF($E$14:$E$217,$O898,V$14:V$217)*(1+Costs_Lower)))*'Discount Factors'!V$11)-V$878</f>
        <v>0</v>
      </c>
      <c r="W898" s="161">
        <f>(((SUMIF($E$14:$E$217,$O898,W$14:W$217)*(1+Costs_Lower)))*'Discount Factors'!W$11)-W$878</f>
        <v>0</v>
      </c>
      <c r="X898" s="161">
        <f>(((SUMIF($E$14:$E$217,$O898,X$14:X$217)*(1+Costs_Lower)))*'Discount Factors'!X$11)-X$878</f>
        <v>0</v>
      </c>
      <c r="Y898" s="161">
        <f>(((SUMIF($E$14:$E$217,$O898,Y$14:Y$217)*(1+Costs_Lower)))*'Discount Factors'!Y$11)-Y$878</f>
        <v>0</v>
      </c>
      <c r="Z898" s="161">
        <f>(((SUMIF($E$14:$E$217,$O898,Z$14:Z$217)*(1+Costs_Lower)))*'Discount Factors'!Z$11)-Z$878</f>
        <v>0</v>
      </c>
      <c r="AA898" s="161">
        <f>(((SUMIF($E$14:$E$217,$O898,AA$14:AA$217)*(1+Costs_Lower)))*'Discount Factors'!AA$11)-AA$878</f>
        <v>0</v>
      </c>
      <c r="AB898" s="161">
        <f>(((SUMIF($E$14:$E$217,$O898,AB$14:AB$217)*(1+Costs_Lower)))*'Discount Factors'!AB$11)-AB$878</f>
        <v>0</v>
      </c>
      <c r="AC898" s="161">
        <f>(((SUMIF($E$14:$E$217,$O898,AC$14:AC$217)*(1+Costs_Lower)))*'Discount Factors'!AC$11)-AC$878</f>
        <v>0</v>
      </c>
      <c r="AD898" s="161">
        <f>(((SUMIF($E$14:$E$217,$O898,AD$14:AD$217)*(1+Costs_Lower)))*'Discount Factors'!AD$11)-AD$878</f>
        <v>0</v>
      </c>
      <c r="AE898" s="161">
        <f>(((SUMIF($E$14:$E$217,$O898,AE$14:AE$217)*(1+Costs_Lower)))*'Discount Factors'!AE$11)-AE$878</f>
        <v>0</v>
      </c>
      <c r="AF898" s="161">
        <f>(((SUMIF($E$14:$E$217,$O898,AF$14:AF$217)*(1+Costs_Lower)))*'Discount Factors'!AF$11)-AF$878</f>
        <v>0</v>
      </c>
      <c r="AG898" s="161">
        <f>(((SUMIF($E$14:$E$217,$O898,AG$14:AG$217)*(1+Costs_Lower)))*'Discount Factors'!AG$11)-AG$878</f>
        <v>0</v>
      </c>
      <c r="AH898" s="161">
        <f>(((SUMIF($E$14:$E$217,$O898,AH$14:AH$217)*(1+Costs_Lower)))*'Discount Factors'!AH$11)-AH$878</f>
        <v>0</v>
      </c>
      <c r="AI898" s="161">
        <f>(((SUMIF($E$14:$E$217,$O898,AI$14:AI$217)*(1+Costs_Lower)))*'Discount Factors'!AI$11)-AI$878</f>
        <v>0</v>
      </c>
      <c r="AJ898" s="161">
        <f>(((SUMIF($E$14:$E$217,$O898,AJ$14:AJ$217)*(1+Costs_Lower)))*'Discount Factors'!AJ$11)-AJ$878</f>
        <v>0</v>
      </c>
      <c r="AK898" s="161">
        <f>(((SUMIF($E$14:$E$217,$O898,AK$14:AK$217)*(1+Costs_Lower)))*'Discount Factors'!AK$11)-AK$878</f>
        <v>0</v>
      </c>
      <c r="AL898" s="161">
        <f>(((SUMIF($E$14:$E$217,$O898,AL$14:AL$217)*(1+Costs_Lower)))*'Discount Factors'!AL$11)-AL$878</f>
        <v>0</v>
      </c>
      <c r="AM898" s="161">
        <f>(((SUMIF($E$14:$E$217,$O898,AM$14:AM$217)*(1+Costs_Lower)))*'Discount Factors'!AM$11)-AM$878</f>
        <v>0</v>
      </c>
      <c r="AN898" s="161">
        <f>(((SUMIF($E$14:$E$217,$O898,AN$14:AN$217)*(1+Costs_Lower)))*'Discount Factors'!AN$11)-AN$878</f>
        <v>0</v>
      </c>
      <c r="AO898" s="161">
        <f>(((SUMIF($E$14:$E$217,$O898,AO$14:AO$217)*(1+Costs_Lower)))*'Discount Factors'!AO$11)-AO$878</f>
        <v>0</v>
      </c>
      <c r="AP898" s="161">
        <f>(((SUMIF($E$14:$E$217,$O898,AP$14:AP$217)*(1+Costs_Lower)))*'Discount Factors'!AP$11)-AP$878</f>
        <v>0</v>
      </c>
      <c r="AQ898" s="161">
        <f>(((SUMIF($E$14:$E$217,$O898,AQ$14:AQ$217)*(1+Costs_Lower)))*'Discount Factors'!AQ$11)-AQ$878</f>
        <v>0</v>
      </c>
      <c r="AR898" s="161">
        <f>(((SUMIF($E$14:$E$217,$O898,AR$14:AR$217)*(1+Costs_Lower)))*'Discount Factors'!AR$11)-AR$878</f>
        <v>0</v>
      </c>
      <c r="AS898" s="161">
        <f>(((SUMIF($E$14:$E$217,$O898,AS$14:AS$217)*(1+Costs_Lower)))*'Discount Factors'!AS$11)-AS$878</f>
        <v>0</v>
      </c>
      <c r="AT898" s="161">
        <f>(((SUMIF($E$14:$E$217,$O898,AT$14:AT$217)*(1+Costs_Lower)))*'Discount Factors'!AT$11)-AT$878</f>
        <v>0</v>
      </c>
      <c r="AU898" s="161">
        <f>(((SUMIF($E$14:$E$217,$O898,AU$14:AU$217)*(1+Costs_Lower)))*'Discount Factors'!AU$11)-AU$878</f>
        <v>0</v>
      </c>
      <c r="AV898" s="161">
        <f>(((SUMIF($E$14:$E$217,$O898,AV$14:AV$217)*(1+Costs_Lower)))*'Discount Factors'!AV$11)-AV$878</f>
        <v>0</v>
      </c>
      <c r="AW898" s="161">
        <f>(((SUMIF($E$14:$E$217,$O898,AW$14:AW$217)*(1+Costs_Lower)))*'Discount Factors'!AW$11)-AW$878</f>
        <v>0</v>
      </c>
      <c r="AX898" s="161">
        <f>(((SUMIF($E$14:$E$217,$O898,AX$14:AX$217)*(1+Costs_Lower)))*'Discount Factors'!AX$11)-AX$878</f>
        <v>0</v>
      </c>
      <c r="AY898" s="161">
        <f>(((SUMIF($E$14:$E$217,$O898,AY$14:AY$217)*(1+Costs_Lower)))*'Discount Factors'!AY$11)-AY$878</f>
        <v>0</v>
      </c>
      <c r="AZ898" s="161">
        <f>(((SUMIF($E$14:$E$217,$O898,AZ$14:AZ$217)*(1+Costs_Lower)))*'Discount Factors'!AZ$11)-AZ$878</f>
        <v>0</v>
      </c>
      <c r="BA898" s="161">
        <f>(((SUMIF($E$14:$E$217,$O898,BA$14:BA$217)*(1+Costs_Lower)))*'Discount Factors'!BA$11)-BA$878</f>
        <v>0</v>
      </c>
      <c r="BB898" s="161">
        <f>(((SUMIF($E$14:$E$217,$O898,BB$14:BB$217)*(1+Costs_Lower)))*'Discount Factors'!BB$11)-BB$878</f>
        <v>0</v>
      </c>
      <c r="BC898" s="161">
        <f>(((SUMIF($E$14:$E$217,$O898,BC$14:BC$217)*(1+Costs_Lower)))*'Discount Factors'!BC$11)-BC$878</f>
        <v>0</v>
      </c>
      <c r="BD898" s="161">
        <f>(((SUMIF($E$14:$E$217,$O898,BD$14:BD$217)*(1+Costs_Lower)))*'Discount Factors'!BD$11)-BD$878</f>
        <v>0</v>
      </c>
      <c r="BE898" s="161">
        <f>(((SUMIF($E$14:$E$217,$O898,BE$14:BE$217)*(1+Costs_Lower)))*'Discount Factors'!BE$11)-BE$878</f>
        <v>0</v>
      </c>
      <c r="BF898" s="161">
        <f>(((SUMIF($E$14:$E$217,$O898,BF$14:BF$217)*(1+Costs_Lower)))*'Discount Factors'!BF$11)-BF$878</f>
        <v>0</v>
      </c>
      <c r="BG898" s="161">
        <f>(((SUMIF($E$14:$E$217,$O898,BG$14:BG$217)*(1+Costs_Lower)))*'Discount Factors'!BG$11)-BG$878</f>
        <v>0</v>
      </c>
      <c r="BH898" s="161">
        <f>(((SUMIF($E$14:$E$217,$O898,BH$14:BH$217)*(1+Costs_Lower)))*'Discount Factors'!BH$11)-BH$878</f>
        <v>0</v>
      </c>
      <c r="BI898" s="161">
        <f>(((SUMIF($E$14:$E$217,$O898,BI$14:BI$217)*(1+Costs_Lower)))*'Discount Factors'!BI$11)-BI$878</f>
        <v>0</v>
      </c>
      <c r="BJ898" s="161">
        <f>(((SUMIF($E$14:$E$217,$O898,BJ$14:BJ$217)*(1+Costs_Lower)))*'Discount Factors'!BJ$11)-BJ$878</f>
        <v>0</v>
      </c>
      <c r="BK898" s="161">
        <f>(((SUMIF($E$14:$E$217,$O898,BK$14:BK$217)*(1+Costs_Lower)))*'Discount Factors'!BK$11)-BK$878</f>
        <v>0</v>
      </c>
      <c r="BL898" s="161">
        <f>(((SUMIF($E$14:$E$217,$O898,BL$14:BL$217)*(1+Costs_Lower)))*'Discount Factors'!BL$11)-BL$878</f>
        <v>0</v>
      </c>
      <c r="BM898" s="161">
        <f>(((SUMIF($E$14:$E$217,$O898,BM$14:BM$217)*(1+Costs_Lower)))*'Discount Factors'!BM$11)-BM$878</f>
        <v>0</v>
      </c>
      <c r="BN898" s="161">
        <f>(((SUMIF($E$14:$E$217,$O898,BN$14:BN$217)*(1+Costs_Lower)))*'Discount Factors'!BN$11)-BN$878</f>
        <v>0</v>
      </c>
      <c r="BO898" s="161">
        <f>(((SUMIF($E$14:$E$217,$O898,BO$14:BO$217)*(1+Costs_Lower)))*'Discount Factors'!BO$11)-BO$878</f>
        <v>0</v>
      </c>
      <c r="BP898" s="161">
        <f>(((SUMIF($E$14:$E$217,$O898,BP$14:BP$217)*(1+Costs_Lower)))*'Discount Factors'!BP$11)-BP$878</f>
        <v>0</v>
      </c>
      <c r="BQ898" s="161">
        <f>(((SUMIF($E$14:$E$217,$O898,BQ$14:BQ$217)*(1+Costs_Lower)))*'Discount Factors'!BQ$11)-BQ$878</f>
        <v>0</v>
      </c>
      <c r="BR898" s="161">
        <f>(((SUMIF($E$14:$E$217,$O898,BR$14:BR$217)*(1+Costs_Lower)))*'Discount Factors'!BR$11)-BR$878</f>
        <v>0</v>
      </c>
      <c r="BS898" s="161">
        <f>(((SUMIF($E$14:$E$217,$O898,BS$14:BS$217)*(1+Costs_Lower)))*'Discount Factors'!BS$11)-BS$878</f>
        <v>0</v>
      </c>
      <c r="BT898" s="161">
        <f>(((SUMIF($E$14:$E$217,$O898,BT$14:BT$217)*(1+Costs_Lower)))*'Discount Factors'!BT$11)-BT$878</f>
        <v>0</v>
      </c>
      <c r="BU898" s="161">
        <f>(((SUMIF($E$14:$E$217,$O898,BU$14:BU$217)*(1+Costs_Lower)))*'Discount Factors'!BU$11)-BU$878</f>
        <v>0</v>
      </c>
      <c r="BV898" s="161">
        <f>(((SUMIF($E$14:$E$217,$O898,BV$14:BV$217)*(1+Costs_Lower)))*'Discount Factors'!BV$11)-BV$878</f>
        <v>0</v>
      </c>
      <c r="BW898" s="161">
        <f>(((SUMIF($E$14:$E$217,$O898,BW$14:BW$217)*(1+Costs_Lower)))*'Discount Factors'!BW$11)-BW$878</f>
        <v>0</v>
      </c>
      <c r="BX898" s="161">
        <f>(((SUMIF($E$14:$E$217,$O898,BX$14:BX$217)*(1+Costs_Lower)))*'Discount Factors'!BX$11)-BX$878</f>
        <v>0</v>
      </c>
      <c r="BY898" s="161">
        <f>(((SUMIF($E$14:$E$217,$O898,BY$14:BY$217)*(1+Costs_Lower)))*'Discount Factors'!BY$11)-BY$878</f>
        <v>0</v>
      </c>
      <c r="BZ898" s="161">
        <f>(((SUMIF($E$14:$E$217,$O898,BZ$14:BZ$217)*(1+Costs_Lower)))*'Discount Factors'!BZ$11)-BZ$878</f>
        <v>0</v>
      </c>
      <c r="CA898" s="161">
        <f>(((SUMIF($E$14:$E$217,$O898,CA$14:CA$217)*(1+Costs_Lower)))*'Discount Factors'!CA$11)-CA$878</f>
        <v>0</v>
      </c>
      <c r="CB898" s="161">
        <f>(((SUMIF($E$14:$E$217,$O898,CB$14:CB$217)*(1+Costs_Lower)))*'Discount Factors'!CB$11)-CB$878</f>
        <v>0</v>
      </c>
      <c r="CC898" s="161">
        <f>(((SUMIF($E$14:$E$217,$O898,CC$14:CC$217)*(1+Costs_Lower)))*'Discount Factors'!CC$11)-CC$878</f>
        <v>0</v>
      </c>
      <c r="CD898" s="161">
        <f>(((SUMIF($E$14:$E$217,$O898,CD$14:CD$217)*(1+Costs_Lower)))*'Discount Factors'!CD$11)-CD$878</f>
        <v>0</v>
      </c>
      <c r="CE898" s="161">
        <f>(((SUMIF($E$14:$E$217,$O898,CE$14:CE$217)*(1+Costs_Lower)))*'Discount Factors'!CE$11)-CE$878</f>
        <v>0</v>
      </c>
      <c r="CF898" s="161">
        <f>(((SUMIF($E$14:$E$217,$O898,CF$14:CF$217)*(1+Costs_Lower)))*'Discount Factors'!CF$11)-CF$878</f>
        <v>0</v>
      </c>
      <c r="CG898" s="161">
        <f>(((SUMIF($E$14:$E$217,$O898,CG$14:CG$217)*(1+Costs_Lower)))*'Discount Factors'!CG$11)-CG$878</f>
        <v>0</v>
      </c>
      <c r="CH898" s="161">
        <f>(((SUMIF($E$14:$E$217,$O898,CH$14:CH$217)*(1+Costs_Lower)))*'Discount Factors'!CH$11)-CH$878</f>
        <v>0</v>
      </c>
      <c r="CI898" s="161">
        <f>(((SUMIF($E$14:$E$217,$O898,CI$14:CI$217)*(1+Costs_Lower)))*'Discount Factors'!CI$11)-CI$878</f>
        <v>0</v>
      </c>
      <c r="CJ898" s="161">
        <f>(((SUMIF($E$14:$E$217,$O898,CJ$14:CJ$217)*(1+Costs_Lower)))*'Discount Factors'!CJ$11)-CJ$878</f>
        <v>0</v>
      </c>
      <c r="CK898" s="161">
        <f>(((SUMIF($E$14:$E$217,$O898,CK$14:CK$217)*(1+Costs_Lower)))*'Discount Factors'!CK$11)-CK$878</f>
        <v>0</v>
      </c>
      <c r="CL898" s="161">
        <f>(((SUMIF($E$14:$E$217,$O898,CL$14:CL$217)*(1+Costs_Lower)))*'Discount Factors'!CL$11)-CL$878</f>
        <v>0</v>
      </c>
      <c r="CM898" s="161">
        <f>(((SUMIF($E$14:$E$217,$O898,CM$14:CM$217)*(1+Costs_Lower)))*'Discount Factors'!CM$11)-CM$878</f>
        <v>0</v>
      </c>
      <c r="CN898" s="161">
        <f>(((SUMIF($E$14:$E$217,$O898,CN$14:CN$217)*(1+Costs_Lower)))*'Discount Factors'!CN$11)-CN$878</f>
        <v>0</v>
      </c>
      <c r="CO898" s="161">
        <f>(((SUMIF($E$14:$E$217,$O898,CO$14:CO$217)*(1+Costs_Lower)))*'Discount Factors'!CO$11)-CO$878</f>
        <v>0</v>
      </c>
      <c r="CP898" s="161">
        <f>(((SUMIF($E$14:$E$217,$O898,CP$14:CP$217)*(1+Costs_Lower)))*'Discount Factors'!CP$11)-CP$878</f>
        <v>0</v>
      </c>
    </row>
    <row r="899" spans="15:94" x14ac:dyDescent="0.3">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1"/>
      <c r="AL899" s="161"/>
      <c r="AM899" s="161"/>
      <c r="AN899" s="161"/>
      <c r="AO899" s="161"/>
      <c r="AP899" s="161"/>
      <c r="AQ899" s="161"/>
      <c r="AR899" s="161"/>
      <c r="AS899" s="161"/>
      <c r="AT899" s="161"/>
      <c r="AU899" s="161"/>
      <c r="AV899" s="161"/>
      <c r="AW899" s="161"/>
      <c r="AX899" s="161"/>
      <c r="AY899" s="161"/>
      <c r="AZ899" s="161"/>
      <c r="BA899" s="161"/>
      <c r="BB899" s="161"/>
      <c r="BC899" s="161"/>
      <c r="BD899" s="161"/>
      <c r="BE899" s="161"/>
      <c r="BF899" s="161"/>
      <c r="BG899" s="161"/>
      <c r="BH899" s="161"/>
      <c r="BI899" s="161"/>
      <c r="BJ899" s="161"/>
      <c r="BK899" s="161"/>
      <c r="BL899" s="161"/>
      <c r="BM899" s="161"/>
      <c r="BN899" s="161"/>
      <c r="BO899" s="161"/>
      <c r="BP899" s="161"/>
      <c r="BQ899" s="161"/>
      <c r="BR899" s="161"/>
      <c r="BS899" s="161"/>
      <c r="BT899" s="161"/>
      <c r="BU899" s="161"/>
      <c r="BV899" s="161"/>
      <c r="BW899" s="161"/>
      <c r="BX899" s="161"/>
      <c r="BY899" s="161"/>
      <c r="BZ899" s="161"/>
      <c r="CA899" s="161"/>
      <c r="CB899" s="161"/>
      <c r="CC899" s="161"/>
      <c r="CD899" s="161"/>
      <c r="CE899" s="161"/>
      <c r="CF899" s="161"/>
      <c r="CG899" s="161"/>
      <c r="CH899" s="161"/>
      <c r="CI899" s="161"/>
      <c r="CJ899" s="161"/>
      <c r="CK899" s="161"/>
      <c r="CL899" s="161"/>
      <c r="CM899" s="161"/>
      <c r="CN899" s="161"/>
      <c r="CO899" s="161"/>
      <c r="CP899" s="161"/>
    </row>
    <row r="900" spans="15:94" x14ac:dyDescent="0.3">
      <c r="P900" s="161"/>
      <c r="Q900" s="161"/>
      <c r="R900" s="161"/>
      <c r="S900" s="161"/>
      <c r="T900" s="161"/>
      <c r="U900" s="161"/>
      <c r="V900" s="161"/>
      <c r="W900" s="161"/>
      <c r="X900" s="161"/>
      <c r="Y900" s="161"/>
      <c r="Z900" s="161"/>
      <c r="AA900" s="161"/>
      <c r="AB900" s="161"/>
      <c r="AC900" s="161"/>
      <c r="AD900" s="161"/>
      <c r="AE900" s="161"/>
      <c r="AF900" s="161"/>
      <c r="AG900" s="161"/>
      <c r="AH900" s="161"/>
      <c r="AI900" s="161"/>
      <c r="AJ900" s="161"/>
      <c r="AK900" s="161"/>
      <c r="AL900" s="161"/>
      <c r="AM900" s="161"/>
      <c r="AN900" s="161"/>
      <c r="AO900" s="161"/>
      <c r="AP900" s="161"/>
      <c r="AQ900" s="161"/>
      <c r="AR900" s="161"/>
      <c r="AS900" s="161"/>
      <c r="AT900" s="161"/>
      <c r="AU900" s="161"/>
      <c r="AV900" s="161"/>
      <c r="AW900" s="161"/>
      <c r="AX900" s="161"/>
      <c r="AY900" s="161"/>
      <c r="AZ900" s="161"/>
      <c r="BA900" s="161"/>
      <c r="BB900" s="161"/>
      <c r="BC900" s="161"/>
      <c r="BD900" s="161"/>
      <c r="BE900" s="161"/>
      <c r="BF900" s="161"/>
      <c r="BG900" s="161"/>
      <c r="BH900" s="161"/>
      <c r="BI900" s="161"/>
      <c r="BJ900" s="161"/>
      <c r="BK900" s="161"/>
      <c r="BL900" s="161"/>
      <c r="BM900" s="161"/>
      <c r="BN900" s="161"/>
      <c r="BO900" s="161"/>
      <c r="BP900" s="161"/>
      <c r="BQ900" s="161"/>
      <c r="BR900" s="161"/>
      <c r="BS900" s="161"/>
      <c r="BT900" s="161"/>
      <c r="BU900" s="161"/>
      <c r="BV900" s="161"/>
      <c r="BW900" s="161"/>
      <c r="BX900" s="161"/>
      <c r="BY900" s="161"/>
      <c r="BZ900" s="161"/>
      <c r="CA900" s="161"/>
      <c r="CB900" s="161"/>
      <c r="CC900" s="161"/>
      <c r="CD900" s="161"/>
      <c r="CE900" s="161"/>
      <c r="CF900" s="161"/>
      <c r="CG900" s="161"/>
      <c r="CH900" s="161"/>
      <c r="CI900" s="161"/>
      <c r="CJ900" s="161"/>
      <c r="CK900" s="161"/>
      <c r="CL900" s="161"/>
      <c r="CM900" s="161"/>
      <c r="CN900" s="161"/>
      <c r="CO900" s="161"/>
      <c r="CP900" s="161"/>
    </row>
    <row r="901" spans="15:94" x14ac:dyDescent="0.3">
      <c r="P901" s="161"/>
      <c r="Q901" s="161"/>
      <c r="R901" s="161"/>
      <c r="S901" s="161"/>
      <c r="T901" s="161"/>
      <c r="U901" s="161"/>
      <c r="V901" s="161"/>
      <c r="W901" s="161"/>
      <c r="X901" s="161"/>
      <c r="Y901" s="161"/>
      <c r="Z901" s="161"/>
      <c r="AA901" s="161"/>
      <c r="AB901" s="161"/>
      <c r="AC901" s="161"/>
      <c r="AD901" s="161"/>
      <c r="AE901" s="161"/>
      <c r="AF901" s="161"/>
      <c r="AG901" s="161"/>
      <c r="AH901" s="161"/>
      <c r="AI901" s="161"/>
      <c r="AJ901" s="161"/>
      <c r="AK901" s="161"/>
      <c r="AL901" s="161"/>
      <c r="AM901" s="161"/>
      <c r="AN901" s="161"/>
      <c r="AO901" s="161"/>
      <c r="AP901" s="161"/>
      <c r="AQ901" s="161"/>
      <c r="AR901" s="161"/>
      <c r="AS901" s="161"/>
      <c r="AT901" s="161"/>
      <c r="AU901" s="161"/>
      <c r="AV901" s="161"/>
      <c r="AW901" s="161"/>
      <c r="AX901" s="161"/>
      <c r="AY901" s="161"/>
      <c r="AZ901" s="161"/>
      <c r="BA901" s="161"/>
      <c r="BB901" s="161"/>
      <c r="BC901" s="161"/>
      <c r="BD901" s="161"/>
      <c r="BE901" s="161"/>
      <c r="BF901" s="161"/>
      <c r="BG901" s="161"/>
      <c r="BH901" s="161"/>
      <c r="BI901" s="161"/>
      <c r="BJ901" s="161"/>
      <c r="BK901" s="161"/>
      <c r="BL901" s="161"/>
      <c r="BM901" s="161"/>
      <c r="BN901" s="161"/>
      <c r="BO901" s="161"/>
      <c r="BP901" s="161"/>
      <c r="BQ901" s="161"/>
      <c r="BR901" s="161"/>
      <c r="BS901" s="161"/>
      <c r="BT901" s="161"/>
      <c r="BU901" s="161"/>
      <c r="BV901" s="161"/>
      <c r="BW901" s="161"/>
      <c r="BX901" s="161"/>
      <c r="BY901" s="161"/>
      <c r="BZ901" s="161"/>
      <c r="CA901" s="161"/>
      <c r="CB901" s="161"/>
      <c r="CC901" s="161"/>
      <c r="CD901" s="161"/>
      <c r="CE901" s="161"/>
      <c r="CF901" s="161"/>
      <c r="CG901" s="161"/>
      <c r="CH901" s="161"/>
      <c r="CI901" s="161"/>
      <c r="CJ901" s="161"/>
      <c r="CK901" s="161"/>
      <c r="CL901" s="161"/>
      <c r="CM901" s="161"/>
      <c r="CN901" s="161"/>
      <c r="CO901" s="161"/>
      <c r="CP901" s="161"/>
    </row>
    <row r="902" spans="15:94" x14ac:dyDescent="0.3">
      <c r="O902" s="2" t="str">
        <f>Lists!$B$10</f>
        <v>Option 6</v>
      </c>
      <c r="P902" s="161">
        <f>(((SUMIF($E$14:$E$217,$O902,P$14:P$217)*(1+Costs_Lower)))*'Discount Factors'!P$11)-P$878</f>
        <v>0</v>
      </c>
      <c r="Q902" s="161">
        <f>(((SUMIF($E$14:$E$217,$O902,Q$14:Q$217)*(1+Costs_Lower)))*'Discount Factors'!Q$11)-Q$878</f>
        <v>0</v>
      </c>
      <c r="R902" s="161">
        <f>(((SUMIF($E$14:$E$217,$O902,R$14:R$217)*(1+Costs_Lower)))*'Discount Factors'!R$11)-R$878</f>
        <v>0</v>
      </c>
      <c r="S902" s="161">
        <f>(((SUMIF($E$14:$E$217,$O902,S$14:S$217)*(1+Costs_Lower)))*'Discount Factors'!S$11)-S$878</f>
        <v>0</v>
      </c>
      <c r="T902" s="161">
        <f>(((SUMIF($E$14:$E$217,$O902,T$14:T$217)*(1+Costs_Lower)))*'Discount Factors'!T$11)-T$878</f>
        <v>0</v>
      </c>
      <c r="U902" s="161">
        <f>(((SUMIF($E$14:$E$217,$O902,U$14:U$217)*(1+Costs_Lower)))*'Discount Factors'!U$11)-U$878</f>
        <v>0</v>
      </c>
      <c r="V902" s="161">
        <f>(((SUMIF($E$14:$E$217,$O902,V$14:V$217)*(1+Costs_Lower)))*'Discount Factors'!V$11)-V$878</f>
        <v>0</v>
      </c>
      <c r="W902" s="161">
        <f>(((SUMIF($E$14:$E$217,$O902,W$14:W$217)*(1+Costs_Lower)))*'Discount Factors'!W$11)-W$878</f>
        <v>0</v>
      </c>
      <c r="X902" s="161">
        <f>(((SUMIF($E$14:$E$217,$O902,X$14:X$217)*(1+Costs_Lower)))*'Discount Factors'!X$11)-X$878</f>
        <v>0</v>
      </c>
      <c r="Y902" s="161">
        <f>(((SUMIF($E$14:$E$217,$O902,Y$14:Y$217)*(1+Costs_Lower)))*'Discount Factors'!Y$11)-Y$878</f>
        <v>0</v>
      </c>
      <c r="Z902" s="161">
        <f>(((SUMIF($E$14:$E$217,$O902,Z$14:Z$217)*(1+Costs_Lower)))*'Discount Factors'!Z$11)-Z$878</f>
        <v>0</v>
      </c>
      <c r="AA902" s="161">
        <f>(((SUMIF($E$14:$E$217,$O902,AA$14:AA$217)*(1+Costs_Lower)))*'Discount Factors'!AA$11)-AA$878</f>
        <v>0</v>
      </c>
      <c r="AB902" s="161">
        <f>(((SUMIF($E$14:$E$217,$O902,AB$14:AB$217)*(1+Costs_Lower)))*'Discount Factors'!AB$11)-AB$878</f>
        <v>0</v>
      </c>
      <c r="AC902" s="161">
        <f>(((SUMIF($E$14:$E$217,$O902,AC$14:AC$217)*(1+Costs_Lower)))*'Discount Factors'!AC$11)-AC$878</f>
        <v>0</v>
      </c>
      <c r="AD902" s="161">
        <f>(((SUMIF($E$14:$E$217,$O902,AD$14:AD$217)*(1+Costs_Lower)))*'Discount Factors'!AD$11)-AD$878</f>
        <v>0</v>
      </c>
      <c r="AE902" s="161">
        <f>(((SUMIF($E$14:$E$217,$O902,AE$14:AE$217)*(1+Costs_Lower)))*'Discount Factors'!AE$11)-AE$878</f>
        <v>0</v>
      </c>
      <c r="AF902" s="161">
        <f>(((SUMIF($E$14:$E$217,$O902,AF$14:AF$217)*(1+Costs_Lower)))*'Discount Factors'!AF$11)-AF$878</f>
        <v>0</v>
      </c>
      <c r="AG902" s="161">
        <f>(((SUMIF($E$14:$E$217,$O902,AG$14:AG$217)*(1+Costs_Lower)))*'Discount Factors'!AG$11)-AG$878</f>
        <v>0</v>
      </c>
      <c r="AH902" s="161">
        <f>(((SUMIF($E$14:$E$217,$O902,AH$14:AH$217)*(1+Costs_Lower)))*'Discount Factors'!AH$11)-AH$878</f>
        <v>0</v>
      </c>
      <c r="AI902" s="161">
        <f>(((SUMIF($E$14:$E$217,$O902,AI$14:AI$217)*(1+Costs_Lower)))*'Discount Factors'!AI$11)-AI$878</f>
        <v>0</v>
      </c>
      <c r="AJ902" s="161">
        <f>(((SUMIF($E$14:$E$217,$O902,AJ$14:AJ$217)*(1+Costs_Lower)))*'Discount Factors'!AJ$11)-AJ$878</f>
        <v>0</v>
      </c>
      <c r="AK902" s="161">
        <f>(((SUMIF($E$14:$E$217,$O902,AK$14:AK$217)*(1+Costs_Lower)))*'Discount Factors'!AK$11)-AK$878</f>
        <v>0</v>
      </c>
      <c r="AL902" s="161">
        <f>(((SUMIF($E$14:$E$217,$O902,AL$14:AL$217)*(1+Costs_Lower)))*'Discount Factors'!AL$11)-AL$878</f>
        <v>0</v>
      </c>
      <c r="AM902" s="161">
        <f>(((SUMIF($E$14:$E$217,$O902,AM$14:AM$217)*(1+Costs_Lower)))*'Discount Factors'!AM$11)-AM$878</f>
        <v>0</v>
      </c>
      <c r="AN902" s="161">
        <f>(((SUMIF($E$14:$E$217,$O902,AN$14:AN$217)*(1+Costs_Lower)))*'Discount Factors'!AN$11)-AN$878</f>
        <v>0</v>
      </c>
      <c r="AO902" s="161">
        <f>(((SUMIF($E$14:$E$217,$O902,AO$14:AO$217)*(1+Costs_Lower)))*'Discount Factors'!AO$11)-AO$878</f>
        <v>0</v>
      </c>
      <c r="AP902" s="161">
        <f>(((SUMIF($E$14:$E$217,$O902,AP$14:AP$217)*(1+Costs_Lower)))*'Discount Factors'!AP$11)-AP$878</f>
        <v>0</v>
      </c>
      <c r="AQ902" s="161">
        <f>(((SUMIF($E$14:$E$217,$O902,AQ$14:AQ$217)*(1+Costs_Lower)))*'Discount Factors'!AQ$11)-AQ$878</f>
        <v>0</v>
      </c>
      <c r="AR902" s="161">
        <f>(((SUMIF($E$14:$E$217,$O902,AR$14:AR$217)*(1+Costs_Lower)))*'Discount Factors'!AR$11)-AR$878</f>
        <v>0</v>
      </c>
      <c r="AS902" s="161">
        <f>(((SUMIF($E$14:$E$217,$O902,AS$14:AS$217)*(1+Costs_Lower)))*'Discount Factors'!AS$11)-AS$878</f>
        <v>0</v>
      </c>
      <c r="AT902" s="161">
        <f>(((SUMIF($E$14:$E$217,$O902,AT$14:AT$217)*(1+Costs_Lower)))*'Discount Factors'!AT$11)-AT$878</f>
        <v>0</v>
      </c>
      <c r="AU902" s="161">
        <f>(((SUMIF($E$14:$E$217,$O902,AU$14:AU$217)*(1+Costs_Lower)))*'Discount Factors'!AU$11)-AU$878</f>
        <v>0</v>
      </c>
      <c r="AV902" s="161">
        <f>(((SUMIF($E$14:$E$217,$O902,AV$14:AV$217)*(1+Costs_Lower)))*'Discount Factors'!AV$11)-AV$878</f>
        <v>0</v>
      </c>
      <c r="AW902" s="161">
        <f>(((SUMIF($E$14:$E$217,$O902,AW$14:AW$217)*(1+Costs_Lower)))*'Discount Factors'!AW$11)-AW$878</f>
        <v>0</v>
      </c>
      <c r="AX902" s="161">
        <f>(((SUMIF($E$14:$E$217,$O902,AX$14:AX$217)*(1+Costs_Lower)))*'Discount Factors'!AX$11)-AX$878</f>
        <v>0</v>
      </c>
      <c r="AY902" s="161">
        <f>(((SUMIF($E$14:$E$217,$O902,AY$14:AY$217)*(1+Costs_Lower)))*'Discount Factors'!AY$11)-AY$878</f>
        <v>0</v>
      </c>
      <c r="AZ902" s="161">
        <f>(((SUMIF($E$14:$E$217,$O902,AZ$14:AZ$217)*(1+Costs_Lower)))*'Discount Factors'!AZ$11)-AZ$878</f>
        <v>0</v>
      </c>
      <c r="BA902" s="161">
        <f>(((SUMIF($E$14:$E$217,$O902,BA$14:BA$217)*(1+Costs_Lower)))*'Discount Factors'!BA$11)-BA$878</f>
        <v>0</v>
      </c>
      <c r="BB902" s="161">
        <f>(((SUMIF($E$14:$E$217,$O902,BB$14:BB$217)*(1+Costs_Lower)))*'Discount Factors'!BB$11)-BB$878</f>
        <v>0</v>
      </c>
      <c r="BC902" s="161">
        <f>(((SUMIF($E$14:$E$217,$O902,BC$14:BC$217)*(1+Costs_Lower)))*'Discount Factors'!BC$11)-BC$878</f>
        <v>0</v>
      </c>
      <c r="BD902" s="161">
        <f>(((SUMIF($E$14:$E$217,$O902,BD$14:BD$217)*(1+Costs_Lower)))*'Discount Factors'!BD$11)-BD$878</f>
        <v>0</v>
      </c>
      <c r="BE902" s="161">
        <f>(((SUMIF($E$14:$E$217,$O902,BE$14:BE$217)*(1+Costs_Lower)))*'Discount Factors'!BE$11)-BE$878</f>
        <v>0</v>
      </c>
      <c r="BF902" s="161">
        <f>(((SUMIF($E$14:$E$217,$O902,BF$14:BF$217)*(1+Costs_Lower)))*'Discount Factors'!BF$11)-BF$878</f>
        <v>0</v>
      </c>
      <c r="BG902" s="161">
        <f>(((SUMIF($E$14:$E$217,$O902,BG$14:BG$217)*(1+Costs_Lower)))*'Discount Factors'!BG$11)-BG$878</f>
        <v>0</v>
      </c>
      <c r="BH902" s="161">
        <f>(((SUMIF($E$14:$E$217,$O902,BH$14:BH$217)*(1+Costs_Lower)))*'Discount Factors'!BH$11)-BH$878</f>
        <v>0</v>
      </c>
      <c r="BI902" s="161">
        <f>(((SUMIF($E$14:$E$217,$O902,BI$14:BI$217)*(1+Costs_Lower)))*'Discount Factors'!BI$11)-BI$878</f>
        <v>0</v>
      </c>
      <c r="BJ902" s="161">
        <f>(((SUMIF($E$14:$E$217,$O902,BJ$14:BJ$217)*(1+Costs_Lower)))*'Discount Factors'!BJ$11)-BJ$878</f>
        <v>0</v>
      </c>
      <c r="BK902" s="161">
        <f>(((SUMIF($E$14:$E$217,$O902,BK$14:BK$217)*(1+Costs_Lower)))*'Discount Factors'!BK$11)-BK$878</f>
        <v>0</v>
      </c>
      <c r="BL902" s="161">
        <f>(((SUMIF($E$14:$E$217,$O902,BL$14:BL$217)*(1+Costs_Lower)))*'Discount Factors'!BL$11)-BL$878</f>
        <v>0</v>
      </c>
      <c r="BM902" s="161">
        <f>(((SUMIF($E$14:$E$217,$O902,BM$14:BM$217)*(1+Costs_Lower)))*'Discount Factors'!BM$11)-BM$878</f>
        <v>0</v>
      </c>
      <c r="BN902" s="161">
        <f>(((SUMIF($E$14:$E$217,$O902,BN$14:BN$217)*(1+Costs_Lower)))*'Discount Factors'!BN$11)-BN$878</f>
        <v>0</v>
      </c>
      <c r="BO902" s="161">
        <f>(((SUMIF($E$14:$E$217,$O902,BO$14:BO$217)*(1+Costs_Lower)))*'Discount Factors'!BO$11)-BO$878</f>
        <v>0</v>
      </c>
      <c r="BP902" s="161">
        <f>(((SUMIF($E$14:$E$217,$O902,BP$14:BP$217)*(1+Costs_Lower)))*'Discount Factors'!BP$11)-BP$878</f>
        <v>0</v>
      </c>
      <c r="BQ902" s="161">
        <f>(((SUMIF($E$14:$E$217,$O902,BQ$14:BQ$217)*(1+Costs_Lower)))*'Discount Factors'!BQ$11)-BQ$878</f>
        <v>0</v>
      </c>
      <c r="BR902" s="161">
        <f>(((SUMIF($E$14:$E$217,$O902,BR$14:BR$217)*(1+Costs_Lower)))*'Discount Factors'!BR$11)-BR$878</f>
        <v>0</v>
      </c>
      <c r="BS902" s="161">
        <f>(((SUMIF($E$14:$E$217,$O902,BS$14:BS$217)*(1+Costs_Lower)))*'Discount Factors'!BS$11)-BS$878</f>
        <v>0</v>
      </c>
      <c r="BT902" s="161">
        <f>(((SUMIF($E$14:$E$217,$O902,BT$14:BT$217)*(1+Costs_Lower)))*'Discount Factors'!BT$11)-BT$878</f>
        <v>0</v>
      </c>
      <c r="BU902" s="161">
        <f>(((SUMIF($E$14:$E$217,$O902,BU$14:BU$217)*(1+Costs_Lower)))*'Discount Factors'!BU$11)-BU$878</f>
        <v>0</v>
      </c>
      <c r="BV902" s="161">
        <f>(((SUMIF($E$14:$E$217,$O902,BV$14:BV$217)*(1+Costs_Lower)))*'Discount Factors'!BV$11)-BV$878</f>
        <v>0</v>
      </c>
      <c r="BW902" s="161">
        <f>(((SUMIF($E$14:$E$217,$O902,BW$14:BW$217)*(1+Costs_Lower)))*'Discount Factors'!BW$11)-BW$878</f>
        <v>0</v>
      </c>
      <c r="BX902" s="161">
        <f>(((SUMIF($E$14:$E$217,$O902,BX$14:BX$217)*(1+Costs_Lower)))*'Discount Factors'!BX$11)-BX$878</f>
        <v>0</v>
      </c>
      <c r="BY902" s="161">
        <f>(((SUMIF($E$14:$E$217,$O902,BY$14:BY$217)*(1+Costs_Lower)))*'Discount Factors'!BY$11)-BY$878</f>
        <v>0</v>
      </c>
      <c r="BZ902" s="161">
        <f>(((SUMIF($E$14:$E$217,$O902,BZ$14:BZ$217)*(1+Costs_Lower)))*'Discount Factors'!BZ$11)-BZ$878</f>
        <v>0</v>
      </c>
      <c r="CA902" s="161">
        <f>(((SUMIF($E$14:$E$217,$O902,CA$14:CA$217)*(1+Costs_Lower)))*'Discount Factors'!CA$11)-CA$878</f>
        <v>0</v>
      </c>
      <c r="CB902" s="161">
        <f>(((SUMIF($E$14:$E$217,$O902,CB$14:CB$217)*(1+Costs_Lower)))*'Discount Factors'!CB$11)-CB$878</f>
        <v>0</v>
      </c>
      <c r="CC902" s="161">
        <f>(((SUMIF($E$14:$E$217,$O902,CC$14:CC$217)*(1+Costs_Lower)))*'Discount Factors'!CC$11)-CC$878</f>
        <v>0</v>
      </c>
      <c r="CD902" s="161">
        <f>(((SUMIF($E$14:$E$217,$O902,CD$14:CD$217)*(1+Costs_Lower)))*'Discount Factors'!CD$11)-CD$878</f>
        <v>0</v>
      </c>
      <c r="CE902" s="161">
        <f>(((SUMIF($E$14:$E$217,$O902,CE$14:CE$217)*(1+Costs_Lower)))*'Discount Factors'!CE$11)-CE$878</f>
        <v>0</v>
      </c>
      <c r="CF902" s="161">
        <f>(((SUMIF($E$14:$E$217,$O902,CF$14:CF$217)*(1+Costs_Lower)))*'Discount Factors'!CF$11)-CF$878</f>
        <v>0</v>
      </c>
      <c r="CG902" s="161">
        <f>(((SUMIF($E$14:$E$217,$O902,CG$14:CG$217)*(1+Costs_Lower)))*'Discount Factors'!CG$11)-CG$878</f>
        <v>0</v>
      </c>
      <c r="CH902" s="161">
        <f>(((SUMIF($E$14:$E$217,$O902,CH$14:CH$217)*(1+Costs_Lower)))*'Discount Factors'!CH$11)-CH$878</f>
        <v>0</v>
      </c>
      <c r="CI902" s="161">
        <f>(((SUMIF($E$14:$E$217,$O902,CI$14:CI$217)*(1+Costs_Lower)))*'Discount Factors'!CI$11)-CI$878</f>
        <v>0</v>
      </c>
      <c r="CJ902" s="161">
        <f>(((SUMIF($E$14:$E$217,$O902,CJ$14:CJ$217)*(1+Costs_Lower)))*'Discount Factors'!CJ$11)-CJ$878</f>
        <v>0</v>
      </c>
      <c r="CK902" s="161">
        <f>(((SUMIF($E$14:$E$217,$O902,CK$14:CK$217)*(1+Costs_Lower)))*'Discount Factors'!CK$11)-CK$878</f>
        <v>0</v>
      </c>
      <c r="CL902" s="161">
        <f>(((SUMIF($E$14:$E$217,$O902,CL$14:CL$217)*(1+Costs_Lower)))*'Discount Factors'!CL$11)-CL$878</f>
        <v>0</v>
      </c>
      <c r="CM902" s="161">
        <f>(((SUMIF($E$14:$E$217,$O902,CM$14:CM$217)*(1+Costs_Lower)))*'Discount Factors'!CM$11)-CM$878</f>
        <v>0</v>
      </c>
      <c r="CN902" s="161">
        <f>(((SUMIF($E$14:$E$217,$O902,CN$14:CN$217)*(1+Costs_Lower)))*'Discount Factors'!CN$11)-CN$878</f>
        <v>0</v>
      </c>
      <c r="CO902" s="161">
        <f>(((SUMIF($E$14:$E$217,$O902,CO$14:CO$217)*(1+Costs_Lower)))*'Discount Factors'!CO$11)-CO$878</f>
        <v>0</v>
      </c>
      <c r="CP902" s="161">
        <f>(((SUMIF($E$14:$E$217,$O902,CP$14:CP$217)*(1+Costs_Lower)))*'Discount Factors'!CP$11)-CP$878</f>
        <v>0</v>
      </c>
    </row>
    <row r="903" spans="15:94" x14ac:dyDescent="0.3">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1"/>
      <c r="AL903" s="161"/>
      <c r="AM903" s="161"/>
      <c r="AN903" s="161"/>
      <c r="AO903" s="161"/>
      <c r="AP903" s="161"/>
      <c r="AQ903" s="161"/>
      <c r="AR903" s="161"/>
      <c r="AS903" s="161"/>
      <c r="AT903" s="161"/>
      <c r="AU903" s="161"/>
      <c r="AV903" s="161"/>
      <c r="AW903" s="161"/>
      <c r="AX903" s="161"/>
      <c r="AY903" s="161"/>
      <c r="AZ903" s="161"/>
      <c r="BA903" s="161"/>
      <c r="BB903" s="161"/>
      <c r="BC903" s="161"/>
      <c r="BD903" s="161"/>
      <c r="BE903" s="161"/>
      <c r="BF903" s="161"/>
      <c r="BG903" s="161"/>
      <c r="BH903" s="161"/>
      <c r="BI903" s="161"/>
      <c r="BJ903" s="161"/>
      <c r="BK903" s="161"/>
      <c r="BL903" s="161"/>
      <c r="BM903" s="161"/>
      <c r="BN903" s="161"/>
      <c r="BO903" s="161"/>
      <c r="BP903" s="161"/>
      <c r="BQ903" s="161"/>
      <c r="BR903" s="161"/>
      <c r="BS903" s="161"/>
      <c r="BT903" s="161"/>
      <c r="BU903" s="161"/>
      <c r="BV903" s="161"/>
      <c r="BW903" s="161"/>
      <c r="BX903" s="161"/>
      <c r="BY903" s="161"/>
      <c r="BZ903" s="161"/>
      <c r="CA903" s="161"/>
      <c r="CB903" s="161"/>
      <c r="CC903" s="161"/>
      <c r="CD903" s="161"/>
      <c r="CE903" s="161"/>
      <c r="CF903" s="161"/>
      <c r="CG903" s="161"/>
      <c r="CH903" s="161"/>
      <c r="CI903" s="161"/>
      <c r="CJ903" s="161"/>
      <c r="CK903" s="161"/>
      <c r="CL903" s="161"/>
      <c r="CM903" s="161"/>
      <c r="CN903" s="161"/>
      <c r="CO903" s="161"/>
      <c r="CP903" s="161"/>
    </row>
    <row r="904" spans="15:94" x14ac:dyDescent="0.3">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1"/>
      <c r="AL904" s="161"/>
      <c r="AM904" s="161"/>
      <c r="AN904" s="161"/>
      <c r="AO904" s="161"/>
      <c r="AP904" s="161"/>
      <c r="AQ904" s="161"/>
      <c r="AR904" s="161"/>
      <c r="AS904" s="161"/>
      <c r="AT904" s="161"/>
      <c r="AU904" s="161"/>
      <c r="AV904" s="161"/>
      <c r="AW904" s="161"/>
      <c r="AX904" s="161"/>
      <c r="AY904" s="161"/>
      <c r="AZ904" s="161"/>
      <c r="BA904" s="161"/>
      <c r="BB904" s="161"/>
      <c r="BC904" s="161"/>
      <c r="BD904" s="161"/>
      <c r="BE904" s="161"/>
      <c r="BF904" s="161"/>
      <c r="BG904" s="161"/>
      <c r="BH904" s="161"/>
      <c r="BI904" s="161"/>
      <c r="BJ904" s="161"/>
      <c r="BK904" s="161"/>
      <c r="BL904" s="161"/>
      <c r="BM904" s="161"/>
      <c r="BN904" s="161"/>
      <c r="BO904" s="161"/>
      <c r="BP904" s="161"/>
      <c r="BQ904" s="161"/>
      <c r="BR904" s="161"/>
      <c r="BS904" s="161"/>
      <c r="BT904" s="161"/>
      <c r="BU904" s="161"/>
      <c r="BV904" s="161"/>
      <c r="BW904" s="161"/>
      <c r="BX904" s="161"/>
      <c r="BY904" s="161"/>
      <c r="BZ904" s="161"/>
      <c r="CA904" s="161"/>
      <c r="CB904" s="161"/>
      <c r="CC904" s="161"/>
      <c r="CD904" s="161"/>
      <c r="CE904" s="161"/>
      <c r="CF904" s="161"/>
      <c r="CG904" s="161"/>
      <c r="CH904" s="161"/>
      <c r="CI904" s="161"/>
      <c r="CJ904" s="161"/>
      <c r="CK904" s="161"/>
      <c r="CL904" s="161"/>
      <c r="CM904" s="161"/>
      <c r="CN904" s="161"/>
      <c r="CO904" s="161"/>
      <c r="CP904" s="161"/>
    </row>
    <row r="905" spans="15:94" x14ac:dyDescent="0.3">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1"/>
      <c r="AL905" s="161"/>
      <c r="AM905" s="161"/>
      <c r="AN905" s="161"/>
      <c r="AO905" s="161"/>
      <c r="AP905" s="161"/>
      <c r="AQ905" s="161"/>
      <c r="AR905" s="161"/>
      <c r="AS905" s="161"/>
      <c r="AT905" s="161"/>
      <c r="AU905" s="161"/>
      <c r="AV905" s="161"/>
      <c r="AW905" s="161"/>
      <c r="AX905" s="161"/>
      <c r="AY905" s="161"/>
      <c r="AZ905" s="161"/>
      <c r="BA905" s="161"/>
      <c r="BB905" s="161"/>
      <c r="BC905" s="161"/>
      <c r="BD905" s="161"/>
      <c r="BE905" s="161"/>
      <c r="BF905" s="161"/>
      <c r="BG905" s="161"/>
      <c r="BH905" s="161"/>
      <c r="BI905" s="161"/>
      <c r="BJ905" s="161"/>
      <c r="BK905" s="161"/>
      <c r="BL905" s="161"/>
      <c r="BM905" s="161"/>
      <c r="BN905" s="161"/>
      <c r="BO905" s="161"/>
      <c r="BP905" s="161"/>
      <c r="BQ905" s="161"/>
      <c r="BR905" s="161"/>
      <c r="BS905" s="161"/>
      <c r="BT905" s="161"/>
      <c r="BU905" s="161"/>
      <c r="BV905" s="161"/>
      <c r="BW905" s="161"/>
      <c r="BX905" s="161"/>
      <c r="BY905" s="161"/>
      <c r="BZ905" s="161"/>
      <c r="CA905" s="161"/>
      <c r="CB905" s="161"/>
      <c r="CC905" s="161"/>
      <c r="CD905" s="161"/>
      <c r="CE905" s="161"/>
      <c r="CF905" s="161"/>
      <c r="CG905" s="161"/>
      <c r="CH905" s="161"/>
      <c r="CI905" s="161"/>
      <c r="CJ905" s="161"/>
      <c r="CK905" s="161"/>
      <c r="CL905" s="161"/>
      <c r="CM905" s="161"/>
      <c r="CN905" s="161"/>
      <c r="CO905" s="161"/>
      <c r="CP905" s="161"/>
    </row>
    <row r="906" spans="15:94" x14ac:dyDescent="0.3">
      <c r="O906" s="2" t="str">
        <f>Lists!$B$11</f>
        <v>Option 7</v>
      </c>
      <c r="P906" s="161">
        <f>(((SUMIF($E$14:$E$217,$O906,P$14:P$217)*(1+Costs_Lower)))*'Discount Factors'!P$11)-P$878</f>
        <v>0</v>
      </c>
      <c r="Q906" s="161">
        <f>(((SUMIF($E$14:$E$217,$O906,Q$14:Q$217)*(1+Costs_Lower)))*'Discount Factors'!Q$11)-Q$878</f>
        <v>0</v>
      </c>
      <c r="R906" s="161">
        <f>(((SUMIF($E$14:$E$217,$O906,R$14:R$217)*(1+Costs_Lower)))*'Discount Factors'!R$11)-R$878</f>
        <v>0</v>
      </c>
      <c r="S906" s="161">
        <f>(((SUMIF($E$14:$E$217,$O906,S$14:S$217)*(1+Costs_Lower)))*'Discount Factors'!S$11)-S$878</f>
        <v>0</v>
      </c>
      <c r="T906" s="161">
        <f>(((SUMIF($E$14:$E$217,$O906,T$14:T$217)*(1+Costs_Lower)))*'Discount Factors'!T$11)-T$878</f>
        <v>0</v>
      </c>
      <c r="U906" s="161">
        <f>(((SUMIF($E$14:$E$217,$O906,U$14:U$217)*(1+Costs_Lower)))*'Discount Factors'!U$11)-U$878</f>
        <v>0</v>
      </c>
      <c r="V906" s="161">
        <f>(((SUMIF($E$14:$E$217,$O906,V$14:V$217)*(1+Costs_Lower)))*'Discount Factors'!V$11)-V$878</f>
        <v>0</v>
      </c>
      <c r="W906" s="161">
        <f>(((SUMIF($E$14:$E$217,$O906,W$14:W$217)*(1+Costs_Lower)))*'Discount Factors'!W$11)-W$878</f>
        <v>0</v>
      </c>
      <c r="X906" s="161">
        <f>(((SUMIF($E$14:$E$217,$O906,X$14:X$217)*(1+Costs_Lower)))*'Discount Factors'!X$11)-X$878</f>
        <v>0</v>
      </c>
      <c r="Y906" s="161">
        <f>(((SUMIF($E$14:$E$217,$O906,Y$14:Y$217)*(1+Costs_Lower)))*'Discount Factors'!Y$11)-Y$878</f>
        <v>0</v>
      </c>
      <c r="Z906" s="161">
        <f>(((SUMIF($E$14:$E$217,$O906,Z$14:Z$217)*(1+Costs_Lower)))*'Discount Factors'!Z$11)-Z$878</f>
        <v>0</v>
      </c>
      <c r="AA906" s="161">
        <f>(((SUMIF($E$14:$E$217,$O906,AA$14:AA$217)*(1+Costs_Lower)))*'Discount Factors'!AA$11)-AA$878</f>
        <v>0</v>
      </c>
      <c r="AB906" s="161">
        <f>(((SUMIF($E$14:$E$217,$O906,AB$14:AB$217)*(1+Costs_Lower)))*'Discount Factors'!AB$11)-AB$878</f>
        <v>0</v>
      </c>
      <c r="AC906" s="161">
        <f>(((SUMIF($E$14:$E$217,$O906,AC$14:AC$217)*(1+Costs_Lower)))*'Discount Factors'!AC$11)-AC$878</f>
        <v>0</v>
      </c>
      <c r="AD906" s="161">
        <f>(((SUMIF($E$14:$E$217,$O906,AD$14:AD$217)*(1+Costs_Lower)))*'Discount Factors'!AD$11)-AD$878</f>
        <v>0</v>
      </c>
      <c r="AE906" s="161">
        <f>(((SUMIF($E$14:$E$217,$O906,AE$14:AE$217)*(1+Costs_Lower)))*'Discount Factors'!AE$11)-AE$878</f>
        <v>0</v>
      </c>
      <c r="AF906" s="161">
        <f>(((SUMIF($E$14:$E$217,$O906,AF$14:AF$217)*(1+Costs_Lower)))*'Discount Factors'!AF$11)-AF$878</f>
        <v>0</v>
      </c>
      <c r="AG906" s="161">
        <f>(((SUMIF($E$14:$E$217,$O906,AG$14:AG$217)*(1+Costs_Lower)))*'Discount Factors'!AG$11)-AG$878</f>
        <v>0</v>
      </c>
      <c r="AH906" s="161">
        <f>(((SUMIF($E$14:$E$217,$O906,AH$14:AH$217)*(1+Costs_Lower)))*'Discount Factors'!AH$11)-AH$878</f>
        <v>0</v>
      </c>
      <c r="AI906" s="161">
        <f>(((SUMIF($E$14:$E$217,$O906,AI$14:AI$217)*(1+Costs_Lower)))*'Discount Factors'!AI$11)-AI$878</f>
        <v>0</v>
      </c>
      <c r="AJ906" s="161">
        <f>(((SUMIF($E$14:$E$217,$O906,AJ$14:AJ$217)*(1+Costs_Lower)))*'Discount Factors'!AJ$11)-AJ$878</f>
        <v>0</v>
      </c>
      <c r="AK906" s="161">
        <f>(((SUMIF($E$14:$E$217,$O906,AK$14:AK$217)*(1+Costs_Lower)))*'Discount Factors'!AK$11)-AK$878</f>
        <v>0</v>
      </c>
      <c r="AL906" s="161">
        <f>(((SUMIF($E$14:$E$217,$O906,AL$14:AL$217)*(1+Costs_Lower)))*'Discount Factors'!AL$11)-AL$878</f>
        <v>0</v>
      </c>
      <c r="AM906" s="161">
        <f>(((SUMIF($E$14:$E$217,$O906,AM$14:AM$217)*(1+Costs_Lower)))*'Discount Factors'!AM$11)-AM$878</f>
        <v>0</v>
      </c>
      <c r="AN906" s="161">
        <f>(((SUMIF($E$14:$E$217,$O906,AN$14:AN$217)*(1+Costs_Lower)))*'Discount Factors'!AN$11)-AN$878</f>
        <v>0</v>
      </c>
      <c r="AO906" s="161">
        <f>(((SUMIF($E$14:$E$217,$O906,AO$14:AO$217)*(1+Costs_Lower)))*'Discount Factors'!AO$11)-AO$878</f>
        <v>0</v>
      </c>
      <c r="AP906" s="161">
        <f>(((SUMIF($E$14:$E$217,$O906,AP$14:AP$217)*(1+Costs_Lower)))*'Discount Factors'!AP$11)-AP$878</f>
        <v>0</v>
      </c>
      <c r="AQ906" s="161">
        <f>(((SUMIF($E$14:$E$217,$O906,AQ$14:AQ$217)*(1+Costs_Lower)))*'Discount Factors'!AQ$11)-AQ$878</f>
        <v>0</v>
      </c>
      <c r="AR906" s="161">
        <f>(((SUMIF($E$14:$E$217,$O906,AR$14:AR$217)*(1+Costs_Lower)))*'Discount Factors'!AR$11)-AR$878</f>
        <v>0</v>
      </c>
      <c r="AS906" s="161">
        <f>(((SUMIF($E$14:$E$217,$O906,AS$14:AS$217)*(1+Costs_Lower)))*'Discount Factors'!AS$11)-AS$878</f>
        <v>0</v>
      </c>
      <c r="AT906" s="161">
        <f>(((SUMIF($E$14:$E$217,$O906,AT$14:AT$217)*(1+Costs_Lower)))*'Discount Factors'!AT$11)-AT$878</f>
        <v>0</v>
      </c>
      <c r="AU906" s="161">
        <f>(((SUMIF($E$14:$E$217,$O906,AU$14:AU$217)*(1+Costs_Lower)))*'Discount Factors'!AU$11)-AU$878</f>
        <v>0</v>
      </c>
      <c r="AV906" s="161">
        <f>(((SUMIF($E$14:$E$217,$O906,AV$14:AV$217)*(1+Costs_Lower)))*'Discount Factors'!AV$11)-AV$878</f>
        <v>0</v>
      </c>
      <c r="AW906" s="161">
        <f>(((SUMIF($E$14:$E$217,$O906,AW$14:AW$217)*(1+Costs_Lower)))*'Discount Factors'!AW$11)-AW$878</f>
        <v>0</v>
      </c>
      <c r="AX906" s="161">
        <f>(((SUMIF($E$14:$E$217,$O906,AX$14:AX$217)*(1+Costs_Lower)))*'Discount Factors'!AX$11)-AX$878</f>
        <v>0</v>
      </c>
      <c r="AY906" s="161">
        <f>(((SUMIF($E$14:$E$217,$O906,AY$14:AY$217)*(1+Costs_Lower)))*'Discount Factors'!AY$11)-AY$878</f>
        <v>0</v>
      </c>
      <c r="AZ906" s="161">
        <f>(((SUMIF($E$14:$E$217,$O906,AZ$14:AZ$217)*(1+Costs_Lower)))*'Discount Factors'!AZ$11)-AZ$878</f>
        <v>0</v>
      </c>
      <c r="BA906" s="161">
        <f>(((SUMIF($E$14:$E$217,$O906,BA$14:BA$217)*(1+Costs_Lower)))*'Discount Factors'!BA$11)-BA$878</f>
        <v>0</v>
      </c>
      <c r="BB906" s="161">
        <f>(((SUMIF($E$14:$E$217,$O906,BB$14:BB$217)*(1+Costs_Lower)))*'Discount Factors'!BB$11)-BB$878</f>
        <v>0</v>
      </c>
      <c r="BC906" s="161">
        <f>(((SUMIF($E$14:$E$217,$O906,BC$14:BC$217)*(1+Costs_Lower)))*'Discount Factors'!BC$11)-BC$878</f>
        <v>0</v>
      </c>
      <c r="BD906" s="161">
        <f>(((SUMIF($E$14:$E$217,$O906,BD$14:BD$217)*(1+Costs_Lower)))*'Discount Factors'!BD$11)-BD$878</f>
        <v>0</v>
      </c>
      <c r="BE906" s="161">
        <f>(((SUMIF($E$14:$E$217,$O906,BE$14:BE$217)*(1+Costs_Lower)))*'Discount Factors'!BE$11)-BE$878</f>
        <v>0</v>
      </c>
      <c r="BF906" s="161">
        <f>(((SUMIF($E$14:$E$217,$O906,BF$14:BF$217)*(1+Costs_Lower)))*'Discount Factors'!BF$11)-BF$878</f>
        <v>0</v>
      </c>
      <c r="BG906" s="161">
        <f>(((SUMIF($E$14:$E$217,$O906,BG$14:BG$217)*(1+Costs_Lower)))*'Discount Factors'!BG$11)-BG$878</f>
        <v>0</v>
      </c>
      <c r="BH906" s="161">
        <f>(((SUMIF($E$14:$E$217,$O906,BH$14:BH$217)*(1+Costs_Lower)))*'Discount Factors'!BH$11)-BH$878</f>
        <v>0</v>
      </c>
      <c r="BI906" s="161">
        <f>(((SUMIF($E$14:$E$217,$O906,BI$14:BI$217)*(1+Costs_Lower)))*'Discount Factors'!BI$11)-BI$878</f>
        <v>0</v>
      </c>
      <c r="BJ906" s="161">
        <f>(((SUMIF($E$14:$E$217,$O906,BJ$14:BJ$217)*(1+Costs_Lower)))*'Discount Factors'!BJ$11)-BJ$878</f>
        <v>0</v>
      </c>
      <c r="BK906" s="161">
        <f>(((SUMIF($E$14:$E$217,$O906,BK$14:BK$217)*(1+Costs_Lower)))*'Discount Factors'!BK$11)-BK$878</f>
        <v>0</v>
      </c>
      <c r="BL906" s="161">
        <f>(((SUMIF($E$14:$E$217,$O906,BL$14:BL$217)*(1+Costs_Lower)))*'Discount Factors'!BL$11)-BL$878</f>
        <v>0</v>
      </c>
      <c r="BM906" s="161">
        <f>(((SUMIF($E$14:$E$217,$O906,BM$14:BM$217)*(1+Costs_Lower)))*'Discount Factors'!BM$11)-BM$878</f>
        <v>0</v>
      </c>
      <c r="BN906" s="161">
        <f>(((SUMIF($E$14:$E$217,$O906,BN$14:BN$217)*(1+Costs_Lower)))*'Discount Factors'!BN$11)-BN$878</f>
        <v>0</v>
      </c>
      <c r="BO906" s="161">
        <f>(((SUMIF($E$14:$E$217,$O906,BO$14:BO$217)*(1+Costs_Lower)))*'Discount Factors'!BO$11)-BO$878</f>
        <v>0</v>
      </c>
      <c r="BP906" s="161">
        <f>(((SUMIF($E$14:$E$217,$O906,BP$14:BP$217)*(1+Costs_Lower)))*'Discount Factors'!BP$11)-BP$878</f>
        <v>0</v>
      </c>
      <c r="BQ906" s="161">
        <f>(((SUMIF($E$14:$E$217,$O906,BQ$14:BQ$217)*(1+Costs_Lower)))*'Discount Factors'!BQ$11)-BQ$878</f>
        <v>0</v>
      </c>
      <c r="BR906" s="161">
        <f>(((SUMIF($E$14:$E$217,$O906,BR$14:BR$217)*(1+Costs_Lower)))*'Discount Factors'!BR$11)-BR$878</f>
        <v>0</v>
      </c>
      <c r="BS906" s="161">
        <f>(((SUMIF($E$14:$E$217,$O906,BS$14:BS$217)*(1+Costs_Lower)))*'Discount Factors'!BS$11)-BS$878</f>
        <v>0</v>
      </c>
      <c r="BT906" s="161">
        <f>(((SUMIF($E$14:$E$217,$O906,BT$14:BT$217)*(1+Costs_Lower)))*'Discount Factors'!BT$11)-BT$878</f>
        <v>0</v>
      </c>
      <c r="BU906" s="161">
        <f>(((SUMIF($E$14:$E$217,$O906,BU$14:BU$217)*(1+Costs_Lower)))*'Discount Factors'!BU$11)-BU$878</f>
        <v>0</v>
      </c>
      <c r="BV906" s="161">
        <f>(((SUMIF($E$14:$E$217,$O906,BV$14:BV$217)*(1+Costs_Lower)))*'Discount Factors'!BV$11)-BV$878</f>
        <v>0</v>
      </c>
      <c r="BW906" s="161">
        <f>(((SUMIF($E$14:$E$217,$O906,BW$14:BW$217)*(1+Costs_Lower)))*'Discount Factors'!BW$11)-BW$878</f>
        <v>0</v>
      </c>
      <c r="BX906" s="161">
        <f>(((SUMIF($E$14:$E$217,$O906,BX$14:BX$217)*(1+Costs_Lower)))*'Discount Factors'!BX$11)-BX$878</f>
        <v>0</v>
      </c>
      <c r="BY906" s="161">
        <f>(((SUMIF($E$14:$E$217,$O906,BY$14:BY$217)*(1+Costs_Lower)))*'Discount Factors'!BY$11)-BY$878</f>
        <v>0</v>
      </c>
      <c r="BZ906" s="161">
        <f>(((SUMIF($E$14:$E$217,$O906,BZ$14:BZ$217)*(1+Costs_Lower)))*'Discount Factors'!BZ$11)-BZ$878</f>
        <v>0</v>
      </c>
      <c r="CA906" s="161">
        <f>(((SUMIF($E$14:$E$217,$O906,CA$14:CA$217)*(1+Costs_Lower)))*'Discount Factors'!CA$11)-CA$878</f>
        <v>0</v>
      </c>
      <c r="CB906" s="161">
        <f>(((SUMIF($E$14:$E$217,$O906,CB$14:CB$217)*(1+Costs_Lower)))*'Discount Factors'!CB$11)-CB$878</f>
        <v>0</v>
      </c>
      <c r="CC906" s="161">
        <f>(((SUMIF($E$14:$E$217,$O906,CC$14:CC$217)*(1+Costs_Lower)))*'Discount Factors'!CC$11)-CC$878</f>
        <v>0</v>
      </c>
      <c r="CD906" s="161">
        <f>(((SUMIF($E$14:$E$217,$O906,CD$14:CD$217)*(1+Costs_Lower)))*'Discount Factors'!CD$11)-CD$878</f>
        <v>0</v>
      </c>
      <c r="CE906" s="161">
        <f>(((SUMIF($E$14:$E$217,$O906,CE$14:CE$217)*(1+Costs_Lower)))*'Discount Factors'!CE$11)-CE$878</f>
        <v>0</v>
      </c>
      <c r="CF906" s="161">
        <f>(((SUMIF($E$14:$E$217,$O906,CF$14:CF$217)*(1+Costs_Lower)))*'Discount Factors'!CF$11)-CF$878</f>
        <v>0</v>
      </c>
      <c r="CG906" s="161">
        <f>(((SUMIF($E$14:$E$217,$O906,CG$14:CG$217)*(1+Costs_Lower)))*'Discount Factors'!CG$11)-CG$878</f>
        <v>0</v>
      </c>
      <c r="CH906" s="161">
        <f>(((SUMIF($E$14:$E$217,$O906,CH$14:CH$217)*(1+Costs_Lower)))*'Discount Factors'!CH$11)-CH$878</f>
        <v>0</v>
      </c>
      <c r="CI906" s="161">
        <f>(((SUMIF($E$14:$E$217,$O906,CI$14:CI$217)*(1+Costs_Lower)))*'Discount Factors'!CI$11)-CI$878</f>
        <v>0</v>
      </c>
      <c r="CJ906" s="161">
        <f>(((SUMIF($E$14:$E$217,$O906,CJ$14:CJ$217)*(1+Costs_Lower)))*'Discount Factors'!CJ$11)-CJ$878</f>
        <v>0</v>
      </c>
      <c r="CK906" s="161">
        <f>(((SUMIF($E$14:$E$217,$O906,CK$14:CK$217)*(1+Costs_Lower)))*'Discount Factors'!CK$11)-CK$878</f>
        <v>0</v>
      </c>
      <c r="CL906" s="161">
        <f>(((SUMIF($E$14:$E$217,$O906,CL$14:CL$217)*(1+Costs_Lower)))*'Discount Factors'!CL$11)-CL$878</f>
        <v>0</v>
      </c>
      <c r="CM906" s="161">
        <f>(((SUMIF($E$14:$E$217,$O906,CM$14:CM$217)*(1+Costs_Lower)))*'Discount Factors'!CM$11)-CM$878</f>
        <v>0</v>
      </c>
      <c r="CN906" s="161">
        <f>(((SUMIF($E$14:$E$217,$O906,CN$14:CN$217)*(1+Costs_Lower)))*'Discount Factors'!CN$11)-CN$878</f>
        <v>0</v>
      </c>
      <c r="CO906" s="161">
        <f>(((SUMIF($E$14:$E$217,$O906,CO$14:CO$217)*(1+Costs_Lower)))*'Discount Factors'!CO$11)-CO$878</f>
        <v>0</v>
      </c>
      <c r="CP906" s="161">
        <f>(((SUMIF($E$14:$E$217,$O906,CP$14:CP$217)*(1+Costs_Lower)))*'Discount Factors'!CP$11)-CP$878</f>
        <v>0</v>
      </c>
    </row>
    <row r="907" spans="15:94" x14ac:dyDescent="0.3">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1"/>
      <c r="AL907" s="161"/>
      <c r="AM907" s="161"/>
      <c r="AN907" s="161"/>
      <c r="AO907" s="161"/>
      <c r="AP907" s="161"/>
      <c r="AQ907" s="161"/>
      <c r="AR907" s="161"/>
      <c r="AS907" s="161"/>
      <c r="AT907" s="161"/>
      <c r="AU907" s="161"/>
      <c r="AV907" s="161"/>
      <c r="AW907" s="161"/>
      <c r="AX907" s="161"/>
      <c r="AY907" s="161"/>
      <c r="AZ907" s="161"/>
      <c r="BA907" s="161"/>
      <c r="BB907" s="161"/>
      <c r="BC907" s="161"/>
      <c r="BD907" s="161"/>
      <c r="BE907" s="161"/>
      <c r="BF907" s="161"/>
      <c r="BG907" s="161"/>
      <c r="BH907" s="161"/>
      <c r="BI907" s="161"/>
      <c r="BJ907" s="161"/>
      <c r="BK907" s="161"/>
      <c r="BL907" s="161"/>
      <c r="BM907" s="161"/>
      <c r="BN907" s="161"/>
      <c r="BO907" s="161"/>
      <c r="BP907" s="161"/>
      <c r="BQ907" s="161"/>
      <c r="BR907" s="161"/>
      <c r="BS907" s="161"/>
      <c r="BT907" s="161"/>
      <c r="BU907" s="161"/>
      <c r="BV907" s="161"/>
      <c r="BW907" s="161"/>
      <c r="BX907" s="161"/>
      <c r="BY907" s="161"/>
      <c r="BZ907" s="161"/>
      <c r="CA907" s="161"/>
      <c r="CB907" s="161"/>
      <c r="CC907" s="161"/>
      <c r="CD907" s="161"/>
      <c r="CE907" s="161"/>
      <c r="CF907" s="161"/>
      <c r="CG907" s="161"/>
      <c r="CH907" s="161"/>
      <c r="CI907" s="161"/>
      <c r="CJ907" s="161"/>
      <c r="CK907" s="161"/>
      <c r="CL907" s="161"/>
      <c r="CM907" s="161"/>
      <c r="CN907" s="161"/>
      <c r="CO907" s="161"/>
      <c r="CP907" s="161"/>
    </row>
    <row r="908" spans="15:94" x14ac:dyDescent="0.3">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1"/>
      <c r="AL908" s="161"/>
      <c r="AM908" s="161"/>
      <c r="AN908" s="161"/>
      <c r="AO908" s="161"/>
      <c r="AP908" s="161"/>
      <c r="AQ908" s="161"/>
      <c r="AR908" s="161"/>
      <c r="AS908" s="161"/>
      <c r="AT908" s="161"/>
      <c r="AU908" s="161"/>
      <c r="AV908" s="161"/>
      <c r="AW908" s="161"/>
      <c r="AX908" s="161"/>
      <c r="AY908" s="161"/>
      <c r="AZ908" s="161"/>
      <c r="BA908" s="161"/>
      <c r="BB908" s="161"/>
      <c r="BC908" s="161"/>
      <c r="BD908" s="161"/>
      <c r="BE908" s="161"/>
      <c r="BF908" s="161"/>
      <c r="BG908" s="161"/>
      <c r="BH908" s="161"/>
      <c r="BI908" s="161"/>
      <c r="BJ908" s="161"/>
      <c r="BK908" s="161"/>
      <c r="BL908" s="161"/>
      <c r="BM908" s="161"/>
      <c r="BN908" s="161"/>
      <c r="BO908" s="161"/>
      <c r="BP908" s="161"/>
      <c r="BQ908" s="161"/>
      <c r="BR908" s="161"/>
      <c r="BS908" s="161"/>
      <c r="BT908" s="161"/>
      <c r="BU908" s="161"/>
      <c r="BV908" s="161"/>
      <c r="BW908" s="161"/>
      <c r="BX908" s="161"/>
      <c r="BY908" s="161"/>
      <c r="BZ908" s="161"/>
      <c r="CA908" s="161"/>
      <c r="CB908" s="161"/>
      <c r="CC908" s="161"/>
      <c r="CD908" s="161"/>
      <c r="CE908" s="161"/>
      <c r="CF908" s="161"/>
      <c r="CG908" s="161"/>
      <c r="CH908" s="161"/>
      <c r="CI908" s="161"/>
      <c r="CJ908" s="161"/>
      <c r="CK908" s="161"/>
      <c r="CL908" s="161"/>
      <c r="CM908" s="161"/>
      <c r="CN908" s="161"/>
      <c r="CO908" s="161"/>
      <c r="CP908" s="161"/>
    </row>
    <row r="909" spans="15:94" x14ac:dyDescent="0.3">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1"/>
      <c r="AL909" s="161"/>
      <c r="AM909" s="161"/>
      <c r="AN909" s="161"/>
      <c r="AO909" s="161"/>
      <c r="AP909" s="161"/>
      <c r="AQ909" s="161"/>
      <c r="AR909" s="161"/>
      <c r="AS909" s="161"/>
      <c r="AT909" s="161"/>
      <c r="AU909" s="161"/>
      <c r="AV909" s="161"/>
      <c r="AW909" s="161"/>
      <c r="AX909" s="161"/>
      <c r="AY909" s="161"/>
      <c r="AZ909" s="161"/>
      <c r="BA909" s="161"/>
      <c r="BB909" s="161"/>
      <c r="BC909" s="161"/>
      <c r="BD909" s="161"/>
      <c r="BE909" s="161"/>
      <c r="BF909" s="161"/>
      <c r="BG909" s="161"/>
      <c r="BH909" s="161"/>
      <c r="BI909" s="161"/>
      <c r="BJ909" s="161"/>
      <c r="BK909" s="161"/>
      <c r="BL909" s="161"/>
      <c r="BM909" s="161"/>
      <c r="BN909" s="161"/>
      <c r="BO909" s="161"/>
      <c r="BP909" s="161"/>
      <c r="BQ909" s="161"/>
      <c r="BR909" s="161"/>
      <c r="BS909" s="161"/>
      <c r="BT909" s="161"/>
      <c r="BU909" s="161"/>
      <c r="BV909" s="161"/>
      <c r="BW909" s="161"/>
      <c r="BX909" s="161"/>
      <c r="BY909" s="161"/>
      <c r="BZ909" s="161"/>
      <c r="CA909" s="161"/>
      <c r="CB909" s="161"/>
      <c r="CC909" s="161"/>
      <c r="CD909" s="161"/>
      <c r="CE909" s="161"/>
      <c r="CF909" s="161"/>
      <c r="CG909" s="161"/>
      <c r="CH909" s="161"/>
      <c r="CI909" s="161"/>
      <c r="CJ909" s="161"/>
      <c r="CK909" s="161"/>
      <c r="CL909" s="161"/>
      <c r="CM909" s="161"/>
      <c r="CN909" s="161"/>
      <c r="CO909" s="161"/>
      <c r="CP909" s="161"/>
    </row>
    <row r="910" spans="15:94" x14ac:dyDescent="0.3">
      <c r="O910" s="2" t="str">
        <f>Lists!$B$12</f>
        <v>Option 8</v>
      </c>
      <c r="P910" s="161">
        <f>(((SUMIF($E$14:$E$217,$O910,P$14:P$217)*(1+Costs_Lower)))*'Discount Factors'!P$11)-P$878</f>
        <v>0</v>
      </c>
      <c r="Q910" s="161">
        <f>(((SUMIF($E$14:$E$217,$O910,Q$14:Q$217)*(1+Costs_Lower)))*'Discount Factors'!Q$11)-Q$878</f>
        <v>0</v>
      </c>
      <c r="R910" s="161">
        <f>(((SUMIF($E$14:$E$217,$O910,R$14:R$217)*(1+Costs_Lower)))*'Discount Factors'!R$11)-R$878</f>
        <v>0</v>
      </c>
      <c r="S910" s="161">
        <f>(((SUMIF($E$14:$E$217,$O910,S$14:S$217)*(1+Costs_Lower)))*'Discount Factors'!S$11)-S$878</f>
        <v>0</v>
      </c>
      <c r="T910" s="161">
        <f>(((SUMIF($E$14:$E$217,$O910,T$14:T$217)*(1+Costs_Lower)))*'Discount Factors'!T$11)-T$878</f>
        <v>0</v>
      </c>
      <c r="U910" s="161">
        <f>(((SUMIF($E$14:$E$217,$O910,U$14:U$217)*(1+Costs_Lower)))*'Discount Factors'!U$11)-U$878</f>
        <v>0</v>
      </c>
      <c r="V910" s="161">
        <f>(((SUMIF($E$14:$E$217,$O910,V$14:V$217)*(1+Costs_Lower)))*'Discount Factors'!V$11)-V$878</f>
        <v>0</v>
      </c>
      <c r="W910" s="161">
        <f>(((SUMIF($E$14:$E$217,$O910,W$14:W$217)*(1+Costs_Lower)))*'Discount Factors'!W$11)-W$878</f>
        <v>0</v>
      </c>
      <c r="X910" s="161">
        <f>(((SUMIF($E$14:$E$217,$O910,X$14:X$217)*(1+Costs_Lower)))*'Discount Factors'!X$11)-X$878</f>
        <v>0</v>
      </c>
      <c r="Y910" s="161">
        <f>(((SUMIF($E$14:$E$217,$O910,Y$14:Y$217)*(1+Costs_Lower)))*'Discount Factors'!Y$11)-Y$878</f>
        <v>0</v>
      </c>
      <c r="Z910" s="161">
        <f>(((SUMIF($E$14:$E$217,$O910,Z$14:Z$217)*(1+Costs_Lower)))*'Discount Factors'!Z$11)-Z$878</f>
        <v>0</v>
      </c>
      <c r="AA910" s="161">
        <f>(((SUMIF($E$14:$E$217,$O910,AA$14:AA$217)*(1+Costs_Lower)))*'Discount Factors'!AA$11)-AA$878</f>
        <v>0</v>
      </c>
      <c r="AB910" s="161">
        <f>(((SUMIF($E$14:$E$217,$O910,AB$14:AB$217)*(1+Costs_Lower)))*'Discount Factors'!AB$11)-AB$878</f>
        <v>0</v>
      </c>
      <c r="AC910" s="161">
        <f>(((SUMIF($E$14:$E$217,$O910,AC$14:AC$217)*(1+Costs_Lower)))*'Discount Factors'!AC$11)-AC$878</f>
        <v>0</v>
      </c>
      <c r="AD910" s="161">
        <f>(((SUMIF($E$14:$E$217,$O910,AD$14:AD$217)*(1+Costs_Lower)))*'Discount Factors'!AD$11)-AD$878</f>
        <v>0</v>
      </c>
      <c r="AE910" s="161">
        <f>(((SUMIF($E$14:$E$217,$O910,AE$14:AE$217)*(1+Costs_Lower)))*'Discount Factors'!AE$11)-AE$878</f>
        <v>0</v>
      </c>
      <c r="AF910" s="161">
        <f>(((SUMIF($E$14:$E$217,$O910,AF$14:AF$217)*(1+Costs_Lower)))*'Discount Factors'!AF$11)-AF$878</f>
        <v>0</v>
      </c>
      <c r="AG910" s="161">
        <f>(((SUMIF($E$14:$E$217,$O910,AG$14:AG$217)*(1+Costs_Lower)))*'Discount Factors'!AG$11)-AG$878</f>
        <v>0</v>
      </c>
      <c r="AH910" s="161">
        <f>(((SUMIF($E$14:$E$217,$O910,AH$14:AH$217)*(1+Costs_Lower)))*'Discount Factors'!AH$11)-AH$878</f>
        <v>0</v>
      </c>
      <c r="AI910" s="161">
        <f>(((SUMIF($E$14:$E$217,$O910,AI$14:AI$217)*(1+Costs_Lower)))*'Discount Factors'!AI$11)-AI$878</f>
        <v>0</v>
      </c>
      <c r="AJ910" s="161">
        <f>(((SUMIF($E$14:$E$217,$O910,AJ$14:AJ$217)*(1+Costs_Lower)))*'Discount Factors'!AJ$11)-AJ$878</f>
        <v>0</v>
      </c>
      <c r="AK910" s="161">
        <f>(((SUMIF($E$14:$E$217,$O910,AK$14:AK$217)*(1+Costs_Lower)))*'Discount Factors'!AK$11)-AK$878</f>
        <v>0</v>
      </c>
      <c r="AL910" s="161">
        <f>(((SUMIF($E$14:$E$217,$O910,AL$14:AL$217)*(1+Costs_Lower)))*'Discount Factors'!AL$11)-AL$878</f>
        <v>0</v>
      </c>
      <c r="AM910" s="161">
        <f>(((SUMIF($E$14:$E$217,$O910,AM$14:AM$217)*(1+Costs_Lower)))*'Discount Factors'!AM$11)-AM$878</f>
        <v>0</v>
      </c>
      <c r="AN910" s="161">
        <f>(((SUMIF($E$14:$E$217,$O910,AN$14:AN$217)*(1+Costs_Lower)))*'Discount Factors'!AN$11)-AN$878</f>
        <v>0</v>
      </c>
      <c r="AO910" s="161">
        <f>(((SUMIF($E$14:$E$217,$O910,AO$14:AO$217)*(1+Costs_Lower)))*'Discount Factors'!AO$11)-AO$878</f>
        <v>0</v>
      </c>
      <c r="AP910" s="161">
        <f>(((SUMIF($E$14:$E$217,$O910,AP$14:AP$217)*(1+Costs_Lower)))*'Discount Factors'!AP$11)-AP$878</f>
        <v>0</v>
      </c>
      <c r="AQ910" s="161">
        <f>(((SUMIF($E$14:$E$217,$O910,AQ$14:AQ$217)*(1+Costs_Lower)))*'Discount Factors'!AQ$11)-AQ$878</f>
        <v>0</v>
      </c>
      <c r="AR910" s="161">
        <f>(((SUMIF($E$14:$E$217,$O910,AR$14:AR$217)*(1+Costs_Lower)))*'Discount Factors'!AR$11)-AR$878</f>
        <v>0</v>
      </c>
      <c r="AS910" s="161">
        <f>(((SUMIF($E$14:$E$217,$O910,AS$14:AS$217)*(1+Costs_Lower)))*'Discount Factors'!AS$11)-AS$878</f>
        <v>0</v>
      </c>
      <c r="AT910" s="161">
        <f>(((SUMIF($E$14:$E$217,$O910,AT$14:AT$217)*(1+Costs_Lower)))*'Discount Factors'!AT$11)-AT$878</f>
        <v>0</v>
      </c>
      <c r="AU910" s="161">
        <f>(((SUMIF($E$14:$E$217,$O910,AU$14:AU$217)*(1+Costs_Lower)))*'Discount Factors'!AU$11)-AU$878</f>
        <v>0</v>
      </c>
      <c r="AV910" s="161">
        <f>(((SUMIF($E$14:$E$217,$O910,AV$14:AV$217)*(1+Costs_Lower)))*'Discount Factors'!AV$11)-AV$878</f>
        <v>0</v>
      </c>
      <c r="AW910" s="161">
        <f>(((SUMIF($E$14:$E$217,$O910,AW$14:AW$217)*(1+Costs_Lower)))*'Discount Factors'!AW$11)-AW$878</f>
        <v>0</v>
      </c>
      <c r="AX910" s="161">
        <f>(((SUMIF($E$14:$E$217,$O910,AX$14:AX$217)*(1+Costs_Lower)))*'Discount Factors'!AX$11)-AX$878</f>
        <v>0</v>
      </c>
      <c r="AY910" s="161">
        <f>(((SUMIF($E$14:$E$217,$O910,AY$14:AY$217)*(1+Costs_Lower)))*'Discount Factors'!AY$11)-AY$878</f>
        <v>0</v>
      </c>
      <c r="AZ910" s="161">
        <f>(((SUMIF($E$14:$E$217,$O910,AZ$14:AZ$217)*(1+Costs_Lower)))*'Discount Factors'!AZ$11)-AZ$878</f>
        <v>0</v>
      </c>
      <c r="BA910" s="161">
        <f>(((SUMIF($E$14:$E$217,$O910,BA$14:BA$217)*(1+Costs_Lower)))*'Discount Factors'!BA$11)-BA$878</f>
        <v>0</v>
      </c>
      <c r="BB910" s="161">
        <f>(((SUMIF($E$14:$E$217,$O910,BB$14:BB$217)*(1+Costs_Lower)))*'Discount Factors'!BB$11)-BB$878</f>
        <v>0</v>
      </c>
      <c r="BC910" s="161">
        <f>(((SUMIF($E$14:$E$217,$O910,BC$14:BC$217)*(1+Costs_Lower)))*'Discount Factors'!BC$11)-BC$878</f>
        <v>0</v>
      </c>
      <c r="BD910" s="161">
        <f>(((SUMIF($E$14:$E$217,$O910,BD$14:BD$217)*(1+Costs_Lower)))*'Discount Factors'!BD$11)-BD$878</f>
        <v>0</v>
      </c>
      <c r="BE910" s="161">
        <f>(((SUMIF($E$14:$E$217,$O910,BE$14:BE$217)*(1+Costs_Lower)))*'Discount Factors'!BE$11)-BE$878</f>
        <v>0</v>
      </c>
      <c r="BF910" s="161">
        <f>(((SUMIF($E$14:$E$217,$O910,BF$14:BF$217)*(1+Costs_Lower)))*'Discount Factors'!BF$11)-BF$878</f>
        <v>0</v>
      </c>
      <c r="BG910" s="161">
        <f>(((SUMIF($E$14:$E$217,$O910,BG$14:BG$217)*(1+Costs_Lower)))*'Discount Factors'!BG$11)-BG$878</f>
        <v>0</v>
      </c>
      <c r="BH910" s="161">
        <f>(((SUMIF($E$14:$E$217,$O910,BH$14:BH$217)*(1+Costs_Lower)))*'Discount Factors'!BH$11)-BH$878</f>
        <v>0</v>
      </c>
      <c r="BI910" s="161">
        <f>(((SUMIF($E$14:$E$217,$O910,BI$14:BI$217)*(1+Costs_Lower)))*'Discount Factors'!BI$11)-BI$878</f>
        <v>0</v>
      </c>
      <c r="BJ910" s="161">
        <f>(((SUMIF($E$14:$E$217,$O910,BJ$14:BJ$217)*(1+Costs_Lower)))*'Discount Factors'!BJ$11)-BJ$878</f>
        <v>0</v>
      </c>
      <c r="BK910" s="161">
        <f>(((SUMIF($E$14:$E$217,$O910,BK$14:BK$217)*(1+Costs_Lower)))*'Discount Factors'!BK$11)-BK$878</f>
        <v>0</v>
      </c>
      <c r="BL910" s="161">
        <f>(((SUMIF($E$14:$E$217,$O910,BL$14:BL$217)*(1+Costs_Lower)))*'Discount Factors'!BL$11)-BL$878</f>
        <v>0</v>
      </c>
      <c r="BM910" s="161">
        <f>(((SUMIF($E$14:$E$217,$O910,BM$14:BM$217)*(1+Costs_Lower)))*'Discount Factors'!BM$11)-BM$878</f>
        <v>0</v>
      </c>
      <c r="BN910" s="161">
        <f>(((SUMIF($E$14:$E$217,$O910,BN$14:BN$217)*(1+Costs_Lower)))*'Discount Factors'!BN$11)-BN$878</f>
        <v>0</v>
      </c>
      <c r="BO910" s="161">
        <f>(((SUMIF($E$14:$E$217,$O910,BO$14:BO$217)*(1+Costs_Lower)))*'Discount Factors'!BO$11)-BO$878</f>
        <v>0</v>
      </c>
      <c r="BP910" s="161">
        <f>(((SUMIF($E$14:$E$217,$O910,BP$14:BP$217)*(1+Costs_Lower)))*'Discount Factors'!BP$11)-BP$878</f>
        <v>0</v>
      </c>
      <c r="BQ910" s="161">
        <f>(((SUMIF($E$14:$E$217,$O910,BQ$14:BQ$217)*(1+Costs_Lower)))*'Discount Factors'!BQ$11)-BQ$878</f>
        <v>0</v>
      </c>
      <c r="BR910" s="161">
        <f>(((SUMIF($E$14:$E$217,$O910,BR$14:BR$217)*(1+Costs_Lower)))*'Discount Factors'!BR$11)-BR$878</f>
        <v>0</v>
      </c>
      <c r="BS910" s="161">
        <f>(((SUMIF($E$14:$E$217,$O910,BS$14:BS$217)*(1+Costs_Lower)))*'Discount Factors'!BS$11)-BS$878</f>
        <v>0</v>
      </c>
      <c r="BT910" s="161">
        <f>(((SUMIF($E$14:$E$217,$O910,BT$14:BT$217)*(1+Costs_Lower)))*'Discount Factors'!BT$11)-BT$878</f>
        <v>0</v>
      </c>
      <c r="BU910" s="161">
        <f>(((SUMIF($E$14:$E$217,$O910,BU$14:BU$217)*(1+Costs_Lower)))*'Discount Factors'!BU$11)-BU$878</f>
        <v>0</v>
      </c>
      <c r="BV910" s="161">
        <f>(((SUMIF($E$14:$E$217,$O910,BV$14:BV$217)*(1+Costs_Lower)))*'Discount Factors'!BV$11)-BV$878</f>
        <v>0</v>
      </c>
      <c r="BW910" s="161">
        <f>(((SUMIF($E$14:$E$217,$O910,BW$14:BW$217)*(1+Costs_Lower)))*'Discount Factors'!BW$11)-BW$878</f>
        <v>0</v>
      </c>
      <c r="BX910" s="161">
        <f>(((SUMIF($E$14:$E$217,$O910,BX$14:BX$217)*(1+Costs_Lower)))*'Discount Factors'!BX$11)-BX$878</f>
        <v>0</v>
      </c>
      <c r="BY910" s="161">
        <f>(((SUMIF($E$14:$E$217,$O910,BY$14:BY$217)*(1+Costs_Lower)))*'Discount Factors'!BY$11)-BY$878</f>
        <v>0</v>
      </c>
      <c r="BZ910" s="161">
        <f>(((SUMIF($E$14:$E$217,$O910,BZ$14:BZ$217)*(1+Costs_Lower)))*'Discount Factors'!BZ$11)-BZ$878</f>
        <v>0</v>
      </c>
      <c r="CA910" s="161">
        <f>(((SUMIF($E$14:$E$217,$O910,CA$14:CA$217)*(1+Costs_Lower)))*'Discount Factors'!CA$11)-CA$878</f>
        <v>0</v>
      </c>
      <c r="CB910" s="161">
        <f>(((SUMIF($E$14:$E$217,$O910,CB$14:CB$217)*(1+Costs_Lower)))*'Discount Factors'!CB$11)-CB$878</f>
        <v>0</v>
      </c>
      <c r="CC910" s="161">
        <f>(((SUMIF($E$14:$E$217,$O910,CC$14:CC$217)*(1+Costs_Lower)))*'Discount Factors'!CC$11)-CC$878</f>
        <v>0</v>
      </c>
      <c r="CD910" s="161">
        <f>(((SUMIF($E$14:$E$217,$O910,CD$14:CD$217)*(1+Costs_Lower)))*'Discount Factors'!CD$11)-CD$878</f>
        <v>0</v>
      </c>
      <c r="CE910" s="161">
        <f>(((SUMIF($E$14:$E$217,$O910,CE$14:CE$217)*(1+Costs_Lower)))*'Discount Factors'!CE$11)-CE$878</f>
        <v>0</v>
      </c>
      <c r="CF910" s="161">
        <f>(((SUMIF($E$14:$E$217,$O910,CF$14:CF$217)*(1+Costs_Lower)))*'Discount Factors'!CF$11)-CF$878</f>
        <v>0</v>
      </c>
      <c r="CG910" s="161">
        <f>(((SUMIF($E$14:$E$217,$O910,CG$14:CG$217)*(1+Costs_Lower)))*'Discount Factors'!CG$11)-CG$878</f>
        <v>0</v>
      </c>
      <c r="CH910" s="161">
        <f>(((SUMIF($E$14:$E$217,$O910,CH$14:CH$217)*(1+Costs_Lower)))*'Discount Factors'!CH$11)-CH$878</f>
        <v>0</v>
      </c>
      <c r="CI910" s="161">
        <f>(((SUMIF($E$14:$E$217,$O910,CI$14:CI$217)*(1+Costs_Lower)))*'Discount Factors'!CI$11)-CI$878</f>
        <v>0</v>
      </c>
      <c r="CJ910" s="161">
        <f>(((SUMIF($E$14:$E$217,$O910,CJ$14:CJ$217)*(1+Costs_Lower)))*'Discount Factors'!CJ$11)-CJ$878</f>
        <v>0</v>
      </c>
      <c r="CK910" s="161">
        <f>(((SUMIF($E$14:$E$217,$O910,CK$14:CK$217)*(1+Costs_Lower)))*'Discount Factors'!CK$11)-CK$878</f>
        <v>0</v>
      </c>
      <c r="CL910" s="161">
        <f>(((SUMIF($E$14:$E$217,$O910,CL$14:CL$217)*(1+Costs_Lower)))*'Discount Factors'!CL$11)-CL$878</f>
        <v>0</v>
      </c>
      <c r="CM910" s="161">
        <f>(((SUMIF($E$14:$E$217,$O910,CM$14:CM$217)*(1+Costs_Lower)))*'Discount Factors'!CM$11)-CM$878</f>
        <v>0</v>
      </c>
      <c r="CN910" s="161">
        <f>(((SUMIF($E$14:$E$217,$O910,CN$14:CN$217)*(1+Costs_Lower)))*'Discount Factors'!CN$11)-CN$878</f>
        <v>0</v>
      </c>
      <c r="CO910" s="161">
        <f>(((SUMIF($E$14:$E$217,$O910,CO$14:CO$217)*(1+Costs_Lower)))*'Discount Factors'!CO$11)-CO$878</f>
        <v>0</v>
      </c>
      <c r="CP910" s="161">
        <f>(((SUMIF($E$14:$E$217,$O910,CP$14:CP$217)*(1+Costs_Lower)))*'Discount Factors'!CP$11)-CP$878</f>
        <v>0</v>
      </c>
    </row>
    <row r="911" spans="15:94" x14ac:dyDescent="0.3">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s="161"/>
      <c r="AS911" s="161"/>
      <c r="AT911" s="161"/>
      <c r="AU911" s="161"/>
      <c r="AV911" s="161"/>
      <c r="AW911" s="161"/>
      <c r="AX911" s="161"/>
      <c r="AY911" s="161"/>
      <c r="AZ911" s="161"/>
      <c r="BA911" s="161"/>
      <c r="BB911" s="161"/>
      <c r="BC911" s="161"/>
      <c r="BD911" s="161"/>
      <c r="BE911" s="161"/>
      <c r="BF911" s="161"/>
      <c r="BG911" s="161"/>
      <c r="BH911" s="161"/>
      <c r="BI911" s="161"/>
      <c r="BJ911" s="161"/>
      <c r="BK911" s="161"/>
      <c r="BL911" s="161"/>
      <c r="BM911" s="161"/>
      <c r="BN911" s="161"/>
      <c r="BO911" s="161"/>
      <c r="BP911" s="161"/>
      <c r="BQ911" s="161"/>
      <c r="BR911" s="161"/>
      <c r="BS911" s="161"/>
      <c r="BT911" s="161"/>
      <c r="BU911" s="161"/>
      <c r="BV911" s="161"/>
      <c r="BW911" s="161"/>
      <c r="BX911" s="161"/>
      <c r="BY911" s="161"/>
      <c r="BZ911" s="161"/>
      <c r="CA911" s="161"/>
      <c r="CB911" s="161"/>
      <c r="CC911" s="161"/>
      <c r="CD911" s="161"/>
      <c r="CE911" s="161"/>
      <c r="CF911" s="161"/>
      <c r="CG911" s="161"/>
      <c r="CH911" s="161"/>
      <c r="CI911" s="161"/>
      <c r="CJ911" s="161"/>
      <c r="CK911" s="161"/>
      <c r="CL911" s="161"/>
      <c r="CM911" s="161"/>
      <c r="CN911" s="161"/>
      <c r="CO911" s="161"/>
      <c r="CP911" s="161"/>
    </row>
    <row r="912" spans="15:94" x14ac:dyDescent="0.3">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1"/>
      <c r="AL912" s="161"/>
      <c r="AM912" s="161"/>
      <c r="AN912" s="161"/>
      <c r="AO912" s="161"/>
      <c r="AP912" s="161"/>
      <c r="AQ912" s="161"/>
      <c r="AR912" s="161"/>
      <c r="AS912" s="161"/>
      <c r="AT912" s="161"/>
      <c r="AU912" s="161"/>
      <c r="AV912" s="161"/>
      <c r="AW912" s="161"/>
      <c r="AX912" s="161"/>
      <c r="AY912" s="161"/>
      <c r="AZ912" s="161"/>
      <c r="BA912" s="161"/>
      <c r="BB912" s="161"/>
      <c r="BC912" s="161"/>
      <c r="BD912" s="161"/>
      <c r="BE912" s="161"/>
      <c r="BF912" s="161"/>
      <c r="BG912" s="161"/>
      <c r="BH912" s="161"/>
      <c r="BI912" s="161"/>
      <c r="BJ912" s="161"/>
      <c r="BK912" s="161"/>
      <c r="BL912" s="161"/>
      <c r="BM912" s="161"/>
      <c r="BN912" s="161"/>
      <c r="BO912" s="161"/>
      <c r="BP912" s="161"/>
      <c r="BQ912" s="161"/>
      <c r="BR912" s="161"/>
      <c r="BS912" s="161"/>
      <c r="BT912" s="161"/>
      <c r="BU912" s="161"/>
      <c r="BV912" s="161"/>
      <c r="BW912" s="161"/>
      <c r="BX912" s="161"/>
      <c r="BY912" s="161"/>
      <c r="BZ912" s="161"/>
      <c r="CA912" s="161"/>
      <c r="CB912" s="161"/>
      <c r="CC912" s="161"/>
      <c r="CD912" s="161"/>
      <c r="CE912" s="161"/>
      <c r="CF912" s="161"/>
      <c r="CG912" s="161"/>
      <c r="CH912" s="161"/>
      <c r="CI912" s="161"/>
      <c r="CJ912" s="161"/>
      <c r="CK912" s="161"/>
      <c r="CL912" s="161"/>
      <c r="CM912" s="161"/>
      <c r="CN912" s="161"/>
      <c r="CO912" s="161"/>
      <c r="CP912" s="161"/>
    </row>
    <row r="913" spans="1:94" x14ac:dyDescent="0.3">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1"/>
      <c r="AL913" s="161"/>
      <c r="AM913" s="161"/>
      <c r="AN913" s="161"/>
      <c r="AO913" s="161"/>
      <c r="AP913" s="161"/>
      <c r="AQ913" s="161"/>
      <c r="AR913" s="161"/>
      <c r="AS913" s="161"/>
      <c r="AT913" s="161"/>
      <c r="AU913" s="161"/>
      <c r="AV913" s="161"/>
      <c r="AW913" s="161"/>
      <c r="AX913" s="161"/>
      <c r="AY913" s="161"/>
      <c r="AZ913" s="161"/>
      <c r="BA913" s="161"/>
      <c r="BB913" s="161"/>
      <c r="BC913" s="161"/>
      <c r="BD913" s="161"/>
      <c r="BE913" s="161"/>
      <c r="BF913" s="161"/>
      <c r="BG913" s="161"/>
      <c r="BH913" s="161"/>
      <c r="BI913" s="161"/>
      <c r="BJ913" s="161"/>
      <c r="BK913" s="161"/>
      <c r="BL913" s="161"/>
      <c r="BM913" s="161"/>
      <c r="BN913" s="161"/>
      <c r="BO913" s="161"/>
      <c r="BP913" s="161"/>
      <c r="BQ913" s="161"/>
      <c r="BR913" s="161"/>
      <c r="BS913" s="161"/>
      <c r="BT913" s="161"/>
      <c r="BU913" s="161"/>
      <c r="BV913" s="161"/>
      <c r="BW913" s="161"/>
      <c r="BX913" s="161"/>
      <c r="BY913" s="161"/>
      <c r="BZ913" s="161"/>
      <c r="CA913" s="161"/>
      <c r="CB913" s="161"/>
      <c r="CC913" s="161"/>
      <c r="CD913" s="161"/>
      <c r="CE913" s="161"/>
      <c r="CF913" s="161"/>
      <c r="CG913" s="161"/>
      <c r="CH913" s="161"/>
      <c r="CI913" s="161"/>
      <c r="CJ913" s="161"/>
      <c r="CK913" s="161"/>
      <c r="CL913" s="161"/>
      <c r="CM913" s="161"/>
      <c r="CN913" s="161"/>
      <c r="CO913" s="161"/>
      <c r="CP913" s="161"/>
    </row>
    <row r="914" spans="1:94" x14ac:dyDescent="0.3">
      <c r="O914" s="2" t="str">
        <f>Lists!$B$13</f>
        <v>Option 9</v>
      </c>
      <c r="P914" s="161">
        <f>(((SUMIF($E$14:$E$217,$O914,P$14:P$217)*(1+Costs_Lower)))*'Discount Factors'!P$11)-P$878</f>
        <v>0</v>
      </c>
      <c r="Q914" s="161">
        <f>(((SUMIF($E$14:$E$217,$O914,Q$14:Q$217)*(1+Costs_Lower)))*'Discount Factors'!Q$11)-Q$878</f>
        <v>0</v>
      </c>
      <c r="R914" s="161">
        <f>(((SUMIF($E$14:$E$217,$O914,R$14:R$217)*(1+Costs_Lower)))*'Discount Factors'!R$11)-R$878</f>
        <v>0</v>
      </c>
      <c r="S914" s="161">
        <f>(((SUMIF($E$14:$E$217,$O914,S$14:S$217)*(1+Costs_Lower)))*'Discount Factors'!S$11)-S$878</f>
        <v>0</v>
      </c>
      <c r="T914" s="161">
        <f>(((SUMIF($E$14:$E$217,$O914,T$14:T$217)*(1+Costs_Lower)))*'Discount Factors'!T$11)-T$878</f>
        <v>0</v>
      </c>
      <c r="U914" s="161">
        <f>(((SUMIF($E$14:$E$217,$O914,U$14:U$217)*(1+Costs_Lower)))*'Discount Factors'!U$11)-U$878</f>
        <v>0</v>
      </c>
      <c r="V914" s="161">
        <f>(((SUMIF($E$14:$E$217,$O914,V$14:V$217)*(1+Costs_Lower)))*'Discount Factors'!V$11)-V$878</f>
        <v>0</v>
      </c>
      <c r="W914" s="161">
        <f>(((SUMIF($E$14:$E$217,$O914,W$14:W$217)*(1+Costs_Lower)))*'Discount Factors'!W$11)-W$878</f>
        <v>0</v>
      </c>
      <c r="X914" s="161">
        <f>(((SUMIF($E$14:$E$217,$O914,X$14:X$217)*(1+Costs_Lower)))*'Discount Factors'!X$11)-X$878</f>
        <v>0</v>
      </c>
      <c r="Y914" s="161">
        <f>(((SUMIF($E$14:$E$217,$O914,Y$14:Y$217)*(1+Costs_Lower)))*'Discount Factors'!Y$11)-Y$878</f>
        <v>0</v>
      </c>
      <c r="Z914" s="161">
        <f>(((SUMIF($E$14:$E$217,$O914,Z$14:Z$217)*(1+Costs_Lower)))*'Discount Factors'!Z$11)-Z$878</f>
        <v>0</v>
      </c>
      <c r="AA914" s="161">
        <f>(((SUMIF($E$14:$E$217,$O914,AA$14:AA$217)*(1+Costs_Lower)))*'Discount Factors'!AA$11)-AA$878</f>
        <v>0</v>
      </c>
      <c r="AB914" s="161">
        <f>(((SUMIF($E$14:$E$217,$O914,AB$14:AB$217)*(1+Costs_Lower)))*'Discount Factors'!AB$11)-AB$878</f>
        <v>0</v>
      </c>
      <c r="AC914" s="161">
        <f>(((SUMIF($E$14:$E$217,$O914,AC$14:AC$217)*(1+Costs_Lower)))*'Discount Factors'!AC$11)-AC$878</f>
        <v>0</v>
      </c>
      <c r="AD914" s="161">
        <f>(((SUMIF($E$14:$E$217,$O914,AD$14:AD$217)*(1+Costs_Lower)))*'Discount Factors'!AD$11)-AD$878</f>
        <v>0</v>
      </c>
      <c r="AE914" s="161">
        <f>(((SUMIF($E$14:$E$217,$O914,AE$14:AE$217)*(1+Costs_Lower)))*'Discount Factors'!AE$11)-AE$878</f>
        <v>0</v>
      </c>
      <c r="AF914" s="161">
        <f>(((SUMIF($E$14:$E$217,$O914,AF$14:AF$217)*(1+Costs_Lower)))*'Discount Factors'!AF$11)-AF$878</f>
        <v>0</v>
      </c>
      <c r="AG914" s="161">
        <f>(((SUMIF($E$14:$E$217,$O914,AG$14:AG$217)*(1+Costs_Lower)))*'Discount Factors'!AG$11)-AG$878</f>
        <v>0</v>
      </c>
      <c r="AH914" s="161">
        <f>(((SUMIF($E$14:$E$217,$O914,AH$14:AH$217)*(1+Costs_Lower)))*'Discount Factors'!AH$11)-AH$878</f>
        <v>0</v>
      </c>
      <c r="AI914" s="161">
        <f>(((SUMIF($E$14:$E$217,$O914,AI$14:AI$217)*(1+Costs_Lower)))*'Discount Factors'!AI$11)-AI$878</f>
        <v>0</v>
      </c>
      <c r="AJ914" s="161">
        <f>(((SUMIF($E$14:$E$217,$O914,AJ$14:AJ$217)*(1+Costs_Lower)))*'Discount Factors'!AJ$11)-AJ$878</f>
        <v>0</v>
      </c>
      <c r="AK914" s="161">
        <f>(((SUMIF($E$14:$E$217,$O914,AK$14:AK$217)*(1+Costs_Lower)))*'Discount Factors'!AK$11)-AK$878</f>
        <v>0</v>
      </c>
      <c r="AL914" s="161">
        <f>(((SUMIF($E$14:$E$217,$O914,AL$14:AL$217)*(1+Costs_Lower)))*'Discount Factors'!AL$11)-AL$878</f>
        <v>0</v>
      </c>
      <c r="AM914" s="161">
        <f>(((SUMIF($E$14:$E$217,$O914,AM$14:AM$217)*(1+Costs_Lower)))*'Discount Factors'!AM$11)-AM$878</f>
        <v>0</v>
      </c>
      <c r="AN914" s="161">
        <f>(((SUMIF($E$14:$E$217,$O914,AN$14:AN$217)*(1+Costs_Lower)))*'Discount Factors'!AN$11)-AN$878</f>
        <v>0</v>
      </c>
      <c r="AO914" s="161">
        <f>(((SUMIF($E$14:$E$217,$O914,AO$14:AO$217)*(1+Costs_Lower)))*'Discount Factors'!AO$11)-AO$878</f>
        <v>0</v>
      </c>
      <c r="AP914" s="161">
        <f>(((SUMIF($E$14:$E$217,$O914,AP$14:AP$217)*(1+Costs_Lower)))*'Discount Factors'!AP$11)-AP$878</f>
        <v>0</v>
      </c>
      <c r="AQ914" s="161">
        <f>(((SUMIF($E$14:$E$217,$O914,AQ$14:AQ$217)*(1+Costs_Lower)))*'Discount Factors'!AQ$11)-AQ$878</f>
        <v>0</v>
      </c>
      <c r="AR914" s="161">
        <f>(((SUMIF($E$14:$E$217,$O914,AR$14:AR$217)*(1+Costs_Lower)))*'Discount Factors'!AR$11)-AR$878</f>
        <v>0</v>
      </c>
      <c r="AS914" s="161">
        <f>(((SUMIF($E$14:$E$217,$O914,AS$14:AS$217)*(1+Costs_Lower)))*'Discount Factors'!AS$11)-AS$878</f>
        <v>0</v>
      </c>
      <c r="AT914" s="161">
        <f>(((SUMIF($E$14:$E$217,$O914,AT$14:AT$217)*(1+Costs_Lower)))*'Discount Factors'!AT$11)-AT$878</f>
        <v>0</v>
      </c>
      <c r="AU914" s="161">
        <f>(((SUMIF($E$14:$E$217,$O914,AU$14:AU$217)*(1+Costs_Lower)))*'Discount Factors'!AU$11)-AU$878</f>
        <v>0</v>
      </c>
      <c r="AV914" s="161">
        <f>(((SUMIF($E$14:$E$217,$O914,AV$14:AV$217)*(1+Costs_Lower)))*'Discount Factors'!AV$11)-AV$878</f>
        <v>0</v>
      </c>
      <c r="AW914" s="161">
        <f>(((SUMIF($E$14:$E$217,$O914,AW$14:AW$217)*(1+Costs_Lower)))*'Discount Factors'!AW$11)-AW$878</f>
        <v>0</v>
      </c>
      <c r="AX914" s="161">
        <f>(((SUMIF($E$14:$E$217,$O914,AX$14:AX$217)*(1+Costs_Lower)))*'Discount Factors'!AX$11)-AX$878</f>
        <v>0</v>
      </c>
      <c r="AY914" s="161">
        <f>(((SUMIF($E$14:$E$217,$O914,AY$14:AY$217)*(1+Costs_Lower)))*'Discount Factors'!AY$11)-AY$878</f>
        <v>0</v>
      </c>
      <c r="AZ914" s="161">
        <f>(((SUMIF($E$14:$E$217,$O914,AZ$14:AZ$217)*(1+Costs_Lower)))*'Discount Factors'!AZ$11)-AZ$878</f>
        <v>0</v>
      </c>
      <c r="BA914" s="161">
        <f>(((SUMIF($E$14:$E$217,$O914,BA$14:BA$217)*(1+Costs_Lower)))*'Discount Factors'!BA$11)-BA$878</f>
        <v>0</v>
      </c>
      <c r="BB914" s="161">
        <f>(((SUMIF($E$14:$E$217,$O914,BB$14:BB$217)*(1+Costs_Lower)))*'Discount Factors'!BB$11)-BB$878</f>
        <v>0</v>
      </c>
      <c r="BC914" s="161">
        <f>(((SUMIF($E$14:$E$217,$O914,BC$14:BC$217)*(1+Costs_Lower)))*'Discount Factors'!BC$11)-BC$878</f>
        <v>0</v>
      </c>
      <c r="BD914" s="161">
        <f>(((SUMIF($E$14:$E$217,$O914,BD$14:BD$217)*(1+Costs_Lower)))*'Discount Factors'!BD$11)-BD$878</f>
        <v>0</v>
      </c>
      <c r="BE914" s="161">
        <f>(((SUMIF($E$14:$E$217,$O914,BE$14:BE$217)*(1+Costs_Lower)))*'Discount Factors'!BE$11)-BE$878</f>
        <v>0</v>
      </c>
      <c r="BF914" s="161">
        <f>(((SUMIF($E$14:$E$217,$O914,BF$14:BF$217)*(1+Costs_Lower)))*'Discount Factors'!BF$11)-BF$878</f>
        <v>0</v>
      </c>
      <c r="BG914" s="161">
        <f>(((SUMIF($E$14:$E$217,$O914,BG$14:BG$217)*(1+Costs_Lower)))*'Discount Factors'!BG$11)-BG$878</f>
        <v>0</v>
      </c>
      <c r="BH914" s="161">
        <f>(((SUMIF($E$14:$E$217,$O914,BH$14:BH$217)*(1+Costs_Lower)))*'Discount Factors'!BH$11)-BH$878</f>
        <v>0</v>
      </c>
      <c r="BI914" s="161">
        <f>(((SUMIF($E$14:$E$217,$O914,BI$14:BI$217)*(1+Costs_Lower)))*'Discount Factors'!BI$11)-BI$878</f>
        <v>0</v>
      </c>
      <c r="BJ914" s="161">
        <f>(((SUMIF($E$14:$E$217,$O914,BJ$14:BJ$217)*(1+Costs_Lower)))*'Discount Factors'!BJ$11)-BJ$878</f>
        <v>0</v>
      </c>
      <c r="BK914" s="161">
        <f>(((SUMIF($E$14:$E$217,$O914,BK$14:BK$217)*(1+Costs_Lower)))*'Discount Factors'!BK$11)-BK$878</f>
        <v>0</v>
      </c>
      <c r="BL914" s="161">
        <f>(((SUMIF($E$14:$E$217,$O914,BL$14:BL$217)*(1+Costs_Lower)))*'Discount Factors'!BL$11)-BL$878</f>
        <v>0</v>
      </c>
      <c r="BM914" s="161">
        <f>(((SUMIF($E$14:$E$217,$O914,BM$14:BM$217)*(1+Costs_Lower)))*'Discount Factors'!BM$11)-BM$878</f>
        <v>0</v>
      </c>
      <c r="BN914" s="161">
        <f>(((SUMIF($E$14:$E$217,$O914,BN$14:BN$217)*(1+Costs_Lower)))*'Discount Factors'!BN$11)-BN$878</f>
        <v>0</v>
      </c>
      <c r="BO914" s="161">
        <f>(((SUMIF($E$14:$E$217,$O914,BO$14:BO$217)*(1+Costs_Lower)))*'Discount Factors'!BO$11)-BO$878</f>
        <v>0</v>
      </c>
      <c r="BP914" s="161">
        <f>(((SUMIF($E$14:$E$217,$O914,BP$14:BP$217)*(1+Costs_Lower)))*'Discount Factors'!BP$11)-BP$878</f>
        <v>0</v>
      </c>
      <c r="BQ914" s="161">
        <f>(((SUMIF($E$14:$E$217,$O914,BQ$14:BQ$217)*(1+Costs_Lower)))*'Discount Factors'!BQ$11)-BQ$878</f>
        <v>0</v>
      </c>
      <c r="BR914" s="161">
        <f>(((SUMIF($E$14:$E$217,$O914,BR$14:BR$217)*(1+Costs_Lower)))*'Discount Factors'!BR$11)-BR$878</f>
        <v>0</v>
      </c>
      <c r="BS914" s="161">
        <f>(((SUMIF($E$14:$E$217,$O914,BS$14:BS$217)*(1+Costs_Lower)))*'Discount Factors'!BS$11)-BS$878</f>
        <v>0</v>
      </c>
      <c r="BT914" s="161">
        <f>(((SUMIF($E$14:$E$217,$O914,BT$14:BT$217)*(1+Costs_Lower)))*'Discount Factors'!BT$11)-BT$878</f>
        <v>0</v>
      </c>
      <c r="BU914" s="161">
        <f>(((SUMIF($E$14:$E$217,$O914,BU$14:BU$217)*(1+Costs_Lower)))*'Discount Factors'!BU$11)-BU$878</f>
        <v>0</v>
      </c>
      <c r="BV914" s="161">
        <f>(((SUMIF($E$14:$E$217,$O914,BV$14:BV$217)*(1+Costs_Lower)))*'Discount Factors'!BV$11)-BV$878</f>
        <v>0</v>
      </c>
      <c r="BW914" s="161">
        <f>(((SUMIF($E$14:$E$217,$O914,BW$14:BW$217)*(1+Costs_Lower)))*'Discount Factors'!BW$11)-BW$878</f>
        <v>0</v>
      </c>
      <c r="BX914" s="161">
        <f>(((SUMIF($E$14:$E$217,$O914,BX$14:BX$217)*(1+Costs_Lower)))*'Discount Factors'!BX$11)-BX$878</f>
        <v>0</v>
      </c>
      <c r="BY914" s="161">
        <f>(((SUMIF($E$14:$E$217,$O914,BY$14:BY$217)*(1+Costs_Lower)))*'Discount Factors'!BY$11)-BY$878</f>
        <v>0</v>
      </c>
      <c r="BZ914" s="161">
        <f>(((SUMIF($E$14:$E$217,$O914,BZ$14:BZ$217)*(1+Costs_Lower)))*'Discount Factors'!BZ$11)-BZ$878</f>
        <v>0</v>
      </c>
      <c r="CA914" s="161">
        <f>(((SUMIF($E$14:$E$217,$O914,CA$14:CA$217)*(1+Costs_Lower)))*'Discount Factors'!CA$11)-CA$878</f>
        <v>0</v>
      </c>
      <c r="CB914" s="161">
        <f>(((SUMIF($E$14:$E$217,$O914,CB$14:CB$217)*(1+Costs_Lower)))*'Discount Factors'!CB$11)-CB$878</f>
        <v>0</v>
      </c>
      <c r="CC914" s="161">
        <f>(((SUMIF($E$14:$E$217,$O914,CC$14:CC$217)*(1+Costs_Lower)))*'Discount Factors'!CC$11)-CC$878</f>
        <v>0</v>
      </c>
      <c r="CD914" s="161">
        <f>(((SUMIF($E$14:$E$217,$O914,CD$14:CD$217)*(1+Costs_Lower)))*'Discount Factors'!CD$11)-CD$878</f>
        <v>0</v>
      </c>
      <c r="CE914" s="161">
        <f>(((SUMIF($E$14:$E$217,$O914,CE$14:CE$217)*(1+Costs_Lower)))*'Discount Factors'!CE$11)-CE$878</f>
        <v>0</v>
      </c>
      <c r="CF914" s="161">
        <f>(((SUMIF($E$14:$E$217,$O914,CF$14:CF$217)*(1+Costs_Lower)))*'Discount Factors'!CF$11)-CF$878</f>
        <v>0</v>
      </c>
      <c r="CG914" s="161">
        <f>(((SUMIF($E$14:$E$217,$O914,CG$14:CG$217)*(1+Costs_Lower)))*'Discount Factors'!CG$11)-CG$878</f>
        <v>0</v>
      </c>
      <c r="CH914" s="161">
        <f>(((SUMIF($E$14:$E$217,$O914,CH$14:CH$217)*(1+Costs_Lower)))*'Discount Factors'!CH$11)-CH$878</f>
        <v>0</v>
      </c>
      <c r="CI914" s="161">
        <f>(((SUMIF($E$14:$E$217,$O914,CI$14:CI$217)*(1+Costs_Lower)))*'Discount Factors'!CI$11)-CI$878</f>
        <v>0</v>
      </c>
      <c r="CJ914" s="161">
        <f>(((SUMIF($E$14:$E$217,$O914,CJ$14:CJ$217)*(1+Costs_Lower)))*'Discount Factors'!CJ$11)-CJ$878</f>
        <v>0</v>
      </c>
      <c r="CK914" s="161">
        <f>(((SUMIF($E$14:$E$217,$O914,CK$14:CK$217)*(1+Costs_Lower)))*'Discount Factors'!CK$11)-CK$878</f>
        <v>0</v>
      </c>
      <c r="CL914" s="161">
        <f>(((SUMIF($E$14:$E$217,$O914,CL$14:CL$217)*(1+Costs_Lower)))*'Discount Factors'!CL$11)-CL$878</f>
        <v>0</v>
      </c>
      <c r="CM914" s="161">
        <f>(((SUMIF($E$14:$E$217,$O914,CM$14:CM$217)*(1+Costs_Lower)))*'Discount Factors'!CM$11)-CM$878</f>
        <v>0</v>
      </c>
      <c r="CN914" s="161">
        <f>(((SUMIF($E$14:$E$217,$O914,CN$14:CN$217)*(1+Costs_Lower)))*'Discount Factors'!CN$11)-CN$878</f>
        <v>0</v>
      </c>
      <c r="CO914" s="161">
        <f>(((SUMIF($E$14:$E$217,$O914,CO$14:CO$217)*(1+Costs_Lower)))*'Discount Factors'!CO$11)-CO$878</f>
        <v>0</v>
      </c>
      <c r="CP914" s="161">
        <f>(((SUMIF($E$14:$E$217,$O914,CP$14:CP$217)*(1+Costs_Lower)))*'Discount Factors'!CP$11)-CP$878</f>
        <v>0</v>
      </c>
    </row>
    <row r="915" spans="1:94" x14ac:dyDescent="0.3">
      <c r="P915" s="161"/>
      <c r="Q915" s="161"/>
      <c r="R915" s="161"/>
      <c r="S915" s="161"/>
      <c r="T915" s="161"/>
      <c r="U915" s="161"/>
      <c r="V915" s="161"/>
      <c r="W915" s="161"/>
      <c r="X915" s="161"/>
      <c r="Y915" s="161"/>
      <c r="Z915" s="161"/>
      <c r="AA915" s="161"/>
      <c r="AB915" s="161"/>
      <c r="AC915" s="161"/>
      <c r="AD915" s="161"/>
      <c r="AE915" s="161"/>
      <c r="AF915" s="161"/>
      <c r="AG915" s="161"/>
      <c r="AH915" s="161"/>
      <c r="AI915" s="161"/>
      <c r="AJ915" s="161"/>
      <c r="AK915" s="161"/>
      <c r="AL915" s="161"/>
      <c r="AM915" s="161"/>
      <c r="AN915" s="161"/>
      <c r="AO915" s="161"/>
      <c r="AP915" s="161"/>
      <c r="AQ915" s="161"/>
      <c r="AR915" s="161"/>
      <c r="AS915" s="161"/>
      <c r="AT915" s="161"/>
      <c r="AU915" s="161"/>
      <c r="AV915" s="161"/>
      <c r="AW915" s="161"/>
      <c r="AX915" s="161"/>
      <c r="AY915" s="161"/>
      <c r="AZ915" s="161"/>
      <c r="BA915" s="161"/>
      <c r="BB915" s="161"/>
      <c r="BC915" s="161"/>
      <c r="BD915" s="161"/>
      <c r="BE915" s="161"/>
      <c r="BF915" s="161"/>
      <c r="BG915" s="161"/>
      <c r="BH915" s="161"/>
      <c r="BI915" s="161"/>
      <c r="BJ915" s="161"/>
      <c r="BK915" s="161"/>
      <c r="BL915" s="161"/>
      <c r="BM915" s="161"/>
      <c r="BN915" s="161"/>
      <c r="BO915" s="161"/>
      <c r="BP915" s="161"/>
      <c r="BQ915" s="161"/>
      <c r="BR915" s="161"/>
      <c r="BS915" s="161"/>
      <c r="BT915" s="161"/>
      <c r="BU915" s="161"/>
      <c r="BV915" s="161"/>
      <c r="BW915" s="161"/>
      <c r="BX915" s="161"/>
      <c r="BY915" s="161"/>
      <c r="BZ915" s="161"/>
      <c r="CA915" s="161"/>
      <c r="CB915" s="161"/>
      <c r="CC915" s="161"/>
      <c r="CD915" s="161"/>
      <c r="CE915" s="161"/>
      <c r="CF915" s="161"/>
      <c r="CG915" s="161"/>
      <c r="CH915" s="161"/>
      <c r="CI915" s="161"/>
      <c r="CJ915" s="161"/>
      <c r="CK915" s="161"/>
      <c r="CL915" s="161"/>
      <c r="CM915" s="161"/>
      <c r="CN915" s="161"/>
      <c r="CO915" s="161"/>
      <c r="CP915" s="161"/>
    </row>
    <row r="916" spans="1:94" x14ac:dyDescent="0.3">
      <c r="P916" s="161"/>
      <c r="Q916" s="161"/>
      <c r="R916" s="161"/>
      <c r="S916" s="161"/>
      <c r="T916" s="161"/>
      <c r="U916" s="161"/>
      <c r="V916" s="161"/>
      <c r="W916" s="161"/>
      <c r="X916" s="161"/>
      <c r="Y916" s="161"/>
      <c r="Z916" s="161"/>
      <c r="AA916" s="161"/>
      <c r="AB916" s="161"/>
      <c r="AC916" s="161"/>
      <c r="AD916" s="161"/>
      <c r="AE916" s="161"/>
      <c r="AF916" s="161"/>
      <c r="AG916" s="161"/>
      <c r="AH916" s="161"/>
      <c r="AI916" s="161"/>
      <c r="AJ916" s="161"/>
      <c r="AK916" s="161"/>
      <c r="AL916" s="161"/>
      <c r="AM916" s="161"/>
      <c r="AN916" s="161"/>
      <c r="AO916" s="161"/>
      <c r="AP916" s="161"/>
      <c r="AQ916" s="161"/>
      <c r="AR916" s="161"/>
      <c r="AS916" s="161"/>
      <c r="AT916" s="161"/>
      <c r="AU916" s="161"/>
      <c r="AV916" s="161"/>
      <c r="AW916" s="161"/>
      <c r="AX916" s="161"/>
      <c r="AY916" s="161"/>
      <c r="AZ916" s="161"/>
      <c r="BA916" s="161"/>
      <c r="BB916" s="161"/>
      <c r="BC916" s="161"/>
      <c r="BD916" s="161"/>
      <c r="BE916" s="161"/>
      <c r="BF916" s="161"/>
      <c r="BG916" s="161"/>
      <c r="BH916" s="161"/>
      <c r="BI916" s="161"/>
      <c r="BJ916" s="161"/>
      <c r="BK916" s="161"/>
      <c r="BL916" s="161"/>
      <c r="BM916" s="161"/>
      <c r="BN916" s="161"/>
      <c r="BO916" s="161"/>
      <c r="BP916" s="161"/>
      <c r="BQ916" s="161"/>
      <c r="BR916" s="161"/>
      <c r="BS916" s="161"/>
      <c r="BT916" s="161"/>
      <c r="BU916" s="161"/>
      <c r="BV916" s="161"/>
      <c r="BW916" s="161"/>
      <c r="BX916" s="161"/>
      <c r="BY916" s="161"/>
      <c r="BZ916" s="161"/>
      <c r="CA916" s="161"/>
      <c r="CB916" s="161"/>
      <c r="CC916" s="161"/>
      <c r="CD916" s="161"/>
      <c r="CE916" s="161"/>
      <c r="CF916" s="161"/>
      <c r="CG916" s="161"/>
      <c r="CH916" s="161"/>
      <c r="CI916" s="161"/>
      <c r="CJ916" s="161"/>
      <c r="CK916" s="161"/>
      <c r="CL916" s="161"/>
      <c r="CM916" s="161"/>
      <c r="CN916" s="161"/>
      <c r="CO916" s="161"/>
      <c r="CP916" s="161"/>
    </row>
    <row r="917" spans="1:94" x14ac:dyDescent="0.3">
      <c r="P917" s="161"/>
      <c r="Q917" s="161"/>
      <c r="R917" s="161"/>
      <c r="S917" s="161"/>
      <c r="T917" s="161"/>
      <c r="U917" s="161"/>
      <c r="V917" s="161"/>
      <c r="W917" s="161"/>
      <c r="X917" s="161"/>
      <c r="Y917" s="161"/>
      <c r="Z917" s="161"/>
      <c r="AA917" s="161"/>
      <c r="AB917" s="161"/>
      <c r="AC917" s="161"/>
      <c r="AD917" s="161"/>
      <c r="AE917" s="161"/>
      <c r="AF917" s="161"/>
      <c r="AG917" s="161"/>
      <c r="AH917" s="161"/>
      <c r="AI917" s="161"/>
      <c r="AJ917" s="161"/>
      <c r="AK917" s="161"/>
      <c r="AL917" s="161"/>
      <c r="AM917" s="161"/>
      <c r="AN917" s="161"/>
      <c r="AO917" s="161"/>
      <c r="AP917" s="161"/>
      <c r="AQ917" s="161"/>
      <c r="AR917" s="161"/>
      <c r="AS917" s="161"/>
      <c r="AT917" s="161"/>
      <c r="AU917" s="161"/>
      <c r="AV917" s="161"/>
      <c r="AW917" s="161"/>
      <c r="AX917" s="161"/>
      <c r="AY917" s="161"/>
      <c r="AZ917" s="161"/>
      <c r="BA917" s="161"/>
      <c r="BB917" s="161"/>
      <c r="BC917" s="161"/>
      <c r="BD917" s="161"/>
      <c r="BE917" s="161"/>
      <c r="BF917" s="161"/>
      <c r="BG917" s="161"/>
      <c r="BH917" s="161"/>
      <c r="BI917" s="161"/>
      <c r="BJ917" s="161"/>
      <c r="BK917" s="161"/>
      <c r="BL917" s="161"/>
      <c r="BM917" s="161"/>
      <c r="BN917" s="161"/>
      <c r="BO917" s="161"/>
      <c r="BP917" s="161"/>
      <c r="BQ917" s="161"/>
      <c r="BR917" s="161"/>
      <c r="BS917" s="161"/>
      <c r="BT917" s="161"/>
      <c r="BU917" s="161"/>
      <c r="BV917" s="161"/>
      <c r="BW917" s="161"/>
      <c r="BX917" s="161"/>
      <c r="BY917" s="161"/>
      <c r="BZ917" s="161"/>
      <c r="CA917" s="161"/>
      <c r="CB917" s="161"/>
      <c r="CC917" s="161"/>
      <c r="CD917" s="161"/>
      <c r="CE917" s="161"/>
      <c r="CF917" s="161"/>
      <c r="CG917" s="161"/>
      <c r="CH917" s="161"/>
      <c r="CI917" s="161"/>
      <c r="CJ917" s="161"/>
      <c r="CK917" s="161"/>
      <c r="CL917" s="161"/>
      <c r="CM917" s="161"/>
      <c r="CN917" s="161"/>
      <c r="CO917" s="161"/>
      <c r="CP917" s="161"/>
    </row>
    <row r="918" spans="1:94" x14ac:dyDescent="0.3">
      <c r="O918" s="2" t="str">
        <f>Lists!$B$14</f>
        <v>Option 10</v>
      </c>
      <c r="P918" s="161">
        <f>(((SUMIF($E$14:$E$217,$O918,P$14:P$217)*(1+Costs_Lower)))*'Discount Factors'!P$11)-P$878</f>
        <v>0</v>
      </c>
      <c r="Q918" s="161">
        <f>(((SUMIF($E$14:$E$217,$O918,Q$14:Q$217)*(1+Costs_Lower)))*'Discount Factors'!Q$11)-Q$878</f>
        <v>0</v>
      </c>
      <c r="R918" s="161">
        <f>(((SUMIF($E$14:$E$217,$O918,R$14:R$217)*(1+Costs_Lower)))*'Discount Factors'!R$11)-R$878</f>
        <v>0</v>
      </c>
      <c r="S918" s="161">
        <f>(((SUMIF($E$14:$E$217,$O918,S$14:S$217)*(1+Costs_Lower)))*'Discount Factors'!S$11)-S$878</f>
        <v>0</v>
      </c>
      <c r="T918" s="161">
        <f>(((SUMIF($E$14:$E$217,$O918,T$14:T$217)*(1+Costs_Lower)))*'Discount Factors'!T$11)-T$878</f>
        <v>0</v>
      </c>
      <c r="U918" s="161">
        <f>(((SUMIF($E$14:$E$217,$O918,U$14:U$217)*(1+Costs_Lower)))*'Discount Factors'!U$11)-U$878</f>
        <v>0</v>
      </c>
      <c r="V918" s="161">
        <f>(((SUMIF($E$14:$E$217,$O918,V$14:V$217)*(1+Costs_Lower)))*'Discount Factors'!V$11)-V$878</f>
        <v>0</v>
      </c>
      <c r="W918" s="161">
        <f>(((SUMIF($E$14:$E$217,$O918,W$14:W$217)*(1+Costs_Lower)))*'Discount Factors'!W$11)-W$878</f>
        <v>0</v>
      </c>
      <c r="X918" s="161">
        <f>(((SUMIF($E$14:$E$217,$O918,X$14:X$217)*(1+Costs_Lower)))*'Discount Factors'!X$11)-X$878</f>
        <v>0</v>
      </c>
      <c r="Y918" s="161">
        <f>(((SUMIF($E$14:$E$217,$O918,Y$14:Y$217)*(1+Costs_Lower)))*'Discount Factors'!Y$11)-Y$878</f>
        <v>0</v>
      </c>
      <c r="Z918" s="161">
        <f>(((SUMIF($E$14:$E$217,$O918,Z$14:Z$217)*(1+Costs_Lower)))*'Discount Factors'!Z$11)-Z$878</f>
        <v>0</v>
      </c>
      <c r="AA918" s="161">
        <f>(((SUMIF($E$14:$E$217,$O918,AA$14:AA$217)*(1+Costs_Lower)))*'Discount Factors'!AA$11)-AA$878</f>
        <v>0</v>
      </c>
      <c r="AB918" s="161">
        <f>(((SUMIF($E$14:$E$217,$O918,AB$14:AB$217)*(1+Costs_Lower)))*'Discount Factors'!AB$11)-AB$878</f>
        <v>0</v>
      </c>
      <c r="AC918" s="161">
        <f>(((SUMIF($E$14:$E$217,$O918,AC$14:AC$217)*(1+Costs_Lower)))*'Discount Factors'!AC$11)-AC$878</f>
        <v>0</v>
      </c>
      <c r="AD918" s="161">
        <f>(((SUMIF($E$14:$E$217,$O918,AD$14:AD$217)*(1+Costs_Lower)))*'Discount Factors'!AD$11)-AD$878</f>
        <v>0</v>
      </c>
      <c r="AE918" s="161">
        <f>(((SUMIF($E$14:$E$217,$O918,AE$14:AE$217)*(1+Costs_Lower)))*'Discount Factors'!AE$11)-AE$878</f>
        <v>0</v>
      </c>
      <c r="AF918" s="161">
        <f>(((SUMIF($E$14:$E$217,$O918,AF$14:AF$217)*(1+Costs_Lower)))*'Discount Factors'!AF$11)-AF$878</f>
        <v>0</v>
      </c>
      <c r="AG918" s="161">
        <f>(((SUMIF($E$14:$E$217,$O918,AG$14:AG$217)*(1+Costs_Lower)))*'Discount Factors'!AG$11)-AG$878</f>
        <v>0</v>
      </c>
      <c r="AH918" s="161">
        <f>(((SUMIF($E$14:$E$217,$O918,AH$14:AH$217)*(1+Costs_Lower)))*'Discount Factors'!AH$11)-AH$878</f>
        <v>0</v>
      </c>
      <c r="AI918" s="161">
        <f>(((SUMIF($E$14:$E$217,$O918,AI$14:AI$217)*(1+Costs_Lower)))*'Discount Factors'!AI$11)-AI$878</f>
        <v>0</v>
      </c>
      <c r="AJ918" s="161">
        <f>(((SUMIF($E$14:$E$217,$O918,AJ$14:AJ$217)*(1+Costs_Lower)))*'Discount Factors'!AJ$11)-AJ$878</f>
        <v>0</v>
      </c>
      <c r="AK918" s="161">
        <f>(((SUMIF($E$14:$E$217,$O918,AK$14:AK$217)*(1+Costs_Lower)))*'Discount Factors'!AK$11)-AK$878</f>
        <v>0</v>
      </c>
      <c r="AL918" s="161">
        <f>(((SUMIF($E$14:$E$217,$O918,AL$14:AL$217)*(1+Costs_Lower)))*'Discount Factors'!AL$11)-AL$878</f>
        <v>0</v>
      </c>
      <c r="AM918" s="161">
        <f>(((SUMIF($E$14:$E$217,$O918,AM$14:AM$217)*(1+Costs_Lower)))*'Discount Factors'!AM$11)-AM$878</f>
        <v>0</v>
      </c>
      <c r="AN918" s="161">
        <f>(((SUMIF($E$14:$E$217,$O918,AN$14:AN$217)*(1+Costs_Lower)))*'Discount Factors'!AN$11)-AN$878</f>
        <v>0</v>
      </c>
      <c r="AO918" s="161">
        <f>(((SUMIF($E$14:$E$217,$O918,AO$14:AO$217)*(1+Costs_Lower)))*'Discount Factors'!AO$11)-AO$878</f>
        <v>0</v>
      </c>
      <c r="AP918" s="161">
        <f>(((SUMIF($E$14:$E$217,$O918,AP$14:AP$217)*(1+Costs_Lower)))*'Discount Factors'!AP$11)-AP$878</f>
        <v>0</v>
      </c>
      <c r="AQ918" s="161">
        <f>(((SUMIF($E$14:$E$217,$O918,AQ$14:AQ$217)*(1+Costs_Lower)))*'Discount Factors'!AQ$11)-AQ$878</f>
        <v>0</v>
      </c>
      <c r="AR918" s="161">
        <f>(((SUMIF($E$14:$E$217,$O918,AR$14:AR$217)*(1+Costs_Lower)))*'Discount Factors'!AR$11)-AR$878</f>
        <v>0</v>
      </c>
      <c r="AS918" s="161">
        <f>(((SUMIF($E$14:$E$217,$O918,AS$14:AS$217)*(1+Costs_Lower)))*'Discount Factors'!AS$11)-AS$878</f>
        <v>0</v>
      </c>
      <c r="AT918" s="161">
        <f>(((SUMIF($E$14:$E$217,$O918,AT$14:AT$217)*(1+Costs_Lower)))*'Discount Factors'!AT$11)-AT$878</f>
        <v>0</v>
      </c>
      <c r="AU918" s="161">
        <f>(((SUMIF($E$14:$E$217,$O918,AU$14:AU$217)*(1+Costs_Lower)))*'Discount Factors'!AU$11)-AU$878</f>
        <v>0</v>
      </c>
      <c r="AV918" s="161">
        <f>(((SUMIF($E$14:$E$217,$O918,AV$14:AV$217)*(1+Costs_Lower)))*'Discount Factors'!AV$11)-AV$878</f>
        <v>0</v>
      </c>
      <c r="AW918" s="161">
        <f>(((SUMIF($E$14:$E$217,$O918,AW$14:AW$217)*(1+Costs_Lower)))*'Discount Factors'!AW$11)-AW$878</f>
        <v>0</v>
      </c>
      <c r="AX918" s="161">
        <f>(((SUMIF($E$14:$E$217,$O918,AX$14:AX$217)*(1+Costs_Lower)))*'Discount Factors'!AX$11)-AX$878</f>
        <v>0</v>
      </c>
      <c r="AY918" s="161">
        <f>(((SUMIF($E$14:$E$217,$O918,AY$14:AY$217)*(1+Costs_Lower)))*'Discount Factors'!AY$11)-AY$878</f>
        <v>0</v>
      </c>
      <c r="AZ918" s="161">
        <f>(((SUMIF($E$14:$E$217,$O918,AZ$14:AZ$217)*(1+Costs_Lower)))*'Discount Factors'!AZ$11)-AZ$878</f>
        <v>0</v>
      </c>
      <c r="BA918" s="161">
        <f>(((SUMIF($E$14:$E$217,$O918,BA$14:BA$217)*(1+Costs_Lower)))*'Discount Factors'!BA$11)-BA$878</f>
        <v>0</v>
      </c>
      <c r="BB918" s="161">
        <f>(((SUMIF($E$14:$E$217,$O918,BB$14:BB$217)*(1+Costs_Lower)))*'Discount Factors'!BB$11)-BB$878</f>
        <v>0</v>
      </c>
      <c r="BC918" s="161">
        <f>(((SUMIF($E$14:$E$217,$O918,BC$14:BC$217)*(1+Costs_Lower)))*'Discount Factors'!BC$11)-BC$878</f>
        <v>0</v>
      </c>
      <c r="BD918" s="161">
        <f>(((SUMIF($E$14:$E$217,$O918,BD$14:BD$217)*(1+Costs_Lower)))*'Discount Factors'!BD$11)-BD$878</f>
        <v>0</v>
      </c>
      <c r="BE918" s="161">
        <f>(((SUMIF($E$14:$E$217,$O918,BE$14:BE$217)*(1+Costs_Lower)))*'Discount Factors'!BE$11)-BE$878</f>
        <v>0</v>
      </c>
      <c r="BF918" s="161">
        <f>(((SUMIF($E$14:$E$217,$O918,BF$14:BF$217)*(1+Costs_Lower)))*'Discount Factors'!BF$11)-BF$878</f>
        <v>0</v>
      </c>
      <c r="BG918" s="161">
        <f>(((SUMIF($E$14:$E$217,$O918,BG$14:BG$217)*(1+Costs_Lower)))*'Discount Factors'!BG$11)-BG$878</f>
        <v>0</v>
      </c>
      <c r="BH918" s="161">
        <f>(((SUMIF($E$14:$E$217,$O918,BH$14:BH$217)*(1+Costs_Lower)))*'Discount Factors'!BH$11)-BH$878</f>
        <v>0</v>
      </c>
      <c r="BI918" s="161">
        <f>(((SUMIF($E$14:$E$217,$O918,BI$14:BI$217)*(1+Costs_Lower)))*'Discount Factors'!BI$11)-BI$878</f>
        <v>0</v>
      </c>
      <c r="BJ918" s="161">
        <f>(((SUMIF($E$14:$E$217,$O918,BJ$14:BJ$217)*(1+Costs_Lower)))*'Discount Factors'!BJ$11)-BJ$878</f>
        <v>0</v>
      </c>
      <c r="BK918" s="161">
        <f>(((SUMIF($E$14:$E$217,$O918,BK$14:BK$217)*(1+Costs_Lower)))*'Discount Factors'!BK$11)-BK$878</f>
        <v>0</v>
      </c>
      <c r="BL918" s="161">
        <f>(((SUMIF($E$14:$E$217,$O918,BL$14:BL$217)*(1+Costs_Lower)))*'Discount Factors'!BL$11)-BL$878</f>
        <v>0</v>
      </c>
      <c r="BM918" s="161">
        <f>(((SUMIF($E$14:$E$217,$O918,BM$14:BM$217)*(1+Costs_Lower)))*'Discount Factors'!BM$11)-BM$878</f>
        <v>0</v>
      </c>
      <c r="BN918" s="161">
        <f>(((SUMIF($E$14:$E$217,$O918,BN$14:BN$217)*(1+Costs_Lower)))*'Discount Factors'!BN$11)-BN$878</f>
        <v>0</v>
      </c>
      <c r="BO918" s="161">
        <f>(((SUMIF($E$14:$E$217,$O918,BO$14:BO$217)*(1+Costs_Lower)))*'Discount Factors'!BO$11)-BO$878</f>
        <v>0</v>
      </c>
      <c r="BP918" s="161">
        <f>(((SUMIF($E$14:$E$217,$O918,BP$14:BP$217)*(1+Costs_Lower)))*'Discount Factors'!BP$11)-BP$878</f>
        <v>0</v>
      </c>
      <c r="BQ918" s="161">
        <f>(((SUMIF($E$14:$E$217,$O918,BQ$14:BQ$217)*(1+Costs_Lower)))*'Discount Factors'!BQ$11)-BQ$878</f>
        <v>0</v>
      </c>
      <c r="BR918" s="161">
        <f>(((SUMIF($E$14:$E$217,$O918,BR$14:BR$217)*(1+Costs_Lower)))*'Discount Factors'!BR$11)-BR$878</f>
        <v>0</v>
      </c>
      <c r="BS918" s="161">
        <f>(((SUMIF($E$14:$E$217,$O918,BS$14:BS$217)*(1+Costs_Lower)))*'Discount Factors'!BS$11)-BS$878</f>
        <v>0</v>
      </c>
      <c r="BT918" s="161">
        <f>(((SUMIF($E$14:$E$217,$O918,BT$14:BT$217)*(1+Costs_Lower)))*'Discount Factors'!BT$11)-BT$878</f>
        <v>0</v>
      </c>
      <c r="BU918" s="161">
        <f>(((SUMIF($E$14:$E$217,$O918,BU$14:BU$217)*(1+Costs_Lower)))*'Discount Factors'!BU$11)-BU$878</f>
        <v>0</v>
      </c>
      <c r="BV918" s="161">
        <f>(((SUMIF($E$14:$E$217,$O918,BV$14:BV$217)*(1+Costs_Lower)))*'Discount Factors'!BV$11)-BV$878</f>
        <v>0</v>
      </c>
      <c r="BW918" s="161">
        <f>(((SUMIF($E$14:$E$217,$O918,BW$14:BW$217)*(1+Costs_Lower)))*'Discount Factors'!BW$11)-BW$878</f>
        <v>0</v>
      </c>
      <c r="BX918" s="161">
        <f>(((SUMIF($E$14:$E$217,$O918,BX$14:BX$217)*(1+Costs_Lower)))*'Discount Factors'!BX$11)-BX$878</f>
        <v>0</v>
      </c>
      <c r="BY918" s="161">
        <f>(((SUMIF($E$14:$E$217,$O918,BY$14:BY$217)*(1+Costs_Lower)))*'Discount Factors'!BY$11)-BY$878</f>
        <v>0</v>
      </c>
      <c r="BZ918" s="161">
        <f>(((SUMIF($E$14:$E$217,$O918,BZ$14:BZ$217)*(1+Costs_Lower)))*'Discount Factors'!BZ$11)-BZ$878</f>
        <v>0</v>
      </c>
      <c r="CA918" s="161">
        <f>(((SUMIF($E$14:$E$217,$O918,CA$14:CA$217)*(1+Costs_Lower)))*'Discount Factors'!CA$11)-CA$878</f>
        <v>0</v>
      </c>
      <c r="CB918" s="161">
        <f>(((SUMIF($E$14:$E$217,$O918,CB$14:CB$217)*(1+Costs_Lower)))*'Discount Factors'!CB$11)-CB$878</f>
        <v>0</v>
      </c>
      <c r="CC918" s="161">
        <f>(((SUMIF($E$14:$E$217,$O918,CC$14:CC$217)*(1+Costs_Lower)))*'Discount Factors'!CC$11)-CC$878</f>
        <v>0</v>
      </c>
      <c r="CD918" s="161">
        <f>(((SUMIF($E$14:$E$217,$O918,CD$14:CD$217)*(1+Costs_Lower)))*'Discount Factors'!CD$11)-CD$878</f>
        <v>0</v>
      </c>
      <c r="CE918" s="161">
        <f>(((SUMIF($E$14:$E$217,$O918,CE$14:CE$217)*(1+Costs_Lower)))*'Discount Factors'!CE$11)-CE$878</f>
        <v>0</v>
      </c>
      <c r="CF918" s="161">
        <f>(((SUMIF($E$14:$E$217,$O918,CF$14:CF$217)*(1+Costs_Lower)))*'Discount Factors'!CF$11)-CF$878</f>
        <v>0</v>
      </c>
      <c r="CG918" s="161">
        <f>(((SUMIF($E$14:$E$217,$O918,CG$14:CG$217)*(1+Costs_Lower)))*'Discount Factors'!CG$11)-CG$878</f>
        <v>0</v>
      </c>
      <c r="CH918" s="161">
        <f>(((SUMIF($E$14:$E$217,$O918,CH$14:CH$217)*(1+Costs_Lower)))*'Discount Factors'!CH$11)-CH$878</f>
        <v>0</v>
      </c>
      <c r="CI918" s="161">
        <f>(((SUMIF($E$14:$E$217,$O918,CI$14:CI$217)*(1+Costs_Lower)))*'Discount Factors'!CI$11)-CI$878</f>
        <v>0</v>
      </c>
      <c r="CJ918" s="161">
        <f>(((SUMIF($E$14:$E$217,$O918,CJ$14:CJ$217)*(1+Costs_Lower)))*'Discount Factors'!CJ$11)-CJ$878</f>
        <v>0</v>
      </c>
      <c r="CK918" s="161">
        <f>(((SUMIF($E$14:$E$217,$O918,CK$14:CK$217)*(1+Costs_Lower)))*'Discount Factors'!CK$11)-CK$878</f>
        <v>0</v>
      </c>
      <c r="CL918" s="161">
        <f>(((SUMIF($E$14:$E$217,$O918,CL$14:CL$217)*(1+Costs_Lower)))*'Discount Factors'!CL$11)-CL$878</f>
        <v>0</v>
      </c>
      <c r="CM918" s="161">
        <f>(((SUMIF($E$14:$E$217,$O918,CM$14:CM$217)*(1+Costs_Lower)))*'Discount Factors'!CM$11)-CM$878</f>
        <v>0</v>
      </c>
      <c r="CN918" s="161">
        <f>(((SUMIF($E$14:$E$217,$O918,CN$14:CN$217)*(1+Costs_Lower)))*'Discount Factors'!CN$11)-CN$878</f>
        <v>0</v>
      </c>
      <c r="CO918" s="161">
        <f>(((SUMIF($E$14:$E$217,$O918,CO$14:CO$217)*(1+Costs_Lower)))*'Discount Factors'!CO$11)-CO$878</f>
        <v>0</v>
      </c>
      <c r="CP918" s="161">
        <f>(((SUMIF($E$14:$E$217,$O918,CP$14:CP$217)*(1+Costs_Lower)))*'Discount Factors'!CP$11)-CP$878</f>
        <v>0</v>
      </c>
    </row>
    <row r="919" spans="1:94" x14ac:dyDescent="0.3">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1"/>
      <c r="AL919" s="161"/>
      <c r="AM919" s="161"/>
      <c r="AN919" s="161"/>
      <c r="AO919" s="161"/>
      <c r="AP919" s="161"/>
      <c r="AQ919" s="161"/>
      <c r="AR919" s="161"/>
      <c r="AS919" s="161"/>
      <c r="AT919" s="161"/>
      <c r="AU919" s="161"/>
      <c r="AV919" s="161"/>
      <c r="AW919" s="161"/>
      <c r="AX919" s="161"/>
      <c r="AY919" s="161"/>
      <c r="AZ919" s="161"/>
      <c r="BA919" s="161"/>
      <c r="BB919" s="161"/>
      <c r="BC919" s="161"/>
      <c r="BD919" s="161"/>
      <c r="BE919" s="161"/>
      <c r="BF919" s="161"/>
      <c r="BG919" s="161"/>
      <c r="BH919" s="161"/>
      <c r="BI919" s="161"/>
      <c r="BJ919" s="161"/>
      <c r="BK919" s="161"/>
      <c r="BL919" s="161"/>
      <c r="BM919" s="161"/>
      <c r="BN919" s="161"/>
      <c r="BO919" s="161"/>
      <c r="BP919" s="161"/>
      <c r="BQ919" s="161"/>
      <c r="BR919" s="161"/>
      <c r="BS919" s="161"/>
      <c r="BT919" s="161"/>
      <c r="BU919" s="161"/>
      <c r="BV919" s="161"/>
      <c r="BW919" s="161"/>
      <c r="BX919" s="161"/>
      <c r="BY919" s="161"/>
      <c r="BZ919" s="161"/>
      <c r="CA919" s="161"/>
      <c r="CB919" s="161"/>
      <c r="CC919" s="161"/>
      <c r="CD919" s="161"/>
      <c r="CE919" s="161"/>
      <c r="CF919" s="161"/>
      <c r="CG919" s="161"/>
      <c r="CH919" s="161"/>
      <c r="CI919" s="161"/>
      <c r="CJ919" s="161"/>
      <c r="CK919" s="161"/>
      <c r="CL919" s="161"/>
      <c r="CM919" s="161"/>
      <c r="CN919" s="161"/>
      <c r="CO919" s="161"/>
      <c r="CP919" s="161"/>
    </row>
    <row r="920" spans="1:94" x14ac:dyDescent="0.3">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s="161"/>
      <c r="AS920" s="161"/>
      <c r="AT920" s="161"/>
      <c r="AU920" s="161"/>
      <c r="AV920" s="161"/>
      <c r="AW920" s="161"/>
      <c r="AX920" s="161"/>
      <c r="AY920" s="161"/>
      <c r="AZ920" s="161"/>
      <c r="BA920" s="161"/>
      <c r="BB920" s="161"/>
      <c r="BC920" s="161"/>
      <c r="BD920" s="161"/>
      <c r="BE920" s="161"/>
      <c r="BF920" s="161"/>
      <c r="BG920" s="161"/>
      <c r="BH920" s="161"/>
      <c r="BI920" s="161"/>
      <c r="BJ920" s="161"/>
      <c r="BK920" s="161"/>
      <c r="BL920" s="161"/>
      <c r="BM920" s="161"/>
      <c r="BN920" s="161"/>
      <c r="BO920" s="161"/>
      <c r="BP920" s="161"/>
      <c r="BQ920" s="161"/>
      <c r="BR920" s="161"/>
      <c r="BS920" s="161"/>
      <c r="BT920" s="161"/>
      <c r="BU920" s="161"/>
      <c r="BV920" s="161"/>
      <c r="BW920" s="161"/>
      <c r="BX920" s="161"/>
      <c r="BY920" s="161"/>
      <c r="BZ920" s="161"/>
      <c r="CA920" s="161"/>
      <c r="CB920" s="161"/>
      <c r="CC920" s="161"/>
      <c r="CD920" s="161"/>
      <c r="CE920" s="161"/>
      <c r="CF920" s="161"/>
      <c r="CG920" s="161"/>
      <c r="CH920" s="161"/>
      <c r="CI920" s="161"/>
      <c r="CJ920" s="161"/>
      <c r="CK920" s="161"/>
      <c r="CL920" s="161"/>
      <c r="CM920" s="161"/>
      <c r="CN920" s="161"/>
      <c r="CO920" s="161"/>
      <c r="CP920" s="161"/>
    </row>
    <row r="921" spans="1:94" x14ac:dyDescent="0.3">
      <c r="A921" s="4" t="s">
        <v>182</v>
      </c>
      <c r="B921" s="4"/>
      <c r="C921" s="4"/>
      <c r="D921" s="4"/>
      <c r="E921" s="4"/>
      <c r="F921" s="4"/>
      <c r="G921" s="4"/>
      <c r="H921" s="4"/>
      <c r="I921" s="4"/>
      <c r="J921" s="4"/>
      <c r="K921" s="4"/>
      <c r="L921" s="4"/>
      <c r="M921" s="4"/>
      <c r="N921" s="4"/>
      <c r="O921" s="4"/>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c r="BI921" s="163"/>
      <c r="BJ921" s="163"/>
      <c r="BK921" s="163"/>
      <c r="BL921" s="163"/>
      <c r="BM921" s="163"/>
      <c r="BN921" s="163"/>
      <c r="BO921" s="163"/>
      <c r="BP921" s="163"/>
      <c r="BQ921" s="163"/>
      <c r="BR921" s="163"/>
      <c r="BS921" s="163"/>
      <c r="BT921" s="163"/>
      <c r="BU921" s="163"/>
      <c r="BV921" s="163"/>
      <c r="BW921" s="163"/>
      <c r="BX921" s="163"/>
      <c r="BY921" s="163"/>
      <c r="BZ921" s="163"/>
      <c r="CA921" s="163"/>
      <c r="CB921" s="163"/>
      <c r="CC921" s="163"/>
      <c r="CD921" s="163"/>
      <c r="CE921" s="163"/>
      <c r="CF921" s="163"/>
      <c r="CG921" s="163"/>
      <c r="CH921" s="163"/>
      <c r="CI921" s="163"/>
      <c r="CJ921" s="163"/>
      <c r="CK921" s="163"/>
      <c r="CL921" s="163"/>
      <c r="CM921" s="163"/>
      <c r="CN921" s="163"/>
      <c r="CO921" s="163"/>
      <c r="CP921" s="163"/>
    </row>
    <row r="922" spans="1:94" x14ac:dyDescent="0.3">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1"/>
      <c r="AL922" s="161"/>
      <c r="AM922" s="161"/>
      <c r="AN922" s="161"/>
      <c r="AO922" s="161"/>
      <c r="AP922" s="161"/>
      <c r="AQ922" s="161"/>
      <c r="AR922" s="161"/>
      <c r="AS922" s="161"/>
      <c r="AT922" s="161"/>
      <c r="AU922" s="161"/>
      <c r="AV922" s="161"/>
      <c r="AW922" s="161"/>
      <c r="AX922" s="161"/>
      <c r="AY922" s="161"/>
      <c r="AZ922" s="161"/>
      <c r="BA922" s="161"/>
      <c r="BB922" s="161"/>
      <c r="BC922" s="161"/>
      <c r="BD922" s="161"/>
      <c r="BE922" s="161"/>
      <c r="BF922" s="161"/>
      <c r="BG922" s="161"/>
      <c r="BH922" s="161"/>
      <c r="BI922" s="161"/>
      <c r="BJ922" s="161"/>
      <c r="BK922" s="161"/>
      <c r="BL922" s="161"/>
      <c r="BM922" s="161"/>
      <c r="BN922" s="161"/>
      <c r="BO922" s="161"/>
      <c r="BP922" s="161"/>
      <c r="BQ922" s="161"/>
      <c r="BR922" s="161"/>
      <c r="BS922" s="161"/>
      <c r="BT922" s="161"/>
      <c r="BU922" s="161"/>
      <c r="BV922" s="161"/>
      <c r="BW922" s="161"/>
      <c r="BX922" s="161"/>
      <c r="BY922" s="161"/>
      <c r="BZ922" s="161"/>
      <c r="CA922" s="161"/>
      <c r="CB922" s="161"/>
      <c r="CC922" s="161"/>
      <c r="CD922" s="161"/>
      <c r="CE922" s="161"/>
      <c r="CF922" s="161"/>
      <c r="CG922" s="161"/>
      <c r="CH922" s="161"/>
      <c r="CI922" s="161"/>
      <c r="CJ922" s="161"/>
      <c r="CK922" s="161"/>
      <c r="CL922" s="161"/>
      <c r="CM922" s="161"/>
      <c r="CN922" s="161"/>
      <c r="CO922" s="161"/>
      <c r="CP922" s="161"/>
    </row>
    <row r="923" spans="1:94" x14ac:dyDescent="0.3">
      <c r="O923" s="2" t="str">
        <f>Lists!$B$4</f>
        <v>Base Case</v>
      </c>
      <c r="P923" s="161">
        <f>(((SUMIF($E$224:$E$427,$O923,P$224:P$427)*(1+Benefits_Upper)))*'Discount Factors'!P$11)</f>
        <v>0</v>
      </c>
      <c r="Q923" s="161">
        <f>(((SUMIF($E$224:$E$427,$O923,Q$224:Q$427)*(1+Benefits_Upper)))*'Discount Factors'!Q$11)</f>
        <v>0</v>
      </c>
      <c r="R923" s="161">
        <f>(((SUMIF($E$224:$E$427,$O923,R$224:R$427)*(1+Benefits_Upper)))*'Discount Factors'!R$11)</f>
        <v>0</v>
      </c>
      <c r="S923" s="161">
        <f>(((SUMIF($E$224:$E$427,$O923,S$224:S$427)*(1+Benefits_Upper)))*'Discount Factors'!S$11)</f>
        <v>0</v>
      </c>
      <c r="T923" s="161">
        <f>(((SUMIF($E$224:$E$427,$O923,T$224:T$427)*(1+Benefits_Upper)))*'Discount Factors'!T$11)</f>
        <v>0</v>
      </c>
      <c r="U923" s="161">
        <f>(((SUMIF($E$224:$E$427,$O923,U$224:U$427)*(1+Benefits_Upper)))*'Discount Factors'!U$11)</f>
        <v>0</v>
      </c>
      <c r="V923" s="161">
        <f>(((SUMIF($E$224:$E$427,$O923,V$224:V$427)*(1+Benefits_Upper)))*'Discount Factors'!V$11)</f>
        <v>0</v>
      </c>
      <c r="W923" s="161">
        <f>(((SUMIF($E$224:$E$427,$O923,W$224:W$427)*(1+Benefits_Upper)))*'Discount Factors'!W$11)</f>
        <v>0</v>
      </c>
      <c r="X923" s="161">
        <f>(((SUMIF($E$224:$E$427,$O923,X$224:X$427)*(1+Benefits_Upper)))*'Discount Factors'!X$11)</f>
        <v>0</v>
      </c>
      <c r="Y923" s="161">
        <f>(((SUMIF($E$224:$E$427,$O923,Y$224:Y$427)*(1+Benefits_Upper)))*'Discount Factors'!Y$11)</f>
        <v>0</v>
      </c>
      <c r="Z923" s="161">
        <f>(((SUMIF($E$224:$E$427,$O923,Z$224:Z$427)*(1+Benefits_Upper)))*'Discount Factors'!Z$11)</f>
        <v>0</v>
      </c>
      <c r="AA923" s="161">
        <f>(((SUMIF($E$224:$E$427,$O923,AA$224:AA$427)*(1+Benefits_Upper)))*'Discount Factors'!AA$11)</f>
        <v>0</v>
      </c>
      <c r="AB923" s="161">
        <f>(((SUMIF($E$224:$E$427,$O923,AB$224:AB$427)*(1+Benefits_Upper)))*'Discount Factors'!AB$11)</f>
        <v>0</v>
      </c>
      <c r="AC923" s="161">
        <f>(((SUMIF($E$224:$E$427,$O923,AC$224:AC$427)*(1+Benefits_Upper)))*'Discount Factors'!AC$11)</f>
        <v>0</v>
      </c>
      <c r="AD923" s="161">
        <f>(((SUMIF($E$224:$E$427,$O923,AD$224:AD$427)*(1+Benefits_Upper)))*'Discount Factors'!AD$11)</f>
        <v>0</v>
      </c>
      <c r="AE923" s="161">
        <f>(((SUMIF($E$224:$E$427,$O923,AE$224:AE$427)*(1+Benefits_Upper)))*'Discount Factors'!AE$11)</f>
        <v>0</v>
      </c>
      <c r="AF923" s="161">
        <f>(((SUMIF($E$224:$E$427,$O923,AF$224:AF$427)*(1+Benefits_Upper)))*'Discount Factors'!AF$11)</f>
        <v>0</v>
      </c>
      <c r="AG923" s="161">
        <f>(((SUMIF($E$224:$E$427,$O923,AG$224:AG$427)*(1+Benefits_Upper)))*'Discount Factors'!AG$11)</f>
        <v>0</v>
      </c>
      <c r="AH923" s="161">
        <f>(((SUMIF($E$224:$E$427,$O923,AH$224:AH$427)*(1+Benefits_Upper)))*'Discount Factors'!AH$11)</f>
        <v>0</v>
      </c>
      <c r="AI923" s="161">
        <f>(((SUMIF($E$224:$E$427,$O923,AI$224:AI$427)*(1+Benefits_Upper)))*'Discount Factors'!AI$11)</f>
        <v>0</v>
      </c>
      <c r="AJ923" s="161">
        <f>(((SUMIF($E$224:$E$427,$O923,AJ$224:AJ$427)*(1+Benefits_Upper)))*'Discount Factors'!AJ$11)</f>
        <v>0</v>
      </c>
      <c r="AK923" s="161">
        <f>(((SUMIF($E$224:$E$427,$O923,AK$224:AK$427)*(1+Benefits_Upper)))*'Discount Factors'!AK$11)</f>
        <v>0</v>
      </c>
      <c r="AL923" s="161">
        <f>(((SUMIF($E$224:$E$427,$O923,AL$224:AL$427)*(1+Benefits_Upper)))*'Discount Factors'!AL$11)</f>
        <v>0</v>
      </c>
      <c r="AM923" s="161">
        <f>(((SUMIF($E$224:$E$427,$O923,AM$224:AM$427)*(1+Benefits_Upper)))*'Discount Factors'!AM$11)</f>
        <v>0</v>
      </c>
      <c r="AN923" s="161">
        <f>(((SUMIF($E$224:$E$427,$O923,AN$224:AN$427)*(1+Benefits_Upper)))*'Discount Factors'!AN$11)</f>
        <v>0</v>
      </c>
      <c r="AO923" s="161">
        <f>(((SUMIF($E$224:$E$427,$O923,AO$224:AO$427)*(1+Benefits_Upper)))*'Discount Factors'!AO$11)</f>
        <v>0</v>
      </c>
      <c r="AP923" s="161">
        <f>(((SUMIF($E$224:$E$427,$O923,AP$224:AP$427)*(1+Benefits_Upper)))*'Discount Factors'!AP$11)</f>
        <v>0</v>
      </c>
      <c r="AQ923" s="161">
        <f>(((SUMIF($E$224:$E$427,$O923,AQ$224:AQ$427)*(1+Benefits_Upper)))*'Discount Factors'!AQ$11)</f>
        <v>0</v>
      </c>
      <c r="AR923" s="161">
        <f>(((SUMIF($E$224:$E$427,$O923,AR$224:AR$427)*(1+Benefits_Upper)))*'Discount Factors'!AR$11)</f>
        <v>0</v>
      </c>
      <c r="AS923" s="161">
        <f>(((SUMIF($E$224:$E$427,$O923,AS$224:AS$427)*(1+Benefits_Upper)))*'Discount Factors'!AS$11)</f>
        <v>0</v>
      </c>
      <c r="AT923" s="161">
        <f>(((SUMIF($E$224:$E$427,$O923,AT$224:AT$427)*(1+Benefits_Upper)))*'Discount Factors'!AT$11)</f>
        <v>0</v>
      </c>
      <c r="AU923" s="161">
        <f>(((SUMIF($E$224:$E$427,$O923,AU$224:AU$427)*(1+Benefits_Upper)))*'Discount Factors'!AU$11)</f>
        <v>0</v>
      </c>
      <c r="AV923" s="161">
        <f>(((SUMIF($E$224:$E$427,$O923,AV$224:AV$427)*(1+Benefits_Upper)))*'Discount Factors'!AV$11)</f>
        <v>0</v>
      </c>
      <c r="AW923" s="161">
        <f>(((SUMIF($E$224:$E$427,$O923,AW$224:AW$427)*(1+Benefits_Upper)))*'Discount Factors'!AW$11)</f>
        <v>0</v>
      </c>
      <c r="AX923" s="161">
        <f>(((SUMIF($E$224:$E$427,$O923,AX$224:AX$427)*(1+Benefits_Upper)))*'Discount Factors'!AX$11)</f>
        <v>0</v>
      </c>
      <c r="AY923" s="161">
        <f>(((SUMIF($E$224:$E$427,$O923,AY$224:AY$427)*(1+Benefits_Upper)))*'Discount Factors'!AY$11)</f>
        <v>0</v>
      </c>
      <c r="AZ923" s="161">
        <f>(((SUMIF($E$224:$E$427,$O923,AZ$224:AZ$427)*(1+Benefits_Upper)))*'Discount Factors'!AZ$11)</f>
        <v>0</v>
      </c>
      <c r="BA923" s="161">
        <f>(((SUMIF($E$224:$E$427,$O923,BA$224:BA$427)*(1+Benefits_Upper)))*'Discount Factors'!BA$11)</f>
        <v>0</v>
      </c>
      <c r="BB923" s="161">
        <f>(((SUMIF($E$224:$E$427,$O923,BB$224:BB$427)*(1+Benefits_Upper)))*'Discount Factors'!BB$11)</f>
        <v>0</v>
      </c>
      <c r="BC923" s="161">
        <f>(((SUMIF($E$224:$E$427,$O923,BC$224:BC$427)*(1+Benefits_Upper)))*'Discount Factors'!BC$11)</f>
        <v>0</v>
      </c>
      <c r="BD923" s="161">
        <f>(((SUMIF($E$224:$E$427,$O923,BD$224:BD$427)*(1+Benefits_Upper)))*'Discount Factors'!BD$11)</f>
        <v>0</v>
      </c>
      <c r="BE923" s="161">
        <f>(((SUMIF($E$224:$E$427,$O923,BE$224:BE$427)*(1+Benefits_Upper)))*'Discount Factors'!BE$11)</f>
        <v>0</v>
      </c>
      <c r="BF923" s="161">
        <f>(((SUMIF($E$224:$E$427,$O923,BF$224:BF$427)*(1+Benefits_Upper)))*'Discount Factors'!BF$11)</f>
        <v>0</v>
      </c>
      <c r="BG923" s="161">
        <f>(((SUMIF($E$224:$E$427,$O923,BG$224:BG$427)*(1+Benefits_Upper)))*'Discount Factors'!BG$11)</f>
        <v>0</v>
      </c>
      <c r="BH923" s="161">
        <f>(((SUMIF($E$224:$E$427,$O923,BH$224:BH$427)*(1+Benefits_Upper)))*'Discount Factors'!BH$11)</f>
        <v>0</v>
      </c>
      <c r="BI923" s="161">
        <f>(((SUMIF($E$224:$E$427,$O923,BI$224:BI$427)*(1+Benefits_Upper)))*'Discount Factors'!BI$11)</f>
        <v>0</v>
      </c>
      <c r="BJ923" s="161">
        <f>(((SUMIF($E$224:$E$427,$O923,BJ$224:BJ$427)*(1+Benefits_Upper)))*'Discount Factors'!BJ$11)</f>
        <v>0</v>
      </c>
      <c r="BK923" s="161">
        <f>(((SUMIF($E$224:$E$427,$O923,BK$224:BK$427)*(1+Benefits_Upper)))*'Discount Factors'!BK$11)</f>
        <v>0</v>
      </c>
      <c r="BL923" s="161">
        <f>(((SUMIF($E$224:$E$427,$O923,BL$224:BL$427)*(1+Benefits_Upper)))*'Discount Factors'!BL$11)</f>
        <v>0</v>
      </c>
      <c r="BM923" s="161">
        <f>(((SUMIF($E$224:$E$427,$O923,BM$224:BM$427)*(1+Benefits_Upper)))*'Discount Factors'!BM$11)</f>
        <v>0</v>
      </c>
      <c r="BN923" s="161">
        <f>(((SUMIF($E$224:$E$427,$O923,BN$224:BN$427)*(1+Benefits_Upper)))*'Discount Factors'!BN$11)</f>
        <v>0</v>
      </c>
      <c r="BO923" s="161">
        <f>(((SUMIF($E$224:$E$427,$O923,BO$224:BO$427)*(1+Benefits_Upper)))*'Discount Factors'!BO$11)</f>
        <v>0</v>
      </c>
      <c r="BP923" s="161">
        <f>(((SUMIF($E$224:$E$427,$O923,BP$224:BP$427)*(1+Benefits_Upper)))*'Discount Factors'!BP$11)</f>
        <v>0</v>
      </c>
      <c r="BQ923" s="161">
        <f>(((SUMIF($E$224:$E$427,$O923,BQ$224:BQ$427)*(1+Benefits_Upper)))*'Discount Factors'!BQ$11)</f>
        <v>0</v>
      </c>
      <c r="BR923" s="161">
        <f>(((SUMIF($E$224:$E$427,$O923,BR$224:BR$427)*(1+Benefits_Upper)))*'Discount Factors'!BR$11)</f>
        <v>0</v>
      </c>
      <c r="BS923" s="161">
        <f>(((SUMIF($E$224:$E$427,$O923,BS$224:BS$427)*(1+Benefits_Upper)))*'Discount Factors'!BS$11)</f>
        <v>0</v>
      </c>
      <c r="BT923" s="161">
        <f>(((SUMIF($E$224:$E$427,$O923,BT$224:BT$427)*(1+Benefits_Upper)))*'Discount Factors'!BT$11)</f>
        <v>0</v>
      </c>
      <c r="BU923" s="161">
        <f>(((SUMIF($E$224:$E$427,$O923,BU$224:BU$427)*(1+Benefits_Upper)))*'Discount Factors'!BU$11)</f>
        <v>0</v>
      </c>
      <c r="BV923" s="161">
        <f>(((SUMIF($E$224:$E$427,$O923,BV$224:BV$427)*(1+Benefits_Upper)))*'Discount Factors'!BV$11)</f>
        <v>0</v>
      </c>
      <c r="BW923" s="161">
        <f>(((SUMIF($E$224:$E$427,$O923,BW$224:BW$427)*(1+Benefits_Upper)))*'Discount Factors'!BW$11)</f>
        <v>0</v>
      </c>
      <c r="BX923" s="161">
        <f>(((SUMIF($E$224:$E$427,$O923,BX$224:BX$427)*(1+Benefits_Upper)))*'Discount Factors'!BX$11)</f>
        <v>0</v>
      </c>
      <c r="BY923" s="161">
        <f>(((SUMIF($E$224:$E$427,$O923,BY$224:BY$427)*(1+Benefits_Upper)))*'Discount Factors'!BY$11)</f>
        <v>0</v>
      </c>
      <c r="BZ923" s="161">
        <f>(((SUMIF($E$224:$E$427,$O923,BZ$224:BZ$427)*(1+Benefits_Upper)))*'Discount Factors'!BZ$11)</f>
        <v>0</v>
      </c>
      <c r="CA923" s="161">
        <f>(((SUMIF($E$224:$E$427,$O923,CA$224:CA$427)*(1+Benefits_Upper)))*'Discount Factors'!CA$11)</f>
        <v>0</v>
      </c>
      <c r="CB923" s="161">
        <f>(((SUMIF($E$224:$E$427,$O923,CB$224:CB$427)*(1+Benefits_Upper)))*'Discount Factors'!CB$11)</f>
        <v>0</v>
      </c>
      <c r="CC923" s="161">
        <f>(((SUMIF($E$224:$E$427,$O923,CC$224:CC$427)*(1+Benefits_Upper)))*'Discount Factors'!CC$11)</f>
        <v>0</v>
      </c>
      <c r="CD923" s="161">
        <f>(((SUMIF($E$224:$E$427,$O923,CD$224:CD$427)*(1+Benefits_Upper)))*'Discount Factors'!CD$11)</f>
        <v>0</v>
      </c>
      <c r="CE923" s="161">
        <f>(((SUMIF($E$224:$E$427,$O923,CE$224:CE$427)*(1+Benefits_Upper)))*'Discount Factors'!CE$11)</f>
        <v>0</v>
      </c>
      <c r="CF923" s="161">
        <f>(((SUMIF($E$224:$E$427,$O923,CF$224:CF$427)*(1+Benefits_Upper)))*'Discount Factors'!CF$11)</f>
        <v>0</v>
      </c>
      <c r="CG923" s="161">
        <f>(((SUMIF($E$224:$E$427,$O923,CG$224:CG$427)*(1+Benefits_Upper)))*'Discount Factors'!CG$11)</f>
        <v>0</v>
      </c>
      <c r="CH923" s="161">
        <f>(((SUMIF($E$224:$E$427,$O923,CH$224:CH$427)*(1+Benefits_Upper)))*'Discount Factors'!CH$11)</f>
        <v>0</v>
      </c>
      <c r="CI923" s="161">
        <f>(((SUMIF($E$224:$E$427,$O923,CI$224:CI$427)*(1+Benefits_Upper)))*'Discount Factors'!CI$11)</f>
        <v>0</v>
      </c>
      <c r="CJ923" s="161">
        <f>(((SUMIF($E$224:$E$427,$O923,CJ$224:CJ$427)*(1+Benefits_Upper)))*'Discount Factors'!CJ$11)</f>
        <v>0</v>
      </c>
      <c r="CK923" s="161">
        <f>(((SUMIF($E$224:$E$427,$O923,CK$224:CK$427)*(1+Benefits_Upper)))*'Discount Factors'!CK$11)</f>
        <v>0</v>
      </c>
      <c r="CL923" s="161">
        <f>(((SUMIF($E$224:$E$427,$O923,CL$224:CL$427)*(1+Benefits_Upper)))*'Discount Factors'!CL$11)</f>
        <v>0</v>
      </c>
      <c r="CM923" s="161">
        <f>(((SUMIF($E$224:$E$427,$O923,CM$224:CM$427)*(1+Benefits_Upper)))*'Discount Factors'!CM$11)</f>
        <v>0</v>
      </c>
      <c r="CN923" s="161">
        <f>(((SUMIF($E$224:$E$427,$O923,CN$224:CN$427)*(1+Benefits_Upper)))*'Discount Factors'!CN$11)</f>
        <v>0</v>
      </c>
      <c r="CO923" s="161">
        <f>(((SUMIF($E$224:$E$427,$O923,CO$224:CO$427)*(1+Benefits_Upper)))*'Discount Factors'!CO$11)</f>
        <v>0</v>
      </c>
      <c r="CP923" s="161">
        <f>(((SUMIF($E$224:$E$427,$O923,CP$224:CP$427)*(1+Benefits_Upper)))*'Discount Factors'!CP$11)</f>
        <v>0</v>
      </c>
    </row>
    <row r="924" spans="1:94" x14ac:dyDescent="0.3">
      <c r="P924" s="161"/>
      <c r="Q924" s="161"/>
      <c r="R924" s="161"/>
      <c r="S924" s="161"/>
      <c r="T924" s="161"/>
      <c r="U924" s="161"/>
      <c r="V924" s="161"/>
      <c r="W924" s="161"/>
      <c r="X924" s="161"/>
      <c r="Y924" s="161"/>
      <c r="Z924" s="161"/>
      <c r="AA924" s="161"/>
      <c r="AB924" s="161"/>
      <c r="AC924" s="161"/>
      <c r="AD924" s="161"/>
      <c r="AE924" s="161"/>
      <c r="AF924" s="161"/>
      <c r="AG924" s="161"/>
      <c r="AH924" s="161"/>
      <c r="AI924" s="161"/>
      <c r="AJ924" s="161"/>
      <c r="AK924" s="161"/>
      <c r="AL924" s="161"/>
      <c r="AM924" s="161"/>
      <c r="AN924" s="161"/>
      <c r="AO924" s="161"/>
      <c r="AP924" s="161"/>
      <c r="AQ924" s="161"/>
      <c r="AR924" s="161"/>
      <c r="AS924" s="161"/>
      <c r="AT924" s="161"/>
      <c r="AU924" s="161"/>
      <c r="AV924" s="161"/>
      <c r="AW924" s="161"/>
      <c r="AX924" s="161"/>
      <c r="AY924" s="161"/>
      <c r="AZ924" s="161"/>
      <c r="BA924" s="161"/>
      <c r="BB924" s="161"/>
      <c r="BC924" s="161"/>
      <c r="BD924" s="161"/>
      <c r="BE924" s="161"/>
      <c r="BF924" s="161"/>
      <c r="BG924" s="161"/>
      <c r="BH924" s="161"/>
      <c r="BI924" s="161"/>
      <c r="BJ924" s="161"/>
      <c r="BK924" s="161"/>
      <c r="BL924" s="161"/>
      <c r="BM924" s="161"/>
      <c r="BN924" s="161"/>
      <c r="BO924" s="161"/>
      <c r="BP924" s="161"/>
      <c r="BQ924" s="161"/>
      <c r="BR924" s="161"/>
      <c r="BS924" s="161"/>
      <c r="BT924" s="161"/>
      <c r="BU924" s="161"/>
      <c r="BV924" s="161"/>
      <c r="BW924" s="161"/>
      <c r="BX924" s="161"/>
      <c r="BY924" s="161"/>
      <c r="BZ924" s="161"/>
      <c r="CA924" s="161"/>
      <c r="CB924" s="161"/>
      <c r="CC924" s="161"/>
      <c r="CD924" s="161"/>
      <c r="CE924" s="161"/>
      <c r="CF924" s="161"/>
      <c r="CG924" s="161"/>
      <c r="CH924" s="161"/>
      <c r="CI924" s="161"/>
      <c r="CJ924" s="161"/>
      <c r="CK924" s="161"/>
      <c r="CL924" s="161"/>
      <c r="CM924" s="161"/>
      <c r="CN924" s="161"/>
      <c r="CO924" s="161"/>
      <c r="CP924" s="161"/>
    </row>
    <row r="925" spans="1:94" x14ac:dyDescent="0.3">
      <c r="P925" s="161"/>
      <c r="Q925" s="161"/>
      <c r="R925" s="161"/>
      <c r="S925" s="161"/>
      <c r="T925" s="161"/>
      <c r="U925" s="161"/>
      <c r="V925" s="161"/>
      <c r="W925" s="161"/>
      <c r="X925" s="161"/>
      <c r="Y925" s="161"/>
      <c r="Z925" s="161"/>
      <c r="AA925" s="161"/>
      <c r="AB925" s="161"/>
      <c r="AC925" s="161"/>
      <c r="AD925" s="161"/>
      <c r="AE925" s="161"/>
      <c r="AF925" s="161"/>
      <c r="AG925" s="161"/>
      <c r="AH925" s="161"/>
      <c r="AI925" s="161"/>
      <c r="AJ925" s="161"/>
      <c r="AK925" s="161"/>
      <c r="AL925" s="161"/>
      <c r="AM925" s="161"/>
      <c r="AN925" s="161"/>
      <c r="AO925" s="161"/>
      <c r="AP925" s="161"/>
      <c r="AQ925" s="161"/>
      <c r="AR925" s="161"/>
      <c r="AS925" s="161"/>
      <c r="AT925" s="161"/>
      <c r="AU925" s="161"/>
      <c r="AV925" s="161"/>
      <c r="AW925" s="161"/>
      <c r="AX925" s="161"/>
      <c r="AY925" s="161"/>
      <c r="AZ925" s="161"/>
      <c r="BA925" s="161"/>
      <c r="BB925" s="161"/>
      <c r="BC925" s="161"/>
      <c r="BD925" s="161"/>
      <c r="BE925" s="161"/>
      <c r="BF925" s="161"/>
      <c r="BG925" s="161"/>
      <c r="BH925" s="161"/>
      <c r="BI925" s="161"/>
      <c r="BJ925" s="161"/>
      <c r="BK925" s="161"/>
      <c r="BL925" s="161"/>
      <c r="BM925" s="161"/>
      <c r="BN925" s="161"/>
      <c r="BO925" s="161"/>
      <c r="BP925" s="161"/>
      <c r="BQ925" s="161"/>
      <c r="BR925" s="161"/>
      <c r="BS925" s="161"/>
      <c r="BT925" s="161"/>
      <c r="BU925" s="161"/>
      <c r="BV925" s="161"/>
      <c r="BW925" s="161"/>
      <c r="BX925" s="161"/>
      <c r="BY925" s="161"/>
      <c r="BZ925" s="161"/>
      <c r="CA925" s="161"/>
      <c r="CB925" s="161"/>
      <c r="CC925" s="161"/>
      <c r="CD925" s="161"/>
      <c r="CE925" s="161"/>
      <c r="CF925" s="161"/>
      <c r="CG925" s="161"/>
      <c r="CH925" s="161"/>
      <c r="CI925" s="161"/>
      <c r="CJ925" s="161"/>
      <c r="CK925" s="161"/>
      <c r="CL925" s="161"/>
      <c r="CM925" s="161"/>
      <c r="CN925" s="161"/>
      <c r="CO925" s="161"/>
      <c r="CP925" s="161"/>
    </row>
    <row r="926" spans="1:94" x14ac:dyDescent="0.3">
      <c r="P926" s="161"/>
      <c r="Q926" s="161"/>
      <c r="R926" s="161"/>
      <c r="S926" s="161"/>
      <c r="T926" s="161"/>
      <c r="U926" s="161"/>
      <c r="V926" s="161"/>
      <c r="W926" s="161"/>
      <c r="X926" s="161"/>
      <c r="Y926" s="161"/>
      <c r="Z926" s="161"/>
      <c r="AA926" s="161"/>
      <c r="AB926" s="161"/>
      <c r="AC926" s="161"/>
      <c r="AD926" s="161"/>
      <c r="AE926" s="161"/>
      <c r="AF926" s="161"/>
      <c r="AG926" s="161"/>
      <c r="AH926" s="161"/>
      <c r="AI926" s="161"/>
      <c r="AJ926" s="161"/>
      <c r="AK926" s="161"/>
      <c r="AL926" s="161"/>
      <c r="AM926" s="161"/>
      <c r="AN926" s="161"/>
      <c r="AO926" s="161"/>
      <c r="AP926" s="161"/>
      <c r="AQ926" s="161"/>
      <c r="AR926" s="161"/>
      <c r="AS926" s="161"/>
      <c r="AT926" s="161"/>
      <c r="AU926" s="161"/>
      <c r="AV926" s="161"/>
      <c r="AW926" s="161"/>
      <c r="AX926" s="161"/>
      <c r="AY926" s="161"/>
      <c r="AZ926" s="161"/>
      <c r="BA926" s="161"/>
      <c r="BB926" s="161"/>
      <c r="BC926" s="161"/>
      <c r="BD926" s="161"/>
      <c r="BE926" s="161"/>
      <c r="BF926" s="161"/>
      <c r="BG926" s="161"/>
      <c r="BH926" s="161"/>
      <c r="BI926" s="161"/>
      <c r="BJ926" s="161"/>
      <c r="BK926" s="161"/>
      <c r="BL926" s="161"/>
      <c r="BM926" s="161"/>
      <c r="BN926" s="161"/>
      <c r="BO926" s="161"/>
      <c r="BP926" s="161"/>
      <c r="BQ926" s="161"/>
      <c r="BR926" s="161"/>
      <c r="BS926" s="161"/>
      <c r="BT926" s="161"/>
      <c r="BU926" s="161"/>
      <c r="BV926" s="161"/>
      <c r="BW926" s="161"/>
      <c r="BX926" s="161"/>
      <c r="BY926" s="161"/>
      <c r="BZ926" s="161"/>
      <c r="CA926" s="161"/>
      <c r="CB926" s="161"/>
      <c r="CC926" s="161"/>
      <c r="CD926" s="161"/>
      <c r="CE926" s="161"/>
      <c r="CF926" s="161"/>
      <c r="CG926" s="161"/>
      <c r="CH926" s="161"/>
      <c r="CI926" s="161"/>
      <c r="CJ926" s="161"/>
      <c r="CK926" s="161"/>
      <c r="CL926" s="161"/>
      <c r="CM926" s="161"/>
      <c r="CN926" s="161"/>
      <c r="CO926" s="161"/>
      <c r="CP926" s="161"/>
    </row>
    <row r="927" spans="1:94" x14ac:dyDescent="0.3">
      <c r="O927" s="2" t="str">
        <f>Lists!$B$5</f>
        <v>Option 1</v>
      </c>
      <c r="P927" s="161">
        <f>(((SUMIF($E$224:$E$427,$O927,P$224:P$427)*(1+Benefits_Upper)))*'Discount Factors'!P$11)-P$923</f>
        <v>0</v>
      </c>
      <c r="Q927" s="161">
        <f>(((SUMIF($E$224:$E$427,$O927,Q$224:Q$427)*(1+Benefits_Upper)))*'Discount Factors'!Q$11)-Q$923</f>
        <v>0</v>
      </c>
      <c r="R927" s="161">
        <f>(((SUMIF($E$224:$E$427,$O927,R$224:R$427)*(1+Benefits_Upper)))*'Discount Factors'!R$11)-R$923</f>
        <v>0</v>
      </c>
      <c r="S927" s="161">
        <f>(((SUMIF($E$224:$E$427,$O927,S$224:S$427)*(1+Benefits_Upper)))*'Discount Factors'!S$11)-S$923</f>
        <v>0</v>
      </c>
      <c r="T927" s="161">
        <f>(((SUMIF($E$224:$E$427,$O927,T$224:T$427)*(1+Benefits_Upper)))*'Discount Factors'!T$11)-T$923</f>
        <v>0</v>
      </c>
      <c r="U927" s="161">
        <f>(((SUMIF($E$224:$E$427,$O927,U$224:U$427)*(1+Benefits_Upper)))*'Discount Factors'!U$11)-U$923</f>
        <v>0</v>
      </c>
      <c r="V927" s="161">
        <f>(((SUMIF($E$224:$E$427,$O927,V$224:V$427)*(1+Benefits_Upper)))*'Discount Factors'!V$11)-V$923</f>
        <v>0</v>
      </c>
      <c r="W927" s="161">
        <f>(((SUMIF($E$224:$E$427,$O927,W$224:W$427)*(1+Benefits_Upper)))*'Discount Factors'!W$11)-W$923</f>
        <v>0</v>
      </c>
      <c r="X927" s="161">
        <f>(((SUMIF($E$224:$E$427,$O927,X$224:X$427)*(1+Benefits_Upper)))*'Discount Factors'!X$11)-X$923</f>
        <v>0</v>
      </c>
      <c r="Y927" s="161">
        <f>(((SUMIF($E$224:$E$427,$O927,Y$224:Y$427)*(1+Benefits_Upper)))*'Discount Factors'!Y$11)-Y$923</f>
        <v>0</v>
      </c>
      <c r="Z927" s="161">
        <f>(((SUMIF($E$224:$E$427,$O927,Z$224:Z$427)*(1+Benefits_Upper)))*'Discount Factors'!Z$11)-Z$923</f>
        <v>0</v>
      </c>
      <c r="AA927" s="161">
        <f>(((SUMIF($E$224:$E$427,$O927,AA$224:AA$427)*(1+Benefits_Upper)))*'Discount Factors'!AA$11)-AA$923</f>
        <v>0</v>
      </c>
      <c r="AB927" s="161">
        <f>(((SUMIF($E$224:$E$427,$O927,AB$224:AB$427)*(1+Benefits_Upper)))*'Discount Factors'!AB$11)-AB$923</f>
        <v>0</v>
      </c>
      <c r="AC927" s="161">
        <f>(((SUMIF($E$224:$E$427,$O927,AC$224:AC$427)*(1+Benefits_Upper)))*'Discount Factors'!AC$11)-AC$923</f>
        <v>0</v>
      </c>
      <c r="AD927" s="161">
        <f>(((SUMIF($E$224:$E$427,$O927,AD$224:AD$427)*(1+Benefits_Upper)))*'Discount Factors'!AD$11)-AD$923</f>
        <v>0</v>
      </c>
      <c r="AE927" s="161">
        <f>(((SUMIF($E$224:$E$427,$O927,AE$224:AE$427)*(1+Benefits_Upper)))*'Discount Factors'!AE$11)-AE$923</f>
        <v>0</v>
      </c>
      <c r="AF927" s="161">
        <f>(((SUMIF($E$224:$E$427,$O927,AF$224:AF$427)*(1+Benefits_Upper)))*'Discount Factors'!AF$11)-AF$923</f>
        <v>0</v>
      </c>
      <c r="AG927" s="161">
        <f>(((SUMIF($E$224:$E$427,$O927,AG$224:AG$427)*(1+Benefits_Upper)))*'Discount Factors'!AG$11)-AG$923</f>
        <v>0</v>
      </c>
      <c r="AH927" s="161">
        <f>(((SUMIF($E$224:$E$427,$O927,AH$224:AH$427)*(1+Benefits_Upper)))*'Discount Factors'!AH$11)-AH$923</f>
        <v>0</v>
      </c>
      <c r="AI927" s="161">
        <f>(((SUMIF($E$224:$E$427,$O927,AI$224:AI$427)*(1+Benefits_Upper)))*'Discount Factors'!AI$11)-AI$923</f>
        <v>0</v>
      </c>
      <c r="AJ927" s="161">
        <f>(((SUMIF($E$224:$E$427,$O927,AJ$224:AJ$427)*(1+Benefits_Upper)))*'Discount Factors'!AJ$11)-AJ$923</f>
        <v>0</v>
      </c>
      <c r="AK927" s="161">
        <f>(((SUMIF($E$224:$E$427,$O927,AK$224:AK$427)*(1+Benefits_Upper)))*'Discount Factors'!AK$11)-AK$923</f>
        <v>0</v>
      </c>
      <c r="AL927" s="161">
        <f>(((SUMIF($E$224:$E$427,$O927,AL$224:AL$427)*(1+Benefits_Upper)))*'Discount Factors'!AL$11)-AL$923</f>
        <v>0</v>
      </c>
      <c r="AM927" s="161">
        <f>(((SUMIF($E$224:$E$427,$O927,AM$224:AM$427)*(1+Benefits_Upper)))*'Discount Factors'!AM$11)-AM$923</f>
        <v>0</v>
      </c>
      <c r="AN927" s="161">
        <f>(((SUMIF($E$224:$E$427,$O927,AN$224:AN$427)*(1+Benefits_Upper)))*'Discount Factors'!AN$11)-AN$923</f>
        <v>0</v>
      </c>
      <c r="AO927" s="161">
        <f>(((SUMIF($E$224:$E$427,$O927,AO$224:AO$427)*(1+Benefits_Upper)))*'Discount Factors'!AO$11)-AO$923</f>
        <v>0</v>
      </c>
      <c r="AP927" s="161">
        <f>(((SUMIF($E$224:$E$427,$O927,AP$224:AP$427)*(1+Benefits_Upper)))*'Discount Factors'!AP$11)-AP$923</f>
        <v>0</v>
      </c>
      <c r="AQ927" s="161">
        <f>(((SUMIF($E$224:$E$427,$O927,AQ$224:AQ$427)*(1+Benefits_Upper)))*'Discount Factors'!AQ$11)-AQ$923</f>
        <v>0</v>
      </c>
      <c r="AR927" s="161">
        <f>(((SUMIF($E$224:$E$427,$O927,AR$224:AR$427)*(1+Benefits_Upper)))*'Discount Factors'!AR$11)-AR$923</f>
        <v>0</v>
      </c>
      <c r="AS927" s="161">
        <f>(((SUMIF($E$224:$E$427,$O927,AS$224:AS$427)*(1+Benefits_Upper)))*'Discount Factors'!AS$11)-AS$923</f>
        <v>0</v>
      </c>
      <c r="AT927" s="161">
        <f>(((SUMIF($E$224:$E$427,$O927,AT$224:AT$427)*(1+Benefits_Upper)))*'Discount Factors'!AT$11)-AT$923</f>
        <v>0</v>
      </c>
      <c r="AU927" s="161">
        <f>(((SUMIF($E$224:$E$427,$O927,AU$224:AU$427)*(1+Benefits_Upper)))*'Discount Factors'!AU$11)-AU$923</f>
        <v>0</v>
      </c>
      <c r="AV927" s="161">
        <f>(((SUMIF($E$224:$E$427,$O927,AV$224:AV$427)*(1+Benefits_Upper)))*'Discount Factors'!AV$11)-AV$923</f>
        <v>0</v>
      </c>
      <c r="AW927" s="161">
        <f>(((SUMIF($E$224:$E$427,$O927,AW$224:AW$427)*(1+Benefits_Upper)))*'Discount Factors'!AW$11)-AW$923</f>
        <v>0</v>
      </c>
      <c r="AX927" s="161">
        <f>(((SUMIF($E$224:$E$427,$O927,AX$224:AX$427)*(1+Benefits_Upper)))*'Discount Factors'!AX$11)-AX$923</f>
        <v>0</v>
      </c>
      <c r="AY927" s="161">
        <f>(((SUMIF($E$224:$E$427,$O927,AY$224:AY$427)*(1+Benefits_Upper)))*'Discount Factors'!AY$11)-AY$923</f>
        <v>0</v>
      </c>
      <c r="AZ927" s="161">
        <f>(((SUMIF($E$224:$E$427,$O927,AZ$224:AZ$427)*(1+Benefits_Upper)))*'Discount Factors'!AZ$11)-AZ$923</f>
        <v>0</v>
      </c>
      <c r="BA927" s="161">
        <f>(((SUMIF($E$224:$E$427,$O927,BA$224:BA$427)*(1+Benefits_Upper)))*'Discount Factors'!BA$11)-BA$923</f>
        <v>0</v>
      </c>
      <c r="BB927" s="161">
        <f>(((SUMIF($E$224:$E$427,$O927,BB$224:BB$427)*(1+Benefits_Upper)))*'Discount Factors'!BB$11)-BB$923</f>
        <v>0</v>
      </c>
      <c r="BC927" s="161">
        <f>(((SUMIF($E$224:$E$427,$O927,BC$224:BC$427)*(1+Benefits_Upper)))*'Discount Factors'!BC$11)-BC$923</f>
        <v>0</v>
      </c>
      <c r="BD927" s="161">
        <f>(((SUMIF($E$224:$E$427,$O927,BD$224:BD$427)*(1+Benefits_Upper)))*'Discount Factors'!BD$11)-BD$923</f>
        <v>0</v>
      </c>
      <c r="BE927" s="161">
        <f>(((SUMIF($E$224:$E$427,$O927,BE$224:BE$427)*(1+Benefits_Upper)))*'Discount Factors'!BE$11)-BE$923</f>
        <v>0</v>
      </c>
      <c r="BF927" s="161">
        <f>(((SUMIF($E$224:$E$427,$O927,BF$224:BF$427)*(1+Benefits_Upper)))*'Discount Factors'!BF$11)-BF$923</f>
        <v>0</v>
      </c>
      <c r="BG927" s="161">
        <f>(((SUMIF($E$224:$E$427,$O927,BG$224:BG$427)*(1+Benefits_Upper)))*'Discount Factors'!BG$11)-BG$923</f>
        <v>0</v>
      </c>
      <c r="BH927" s="161">
        <f>(((SUMIF($E$224:$E$427,$O927,BH$224:BH$427)*(1+Benefits_Upper)))*'Discount Factors'!BH$11)-BH$923</f>
        <v>0</v>
      </c>
      <c r="BI927" s="161">
        <f>(((SUMIF($E$224:$E$427,$O927,BI$224:BI$427)*(1+Benefits_Upper)))*'Discount Factors'!BI$11)-BI$923</f>
        <v>0</v>
      </c>
      <c r="BJ927" s="161">
        <f>(((SUMIF($E$224:$E$427,$O927,BJ$224:BJ$427)*(1+Benefits_Upper)))*'Discount Factors'!BJ$11)-BJ$923</f>
        <v>0</v>
      </c>
      <c r="BK927" s="161">
        <f>(((SUMIF($E$224:$E$427,$O927,BK$224:BK$427)*(1+Benefits_Upper)))*'Discount Factors'!BK$11)-BK$923</f>
        <v>0</v>
      </c>
      <c r="BL927" s="161">
        <f>(((SUMIF($E$224:$E$427,$O927,BL$224:BL$427)*(1+Benefits_Upper)))*'Discount Factors'!BL$11)-BL$923</f>
        <v>0</v>
      </c>
      <c r="BM927" s="161">
        <f>(((SUMIF($E$224:$E$427,$O927,BM$224:BM$427)*(1+Benefits_Upper)))*'Discount Factors'!BM$11)-BM$923</f>
        <v>0</v>
      </c>
      <c r="BN927" s="161">
        <f>(((SUMIF($E$224:$E$427,$O927,BN$224:BN$427)*(1+Benefits_Upper)))*'Discount Factors'!BN$11)-BN$923</f>
        <v>0</v>
      </c>
      <c r="BO927" s="161">
        <f>(((SUMIF($E$224:$E$427,$O927,BO$224:BO$427)*(1+Benefits_Upper)))*'Discount Factors'!BO$11)-BO$923</f>
        <v>0</v>
      </c>
      <c r="BP927" s="161">
        <f>(((SUMIF($E$224:$E$427,$O927,BP$224:BP$427)*(1+Benefits_Upper)))*'Discount Factors'!BP$11)-BP$923</f>
        <v>0</v>
      </c>
      <c r="BQ927" s="161">
        <f>(((SUMIF($E$224:$E$427,$O927,BQ$224:BQ$427)*(1+Benefits_Upper)))*'Discount Factors'!BQ$11)-BQ$923</f>
        <v>0</v>
      </c>
      <c r="BR927" s="161">
        <f>(((SUMIF($E$224:$E$427,$O927,BR$224:BR$427)*(1+Benefits_Upper)))*'Discount Factors'!BR$11)-BR$923</f>
        <v>0</v>
      </c>
      <c r="BS927" s="161">
        <f>(((SUMIF($E$224:$E$427,$O927,BS$224:BS$427)*(1+Benefits_Upper)))*'Discount Factors'!BS$11)-BS$923</f>
        <v>0</v>
      </c>
      <c r="BT927" s="161">
        <f>(((SUMIF($E$224:$E$427,$O927,BT$224:BT$427)*(1+Benefits_Upper)))*'Discount Factors'!BT$11)-BT$923</f>
        <v>0</v>
      </c>
      <c r="BU927" s="161">
        <f>(((SUMIF($E$224:$E$427,$O927,BU$224:BU$427)*(1+Benefits_Upper)))*'Discount Factors'!BU$11)-BU$923</f>
        <v>0</v>
      </c>
      <c r="BV927" s="161">
        <f>(((SUMIF($E$224:$E$427,$O927,BV$224:BV$427)*(1+Benefits_Upper)))*'Discount Factors'!BV$11)-BV$923</f>
        <v>0</v>
      </c>
      <c r="BW927" s="161">
        <f>(((SUMIF($E$224:$E$427,$O927,BW$224:BW$427)*(1+Benefits_Upper)))*'Discount Factors'!BW$11)-BW$923</f>
        <v>0</v>
      </c>
      <c r="BX927" s="161">
        <f>(((SUMIF($E$224:$E$427,$O927,BX$224:BX$427)*(1+Benefits_Upper)))*'Discount Factors'!BX$11)-BX$923</f>
        <v>0</v>
      </c>
      <c r="BY927" s="161">
        <f>(((SUMIF($E$224:$E$427,$O927,BY$224:BY$427)*(1+Benefits_Upper)))*'Discount Factors'!BY$11)-BY$923</f>
        <v>0</v>
      </c>
      <c r="BZ927" s="161">
        <f>(((SUMIF($E$224:$E$427,$O927,BZ$224:BZ$427)*(1+Benefits_Upper)))*'Discount Factors'!BZ$11)-BZ$923</f>
        <v>0</v>
      </c>
      <c r="CA927" s="161">
        <f>(((SUMIF($E$224:$E$427,$O927,CA$224:CA$427)*(1+Benefits_Upper)))*'Discount Factors'!CA$11)-CA$923</f>
        <v>0</v>
      </c>
      <c r="CB927" s="161">
        <f>(((SUMIF($E$224:$E$427,$O927,CB$224:CB$427)*(1+Benefits_Upper)))*'Discount Factors'!CB$11)-CB$923</f>
        <v>0</v>
      </c>
      <c r="CC927" s="161">
        <f>(((SUMIF($E$224:$E$427,$O927,CC$224:CC$427)*(1+Benefits_Upper)))*'Discount Factors'!CC$11)-CC$923</f>
        <v>0</v>
      </c>
      <c r="CD927" s="161">
        <f>(((SUMIF($E$224:$E$427,$O927,CD$224:CD$427)*(1+Benefits_Upper)))*'Discount Factors'!CD$11)-CD$923</f>
        <v>0</v>
      </c>
      <c r="CE927" s="161">
        <f>(((SUMIF($E$224:$E$427,$O927,CE$224:CE$427)*(1+Benefits_Upper)))*'Discount Factors'!CE$11)-CE$923</f>
        <v>0</v>
      </c>
      <c r="CF927" s="161">
        <f>(((SUMIF($E$224:$E$427,$O927,CF$224:CF$427)*(1+Benefits_Upper)))*'Discount Factors'!CF$11)-CF$923</f>
        <v>0</v>
      </c>
      <c r="CG927" s="161">
        <f>(((SUMIF($E$224:$E$427,$O927,CG$224:CG$427)*(1+Benefits_Upper)))*'Discount Factors'!CG$11)-CG$923</f>
        <v>0</v>
      </c>
      <c r="CH927" s="161">
        <f>(((SUMIF($E$224:$E$427,$O927,CH$224:CH$427)*(1+Benefits_Upper)))*'Discount Factors'!CH$11)-CH$923</f>
        <v>0</v>
      </c>
      <c r="CI927" s="161">
        <f>(((SUMIF($E$224:$E$427,$O927,CI$224:CI$427)*(1+Benefits_Upper)))*'Discount Factors'!CI$11)-CI$923</f>
        <v>0</v>
      </c>
      <c r="CJ927" s="161">
        <f>(((SUMIF($E$224:$E$427,$O927,CJ$224:CJ$427)*(1+Benefits_Upper)))*'Discount Factors'!CJ$11)-CJ$923</f>
        <v>0</v>
      </c>
      <c r="CK927" s="161">
        <f>(((SUMIF($E$224:$E$427,$O927,CK$224:CK$427)*(1+Benefits_Upper)))*'Discount Factors'!CK$11)-CK$923</f>
        <v>0</v>
      </c>
      <c r="CL927" s="161">
        <f>(((SUMIF($E$224:$E$427,$O927,CL$224:CL$427)*(1+Benefits_Upper)))*'Discount Factors'!CL$11)-CL$923</f>
        <v>0</v>
      </c>
      <c r="CM927" s="161">
        <f>(((SUMIF($E$224:$E$427,$O927,CM$224:CM$427)*(1+Benefits_Upper)))*'Discount Factors'!CM$11)-CM$923</f>
        <v>0</v>
      </c>
      <c r="CN927" s="161">
        <f>(((SUMIF($E$224:$E$427,$O927,CN$224:CN$427)*(1+Benefits_Upper)))*'Discount Factors'!CN$11)-CN$923</f>
        <v>0</v>
      </c>
      <c r="CO927" s="161">
        <f>(((SUMIF($E$224:$E$427,$O927,CO$224:CO$427)*(1+Benefits_Upper)))*'Discount Factors'!CO$11)-CO$923</f>
        <v>0</v>
      </c>
      <c r="CP927" s="161">
        <f>(((SUMIF($E$224:$E$427,$O927,CP$224:CP$427)*(1+Benefits_Upper)))*'Discount Factors'!CP$11)-CP$923</f>
        <v>0</v>
      </c>
    </row>
    <row r="928" spans="1:94" x14ac:dyDescent="0.3">
      <c r="P928" s="161"/>
      <c r="Q928" s="161"/>
      <c r="R928" s="161"/>
      <c r="S928" s="161"/>
      <c r="T928" s="161"/>
      <c r="U928" s="161"/>
      <c r="V928" s="161"/>
      <c r="W928" s="161"/>
      <c r="X928" s="161"/>
      <c r="Y928" s="161"/>
      <c r="Z928" s="161"/>
      <c r="AA928" s="161"/>
      <c r="AB928" s="161"/>
      <c r="AC928" s="161"/>
      <c r="AD928" s="161"/>
      <c r="AE928" s="161"/>
      <c r="AF928" s="161"/>
      <c r="AG928" s="161"/>
      <c r="AH928" s="161"/>
      <c r="AI928" s="161"/>
      <c r="AJ928" s="161"/>
      <c r="AK928" s="161"/>
      <c r="AL928" s="161"/>
      <c r="AM928" s="161"/>
      <c r="AN928" s="161"/>
      <c r="AO928" s="161"/>
      <c r="AP928" s="161"/>
      <c r="AQ928" s="161"/>
      <c r="AR928" s="161"/>
      <c r="AS928" s="161"/>
      <c r="AT928" s="161"/>
      <c r="AU928" s="161"/>
      <c r="AV928" s="161"/>
      <c r="AW928" s="161"/>
      <c r="AX928" s="161"/>
      <c r="AY928" s="161"/>
      <c r="AZ928" s="161"/>
      <c r="BA928" s="161"/>
      <c r="BB928" s="161"/>
      <c r="BC928" s="161"/>
      <c r="BD928" s="161"/>
      <c r="BE928" s="161"/>
      <c r="BF928" s="161"/>
      <c r="BG928" s="161"/>
      <c r="BH928" s="161"/>
      <c r="BI928" s="161"/>
      <c r="BJ928" s="161"/>
      <c r="BK928" s="161"/>
      <c r="BL928" s="161"/>
      <c r="BM928" s="161"/>
      <c r="BN928" s="161"/>
      <c r="BO928" s="161"/>
      <c r="BP928" s="161"/>
      <c r="BQ928" s="161"/>
      <c r="BR928" s="161"/>
      <c r="BS928" s="161"/>
      <c r="BT928" s="161"/>
      <c r="BU928" s="161"/>
      <c r="BV928" s="161"/>
      <c r="BW928" s="161"/>
      <c r="BX928" s="161"/>
      <c r="BY928" s="161"/>
      <c r="BZ928" s="161"/>
      <c r="CA928" s="161"/>
      <c r="CB928" s="161"/>
      <c r="CC928" s="161"/>
      <c r="CD928" s="161"/>
      <c r="CE928" s="161"/>
      <c r="CF928" s="161"/>
      <c r="CG928" s="161"/>
      <c r="CH928" s="161"/>
      <c r="CI928" s="161"/>
      <c r="CJ928" s="161"/>
      <c r="CK928" s="161"/>
      <c r="CL928" s="161"/>
      <c r="CM928" s="161"/>
      <c r="CN928" s="161"/>
      <c r="CO928" s="161"/>
      <c r="CP928" s="161"/>
    </row>
    <row r="929" spans="15:94" x14ac:dyDescent="0.3">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s="161"/>
      <c r="AS929" s="161"/>
      <c r="AT929" s="161"/>
      <c r="AU929" s="161"/>
      <c r="AV929" s="161"/>
      <c r="AW929" s="161"/>
      <c r="AX929" s="161"/>
      <c r="AY929" s="161"/>
      <c r="AZ929" s="161"/>
      <c r="BA929" s="161"/>
      <c r="BB929" s="161"/>
      <c r="BC929" s="161"/>
      <c r="BD929" s="161"/>
      <c r="BE929" s="161"/>
      <c r="BF929" s="161"/>
      <c r="BG929" s="161"/>
      <c r="BH929" s="161"/>
      <c r="BI929" s="161"/>
      <c r="BJ929" s="161"/>
      <c r="BK929" s="161"/>
      <c r="BL929" s="161"/>
      <c r="BM929" s="161"/>
      <c r="BN929" s="161"/>
      <c r="BO929" s="161"/>
      <c r="BP929" s="161"/>
      <c r="BQ929" s="161"/>
      <c r="BR929" s="161"/>
      <c r="BS929" s="161"/>
      <c r="BT929" s="161"/>
      <c r="BU929" s="161"/>
      <c r="BV929" s="161"/>
      <c r="BW929" s="161"/>
      <c r="BX929" s="161"/>
      <c r="BY929" s="161"/>
      <c r="BZ929" s="161"/>
      <c r="CA929" s="161"/>
      <c r="CB929" s="161"/>
      <c r="CC929" s="161"/>
      <c r="CD929" s="161"/>
      <c r="CE929" s="161"/>
      <c r="CF929" s="161"/>
      <c r="CG929" s="161"/>
      <c r="CH929" s="161"/>
      <c r="CI929" s="161"/>
      <c r="CJ929" s="161"/>
      <c r="CK929" s="161"/>
      <c r="CL929" s="161"/>
      <c r="CM929" s="161"/>
      <c r="CN929" s="161"/>
      <c r="CO929" s="161"/>
      <c r="CP929" s="161"/>
    </row>
    <row r="930" spans="15:94" x14ac:dyDescent="0.3">
      <c r="P930" s="161"/>
      <c r="Q930" s="161"/>
      <c r="R930" s="161"/>
      <c r="S930" s="161"/>
      <c r="T930" s="161"/>
      <c r="U930" s="161"/>
      <c r="V930" s="161"/>
      <c r="W930" s="161"/>
      <c r="X930" s="161"/>
      <c r="Y930" s="161"/>
      <c r="Z930" s="161"/>
      <c r="AA930" s="161"/>
      <c r="AB930" s="161"/>
      <c r="AC930" s="161"/>
      <c r="AD930" s="161"/>
      <c r="AE930" s="161"/>
      <c r="AF930" s="161"/>
      <c r="AG930" s="161"/>
      <c r="AH930" s="161"/>
      <c r="AI930" s="161"/>
      <c r="AJ930" s="161"/>
      <c r="AK930" s="161"/>
      <c r="AL930" s="161"/>
      <c r="AM930" s="161"/>
      <c r="AN930" s="161"/>
      <c r="AO930" s="161"/>
      <c r="AP930" s="161"/>
      <c r="AQ930" s="161"/>
      <c r="AR930" s="161"/>
      <c r="AS930" s="161"/>
      <c r="AT930" s="161"/>
      <c r="AU930" s="161"/>
      <c r="AV930" s="161"/>
      <c r="AW930" s="161"/>
      <c r="AX930" s="161"/>
      <c r="AY930" s="161"/>
      <c r="AZ930" s="161"/>
      <c r="BA930" s="161"/>
      <c r="BB930" s="161"/>
      <c r="BC930" s="161"/>
      <c r="BD930" s="161"/>
      <c r="BE930" s="161"/>
      <c r="BF930" s="161"/>
      <c r="BG930" s="161"/>
      <c r="BH930" s="161"/>
      <c r="BI930" s="161"/>
      <c r="BJ930" s="161"/>
      <c r="BK930" s="161"/>
      <c r="BL930" s="161"/>
      <c r="BM930" s="161"/>
      <c r="BN930" s="161"/>
      <c r="BO930" s="161"/>
      <c r="BP930" s="161"/>
      <c r="BQ930" s="161"/>
      <c r="BR930" s="161"/>
      <c r="BS930" s="161"/>
      <c r="BT930" s="161"/>
      <c r="BU930" s="161"/>
      <c r="BV930" s="161"/>
      <c r="BW930" s="161"/>
      <c r="BX930" s="161"/>
      <c r="BY930" s="161"/>
      <c r="BZ930" s="161"/>
      <c r="CA930" s="161"/>
      <c r="CB930" s="161"/>
      <c r="CC930" s="161"/>
      <c r="CD930" s="161"/>
      <c r="CE930" s="161"/>
      <c r="CF930" s="161"/>
      <c r="CG930" s="161"/>
      <c r="CH930" s="161"/>
      <c r="CI930" s="161"/>
      <c r="CJ930" s="161"/>
      <c r="CK930" s="161"/>
      <c r="CL930" s="161"/>
      <c r="CM930" s="161"/>
      <c r="CN930" s="161"/>
      <c r="CO930" s="161"/>
      <c r="CP930" s="161"/>
    </row>
    <row r="931" spans="15:94" x14ac:dyDescent="0.3">
      <c r="O931" s="2" t="str">
        <f>Lists!$B$6</f>
        <v>Option 2</v>
      </c>
      <c r="P931" s="161">
        <f>(((SUMIF($E$224:$E$427,$O931,P$224:P$427)*(1+Benefits_Upper)))*'Discount Factors'!P$11)-P$923</f>
        <v>0</v>
      </c>
      <c r="Q931" s="161">
        <f>(((SUMIF($E$224:$E$427,$O931,Q$224:Q$427)*(1+Benefits_Upper)))*'Discount Factors'!Q$11)-Q$923</f>
        <v>0</v>
      </c>
      <c r="R931" s="161">
        <f>(((SUMIF($E$224:$E$427,$O931,R$224:R$427)*(1+Benefits_Upper)))*'Discount Factors'!R$11)-R$923</f>
        <v>0</v>
      </c>
      <c r="S931" s="161">
        <f>(((SUMIF($E$224:$E$427,$O931,S$224:S$427)*(1+Benefits_Upper)))*'Discount Factors'!S$11)-S$923</f>
        <v>0</v>
      </c>
      <c r="T931" s="161">
        <f>(((SUMIF($E$224:$E$427,$O931,T$224:T$427)*(1+Benefits_Upper)))*'Discount Factors'!T$11)-T$923</f>
        <v>0</v>
      </c>
      <c r="U931" s="161">
        <f>(((SUMIF($E$224:$E$427,$O931,U$224:U$427)*(1+Benefits_Upper)))*'Discount Factors'!U$11)-U$923</f>
        <v>0</v>
      </c>
      <c r="V931" s="161">
        <f>(((SUMIF($E$224:$E$427,$O931,V$224:V$427)*(1+Benefits_Upper)))*'Discount Factors'!V$11)-V$923</f>
        <v>0</v>
      </c>
      <c r="W931" s="161">
        <f>(((SUMIF($E$224:$E$427,$O931,W$224:W$427)*(1+Benefits_Upper)))*'Discount Factors'!W$11)-W$923</f>
        <v>0</v>
      </c>
      <c r="X931" s="161">
        <f>(((SUMIF($E$224:$E$427,$O931,X$224:X$427)*(1+Benefits_Upper)))*'Discount Factors'!X$11)-X$923</f>
        <v>0</v>
      </c>
      <c r="Y931" s="161">
        <f>(((SUMIF($E$224:$E$427,$O931,Y$224:Y$427)*(1+Benefits_Upper)))*'Discount Factors'!Y$11)-Y$923</f>
        <v>0</v>
      </c>
      <c r="Z931" s="161">
        <f>(((SUMIF($E$224:$E$427,$O931,Z$224:Z$427)*(1+Benefits_Upper)))*'Discount Factors'!Z$11)-Z$923</f>
        <v>0</v>
      </c>
      <c r="AA931" s="161">
        <f>(((SUMIF($E$224:$E$427,$O931,AA$224:AA$427)*(1+Benefits_Upper)))*'Discount Factors'!AA$11)-AA$923</f>
        <v>0</v>
      </c>
      <c r="AB931" s="161">
        <f>(((SUMIF($E$224:$E$427,$O931,AB$224:AB$427)*(1+Benefits_Upper)))*'Discount Factors'!AB$11)-AB$923</f>
        <v>0</v>
      </c>
      <c r="AC931" s="161">
        <f>(((SUMIF($E$224:$E$427,$O931,AC$224:AC$427)*(1+Benefits_Upper)))*'Discount Factors'!AC$11)-AC$923</f>
        <v>0</v>
      </c>
      <c r="AD931" s="161">
        <f>(((SUMIF($E$224:$E$427,$O931,AD$224:AD$427)*(1+Benefits_Upper)))*'Discount Factors'!AD$11)-AD$923</f>
        <v>0</v>
      </c>
      <c r="AE931" s="161">
        <f>(((SUMIF($E$224:$E$427,$O931,AE$224:AE$427)*(1+Benefits_Upper)))*'Discount Factors'!AE$11)-AE$923</f>
        <v>0</v>
      </c>
      <c r="AF931" s="161">
        <f>(((SUMIF($E$224:$E$427,$O931,AF$224:AF$427)*(1+Benefits_Upper)))*'Discount Factors'!AF$11)-AF$923</f>
        <v>0</v>
      </c>
      <c r="AG931" s="161">
        <f>(((SUMIF($E$224:$E$427,$O931,AG$224:AG$427)*(1+Benefits_Upper)))*'Discount Factors'!AG$11)-AG$923</f>
        <v>0</v>
      </c>
      <c r="AH931" s="161">
        <f>(((SUMIF($E$224:$E$427,$O931,AH$224:AH$427)*(1+Benefits_Upper)))*'Discount Factors'!AH$11)-AH$923</f>
        <v>0</v>
      </c>
      <c r="AI931" s="161">
        <f>(((SUMIF($E$224:$E$427,$O931,AI$224:AI$427)*(1+Benefits_Upper)))*'Discount Factors'!AI$11)-AI$923</f>
        <v>0</v>
      </c>
      <c r="AJ931" s="161">
        <f>(((SUMIF($E$224:$E$427,$O931,AJ$224:AJ$427)*(1+Benefits_Upper)))*'Discount Factors'!AJ$11)-AJ$923</f>
        <v>0</v>
      </c>
      <c r="AK931" s="161">
        <f>(((SUMIF($E$224:$E$427,$O931,AK$224:AK$427)*(1+Benefits_Upper)))*'Discount Factors'!AK$11)-AK$923</f>
        <v>0</v>
      </c>
      <c r="AL931" s="161">
        <f>(((SUMIF($E$224:$E$427,$O931,AL$224:AL$427)*(1+Benefits_Upper)))*'Discount Factors'!AL$11)-AL$923</f>
        <v>0</v>
      </c>
      <c r="AM931" s="161">
        <f>(((SUMIF($E$224:$E$427,$O931,AM$224:AM$427)*(1+Benefits_Upper)))*'Discount Factors'!AM$11)-AM$923</f>
        <v>0</v>
      </c>
      <c r="AN931" s="161">
        <f>(((SUMIF($E$224:$E$427,$O931,AN$224:AN$427)*(1+Benefits_Upper)))*'Discount Factors'!AN$11)-AN$923</f>
        <v>0</v>
      </c>
      <c r="AO931" s="161">
        <f>(((SUMIF($E$224:$E$427,$O931,AO$224:AO$427)*(1+Benefits_Upper)))*'Discount Factors'!AO$11)-AO$923</f>
        <v>0</v>
      </c>
      <c r="AP931" s="161">
        <f>(((SUMIF($E$224:$E$427,$O931,AP$224:AP$427)*(1+Benefits_Upper)))*'Discount Factors'!AP$11)-AP$923</f>
        <v>0</v>
      </c>
      <c r="AQ931" s="161">
        <f>(((SUMIF($E$224:$E$427,$O931,AQ$224:AQ$427)*(1+Benefits_Upper)))*'Discount Factors'!AQ$11)-AQ$923</f>
        <v>0</v>
      </c>
      <c r="AR931" s="161">
        <f>(((SUMIF($E$224:$E$427,$O931,AR$224:AR$427)*(1+Benefits_Upper)))*'Discount Factors'!AR$11)-AR$923</f>
        <v>0</v>
      </c>
      <c r="AS931" s="161">
        <f>(((SUMIF($E$224:$E$427,$O931,AS$224:AS$427)*(1+Benefits_Upper)))*'Discount Factors'!AS$11)-AS$923</f>
        <v>0</v>
      </c>
      <c r="AT931" s="161">
        <f>(((SUMIF($E$224:$E$427,$O931,AT$224:AT$427)*(1+Benefits_Upper)))*'Discount Factors'!AT$11)-AT$923</f>
        <v>0</v>
      </c>
      <c r="AU931" s="161">
        <f>(((SUMIF($E$224:$E$427,$O931,AU$224:AU$427)*(1+Benefits_Upper)))*'Discount Factors'!AU$11)-AU$923</f>
        <v>0</v>
      </c>
      <c r="AV931" s="161">
        <f>(((SUMIF($E$224:$E$427,$O931,AV$224:AV$427)*(1+Benefits_Upper)))*'Discount Factors'!AV$11)-AV$923</f>
        <v>0</v>
      </c>
      <c r="AW931" s="161">
        <f>(((SUMIF($E$224:$E$427,$O931,AW$224:AW$427)*(1+Benefits_Upper)))*'Discount Factors'!AW$11)-AW$923</f>
        <v>0</v>
      </c>
      <c r="AX931" s="161">
        <f>(((SUMIF($E$224:$E$427,$O931,AX$224:AX$427)*(1+Benefits_Upper)))*'Discount Factors'!AX$11)-AX$923</f>
        <v>0</v>
      </c>
      <c r="AY931" s="161">
        <f>(((SUMIF($E$224:$E$427,$O931,AY$224:AY$427)*(1+Benefits_Upper)))*'Discount Factors'!AY$11)-AY$923</f>
        <v>0</v>
      </c>
      <c r="AZ931" s="161">
        <f>(((SUMIF($E$224:$E$427,$O931,AZ$224:AZ$427)*(1+Benefits_Upper)))*'Discount Factors'!AZ$11)-AZ$923</f>
        <v>0</v>
      </c>
      <c r="BA931" s="161">
        <f>(((SUMIF($E$224:$E$427,$O931,BA$224:BA$427)*(1+Benefits_Upper)))*'Discount Factors'!BA$11)-BA$923</f>
        <v>0</v>
      </c>
      <c r="BB931" s="161">
        <f>(((SUMIF($E$224:$E$427,$O931,BB$224:BB$427)*(1+Benefits_Upper)))*'Discount Factors'!BB$11)-BB$923</f>
        <v>0</v>
      </c>
      <c r="BC931" s="161">
        <f>(((SUMIF($E$224:$E$427,$O931,BC$224:BC$427)*(1+Benefits_Upper)))*'Discount Factors'!BC$11)-BC$923</f>
        <v>0</v>
      </c>
      <c r="BD931" s="161">
        <f>(((SUMIF($E$224:$E$427,$O931,BD$224:BD$427)*(1+Benefits_Upper)))*'Discount Factors'!BD$11)-BD$923</f>
        <v>0</v>
      </c>
      <c r="BE931" s="161">
        <f>(((SUMIF($E$224:$E$427,$O931,BE$224:BE$427)*(1+Benefits_Upper)))*'Discount Factors'!BE$11)-BE$923</f>
        <v>0</v>
      </c>
      <c r="BF931" s="161">
        <f>(((SUMIF($E$224:$E$427,$O931,BF$224:BF$427)*(1+Benefits_Upper)))*'Discount Factors'!BF$11)-BF$923</f>
        <v>0</v>
      </c>
      <c r="BG931" s="161">
        <f>(((SUMIF($E$224:$E$427,$O931,BG$224:BG$427)*(1+Benefits_Upper)))*'Discount Factors'!BG$11)-BG$923</f>
        <v>0</v>
      </c>
      <c r="BH931" s="161">
        <f>(((SUMIF($E$224:$E$427,$O931,BH$224:BH$427)*(1+Benefits_Upper)))*'Discount Factors'!BH$11)-BH$923</f>
        <v>0</v>
      </c>
      <c r="BI931" s="161">
        <f>(((SUMIF($E$224:$E$427,$O931,BI$224:BI$427)*(1+Benefits_Upper)))*'Discount Factors'!BI$11)-BI$923</f>
        <v>0</v>
      </c>
      <c r="BJ931" s="161">
        <f>(((SUMIF($E$224:$E$427,$O931,BJ$224:BJ$427)*(1+Benefits_Upper)))*'Discount Factors'!BJ$11)-BJ$923</f>
        <v>0</v>
      </c>
      <c r="BK931" s="161">
        <f>(((SUMIF($E$224:$E$427,$O931,BK$224:BK$427)*(1+Benefits_Upper)))*'Discount Factors'!BK$11)-BK$923</f>
        <v>0</v>
      </c>
      <c r="BL931" s="161">
        <f>(((SUMIF($E$224:$E$427,$O931,BL$224:BL$427)*(1+Benefits_Upper)))*'Discount Factors'!BL$11)-BL$923</f>
        <v>0</v>
      </c>
      <c r="BM931" s="161">
        <f>(((SUMIF($E$224:$E$427,$O931,BM$224:BM$427)*(1+Benefits_Upper)))*'Discount Factors'!BM$11)-BM$923</f>
        <v>0</v>
      </c>
      <c r="BN931" s="161">
        <f>(((SUMIF($E$224:$E$427,$O931,BN$224:BN$427)*(1+Benefits_Upper)))*'Discount Factors'!BN$11)-BN$923</f>
        <v>0</v>
      </c>
      <c r="BO931" s="161">
        <f>(((SUMIF($E$224:$E$427,$O931,BO$224:BO$427)*(1+Benefits_Upper)))*'Discount Factors'!BO$11)-BO$923</f>
        <v>0</v>
      </c>
      <c r="BP931" s="161">
        <f>(((SUMIF($E$224:$E$427,$O931,BP$224:BP$427)*(1+Benefits_Upper)))*'Discount Factors'!BP$11)-BP$923</f>
        <v>0</v>
      </c>
      <c r="BQ931" s="161">
        <f>(((SUMIF($E$224:$E$427,$O931,BQ$224:BQ$427)*(1+Benefits_Upper)))*'Discount Factors'!BQ$11)-BQ$923</f>
        <v>0</v>
      </c>
      <c r="BR931" s="161">
        <f>(((SUMIF($E$224:$E$427,$O931,BR$224:BR$427)*(1+Benefits_Upper)))*'Discount Factors'!BR$11)-BR$923</f>
        <v>0</v>
      </c>
      <c r="BS931" s="161">
        <f>(((SUMIF($E$224:$E$427,$O931,BS$224:BS$427)*(1+Benefits_Upper)))*'Discount Factors'!BS$11)-BS$923</f>
        <v>0</v>
      </c>
      <c r="BT931" s="161">
        <f>(((SUMIF($E$224:$E$427,$O931,BT$224:BT$427)*(1+Benefits_Upper)))*'Discount Factors'!BT$11)-BT$923</f>
        <v>0</v>
      </c>
      <c r="BU931" s="161">
        <f>(((SUMIF($E$224:$E$427,$O931,BU$224:BU$427)*(1+Benefits_Upper)))*'Discount Factors'!BU$11)-BU$923</f>
        <v>0</v>
      </c>
      <c r="BV931" s="161">
        <f>(((SUMIF($E$224:$E$427,$O931,BV$224:BV$427)*(1+Benefits_Upper)))*'Discount Factors'!BV$11)-BV$923</f>
        <v>0</v>
      </c>
      <c r="BW931" s="161">
        <f>(((SUMIF($E$224:$E$427,$O931,BW$224:BW$427)*(1+Benefits_Upper)))*'Discount Factors'!BW$11)-BW$923</f>
        <v>0</v>
      </c>
      <c r="BX931" s="161">
        <f>(((SUMIF($E$224:$E$427,$O931,BX$224:BX$427)*(1+Benefits_Upper)))*'Discount Factors'!BX$11)-BX$923</f>
        <v>0</v>
      </c>
      <c r="BY931" s="161">
        <f>(((SUMIF($E$224:$E$427,$O931,BY$224:BY$427)*(1+Benefits_Upper)))*'Discount Factors'!BY$11)-BY$923</f>
        <v>0</v>
      </c>
      <c r="BZ931" s="161">
        <f>(((SUMIF($E$224:$E$427,$O931,BZ$224:BZ$427)*(1+Benefits_Upper)))*'Discount Factors'!BZ$11)-BZ$923</f>
        <v>0</v>
      </c>
      <c r="CA931" s="161">
        <f>(((SUMIF($E$224:$E$427,$O931,CA$224:CA$427)*(1+Benefits_Upper)))*'Discount Factors'!CA$11)-CA$923</f>
        <v>0</v>
      </c>
      <c r="CB931" s="161">
        <f>(((SUMIF($E$224:$E$427,$O931,CB$224:CB$427)*(1+Benefits_Upper)))*'Discount Factors'!CB$11)-CB$923</f>
        <v>0</v>
      </c>
      <c r="CC931" s="161">
        <f>(((SUMIF($E$224:$E$427,$O931,CC$224:CC$427)*(1+Benefits_Upper)))*'Discount Factors'!CC$11)-CC$923</f>
        <v>0</v>
      </c>
      <c r="CD931" s="161">
        <f>(((SUMIF($E$224:$E$427,$O931,CD$224:CD$427)*(1+Benefits_Upper)))*'Discount Factors'!CD$11)-CD$923</f>
        <v>0</v>
      </c>
      <c r="CE931" s="161">
        <f>(((SUMIF($E$224:$E$427,$O931,CE$224:CE$427)*(1+Benefits_Upper)))*'Discount Factors'!CE$11)-CE$923</f>
        <v>0</v>
      </c>
      <c r="CF931" s="161">
        <f>(((SUMIF($E$224:$E$427,$O931,CF$224:CF$427)*(1+Benefits_Upper)))*'Discount Factors'!CF$11)-CF$923</f>
        <v>0</v>
      </c>
      <c r="CG931" s="161">
        <f>(((SUMIF($E$224:$E$427,$O931,CG$224:CG$427)*(1+Benefits_Upper)))*'Discount Factors'!CG$11)-CG$923</f>
        <v>0</v>
      </c>
      <c r="CH931" s="161">
        <f>(((SUMIF($E$224:$E$427,$O931,CH$224:CH$427)*(1+Benefits_Upper)))*'Discount Factors'!CH$11)-CH$923</f>
        <v>0</v>
      </c>
      <c r="CI931" s="161">
        <f>(((SUMIF($E$224:$E$427,$O931,CI$224:CI$427)*(1+Benefits_Upper)))*'Discount Factors'!CI$11)-CI$923</f>
        <v>0</v>
      </c>
      <c r="CJ931" s="161">
        <f>(((SUMIF($E$224:$E$427,$O931,CJ$224:CJ$427)*(1+Benefits_Upper)))*'Discount Factors'!CJ$11)-CJ$923</f>
        <v>0</v>
      </c>
      <c r="CK931" s="161">
        <f>(((SUMIF($E$224:$E$427,$O931,CK$224:CK$427)*(1+Benefits_Upper)))*'Discount Factors'!CK$11)-CK$923</f>
        <v>0</v>
      </c>
      <c r="CL931" s="161">
        <f>(((SUMIF($E$224:$E$427,$O931,CL$224:CL$427)*(1+Benefits_Upper)))*'Discount Factors'!CL$11)-CL$923</f>
        <v>0</v>
      </c>
      <c r="CM931" s="161">
        <f>(((SUMIF($E$224:$E$427,$O931,CM$224:CM$427)*(1+Benefits_Upper)))*'Discount Factors'!CM$11)-CM$923</f>
        <v>0</v>
      </c>
      <c r="CN931" s="161">
        <f>(((SUMIF($E$224:$E$427,$O931,CN$224:CN$427)*(1+Benefits_Upper)))*'Discount Factors'!CN$11)-CN$923</f>
        <v>0</v>
      </c>
      <c r="CO931" s="161">
        <f>(((SUMIF($E$224:$E$427,$O931,CO$224:CO$427)*(1+Benefits_Upper)))*'Discount Factors'!CO$11)-CO$923</f>
        <v>0</v>
      </c>
      <c r="CP931" s="161">
        <f>(((SUMIF($E$224:$E$427,$O931,CP$224:CP$427)*(1+Benefits_Upper)))*'Discount Factors'!CP$11)-CP$923</f>
        <v>0</v>
      </c>
    </row>
    <row r="932" spans="15:94" x14ac:dyDescent="0.3">
      <c r="P932" s="161"/>
      <c r="Q932" s="161"/>
      <c r="R932" s="161"/>
      <c r="S932" s="161"/>
      <c r="T932" s="161"/>
      <c r="U932" s="161"/>
      <c r="V932" s="161"/>
      <c r="W932" s="161"/>
      <c r="X932" s="161"/>
      <c r="Y932" s="161"/>
      <c r="Z932" s="161"/>
      <c r="AA932" s="161"/>
      <c r="AB932" s="161"/>
      <c r="AC932" s="161"/>
      <c r="AD932" s="161"/>
      <c r="AE932" s="161"/>
      <c r="AF932" s="161"/>
      <c r="AG932" s="161"/>
      <c r="AH932" s="161"/>
      <c r="AI932" s="161"/>
      <c r="AJ932" s="161"/>
      <c r="AK932" s="161"/>
      <c r="AL932" s="161"/>
      <c r="AM932" s="161"/>
      <c r="AN932" s="161"/>
      <c r="AO932" s="161"/>
      <c r="AP932" s="161"/>
      <c r="AQ932" s="161"/>
      <c r="AR932" s="161"/>
      <c r="AS932" s="161"/>
      <c r="AT932" s="161"/>
      <c r="AU932" s="161"/>
      <c r="AV932" s="161"/>
      <c r="AW932" s="161"/>
      <c r="AX932" s="161"/>
      <c r="AY932" s="161"/>
      <c r="AZ932" s="161"/>
      <c r="BA932" s="161"/>
      <c r="BB932" s="161"/>
      <c r="BC932" s="161"/>
      <c r="BD932" s="161"/>
      <c r="BE932" s="161"/>
      <c r="BF932" s="161"/>
      <c r="BG932" s="161"/>
      <c r="BH932" s="161"/>
      <c r="BI932" s="161"/>
      <c r="BJ932" s="161"/>
      <c r="BK932" s="161"/>
      <c r="BL932" s="161"/>
      <c r="BM932" s="161"/>
      <c r="BN932" s="161"/>
      <c r="BO932" s="161"/>
      <c r="BP932" s="161"/>
      <c r="BQ932" s="161"/>
      <c r="BR932" s="161"/>
      <c r="BS932" s="161"/>
      <c r="BT932" s="161"/>
      <c r="BU932" s="161"/>
      <c r="BV932" s="161"/>
      <c r="BW932" s="161"/>
      <c r="BX932" s="161"/>
      <c r="BY932" s="161"/>
      <c r="BZ932" s="161"/>
      <c r="CA932" s="161"/>
      <c r="CB932" s="161"/>
      <c r="CC932" s="161"/>
      <c r="CD932" s="161"/>
      <c r="CE932" s="161"/>
      <c r="CF932" s="161"/>
      <c r="CG932" s="161"/>
      <c r="CH932" s="161"/>
      <c r="CI932" s="161"/>
      <c r="CJ932" s="161"/>
      <c r="CK932" s="161"/>
      <c r="CL932" s="161"/>
      <c r="CM932" s="161"/>
      <c r="CN932" s="161"/>
      <c r="CO932" s="161"/>
      <c r="CP932" s="161"/>
    </row>
    <row r="933" spans="15:94" x14ac:dyDescent="0.3">
      <c r="P933" s="161"/>
      <c r="Q933" s="161"/>
      <c r="R933" s="161"/>
      <c r="S933" s="161"/>
      <c r="T933" s="161"/>
      <c r="U933" s="161"/>
      <c r="V933" s="161"/>
      <c r="W933" s="161"/>
      <c r="X933" s="161"/>
      <c r="Y933" s="161"/>
      <c r="Z933" s="161"/>
      <c r="AA933" s="161"/>
      <c r="AB933" s="161"/>
      <c r="AC933" s="161"/>
      <c r="AD933" s="161"/>
      <c r="AE933" s="161"/>
      <c r="AF933" s="161"/>
      <c r="AG933" s="161"/>
      <c r="AH933" s="161"/>
      <c r="AI933" s="161"/>
      <c r="AJ933" s="161"/>
      <c r="AK933" s="161"/>
      <c r="AL933" s="161"/>
      <c r="AM933" s="161"/>
      <c r="AN933" s="161"/>
      <c r="AO933" s="161"/>
      <c r="AP933" s="161"/>
      <c r="AQ933" s="161"/>
      <c r="AR933" s="161"/>
      <c r="AS933" s="161"/>
      <c r="AT933" s="161"/>
      <c r="AU933" s="161"/>
      <c r="AV933" s="161"/>
      <c r="AW933" s="161"/>
      <c r="AX933" s="161"/>
      <c r="AY933" s="161"/>
      <c r="AZ933" s="161"/>
      <c r="BA933" s="161"/>
      <c r="BB933" s="161"/>
      <c r="BC933" s="161"/>
      <c r="BD933" s="161"/>
      <c r="BE933" s="161"/>
      <c r="BF933" s="161"/>
      <c r="BG933" s="161"/>
      <c r="BH933" s="161"/>
      <c r="BI933" s="161"/>
      <c r="BJ933" s="161"/>
      <c r="BK933" s="161"/>
      <c r="BL933" s="161"/>
      <c r="BM933" s="161"/>
      <c r="BN933" s="161"/>
      <c r="BO933" s="161"/>
      <c r="BP933" s="161"/>
      <c r="BQ933" s="161"/>
      <c r="BR933" s="161"/>
      <c r="BS933" s="161"/>
      <c r="BT933" s="161"/>
      <c r="BU933" s="161"/>
      <c r="BV933" s="161"/>
      <c r="BW933" s="161"/>
      <c r="BX933" s="161"/>
      <c r="BY933" s="161"/>
      <c r="BZ933" s="161"/>
      <c r="CA933" s="161"/>
      <c r="CB933" s="161"/>
      <c r="CC933" s="161"/>
      <c r="CD933" s="161"/>
      <c r="CE933" s="161"/>
      <c r="CF933" s="161"/>
      <c r="CG933" s="161"/>
      <c r="CH933" s="161"/>
      <c r="CI933" s="161"/>
      <c r="CJ933" s="161"/>
      <c r="CK933" s="161"/>
      <c r="CL933" s="161"/>
      <c r="CM933" s="161"/>
      <c r="CN933" s="161"/>
      <c r="CO933" s="161"/>
      <c r="CP933" s="161"/>
    </row>
    <row r="934" spans="15:94" x14ac:dyDescent="0.3">
      <c r="P934" s="161"/>
      <c r="Q934" s="161"/>
      <c r="R934" s="161"/>
      <c r="S934" s="161"/>
      <c r="T934" s="161"/>
      <c r="U934" s="161"/>
      <c r="V934" s="161"/>
      <c r="W934" s="161"/>
      <c r="X934" s="161"/>
      <c r="Y934" s="161"/>
      <c r="Z934" s="161"/>
      <c r="AA934" s="161"/>
      <c r="AB934" s="161"/>
      <c r="AC934" s="161"/>
      <c r="AD934" s="161"/>
      <c r="AE934" s="161"/>
      <c r="AF934" s="161"/>
      <c r="AG934" s="161"/>
      <c r="AH934" s="161"/>
      <c r="AI934" s="161"/>
      <c r="AJ934" s="161"/>
      <c r="AK934" s="161"/>
      <c r="AL934" s="161"/>
      <c r="AM934" s="161"/>
      <c r="AN934" s="161"/>
      <c r="AO934" s="161"/>
      <c r="AP934" s="161"/>
      <c r="AQ934" s="161"/>
      <c r="AR934" s="161"/>
      <c r="AS934" s="161"/>
      <c r="AT934" s="161"/>
      <c r="AU934" s="161"/>
      <c r="AV934" s="161"/>
      <c r="AW934" s="161"/>
      <c r="AX934" s="161"/>
      <c r="AY934" s="161"/>
      <c r="AZ934" s="161"/>
      <c r="BA934" s="161"/>
      <c r="BB934" s="161"/>
      <c r="BC934" s="161"/>
      <c r="BD934" s="161"/>
      <c r="BE934" s="161"/>
      <c r="BF934" s="161"/>
      <c r="BG934" s="161"/>
      <c r="BH934" s="161"/>
      <c r="BI934" s="161"/>
      <c r="BJ934" s="161"/>
      <c r="BK934" s="161"/>
      <c r="BL934" s="161"/>
      <c r="BM934" s="161"/>
      <c r="BN934" s="161"/>
      <c r="BO934" s="161"/>
      <c r="BP934" s="161"/>
      <c r="BQ934" s="161"/>
      <c r="BR934" s="161"/>
      <c r="BS934" s="161"/>
      <c r="BT934" s="161"/>
      <c r="BU934" s="161"/>
      <c r="BV934" s="161"/>
      <c r="BW934" s="161"/>
      <c r="BX934" s="161"/>
      <c r="BY934" s="161"/>
      <c r="BZ934" s="161"/>
      <c r="CA934" s="161"/>
      <c r="CB934" s="161"/>
      <c r="CC934" s="161"/>
      <c r="CD934" s="161"/>
      <c r="CE934" s="161"/>
      <c r="CF934" s="161"/>
      <c r="CG934" s="161"/>
      <c r="CH934" s="161"/>
      <c r="CI934" s="161"/>
      <c r="CJ934" s="161"/>
      <c r="CK934" s="161"/>
      <c r="CL934" s="161"/>
      <c r="CM934" s="161"/>
      <c r="CN934" s="161"/>
      <c r="CO934" s="161"/>
      <c r="CP934" s="161"/>
    </row>
    <row r="935" spans="15:94" x14ac:dyDescent="0.3">
      <c r="O935" s="2" t="str">
        <f>Lists!$B$7</f>
        <v>Option 3</v>
      </c>
      <c r="P935" s="161">
        <f>(((SUMIF($E$224:$E$427,$O935,P$224:P$427)*(1+Benefits_Upper)))*'Discount Factors'!P$11)-P$923</f>
        <v>0</v>
      </c>
      <c r="Q935" s="161">
        <f>(((SUMIF($E$224:$E$427,$O935,Q$224:Q$427)*(1+Benefits_Upper)))*'Discount Factors'!Q$11)-Q$923</f>
        <v>0</v>
      </c>
      <c r="R935" s="161">
        <f>(((SUMIF($E$224:$E$427,$O935,R$224:R$427)*(1+Benefits_Upper)))*'Discount Factors'!R$11)-R$923</f>
        <v>0</v>
      </c>
      <c r="S935" s="161">
        <f>(((SUMIF($E$224:$E$427,$O935,S$224:S$427)*(1+Benefits_Upper)))*'Discount Factors'!S$11)-S$923</f>
        <v>0</v>
      </c>
      <c r="T935" s="161">
        <f>(((SUMIF($E$224:$E$427,$O935,T$224:T$427)*(1+Benefits_Upper)))*'Discount Factors'!T$11)-T$923</f>
        <v>0</v>
      </c>
      <c r="U935" s="161">
        <f>(((SUMIF($E$224:$E$427,$O935,U$224:U$427)*(1+Benefits_Upper)))*'Discount Factors'!U$11)-U$923</f>
        <v>0</v>
      </c>
      <c r="V935" s="161">
        <f>(((SUMIF($E$224:$E$427,$O935,V$224:V$427)*(1+Benefits_Upper)))*'Discount Factors'!V$11)-V$923</f>
        <v>0</v>
      </c>
      <c r="W935" s="161">
        <f>(((SUMIF($E$224:$E$427,$O935,W$224:W$427)*(1+Benefits_Upper)))*'Discount Factors'!W$11)-W$923</f>
        <v>0</v>
      </c>
      <c r="X935" s="161">
        <f>(((SUMIF($E$224:$E$427,$O935,X$224:X$427)*(1+Benefits_Upper)))*'Discount Factors'!X$11)-X$923</f>
        <v>0</v>
      </c>
      <c r="Y935" s="161">
        <f>(((SUMIF($E$224:$E$427,$O935,Y$224:Y$427)*(1+Benefits_Upper)))*'Discount Factors'!Y$11)-Y$923</f>
        <v>0</v>
      </c>
      <c r="Z935" s="161">
        <f>(((SUMIF($E$224:$E$427,$O935,Z$224:Z$427)*(1+Benefits_Upper)))*'Discount Factors'!Z$11)-Z$923</f>
        <v>0</v>
      </c>
      <c r="AA935" s="161">
        <f>(((SUMIF($E$224:$E$427,$O935,AA$224:AA$427)*(1+Benefits_Upper)))*'Discount Factors'!AA$11)-AA$923</f>
        <v>0</v>
      </c>
      <c r="AB935" s="161">
        <f>(((SUMIF($E$224:$E$427,$O935,AB$224:AB$427)*(1+Benefits_Upper)))*'Discount Factors'!AB$11)-AB$923</f>
        <v>0</v>
      </c>
      <c r="AC935" s="161">
        <f>(((SUMIF($E$224:$E$427,$O935,AC$224:AC$427)*(1+Benefits_Upper)))*'Discount Factors'!AC$11)-AC$923</f>
        <v>0</v>
      </c>
      <c r="AD935" s="161">
        <f>(((SUMIF($E$224:$E$427,$O935,AD$224:AD$427)*(1+Benefits_Upper)))*'Discount Factors'!AD$11)-AD$923</f>
        <v>0</v>
      </c>
      <c r="AE935" s="161">
        <f>(((SUMIF($E$224:$E$427,$O935,AE$224:AE$427)*(1+Benefits_Upper)))*'Discount Factors'!AE$11)-AE$923</f>
        <v>0</v>
      </c>
      <c r="AF935" s="161">
        <f>(((SUMIF($E$224:$E$427,$O935,AF$224:AF$427)*(1+Benefits_Upper)))*'Discount Factors'!AF$11)-AF$923</f>
        <v>0</v>
      </c>
      <c r="AG935" s="161">
        <f>(((SUMIF($E$224:$E$427,$O935,AG$224:AG$427)*(1+Benefits_Upper)))*'Discount Factors'!AG$11)-AG$923</f>
        <v>0</v>
      </c>
      <c r="AH935" s="161">
        <f>(((SUMIF($E$224:$E$427,$O935,AH$224:AH$427)*(1+Benefits_Upper)))*'Discount Factors'!AH$11)-AH$923</f>
        <v>0</v>
      </c>
      <c r="AI935" s="161">
        <f>(((SUMIF($E$224:$E$427,$O935,AI$224:AI$427)*(1+Benefits_Upper)))*'Discount Factors'!AI$11)-AI$923</f>
        <v>0</v>
      </c>
      <c r="AJ935" s="161">
        <f>(((SUMIF($E$224:$E$427,$O935,AJ$224:AJ$427)*(1+Benefits_Upper)))*'Discount Factors'!AJ$11)-AJ$923</f>
        <v>0</v>
      </c>
      <c r="AK935" s="161">
        <f>(((SUMIF($E$224:$E$427,$O935,AK$224:AK$427)*(1+Benefits_Upper)))*'Discount Factors'!AK$11)-AK$923</f>
        <v>0</v>
      </c>
      <c r="AL935" s="161">
        <f>(((SUMIF($E$224:$E$427,$O935,AL$224:AL$427)*(1+Benefits_Upper)))*'Discount Factors'!AL$11)-AL$923</f>
        <v>0</v>
      </c>
      <c r="AM935" s="161">
        <f>(((SUMIF($E$224:$E$427,$O935,AM$224:AM$427)*(1+Benefits_Upper)))*'Discount Factors'!AM$11)-AM$923</f>
        <v>0</v>
      </c>
      <c r="AN935" s="161">
        <f>(((SUMIF($E$224:$E$427,$O935,AN$224:AN$427)*(1+Benefits_Upper)))*'Discount Factors'!AN$11)-AN$923</f>
        <v>0</v>
      </c>
      <c r="AO935" s="161">
        <f>(((SUMIF($E$224:$E$427,$O935,AO$224:AO$427)*(1+Benefits_Upper)))*'Discount Factors'!AO$11)-AO$923</f>
        <v>0</v>
      </c>
      <c r="AP935" s="161">
        <f>(((SUMIF($E$224:$E$427,$O935,AP$224:AP$427)*(1+Benefits_Upper)))*'Discount Factors'!AP$11)-AP$923</f>
        <v>0</v>
      </c>
      <c r="AQ935" s="161">
        <f>(((SUMIF($E$224:$E$427,$O935,AQ$224:AQ$427)*(1+Benefits_Upper)))*'Discount Factors'!AQ$11)-AQ$923</f>
        <v>0</v>
      </c>
      <c r="AR935" s="161">
        <f>(((SUMIF($E$224:$E$427,$O935,AR$224:AR$427)*(1+Benefits_Upper)))*'Discount Factors'!AR$11)-AR$923</f>
        <v>0</v>
      </c>
      <c r="AS935" s="161">
        <f>(((SUMIF($E$224:$E$427,$O935,AS$224:AS$427)*(1+Benefits_Upper)))*'Discount Factors'!AS$11)-AS$923</f>
        <v>0</v>
      </c>
      <c r="AT935" s="161">
        <f>(((SUMIF($E$224:$E$427,$O935,AT$224:AT$427)*(1+Benefits_Upper)))*'Discount Factors'!AT$11)-AT$923</f>
        <v>0</v>
      </c>
      <c r="AU935" s="161">
        <f>(((SUMIF($E$224:$E$427,$O935,AU$224:AU$427)*(1+Benefits_Upper)))*'Discount Factors'!AU$11)-AU$923</f>
        <v>0</v>
      </c>
      <c r="AV935" s="161">
        <f>(((SUMIF($E$224:$E$427,$O935,AV$224:AV$427)*(1+Benefits_Upper)))*'Discount Factors'!AV$11)-AV$923</f>
        <v>0</v>
      </c>
      <c r="AW935" s="161">
        <f>(((SUMIF($E$224:$E$427,$O935,AW$224:AW$427)*(1+Benefits_Upper)))*'Discount Factors'!AW$11)-AW$923</f>
        <v>0</v>
      </c>
      <c r="AX935" s="161">
        <f>(((SUMIF($E$224:$E$427,$O935,AX$224:AX$427)*(1+Benefits_Upper)))*'Discount Factors'!AX$11)-AX$923</f>
        <v>0</v>
      </c>
      <c r="AY935" s="161">
        <f>(((SUMIF($E$224:$E$427,$O935,AY$224:AY$427)*(1+Benefits_Upper)))*'Discount Factors'!AY$11)-AY$923</f>
        <v>0</v>
      </c>
      <c r="AZ935" s="161">
        <f>(((SUMIF($E$224:$E$427,$O935,AZ$224:AZ$427)*(1+Benefits_Upper)))*'Discount Factors'!AZ$11)-AZ$923</f>
        <v>0</v>
      </c>
      <c r="BA935" s="161">
        <f>(((SUMIF($E$224:$E$427,$O935,BA$224:BA$427)*(1+Benefits_Upper)))*'Discount Factors'!BA$11)-BA$923</f>
        <v>0</v>
      </c>
      <c r="BB935" s="161">
        <f>(((SUMIF($E$224:$E$427,$O935,BB$224:BB$427)*(1+Benefits_Upper)))*'Discount Factors'!BB$11)-BB$923</f>
        <v>0</v>
      </c>
      <c r="BC935" s="161">
        <f>(((SUMIF($E$224:$E$427,$O935,BC$224:BC$427)*(1+Benefits_Upper)))*'Discount Factors'!BC$11)-BC$923</f>
        <v>0</v>
      </c>
      <c r="BD935" s="161">
        <f>(((SUMIF($E$224:$E$427,$O935,BD$224:BD$427)*(1+Benefits_Upper)))*'Discount Factors'!BD$11)-BD$923</f>
        <v>0</v>
      </c>
      <c r="BE935" s="161">
        <f>(((SUMIF($E$224:$E$427,$O935,BE$224:BE$427)*(1+Benefits_Upper)))*'Discount Factors'!BE$11)-BE$923</f>
        <v>0</v>
      </c>
      <c r="BF935" s="161">
        <f>(((SUMIF($E$224:$E$427,$O935,BF$224:BF$427)*(1+Benefits_Upper)))*'Discount Factors'!BF$11)-BF$923</f>
        <v>0</v>
      </c>
      <c r="BG935" s="161">
        <f>(((SUMIF($E$224:$E$427,$O935,BG$224:BG$427)*(1+Benefits_Upper)))*'Discount Factors'!BG$11)-BG$923</f>
        <v>0</v>
      </c>
      <c r="BH935" s="161">
        <f>(((SUMIF($E$224:$E$427,$O935,BH$224:BH$427)*(1+Benefits_Upper)))*'Discount Factors'!BH$11)-BH$923</f>
        <v>0</v>
      </c>
      <c r="BI935" s="161">
        <f>(((SUMIF($E$224:$E$427,$O935,BI$224:BI$427)*(1+Benefits_Upper)))*'Discount Factors'!BI$11)-BI$923</f>
        <v>0</v>
      </c>
      <c r="BJ935" s="161">
        <f>(((SUMIF($E$224:$E$427,$O935,BJ$224:BJ$427)*(1+Benefits_Upper)))*'Discount Factors'!BJ$11)-BJ$923</f>
        <v>0</v>
      </c>
      <c r="BK935" s="161">
        <f>(((SUMIF($E$224:$E$427,$O935,BK$224:BK$427)*(1+Benefits_Upper)))*'Discount Factors'!BK$11)-BK$923</f>
        <v>0</v>
      </c>
      <c r="BL935" s="161">
        <f>(((SUMIF($E$224:$E$427,$O935,BL$224:BL$427)*(1+Benefits_Upper)))*'Discount Factors'!BL$11)-BL$923</f>
        <v>0</v>
      </c>
      <c r="BM935" s="161">
        <f>(((SUMIF($E$224:$E$427,$O935,BM$224:BM$427)*(1+Benefits_Upper)))*'Discount Factors'!BM$11)-BM$923</f>
        <v>0</v>
      </c>
      <c r="BN935" s="161">
        <f>(((SUMIF($E$224:$E$427,$O935,BN$224:BN$427)*(1+Benefits_Upper)))*'Discount Factors'!BN$11)-BN$923</f>
        <v>0</v>
      </c>
      <c r="BO935" s="161">
        <f>(((SUMIF($E$224:$E$427,$O935,BO$224:BO$427)*(1+Benefits_Upper)))*'Discount Factors'!BO$11)-BO$923</f>
        <v>0</v>
      </c>
      <c r="BP935" s="161">
        <f>(((SUMIF($E$224:$E$427,$O935,BP$224:BP$427)*(1+Benefits_Upper)))*'Discount Factors'!BP$11)-BP$923</f>
        <v>0</v>
      </c>
      <c r="BQ935" s="161">
        <f>(((SUMIF($E$224:$E$427,$O935,BQ$224:BQ$427)*(1+Benefits_Upper)))*'Discount Factors'!BQ$11)-BQ$923</f>
        <v>0</v>
      </c>
      <c r="BR935" s="161">
        <f>(((SUMIF($E$224:$E$427,$O935,BR$224:BR$427)*(1+Benefits_Upper)))*'Discount Factors'!BR$11)-BR$923</f>
        <v>0</v>
      </c>
      <c r="BS935" s="161">
        <f>(((SUMIF($E$224:$E$427,$O935,BS$224:BS$427)*(1+Benefits_Upper)))*'Discount Factors'!BS$11)-BS$923</f>
        <v>0</v>
      </c>
      <c r="BT935" s="161">
        <f>(((SUMIF($E$224:$E$427,$O935,BT$224:BT$427)*(1+Benefits_Upper)))*'Discount Factors'!BT$11)-BT$923</f>
        <v>0</v>
      </c>
      <c r="BU935" s="161">
        <f>(((SUMIF($E$224:$E$427,$O935,BU$224:BU$427)*(1+Benefits_Upper)))*'Discount Factors'!BU$11)-BU$923</f>
        <v>0</v>
      </c>
      <c r="BV935" s="161">
        <f>(((SUMIF($E$224:$E$427,$O935,BV$224:BV$427)*(1+Benefits_Upper)))*'Discount Factors'!BV$11)-BV$923</f>
        <v>0</v>
      </c>
      <c r="BW935" s="161">
        <f>(((SUMIF($E$224:$E$427,$O935,BW$224:BW$427)*(1+Benefits_Upper)))*'Discount Factors'!BW$11)-BW$923</f>
        <v>0</v>
      </c>
      <c r="BX935" s="161">
        <f>(((SUMIF($E$224:$E$427,$O935,BX$224:BX$427)*(1+Benefits_Upper)))*'Discount Factors'!BX$11)-BX$923</f>
        <v>0</v>
      </c>
      <c r="BY935" s="161">
        <f>(((SUMIF($E$224:$E$427,$O935,BY$224:BY$427)*(1+Benefits_Upper)))*'Discount Factors'!BY$11)-BY$923</f>
        <v>0</v>
      </c>
      <c r="BZ935" s="161">
        <f>(((SUMIF($E$224:$E$427,$O935,BZ$224:BZ$427)*(1+Benefits_Upper)))*'Discount Factors'!BZ$11)-BZ$923</f>
        <v>0</v>
      </c>
      <c r="CA935" s="161">
        <f>(((SUMIF($E$224:$E$427,$O935,CA$224:CA$427)*(1+Benefits_Upper)))*'Discount Factors'!CA$11)-CA$923</f>
        <v>0</v>
      </c>
      <c r="CB935" s="161">
        <f>(((SUMIF($E$224:$E$427,$O935,CB$224:CB$427)*(1+Benefits_Upper)))*'Discount Factors'!CB$11)-CB$923</f>
        <v>0</v>
      </c>
      <c r="CC935" s="161">
        <f>(((SUMIF($E$224:$E$427,$O935,CC$224:CC$427)*(1+Benefits_Upper)))*'Discount Factors'!CC$11)-CC$923</f>
        <v>0</v>
      </c>
      <c r="CD935" s="161">
        <f>(((SUMIF($E$224:$E$427,$O935,CD$224:CD$427)*(1+Benefits_Upper)))*'Discount Factors'!CD$11)-CD$923</f>
        <v>0</v>
      </c>
      <c r="CE935" s="161">
        <f>(((SUMIF($E$224:$E$427,$O935,CE$224:CE$427)*(1+Benefits_Upper)))*'Discount Factors'!CE$11)-CE$923</f>
        <v>0</v>
      </c>
      <c r="CF935" s="161">
        <f>(((SUMIF($E$224:$E$427,$O935,CF$224:CF$427)*(1+Benefits_Upper)))*'Discount Factors'!CF$11)-CF$923</f>
        <v>0</v>
      </c>
      <c r="CG935" s="161">
        <f>(((SUMIF($E$224:$E$427,$O935,CG$224:CG$427)*(1+Benefits_Upper)))*'Discount Factors'!CG$11)-CG$923</f>
        <v>0</v>
      </c>
      <c r="CH935" s="161">
        <f>(((SUMIF($E$224:$E$427,$O935,CH$224:CH$427)*(1+Benefits_Upper)))*'Discount Factors'!CH$11)-CH$923</f>
        <v>0</v>
      </c>
      <c r="CI935" s="161">
        <f>(((SUMIF($E$224:$E$427,$O935,CI$224:CI$427)*(1+Benefits_Upper)))*'Discount Factors'!CI$11)-CI$923</f>
        <v>0</v>
      </c>
      <c r="CJ935" s="161">
        <f>(((SUMIF($E$224:$E$427,$O935,CJ$224:CJ$427)*(1+Benefits_Upper)))*'Discount Factors'!CJ$11)-CJ$923</f>
        <v>0</v>
      </c>
      <c r="CK935" s="161">
        <f>(((SUMIF($E$224:$E$427,$O935,CK$224:CK$427)*(1+Benefits_Upper)))*'Discount Factors'!CK$11)-CK$923</f>
        <v>0</v>
      </c>
      <c r="CL935" s="161">
        <f>(((SUMIF($E$224:$E$427,$O935,CL$224:CL$427)*(1+Benefits_Upper)))*'Discount Factors'!CL$11)-CL$923</f>
        <v>0</v>
      </c>
      <c r="CM935" s="161">
        <f>(((SUMIF($E$224:$E$427,$O935,CM$224:CM$427)*(1+Benefits_Upper)))*'Discount Factors'!CM$11)-CM$923</f>
        <v>0</v>
      </c>
      <c r="CN935" s="161">
        <f>(((SUMIF($E$224:$E$427,$O935,CN$224:CN$427)*(1+Benefits_Upper)))*'Discount Factors'!CN$11)-CN$923</f>
        <v>0</v>
      </c>
      <c r="CO935" s="161">
        <f>(((SUMIF($E$224:$E$427,$O935,CO$224:CO$427)*(1+Benefits_Upper)))*'Discount Factors'!CO$11)-CO$923</f>
        <v>0</v>
      </c>
      <c r="CP935" s="161">
        <f>(((SUMIF($E$224:$E$427,$O935,CP$224:CP$427)*(1+Benefits_Upper)))*'Discount Factors'!CP$11)-CP$923</f>
        <v>0</v>
      </c>
    </row>
    <row r="936" spans="15:94" x14ac:dyDescent="0.3">
      <c r="P936" s="161"/>
      <c r="Q936" s="161"/>
      <c r="R936" s="161"/>
      <c r="S936" s="161"/>
      <c r="T936" s="161"/>
      <c r="U936" s="161"/>
      <c r="V936" s="161"/>
      <c r="W936" s="161"/>
      <c r="X936" s="161"/>
      <c r="Y936" s="161"/>
      <c r="Z936" s="161"/>
      <c r="AA936" s="161"/>
      <c r="AB936" s="161"/>
      <c r="AC936" s="161"/>
      <c r="AD936" s="161"/>
      <c r="AE936" s="161"/>
      <c r="AF936" s="161"/>
      <c r="AG936" s="161"/>
      <c r="AH936" s="161"/>
      <c r="AI936" s="161"/>
      <c r="AJ936" s="161"/>
      <c r="AK936" s="161"/>
      <c r="AL936" s="161"/>
      <c r="AM936" s="161"/>
      <c r="AN936" s="161"/>
      <c r="AO936" s="161"/>
      <c r="AP936" s="161"/>
      <c r="AQ936" s="161"/>
      <c r="AR936" s="161"/>
      <c r="AS936" s="161"/>
      <c r="AT936" s="161"/>
      <c r="AU936" s="161"/>
      <c r="AV936" s="161"/>
      <c r="AW936" s="161"/>
      <c r="AX936" s="161"/>
      <c r="AY936" s="161"/>
      <c r="AZ936" s="161"/>
      <c r="BA936" s="161"/>
      <c r="BB936" s="161"/>
      <c r="BC936" s="161"/>
      <c r="BD936" s="161"/>
      <c r="BE936" s="161"/>
      <c r="BF936" s="161"/>
      <c r="BG936" s="161"/>
      <c r="BH936" s="161"/>
      <c r="BI936" s="161"/>
      <c r="BJ936" s="161"/>
      <c r="BK936" s="161"/>
      <c r="BL936" s="161"/>
      <c r="BM936" s="161"/>
      <c r="BN936" s="161"/>
      <c r="BO936" s="161"/>
      <c r="BP936" s="161"/>
      <c r="BQ936" s="161"/>
      <c r="BR936" s="161"/>
      <c r="BS936" s="161"/>
      <c r="BT936" s="161"/>
      <c r="BU936" s="161"/>
      <c r="BV936" s="161"/>
      <c r="BW936" s="161"/>
      <c r="BX936" s="161"/>
      <c r="BY936" s="161"/>
      <c r="BZ936" s="161"/>
      <c r="CA936" s="161"/>
      <c r="CB936" s="161"/>
      <c r="CC936" s="161"/>
      <c r="CD936" s="161"/>
      <c r="CE936" s="161"/>
      <c r="CF936" s="161"/>
      <c r="CG936" s="161"/>
      <c r="CH936" s="161"/>
      <c r="CI936" s="161"/>
      <c r="CJ936" s="161"/>
      <c r="CK936" s="161"/>
      <c r="CL936" s="161"/>
      <c r="CM936" s="161"/>
      <c r="CN936" s="161"/>
      <c r="CO936" s="161"/>
      <c r="CP936" s="161"/>
    </row>
    <row r="937" spans="15:94" x14ac:dyDescent="0.3">
      <c r="P937" s="161"/>
      <c r="Q937" s="161"/>
      <c r="R937" s="161"/>
      <c r="S937" s="161"/>
      <c r="T937" s="161"/>
      <c r="U937" s="161"/>
      <c r="V937" s="161"/>
      <c r="W937" s="161"/>
      <c r="X937" s="161"/>
      <c r="Y937" s="161"/>
      <c r="Z937" s="161"/>
      <c r="AA937" s="161"/>
      <c r="AB937" s="161"/>
      <c r="AC937" s="161"/>
      <c r="AD937" s="161"/>
      <c r="AE937" s="161"/>
      <c r="AF937" s="161"/>
      <c r="AG937" s="161"/>
      <c r="AH937" s="161"/>
      <c r="AI937" s="161"/>
      <c r="AJ937" s="161"/>
      <c r="AK937" s="161"/>
      <c r="AL937" s="161"/>
      <c r="AM937" s="161"/>
      <c r="AN937" s="161"/>
      <c r="AO937" s="161"/>
      <c r="AP937" s="161"/>
      <c r="AQ937" s="161"/>
      <c r="AR937" s="161"/>
      <c r="AS937" s="161"/>
      <c r="AT937" s="161"/>
      <c r="AU937" s="161"/>
      <c r="AV937" s="161"/>
      <c r="AW937" s="161"/>
      <c r="AX937" s="161"/>
      <c r="AY937" s="161"/>
      <c r="AZ937" s="161"/>
      <c r="BA937" s="161"/>
      <c r="BB937" s="161"/>
      <c r="BC937" s="161"/>
      <c r="BD937" s="161"/>
      <c r="BE937" s="161"/>
      <c r="BF937" s="161"/>
      <c r="BG937" s="161"/>
      <c r="BH937" s="161"/>
      <c r="BI937" s="161"/>
      <c r="BJ937" s="161"/>
      <c r="BK937" s="161"/>
      <c r="BL937" s="161"/>
      <c r="BM937" s="161"/>
      <c r="BN937" s="161"/>
      <c r="BO937" s="161"/>
      <c r="BP937" s="161"/>
      <c r="BQ937" s="161"/>
      <c r="BR937" s="161"/>
      <c r="BS937" s="161"/>
      <c r="BT937" s="161"/>
      <c r="BU937" s="161"/>
      <c r="BV937" s="161"/>
      <c r="BW937" s="161"/>
      <c r="BX937" s="161"/>
      <c r="BY937" s="161"/>
      <c r="BZ937" s="161"/>
      <c r="CA937" s="161"/>
      <c r="CB937" s="161"/>
      <c r="CC937" s="161"/>
      <c r="CD937" s="161"/>
      <c r="CE937" s="161"/>
      <c r="CF937" s="161"/>
      <c r="CG937" s="161"/>
      <c r="CH937" s="161"/>
      <c r="CI937" s="161"/>
      <c r="CJ937" s="161"/>
      <c r="CK937" s="161"/>
      <c r="CL937" s="161"/>
      <c r="CM937" s="161"/>
      <c r="CN937" s="161"/>
      <c r="CO937" s="161"/>
      <c r="CP937" s="161"/>
    </row>
    <row r="938" spans="15:94" x14ac:dyDescent="0.3">
      <c r="P938" s="161"/>
      <c r="Q938" s="161"/>
      <c r="R938" s="161"/>
      <c r="S938" s="161"/>
      <c r="T938" s="161"/>
      <c r="U938" s="161"/>
      <c r="V938" s="161"/>
      <c r="W938" s="161"/>
      <c r="X938" s="161"/>
      <c r="Y938" s="161"/>
      <c r="Z938" s="161"/>
      <c r="AA938" s="161"/>
      <c r="AB938" s="161"/>
      <c r="AC938" s="161"/>
      <c r="AD938" s="161"/>
      <c r="AE938" s="161"/>
      <c r="AF938" s="161"/>
      <c r="AG938" s="161"/>
      <c r="AH938" s="161"/>
      <c r="AI938" s="161"/>
      <c r="AJ938" s="161"/>
      <c r="AK938" s="161"/>
      <c r="AL938" s="161"/>
      <c r="AM938" s="161"/>
      <c r="AN938" s="161"/>
      <c r="AO938" s="161"/>
      <c r="AP938" s="161"/>
      <c r="AQ938" s="161"/>
      <c r="AR938" s="161"/>
      <c r="AS938" s="161"/>
      <c r="AT938" s="161"/>
      <c r="AU938" s="161"/>
      <c r="AV938" s="161"/>
      <c r="AW938" s="161"/>
      <c r="AX938" s="161"/>
      <c r="AY938" s="161"/>
      <c r="AZ938" s="161"/>
      <c r="BA938" s="161"/>
      <c r="BB938" s="161"/>
      <c r="BC938" s="161"/>
      <c r="BD938" s="161"/>
      <c r="BE938" s="161"/>
      <c r="BF938" s="161"/>
      <c r="BG938" s="161"/>
      <c r="BH938" s="161"/>
      <c r="BI938" s="161"/>
      <c r="BJ938" s="161"/>
      <c r="BK938" s="161"/>
      <c r="BL938" s="161"/>
      <c r="BM938" s="161"/>
      <c r="BN938" s="161"/>
      <c r="BO938" s="161"/>
      <c r="BP938" s="161"/>
      <c r="BQ938" s="161"/>
      <c r="BR938" s="161"/>
      <c r="BS938" s="161"/>
      <c r="BT938" s="161"/>
      <c r="BU938" s="161"/>
      <c r="BV938" s="161"/>
      <c r="BW938" s="161"/>
      <c r="BX938" s="161"/>
      <c r="BY938" s="161"/>
      <c r="BZ938" s="161"/>
      <c r="CA938" s="161"/>
      <c r="CB938" s="161"/>
      <c r="CC938" s="161"/>
      <c r="CD938" s="161"/>
      <c r="CE938" s="161"/>
      <c r="CF938" s="161"/>
      <c r="CG938" s="161"/>
      <c r="CH938" s="161"/>
      <c r="CI938" s="161"/>
      <c r="CJ938" s="161"/>
      <c r="CK938" s="161"/>
      <c r="CL938" s="161"/>
      <c r="CM938" s="161"/>
      <c r="CN938" s="161"/>
      <c r="CO938" s="161"/>
      <c r="CP938" s="161"/>
    </row>
    <row r="939" spans="15:94" x14ac:dyDescent="0.3">
      <c r="O939" s="2" t="str">
        <f>Lists!$B$8</f>
        <v>Option 4</v>
      </c>
      <c r="P939" s="161">
        <f>(((SUMIF($E$224:$E$427,$O939,P$224:P$427)*(1+Benefits_Upper)))*'Discount Factors'!P$11)-P$923</f>
        <v>0</v>
      </c>
      <c r="Q939" s="161">
        <f>(((SUMIF($E$224:$E$427,$O939,Q$224:Q$427)*(1+Benefits_Upper)))*'Discount Factors'!Q$11)-Q$923</f>
        <v>0</v>
      </c>
      <c r="R939" s="161">
        <f>(((SUMIF($E$224:$E$427,$O939,R$224:R$427)*(1+Benefits_Upper)))*'Discount Factors'!R$11)-R$923</f>
        <v>0</v>
      </c>
      <c r="S939" s="161">
        <f>(((SUMIF($E$224:$E$427,$O939,S$224:S$427)*(1+Benefits_Upper)))*'Discount Factors'!S$11)-S$923</f>
        <v>0</v>
      </c>
      <c r="T939" s="161">
        <f>(((SUMIF($E$224:$E$427,$O939,T$224:T$427)*(1+Benefits_Upper)))*'Discount Factors'!T$11)-T$923</f>
        <v>0</v>
      </c>
      <c r="U939" s="161">
        <f>(((SUMIF($E$224:$E$427,$O939,U$224:U$427)*(1+Benefits_Upper)))*'Discount Factors'!U$11)-U$923</f>
        <v>0</v>
      </c>
      <c r="V939" s="161">
        <f>(((SUMIF($E$224:$E$427,$O939,V$224:V$427)*(1+Benefits_Upper)))*'Discount Factors'!V$11)-V$923</f>
        <v>0</v>
      </c>
      <c r="W939" s="161">
        <f>(((SUMIF($E$224:$E$427,$O939,W$224:W$427)*(1+Benefits_Upper)))*'Discount Factors'!W$11)-W$923</f>
        <v>0</v>
      </c>
      <c r="X939" s="161">
        <f>(((SUMIF($E$224:$E$427,$O939,X$224:X$427)*(1+Benefits_Upper)))*'Discount Factors'!X$11)-X$923</f>
        <v>0</v>
      </c>
      <c r="Y939" s="161">
        <f>(((SUMIF($E$224:$E$427,$O939,Y$224:Y$427)*(1+Benefits_Upper)))*'Discount Factors'!Y$11)-Y$923</f>
        <v>0</v>
      </c>
      <c r="Z939" s="161">
        <f>(((SUMIF($E$224:$E$427,$O939,Z$224:Z$427)*(1+Benefits_Upper)))*'Discount Factors'!Z$11)-Z$923</f>
        <v>0</v>
      </c>
      <c r="AA939" s="161">
        <f>(((SUMIF($E$224:$E$427,$O939,AA$224:AA$427)*(1+Benefits_Upper)))*'Discount Factors'!AA$11)-AA$923</f>
        <v>0</v>
      </c>
      <c r="AB939" s="161">
        <f>(((SUMIF($E$224:$E$427,$O939,AB$224:AB$427)*(1+Benefits_Upper)))*'Discount Factors'!AB$11)-AB$923</f>
        <v>0</v>
      </c>
      <c r="AC939" s="161">
        <f>(((SUMIF($E$224:$E$427,$O939,AC$224:AC$427)*(1+Benefits_Upper)))*'Discount Factors'!AC$11)-AC$923</f>
        <v>0</v>
      </c>
      <c r="AD939" s="161">
        <f>(((SUMIF($E$224:$E$427,$O939,AD$224:AD$427)*(1+Benefits_Upper)))*'Discount Factors'!AD$11)-AD$923</f>
        <v>0</v>
      </c>
      <c r="AE939" s="161">
        <f>(((SUMIF($E$224:$E$427,$O939,AE$224:AE$427)*(1+Benefits_Upper)))*'Discount Factors'!AE$11)-AE$923</f>
        <v>0</v>
      </c>
      <c r="AF939" s="161">
        <f>(((SUMIF($E$224:$E$427,$O939,AF$224:AF$427)*(1+Benefits_Upper)))*'Discount Factors'!AF$11)-AF$923</f>
        <v>0</v>
      </c>
      <c r="AG939" s="161">
        <f>(((SUMIF($E$224:$E$427,$O939,AG$224:AG$427)*(1+Benefits_Upper)))*'Discount Factors'!AG$11)-AG$923</f>
        <v>0</v>
      </c>
      <c r="AH939" s="161">
        <f>(((SUMIF($E$224:$E$427,$O939,AH$224:AH$427)*(1+Benefits_Upper)))*'Discount Factors'!AH$11)-AH$923</f>
        <v>0</v>
      </c>
      <c r="AI939" s="161">
        <f>(((SUMIF($E$224:$E$427,$O939,AI$224:AI$427)*(1+Benefits_Upper)))*'Discount Factors'!AI$11)-AI$923</f>
        <v>0</v>
      </c>
      <c r="AJ939" s="161">
        <f>(((SUMIF($E$224:$E$427,$O939,AJ$224:AJ$427)*(1+Benefits_Upper)))*'Discount Factors'!AJ$11)-AJ$923</f>
        <v>0</v>
      </c>
      <c r="AK939" s="161">
        <f>(((SUMIF($E$224:$E$427,$O939,AK$224:AK$427)*(1+Benefits_Upper)))*'Discount Factors'!AK$11)-AK$923</f>
        <v>0</v>
      </c>
      <c r="AL939" s="161">
        <f>(((SUMIF($E$224:$E$427,$O939,AL$224:AL$427)*(1+Benefits_Upper)))*'Discount Factors'!AL$11)-AL$923</f>
        <v>0</v>
      </c>
      <c r="AM939" s="161">
        <f>(((SUMIF($E$224:$E$427,$O939,AM$224:AM$427)*(1+Benefits_Upper)))*'Discount Factors'!AM$11)-AM$923</f>
        <v>0</v>
      </c>
      <c r="AN939" s="161">
        <f>(((SUMIF($E$224:$E$427,$O939,AN$224:AN$427)*(1+Benefits_Upper)))*'Discount Factors'!AN$11)-AN$923</f>
        <v>0</v>
      </c>
      <c r="AO939" s="161">
        <f>(((SUMIF($E$224:$E$427,$O939,AO$224:AO$427)*(1+Benefits_Upper)))*'Discount Factors'!AO$11)-AO$923</f>
        <v>0</v>
      </c>
      <c r="AP939" s="161">
        <f>(((SUMIF($E$224:$E$427,$O939,AP$224:AP$427)*(1+Benefits_Upper)))*'Discount Factors'!AP$11)-AP$923</f>
        <v>0</v>
      </c>
      <c r="AQ939" s="161">
        <f>(((SUMIF($E$224:$E$427,$O939,AQ$224:AQ$427)*(1+Benefits_Upper)))*'Discount Factors'!AQ$11)-AQ$923</f>
        <v>0</v>
      </c>
      <c r="AR939" s="161">
        <f>(((SUMIF($E$224:$E$427,$O939,AR$224:AR$427)*(1+Benefits_Upper)))*'Discount Factors'!AR$11)-AR$923</f>
        <v>0</v>
      </c>
      <c r="AS939" s="161">
        <f>(((SUMIF($E$224:$E$427,$O939,AS$224:AS$427)*(1+Benefits_Upper)))*'Discount Factors'!AS$11)-AS$923</f>
        <v>0</v>
      </c>
      <c r="AT939" s="161">
        <f>(((SUMIF($E$224:$E$427,$O939,AT$224:AT$427)*(1+Benefits_Upper)))*'Discount Factors'!AT$11)-AT$923</f>
        <v>0</v>
      </c>
      <c r="AU939" s="161">
        <f>(((SUMIF($E$224:$E$427,$O939,AU$224:AU$427)*(1+Benefits_Upper)))*'Discount Factors'!AU$11)-AU$923</f>
        <v>0</v>
      </c>
      <c r="AV939" s="161">
        <f>(((SUMIF($E$224:$E$427,$O939,AV$224:AV$427)*(1+Benefits_Upper)))*'Discount Factors'!AV$11)-AV$923</f>
        <v>0</v>
      </c>
      <c r="AW939" s="161">
        <f>(((SUMIF($E$224:$E$427,$O939,AW$224:AW$427)*(1+Benefits_Upper)))*'Discount Factors'!AW$11)-AW$923</f>
        <v>0</v>
      </c>
      <c r="AX939" s="161">
        <f>(((SUMIF($E$224:$E$427,$O939,AX$224:AX$427)*(1+Benefits_Upper)))*'Discount Factors'!AX$11)-AX$923</f>
        <v>0</v>
      </c>
      <c r="AY939" s="161">
        <f>(((SUMIF($E$224:$E$427,$O939,AY$224:AY$427)*(1+Benefits_Upper)))*'Discount Factors'!AY$11)-AY$923</f>
        <v>0</v>
      </c>
      <c r="AZ939" s="161">
        <f>(((SUMIF($E$224:$E$427,$O939,AZ$224:AZ$427)*(1+Benefits_Upper)))*'Discount Factors'!AZ$11)-AZ$923</f>
        <v>0</v>
      </c>
      <c r="BA939" s="161">
        <f>(((SUMIF($E$224:$E$427,$O939,BA$224:BA$427)*(1+Benefits_Upper)))*'Discount Factors'!BA$11)-BA$923</f>
        <v>0</v>
      </c>
      <c r="BB939" s="161">
        <f>(((SUMIF($E$224:$E$427,$O939,BB$224:BB$427)*(1+Benefits_Upper)))*'Discount Factors'!BB$11)-BB$923</f>
        <v>0</v>
      </c>
      <c r="BC939" s="161">
        <f>(((SUMIF($E$224:$E$427,$O939,BC$224:BC$427)*(1+Benefits_Upper)))*'Discount Factors'!BC$11)-BC$923</f>
        <v>0</v>
      </c>
      <c r="BD939" s="161">
        <f>(((SUMIF($E$224:$E$427,$O939,BD$224:BD$427)*(1+Benefits_Upper)))*'Discount Factors'!BD$11)-BD$923</f>
        <v>0</v>
      </c>
      <c r="BE939" s="161">
        <f>(((SUMIF($E$224:$E$427,$O939,BE$224:BE$427)*(1+Benefits_Upper)))*'Discount Factors'!BE$11)-BE$923</f>
        <v>0</v>
      </c>
      <c r="BF939" s="161">
        <f>(((SUMIF($E$224:$E$427,$O939,BF$224:BF$427)*(1+Benefits_Upper)))*'Discount Factors'!BF$11)-BF$923</f>
        <v>0</v>
      </c>
      <c r="BG939" s="161">
        <f>(((SUMIF($E$224:$E$427,$O939,BG$224:BG$427)*(1+Benefits_Upper)))*'Discount Factors'!BG$11)-BG$923</f>
        <v>0</v>
      </c>
      <c r="BH939" s="161">
        <f>(((SUMIF($E$224:$E$427,$O939,BH$224:BH$427)*(1+Benefits_Upper)))*'Discount Factors'!BH$11)-BH$923</f>
        <v>0</v>
      </c>
      <c r="BI939" s="161">
        <f>(((SUMIF($E$224:$E$427,$O939,BI$224:BI$427)*(1+Benefits_Upper)))*'Discount Factors'!BI$11)-BI$923</f>
        <v>0</v>
      </c>
      <c r="BJ939" s="161">
        <f>(((SUMIF($E$224:$E$427,$O939,BJ$224:BJ$427)*(1+Benefits_Upper)))*'Discount Factors'!BJ$11)-BJ$923</f>
        <v>0</v>
      </c>
      <c r="BK939" s="161">
        <f>(((SUMIF($E$224:$E$427,$O939,BK$224:BK$427)*(1+Benefits_Upper)))*'Discount Factors'!BK$11)-BK$923</f>
        <v>0</v>
      </c>
      <c r="BL939" s="161">
        <f>(((SUMIF($E$224:$E$427,$O939,BL$224:BL$427)*(1+Benefits_Upper)))*'Discount Factors'!BL$11)-BL$923</f>
        <v>0</v>
      </c>
      <c r="BM939" s="161">
        <f>(((SUMIF($E$224:$E$427,$O939,BM$224:BM$427)*(1+Benefits_Upper)))*'Discount Factors'!BM$11)-BM$923</f>
        <v>0</v>
      </c>
      <c r="BN939" s="161">
        <f>(((SUMIF($E$224:$E$427,$O939,BN$224:BN$427)*(1+Benefits_Upper)))*'Discount Factors'!BN$11)-BN$923</f>
        <v>0</v>
      </c>
      <c r="BO939" s="161">
        <f>(((SUMIF($E$224:$E$427,$O939,BO$224:BO$427)*(1+Benefits_Upper)))*'Discount Factors'!BO$11)-BO$923</f>
        <v>0</v>
      </c>
      <c r="BP939" s="161">
        <f>(((SUMIF($E$224:$E$427,$O939,BP$224:BP$427)*(1+Benefits_Upper)))*'Discount Factors'!BP$11)-BP$923</f>
        <v>0</v>
      </c>
      <c r="BQ939" s="161">
        <f>(((SUMIF($E$224:$E$427,$O939,BQ$224:BQ$427)*(1+Benefits_Upper)))*'Discount Factors'!BQ$11)-BQ$923</f>
        <v>0</v>
      </c>
      <c r="BR939" s="161">
        <f>(((SUMIF($E$224:$E$427,$O939,BR$224:BR$427)*(1+Benefits_Upper)))*'Discount Factors'!BR$11)-BR$923</f>
        <v>0</v>
      </c>
      <c r="BS939" s="161">
        <f>(((SUMIF($E$224:$E$427,$O939,BS$224:BS$427)*(1+Benefits_Upper)))*'Discount Factors'!BS$11)-BS$923</f>
        <v>0</v>
      </c>
      <c r="BT939" s="161">
        <f>(((SUMIF($E$224:$E$427,$O939,BT$224:BT$427)*(1+Benefits_Upper)))*'Discount Factors'!BT$11)-BT$923</f>
        <v>0</v>
      </c>
      <c r="BU939" s="161">
        <f>(((SUMIF($E$224:$E$427,$O939,BU$224:BU$427)*(1+Benefits_Upper)))*'Discount Factors'!BU$11)-BU$923</f>
        <v>0</v>
      </c>
      <c r="BV939" s="161">
        <f>(((SUMIF($E$224:$E$427,$O939,BV$224:BV$427)*(1+Benefits_Upper)))*'Discount Factors'!BV$11)-BV$923</f>
        <v>0</v>
      </c>
      <c r="BW939" s="161">
        <f>(((SUMIF($E$224:$E$427,$O939,BW$224:BW$427)*(1+Benefits_Upper)))*'Discount Factors'!BW$11)-BW$923</f>
        <v>0</v>
      </c>
      <c r="BX939" s="161">
        <f>(((SUMIF($E$224:$E$427,$O939,BX$224:BX$427)*(1+Benefits_Upper)))*'Discount Factors'!BX$11)-BX$923</f>
        <v>0</v>
      </c>
      <c r="BY939" s="161">
        <f>(((SUMIF($E$224:$E$427,$O939,BY$224:BY$427)*(1+Benefits_Upper)))*'Discount Factors'!BY$11)-BY$923</f>
        <v>0</v>
      </c>
      <c r="BZ939" s="161">
        <f>(((SUMIF($E$224:$E$427,$O939,BZ$224:BZ$427)*(1+Benefits_Upper)))*'Discount Factors'!BZ$11)-BZ$923</f>
        <v>0</v>
      </c>
      <c r="CA939" s="161">
        <f>(((SUMIF($E$224:$E$427,$O939,CA$224:CA$427)*(1+Benefits_Upper)))*'Discount Factors'!CA$11)-CA$923</f>
        <v>0</v>
      </c>
      <c r="CB939" s="161">
        <f>(((SUMIF($E$224:$E$427,$O939,CB$224:CB$427)*(1+Benefits_Upper)))*'Discount Factors'!CB$11)-CB$923</f>
        <v>0</v>
      </c>
      <c r="CC939" s="161">
        <f>(((SUMIF($E$224:$E$427,$O939,CC$224:CC$427)*(1+Benefits_Upper)))*'Discount Factors'!CC$11)-CC$923</f>
        <v>0</v>
      </c>
      <c r="CD939" s="161">
        <f>(((SUMIF($E$224:$E$427,$O939,CD$224:CD$427)*(1+Benefits_Upper)))*'Discount Factors'!CD$11)-CD$923</f>
        <v>0</v>
      </c>
      <c r="CE939" s="161">
        <f>(((SUMIF($E$224:$E$427,$O939,CE$224:CE$427)*(1+Benefits_Upper)))*'Discount Factors'!CE$11)-CE$923</f>
        <v>0</v>
      </c>
      <c r="CF939" s="161">
        <f>(((SUMIF($E$224:$E$427,$O939,CF$224:CF$427)*(1+Benefits_Upper)))*'Discount Factors'!CF$11)-CF$923</f>
        <v>0</v>
      </c>
      <c r="CG939" s="161">
        <f>(((SUMIF($E$224:$E$427,$O939,CG$224:CG$427)*(1+Benefits_Upper)))*'Discount Factors'!CG$11)-CG$923</f>
        <v>0</v>
      </c>
      <c r="CH939" s="161">
        <f>(((SUMIF($E$224:$E$427,$O939,CH$224:CH$427)*(1+Benefits_Upper)))*'Discount Factors'!CH$11)-CH$923</f>
        <v>0</v>
      </c>
      <c r="CI939" s="161">
        <f>(((SUMIF($E$224:$E$427,$O939,CI$224:CI$427)*(1+Benefits_Upper)))*'Discount Factors'!CI$11)-CI$923</f>
        <v>0</v>
      </c>
      <c r="CJ939" s="161">
        <f>(((SUMIF($E$224:$E$427,$O939,CJ$224:CJ$427)*(1+Benefits_Upper)))*'Discount Factors'!CJ$11)-CJ$923</f>
        <v>0</v>
      </c>
      <c r="CK939" s="161">
        <f>(((SUMIF($E$224:$E$427,$O939,CK$224:CK$427)*(1+Benefits_Upper)))*'Discount Factors'!CK$11)-CK$923</f>
        <v>0</v>
      </c>
      <c r="CL939" s="161">
        <f>(((SUMIF($E$224:$E$427,$O939,CL$224:CL$427)*(1+Benefits_Upper)))*'Discount Factors'!CL$11)-CL$923</f>
        <v>0</v>
      </c>
      <c r="CM939" s="161">
        <f>(((SUMIF($E$224:$E$427,$O939,CM$224:CM$427)*(1+Benefits_Upper)))*'Discount Factors'!CM$11)-CM$923</f>
        <v>0</v>
      </c>
      <c r="CN939" s="161">
        <f>(((SUMIF($E$224:$E$427,$O939,CN$224:CN$427)*(1+Benefits_Upper)))*'Discount Factors'!CN$11)-CN$923</f>
        <v>0</v>
      </c>
      <c r="CO939" s="161">
        <f>(((SUMIF($E$224:$E$427,$O939,CO$224:CO$427)*(1+Benefits_Upper)))*'Discount Factors'!CO$11)-CO$923</f>
        <v>0</v>
      </c>
      <c r="CP939" s="161">
        <f>(((SUMIF($E$224:$E$427,$O939,CP$224:CP$427)*(1+Benefits_Upper)))*'Discount Factors'!CP$11)-CP$923</f>
        <v>0</v>
      </c>
    </row>
    <row r="940" spans="15:94" x14ac:dyDescent="0.3">
      <c r="P940" s="161"/>
      <c r="Q940" s="161"/>
      <c r="R940" s="161"/>
      <c r="S940" s="161"/>
      <c r="T940" s="161"/>
      <c r="U940" s="161"/>
      <c r="V940" s="161"/>
      <c r="W940" s="161"/>
      <c r="X940" s="161"/>
      <c r="Y940" s="161"/>
      <c r="Z940" s="161"/>
      <c r="AA940" s="161"/>
      <c r="AB940" s="161"/>
      <c r="AC940" s="161"/>
      <c r="AD940" s="161"/>
      <c r="AE940" s="161"/>
      <c r="AF940" s="161"/>
      <c r="AG940" s="161"/>
      <c r="AH940" s="161"/>
      <c r="AI940" s="161"/>
      <c r="AJ940" s="161"/>
      <c r="AK940" s="161"/>
      <c r="AL940" s="161"/>
      <c r="AM940" s="161"/>
      <c r="AN940" s="161"/>
      <c r="AO940" s="161"/>
      <c r="AP940" s="161"/>
      <c r="AQ940" s="161"/>
      <c r="AR940" s="161"/>
      <c r="AS940" s="161"/>
      <c r="AT940" s="161"/>
      <c r="AU940" s="161"/>
      <c r="AV940" s="161"/>
      <c r="AW940" s="161"/>
      <c r="AX940" s="161"/>
      <c r="AY940" s="161"/>
      <c r="AZ940" s="161"/>
      <c r="BA940" s="161"/>
      <c r="BB940" s="161"/>
      <c r="BC940" s="161"/>
      <c r="BD940" s="161"/>
      <c r="BE940" s="161"/>
      <c r="BF940" s="161"/>
      <c r="BG940" s="161"/>
      <c r="BH940" s="161"/>
      <c r="BI940" s="161"/>
      <c r="BJ940" s="161"/>
      <c r="BK940" s="161"/>
      <c r="BL940" s="161"/>
      <c r="BM940" s="161"/>
      <c r="BN940" s="161"/>
      <c r="BO940" s="161"/>
      <c r="BP940" s="161"/>
      <c r="BQ940" s="161"/>
      <c r="BR940" s="161"/>
      <c r="BS940" s="161"/>
      <c r="BT940" s="161"/>
      <c r="BU940" s="161"/>
      <c r="BV940" s="161"/>
      <c r="BW940" s="161"/>
      <c r="BX940" s="161"/>
      <c r="BY940" s="161"/>
      <c r="BZ940" s="161"/>
      <c r="CA940" s="161"/>
      <c r="CB940" s="161"/>
      <c r="CC940" s="161"/>
      <c r="CD940" s="161"/>
      <c r="CE940" s="161"/>
      <c r="CF940" s="161"/>
      <c r="CG940" s="161"/>
      <c r="CH940" s="161"/>
      <c r="CI940" s="161"/>
      <c r="CJ940" s="161"/>
      <c r="CK940" s="161"/>
      <c r="CL940" s="161"/>
      <c r="CM940" s="161"/>
      <c r="CN940" s="161"/>
      <c r="CO940" s="161"/>
      <c r="CP940" s="161"/>
    </row>
    <row r="941" spans="15:94" x14ac:dyDescent="0.3">
      <c r="P941" s="161"/>
      <c r="Q941" s="161"/>
      <c r="R941" s="161"/>
      <c r="S941" s="161"/>
      <c r="T941" s="161"/>
      <c r="U941" s="161"/>
      <c r="V941" s="161"/>
      <c r="W941" s="161"/>
      <c r="X941" s="161"/>
      <c r="Y941" s="161"/>
      <c r="Z941" s="161"/>
      <c r="AA941" s="161"/>
      <c r="AB941" s="161"/>
      <c r="AC941" s="161"/>
      <c r="AD941" s="161"/>
      <c r="AE941" s="161"/>
      <c r="AF941" s="161"/>
      <c r="AG941" s="161"/>
      <c r="AH941" s="161"/>
      <c r="AI941" s="161"/>
      <c r="AJ941" s="161"/>
      <c r="AK941" s="161"/>
      <c r="AL941" s="161"/>
      <c r="AM941" s="161"/>
      <c r="AN941" s="161"/>
      <c r="AO941" s="161"/>
      <c r="AP941" s="161"/>
      <c r="AQ941" s="161"/>
      <c r="AR941" s="161"/>
      <c r="AS941" s="161"/>
      <c r="AT941" s="161"/>
      <c r="AU941" s="161"/>
      <c r="AV941" s="161"/>
      <c r="AW941" s="161"/>
      <c r="AX941" s="161"/>
      <c r="AY941" s="161"/>
      <c r="AZ941" s="161"/>
      <c r="BA941" s="161"/>
      <c r="BB941" s="161"/>
      <c r="BC941" s="161"/>
      <c r="BD941" s="161"/>
      <c r="BE941" s="161"/>
      <c r="BF941" s="161"/>
      <c r="BG941" s="161"/>
      <c r="BH941" s="161"/>
      <c r="BI941" s="161"/>
      <c r="BJ941" s="161"/>
      <c r="BK941" s="161"/>
      <c r="BL941" s="161"/>
      <c r="BM941" s="161"/>
      <c r="BN941" s="161"/>
      <c r="BO941" s="161"/>
      <c r="BP941" s="161"/>
      <c r="BQ941" s="161"/>
      <c r="BR941" s="161"/>
      <c r="BS941" s="161"/>
      <c r="BT941" s="161"/>
      <c r="BU941" s="161"/>
      <c r="BV941" s="161"/>
      <c r="BW941" s="161"/>
      <c r="BX941" s="161"/>
      <c r="BY941" s="161"/>
      <c r="BZ941" s="161"/>
      <c r="CA941" s="161"/>
      <c r="CB941" s="161"/>
      <c r="CC941" s="161"/>
      <c r="CD941" s="161"/>
      <c r="CE941" s="161"/>
      <c r="CF941" s="161"/>
      <c r="CG941" s="161"/>
      <c r="CH941" s="161"/>
      <c r="CI941" s="161"/>
      <c r="CJ941" s="161"/>
      <c r="CK941" s="161"/>
      <c r="CL941" s="161"/>
      <c r="CM941" s="161"/>
      <c r="CN941" s="161"/>
      <c r="CO941" s="161"/>
      <c r="CP941" s="161"/>
    </row>
    <row r="942" spans="15:94" x14ac:dyDescent="0.3">
      <c r="P942" s="161"/>
      <c r="Q942" s="161"/>
      <c r="R942" s="161"/>
      <c r="S942" s="161"/>
      <c r="T942" s="161"/>
      <c r="U942" s="161"/>
      <c r="V942" s="161"/>
      <c r="W942" s="161"/>
      <c r="X942" s="161"/>
      <c r="Y942" s="161"/>
      <c r="Z942" s="161"/>
      <c r="AA942" s="161"/>
      <c r="AB942" s="161"/>
      <c r="AC942" s="161"/>
      <c r="AD942" s="161"/>
      <c r="AE942" s="161"/>
      <c r="AF942" s="161"/>
      <c r="AG942" s="161"/>
      <c r="AH942" s="161"/>
      <c r="AI942" s="161"/>
      <c r="AJ942" s="161"/>
      <c r="AK942" s="161"/>
      <c r="AL942" s="161"/>
      <c r="AM942" s="161"/>
      <c r="AN942" s="161"/>
      <c r="AO942" s="161"/>
      <c r="AP942" s="161"/>
      <c r="AQ942" s="161"/>
      <c r="AR942" s="161"/>
      <c r="AS942" s="161"/>
      <c r="AT942" s="161"/>
      <c r="AU942" s="161"/>
      <c r="AV942" s="161"/>
      <c r="AW942" s="161"/>
      <c r="AX942" s="161"/>
      <c r="AY942" s="161"/>
      <c r="AZ942" s="161"/>
      <c r="BA942" s="161"/>
      <c r="BB942" s="161"/>
      <c r="BC942" s="161"/>
      <c r="BD942" s="161"/>
      <c r="BE942" s="161"/>
      <c r="BF942" s="161"/>
      <c r="BG942" s="161"/>
      <c r="BH942" s="161"/>
      <c r="BI942" s="161"/>
      <c r="BJ942" s="161"/>
      <c r="BK942" s="161"/>
      <c r="BL942" s="161"/>
      <c r="BM942" s="161"/>
      <c r="BN942" s="161"/>
      <c r="BO942" s="161"/>
      <c r="BP942" s="161"/>
      <c r="BQ942" s="161"/>
      <c r="BR942" s="161"/>
      <c r="BS942" s="161"/>
      <c r="BT942" s="161"/>
      <c r="BU942" s="161"/>
      <c r="BV942" s="161"/>
      <c r="BW942" s="161"/>
      <c r="BX942" s="161"/>
      <c r="BY942" s="161"/>
      <c r="BZ942" s="161"/>
      <c r="CA942" s="161"/>
      <c r="CB942" s="161"/>
      <c r="CC942" s="161"/>
      <c r="CD942" s="161"/>
      <c r="CE942" s="161"/>
      <c r="CF942" s="161"/>
      <c r="CG942" s="161"/>
      <c r="CH942" s="161"/>
      <c r="CI942" s="161"/>
      <c r="CJ942" s="161"/>
      <c r="CK942" s="161"/>
      <c r="CL942" s="161"/>
      <c r="CM942" s="161"/>
      <c r="CN942" s="161"/>
      <c r="CO942" s="161"/>
      <c r="CP942" s="161"/>
    </row>
    <row r="943" spans="15:94" x14ac:dyDescent="0.3">
      <c r="O943" s="2" t="str">
        <f>Lists!$B$9</f>
        <v>Option 5</v>
      </c>
      <c r="P943" s="161">
        <f>(((SUMIF($E$224:$E$427,$O943,P$224:P$427)*(1+Benefits_Upper)))*'Discount Factors'!P$11)-P$923</f>
        <v>0</v>
      </c>
      <c r="Q943" s="161">
        <f>(((SUMIF($E$224:$E$427,$O943,Q$224:Q$427)*(1+Benefits_Upper)))*'Discount Factors'!Q$11)-Q$923</f>
        <v>0</v>
      </c>
      <c r="R943" s="161">
        <f>(((SUMIF($E$224:$E$427,$O943,R$224:R$427)*(1+Benefits_Upper)))*'Discount Factors'!R$11)-R$923</f>
        <v>0</v>
      </c>
      <c r="S943" s="161">
        <f>(((SUMIF($E$224:$E$427,$O943,S$224:S$427)*(1+Benefits_Upper)))*'Discount Factors'!S$11)-S$923</f>
        <v>0</v>
      </c>
      <c r="T943" s="161">
        <f>(((SUMIF($E$224:$E$427,$O943,T$224:T$427)*(1+Benefits_Upper)))*'Discount Factors'!T$11)-T$923</f>
        <v>0</v>
      </c>
      <c r="U943" s="161">
        <f>(((SUMIF($E$224:$E$427,$O943,U$224:U$427)*(1+Benefits_Upper)))*'Discount Factors'!U$11)-U$923</f>
        <v>0</v>
      </c>
      <c r="V943" s="161">
        <f>(((SUMIF($E$224:$E$427,$O943,V$224:V$427)*(1+Benefits_Upper)))*'Discount Factors'!V$11)-V$923</f>
        <v>0</v>
      </c>
      <c r="W943" s="161">
        <f>(((SUMIF($E$224:$E$427,$O943,W$224:W$427)*(1+Benefits_Upper)))*'Discount Factors'!W$11)-W$923</f>
        <v>0</v>
      </c>
      <c r="X943" s="161">
        <f>(((SUMIF($E$224:$E$427,$O943,X$224:X$427)*(1+Benefits_Upper)))*'Discount Factors'!X$11)-X$923</f>
        <v>0</v>
      </c>
      <c r="Y943" s="161">
        <f>(((SUMIF($E$224:$E$427,$O943,Y$224:Y$427)*(1+Benefits_Upper)))*'Discount Factors'!Y$11)-Y$923</f>
        <v>0</v>
      </c>
      <c r="Z943" s="161">
        <f>(((SUMIF($E$224:$E$427,$O943,Z$224:Z$427)*(1+Benefits_Upper)))*'Discount Factors'!Z$11)-Z$923</f>
        <v>0</v>
      </c>
      <c r="AA943" s="161">
        <f>(((SUMIF($E$224:$E$427,$O943,AA$224:AA$427)*(1+Benefits_Upper)))*'Discount Factors'!AA$11)-AA$923</f>
        <v>0</v>
      </c>
      <c r="AB943" s="161">
        <f>(((SUMIF($E$224:$E$427,$O943,AB$224:AB$427)*(1+Benefits_Upper)))*'Discount Factors'!AB$11)-AB$923</f>
        <v>0</v>
      </c>
      <c r="AC943" s="161">
        <f>(((SUMIF($E$224:$E$427,$O943,AC$224:AC$427)*(1+Benefits_Upper)))*'Discount Factors'!AC$11)-AC$923</f>
        <v>0</v>
      </c>
      <c r="AD943" s="161">
        <f>(((SUMIF($E$224:$E$427,$O943,AD$224:AD$427)*(1+Benefits_Upper)))*'Discount Factors'!AD$11)-AD$923</f>
        <v>0</v>
      </c>
      <c r="AE943" s="161">
        <f>(((SUMIF($E$224:$E$427,$O943,AE$224:AE$427)*(1+Benefits_Upper)))*'Discount Factors'!AE$11)-AE$923</f>
        <v>0</v>
      </c>
      <c r="AF943" s="161">
        <f>(((SUMIF($E$224:$E$427,$O943,AF$224:AF$427)*(1+Benefits_Upper)))*'Discount Factors'!AF$11)-AF$923</f>
        <v>0</v>
      </c>
      <c r="AG943" s="161">
        <f>(((SUMIF($E$224:$E$427,$O943,AG$224:AG$427)*(1+Benefits_Upper)))*'Discount Factors'!AG$11)-AG$923</f>
        <v>0</v>
      </c>
      <c r="AH943" s="161">
        <f>(((SUMIF($E$224:$E$427,$O943,AH$224:AH$427)*(1+Benefits_Upper)))*'Discount Factors'!AH$11)-AH$923</f>
        <v>0</v>
      </c>
      <c r="AI943" s="161">
        <f>(((SUMIF($E$224:$E$427,$O943,AI$224:AI$427)*(1+Benefits_Upper)))*'Discount Factors'!AI$11)-AI$923</f>
        <v>0</v>
      </c>
      <c r="AJ943" s="161">
        <f>(((SUMIF($E$224:$E$427,$O943,AJ$224:AJ$427)*(1+Benefits_Upper)))*'Discount Factors'!AJ$11)-AJ$923</f>
        <v>0</v>
      </c>
      <c r="AK943" s="161">
        <f>(((SUMIF($E$224:$E$427,$O943,AK$224:AK$427)*(1+Benefits_Upper)))*'Discount Factors'!AK$11)-AK$923</f>
        <v>0</v>
      </c>
      <c r="AL943" s="161">
        <f>(((SUMIF($E$224:$E$427,$O943,AL$224:AL$427)*(1+Benefits_Upper)))*'Discount Factors'!AL$11)-AL$923</f>
        <v>0</v>
      </c>
      <c r="AM943" s="161">
        <f>(((SUMIF($E$224:$E$427,$O943,AM$224:AM$427)*(1+Benefits_Upper)))*'Discount Factors'!AM$11)-AM$923</f>
        <v>0</v>
      </c>
      <c r="AN943" s="161">
        <f>(((SUMIF($E$224:$E$427,$O943,AN$224:AN$427)*(1+Benefits_Upper)))*'Discount Factors'!AN$11)-AN$923</f>
        <v>0</v>
      </c>
      <c r="AO943" s="161">
        <f>(((SUMIF($E$224:$E$427,$O943,AO$224:AO$427)*(1+Benefits_Upper)))*'Discount Factors'!AO$11)-AO$923</f>
        <v>0</v>
      </c>
      <c r="AP943" s="161">
        <f>(((SUMIF($E$224:$E$427,$O943,AP$224:AP$427)*(1+Benefits_Upper)))*'Discount Factors'!AP$11)-AP$923</f>
        <v>0</v>
      </c>
      <c r="AQ943" s="161">
        <f>(((SUMIF($E$224:$E$427,$O943,AQ$224:AQ$427)*(1+Benefits_Upper)))*'Discount Factors'!AQ$11)-AQ$923</f>
        <v>0</v>
      </c>
      <c r="AR943" s="161">
        <f>(((SUMIF($E$224:$E$427,$O943,AR$224:AR$427)*(1+Benefits_Upper)))*'Discount Factors'!AR$11)-AR$923</f>
        <v>0</v>
      </c>
      <c r="AS943" s="161">
        <f>(((SUMIF($E$224:$E$427,$O943,AS$224:AS$427)*(1+Benefits_Upper)))*'Discount Factors'!AS$11)-AS$923</f>
        <v>0</v>
      </c>
      <c r="AT943" s="161">
        <f>(((SUMIF($E$224:$E$427,$O943,AT$224:AT$427)*(1+Benefits_Upper)))*'Discount Factors'!AT$11)-AT$923</f>
        <v>0</v>
      </c>
      <c r="AU943" s="161">
        <f>(((SUMIF($E$224:$E$427,$O943,AU$224:AU$427)*(1+Benefits_Upper)))*'Discount Factors'!AU$11)-AU$923</f>
        <v>0</v>
      </c>
      <c r="AV943" s="161">
        <f>(((SUMIF($E$224:$E$427,$O943,AV$224:AV$427)*(1+Benefits_Upper)))*'Discount Factors'!AV$11)-AV$923</f>
        <v>0</v>
      </c>
      <c r="AW943" s="161">
        <f>(((SUMIF($E$224:$E$427,$O943,AW$224:AW$427)*(1+Benefits_Upper)))*'Discount Factors'!AW$11)-AW$923</f>
        <v>0</v>
      </c>
      <c r="AX943" s="161">
        <f>(((SUMIF($E$224:$E$427,$O943,AX$224:AX$427)*(1+Benefits_Upper)))*'Discount Factors'!AX$11)-AX$923</f>
        <v>0</v>
      </c>
      <c r="AY943" s="161">
        <f>(((SUMIF($E$224:$E$427,$O943,AY$224:AY$427)*(1+Benefits_Upper)))*'Discount Factors'!AY$11)-AY$923</f>
        <v>0</v>
      </c>
      <c r="AZ943" s="161">
        <f>(((SUMIF($E$224:$E$427,$O943,AZ$224:AZ$427)*(1+Benefits_Upper)))*'Discount Factors'!AZ$11)-AZ$923</f>
        <v>0</v>
      </c>
      <c r="BA943" s="161">
        <f>(((SUMIF($E$224:$E$427,$O943,BA$224:BA$427)*(1+Benefits_Upper)))*'Discount Factors'!BA$11)-BA$923</f>
        <v>0</v>
      </c>
      <c r="BB943" s="161">
        <f>(((SUMIF($E$224:$E$427,$O943,BB$224:BB$427)*(1+Benefits_Upper)))*'Discount Factors'!BB$11)-BB$923</f>
        <v>0</v>
      </c>
      <c r="BC943" s="161">
        <f>(((SUMIF($E$224:$E$427,$O943,BC$224:BC$427)*(1+Benefits_Upper)))*'Discount Factors'!BC$11)-BC$923</f>
        <v>0</v>
      </c>
      <c r="BD943" s="161">
        <f>(((SUMIF($E$224:$E$427,$O943,BD$224:BD$427)*(1+Benefits_Upper)))*'Discount Factors'!BD$11)-BD$923</f>
        <v>0</v>
      </c>
      <c r="BE943" s="161">
        <f>(((SUMIF($E$224:$E$427,$O943,BE$224:BE$427)*(1+Benefits_Upper)))*'Discount Factors'!BE$11)-BE$923</f>
        <v>0</v>
      </c>
      <c r="BF943" s="161">
        <f>(((SUMIF($E$224:$E$427,$O943,BF$224:BF$427)*(1+Benefits_Upper)))*'Discount Factors'!BF$11)-BF$923</f>
        <v>0</v>
      </c>
      <c r="BG943" s="161">
        <f>(((SUMIF($E$224:$E$427,$O943,BG$224:BG$427)*(1+Benefits_Upper)))*'Discount Factors'!BG$11)-BG$923</f>
        <v>0</v>
      </c>
      <c r="BH943" s="161">
        <f>(((SUMIF($E$224:$E$427,$O943,BH$224:BH$427)*(1+Benefits_Upper)))*'Discount Factors'!BH$11)-BH$923</f>
        <v>0</v>
      </c>
      <c r="BI943" s="161">
        <f>(((SUMIF($E$224:$E$427,$O943,BI$224:BI$427)*(1+Benefits_Upper)))*'Discount Factors'!BI$11)-BI$923</f>
        <v>0</v>
      </c>
      <c r="BJ943" s="161">
        <f>(((SUMIF($E$224:$E$427,$O943,BJ$224:BJ$427)*(1+Benefits_Upper)))*'Discount Factors'!BJ$11)-BJ$923</f>
        <v>0</v>
      </c>
      <c r="BK943" s="161">
        <f>(((SUMIF($E$224:$E$427,$O943,BK$224:BK$427)*(1+Benefits_Upper)))*'Discount Factors'!BK$11)-BK$923</f>
        <v>0</v>
      </c>
      <c r="BL943" s="161">
        <f>(((SUMIF($E$224:$E$427,$O943,BL$224:BL$427)*(1+Benefits_Upper)))*'Discount Factors'!BL$11)-BL$923</f>
        <v>0</v>
      </c>
      <c r="BM943" s="161">
        <f>(((SUMIF($E$224:$E$427,$O943,BM$224:BM$427)*(1+Benefits_Upper)))*'Discount Factors'!BM$11)-BM$923</f>
        <v>0</v>
      </c>
      <c r="BN943" s="161">
        <f>(((SUMIF($E$224:$E$427,$O943,BN$224:BN$427)*(1+Benefits_Upper)))*'Discount Factors'!BN$11)-BN$923</f>
        <v>0</v>
      </c>
      <c r="BO943" s="161">
        <f>(((SUMIF($E$224:$E$427,$O943,BO$224:BO$427)*(1+Benefits_Upper)))*'Discount Factors'!BO$11)-BO$923</f>
        <v>0</v>
      </c>
      <c r="BP943" s="161">
        <f>(((SUMIF($E$224:$E$427,$O943,BP$224:BP$427)*(1+Benefits_Upper)))*'Discount Factors'!BP$11)-BP$923</f>
        <v>0</v>
      </c>
      <c r="BQ943" s="161">
        <f>(((SUMIF($E$224:$E$427,$O943,BQ$224:BQ$427)*(1+Benefits_Upper)))*'Discount Factors'!BQ$11)-BQ$923</f>
        <v>0</v>
      </c>
      <c r="BR943" s="161">
        <f>(((SUMIF($E$224:$E$427,$O943,BR$224:BR$427)*(1+Benefits_Upper)))*'Discount Factors'!BR$11)-BR$923</f>
        <v>0</v>
      </c>
      <c r="BS943" s="161">
        <f>(((SUMIF($E$224:$E$427,$O943,BS$224:BS$427)*(1+Benefits_Upper)))*'Discount Factors'!BS$11)-BS$923</f>
        <v>0</v>
      </c>
      <c r="BT943" s="161">
        <f>(((SUMIF($E$224:$E$427,$O943,BT$224:BT$427)*(1+Benefits_Upper)))*'Discount Factors'!BT$11)-BT$923</f>
        <v>0</v>
      </c>
      <c r="BU943" s="161">
        <f>(((SUMIF($E$224:$E$427,$O943,BU$224:BU$427)*(1+Benefits_Upper)))*'Discount Factors'!BU$11)-BU$923</f>
        <v>0</v>
      </c>
      <c r="BV943" s="161">
        <f>(((SUMIF($E$224:$E$427,$O943,BV$224:BV$427)*(1+Benefits_Upper)))*'Discount Factors'!BV$11)-BV$923</f>
        <v>0</v>
      </c>
      <c r="BW943" s="161">
        <f>(((SUMIF($E$224:$E$427,$O943,BW$224:BW$427)*(1+Benefits_Upper)))*'Discount Factors'!BW$11)-BW$923</f>
        <v>0</v>
      </c>
      <c r="BX943" s="161">
        <f>(((SUMIF($E$224:$E$427,$O943,BX$224:BX$427)*(1+Benefits_Upper)))*'Discount Factors'!BX$11)-BX$923</f>
        <v>0</v>
      </c>
      <c r="BY943" s="161">
        <f>(((SUMIF($E$224:$E$427,$O943,BY$224:BY$427)*(1+Benefits_Upper)))*'Discount Factors'!BY$11)-BY$923</f>
        <v>0</v>
      </c>
      <c r="BZ943" s="161">
        <f>(((SUMIF($E$224:$E$427,$O943,BZ$224:BZ$427)*(1+Benefits_Upper)))*'Discount Factors'!BZ$11)-BZ$923</f>
        <v>0</v>
      </c>
      <c r="CA943" s="161">
        <f>(((SUMIF($E$224:$E$427,$O943,CA$224:CA$427)*(1+Benefits_Upper)))*'Discount Factors'!CA$11)-CA$923</f>
        <v>0</v>
      </c>
      <c r="CB943" s="161">
        <f>(((SUMIF($E$224:$E$427,$O943,CB$224:CB$427)*(1+Benefits_Upper)))*'Discount Factors'!CB$11)-CB$923</f>
        <v>0</v>
      </c>
      <c r="CC943" s="161">
        <f>(((SUMIF($E$224:$E$427,$O943,CC$224:CC$427)*(1+Benefits_Upper)))*'Discount Factors'!CC$11)-CC$923</f>
        <v>0</v>
      </c>
      <c r="CD943" s="161">
        <f>(((SUMIF($E$224:$E$427,$O943,CD$224:CD$427)*(1+Benefits_Upper)))*'Discount Factors'!CD$11)-CD$923</f>
        <v>0</v>
      </c>
      <c r="CE943" s="161">
        <f>(((SUMIF($E$224:$E$427,$O943,CE$224:CE$427)*(1+Benefits_Upper)))*'Discount Factors'!CE$11)-CE$923</f>
        <v>0</v>
      </c>
      <c r="CF943" s="161">
        <f>(((SUMIF($E$224:$E$427,$O943,CF$224:CF$427)*(1+Benefits_Upper)))*'Discount Factors'!CF$11)-CF$923</f>
        <v>0</v>
      </c>
      <c r="CG943" s="161">
        <f>(((SUMIF($E$224:$E$427,$O943,CG$224:CG$427)*(1+Benefits_Upper)))*'Discount Factors'!CG$11)-CG$923</f>
        <v>0</v>
      </c>
      <c r="CH943" s="161">
        <f>(((SUMIF($E$224:$E$427,$O943,CH$224:CH$427)*(1+Benefits_Upper)))*'Discount Factors'!CH$11)-CH$923</f>
        <v>0</v>
      </c>
      <c r="CI943" s="161">
        <f>(((SUMIF($E$224:$E$427,$O943,CI$224:CI$427)*(1+Benefits_Upper)))*'Discount Factors'!CI$11)-CI$923</f>
        <v>0</v>
      </c>
      <c r="CJ943" s="161">
        <f>(((SUMIF($E$224:$E$427,$O943,CJ$224:CJ$427)*(1+Benefits_Upper)))*'Discount Factors'!CJ$11)-CJ$923</f>
        <v>0</v>
      </c>
      <c r="CK943" s="161">
        <f>(((SUMIF($E$224:$E$427,$O943,CK$224:CK$427)*(1+Benefits_Upper)))*'Discount Factors'!CK$11)-CK$923</f>
        <v>0</v>
      </c>
      <c r="CL943" s="161">
        <f>(((SUMIF($E$224:$E$427,$O943,CL$224:CL$427)*(1+Benefits_Upper)))*'Discount Factors'!CL$11)-CL$923</f>
        <v>0</v>
      </c>
      <c r="CM943" s="161">
        <f>(((SUMIF($E$224:$E$427,$O943,CM$224:CM$427)*(1+Benefits_Upper)))*'Discount Factors'!CM$11)-CM$923</f>
        <v>0</v>
      </c>
      <c r="CN943" s="161">
        <f>(((SUMIF($E$224:$E$427,$O943,CN$224:CN$427)*(1+Benefits_Upper)))*'Discount Factors'!CN$11)-CN$923</f>
        <v>0</v>
      </c>
      <c r="CO943" s="161">
        <f>(((SUMIF($E$224:$E$427,$O943,CO$224:CO$427)*(1+Benefits_Upper)))*'Discount Factors'!CO$11)-CO$923</f>
        <v>0</v>
      </c>
      <c r="CP943" s="161">
        <f>(((SUMIF($E$224:$E$427,$O943,CP$224:CP$427)*(1+Benefits_Upper)))*'Discount Factors'!CP$11)-CP$923</f>
        <v>0</v>
      </c>
    </row>
    <row r="944" spans="15:94" x14ac:dyDescent="0.3">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1"/>
      <c r="AL944" s="161"/>
      <c r="AM944" s="161"/>
      <c r="AN944" s="161"/>
      <c r="AO944" s="161"/>
      <c r="AP944" s="161"/>
      <c r="AQ944" s="161"/>
      <c r="AR944" s="161"/>
      <c r="AS944" s="161"/>
      <c r="AT944" s="161"/>
      <c r="AU944" s="161"/>
      <c r="AV944" s="161"/>
      <c r="AW944" s="161"/>
      <c r="AX944" s="161"/>
      <c r="AY944" s="161"/>
      <c r="AZ944" s="161"/>
      <c r="BA944" s="161"/>
      <c r="BB944" s="161"/>
      <c r="BC944" s="161"/>
      <c r="BD944" s="161"/>
      <c r="BE944" s="161"/>
      <c r="BF944" s="161"/>
      <c r="BG944" s="161"/>
      <c r="BH944" s="161"/>
      <c r="BI944" s="161"/>
      <c r="BJ944" s="161"/>
      <c r="BK944" s="161"/>
      <c r="BL944" s="161"/>
      <c r="BM944" s="161"/>
      <c r="BN944" s="161"/>
      <c r="BO944" s="161"/>
      <c r="BP944" s="161"/>
      <c r="BQ944" s="161"/>
      <c r="BR944" s="161"/>
      <c r="BS944" s="161"/>
      <c r="BT944" s="161"/>
      <c r="BU944" s="161"/>
      <c r="BV944" s="161"/>
      <c r="BW944" s="161"/>
      <c r="BX944" s="161"/>
      <c r="BY944" s="161"/>
      <c r="BZ944" s="161"/>
      <c r="CA944" s="161"/>
      <c r="CB944" s="161"/>
      <c r="CC944" s="161"/>
      <c r="CD944" s="161"/>
      <c r="CE944" s="161"/>
      <c r="CF944" s="161"/>
      <c r="CG944" s="161"/>
      <c r="CH944" s="161"/>
      <c r="CI944" s="161"/>
      <c r="CJ944" s="161"/>
      <c r="CK944" s="161"/>
      <c r="CL944" s="161"/>
      <c r="CM944" s="161"/>
      <c r="CN944" s="161"/>
      <c r="CO944" s="161"/>
      <c r="CP944" s="161"/>
    </row>
    <row r="945" spans="15:94" x14ac:dyDescent="0.3">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1"/>
      <c r="AL945" s="161"/>
      <c r="AM945" s="161"/>
      <c r="AN945" s="161"/>
      <c r="AO945" s="161"/>
      <c r="AP945" s="161"/>
      <c r="AQ945" s="161"/>
      <c r="AR945" s="161"/>
      <c r="AS945" s="161"/>
      <c r="AT945" s="161"/>
      <c r="AU945" s="161"/>
      <c r="AV945" s="161"/>
      <c r="AW945" s="161"/>
      <c r="AX945" s="161"/>
      <c r="AY945" s="161"/>
      <c r="AZ945" s="161"/>
      <c r="BA945" s="161"/>
      <c r="BB945" s="161"/>
      <c r="BC945" s="161"/>
      <c r="BD945" s="161"/>
      <c r="BE945" s="161"/>
      <c r="BF945" s="161"/>
      <c r="BG945" s="161"/>
      <c r="BH945" s="161"/>
      <c r="BI945" s="161"/>
      <c r="BJ945" s="161"/>
      <c r="BK945" s="161"/>
      <c r="BL945" s="161"/>
      <c r="BM945" s="161"/>
      <c r="BN945" s="161"/>
      <c r="BO945" s="161"/>
      <c r="BP945" s="161"/>
      <c r="BQ945" s="161"/>
      <c r="BR945" s="161"/>
      <c r="BS945" s="161"/>
      <c r="BT945" s="161"/>
      <c r="BU945" s="161"/>
      <c r="BV945" s="161"/>
      <c r="BW945" s="161"/>
      <c r="BX945" s="161"/>
      <c r="BY945" s="161"/>
      <c r="BZ945" s="161"/>
      <c r="CA945" s="161"/>
      <c r="CB945" s="161"/>
      <c r="CC945" s="161"/>
      <c r="CD945" s="161"/>
      <c r="CE945" s="161"/>
      <c r="CF945" s="161"/>
      <c r="CG945" s="161"/>
      <c r="CH945" s="161"/>
      <c r="CI945" s="161"/>
      <c r="CJ945" s="161"/>
      <c r="CK945" s="161"/>
      <c r="CL945" s="161"/>
      <c r="CM945" s="161"/>
      <c r="CN945" s="161"/>
      <c r="CO945" s="161"/>
      <c r="CP945" s="161"/>
    </row>
    <row r="946" spans="15:94" x14ac:dyDescent="0.3">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1"/>
      <c r="AL946" s="161"/>
      <c r="AM946" s="161"/>
      <c r="AN946" s="161"/>
      <c r="AO946" s="161"/>
      <c r="AP946" s="161"/>
      <c r="AQ946" s="161"/>
      <c r="AR946" s="161"/>
      <c r="AS946" s="161"/>
      <c r="AT946" s="161"/>
      <c r="AU946" s="161"/>
      <c r="AV946" s="161"/>
      <c r="AW946" s="161"/>
      <c r="AX946" s="161"/>
      <c r="AY946" s="161"/>
      <c r="AZ946" s="161"/>
      <c r="BA946" s="161"/>
      <c r="BB946" s="161"/>
      <c r="BC946" s="161"/>
      <c r="BD946" s="161"/>
      <c r="BE946" s="161"/>
      <c r="BF946" s="161"/>
      <c r="BG946" s="161"/>
      <c r="BH946" s="161"/>
      <c r="BI946" s="161"/>
      <c r="BJ946" s="161"/>
      <c r="BK946" s="161"/>
      <c r="BL946" s="161"/>
      <c r="BM946" s="161"/>
      <c r="BN946" s="161"/>
      <c r="BO946" s="161"/>
      <c r="BP946" s="161"/>
      <c r="BQ946" s="161"/>
      <c r="BR946" s="161"/>
      <c r="BS946" s="161"/>
      <c r="BT946" s="161"/>
      <c r="BU946" s="161"/>
      <c r="BV946" s="161"/>
      <c r="BW946" s="161"/>
      <c r="BX946" s="161"/>
      <c r="BY946" s="161"/>
      <c r="BZ946" s="161"/>
      <c r="CA946" s="161"/>
      <c r="CB946" s="161"/>
      <c r="CC946" s="161"/>
      <c r="CD946" s="161"/>
      <c r="CE946" s="161"/>
      <c r="CF946" s="161"/>
      <c r="CG946" s="161"/>
      <c r="CH946" s="161"/>
      <c r="CI946" s="161"/>
      <c r="CJ946" s="161"/>
      <c r="CK946" s="161"/>
      <c r="CL946" s="161"/>
      <c r="CM946" s="161"/>
      <c r="CN946" s="161"/>
      <c r="CO946" s="161"/>
      <c r="CP946" s="161"/>
    </row>
    <row r="947" spans="15:94" x14ac:dyDescent="0.3">
      <c r="O947" s="2" t="str">
        <f>Lists!$B$10</f>
        <v>Option 6</v>
      </c>
      <c r="P947" s="161">
        <f>(((SUMIF($E$224:$E$427,$O947,P$224:P$427)*(1+Benefits_Upper)))*'Discount Factors'!P$11)-P$923</f>
        <v>0</v>
      </c>
      <c r="Q947" s="161">
        <f>(((SUMIF($E$224:$E$427,$O947,Q$224:Q$427)*(1+Benefits_Upper)))*'Discount Factors'!Q$11)-Q$923</f>
        <v>0</v>
      </c>
      <c r="R947" s="161">
        <f>(((SUMIF($E$224:$E$427,$O947,R$224:R$427)*(1+Benefits_Upper)))*'Discount Factors'!R$11)-R$923</f>
        <v>0</v>
      </c>
      <c r="S947" s="161">
        <f>(((SUMIF($E$224:$E$427,$O947,S$224:S$427)*(1+Benefits_Upper)))*'Discount Factors'!S$11)-S$923</f>
        <v>0</v>
      </c>
      <c r="T947" s="161">
        <f>(((SUMIF($E$224:$E$427,$O947,T$224:T$427)*(1+Benefits_Upper)))*'Discount Factors'!T$11)-T$923</f>
        <v>0</v>
      </c>
      <c r="U947" s="161">
        <f>(((SUMIF($E$224:$E$427,$O947,U$224:U$427)*(1+Benefits_Upper)))*'Discount Factors'!U$11)-U$923</f>
        <v>0</v>
      </c>
      <c r="V947" s="161">
        <f>(((SUMIF($E$224:$E$427,$O947,V$224:V$427)*(1+Benefits_Upper)))*'Discount Factors'!V$11)-V$923</f>
        <v>0</v>
      </c>
      <c r="W947" s="161">
        <f>(((SUMIF($E$224:$E$427,$O947,W$224:W$427)*(1+Benefits_Upper)))*'Discount Factors'!W$11)-W$923</f>
        <v>0</v>
      </c>
      <c r="X947" s="161">
        <f>(((SUMIF($E$224:$E$427,$O947,X$224:X$427)*(1+Benefits_Upper)))*'Discount Factors'!X$11)-X$923</f>
        <v>0</v>
      </c>
      <c r="Y947" s="161">
        <f>(((SUMIF($E$224:$E$427,$O947,Y$224:Y$427)*(1+Benefits_Upper)))*'Discount Factors'!Y$11)-Y$923</f>
        <v>0</v>
      </c>
      <c r="Z947" s="161">
        <f>(((SUMIF($E$224:$E$427,$O947,Z$224:Z$427)*(1+Benefits_Upper)))*'Discount Factors'!Z$11)-Z$923</f>
        <v>0</v>
      </c>
      <c r="AA947" s="161">
        <f>(((SUMIF($E$224:$E$427,$O947,AA$224:AA$427)*(1+Benefits_Upper)))*'Discount Factors'!AA$11)-AA$923</f>
        <v>0</v>
      </c>
      <c r="AB947" s="161">
        <f>(((SUMIF($E$224:$E$427,$O947,AB$224:AB$427)*(1+Benefits_Upper)))*'Discount Factors'!AB$11)-AB$923</f>
        <v>0</v>
      </c>
      <c r="AC947" s="161">
        <f>(((SUMIF($E$224:$E$427,$O947,AC$224:AC$427)*(1+Benefits_Upper)))*'Discount Factors'!AC$11)-AC$923</f>
        <v>0</v>
      </c>
      <c r="AD947" s="161">
        <f>(((SUMIF($E$224:$E$427,$O947,AD$224:AD$427)*(1+Benefits_Upper)))*'Discount Factors'!AD$11)-AD$923</f>
        <v>0</v>
      </c>
      <c r="AE947" s="161">
        <f>(((SUMIF($E$224:$E$427,$O947,AE$224:AE$427)*(1+Benefits_Upper)))*'Discount Factors'!AE$11)-AE$923</f>
        <v>0</v>
      </c>
      <c r="AF947" s="161">
        <f>(((SUMIF($E$224:$E$427,$O947,AF$224:AF$427)*(1+Benefits_Upper)))*'Discount Factors'!AF$11)-AF$923</f>
        <v>0</v>
      </c>
      <c r="AG947" s="161">
        <f>(((SUMIF($E$224:$E$427,$O947,AG$224:AG$427)*(1+Benefits_Upper)))*'Discount Factors'!AG$11)-AG$923</f>
        <v>0</v>
      </c>
      <c r="AH947" s="161">
        <f>(((SUMIF($E$224:$E$427,$O947,AH$224:AH$427)*(1+Benefits_Upper)))*'Discount Factors'!AH$11)-AH$923</f>
        <v>0</v>
      </c>
      <c r="AI947" s="161">
        <f>(((SUMIF($E$224:$E$427,$O947,AI$224:AI$427)*(1+Benefits_Upper)))*'Discount Factors'!AI$11)-AI$923</f>
        <v>0</v>
      </c>
      <c r="AJ947" s="161">
        <f>(((SUMIF($E$224:$E$427,$O947,AJ$224:AJ$427)*(1+Benefits_Upper)))*'Discount Factors'!AJ$11)-AJ$923</f>
        <v>0</v>
      </c>
      <c r="AK947" s="161">
        <f>(((SUMIF($E$224:$E$427,$O947,AK$224:AK$427)*(1+Benefits_Upper)))*'Discount Factors'!AK$11)-AK$923</f>
        <v>0</v>
      </c>
      <c r="AL947" s="161">
        <f>(((SUMIF($E$224:$E$427,$O947,AL$224:AL$427)*(1+Benefits_Upper)))*'Discount Factors'!AL$11)-AL$923</f>
        <v>0</v>
      </c>
      <c r="AM947" s="161">
        <f>(((SUMIF($E$224:$E$427,$O947,AM$224:AM$427)*(1+Benefits_Upper)))*'Discount Factors'!AM$11)-AM$923</f>
        <v>0</v>
      </c>
      <c r="AN947" s="161">
        <f>(((SUMIF($E$224:$E$427,$O947,AN$224:AN$427)*(1+Benefits_Upper)))*'Discount Factors'!AN$11)-AN$923</f>
        <v>0</v>
      </c>
      <c r="AO947" s="161">
        <f>(((SUMIF($E$224:$E$427,$O947,AO$224:AO$427)*(1+Benefits_Upper)))*'Discount Factors'!AO$11)-AO$923</f>
        <v>0</v>
      </c>
      <c r="AP947" s="161">
        <f>(((SUMIF($E$224:$E$427,$O947,AP$224:AP$427)*(1+Benefits_Upper)))*'Discount Factors'!AP$11)-AP$923</f>
        <v>0</v>
      </c>
      <c r="AQ947" s="161">
        <f>(((SUMIF($E$224:$E$427,$O947,AQ$224:AQ$427)*(1+Benefits_Upper)))*'Discount Factors'!AQ$11)-AQ$923</f>
        <v>0</v>
      </c>
      <c r="AR947" s="161">
        <f>(((SUMIF($E$224:$E$427,$O947,AR$224:AR$427)*(1+Benefits_Upper)))*'Discount Factors'!AR$11)-AR$923</f>
        <v>0</v>
      </c>
      <c r="AS947" s="161">
        <f>(((SUMIF($E$224:$E$427,$O947,AS$224:AS$427)*(1+Benefits_Upper)))*'Discount Factors'!AS$11)-AS$923</f>
        <v>0</v>
      </c>
      <c r="AT947" s="161">
        <f>(((SUMIF($E$224:$E$427,$O947,AT$224:AT$427)*(1+Benefits_Upper)))*'Discount Factors'!AT$11)-AT$923</f>
        <v>0</v>
      </c>
      <c r="AU947" s="161">
        <f>(((SUMIF($E$224:$E$427,$O947,AU$224:AU$427)*(1+Benefits_Upper)))*'Discount Factors'!AU$11)-AU$923</f>
        <v>0</v>
      </c>
      <c r="AV947" s="161">
        <f>(((SUMIF($E$224:$E$427,$O947,AV$224:AV$427)*(1+Benefits_Upper)))*'Discount Factors'!AV$11)-AV$923</f>
        <v>0</v>
      </c>
      <c r="AW947" s="161">
        <f>(((SUMIF($E$224:$E$427,$O947,AW$224:AW$427)*(1+Benefits_Upper)))*'Discount Factors'!AW$11)-AW$923</f>
        <v>0</v>
      </c>
      <c r="AX947" s="161">
        <f>(((SUMIF($E$224:$E$427,$O947,AX$224:AX$427)*(1+Benefits_Upper)))*'Discount Factors'!AX$11)-AX$923</f>
        <v>0</v>
      </c>
      <c r="AY947" s="161">
        <f>(((SUMIF($E$224:$E$427,$O947,AY$224:AY$427)*(1+Benefits_Upper)))*'Discount Factors'!AY$11)-AY$923</f>
        <v>0</v>
      </c>
      <c r="AZ947" s="161">
        <f>(((SUMIF($E$224:$E$427,$O947,AZ$224:AZ$427)*(1+Benefits_Upper)))*'Discount Factors'!AZ$11)-AZ$923</f>
        <v>0</v>
      </c>
      <c r="BA947" s="161">
        <f>(((SUMIF($E$224:$E$427,$O947,BA$224:BA$427)*(1+Benefits_Upper)))*'Discount Factors'!BA$11)-BA$923</f>
        <v>0</v>
      </c>
      <c r="BB947" s="161">
        <f>(((SUMIF($E$224:$E$427,$O947,BB$224:BB$427)*(1+Benefits_Upper)))*'Discount Factors'!BB$11)-BB$923</f>
        <v>0</v>
      </c>
      <c r="BC947" s="161">
        <f>(((SUMIF($E$224:$E$427,$O947,BC$224:BC$427)*(1+Benefits_Upper)))*'Discount Factors'!BC$11)-BC$923</f>
        <v>0</v>
      </c>
      <c r="BD947" s="161">
        <f>(((SUMIF($E$224:$E$427,$O947,BD$224:BD$427)*(1+Benefits_Upper)))*'Discount Factors'!BD$11)-BD$923</f>
        <v>0</v>
      </c>
      <c r="BE947" s="161">
        <f>(((SUMIF($E$224:$E$427,$O947,BE$224:BE$427)*(1+Benefits_Upper)))*'Discount Factors'!BE$11)-BE$923</f>
        <v>0</v>
      </c>
      <c r="BF947" s="161">
        <f>(((SUMIF($E$224:$E$427,$O947,BF$224:BF$427)*(1+Benefits_Upper)))*'Discount Factors'!BF$11)-BF$923</f>
        <v>0</v>
      </c>
      <c r="BG947" s="161">
        <f>(((SUMIF($E$224:$E$427,$O947,BG$224:BG$427)*(1+Benefits_Upper)))*'Discount Factors'!BG$11)-BG$923</f>
        <v>0</v>
      </c>
      <c r="BH947" s="161">
        <f>(((SUMIF($E$224:$E$427,$O947,BH$224:BH$427)*(1+Benefits_Upper)))*'Discount Factors'!BH$11)-BH$923</f>
        <v>0</v>
      </c>
      <c r="BI947" s="161">
        <f>(((SUMIF($E$224:$E$427,$O947,BI$224:BI$427)*(1+Benefits_Upper)))*'Discount Factors'!BI$11)-BI$923</f>
        <v>0</v>
      </c>
      <c r="BJ947" s="161">
        <f>(((SUMIF($E$224:$E$427,$O947,BJ$224:BJ$427)*(1+Benefits_Upper)))*'Discount Factors'!BJ$11)-BJ$923</f>
        <v>0</v>
      </c>
      <c r="BK947" s="161">
        <f>(((SUMIF($E$224:$E$427,$O947,BK$224:BK$427)*(1+Benefits_Upper)))*'Discount Factors'!BK$11)-BK$923</f>
        <v>0</v>
      </c>
      <c r="BL947" s="161">
        <f>(((SUMIF($E$224:$E$427,$O947,BL$224:BL$427)*(1+Benefits_Upper)))*'Discount Factors'!BL$11)-BL$923</f>
        <v>0</v>
      </c>
      <c r="BM947" s="161">
        <f>(((SUMIF($E$224:$E$427,$O947,BM$224:BM$427)*(1+Benefits_Upper)))*'Discount Factors'!BM$11)-BM$923</f>
        <v>0</v>
      </c>
      <c r="BN947" s="161">
        <f>(((SUMIF($E$224:$E$427,$O947,BN$224:BN$427)*(1+Benefits_Upper)))*'Discount Factors'!BN$11)-BN$923</f>
        <v>0</v>
      </c>
      <c r="BO947" s="161">
        <f>(((SUMIF($E$224:$E$427,$O947,BO$224:BO$427)*(1+Benefits_Upper)))*'Discount Factors'!BO$11)-BO$923</f>
        <v>0</v>
      </c>
      <c r="BP947" s="161">
        <f>(((SUMIF($E$224:$E$427,$O947,BP$224:BP$427)*(1+Benefits_Upper)))*'Discount Factors'!BP$11)-BP$923</f>
        <v>0</v>
      </c>
      <c r="BQ947" s="161">
        <f>(((SUMIF($E$224:$E$427,$O947,BQ$224:BQ$427)*(1+Benefits_Upper)))*'Discount Factors'!BQ$11)-BQ$923</f>
        <v>0</v>
      </c>
      <c r="BR947" s="161">
        <f>(((SUMIF($E$224:$E$427,$O947,BR$224:BR$427)*(1+Benefits_Upper)))*'Discount Factors'!BR$11)-BR$923</f>
        <v>0</v>
      </c>
      <c r="BS947" s="161">
        <f>(((SUMIF($E$224:$E$427,$O947,BS$224:BS$427)*(1+Benefits_Upper)))*'Discount Factors'!BS$11)-BS$923</f>
        <v>0</v>
      </c>
      <c r="BT947" s="161">
        <f>(((SUMIF($E$224:$E$427,$O947,BT$224:BT$427)*(1+Benefits_Upper)))*'Discount Factors'!BT$11)-BT$923</f>
        <v>0</v>
      </c>
      <c r="BU947" s="161">
        <f>(((SUMIF($E$224:$E$427,$O947,BU$224:BU$427)*(1+Benefits_Upper)))*'Discount Factors'!BU$11)-BU$923</f>
        <v>0</v>
      </c>
      <c r="BV947" s="161">
        <f>(((SUMIF($E$224:$E$427,$O947,BV$224:BV$427)*(1+Benefits_Upper)))*'Discount Factors'!BV$11)-BV$923</f>
        <v>0</v>
      </c>
      <c r="BW947" s="161">
        <f>(((SUMIF($E$224:$E$427,$O947,BW$224:BW$427)*(1+Benefits_Upper)))*'Discount Factors'!BW$11)-BW$923</f>
        <v>0</v>
      </c>
      <c r="BX947" s="161">
        <f>(((SUMIF($E$224:$E$427,$O947,BX$224:BX$427)*(1+Benefits_Upper)))*'Discount Factors'!BX$11)-BX$923</f>
        <v>0</v>
      </c>
      <c r="BY947" s="161">
        <f>(((SUMIF($E$224:$E$427,$O947,BY$224:BY$427)*(1+Benefits_Upper)))*'Discount Factors'!BY$11)-BY$923</f>
        <v>0</v>
      </c>
      <c r="BZ947" s="161">
        <f>(((SUMIF($E$224:$E$427,$O947,BZ$224:BZ$427)*(1+Benefits_Upper)))*'Discount Factors'!BZ$11)-BZ$923</f>
        <v>0</v>
      </c>
      <c r="CA947" s="161">
        <f>(((SUMIF($E$224:$E$427,$O947,CA$224:CA$427)*(1+Benefits_Upper)))*'Discount Factors'!CA$11)-CA$923</f>
        <v>0</v>
      </c>
      <c r="CB947" s="161">
        <f>(((SUMIF($E$224:$E$427,$O947,CB$224:CB$427)*(1+Benefits_Upper)))*'Discount Factors'!CB$11)-CB$923</f>
        <v>0</v>
      </c>
      <c r="CC947" s="161">
        <f>(((SUMIF($E$224:$E$427,$O947,CC$224:CC$427)*(1+Benefits_Upper)))*'Discount Factors'!CC$11)-CC$923</f>
        <v>0</v>
      </c>
      <c r="CD947" s="161">
        <f>(((SUMIF($E$224:$E$427,$O947,CD$224:CD$427)*(1+Benefits_Upper)))*'Discount Factors'!CD$11)-CD$923</f>
        <v>0</v>
      </c>
      <c r="CE947" s="161">
        <f>(((SUMIF($E$224:$E$427,$O947,CE$224:CE$427)*(1+Benefits_Upper)))*'Discount Factors'!CE$11)-CE$923</f>
        <v>0</v>
      </c>
      <c r="CF947" s="161">
        <f>(((SUMIF($E$224:$E$427,$O947,CF$224:CF$427)*(1+Benefits_Upper)))*'Discount Factors'!CF$11)-CF$923</f>
        <v>0</v>
      </c>
      <c r="CG947" s="161">
        <f>(((SUMIF($E$224:$E$427,$O947,CG$224:CG$427)*(1+Benefits_Upper)))*'Discount Factors'!CG$11)-CG$923</f>
        <v>0</v>
      </c>
      <c r="CH947" s="161">
        <f>(((SUMIF($E$224:$E$427,$O947,CH$224:CH$427)*(1+Benefits_Upper)))*'Discount Factors'!CH$11)-CH$923</f>
        <v>0</v>
      </c>
      <c r="CI947" s="161">
        <f>(((SUMIF($E$224:$E$427,$O947,CI$224:CI$427)*(1+Benefits_Upper)))*'Discount Factors'!CI$11)-CI$923</f>
        <v>0</v>
      </c>
      <c r="CJ947" s="161">
        <f>(((SUMIF($E$224:$E$427,$O947,CJ$224:CJ$427)*(1+Benefits_Upper)))*'Discount Factors'!CJ$11)-CJ$923</f>
        <v>0</v>
      </c>
      <c r="CK947" s="161">
        <f>(((SUMIF($E$224:$E$427,$O947,CK$224:CK$427)*(1+Benefits_Upper)))*'Discount Factors'!CK$11)-CK$923</f>
        <v>0</v>
      </c>
      <c r="CL947" s="161">
        <f>(((SUMIF($E$224:$E$427,$O947,CL$224:CL$427)*(1+Benefits_Upper)))*'Discount Factors'!CL$11)-CL$923</f>
        <v>0</v>
      </c>
      <c r="CM947" s="161">
        <f>(((SUMIF($E$224:$E$427,$O947,CM$224:CM$427)*(1+Benefits_Upper)))*'Discount Factors'!CM$11)-CM$923</f>
        <v>0</v>
      </c>
      <c r="CN947" s="161">
        <f>(((SUMIF($E$224:$E$427,$O947,CN$224:CN$427)*(1+Benefits_Upper)))*'Discount Factors'!CN$11)-CN$923</f>
        <v>0</v>
      </c>
      <c r="CO947" s="161">
        <f>(((SUMIF($E$224:$E$427,$O947,CO$224:CO$427)*(1+Benefits_Upper)))*'Discount Factors'!CO$11)-CO$923</f>
        <v>0</v>
      </c>
      <c r="CP947" s="161">
        <f>(((SUMIF($E$224:$E$427,$O947,CP$224:CP$427)*(1+Benefits_Upper)))*'Discount Factors'!CP$11)-CP$923</f>
        <v>0</v>
      </c>
    </row>
    <row r="948" spans="15:94" x14ac:dyDescent="0.3">
      <c r="P948" s="161"/>
      <c r="Q948" s="161"/>
      <c r="R948" s="161"/>
      <c r="S948" s="161"/>
      <c r="T948" s="161"/>
      <c r="U948" s="161"/>
      <c r="V948" s="161"/>
      <c r="W948" s="161"/>
      <c r="X948" s="161"/>
      <c r="Y948" s="161"/>
      <c r="Z948" s="161"/>
      <c r="AA948" s="161"/>
      <c r="AB948" s="161"/>
      <c r="AC948" s="161"/>
      <c r="AD948" s="161"/>
      <c r="AE948" s="161"/>
      <c r="AF948" s="161"/>
      <c r="AG948" s="161"/>
      <c r="AH948" s="161"/>
      <c r="AI948" s="161"/>
      <c r="AJ948" s="161"/>
      <c r="AK948" s="161"/>
      <c r="AL948" s="161"/>
      <c r="AM948" s="161"/>
      <c r="AN948" s="161"/>
      <c r="AO948" s="161"/>
      <c r="AP948" s="161"/>
      <c r="AQ948" s="161"/>
      <c r="AR948" s="161"/>
      <c r="AS948" s="161"/>
      <c r="AT948" s="161"/>
      <c r="AU948" s="161"/>
      <c r="AV948" s="161"/>
      <c r="AW948" s="161"/>
      <c r="AX948" s="161"/>
      <c r="AY948" s="161"/>
      <c r="AZ948" s="161"/>
      <c r="BA948" s="161"/>
      <c r="BB948" s="161"/>
      <c r="BC948" s="161"/>
      <c r="BD948" s="161"/>
      <c r="BE948" s="161"/>
      <c r="BF948" s="161"/>
      <c r="BG948" s="161"/>
      <c r="BH948" s="161"/>
      <c r="BI948" s="161"/>
      <c r="BJ948" s="161"/>
      <c r="BK948" s="161"/>
      <c r="BL948" s="161"/>
      <c r="BM948" s="161"/>
      <c r="BN948" s="161"/>
      <c r="BO948" s="161"/>
      <c r="BP948" s="161"/>
      <c r="BQ948" s="161"/>
      <c r="BR948" s="161"/>
      <c r="BS948" s="161"/>
      <c r="BT948" s="161"/>
      <c r="BU948" s="161"/>
      <c r="BV948" s="161"/>
      <c r="BW948" s="161"/>
      <c r="BX948" s="161"/>
      <c r="BY948" s="161"/>
      <c r="BZ948" s="161"/>
      <c r="CA948" s="161"/>
      <c r="CB948" s="161"/>
      <c r="CC948" s="161"/>
      <c r="CD948" s="161"/>
      <c r="CE948" s="161"/>
      <c r="CF948" s="161"/>
      <c r="CG948" s="161"/>
      <c r="CH948" s="161"/>
      <c r="CI948" s="161"/>
      <c r="CJ948" s="161"/>
      <c r="CK948" s="161"/>
      <c r="CL948" s="161"/>
      <c r="CM948" s="161"/>
      <c r="CN948" s="161"/>
      <c r="CO948" s="161"/>
      <c r="CP948" s="161"/>
    </row>
    <row r="949" spans="15:94" x14ac:dyDescent="0.3">
      <c r="P949" s="161"/>
      <c r="Q949" s="161"/>
      <c r="R949" s="161"/>
      <c r="S949" s="161"/>
      <c r="T949" s="161"/>
      <c r="U949" s="161"/>
      <c r="V949" s="161"/>
      <c r="W949" s="161"/>
      <c r="X949" s="161"/>
      <c r="Y949" s="161"/>
      <c r="Z949" s="161"/>
      <c r="AA949" s="161"/>
      <c r="AB949" s="161"/>
      <c r="AC949" s="161"/>
      <c r="AD949" s="161"/>
      <c r="AE949" s="161"/>
      <c r="AF949" s="161"/>
      <c r="AG949" s="161"/>
      <c r="AH949" s="161"/>
      <c r="AI949" s="161"/>
      <c r="AJ949" s="161"/>
      <c r="AK949" s="161"/>
      <c r="AL949" s="161"/>
      <c r="AM949" s="161"/>
      <c r="AN949" s="161"/>
      <c r="AO949" s="161"/>
      <c r="AP949" s="161"/>
      <c r="AQ949" s="161"/>
      <c r="AR949" s="161"/>
      <c r="AS949" s="161"/>
      <c r="AT949" s="161"/>
      <c r="AU949" s="161"/>
      <c r="AV949" s="161"/>
      <c r="AW949" s="161"/>
      <c r="AX949" s="161"/>
      <c r="AY949" s="161"/>
      <c r="AZ949" s="161"/>
      <c r="BA949" s="161"/>
      <c r="BB949" s="161"/>
      <c r="BC949" s="161"/>
      <c r="BD949" s="161"/>
      <c r="BE949" s="161"/>
      <c r="BF949" s="161"/>
      <c r="BG949" s="161"/>
      <c r="BH949" s="161"/>
      <c r="BI949" s="161"/>
      <c r="BJ949" s="161"/>
      <c r="BK949" s="161"/>
      <c r="BL949" s="161"/>
      <c r="BM949" s="161"/>
      <c r="BN949" s="161"/>
      <c r="BO949" s="161"/>
      <c r="BP949" s="161"/>
      <c r="BQ949" s="161"/>
      <c r="BR949" s="161"/>
      <c r="BS949" s="161"/>
      <c r="BT949" s="161"/>
      <c r="BU949" s="161"/>
      <c r="BV949" s="161"/>
      <c r="BW949" s="161"/>
      <c r="BX949" s="161"/>
      <c r="BY949" s="161"/>
      <c r="BZ949" s="161"/>
      <c r="CA949" s="161"/>
      <c r="CB949" s="161"/>
      <c r="CC949" s="161"/>
      <c r="CD949" s="161"/>
      <c r="CE949" s="161"/>
      <c r="CF949" s="161"/>
      <c r="CG949" s="161"/>
      <c r="CH949" s="161"/>
      <c r="CI949" s="161"/>
      <c r="CJ949" s="161"/>
      <c r="CK949" s="161"/>
      <c r="CL949" s="161"/>
      <c r="CM949" s="161"/>
      <c r="CN949" s="161"/>
      <c r="CO949" s="161"/>
      <c r="CP949" s="161"/>
    </row>
    <row r="950" spans="15:94" x14ac:dyDescent="0.3">
      <c r="P950" s="161"/>
      <c r="Q950" s="161"/>
      <c r="R950" s="161"/>
      <c r="S950" s="161"/>
      <c r="T950" s="161"/>
      <c r="U950" s="161"/>
      <c r="V950" s="161"/>
      <c r="W950" s="161"/>
      <c r="X950" s="161"/>
      <c r="Y950" s="161"/>
      <c r="Z950" s="161"/>
      <c r="AA950" s="161"/>
      <c r="AB950" s="161"/>
      <c r="AC950" s="161"/>
      <c r="AD950" s="161"/>
      <c r="AE950" s="161"/>
      <c r="AF950" s="161"/>
      <c r="AG950" s="161"/>
      <c r="AH950" s="161"/>
      <c r="AI950" s="161"/>
      <c r="AJ950" s="161"/>
      <c r="AK950" s="161"/>
      <c r="AL950" s="161"/>
      <c r="AM950" s="161"/>
      <c r="AN950" s="161"/>
      <c r="AO950" s="161"/>
      <c r="AP950" s="161"/>
      <c r="AQ950" s="161"/>
      <c r="AR950" s="161"/>
      <c r="AS950" s="161"/>
      <c r="AT950" s="161"/>
      <c r="AU950" s="161"/>
      <c r="AV950" s="161"/>
      <c r="AW950" s="161"/>
      <c r="AX950" s="161"/>
      <c r="AY950" s="161"/>
      <c r="AZ950" s="161"/>
      <c r="BA950" s="161"/>
      <c r="BB950" s="161"/>
      <c r="BC950" s="161"/>
      <c r="BD950" s="161"/>
      <c r="BE950" s="161"/>
      <c r="BF950" s="161"/>
      <c r="BG950" s="161"/>
      <c r="BH950" s="161"/>
      <c r="BI950" s="161"/>
      <c r="BJ950" s="161"/>
      <c r="BK950" s="161"/>
      <c r="BL950" s="161"/>
      <c r="BM950" s="161"/>
      <c r="BN950" s="161"/>
      <c r="BO950" s="161"/>
      <c r="BP950" s="161"/>
      <c r="BQ950" s="161"/>
      <c r="BR950" s="161"/>
      <c r="BS950" s="161"/>
      <c r="BT950" s="161"/>
      <c r="BU950" s="161"/>
      <c r="BV950" s="161"/>
      <c r="BW950" s="161"/>
      <c r="BX950" s="161"/>
      <c r="BY950" s="161"/>
      <c r="BZ950" s="161"/>
      <c r="CA950" s="161"/>
      <c r="CB950" s="161"/>
      <c r="CC950" s="161"/>
      <c r="CD950" s="161"/>
      <c r="CE950" s="161"/>
      <c r="CF950" s="161"/>
      <c r="CG950" s="161"/>
      <c r="CH950" s="161"/>
      <c r="CI950" s="161"/>
      <c r="CJ950" s="161"/>
      <c r="CK950" s="161"/>
      <c r="CL950" s="161"/>
      <c r="CM950" s="161"/>
      <c r="CN950" s="161"/>
      <c r="CO950" s="161"/>
      <c r="CP950" s="161"/>
    </row>
    <row r="951" spans="15:94" x14ac:dyDescent="0.3">
      <c r="O951" s="2" t="str">
        <f>Lists!$B$11</f>
        <v>Option 7</v>
      </c>
      <c r="P951" s="161">
        <f>(((SUMIF($E$224:$E$427,$O951,P$224:P$427)*(1+Benefits_Upper)))*'Discount Factors'!P$11)-P$923</f>
        <v>0</v>
      </c>
      <c r="Q951" s="161">
        <f>(((SUMIF($E$224:$E$427,$O951,Q$224:Q$427)*(1+Benefits_Upper)))*'Discount Factors'!Q$11)-Q$923</f>
        <v>0</v>
      </c>
      <c r="R951" s="161">
        <f>(((SUMIF($E$224:$E$427,$O951,R$224:R$427)*(1+Benefits_Upper)))*'Discount Factors'!R$11)-R$923</f>
        <v>0</v>
      </c>
      <c r="S951" s="161">
        <f>(((SUMIF($E$224:$E$427,$O951,S$224:S$427)*(1+Benefits_Upper)))*'Discount Factors'!S$11)-S$923</f>
        <v>0</v>
      </c>
      <c r="T951" s="161">
        <f>(((SUMIF($E$224:$E$427,$O951,T$224:T$427)*(1+Benefits_Upper)))*'Discount Factors'!T$11)-T$923</f>
        <v>0</v>
      </c>
      <c r="U951" s="161">
        <f>(((SUMIF($E$224:$E$427,$O951,U$224:U$427)*(1+Benefits_Upper)))*'Discount Factors'!U$11)-U$923</f>
        <v>0</v>
      </c>
      <c r="V951" s="161">
        <f>(((SUMIF($E$224:$E$427,$O951,V$224:V$427)*(1+Benefits_Upper)))*'Discount Factors'!V$11)-V$923</f>
        <v>0</v>
      </c>
      <c r="W951" s="161">
        <f>(((SUMIF($E$224:$E$427,$O951,W$224:W$427)*(1+Benefits_Upper)))*'Discount Factors'!W$11)-W$923</f>
        <v>0</v>
      </c>
      <c r="X951" s="161">
        <f>(((SUMIF($E$224:$E$427,$O951,X$224:X$427)*(1+Benefits_Upper)))*'Discount Factors'!X$11)-X$923</f>
        <v>0</v>
      </c>
      <c r="Y951" s="161">
        <f>(((SUMIF($E$224:$E$427,$O951,Y$224:Y$427)*(1+Benefits_Upper)))*'Discount Factors'!Y$11)-Y$923</f>
        <v>0</v>
      </c>
      <c r="Z951" s="161">
        <f>(((SUMIF($E$224:$E$427,$O951,Z$224:Z$427)*(1+Benefits_Upper)))*'Discount Factors'!Z$11)-Z$923</f>
        <v>0</v>
      </c>
      <c r="AA951" s="161">
        <f>(((SUMIF($E$224:$E$427,$O951,AA$224:AA$427)*(1+Benefits_Upper)))*'Discount Factors'!AA$11)-AA$923</f>
        <v>0</v>
      </c>
      <c r="AB951" s="161">
        <f>(((SUMIF($E$224:$E$427,$O951,AB$224:AB$427)*(1+Benefits_Upper)))*'Discount Factors'!AB$11)-AB$923</f>
        <v>0</v>
      </c>
      <c r="AC951" s="161">
        <f>(((SUMIF($E$224:$E$427,$O951,AC$224:AC$427)*(1+Benefits_Upper)))*'Discount Factors'!AC$11)-AC$923</f>
        <v>0</v>
      </c>
      <c r="AD951" s="161">
        <f>(((SUMIF($E$224:$E$427,$O951,AD$224:AD$427)*(1+Benefits_Upper)))*'Discount Factors'!AD$11)-AD$923</f>
        <v>0</v>
      </c>
      <c r="AE951" s="161">
        <f>(((SUMIF($E$224:$E$427,$O951,AE$224:AE$427)*(1+Benefits_Upper)))*'Discount Factors'!AE$11)-AE$923</f>
        <v>0</v>
      </c>
      <c r="AF951" s="161">
        <f>(((SUMIF($E$224:$E$427,$O951,AF$224:AF$427)*(1+Benefits_Upper)))*'Discount Factors'!AF$11)-AF$923</f>
        <v>0</v>
      </c>
      <c r="AG951" s="161">
        <f>(((SUMIF($E$224:$E$427,$O951,AG$224:AG$427)*(1+Benefits_Upper)))*'Discount Factors'!AG$11)-AG$923</f>
        <v>0</v>
      </c>
      <c r="AH951" s="161">
        <f>(((SUMIF($E$224:$E$427,$O951,AH$224:AH$427)*(1+Benefits_Upper)))*'Discount Factors'!AH$11)-AH$923</f>
        <v>0</v>
      </c>
      <c r="AI951" s="161">
        <f>(((SUMIF($E$224:$E$427,$O951,AI$224:AI$427)*(1+Benefits_Upper)))*'Discount Factors'!AI$11)-AI$923</f>
        <v>0</v>
      </c>
      <c r="AJ951" s="161">
        <f>(((SUMIF($E$224:$E$427,$O951,AJ$224:AJ$427)*(1+Benefits_Upper)))*'Discount Factors'!AJ$11)-AJ$923</f>
        <v>0</v>
      </c>
      <c r="AK951" s="161">
        <f>(((SUMIF($E$224:$E$427,$O951,AK$224:AK$427)*(1+Benefits_Upper)))*'Discount Factors'!AK$11)-AK$923</f>
        <v>0</v>
      </c>
      <c r="AL951" s="161">
        <f>(((SUMIF($E$224:$E$427,$O951,AL$224:AL$427)*(1+Benefits_Upper)))*'Discount Factors'!AL$11)-AL$923</f>
        <v>0</v>
      </c>
      <c r="AM951" s="161">
        <f>(((SUMIF($E$224:$E$427,$O951,AM$224:AM$427)*(1+Benefits_Upper)))*'Discount Factors'!AM$11)-AM$923</f>
        <v>0</v>
      </c>
      <c r="AN951" s="161">
        <f>(((SUMIF($E$224:$E$427,$O951,AN$224:AN$427)*(1+Benefits_Upper)))*'Discount Factors'!AN$11)-AN$923</f>
        <v>0</v>
      </c>
      <c r="AO951" s="161">
        <f>(((SUMIF($E$224:$E$427,$O951,AO$224:AO$427)*(1+Benefits_Upper)))*'Discount Factors'!AO$11)-AO$923</f>
        <v>0</v>
      </c>
      <c r="AP951" s="161">
        <f>(((SUMIF($E$224:$E$427,$O951,AP$224:AP$427)*(1+Benefits_Upper)))*'Discount Factors'!AP$11)-AP$923</f>
        <v>0</v>
      </c>
      <c r="AQ951" s="161">
        <f>(((SUMIF($E$224:$E$427,$O951,AQ$224:AQ$427)*(1+Benefits_Upper)))*'Discount Factors'!AQ$11)-AQ$923</f>
        <v>0</v>
      </c>
      <c r="AR951" s="161">
        <f>(((SUMIF($E$224:$E$427,$O951,AR$224:AR$427)*(1+Benefits_Upper)))*'Discount Factors'!AR$11)-AR$923</f>
        <v>0</v>
      </c>
      <c r="AS951" s="161">
        <f>(((SUMIF($E$224:$E$427,$O951,AS$224:AS$427)*(1+Benefits_Upper)))*'Discount Factors'!AS$11)-AS$923</f>
        <v>0</v>
      </c>
      <c r="AT951" s="161">
        <f>(((SUMIF($E$224:$E$427,$O951,AT$224:AT$427)*(1+Benefits_Upper)))*'Discount Factors'!AT$11)-AT$923</f>
        <v>0</v>
      </c>
      <c r="AU951" s="161">
        <f>(((SUMIF($E$224:$E$427,$O951,AU$224:AU$427)*(1+Benefits_Upper)))*'Discount Factors'!AU$11)-AU$923</f>
        <v>0</v>
      </c>
      <c r="AV951" s="161">
        <f>(((SUMIF($E$224:$E$427,$O951,AV$224:AV$427)*(1+Benefits_Upper)))*'Discount Factors'!AV$11)-AV$923</f>
        <v>0</v>
      </c>
      <c r="AW951" s="161">
        <f>(((SUMIF($E$224:$E$427,$O951,AW$224:AW$427)*(1+Benefits_Upper)))*'Discount Factors'!AW$11)-AW$923</f>
        <v>0</v>
      </c>
      <c r="AX951" s="161">
        <f>(((SUMIF($E$224:$E$427,$O951,AX$224:AX$427)*(1+Benefits_Upper)))*'Discount Factors'!AX$11)-AX$923</f>
        <v>0</v>
      </c>
      <c r="AY951" s="161">
        <f>(((SUMIF($E$224:$E$427,$O951,AY$224:AY$427)*(1+Benefits_Upper)))*'Discount Factors'!AY$11)-AY$923</f>
        <v>0</v>
      </c>
      <c r="AZ951" s="161">
        <f>(((SUMIF($E$224:$E$427,$O951,AZ$224:AZ$427)*(1+Benefits_Upper)))*'Discount Factors'!AZ$11)-AZ$923</f>
        <v>0</v>
      </c>
      <c r="BA951" s="161">
        <f>(((SUMIF($E$224:$E$427,$O951,BA$224:BA$427)*(1+Benefits_Upper)))*'Discount Factors'!BA$11)-BA$923</f>
        <v>0</v>
      </c>
      <c r="BB951" s="161">
        <f>(((SUMIF($E$224:$E$427,$O951,BB$224:BB$427)*(1+Benefits_Upper)))*'Discount Factors'!BB$11)-BB$923</f>
        <v>0</v>
      </c>
      <c r="BC951" s="161">
        <f>(((SUMIF($E$224:$E$427,$O951,BC$224:BC$427)*(1+Benefits_Upper)))*'Discount Factors'!BC$11)-BC$923</f>
        <v>0</v>
      </c>
      <c r="BD951" s="161">
        <f>(((SUMIF($E$224:$E$427,$O951,BD$224:BD$427)*(1+Benefits_Upper)))*'Discount Factors'!BD$11)-BD$923</f>
        <v>0</v>
      </c>
      <c r="BE951" s="161">
        <f>(((SUMIF($E$224:$E$427,$O951,BE$224:BE$427)*(1+Benefits_Upper)))*'Discount Factors'!BE$11)-BE$923</f>
        <v>0</v>
      </c>
      <c r="BF951" s="161">
        <f>(((SUMIF($E$224:$E$427,$O951,BF$224:BF$427)*(1+Benefits_Upper)))*'Discount Factors'!BF$11)-BF$923</f>
        <v>0</v>
      </c>
      <c r="BG951" s="161">
        <f>(((SUMIF($E$224:$E$427,$O951,BG$224:BG$427)*(1+Benefits_Upper)))*'Discount Factors'!BG$11)-BG$923</f>
        <v>0</v>
      </c>
      <c r="BH951" s="161">
        <f>(((SUMIF($E$224:$E$427,$O951,BH$224:BH$427)*(1+Benefits_Upper)))*'Discount Factors'!BH$11)-BH$923</f>
        <v>0</v>
      </c>
      <c r="BI951" s="161">
        <f>(((SUMIF($E$224:$E$427,$O951,BI$224:BI$427)*(1+Benefits_Upper)))*'Discount Factors'!BI$11)-BI$923</f>
        <v>0</v>
      </c>
      <c r="BJ951" s="161">
        <f>(((SUMIF($E$224:$E$427,$O951,BJ$224:BJ$427)*(1+Benefits_Upper)))*'Discount Factors'!BJ$11)-BJ$923</f>
        <v>0</v>
      </c>
      <c r="BK951" s="161">
        <f>(((SUMIF($E$224:$E$427,$O951,BK$224:BK$427)*(1+Benefits_Upper)))*'Discount Factors'!BK$11)-BK$923</f>
        <v>0</v>
      </c>
      <c r="BL951" s="161">
        <f>(((SUMIF($E$224:$E$427,$O951,BL$224:BL$427)*(1+Benefits_Upper)))*'Discount Factors'!BL$11)-BL$923</f>
        <v>0</v>
      </c>
      <c r="BM951" s="161">
        <f>(((SUMIF($E$224:$E$427,$O951,BM$224:BM$427)*(1+Benefits_Upper)))*'Discount Factors'!BM$11)-BM$923</f>
        <v>0</v>
      </c>
      <c r="BN951" s="161">
        <f>(((SUMIF($E$224:$E$427,$O951,BN$224:BN$427)*(1+Benefits_Upper)))*'Discount Factors'!BN$11)-BN$923</f>
        <v>0</v>
      </c>
      <c r="BO951" s="161">
        <f>(((SUMIF($E$224:$E$427,$O951,BO$224:BO$427)*(1+Benefits_Upper)))*'Discount Factors'!BO$11)-BO$923</f>
        <v>0</v>
      </c>
      <c r="BP951" s="161">
        <f>(((SUMIF($E$224:$E$427,$O951,BP$224:BP$427)*(1+Benefits_Upper)))*'Discount Factors'!BP$11)-BP$923</f>
        <v>0</v>
      </c>
      <c r="BQ951" s="161">
        <f>(((SUMIF($E$224:$E$427,$O951,BQ$224:BQ$427)*(1+Benefits_Upper)))*'Discount Factors'!BQ$11)-BQ$923</f>
        <v>0</v>
      </c>
      <c r="BR951" s="161">
        <f>(((SUMIF($E$224:$E$427,$O951,BR$224:BR$427)*(1+Benefits_Upper)))*'Discount Factors'!BR$11)-BR$923</f>
        <v>0</v>
      </c>
      <c r="BS951" s="161">
        <f>(((SUMIF($E$224:$E$427,$O951,BS$224:BS$427)*(1+Benefits_Upper)))*'Discount Factors'!BS$11)-BS$923</f>
        <v>0</v>
      </c>
      <c r="BT951" s="161">
        <f>(((SUMIF($E$224:$E$427,$O951,BT$224:BT$427)*(1+Benefits_Upper)))*'Discount Factors'!BT$11)-BT$923</f>
        <v>0</v>
      </c>
      <c r="BU951" s="161">
        <f>(((SUMIF($E$224:$E$427,$O951,BU$224:BU$427)*(1+Benefits_Upper)))*'Discount Factors'!BU$11)-BU$923</f>
        <v>0</v>
      </c>
      <c r="BV951" s="161">
        <f>(((SUMIF($E$224:$E$427,$O951,BV$224:BV$427)*(1+Benefits_Upper)))*'Discount Factors'!BV$11)-BV$923</f>
        <v>0</v>
      </c>
      <c r="BW951" s="161">
        <f>(((SUMIF($E$224:$E$427,$O951,BW$224:BW$427)*(1+Benefits_Upper)))*'Discount Factors'!BW$11)-BW$923</f>
        <v>0</v>
      </c>
      <c r="BX951" s="161">
        <f>(((SUMIF($E$224:$E$427,$O951,BX$224:BX$427)*(1+Benefits_Upper)))*'Discount Factors'!BX$11)-BX$923</f>
        <v>0</v>
      </c>
      <c r="BY951" s="161">
        <f>(((SUMIF($E$224:$E$427,$O951,BY$224:BY$427)*(1+Benefits_Upper)))*'Discount Factors'!BY$11)-BY$923</f>
        <v>0</v>
      </c>
      <c r="BZ951" s="161">
        <f>(((SUMIF($E$224:$E$427,$O951,BZ$224:BZ$427)*(1+Benefits_Upper)))*'Discount Factors'!BZ$11)-BZ$923</f>
        <v>0</v>
      </c>
      <c r="CA951" s="161">
        <f>(((SUMIF($E$224:$E$427,$O951,CA$224:CA$427)*(1+Benefits_Upper)))*'Discount Factors'!CA$11)-CA$923</f>
        <v>0</v>
      </c>
      <c r="CB951" s="161">
        <f>(((SUMIF($E$224:$E$427,$O951,CB$224:CB$427)*(1+Benefits_Upper)))*'Discount Factors'!CB$11)-CB$923</f>
        <v>0</v>
      </c>
      <c r="CC951" s="161">
        <f>(((SUMIF($E$224:$E$427,$O951,CC$224:CC$427)*(1+Benefits_Upper)))*'Discount Factors'!CC$11)-CC$923</f>
        <v>0</v>
      </c>
      <c r="CD951" s="161">
        <f>(((SUMIF($E$224:$E$427,$O951,CD$224:CD$427)*(1+Benefits_Upper)))*'Discount Factors'!CD$11)-CD$923</f>
        <v>0</v>
      </c>
      <c r="CE951" s="161">
        <f>(((SUMIF($E$224:$E$427,$O951,CE$224:CE$427)*(1+Benefits_Upper)))*'Discount Factors'!CE$11)-CE$923</f>
        <v>0</v>
      </c>
      <c r="CF951" s="161">
        <f>(((SUMIF($E$224:$E$427,$O951,CF$224:CF$427)*(1+Benefits_Upper)))*'Discount Factors'!CF$11)-CF$923</f>
        <v>0</v>
      </c>
      <c r="CG951" s="161">
        <f>(((SUMIF($E$224:$E$427,$O951,CG$224:CG$427)*(1+Benefits_Upper)))*'Discount Factors'!CG$11)-CG$923</f>
        <v>0</v>
      </c>
      <c r="CH951" s="161">
        <f>(((SUMIF($E$224:$E$427,$O951,CH$224:CH$427)*(1+Benefits_Upper)))*'Discount Factors'!CH$11)-CH$923</f>
        <v>0</v>
      </c>
      <c r="CI951" s="161">
        <f>(((SUMIF($E$224:$E$427,$O951,CI$224:CI$427)*(1+Benefits_Upper)))*'Discount Factors'!CI$11)-CI$923</f>
        <v>0</v>
      </c>
      <c r="CJ951" s="161">
        <f>(((SUMIF($E$224:$E$427,$O951,CJ$224:CJ$427)*(1+Benefits_Upper)))*'Discount Factors'!CJ$11)-CJ$923</f>
        <v>0</v>
      </c>
      <c r="CK951" s="161">
        <f>(((SUMIF($E$224:$E$427,$O951,CK$224:CK$427)*(1+Benefits_Upper)))*'Discount Factors'!CK$11)-CK$923</f>
        <v>0</v>
      </c>
      <c r="CL951" s="161">
        <f>(((SUMIF($E$224:$E$427,$O951,CL$224:CL$427)*(1+Benefits_Upper)))*'Discount Factors'!CL$11)-CL$923</f>
        <v>0</v>
      </c>
      <c r="CM951" s="161">
        <f>(((SUMIF($E$224:$E$427,$O951,CM$224:CM$427)*(1+Benefits_Upper)))*'Discount Factors'!CM$11)-CM$923</f>
        <v>0</v>
      </c>
      <c r="CN951" s="161">
        <f>(((SUMIF($E$224:$E$427,$O951,CN$224:CN$427)*(1+Benefits_Upper)))*'Discount Factors'!CN$11)-CN$923</f>
        <v>0</v>
      </c>
      <c r="CO951" s="161">
        <f>(((SUMIF($E$224:$E$427,$O951,CO$224:CO$427)*(1+Benefits_Upper)))*'Discount Factors'!CO$11)-CO$923</f>
        <v>0</v>
      </c>
      <c r="CP951" s="161">
        <f>(((SUMIF($E$224:$E$427,$O951,CP$224:CP$427)*(1+Benefits_Upper)))*'Discount Factors'!CP$11)-CP$923</f>
        <v>0</v>
      </c>
    </row>
    <row r="952" spans="15:94" x14ac:dyDescent="0.3">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1"/>
      <c r="AL952" s="161"/>
      <c r="AM952" s="161"/>
      <c r="AN952" s="161"/>
      <c r="AO952" s="161"/>
      <c r="AP952" s="161"/>
      <c r="AQ952" s="161"/>
      <c r="AR952" s="161"/>
      <c r="AS952" s="161"/>
      <c r="AT952" s="161"/>
      <c r="AU952" s="161"/>
      <c r="AV952" s="161"/>
      <c r="AW952" s="161"/>
      <c r="AX952" s="161"/>
      <c r="AY952" s="161"/>
      <c r="AZ952" s="161"/>
      <c r="BA952" s="161"/>
      <c r="BB952" s="161"/>
      <c r="BC952" s="161"/>
      <c r="BD952" s="161"/>
      <c r="BE952" s="161"/>
      <c r="BF952" s="161"/>
      <c r="BG952" s="161"/>
      <c r="BH952" s="161"/>
      <c r="BI952" s="161"/>
      <c r="BJ952" s="161"/>
      <c r="BK952" s="161"/>
      <c r="BL952" s="161"/>
      <c r="BM952" s="161"/>
      <c r="BN952" s="161"/>
      <c r="BO952" s="161"/>
      <c r="BP952" s="161"/>
      <c r="BQ952" s="161"/>
      <c r="BR952" s="161"/>
      <c r="BS952" s="161"/>
      <c r="BT952" s="161"/>
      <c r="BU952" s="161"/>
      <c r="BV952" s="161"/>
      <c r="BW952" s="161"/>
      <c r="BX952" s="161"/>
      <c r="BY952" s="161"/>
      <c r="BZ952" s="161"/>
      <c r="CA952" s="161"/>
      <c r="CB952" s="161"/>
      <c r="CC952" s="161"/>
      <c r="CD952" s="161"/>
      <c r="CE952" s="161"/>
      <c r="CF952" s="161"/>
      <c r="CG952" s="161"/>
      <c r="CH952" s="161"/>
      <c r="CI952" s="161"/>
      <c r="CJ952" s="161"/>
      <c r="CK952" s="161"/>
      <c r="CL952" s="161"/>
      <c r="CM952" s="161"/>
      <c r="CN952" s="161"/>
      <c r="CO952" s="161"/>
      <c r="CP952" s="161"/>
    </row>
    <row r="953" spans="15:94" x14ac:dyDescent="0.3">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s="161"/>
      <c r="AS953" s="161"/>
      <c r="AT953" s="161"/>
      <c r="AU953" s="161"/>
      <c r="AV953" s="161"/>
      <c r="AW953" s="161"/>
      <c r="AX953" s="161"/>
      <c r="AY953" s="161"/>
      <c r="AZ953" s="161"/>
      <c r="BA953" s="161"/>
      <c r="BB953" s="161"/>
      <c r="BC953" s="161"/>
      <c r="BD953" s="161"/>
      <c r="BE953" s="161"/>
      <c r="BF953" s="161"/>
      <c r="BG953" s="161"/>
      <c r="BH953" s="161"/>
      <c r="BI953" s="161"/>
      <c r="BJ953" s="161"/>
      <c r="BK953" s="161"/>
      <c r="BL953" s="161"/>
      <c r="BM953" s="161"/>
      <c r="BN953" s="161"/>
      <c r="BO953" s="161"/>
      <c r="BP953" s="161"/>
      <c r="BQ953" s="161"/>
      <c r="BR953" s="161"/>
      <c r="BS953" s="161"/>
      <c r="BT953" s="161"/>
      <c r="BU953" s="161"/>
      <c r="BV953" s="161"/>
      <c r="BW953" s="161"/>
      <c r="BX953" s="161"/>
      <c r="BY953" s="161"/>
      <c r="BZ953" s="161"/>
      <c r="CA953" s="161"/>
      <c r="CB953" s="161"/>
      <c r="CC953" s="161"/>
      <c r="CD953" s="161"/>
      <c r="CE953" s="161"/>
      <c r="CF953" s="161"/>
      <c r="CG953" s="161"/>
      <c r="CH953" s="161"/>
      <c r="CI953" s="161"/>
      <c r="CJ953" s="161"/>
      <c r="CK953" s="161"/>
      <c r="CL953" s="161"/>
      <c r="CM953" s="161"/>
      <c r="CN953" s="161"/>
      <c r="CO953" s="161"/>
      <c r="CP953" s="161"/>
    </row>
    <row r="954" spans="15:94" x14ac:dyDescent="0.3">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s="161"/>
      <c r="AS954" s="161"/>
      <c r="AT954" s="161"/>
      <c r="AU954" s="161"/>
      <c r="AV954" s="161"/>
      <c r="AW954" s="161"/>
      <c r="AX954" s="161"/>
      <c r="AY954" s="161"/>
      <c r="AZ954" s="161"/>
      <c r="BA954" s="161"/>
      <c r="BB954" s="161"/>
      <c r="BC954" s="161"/>
      <c r="BD954" s="161"/>
      <c r="BE954" s="161"/>
      <c r="BF954" s="161"/>
      <c r="BG954" s="161"/>
      <c r="BH954" s="161"/>
      <c r="BI954" s="161"/>
      <c r="BJ954" s="161"/>
      <c r="BK954" s="161"/>
      <c r="BL954" s="161"/>
      <c r="BM954" s="161"/>
      <c r="BN954" s="161"/>
      <c r="BO954" s="161"/>
      <c r="BP954" s="161"/>
      <c r="BQ954" s="161"/>
      <c r="BR954" s="161"/>
      <c r="BS954" s="161"/>
      <c r="BT954" s="161"/>
      <c r="BU954" s="161"/>
      <c r="BV954" s="161"/>
      <c r="BW954" s="161"/>
      <c r="BX954" s="161"/>
      <c r="BY954" s="161"/>
      <c r="BZ954" s="161"/>
      <c r="CA954" s="161"/>
      <c r="CB954" s="161"/>
      <c r="CC954" s="161"/>
      <c r="CD954" s="161"/>
      <c r="CE954" s="161"/>
      <c r="CF954" s="161"/>
      <c r="CG954" s="161"/>
      <c r="CH954" s="161"/>
      <c r="CI954" s="161"/>
      <c r="CJ954" s="161"/>
      <c r="CK954" s="161"/>
      <c r="CL954" s="161"/>
      <c r="CM954" s="161"/>
      <c r="CN954" s="161"/>
      <c r="CO954" s="161"/>
      <c r="CP954" s="161"/>
    </row>
    <row r="955" spans="15:94" x14ac:dyDescent="0.3">
      <c r="O955" s="2" t="str">
        <f>Lists!$B$12</f>
        <v>Option 8</v>
      </c>
      <c r="P955" s="161">
        <f>(((SUMIF($E$224:$E$427,$O955,P$224:P$427)*(1+Benefits_Upper)))*'Discount Factors'!P$11)-P$923</f>
        <v>0</v>
      </c>
      <c r="Q955" s="161">
        <f>(((SUMIF($E$224:$E$427,$O955,Q$224:Q$427)*(1+Benefits_Upper)))*'Discount Factors'!Q$11)-Q$923</f>
        <v>0</v>
      </c>
      <c r="R955" s="161">
        <f>(((SUMIF($E$224:$E$427,$O955,R$224:R$427)*(1+Benefits_Upper)))*'Discount Factors'!R$11)-R$923</f>
        <v>0</v>
      </c>
      <c r="S955" s="161">
        <f>(((SUMIF($E$224:$E$427,$O955,S$224:S$427)*(1+Benefits_Upper)))*'Discount Factors'!S$11)-S$923</f>
        <v>0</v>
      </c>
      <c r="T955" s="161">
        <f>(((SUMIF($E$224:$E$427,$O955,T$224:T$427)*(1+Benefits_Upper)))*'Discount Factors'!T$11)-T$923</f>
        <v>0</v>
      </c>
      <c r="U955" s="161">
        <f>(((SUMIF($E$224:$E$427,$O955,U$224:U$427)*(1+Benefits_Upper)))*'Discount Factors'!U$11)-U$923</f>
        <v>0</v>
      </c>
      <c r="V955" s="161">
        <f>(((SUMIF($E$224:$E$427,$O955,V$224:V$427)*(1+Benefits_Upper)))*'Discount Factors'!V$11)-V$923</f>
        <v>0</v>
      </c>
      <c r="W955" s="161">
        <f>(((SUMIF($E$224:$E$427,$O955,W$224:W$427)*(1+Benefits_Upper)))*'Discount Factors'!W$11)-W$923</f>
        <v>0</v>
      </c>
      <c r="X955" s="161">
        <f>(((SUMIF($E$224:$E$427,$O955,X$224:X$427)*(1+Benefits_Upper)))*'Discount Factors'!X$11)-X$923</f>
        <v>0</v>
      </c>
      <c r="Y955" s="161">
        <f>(((SUMIF($E$224:$E$427,$O955,Y$224:Y$427)*(1+Benefits_Upper)))*'Discount Factors'!Y$11)-Y$923</f>
        <v>0</v>
      </c>
      <c r="Z955" s="161">
        <f>(((SUMIF($E$224:$E$427,$O955,Z$224:Z$427)*(1+Benefits_Upper)))*'Discount Factors'!Z$11)-Z$923</f>
        <v>0</v>
      </c>
      <c r="AA955" s="161">
        <f>(((SUMIF($E$224:$E$427,$O955,AA$224:AA$427)*(1+Benefits_Upper)))*'Discount Factors'!AA$11)-AA$923</f>
        <v>0</v>
      </c>
      <c r="AB955" s="161">
        <f>(((SUMIF($E$224:$E$427,$O955,AB$224:AB$427)*(1+Benefits_Upper)))*'Discount Factors'!AB$11)-AB$923</f>
        <v>0</v>
      </c>
      <c r="AC955" s="161">
        <f>(((SUMIF($E$224:$E$427,$O955,AC$224:AC$427)*(1+Benefits_Upper)))*'Discount Factors'!AC$11)-AC$923</f>
        <v>0</v>
      </c>
      <c r="AD955" s="161">
        <f>(((SUMIF($E$224:$E$427,$O955,AD$224:AD$427)*(1+Benefits_Upper)))*'Discount Factors'!AD$11)-AD$923</f>
        <v>0</v>
      </c>
      <c r="AE955" s="161">
        <f>(((SUMIF($E$224:$E$427,$O955,AE$224:AE$427)*(1+Benefits_Upper)))*'Discount Factors'!AE$11)-AE$923</f>
        <v>0</v>
      </c>
      <c r="AF955" s="161">
        <f>(((SUMIF($E$224:$E$427,$O955,AF$224:AF$427)*(1+Benefits_Upper)))*'Discount Factors'!AF$11)-AF$923</f>
        <v>0</v>
      </c>
      <c r="AG955" s="161">
        <f>(((SUMIF($E$224:$E$427,$O955,AG$224:AG$427)*(1+Benefits_Upper)))*'Discount Factors'!AG$11)-AG$923</f>
        <v>0</v>
      </c>
      <c r="AH955" s="161">
        <f>(((SUMIF($E$224:$E$427,$O955,AH$224:AH$427)*(1+Benefits_Upper)))*'Discount Factors'!AH$11)-AH$923</f>
        <v>0</v>
      </c>
      <c r="AI955" s="161">
        <f>(((SUMIF($E$224:$E$427,$O955,AI$224:AI$427)*(1+Benefits_Upper)))*'Discount Factors'!AI$11)-AI$923</f>
        <v>0</v>
      </c>
      <c r="AJ955" s="161">
        <f>(((SUMIF($E$224:$E$427,$O955,AJ$224:AJ$427)*(1+Benefits_Upper)))*'Discount Factors'!AJ$11)-AJ$923</f>
        <v>0</v>
      </c>
      <c r="AK955" s="161">
        <f>(((SUMIF($E$224:$E$427,$O955,AK$224:AK$427)*(1+Benefits_Upper)))*'Discount Factors'!AK$11)-AK$923</f>
        <v>0</v>
      </c>
      <c r="AL955" s="161">
        <f>(((SUMIF($E$224:$E$427,$O955,AL$224:AL$427)*(1+Benefits_Upper)))*'Discount Factors'!AL$11)-AL$923</f>
        <v>0</v>
      </c>
      <c r="AM955" s="161">
        <f>(((SUMIF($E$224:$E$427,$O955,AM$224:AM$427)*(1+Benefits_Upper)))*'Discount Factors'!AM$11)-AM$923</f>
        <v>0</v>
      </c>
      <c r="AN955" s="161">
        <f>(((SUMIF($E$224:$E$427,$O955,AN$224:AN$427)*(1+Benefits_Upper)))*'Discount Factors'!AN$11)-AN$923</f>
        <v>0</v>
      </c>
      <c r="AO955" s="161">
        <f>(((SUMIF($E$224:$E$427,$O955,AO$224:AO$427)*(1+Benefits_Upper)))*'Discount Factors'!AO$11)-AO$923</f>
        <v>0</v>
      </c>
      <c r="AP955" s="161">
        <f>(((SUMIF($E$224:$E$427,$O955,AP$224:AP$427)*(1+Benefits_Upper)))*'Discount Factors'!AP$11)-AP$923</f>
        <v>0</v>
      </c>
      <c r="AQ955" s="161">
        <f>(((SUMIF($E$224:$E$427,$O955,AQ$224:AQ$427)*(1+Benefits_Upper)))*'Discount Factors'!AQ$11)-AQ$923</f>
        <v>0</v>
      </c>
      <c r="AR955" s="161">
        <f>(((SUMIF($E$224:$E$427,$O955,AR$224:AR$427)*(1+Benefits_Upper)))*'Discount Factors'!AR$11)-AR$923</f>
        <v>0</v>
      </c>
      <c r="AS955" s="161">
        <f>(((SUMIF($E$224:$E$427,$O955,AS$224:AS$427)*(1+Benefits_Upper)))*'Discount Factors'!AS$11)-AS$923</f>
        <v>0</v>
      </c>
      <c r="AT955" s="161">
        <f>(((SUMIF($E$224:$E$427,$O955,AT$224:AT$427)*(1+Benefits_Upper)))*'Discount Factors'!AT$11)-AT$923</f>
        <v>0</v>
      </c>
      <c r="AU955" s="161">
        <f>(((SUMIF($E$224:$E$427,$O955,AU$224:AU$427)*(1+Benefits_Upper)))*'Discount Factors'!AU$11)-AU$923</f>
        <v>0</v>
      </c>
      <c r="AV955" s="161">
        <f>(((SUMIF($E$224:$E$427,$O955,AV$224:AV$427)*(1+Benefits_Upper)))*'Discount Factors'!AV$11)-AV$923</f>
        <v>0</v>
      </c>
      <c r="AW955" s="161">
        <f>(((SUMIF($E$224:$E$427,$O955,AW$224:AW$427)*(1+Benefits_Upper)))*'Discount Factors'!AW$11)-AW$923</f>
        <v>0</v>
      </c>
      <c r="AX955" s="161">
        <f>(((SUMIF($E$224:$E$427,$O955,AX$224:AX$427)*(1+Benefits_Upper)))*'Discount Factors'!AX$11)-AX$923</f>
        <v>0</v>
      </c>
      <c r="AY955" s="161">
        <f>(((SUMIF($E$224:$E$427,$O955,AY$224:AY$427)*(1+Benefits_Upper)))*'Discount Factors'!AY$11)-AY$923</f>
        <v>0</v>
      </c>
      <c r="AZ955" s="161">
        <f>(((SUMIF($E$224:$E$427,$O955,AZ$224:AZ$427)*(1+Benefits_Upper)))*'Discount Factors'!AZ$11)-AZ$923</f>
        <v>0</v>
      </c>
      <c r="BA955" s="161">
        <f>(((SUMIF($E$224:$E$427,$O955,BA$224:BA$427)*(1+Benefits_Upper)))*'Discount Factors'!BA$11)-BA$923</f>
        <v>0</v>
      </c>
      <c r="BB955" s="161">
        <f>(((SUMIF($E$224:$E$427,$O955,BB$224:BB$427)*(1+Benefits_Upper)))*'Discount Factors'!BB$11)-BB$923</f>
        <v>0</v>
      </c>
      <c r="BC955" s="161">
        <f>(((SUMIF($E$224:$E$427,$O955,BC$224:BC$427)*(1+Benefits_Upper)))*'Discount Factors'!BC$11)-BC$923</f>
        <v>0</v>
      </c>
      <c r="BD955" s="161">
        <f>(((SUMIF($E$224:$E$427,$O955,BD$224:BD$427)*(1+Benefits_Upper)))*'Discount Factors'!BD$11)-BD$923</f>
        <v>0</v>
      </c>
      <c r="BE955" s="161">
        <f>(((SUMIF($E$224:$E$427,$O955,BE$224:BE$427)*(1+Benefits_Upper)))*'Discount Factors'!BE$11)-BE$923</f>
        <v>0</v>
      </c>
      <c r="BF955" s="161">
        <f>(((SUMIF($E$224:$E$427,$O955,BF$224:BF$427)*(1+Benefits_Upper)))*'Discount Factors'!BF$11)-BF$923</f>
        <v>0</v>
      </c>
      <c r="BG955" s="161">
        <f>(((SUMIF($E$224:$E$427,$O955,BG$224:BG$427)*(1+Benefits_Upper)))*'Discount Factors'!BG$11)-BG$923</f>
        <v>0</v>
      </c>
      <c r="BH955" s="161">
        <f>(((SUMIF($E$224:$E$427,$O955,BH$224:BH$427)*(1+Benefits_Upper)))*'Discount Factors'!BH$11)-BH$923</f>
        <v>0</v>
      </c>
      <c r="BI955" s="161">
        <f>(((SUMIF($E$224:$E$427,$O955,BI$224:BI$427)*(1+Benefits_Upper)))*'Discount Factors'!BI$11)-BI$923</f>
        <v>0</v>
      </c>
      <c r="BJ955" s="161">
        <f>(((SUMIF($E$224:$E$427,$O955,BJ$224:BJ$427)*(1+Benefits_Upper)))*'Discount Factors'!BJ$11)-BJ$923</f>
        <v>0</v>
      </c>
      <c r="BK955" s="161">
        <f>(((SUMIF($E$224:$E$427,$O955,BK$224:BK$427)*(1+Benefits_Upper)))*'Discount Factors'!BK$11)-BK$923</f>
        <v>0</v>
      </c>
      <c r="BL955" s="161">
        <f>(((SUMIF($E$224:$E$427,$O955,BL$224:BL$427)*(1+Benefits_Upper)))*'Discount Factors'!BL$11)-BL$923</f>
        <v>0</v>
      </c>
      <c r="BM955" s="161">
        <f>(((SUMIF($E$224:$E$427,$O955,BM$224:BM$427)*(1+Benefits_Upper)))*'Discount Factors'!BM$11)-BM$923</f>
        <v>0</v>
      </c>
      <c r="BN955" s="161">
        <f>(((SUMIF($E$224:$E$427,$O955,BN$224:BN$427)*(1+Benefits_Upper)))*'Discount Factors'!BN$11)-BN$923</f>
        <v>0</v>
      </c>
      <c r="BO955" s="161">
        <f>(((SUMIF($E$224:$E$427,$O955,BO$224:BO$427)*(1+Benefits_Upper)))*'Discount Factors'!BO$11)-BO$923</f>
        <v>0</v>
      </c>
      <c r="BP955" s="161">
        <f>(((SUMIF($E$224:$E$427,$O955,BP$224:BP$427)*(1+Benefits_Upper)))*'Discount Factors'!BP$11)-BP$923</f>
        <v>0</v>
      </c>
      <c r="BQ955" s="161">
        <f>(((SUMIF($E$224:$E$427,$O955,BQ$224:BQ$427)*(1+Benefits_Upper)))*'Discount Factors'!BQ$11)-BQ$923</f>
        <v>0</v>
      </c>
      <c r="BR955" s="161">
        <f>(((SUMIF($E$224:$E$427,$O955,BR$224:BR$427)*(1+Benefits_Upper)))*'Discount Factors'!BR$11)-BR$923</f>
        <v>0</v>
      </c>
      <c r="BS955" s="161">
        <f>(((SUMIF($E$224:$E$427,$O955,BS$224:BS$427)*(1+Benefits_Upper)))*'Discount Factors'!BS$11)-BS$923</f>
        <v>0</v>
      </c>
      <c r="BT955" s="161">
        <f>(((SUMIF($E$224:$E$427,$O955,BT$224:BT$427)*(1+Benefits_Upper)))*'Discount Factors'!BT$11)-BT$923</f>
        <v>0</v>
      </c>
      <c r="BU955" s="161">
        <f>(((SUMIF($E$224:$E$427,$O955,BU$224:BU$427)*(1+Benefits_Upper)))*'Discount Factors'!BU$11)-BU$923</f>
        <v>0</v>
      </c>
      <c r="BV955" s="161">
        <f>(((SUMIF($E$224:$E$427,$O955,BV$224:BV$427)*(1+Benefits_Upper)))*'Discount Factors'!BV$11)-BV$923</f>
        <v>0</v>
      </c>
      <c r="BW955" s="161">
        <f>(((SUMIF($E$224:$E$427,$O955,BW$224:BW$427)*(1+Benefits_Upper)))*'Discount Factors'!BW$11)-BW$923</f>
        <v>0</v>
      </c>
      <c r="BX955" s="161">
        <f>(((SUMIF($E$224:$E$427,$O955,BX$224:BX$427)*(1+Benefits_Upper)))*'Discount Factors'!BX$11)-BX$923</f>
        <v>0</v>
      </c>
      <c r="BY955" s="161">
        <f>(((SUMIF($E$224:$E$427,$O955,BY$224:BY$427)*(1+Benefits_Upper)))*'Discount Factors'!BY$11)-BY$923</f>
        <v>0</v>
      </c>
      <c r="BZ955" s="161">
        <f>(((SUMIF($E$224:$E$427,$O955,BZ$224:BZ$427)*(1+Benefits_Upper)))*'Discount Factors'!BZ$11)-BZ$923</f>
        <v>0</v>
      </c>
      <c r="CA955" s="161">
        <f>(((SUMIF($E$224:$E$427,$O955,CA$224:CA$427)*(1+Benefits_Upper)))*'Discount Factors'!CA$11)-CA$923</f>
        <v>0</v>
      </c>
      <c r="CB955" s="161">
        <f>(((SUMIF($E$224:$E$427,$O955,CB$224:CB$427)*(1+Benefits_Upper)))*'Discount Factors'!CB$11)-CB$923</f>
        <v>0</v>
      </c>
      <c r="CC955" s="161">
        <f>(((SUMIF($E$224:$E$427,$O955,CC$224:CC$427)*(1+Benefits_Upper)))*'Discount Factors'!CC$11)-CC$923</f>
        <v>0</v>
      </c>
      <c r="CD955" s="161">
        <f>(((SUMIF($E$224:$E$427,$O955,CD$224:CD$427)*(1+Benefits_Upper)))*'Discount Factors'!CD$11)-CD$923</f>
        <v>0</v>
      </c>
      <c r="CE955" s="161">
        <f>(((SUMIF($E$224:$E$427,$O955,CE$224:CE$427)*(1+Benefits_Upper)))*'Discount Factors'!CE$11)-CE$923</f>
        <v>0</v>
      </c>
      <c r="CF955" s="161">
        <f>(((SUMIF($E$224:$E$427,$O955,CF$224:CF$427)*(1+Benefits_Upper)))*'Discount Factors'!CF$11)-CF$923</f>
        <v>0</v>
      </c>
      <c r="CG955" s="161">
        <f>(((SUMIF($E$224:$E$427,$O955,CG$224:CG$427)*(1+Benefits_Upper)))*'Discount Factors'!CG$11)-CG$923</f>
        <v>0</v>
      </c>
      <c r="CH955" s="161">
        <f>(((SUMIF($E$224:$E$427,$O955,CH$224:CH$427)*(1+Benefits_Upper)))*'Discount Factors'!CH$11)-CH$923</f>
        <v>0</v>
      </c>
      <c r="CI955" s="161">
        <f>(((SUMIF($E$224:$E$427,$O955,CI$224:CI$427)*(1+Benefits_Upper)))*'Discount Factors'!CI$11)-CI$923</f>
        <v>0</v>
      </c>
      <c r="CJ955" s="161">
        <f>(((SUMIF($E$224:$E$427,$O955,CJ$224:CJ$427)*(1+Benefits_Upper)))*'Discount Factors'!CJ$11)-CJ$923</f>
        <v>0</v>
      </c>
      <c r="CK955" s="161">
        <f>(((SUMIF($E$224:$E$427,$O955,CK$224:CK$427)*(1+Benefits_Upper)))*'Discount Factors'!CK$11)-CK$923</f>
        <v>0</v>
      </c>
      <c r="CL955" s="161">
        <f>(((SUMIF($E$224:$E$427,$O955,CL$224:CL$427)*(1+Benefits_Upper)))*'Discount Factors'!CL$11)-CL$923</f>
        <v>0</v>
      </c>
      <c r="CM955" s="161">
        <f>(((SUMIF($E$224:$E$427,$O955,CM$224:CM$427)*(1+Benefits_Upper)))*'Discount Factors'!CM$11)-CM$923</f>
        <v>0</v>
      </c>
      <c r="CN955" s="161">
        <f>(((SUMIF($E$224:$E$427,$O955,CN$224:CN$427)*(1+Benefits_Upper)))*'Discount Factors'!CN$11)-CN$923</f>
        <v>0</v>
      </c>
      <c r="CO955" s="161">
        <f>(((SUMIF($E$224:$E$427,$O955,CO$224:CO$427)*(1+Benefits_Upper)))*'Discount Factors'!CO$11)-CO$923</f>
        <v>0</v>
      </c>
      <c r="CP955" s="161">
        <f>(((SUMIF($E$224:$E$427,$O955,CP$224:CP$427)*(1+Benefits_Upper)))*'Discount Factors'!CP$11)-CP$923</f>
        <v>0</v>
      </c>
    </row>
    <row r="956" spans="15:94" x14ac:dyDescent="0.3">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c r="AT956" s="161"/>
      <c r="AU956" s="161"/>
      <c r="AV956" s="161"/>
      <c r="AW956" s="161"/>
      <c r="AX956" s="161"/>
      <c r="AY956" s="161"/>
      <c r="AZ956" s="161"/>
      <c r="BA956" s="161"/>
      <c r="BB956" s="161"/>
      <c r="BC956" s="161"/>
      <c r="BD956" s="161"/>
      <c r="BE956" s="161"/>
      <c r="BF956" s="161"/>
      <c r="BG956" s="161"/>
      <c r="BH956" s="161"/>
      <c r="BI956" s="161"/>
      <c r="BJ956" s="161"/>
      <c r="BK956" s="161"/>
      <c r="BL956" s="161"/>
      <c r="BM956" s="161"/>
      <c r="BN956" s="161"/>
      <c r="BO956" s="161"/>
      <c r="BP956" s="161"/>
      <c r="BQ956" s="161"/>
      <c r="BR956" s="161"/>
      <c r="BS956" s="161"/>
      <c r="BT956" s="161"/>
      <c r="BU956" s="161"/>
      <c r="BV956" s="161"/>
      <c r="BW956" s="161"/>
      <c r="BX956" s="161"/>
      <c r="BY956" s="161"/>
      <c r="BZ956" s="161"/>
      <c r="CA956" s="161"/>
      <c r="CB956" s="161"/>
      <c r="CC956" s="161"/>
      <c r="CD956" s="161"/>
      <c r="CE956" s="161"/>
      <c r="CF956" s="161"/>
      <c r="CG956" s="161"/>
      <c r="CH956" s="161"/>
      <c r="CI956" s="161"/>
      <c r="CJ956" s="161"/>
      <c r="CK956" s="161"/>
      <c r="CL956" s="161"/>
      <c r="CM956" s="161"/>
      <c r="CN956" s="161"/>
      <c r="CO956" s="161"/>
      <c r="CP956" s="161"/>
    </row>
    <row r="957" spans="15:94" x14ac:dyDescent="0.3">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s="161"/>
      <c r="AS957" s="161"/>
      <c r="AT957" s="161"/>
      <c r="AU957" s="161"/>
      <c r="AV957" s="161"/>
      <c r="AW957" s="161"/>
      <c r="AX957" s="161"/>
      <c r="AY957" s="161"/>
      <c r="AZ957" s="161"/>
      <c r="BA957" s="161"/>
      <c r="BB957" s="161"/>
      <c r="BC957" s="161"/>
      <c r="BD957" s="161"/>
      <c r="BE957" s="161"/>
      <c r="BF957" s="161"/>
      <c r="BG957" s="161"/>
      <c r="BH957" s="161"/>
      <c r="BI957" s="161"/>
      <c r="BJ957" s="161"/>
      <c r="BK957" s="161"/>
      <c r="BL957" s="161"/>
      <c r="BM957" s="161"/>
      <c r="BN957" s="161"/>
      <c r="BO957" s="161"/>
      <c r="BP957" s="161"/>
      <c r="BQ957" s="161"/>
      <c r="BR957" s="161"/>
      <c r="BS957" s="161"/>
      <c r="BT957" s="161"/>
      <c r="BU957" s="161"/>
      <c r="BV957" s="161"/>
      <c r="BW957" s="161"/>
      <c r="BX957" s="161"/>
      <c r="BY957" s="161"/>
      <c r="BZ957" s="161"/>
      <c r="CA957" s="161"/>
      <c r="CB957" s="161"/>
      <c r="CC957" s="161"/>
      <c r="CD957" s="161"/>
      <c r="CE957" s="161"/>
      <c r="CF957" s="161"/>
      <c r="CG957" s="161"/>
      <c r="CH957" s="161"/>
      <c r="CI957" s="161"/>
      <c r="CJ957" s="161"/>
      <c r="CK957" s="161"/>
      <c r="CL957" s="161"/>
      <c r="CM957" s="161"/>
      <c r="CN957" s="161"/>
      <c r="CO957" s="161"/>
      <c r="CP957" s="161"/>
    </row>
    <row r="958" spans="15:94" x14ac:dyDescent="0.3">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s="161"/>
      <c r="AS958" s="161"/>
      <c r="AT958" s="161"/>
      <c r="AU958" s="161"/>
      <c r="AV958" s="161"/>
      <c r="AW958" s="161"/>
      <c r="AX958" s="161"/>
      <c r="AY958" s="161"/>
      <c r="AZ958" s="161"/>
      <c r="BA958" s="161"/>
      <c r="BB958" s="161"/>
      <c r="BC958" s="161"/>
      <c r="BD958" s="161"/>
      <c r="BE958" s="161"/>
      <c r="BF958" s="161"/>
      <c r="BG958" s="161"/>
      <c r="BH958" s="161"/>
      <c r="BI958" s="161"/>
      <c r="BJ958" s="161"/>
      <c r="BK958" s="161"/>
      <c r="BL958" s="161"/>
      <c r="BM958" s="161"/>
      <c r="BN958" s="161"/>
      <c r="BO958" s="161"/>
      <c r="BP958" s="161"/>
      <c r="BQ958" s="161"/>
      <c r="BR958" s="161"/>
      <c r="BS958" s="161"/>
      <c r="BT958" s="161"/>
      <c r="BU958" s="161"/>
      <c r="BV958" s="161"/>
      <c r="BW958" s="161"/>
      <c r="BX958" s="161"/>
      <c r="BY958" s="161"/>
      <c r="BZ958" s="161"/>
      <c r="CA958" s="161"/>
      <c r="CB958" s="161"/>
      <c r="CC958" s="161"/>
      <c r="CD958" s="161"/>
      <c r="CE958" s="161"/>
      <c r="CF958" s="161"/>
      <c r="CG958" s="161"/>
      <c r="CH958" s="161"/>
      <c r="CI958" s="161"/>
      <c r="CJ958" s="161"/>
      <c r="CK958" s="161"/>
      <c r="CL958" s="161"/>
      <c r="CM958" s="161"/>
      <c r="CN958" s="161"/>
      <c r="CO958" s="161"/>
      <c r="CP958" s="161"/>
    </row>
    <row r="959" spans="15:94" x14ac:dyDescent="0.3">
      <c r="O959" s="2" t="str">
        <f>Lists!$B$13</f>
        <v>Option 9</v>
      </c>
      <c r="P959" s="161">
        <f>(((SUMIF($E$224:$E$427,$O959,P$224:P$427)*(1+Benefits_Upper)))*'Discount Factors'!P$11)-P$923</f>
        <v>0</v>
      </c>
      <c r="Q959" s="161">
        <f>(((SUMIF($E$224:$E$427,$O959,Q$224:Q$427)*(1+Benefits_Upper)))*'Discount Factors'!Q$11)-Q$923</f>
        <v>0</v>
      </c>
      <c r="R959" s="161">
        <f>(((SUMIF($E$224:$E$427,$O959,R$224:R$427)*(1+Benefits_Upper)))*'Discount Factors'!R$11)-R$923</f>
        <v>0</v>
      </c>
      <c r="S959" s="161">
        <f>(((SUMIF($E$224:$E$427,$O959,S$224:S$427)*(1+Benefits_Upper)))*'Discount Factors'!S$11)-S$923</f>
        <v>0</v>
      </c>
      <c r="T959" s="161">
        <f>(((SUMIF($E$224:$E$427,$O959,T$224:T$427)*(1+Benefits_Upper)))*'Discount Factors'!T$11)-T$923</f>
        <v>0</v>
      </c>
      <c r="U959" s="161">
        <f>(((SUMIF($E$224:$E$427,$O959,U$224:U$427)*(1+Benefits_Upper)))*'Discount Factors'!U$11)-U$923</f>
        <v>0</v>
      </c>
      <c r="V959" s="161">
        <f>(((SUMIF($E$224:$E$427,$O959,V$224:V$427)*(1+Benefits_Upper)))*'Discount Factors'!V$11)-V$923</f>
        <v>0</v>
      </c>
      <c r="W959" s="161">
        <f>(((SUMIF($E$224:$E$427,$O959,W$224:W$427)*(1+Benefits_Upper)))*'Discount Factors'!W$11)-W$923</f>
        <v>0</v>
      </c>
      <c r="X959" s="161">
        <f>(((SUMIF($E$224:$E$427,$O959,X$224:X$427)*(1+Benefits_Upper)))*'Discount Factors'!X$11)-X$923</f>
        <v>0</v>
      </c>
      <c r="Y959" s="161">
        <f>(((SUMIF($E$224:$E$427,$O959,Y$224:Y$427)*(1+Benefits_Upper)))*'Discount Factors'!Y$11)-Y$923</f>
        <v>0</v>
      </c>
      <c r="Z959" s="161">
        <f>(((SUMIF($E$224:$E$427,$O959,Z$224:Z$427)*(1+Benefits_Upper)))*'Discount Factors'!Z$11)-Z$923</f>
        <v>0</v>
      </c>
      <c r="AA959" s="161">
        <f>(((SUMIF($E$224:$E$427,$O959,AA$224:AA$427)*(1+Benefits_Upper)))*'Discount Factors'!AA$11)-AA$923</f>
        <v>0</v>
      </c>
      <c r="AB959" s="161">
        <f>(((SUMIF($E$224:$E$427,$O959,AB$224:AB$427)*(1+Benefits_Upper)))*'Discount Factors'!AB$11)-AB$923</f>
        <v>0</v>
      </c>
      <c r="AC959" s="161">
        <f>(((SUMIF($E$224:$E$427,$O959,AC$224:AC$427)*(1+Benefits_Upper)))*'Discount Factors'!AC$11)-AC$923</f>
        <v>0</v>
      </c>
      <c r="AD959" s="161">
        <f>(((SUMIF($E$224:$E$427,$O959,AD$224:AD$427)*(1+Benefits_Upper)))*'Discount Factors'!AD$11)-AD$923</f>
        <v>0</v>
      </c>
      <c r="AE959" s="161">
        <f>(((SUMIF($E$224:$E$427,$O959,AE$224:AE$427)*(1+Benefits_Upper)))*'Discount Factors'!AE$11)-AE$923</f>
        <v>0</v>
      </c>
      <c r="AF959" s="161">
        <f>(((SUMIF($E$224:$E$427,$O959,AF$224:AF$427)*(1+Benefits_Upper)))*'Discount Factors'!AF$11)-AF$923</f>
        <v>0</v>
      </c>
      <c r="AG959" s="161">
        <f>(((SUMIF($E$224:$E$427,$O959,AG$224:AG$427)*(1+Benefits_Upper)))*'Discount Factors'!AG$11)-AG$923</f>
        <v>0</v>
      </c>
      <c r="AH959" s="161">
        <f>(((SUMIF($E$224:$E$427,$O959,AH$224:AH$427)*(1+Benefits_Upper)))*'Discount Factors'!AH$11)-AH$923</f>
        <v>0</v>
      </c>
      <c r="AI959" s="161">
        <f>(((SUMIF($E$224:$E$427,$O959,AI$224:AI$427)*(1+Benefits_Upper)))*'Discount Factors'!AI$11)-AI$923</f>
        <v>0</v>
      </c>
      <c r="AJ959" s="161">
        <f>(((SUMIF($E$224:$E$427,$O959,AJ$224:AJ$427)*(1+Benefits_Upper)))*'Discount Factors'!AJ$11)-AJ$923</f>
        <v>0</v>
      </c>
      <c r="AK959" s="161">
        <f>(((SUMIF($E$224:$E$427,$O959,AK$224:AK$427)*(1+Benefits_Upper)))*'Discount Factors'!AK$11)-AK$923</f>
        <v>0</v>
      </c>
      <c r="AL959" s="161">
        <f>(((SUMIF($E$224:$E$427,$O959,AL$224:AL$427)*(1+Benefits_Upper)))*'Discount Factors'!AL$11)-AL$923</f>
        <v>0</v>
      </c>
      <c r="AM959" s="161">
        <f>(((SUMIF($E$224:$E$427,$O959,AM$224:AM$427)*(1+Benefits_Upper)))*'Discount Factors'!AM$11)-AM$923</f>
        <v>0</v>
      </c>
      <c r="AN959" s="161">
        <f>(((SUMIF($E$224:$E$427,$O959,AN$224:AN$427)*(1+Benefits_Upper)))*'Discount Factors'!AN$11)-AN$923</f>
        <v>0</v>
      </c>
      <c r="AO959" s="161">
        <f>(((SUMIF($E$224:$E$427,$O959,AO$224:AO$427)*(1+Benefits_Upper)))*'Discount Factors'!AO$11)-AO$923</f>
        <v>0</v>
      </c>
      <c r="AP959" s="161">
        <f>(((SUMIF($E$224:$E$427,$O959,AP$224:AP$427)*(1+Benefits_Upper)))*'Discount Factors'!AP$11)-AP$923</f>
        <v>0</v>
      </c>
      <c r="AQ959" s="161">
        <f>(((SUMIF($E$224:$E$427,$O959,AQ$224:AQ$427)*(1+Benefits_Upper)))*'Discount Factors'!AQ$11)-AQ$923</f>
        <v>0</v>
      </c>
      <c r="AR959" s="161">
        <f>(((SUMIF($E$224:$E$427,$O959,AR$224:AR$427)*(1+Benefits_Upper)))*'Discount Factors'!AR$11)-AR$923</f>
        <v>0</v>
      </c>
      <c r="AS959" s="161">
        <f>(((SUMIF($E$224:$E$427,$O959,AS$224:AS$427)*(1+Benefits_Upper)))*'Discount Factors'!AS$11)-AS$923</f>
        <v>0</v>
      </c>
      <c r="AT959" s="161">
        <f>(((SUMIF($E$224:$E$427,$O959,AT$224:AT$427)*(1+Benefits_Upper)))*'Discount Factors'!AT$11)-AT$923</f>
        <v>0</v>
      </c>
      <c r="AU959" s="161">
        <f>(((SUMIF($E$224:$E$427,$O959,AU$224:AU$427)*(1+Benefits_Upper)))*'Discount Factors'!AU$11)-AU$923</f>
        <v>0</v>
      </c>
      <c r="AV959" s="161">
        <f>(((SUMIF($E$224:$E$427,$O959,AV$224:AV$427)*(1+Benefits_Upper)))*'Discount Factors'!AV$11)-AV$923</f>
        <v>0</v>
      </c>
      <c r="AW959" s="161">
        <f>(((SUMIF($E$224:$E$427,$O959,AW$224:AW$427)*(1+Benefits_Upper)))*'Discount Factors'!AW$11)-AW$923</f>
        <v>0</v>
      </c>
      <c r="AX959" s="161">
        <f>(((SUMIF($E$224:$E$427,$O959,AX$224:AX$427)*(1+Benefits_Upper)))*'Discount Factors'!AX$11)-AX$923</f>
        <v>0</v>
      </c>
      <c r="AY959" s="161">
        <f>(((SUMIF($E$224:$E$427,$O959,AY$224:AY$427)*(1+Benefits_Upper)))*'Discount Factors'!AY$11)-AY$923</f>
        <v>0</v>
      </c>
      <c r="AZ959" s="161">
        <f>(((SUMIF($E$224:$E$427,$O959,AZ$224:AZ$427)*(1+Benefits_Upper)))*'Discount Factors'!AZ$11)-AZ$923</f>
        <v>0</v>
      </c>
      <c r="BA959" s="161">
        <f>(((SUMIF($E$224:$E$427,$O959,BA$224:BA$427)*(1+Benefits_Upper)))*'Discount Factors'!BA$11)-BA$923</f>
        <v>0</v>
      </c>
      <c r="BB959" s="161">
        <f>(((SUMIF($E$224:$E$427,$O959,BB$224:BB$427)*(1+Benefits_Upper)))*'Discount Factors'!BB$11)-BB$923</f>
        <v>0</v>
      </c>
      <c r="BC959" s="161">
        <f>(((SUMIF($E$224:$E$427,$O959,BC$224:BC$427)*(1+Benefits_Upper)))*'Discount Factors'!BC$11)-BC$923</f>
        <v>0</v>
      </c>
      <c r="BD959" s="161">
        <f>(((SUMIF($E$224:$E$427,$O959,BD$224:BD$427)*(1+Benefits_Upper)))*'Discount Factors'!BD$11)-BD$923</f>
        <v>0</v>
      </c>
      <c r="BE959" s="161">
        <f>(((SUMIF($E$224:$E$427,$O959,BE$224:BE$427)*(1+Benefits_Upper)))*'Discount Factors'!BE$11)-BE$923</f>
        <v>0</v>
      </c>
      <c r="BF959" s="161">
        <f>(((SUMIF($E$224:$E$427,$O959,BF$224:BF$427)*(1+Benefits_Upper)))*'Discount Factors'!BF$11)-BF$923</f>
        <v>0</v>
      </c>
      <c r="BG959" s="161">
        <f>(((SUMIF($E$224:$E$427,$O959,BG$224:BG$427)*(1+Benefits_Upper)))*'Discount Factors'!BG$11)-BG$923</f>
        <v>0</v>
      </c>
      <c r="BH959" s="161">
        <f>(((SUMIF($E$224:$E$427,$O959,BH$224:BH$427)*(1+Benefits_Upper)))*'Discount Factors'!BH$11)-BH$923</f>
        <v>0</v>
      </c>
      <c r="BI959" s="161">
        <f>(((SUMIF($E$224:$E$427,$O959,BI$224:BI$427)*(1+Benefits_Upper)))*'Discount Factors'!BI$11)-BI$923</f>
        <v>0</v>
      </c>
      <c r="BJ959" s="161">
        <f>(((SUMIF($E$224:$E$427,$O959,BJ$224:BJ$427)*(1+Benefits_Upper)))*'Discount Factors'!BJ$11)-BJ$923</f>
        <v>0</v>
      </c>
      <c r="BK959" s="161">
        <f>(((SUMIF($E$224:$E$427,$O959,BK$224:BK$427)*(1+Benefits_Upper)))*'Discount Factors'!BK$11)-BK$923</f>
        <v>0</v>
      </c>
      <c r="BL959" s="161">
        <f>(((SUMIF($E$224:$E$427,$O959,BL$224:BL$427)*(1+Benefits_Upper)))*'Discount Factors'!BL$11)-BL$923</f>
        <v>0</v>
      </c>
      <c r="BM959" s="161">
        <f>(((SUMIF($E$224:$E$427,$O959,BM$224:BM$427)*(1+Benefits_Upper)))*'Discount Factors'!BM$11)-BM$923</f>
        <v>0</v>
      </c>
      <c r="BN959" s="161">
        <f>(((SUMIF($E$224:$E$427,$O959,BN$224:BN$427)*(1+Benefits_Upper)))*'Discount Factors'!BN$11)-BN$923</f>
        <v>0</v>
      </c>
      <c r="BO959" s="161">
        <f>(((SUMIF($E$224:$E$427,$O959,BO$224:BO$427)*(1+Benefits_Upper)))*'Discount Factors'!BO$11)-BO$923</f>
        <v>0</v>
      </c>
      <c r="BP959" s="161">
        <f>(((SUMIF($E$224:$E$427,$O959,BP$224:BP$427)*(1+Benefits_Upper)))*'Discount Factors'!BP$11)-BP$923</f>
        <v>0</v>
      </c>
      <c r="BQ959" s="161">
        <f>(((SUMIF($E$224:$E$427,$O959,BQ$224:BQ$427)*(1+Benefits_Upper)))*'Discount Factors'!BQ$11)-BQ$923</f>
        <v>0</v>
      </c>
      <c r="BR959" s="161">
        <f>(((SUMIF($E$224:$E$427,$O959,BR$224:BR$427)*(1+Benefits_Upper)))*'Discount Factors'!BR$11)-BR$923</f>
        <v>0</v>
      </c>
      <c r="BS959" s="161">
        <f>(((SUMIF($E$224:$E$427,$O959,BS$224:BS$427)*(1+Benefits_Upper)))*'Discount Factors'!BS$11)-BS$923</f>
        <v>0</v>
      </c>
      <c r="BT959" s="161">
        <f>(((SUMIF($E$224:$E$427,$O959,BT$224:BT$427)*(1+Benefits_Upper)))*'Discount Factors'!BT$11)-BT$923</f>
        <v>0</v>
      </c>
      <c r="BU959" s="161">
        <f>(((SUMIF($E$224:$E$427,$O959,BU$224:BU$427)*(1+Benefits_Upper)))*'Discount Factors'!BU$11)-BU$923</f>
        <v>0</v>
      </c>
      <c r="BV959" s="161">
        <f>(((SUMIF($E$224:$E$427,$O959,BV$224:BV$427)*(1+Benefits_Upper)))*'Discount Factors'!BV$11)-BV$923</f>
        <v>0</v>
      </c>
      <c r="BW959" s="161">
        <f>(((SUMIF($E$224:$E$427,$O959,BW$224:BW$427)*(1+Benefits_Upper)))*'Discount Factors'!BW$11)-BW$923</f>
        <v>0</v>
      </c>
      <c r="BX959" s="161">
        <f>(((SUMIF($E$224:$E$427,$O959,BX$224:BX$427)*(1+Benefits_Upper)))*'Discount Factors'!BX$11)-BX$923</f>
        <v>0</v>
      </c>
      <c r="BY959" s="161">
        <f>(((SUMIF($E$224:$E$427,$O959,BY$224:BY$427)*(1+Benefits_Upper)))*'Discount Factors'!BY$11)-BY$923</f>
        <v>0</v>
      </c>
      <c r="BZ959" s="161">
        <f>(((SUMIF($E$224:$E$427,$O959,BZ$224:BZ$427)*(1+Benefits_Upper)))*'Discount Factors'!BZ$11)-BZ$923</f>
        <v>0</v>
      </c>
      <c r="CA959" s="161">
        <f>(((SUMIF($E$224:$E$427,$O959,CA$224:CA$427)*(1+Benefits_Upper)))*'Discount Factors'!CA$11)-CA$923</f>
        <v>0</v>
      </c>
      <c r="CB959" s="161">
        <f>(((SUMIF($E$224:$E$427,$O959,CB$224:CB$427)*(1+Benefits_Upper)))*'Discount Factors'!CB$11)-CB$923</f>
        <v>0</v>
      </c>
      <c r="CC959" s="161">
        <f>(((SUMIF($E$224:$E$427,$O959,CC$224:CC$427)*(1+Benefits_Upper)))*'Discount Factors'!CC$11)-CC$923</f>
        <v>0</v>
      </c>
      <c r="CD959" s="161">
        <f>(((SUMIF($E$224:$E$427,$O959,CD$224:CD$427)*(1+Benefits_Upper)))*'Discount Factors'!CD$11)-CD$923</f>
        <v>0</v>
      </c>
      <c r="CE959" s="161">
        <f>(((SUMIF($E$224:$E$427,$O959,CE$224:CE$427)*(1+Benefits_Upper)))*'Discount Factors'!CE$11)-CE$923</f>
        <v>0</v>
      </c>
      <c r="CF959" s="161">
        <f>(((SUMIF($E$224:$E$427,$O959,CF$224:CF$427)*(1+Benefits_Upper)))*'Discount Factors'!CF$11)-CF$923</f>
        <v>0</v>
      </c>
      <c r="CG959" s="161">
        <f>(((SUMIF($E$224:$E$427,$O959,CG$224:CG$427)*(1+Benefits_Upper)))*'Discount Factors'!CG$11)-CG$923</f>
        <v>0</v>
      </c>
      <c r="CH959" s="161">
        <f>(((SUMIF($E$224:$E$427,$O959,CH$224:CH$427)*(1+Benefits_Upper)))*'Discount Factors'!CH$11)-CH$923</f>
        <v>0</v>
      </c>
      <c r="CI959" s="161">
        <f>(((SUMIF($E$224:$E$427,$O959,CI$224:CI$427)*(1+Benefits_Upper)))*'Discount Factors'!CI$11)-CI$923</f>
        <v>0</v>
      </c>
      <c r="CJ959" s="161">
        <f>(((SUMIF($E$224:$E$427,$O959,CJ$224:CJ$427)*(1+Benefits_Upper)))*'Discount Factors'!CJ$11)-CJ$923</f>
        <v>0</v>
      </c>
      <c r="CK959" s="161">
        <f>(((SUMIF($E$224:$E$427,$O959,CK$224:CK$427)*(1+Benefits_Upper)))*'Discount Factors'!CK$11)-CK$923</f>
        <v>0</v>
      </c>
      <c r="CL959" s="161">
        <f>(((SUMIF($E$224:$E$427,$O959,CL$224:CL$427)*(1+Benefits_Upper)))*'Discount Factors'!CL$11)-CL$923</f>
        <v>0</v>
      </c>
      <c r="CM959" s="161">
        <f>(((SUMIF($E$224:$E$427,$O959,CM$224:CM$427)*(1+Benefits_Upper)))*'Discount Factors'!CM$11)-CM$923</f>
        <v>0</v>
      </c>
      <c r="CN959" s="161">
        <f>(((SUMIF($E$224:$E$427,$O959,CN$224:CN$427)*(1+Benefits_Upper)))*'Discount Factors'!CN$11)-CN$923</f>
        <v>0</v>
      </c>
      <c r="CO959" s="161">
        <f>(((SUMIF($E$224:$E$427,$O959,CO$224:CO$427)*(1+Benefits_Upper)))*'Discount Factors'!CO$11)-CO$923</f>
        <v>0</v>
      </c>
      <c r="CP959" s="161">
        <f>(((SUMIF($E$224:$E$427,$O959,CP$224:CP$427)*(1+Benefits_Upper)))*'Discount Factors'!CP$11)-CP$923</f>
        <v>0</v>
      </c>
    </row>
    <row r="960" spans="15:94" x14ac:dyDescent="0.3">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s="161"/>
      <c r="AS960" s="161"/>
      <c r="AT960" s="161"/>
      <c r="AU960" s="161"/>
      <c r="AV960" s="161"/>
      <c r="AW960" s="161"/>
      <c r="AX960" s="161"/>
      <c r="AY960" s="161"/>
      <c r="AZ960" s="161"/>
      <c r="BA960" s="161"/>
      <c r="BB960" s="161"/>
      <c r="BC960" s="161"/>
      <c r="BD960" s="161"/>
      <c r="BE960" s="161"/>
      <c r="BF960" s="161"/>
      <c r="BG960" s="161"/>
      <c r="BH960" s="161"/>
      <c r="BI960" s="161"/>
      <c r="BJ960" s="161"/>
      <c r="BK960" s="161"/>
      <c r="BL960" s="161"/>
      <c r="BM960" s="161"/>
      <c r="BN960" s="161"/>
      <c r="BO960" s="161"/>
      <c r="BP960" s="161"/>
      <c r="BQ960" s="161"/>
      <c r="BR960" s="161"/>
      <c r="BS960" s="161"/>
      <c r="BT960" s="161"/>
      <c r="BU960" s="161"/>
      <c r="BV960" s="161"/>
      <c r="BW960" s="161"/>
      <c r="BX960" s="161"/>
      <c r="BY960" s="161"/>
      <c r="BZ960" s="161"/>
      <c r="CA960" s="161"/>
      <c r="CB960" s="161"/>
      <c r="CC960" s="161"/>
      <c r="CD960" s="161"/>
      <c r="CE960" s="161"/>
      <c r="CF960" s="161"/>
      <c r="CG960" s="161"/>
      <c r="CH960" s="161"/>
      <c r="CI960" s="161"/>
      <c r="CJ960" s="161"/>
      <c r="CK960" s="161"/>
      <c r="CL960" s="161"/>
      <c r="CM960" s="161"/>
      <c r="CN960" s="161"/>
      <c r="CO960" s="161"/>
      <c r="CP960" s="161"/>
    </row>
    <row r="961" spans="1:94" x14ac:dyDescent="0.3">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s="161"/>
      <c r="AS961" s="161"/>
      <c r="AT961" s="161"/>
      <c r="AU961" s="161"/>
      <c r="AV961" s="161"/>
      <c r="AW961" s="161"/>
      <c r="AX961" s="161"/>
      <c r="AY961" s="161"/>
      <c r="AZ961" s="161"/>
      <c r="BA961" s="161"/>
      <c r="BB961" s="161"/>
      <c r="BC961" s="161"/>
      <c r="BD961" s="161"/>
      <c r="BE961" s="161"/>
      <c r="BF961" s="161"/>
      <c r="BG961" s="161"/>
      <c r="BH961" s="161"/>
      <c r="BI961" s="161"/>
      <c r="BJ961" s="161"/>
      <c r="BK961" s="161"/>
      <c r="BL961" s="161"/>
      <c r="BM961" s="161"/>
      <c r="BN961" s="161"/>
      <c r="BO961" s="161"/>
      <c r="BP961" s="161"/>
      <c r="BQ961" s="161"/>
      <c r="BR961" s="161"/>
      <c r="BS961" s="161"/>
      <c r="BT961" s="161"/>
      <c r="BU961" s="161"/>
      <c r="BV961" s="161"/>
      <c r="BW961" s="161"/>
      <c r="BX961" s="161"/>
      <c r="BY961" s="161"/>
      <c r="BZ961" s="161"/>
      <c r="CA961" s="161"/>
      <c r="CB961" s="161"/>
      <c r="CC961" s="161"/>
      <c r="CD961" s="161"/>
      <c r="CE961" s="161"/>
      <c r="CF961" s="161"/>
      <c r="CG961" s="161"/>
      <c r="CH961" s="161"/>
      <c r="CI961" s="161"/>
      <c r="CJ961" s="161"/>
      <c r="CK961" s="161"/>
      <c r="CL961" s="161"/>
      <c r="CM961" s="161"/>
      <c r="CN961" s="161"/>
      <c r="CO961" s="161"/>
      <c r="CP961" s="161"/>
    </row>
    <row r="962" spans="1:94" x14ac:dyDescent="0.3">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s="161"/>
      <c r="AS962" s="161"/>
      <c r="AT962" s="161"/>
      <c r="AU962" s="161"/>
      <c r="AV962" s="161"/>
      <c r="AW962" s="161"/>
      <c r="AX962" s="161"/>
      <c r="AY962" s="161"/>
      <c r="AZ962" s="161"/>
      <c r="BA962" s="161"/>
      <c r="BB962" s="161"/>
      <c r="BC962" s="161"/>
      <c r="BD962" s="161"/>
      <c r="BE962" s="161"/>
      <c r="BF962" s="161"/>
      <c r="BG962" s="161"/>
      <c r="BH962" s="161"/>
      <c r="BI962" s="161"/>
      <c r="BJ962" s="161"/>
      <c r="BK962" s="161"/>
      <c r="BL962" s="161"/>
      <c r="BM962" s="161"/>
      <c r="BN962" s="161"/>
      <c r="BO962" s="161"/>
      <c r="BP962" s="161"/>
      <c r="BQ962" s="161"/>
      <c r="BR962" s="161"/>
      <c r="BS962" s="161"/>
      <c r="BT962" s="161"/>
      <c r="BU962" s="161"/>
      <c r="BV962" s="161"/>
      <c r="BW962" s="161"/>
      <c r="BX962" s="161"/>
      <c r="BY962" s="161"/>
      <c r="BZ962" s="161"/>
      <c r="CA962" s="161"/>
      <c r="CB962" s="161"/>
      <c r="CC962" s="161"/>
      <c r="CD962" s="161"/>
      <c r="CE962" s="161"/>
      <c r="CF962" s="161"/>
      <c r="CG962" s="161"/>
      <c r="CH962" s="161"/>
      <c r="CI962" s="161"/>
      <c r="CJ962" s="161"/>
      <c r="CK962" s="161"/>
      <c r="CL962" s="161"/>
      <c r="CM962" s="161"/>
      <c r="CN962" s="161"/>
      <c r="CO962" s="161"/>
      <c r="CP962" s="161"/>
    </row>
    <row r="963" spans="1:94" x14ac:dyDescent="0.3">
      <c r="O963" s="2" t="str">
        <f>Lists!$B$14</f>
        <v>Option 10</v>
      </c>
      <c r="P963" s="161">
        <f>(((SUMIF($E$224:$E$427,$O963,P$224:P$427)*(1+Benefits_Upper)))*'Discount Factors'!P$11)-P$923</f>
        <v>0</v>
      </c>
      <c r="Q963" s="161">
        <f>(((SUMIF($E$224:$E$427,$O963,Q$224:Q$427)*(1+Benefits_Upper)))*'Discount Factors'!Q$11)-Q$923</f>
        <v>0</v>
      </c>
      <c r="R963" s="161">
        <f>(((SUMIF($E$224:$E$427,$O963,R$224:R$427)*(1+Benefits_Upper)))*'Discount Factors'!R$11)-R$923</f>
        <v>0</v>
      </c>
      <c r="S963" s="161">
        <f>(((SUMIF($E$224:$E$427,$O963,S$224:S$427)*(1+Benefits_Upper)))*'Discount Factors'!S$11)-S$923</f>
        <v>0</v>
      </c>
      <c r="T963" s="161">
        <f>(((SUMIF($E$224:$E$427,$O963,T$224:T$427)*(1+Benefits_Upper)))*'Discount Factors'!T$11)-T$923</f>
        <v>0</v>
      </c>
      <c r="U963" s="161">
        <f>(((SUMIF($E$224:$E$427,$O963,U$224:U$427)*(1+Benefits_Upper)))*'Discount Factors'!U$11)-U$923</f>
        <v>0</v>
      </c>
      <c r="V963" s="161">
        <f>(((SUMIF($E$224:$E$427,$O963,V$224:V$427)*(1+Benefits_Upper)))*'Discount Factors'!V$11)-V$923</f>
        <v>0</v>
      </c>
      <c r="W963" s="161">
        <f>(((SUMIF($E$224:$E$427,$O963,W$224:W$427)*(1+Benefits_Upper)))*'Discount Factors'!W$11)-W$923</f>
        <v>0</v>
      </c>
      <c r="X963" s="161">
        <f>(((SUMIF($E$224:$E$427,$O963,X$224:X$427)*(1+Benefits_Upper)))*'Discount Factors'!X$11)-X$923</f>
        <v>0</v>
      </c>
      <c r="Y963" s="161">
        <f>(((SUMIF($E$224:$E$427,$O963,Y$224:Y$427)*(1+Benefits_Upper)))*'Discount Factors'!Y$11)-Y$923</f>
        <v>0</v>
      </c>
      <c r="Z963" s="161">
        <f>(((SUMIF($E$224:$E$427,$O963,Z$224:Z$427)*(1+Benefits_Upper)))*'Discount Factors'!Z$11)-Z$923</f>
        <v>0</v>
      </c>
      <c r="AA963" s="161">
        <f>(((SUMIF($E$224:$E$427,$O963,AA$224:AA$427)*(1+Benefits_Upper)))*'Discount Factors'!AA$11)-AA$923</f>
        <v>0</v>
      </c>
      <c r="AB963" s="161">
        <f>(((SUMIF($E$224:$E$427,$O963,AB$224:AB$427)*(1+Benefits_Upper)))*'Discount Factors'!AB$11)-AB$923</f>
        <v>0</v>
      </c>
      <c r="AC963" s="161">
        <f>(((SUMIF($E$224:$E$427,$O963,AC$224:AC$427)*(1+Benefits_Upper)))*'Discount Factors'!AC$11)-AC$923</f>
        <v>0</v>
      </c>
      <c r="AD963" s="161">
        <f>(((SUMIF($E$224:$E$427,$O963,AD$224:AD$427)*(1+Benefits_Upper)))*'Discount Factors'!AD$11)-AD$923</f>
        <v>0</v>
      </c>
      <c r="AE963" s="161">
        <f>(((SUMIF($E$224:$E$427,$O963,AE$224:AE$427)*(1+Benefits_Upper)))*'Discount Factors'!AE$11)-AE$923</f>
        <v>0</v>
      </c>
      <c r="AF963" s="161">
        <f>(((SUMIF($E$224:$E$427,$O963,AF$224:AF$427)*(1+Benefits_Upper)))*'Discount Factors'!AF$11)-AF$923</f>
        <v>0</v>
      </c>
      <c r="AG963" s="161">
        <f>(((SUMIF($E$224:$E$427,$O963,AG$224:AG$427)*(1+Benefits_Upper)))*'Discount Factors'!AG$11)-AG$923</f>
        <v>0</v>
      </c>
      <c r="AH963" s="161">
        <f>(((SUMIF($E$224:$E$427,$O963,AH$224:AH$427)*(1+Benefits_Upper)))*'Discount Factors'!AH$11)-AH$923</f>
        <v>0</v>
      </c>
      <c r="AI963" s="161">
        <f>(((SUMIF($E$224:$E$427,$O963,AI$224:AI$427)*(1+Benefits_Upper)))*'Discount Factors'!AI$11)-AI$923</f>
        <v>0</v>
      </c>
      <c r="AJ963" s="161">
        <f>(((SUMIF($E$224:$E$427,$O963,AJ$224:AJ$427)*(1+Benefits_Upper)))*'Discount Factors'!AJ$11)-AJ$923</f>
        <v>0</v>
      </c>
      <c r="AK963" s="161">
        <f>(((SUMIF($E$224:$E$427,$O963,AK$224:AK$427)*(1+Benefits_Upper)))*'Discount Factors'!AK$11)-AK$923</f>
        <v>0</v>
      </c>
      <c r="AL963" s="161">
        <f>(((SUMIF($E$224:$E$427,$O963,AL$224:AL$427)*(1+Benefits_Upper)))*'Discount Factors'!AL$11)-AL$923</f>
        <v>0</v>
      </c>
      <c r="AM963" s="161">
        <f>(((SUMIF($E$224:$E$427,$O963,AM$224:AM$427)*(1+Benefits_Upper)))*'Discount Factors'!AM$11)-AM$923</f>
        <v>0</v>
      </c>
      <c r="AN963" s="161">
        <f>(((SUMIF($E$224:$E$427,$O963,AN$224:AN$427)*(1+Benefits_Upper)))*'Discount Factors'!AN$11)-AN$923</f>
        <v>0</v>
      </c>
      <c r="AO963" s="161">
        <f>(((SUMIF($E$224:$E$427,$O963,AO$224:AO$427)*(1+Benefits_Upper)))*'Discount Factors'!AO$11)-AO$923</f>
        <v>0</v>
      </c>
      <c r="AP963" s="161">
        <f>(((SUMIF($E$224:$E$427,$O963,AP$224:AP$427)*(1+Benefits_Upper)))*'Discount Factors'!AP$11)-AP$923</f>
        <v>0</v>
      </c>
      <c r="AQ963" s="161">
        <f>(((SUMIF($E$224:$E$427,$O963,AQ$224:AQ$427)*(1+Benefits_Upper)))*'Discount Factors'!AQ$11)-AQ$923</f>
        <v>0</v>
      </c>
      <c r="AR963" s="161">
        <f>(((SUMIF($E$224:$E$427,$O963,AR$224:AR$427)*(1+Benefits_Upper)))*'Discount Factors'!AR$11)-AR$923</f>
        <v>0</v>
      </c>
      <c r="AS963" s="161">
        <f>(((SUMIF($E$224:$E$427,$O963,AS$224:AS$427)*(1+Benefits_Upper)))*'Discount Factors'!AS$11)-AS$923</f>
        <v>0</v>
      </c>
      <c r="AT963" s="161">
        <f>(((SUMIF($E$224:$E$427,$O963,AT$224:AT$427)*(1+Benefits_Upper)))*'Discount Factors'!AT$11)-AT$923</f>
        <v>0</v>
      </c>
      <c r="AU963" s="161">
        <f>(((SUMIF($E$224:$E$427,$O963,AU$224:AU$427)*(1+Benefits_Upper)))*'Discount Factors'!AU$11)-AU$923</f>
        <v>0</v>
      </c>
      <c r="AV963" s="161">
        <f>(((SUMIF($E$224:$E$427,$O963,AV$224:AV$427)*(1+Benefits_Upper)))*'Discount Factors'!AV$11)-AV$923</f>
        <v>0</v>
      </c>
      <c r="AW963" s="161">
        <f>(((SUMIF($E$224:$E$427,$O963,AW$224:AW$427)*(1+Benefits_Upper)))*'Discount Factors'!AW$11)-AW$923</f>
        <v>0</v>
      </c>
      <c r="AX963" s="161">
        <f>(((SUMIF($E$224:$E$427,$O963,AX$224:AX$427)*(1+Benefits_Upper)))*'Discount Factors'!AX$11)-AX$923</f>
        <v>0</v>
      </c>
      <c r="AY963" s="161">
        <f>(((SUMIF($E$224:$E$427,$O963,AY$224:AY$427)*(1+Benefits_Upper)))*'Discount Factors'!AY$11)-AY$923</f>
        <v>0</v>
      </c>
      <c r="AZ963" s="161">
        <f>(((SUMIF($E$224:$E$427,$O963,AZ$224:AZ$427)*(1+Benefits_Upper)))*'Discount Factors'!AZ$11)-AZ$923</f>
        <v>0</v>
      </c>
      <c r="BA963" s="161">
        <f>(((SUMIF($E$224:$E$427,$O963,BA$224:BA$427)*(1+Benefits_Upper)))*'Discount Factors'!BA$11)-BA$923</f>
        <v>0</v>
      </c>
      <c r="BB963" s="161">
        <f>(((SUMIF($E$224:$E$427,$O963,BB$224:BB$427)*(1+Benefits_Upper)))*'Discount Factors'!BB$11)-BB$923</f>
        <v>0</v>
      </c>
      <c r="BC963" s="161">
        <f>(((SUMIF($E$224:$E$427,$O963,BC$224:BC$427)*(1+Benefits_Upper)))*'Discount Factors'!BC$11)-BC$923</f>
        <v>0</v>
      </c>
      <c r="BD963" s="161">
        <f>(((SUMIF($E$224:$E$427,$O963,BD$224:BD$427)*(1+Benefits_Upper)))*'Discount Factors'!BD$11)-BD$923</f>
        <v>0</v>
      </c>
      <c r="BE963" s="161">
        <f>(((SUMIF($E$224:$E$427,$O963,BE$224:BE$427)*(1+Benefits_Upper)))*'Discount Factors'!BE$11)-BE$923</f>
        <v>0</v>
      </c>
      <c r="BF963" s="161">
        <f>(((SUMIF($E$224:$E$427,$O963,BF$224:BF$427)*(1+Benefits_Upper)))*'Discount Factors'!BF$11)-BF$923</f>
        <v>0</v>
      </c>
      <c r="BG963" s="161">
        <f>(((SUMIF($E$224:$E$427,$O963,BG$224:BG$427)*(1+Benefits_Upper)))*'Discount Factors'!BG$11)-BG$923</f>
        <v>0</v>
      </c>
      <c r="BH963" s="161">
        <f>(((SUMIF($E$224:$E$427,$O963,BH$224:BH$427)*(1+Benefits_Upper)))*'Discount Factors'!BH$11)-BH$923</f>
        <v>0</v>
      </c>
      <c r="BI963" s="161">
        <f>(((SUMIF($E$224:$E$427,$O963,BI$224:BI$427)*(1+Benefits_Upper)))*'Discount Factors'!BI$11)-BI$923</f>
        <v>0</v>
      </c>
      <c r="BJ963" s="161">
        <f>(((SUMIF($E$224:$E$427,$O963,BJ$224:BJ$427)*(1+Benefits_Upper)))*'Discount Factors'!BJ$11)-BJ$923</f>
        <v>0</v>
      </c>
      <c r="BK963" s="161">
        <f>(((SUMIF($E$224:$E$427,$O963,BK$224:BK$427)*(1+Benefits_Upper)))*'Discount Factors'!BK$11)-BK$923</f>
        <v>0</v>
      </c>
      <c r="BL963" s="161">
        <f>(((SUMIF($E$224:$E$427,$O963,BL$224:BL$427)*(1+Benefits_Upper)))*'Discount Factors'!BL$11)-BL$923</f>
        <v>0</v>
      </c>
      <c r="BM963" s="161">
        <f>(((SUMIF($E$224:$E$427,$O963,BM$224:BM$427)*(1+Benefits_Upper)))*'Discount Factors'!BM$11)-BM$923</f>
        <v>0</v>
      </c>
      <c r="BN963" s="161">
        <f>(((SUMIF($E$224:$E$427,$O963,BN$224:BN$427)*(1+Benefits_Upper)))*'Discount Factors'!BN$11)-BN$923</f>
        <v>0</v>
      </c>
      <c r="BO963" s="161">
        <f>(((SUMIF($E$224:$E$427,$O963,BO$224:BO$427)*(1+Benefits_Upper)))*'Discount Factors'!BO$11)-BO$923</f>
        <v>0</v>
      </c>
      <c r="BP963" s="161">
        <f>(((SUMIF($E$224:$E$427,$O963,BP$224:BP$427)*(1+Benefits_Upper)))*'Discount Factors'!BP$11)-BP$923</f>
        <v>0</v>
      </c>
      <c r="BQ963" s="161">
        <f>(((SUMIF($E$224:$E$427,$O963,BQ$224:BQ$427)*(1+Benefits_Upper)))*'Discount Factors'!BQ$11)-BQ$923</f>
        <v>0</v>
      </c>
      <c r="BR963" s="161">
        <f>(((SUMIF($E$224:$E$427,$O963,BR$224:BR$427)*(1+Benefits_Upper)))*'Discount Factors'!BR$11)-BR$923</f>
        <v>0</v>
      </c>
      <c r="BS963" s="161">
        <f>(((SUMIF($E$224:$E$427,$O963,BS$224:BS$427)*(1+Benefits_Upper)))*'Discount Factors'!BS$11)-BS$923</f>
        <v>0</v>
      </c>
      <c r="BT963" s="161">
        <f>(((SUMIF($E$224:$E$427,$O963,BT$224:BT$427)*(1+Benefits_Upper)))*'Discount Factors'!BT$11)-BT$923</f>
        <v>0</v>
      </c>
      <c r="BU963" s="161">
        <f>(((SUMIF($E$224:$E$427,$O963,BU$224:BU$427)*(1+Benefits_Upper)))*'Discount Factors'!BU$11)-BU$923</f>
        <v>0</v>
      </c>
      <c r="BV963" s="161">
        <f>(((SUMIF($E$224:$E$427,$O963,BV$224:BV$427)*(1+Benefits_Upper)))*'Discount Factors'!BV$11)-BV$923</f>
        <v>0</v>
      </c>
      <c r="BW963" s="161">
        <f>(((SUMIF($E$224:$E$427,$O963,BW$224:BW$427)*(1+Benefits_Upper)))*'Discount Factors'!BW$11)-BW$923</f>
        <v>0</v>
      </c>
      <c r="BX963" s="161">
        <f>(((SUMIF($E$224:$E$427,$O963,BX$224:BX$427)*(1+Benefits_Upper)))*'Discount Factors'!BX$11)-BX$923</f>
        <v>0</v>
      </c>
      <c r="BY963" s="161">
        <f>(((SUMIF($E$224:$E$427,$O963,BY$224:BY$427)*(1+Benefits_Upper)))*'Discount Factors'!BY$11)-BY$923</f>
        <v>0</v>
      </c>
      <c r="BZ963" s="161">
        <f>(((SUMIF($E$224:$E$427,$O963,BZ$224:BZ$427)*(1+Benefits_Upper)))*'Discount Factors'!BZ$11)-BZ$923</f>
        <v>0</v>
      </c>
      <c r="CA963" s="161">
        <f>(((SUMIF($E$224:$E$427,$O963,CA$224:CA$427)*(1+Benefits_Upper)))*'Discount Factors'!CA$11)-CA$923</f>
        <v>0</v>
      </c>
      <c r="CB963" s="161">
        <f>(((SUMIF($E$224:$E$427,$O963,CB$224:CB$427)*(1+Benefits_Upper)))*'Discount Factors'!CB$11)-CB$923</f>
        <v>0</v>
      </c>
      <c r="CC963" s="161">
        <f>(((SUMIF($E$224:$E$427,$O963,CC$224:CC$427)*(1+Benefits_Upper)))*'Discount Factors'!CC$11)-CC$923</f>
        <v>0</v>
      </c>
      <c r="CD963" s="161">
        <f>(((SUMIF($E$224:$E$427,$O963,CD$224:CD$427)*(1+Benefits_Upper)))*'Discount Factors'!CD$11)-CD$923</f>
        <v>0</v>
      </c>
      <c r="CE963" s="161">
        <f>(((SUMIF($E$224:$E$427,$O963,CE$224:CE$427)*(1+Benefits_Upper)))*'Discount Factors'!CE$11)-CE$923</f>
        <v>0</v>
      </c>
      <c r="CF963" s="161">
        <f>(((SUMIF($E$224:$E$427,$O963,CF$224:CF$427)*(1+Benefits_Upper)))*'Discount Factors'!CF$11)-CF$923</f>
        <v>0</v>
      </c>
      <c r="CG963" s="161">
        <f>(((SUMIF($E$224:$E$427,$O963,CG$224:CG$427)*(1+Benefits_Upper)))*'Discount Factors'!CG$11)-CG$923</f>
        <v>0</v>
      </c>
      <c r="CH963" s="161">
        <f>(((SUMIF($E$224:$E$427,$O963,CH$224:CH$427)*(1+Benefits_Upper)))*'Discount Factors'!CH$11)-CH$923</f>
        <v>0</v>
      </c>
      <c r="CI963" s="161">
        <f>(((SUMIF($E$224:$E$427,$O963,CI$224:CI$427)*(1+Benefits_Upper)))*'Discount Factors'!CI$11)-CI$923</f>
        <v>0</v>
      </c>
      <c r="CJ963" s="161">
        <f>(((SUMIF($E$224:$E$427,$O963,CJ$224:CJ$427)*(1+Benefits_Upper)))*'Discount Factors'!CJ$11)-CJ$923</f>
        <v>0</v>
      </c>
      <c r="CK963" s="161">
        <f>(((SUMIF($E$224:$E$427,$O963,CK$224:CK$427)*(1+Benefits_Upper)))*'Discount Factors'!CK$11)-CK$923</f>
        <v>0</v>
      </c>
      <c r="CL963" s="161">
        <f>(((SUMIF($E$224:$E$427,$O963,CL$224:CL$427)*(1+Benefits_Upper)))*'Discount Factors'!CL$11)-CL$923</f>
        <v>0</v>
      </c>
      <c r="CM963" s="161">
        <f>(((SUMIF($E$224:$E$427,$O963,CM$224:CM$427)*(1+Benefits_Upper)))*'Discount Factors'!CM$11)-CM$923</f>
        <v>0</v>
      </c>
      <c r="CN963" s="161">
        <f>(((SUMIF($E$224:$E$427,$O963,CN$224:CN$427)*(1+Benefits_Upper)))*'Discount Factors'!CN$11)-CN$923</f>
        <v>0</v>
      </c>
      <c r="CO963" s="161">
        <f>(((SUMIF($E$224:$E$427,$O963,CO$224:CO$427)*(1+Benefits_Upper)))*'Discount Factors'!CO$11)-CO$923</f>
        <v>0</v>
      </c>
      <c r="CP963" s="161">
        <f>(((SUMIF($E$224:$E$427,$O963,CP$224:CP$427)*(1+Benefits_Upper)))*'Discount Factors'!CP$11)-CP$923</f>
        <v>0</v>
      </c>
    </row>
    <row r="964" spans="1:94" x14ac:dyDescent="0.3">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1"/>
      <c r="AL964" s="161"/>
      <c r="AM964" s="161"/>
      <c r="AN964" s="161"/>
      <c r="AO964" s="161"/>
      <c r="AP964" s="161"/>
      <c r="AQ964" s="161"/>
      <c r="AR964" s="161"/>
      <c r="AS964" s="161"/>
      <c r="AT964" s="161"/>
      <c r="AU964" s="161"/>
      <c r="AV964" s="161"/>
      <c r="AW964" s="161"/>
      <c r="AX964" s="161"/>
      <c r="AY964" s="161"/>
      <c r="AZ964" s="161"/>
      <c r="BA964" s="161"/>
      <c r="BB964" s="161"/>
      <c r="BC964" s="161"/>
      <c r="BD964" s="161"/>
      <c r="BE964" s="161"/>
      <c r="BF964" s="161"/>
      <c r="BG964" s="161"/>
      <c r="BH964" s="161"/>
      <c r="BI964" s="161"/>
      <c r="BJ964" s="161"/>
      <c r="BK964" s="161"/>
      <c r="BL964" s="161"/>
      <c r="BM964" s="161"/>
      <c r="BN964" s="161"/>
      <c r="BO964" s="161"/>
      <c r="BP964" s="161"/>
      <c r="BQ964" s="161"/>
      <c r="BR964" s="161"/>
      <c r="BS964" s="161"/>
      <c r="BT964" s="161"/>
      <c r="BU964" s="161"/>
      <c r="BV964" s="161"/>
      <c r="BW964" s="161"/>
      <c r="BX964" s="161"/>
      <c r="BY964" s="161"/>
      <c r="BZ964" s="161"/>
      <c r="CA964" s="161"/>
      <c r="CB964" s="161"/>
      <c r="CC964" s="161"/>
      <c r="CD964" s="161"/>
      <c r="CE964" s="161"/>
      <c r="CF964" s="161"/>
      <c r="CG964" s="161"/>
      <c r="CH964" s="161"/>
      <c r="CI964" s="161"/>
      <c r="CJ964" s="161"/>
      <c r="CK964" s="161"/>
      <c r="CL964" s="161"/>
      <c r="CM964" s="161"/>
      <c r="CN964" s="161"/>
      <c r="CO964" s="161"/>
      <c r="CP964" s="161"/>
    </row>
    <row r="965" spans="1:94" x14ac:dyDescent="0.3">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c r="AT965" s="161"/>
      <c r="AU965" s="161"/>
      <c r="AV965" s="161"/>
      <c r="AW965" s="161"/>
      <c r="AX965" s="161"/>
      <c r="AY965" s="161"/>
      <c r="AZ965" s="161"/>
      <c r="BA965" s="161"/>
      <c r="BB965" s="161"/>
      <c r="BC965" s="161"/>
      <c r="BD965" s="161"/>
      <c r="BE965" s="161"/>
      <c r="BF965" s="161"/>
      <c r="BG965" s="161"/>
      <c r="BH965" s="161"/>
      <c r="BI965" s="161"/>
      <c r="BJ965" s="161"/>
      <c r="BK965" s="161"/>
      <c r="BL965" s="161"/>
      <c r="BM965" s="161"/>
      <c r="BN965" s="161"/>
      <c r="BO965" s="161"/>
      <c r="BP965" s="161"/>
      <c r="BQ965" s="161"/>
      <c r="BR965" s="161"/>
      <c r="BS965" s="161"/>
      <c r="BT965" s="161"/>
      <c r="BU965" s="161"/>
      <c r="BV965" s="161"/>
      <c r="BW965" s="161"/>
      <c r="BX965" s="161"/>
      <c r="BY965" s="161"/>
      <c r="BZ965" s="161"/>
      <c r="CA965" s="161"/>
      <c r="CB965" s="161"/>
      <c r="CC965" s="161"/>
      <c r="CD965" s="161"/>
      <c r="CE965" s="161"/>
      <c r="CF965" s="161"/>
      <c r="CG965" s="161"/>
      <c r="CH965" s="161"/>
      <c r="CI965" s="161"/>
      <c r="CJ965" s="161"/>
      <c r="CK965" s="161"/>
      <c r="CL965" s="161"/>
      <c r="CM965" s="161"/>
      <c r="CN965" s="161"/>
      <c r="CO965" s="161"/>
      <c r="CP965" s="161"/>
    </row>
    <row r="966" spans="1:94" x14ac:dyDescent="0.3">
      <c r="A966" s="4" t="s">
        <v>183</v>
      </c>
      <c r="B966" s="4"/>
      <c r="C966" s="4"/>
      <c r="D966" s="4"/>
      <c r="E966" s="4"/>
      <c r="F966" s="4"/>
      <c r="G966" s="4"/>
      <c r="H966" s="4"/>
      <c r="I966" s="4"/>
      <c r="J966" s="4"/>
      <c r="K966" s="4"/>
      <c r="L966" s="4"/>
      <c r="M966" s="4"/>
      <c r="N966" s="4"/>
      <c r="O966" s="4"/>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c r="BI966" s="163"/>
      <c r="BJ966" s="163"/>
      <c r="BK966" s="163"/>
      <c r="BL966" s="163"/>
      <c r="BM966" s="163"/>
      <c r="BN966" s="163"/>
      <c r="BO966" s="163"/>
      <c r="BP966" s="163"/>
      <c r="BQ966" s="163"/>
      <c r="BR966" s="163"/>
      <c r="BS966" s="163"/>
      <c r="BT966" s="163"/>
      <c r="BU966" s="163"/>
      <c r="BV966" s="163"/>
      <c r="BW966" s="163"/>
      <c r="BX966" s="163"/>
      <c r="BY966" s="163"/>
      <c r="BZ966" s="163"/>
      <c r="CA966" s="163"/>
      <c r="CB966" s="163"/>
      <c r="CC966" s="163"/>
      <c r="CD966" s="163"/>
      <c r="CE966" s="163"/>
      <c r="CF966" s="163"/>
      <c r="CG966" s="163"/>
      <c r="CH966" s="163"/>
      <c r="CI966" s="163"/>
      <c r="CJ966" s="163"/>
      <c r="CK966" s="163"/>
      <c r="CL966" s="163"/>
      <c r="CM966" s="163"/>
      <c r="CN966" s="163"/>
      <c r="CO966" s="163"/>
      <c r="CP966" s="163"/>
    </row>
    <row r="967" spans="1:94" x14ac:dyDescent="0.3">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1"/>
      <c r="AL967" s="161"/>
      <c r="AM967" s="161"/>
      <c r="AN967" s="161"/>
      <c r="AO967" s="161"/>
      <c r="AP967" s="161"/>
      <c r="AQ967" s="161"/>
      <c r="AR967" s="161"/>
      <c r="AS967" s="161"/>
      <c r="AT967" s="161"/>
      <c r="AU967" s="161"/>
      <c r="AV967" s="161"/>
      <c r="AW967" s="161"/>
      <c r="AX967" s="161"/>
      <c r="AY967" s="161"/>
      <c r="AZ967" s="161"/>
      <c r="BA967" s="161"/>
      <c r="BB967" s="161"/>
      <c r="BC967" s="161"/>
      <c r="BD967" s="161"/>
      <c r="BE967" s="161"/>
      <c r="BF967" s="161"/>
      <c r="BG967" s="161"/>
      <c r="BH967" s="161"/>
      <c r="BI967" s="161"/>
      <c r="BJ967" s="161"/>
      <c r="BK967" s="161"/>
      <c r="BL967" s="161"/>
      <c r="BM967" s="161"/>
      <c r="BN967" s="161"/>
      <c r="BO967" s="161"/>
      <c r="BP967" s="161"/>
      <c r="BQ967" s="161"/>
      <c r="BR967" s="161"/>
      <c r="BS967" s="161"/>
      <c r="BT967" s="161"/>
      <c r="BU967" s="161"/>
      <c r="BV967" s="161"/>
      <c r="BW967" s="161"/>
      <c r="BX967" s="161"/>
      <c r="BY967" s="161"/>
      <c r="BZ967" s="161"/>
      <c r="CA967" s="161"/>
      <c r="CB967" s="161"/>
      <c r="CC967" s="161"/>
      <c r="CD967" s="161"/>
      <c r="CE967" s="161"/>
      <c r="CF967" s="161"/>
      <c r="CG967" s="161"/>
      <c r="CH967" s="161"/>
      <c r="CI967" s="161"/>
      <c r="CJ967" s="161"/>
      <c r="CK967" s="161"/>
      <c r="CL967" s="161"/>
      <c r="CM967" s="161"/>
      <c r="CN967" s="161"/>
      <c r="CO967" s="161"/>
      <c r="CP967" s="161"/>
    </row>
    <row r="968" spans="1:94" x14ac:dyDescent="0.3">
      <c r="O968" s="2" t="str">
        <f>Lists!$B$4</f>
        <v>Base Case</v>
      </c>
      <c r="P968" s="161">
        <f>(((SUMIF($E$224:$E$427,$O968,P$224:P$427)*(1+Benefits_Lower)))*'Discount Factors'!P$11)</f>
        <v>0</v>
      </c>
      <c r="Q968" s="161">
        <f>(((SUMIF($E$224:$E$427,$O968,Q$224:Q$427)*(1+Benefits_Lower)))*'Discount Factors'!Q$11)</f>
        <v>0</v>
      </c>
      <c r="R968" s="161">
        <f>(((SUMIF($E$224:$E$427,$O968,R$224:R$427)*(1+Benefits_Lower)))*'Discount Factors'!R$11)</f>
        <v>0</v>
      </c>
      <c r="S968" s="161">
        <f>(((SUMIF($E$224:$E$427,$O968,S$224:S$427)*(1+Benefits_Lower)))*'Discount Factors'!S$11)</f>
        <v>0</v>
      </c>
      <c r="T968" s="161">
        <f>(((SUMIF($E$224:$E$427,$O968,T$224:T$427)*(1+Benefits_Lower)))*'Discount Factors'!T$11)</f>
        <v>0</v>
      </c>
      <c r="U968" s="161">
        <f>(((SUMIF($E$224:$E$427,$O968,U$224:U$427)*(1+Benefits_Lower)))*'Discount Factors'!U$11)</f>
        <v>0</v>
      </c>
      <c r="V968" s="161">
        <f>(((SUMIF($E$224:$E$427,$O968,V$224:V$427)*(1+Benefits_Lower)))*'Discount Factors'!V$11)</f>
        <v>0</v>
      </c>
      <c r="W968" s="161">
        <f>(((SUMIF($E$224:$E$427,$O968,W$224:W$427)*(1+Benefits_Lower)))*'Discount Factors'!W$11)</f>
        <v>0</v>
      </c>
      <c r="X968" s="161">
        <f>(((SUMIF($E$224:$E$427,$O968,X$224:X$427)*(1+Benefits_Lower)))*'Discount Factors'!X$11)</f>
        <v>0</v>
      </c>
      <c r="Y968" s="161">
        <f>(((SUMIF($E$224:$E$427,$O968,Y$224:Y$427)*(1+Benefits_Lower)))*'Discount Factors'!Y$11)</f>
        <v>0</v>
      </c>
      <c r="Z968" s="161">
        <f>(((SUMIF($E$224:$E$427,$O968,Z$224:Z$427)*(1+Benefits_Lower)))*'Discount Factors'!Z$11)</f>
        <v>0</v>
      </c>
      <c r="AA968" s="161">
        <f>(((SUMIF($E$224:$E$427,$O968,AA$224:AA$427)*(1+Benefits_Lower)))*'Discount Factors'!AA$11)</f>
        <v>0</v>
      </c>
      <c r="AB968" s="161">
        <f>(((SUMIF($E$224:$E$427,$O968,AB$224:AB$427)*(1+Benefits_Lower)))*'Discount Factors'!AB$11)</f>
        <v>0</v>
      </c>
      <c r="AC968" s="161">
        <f>(((SUMIF($E$224:$E$427,$O968,AC$224:AC$427)*(1+Benefits_Lower)))*'Discount Factors'!AC$11)</f>
        <v>0</v>
      </c>
      <c r="AD968" s="161">
        <f>(((SUMIF($E$224:$E$427,$O968,AD$224:AD$427)*(1+Benefits_Lower)))*'Discount Factors'!AD$11)</f>
        <v>0</v>
      </c>
      <c r="AE968" s="161">
        <f>(((SUMIF($E$224:$E$427,$O968,AE$224:AE$427)*(1+Benefits_Lower)))*'Discount Factors'!AE$11)</f>
        <v>0</v>
      </c>
      <c r="AF968" s="161">
        <f>(((SUMIF($E$224:$E$427,$O968,AF$224:AF$427)*(1+Benefits_Lower)))*'Discount Factors'!AF$11)</f>
        <v>0</v>
      </c>
      <c r="AG968" s="161">
        <f>(((SUMIF($E$224:$E$427,$O968,AG$224:AG$427)*(1+Benefits_Lower)))*'Discount Factors'!AG$11)</f>
        <v>0</v>
      </c>
      <c r="AH968" s="161">
        <f>(((SUMIF($E$224:$E$427,$O968,AH$224:AH$427)*(1+Benefits_Lower)))*'Discount Factors'!AH$11)</f>
        <v>0</v>
      </c>
      <c r="AI968" s="161">
        <f>(((SUMIF($E$224:$E$427,$O968,AI$224:AI$427)*(1+Benefits_Lower)))*'Discount Factors'!AI$11)</f>
        <v>0</v>
      </c>
      <c r="AJ968" s="161">
        <f>(((SUMIF($E$224:$E$427,$O968,AJ$224:AJ$427)*(1+Benefits_Lower)))*'Discount Factors'!AJ$11)</f>
        <v>0</v>
      </c>
      <c r="AK968" s="161">
        <f>(((SUMIF($E$224:$E$427,$O968,AK$224:AK$427)*(1+Benefits_Lower)))*'Discount Factors'!AK$11)</f>
        <v>0</v>
      </c>
      <c r="AL968" s="161">
        <f>(((SUMIF($E$224:$E$427,$O968,AL$224:AL$427)*(1+Benefits_Lower)))*'Discount Factors'!AL$11)</f>
        <v>0</v>
      </c>
      <c r="AM968" s="161">
        <f>(((SUMIF($E$224:$E$427,$O968,AM$224:AM$427)*(1+Benefits_Lower)))*'Discount Factors'!AM$11)</f>
        <v>0</v>
      </c>
      <c r="AN968" s="161">
        <f>(((SUMIF($E$224:$E$427,$O968,AN$224:AN$427)*(1+Benefits_Lower)))*'Discount Factors'!AN$11)</f>
        <v>0</v>
      </c>
      <c r="AO968" s="161">
        <f>(((SUMIF($E$224:$E$427,$O968,AO$224:AO$427)*(1+Benefits_Lower)))*'Discount Factors'!AO$11)</f>
        <v>0</v>
      </c>
      <c r="AP968" s="161">
        <f>(((SUMIF($E$224:$E$427,$O968,AP$224:AP$427)*(1+Benefits_Lower)))*'Discount Factors'!AP$11)</f>
        <v>0</v>
      </c>
      <c r="AQ968" s="161">
        <f>(((SUMIF($E$224:$E$427,$O968,AQ$224:AQ$427)*(1+Benefits_Lower)))*'Discount Factors'!AQ$11)</f>
        <v>0</v>
      </c>
      <c r="AR968" s="161">
        <f>(((SUMIF($E$224:$E$427,$O968,AR$224:AR$427)*(1+Benefits_Lower)))*'Discount Factors'!AR$11)</f>
        <v>0</v>
      </c>
      <c r="AS968" s="161">
        <f>(((SUMIF($E$224:$E$427,$O968,AS$224:AS$427)*(1+Benefits_Lower)))*'Discount Factors'!AS$11)</f>
        <v>0</v>
      </c>
      <c r="AT968" s="161">
        <f>(((SUMIF($E$224:$E$427,$O968,AT$224:AT$427)*(1+Benefits_Lower)))*'Discount Factors'!AT$11)</f>
        <v>0</v>
      </c>
      <c r="AU968" s="161">
        <f>(((SUMIF($E$224:$E$427,$O968,AU$224:AU$427)*(1+Benefits_Lower)))*'Discount Factors'!AU$11)</f>
        <v>0</v>
      </c>
      <c r="AV968" s="161">
        <f>(((SUMIF($E$224:$E$427,$O968,AV$224:AV$427)*(1+Benefits_Lower)))*'Discount Factors'!AV$11)</f>
        <v>0</v>
      </c>
      <c r="AW968" s="161">
        <f>(((SUMIF($E$224:$E$427,$O968,AW$224:AW$427)*(1+Benefits_Lower)))*'Discount Factors'!AW$11)</f>
        <v>0</v>
      </c>
      <c r="AX968" s="161">
        <f>(((SUMIF($E$224:$E$427,$O968,AX$224:AX$427)*(1+Benefits_Lower)))*'Discount Factors'!AX$11)</f>
        <v>0</v>
      </c>
      <c r="AY968" s="161">
        <f>(((SUMIF($E$224:$E$427,$O968,AY$224:AY$427)*(1+Benefits_Lower)))*'Discount Factors'!AY$11)</f>
        <v>0</v>
      </c>
      <c r="AZ968" s="161">
        <f>(((SUMIF($E$224:$E$427,$O968,AZ$224:AZ$427)*(1+Benefits_Lower)))*'Discount Factors'!AZ$11)</f>
        <v>0</v>
      </c>
      <c r="BA968" s="161">
        <f>(((SUMIF($E$224:$E$427,$O968,BA$224:BA$427)*(1+Benefits_Lower)))*'Discount Factors'!BA$11)</f>
        <v>0</v>
      </c>
      <c r="BB968" s="161">
        <f>(((SUMIF($E$224:$E$427,$O968,BB$224:BB$427)*(1+Benefits_Lower)))*'Discount Factors'!BB$11)</f>
        <v>0</v>
      </c>
      <c r="BC968" s="161">
        <f>(((SUMIF($E$224:$E$427,$O968,BC$224:BC$427)*(1+Benefits_Lower)))*'Discount Factors'!BC$11)</f>
        <v>0</v>
      </c>
      <c r="BD968" s="161">
        <f>(((SUMIF($E$224:$E$427,$O968,BD$224:BD$427)*(1+Benefits_Lower)))*'Discount Factors'!BD$11)</f>
        <v>0</v>
      </c>
      <c r="BE968" s="161">
        <f>(((SUMIF($E$224:$E$427,$O968,BE$224:BE$427)*(1+Benefits_Lower)))*'Discount Factors'!BE$11)</f>
        <v>0</v>
      </c>
      <c r="BF968" s="161">
        <f>(((SUMIF($E$224:$E$427,$O968,BF$224:BF$427)*(1+Benefits_Lower)))*'Discount Factors'!BF$11)</f>
        <v>0</v>
      </c>
      <c r="BG968" s="161">
        <f>(((SUMIF($E$224:$E$427,$O968,BG$224:BG$427)*(1+Benefits_Lower)))*'Discount Factors'!BG$11)</f>
        <v>0</v>
      </c>
      <c r="BH968" s="161">
        <f>(((SUMIF($E$224:$E$427,$O968,BH$224:BH$427)*(1+Benefits_Lower)))*'Discount Factors'!BH$11)</f>
        <v>0</v>
      </c>
      <c r="BI968" s="161">
        <f>(((SUMIF($E$224:$E$427,$O968,BI$224:BI$427)*(1+Benefits_Lower)))*'Discount Factors'!BI$11)</f>
        <v>0</v>
      </c>
      <c r="BJ968" s="161">
        <f>(((SUMIF($E$224:$E$427,$O968,BJ$224:BJ$427)*(1+Benefits_Lower)))*'Discount Factors'!BJ$11)</f>
        <v>0</v>
      </c>
      <c r="BK968" s="161">
        <f>(((SUMIF($E$224:$E$427,$O968,BK$224:BK$427)*(1+Benefits_Lower)))*'Discount Factors'!BK$11)</f>
        <v>0</v>
      </c>
      <c r="BL968" s="161">
        <f>(((SUMIF($E$224:$E$427,$O968,BL$224:BL$427)*(1+Benefits_Lower)))*'Discount Factors'!BL$11)</f>
        <v>0</v>
      </c>
      <c r="BM968" s="161">
        <f>(((SUMIF($E$224:$E$427,$O968,BM$224:BM$427)*(1+Benefits_Lower)))*'Discount Factors'!BM$11)</f>
        <v>0</v>
      </c>
      <c r="BN968" s="161">
        <f>(((SUMIF($E$224:$E$427,$O968,BN$224:BN$427)*(1+Benefits_Lower)))*'Discount Factors'!BN$11)</f>
        <v>0</v>
      </c>
      <c r="BO968" s="161">
        <f>(((SUMIF($E$224:$E$427,$O968,BO$224:BO$427)*(1+Benefits_Lower)))*'Discount Factors'!BO$11)</f>
        <v>0</v>
      </c>
      <c r="BP968" s="161">
        <f>(((SUMIF($E$224:$E$427,$O968,BP$224:BP$427)*(1+Benefits_Lower)))*'Discount Factors'!BP$11)</f>
        <v>0</v>
      </c>
      <c r="BQ968" s="161">
        <f>(((SUMIF($E$224:$E$427,$O968,BQ$224:BQ$427)*(1+Benefits_Lower)))*'Discount Factors'!BQ$11)</f>
        <v>0</v>
      </c>
      <c r="BR968" s="161">
        <f>(((SUMIF($E$224:$E$427,$O968,BR$224:BR$427)*(1+Benefits_Lower)))*'Discount Factors'!BR$11)</f>
        <v>0</v>
      </c>
      <c r="BS968" s="161">
        <f>(((SUMIF($E$224:$E$427,$O968,BS$224:BS$427)*(1+Benefits_Lower)))*'Discount Factors'!BS$11)</f>
        <v>0</v>
      </c>
      <c r="BT968" s="161">
        <f>(((SUMIF($E$224:$E$427,$O968,BT$224:BT$427)*(1+Benefits_Lower)))*'Discount Factors'!BT$11)</f>
        <v>0</v>
      </c>
      <c r="BU968" s="161">
        <f>(((SUMIF($E$224:$E$427,$O968,BU$224:BU$427)*(1+Benefits_Lower)))*'Discount Factors'!BU$11)</f>
        <v>0</v>
      </c>
      <c r="BV968" s="161">
        <f>(((SUMIF($E$224:$E$427,$O968,BV$224:BV$427)*(1+Benefits_Lower)))*'Discount Factors'!BV$11)</f>
        <v>0</v>
      </c>
      <c r="BW968" s="161">
        <f>(((SUMIF($E$224:$E$427,$O968,BW$224:BW$427)*(1+Benefits_Lower)))*'Discount Factors'!BW$11)</f>
        <v>0</v>
      </c>
      <c r="BX968" s="161">
        <f>(((SUMIF($E$224:$E$427,$O968,BX$224:BX$427)*(1+Benefits_Lower)))*'Discount Factors'!BX$11)</f>
        <v>0</v>
      </c>
      <c r="BY968" s="161">
        <f>(((SUMIF($E$224:$E$427,$O968,BY$224:BY$427)*(1+Benefits_Lower)))*'Discount Factors'!BY$11)</f>
        <v>0</v>
      </c>
      <c r="BZ968" s="161">
        <f>(((SUMIF($E$224:$E$427,$O968,BZ$224:BZ$427)*(1+Benefits_Lower)))*'Discount Factors'!BZ$11)</f>
        <v>0</v>
      </c>
      <c r="CA968" s="161">
        <f>(((SUMIF($E$224:$E$427,$O968,CA$224:CA$427)*(1+Benefits_Lower)))*'Discount Factors'!CA$11)</f>
        <v>0</v>
      </c>
      <c r="CB968" s="161">
        <f>(((SUMIF($E$224:$E$427,$O968,CB$224:CB$427)*(1+Benefits_Lower)))*'Discount Factors'!CB$11)</f>
        <v>0</v>
      </c>
      <c r="CC968" s="161">
        <f>(((SUMIF($E$224:$E$427,$O968,CC$224:CC$427)*(1+Benefits_Lower)))*'Discount Factors'!CC$11)</f>
        <v>0</v>
      </c>
      <c r="CD968" s="161">
        <f>(((SUMIF($E$224:$E$427,$O968,CD$224:CD$427)*(1+Benefits_Lower)))*'Discount Factors'!CD$11)</f>
        <v>0</v>
      </c>
      <c r="CE968" s="161">
        <f>(((SUMIF($E$224:$E$427,$O968,CE$224:CE$427)*(1+Benefits_Lower)))*'Discount Factors'!CE$11)</f>
        <v>0</v>
      </c>
      <c r="CF968" s="161">
        <f>(((SUMIF($E$224:$E$427,$O968,CF$224:CF$427)*(1+Benefits_Lower)))*'Discount Factors'!CF$11)</f>
        <v>0</v>
      </c>
      <c r="CG968" s="161">
        <f>(((SUMIF($E$224:$E$427,$O968,CG$224:CG$427)*(1+Benefits_Lower)))*'Discount Factors'!CG$11)</f>
        <v>0</v>
      </c>
      <c r="CH968" s="161">
        <f>(((SUMIF($E$224:$E$427,$O968,CH$224:CH$427)*(1+Benefits_Lower)))*'Discount Factors'!CH$11)</f>
        <v>0</v>
      </c>
      <c r="CI968" s="161">
        <f>(((SUMIF($E$224:$E$427,$O968,CI$224:CI$427)*(1+Benefits_Lower)))*'Discount Factors'!CI$11)</f>
        <v>0</v>
      </c>
      <c r="CJ968" s="161">
        <f>(((SUMIF($E$224:$E$427,$O968,CJ$224:CJ$427)*(1+Benefits_Lower)))*'Discount Factors'!CJ$11)</f>
        <v>0</v>
      </c>
      <c r="CK968" s="161">
        <f>(((SUMIF($E$224:$E$427,$O968,CK$224:CK$427)*(1+Benefits_Lower)))*'Discount Factors'!CK$11)</f>
        <v>0</v>
      </c>
      <c r="CL968" s="161">
        <f>(((SUMIF($E$224:$E$427,$O968,CL$224:CL$427)*(1+Benefits_Lower)))*'Discount Factors'!CL$11)</f>
        <v>0</v>
      </c>
      <c r="CM968" s="161">
        <f>(((SUMIF($E$224:$E$427,$O968,CM$224:CM$427)*(1+Benefits_Lower)))*'Discount Factors'!CM$11)</f>
        <v>0</v>
      </c>
      <c r="CN968" s="161">
        <f>(((SUMIF($E$224:$E$427,$O968,CN$224:CN$427)*(1+Benefits_Lower)))*'Discount Factors'!CN$11)</f>
        <v>0</v>
      </c>
      <c r="CO968" s="161">
        <f>(((SUMIF($E$224:$E$427,$O968,CO$224:CO$427)*(1+Benefits_Lower)))*'Discount Factors'!CO$11)</f>
        <v>0</v>
      </c>
      <c r="CP968" s="161">
        <f>(((SUMIF($E$224:$E$427,$O968,CP$224:CP$427)*(1+Benefits_Lower)))*'Discount Factors'!CP$11)</f>
        <v>0</v>
      </c>
    </row>
    <row r="969" spans="1:94" x14ac:dyDescent="0.3">
      <c r="P969" s="161"/>
      <c r="Q969" s="161"/>
      <c r="R969" s="161"/>
      <c r="S969" s="161"/>
      <c r="T969" s="161"/>
      <c r="U969" s="161"/>
      <c r="V969" s="161"/>
      <c r="W969" s="161"/>
      <c r="X969" s="161"/>
      <c r="Y969" s="161"/>
      <c r="Z969" s="161"/>
      <c r="AA969" s="161"/>
      <c r="AB969" s="161"/>
      <c r="AC969" s="161"/>
      <c r="AD969" s="161"/>
      <c r="AE969" s="161"/>
      <c r="AF969" s="161"/>
      <c r="AG969" s="161"/>
      <c r="AH969" s="161"/>
      <c r="AI969" s="161"/>
      <c r="AJ969" s="161"/>
      <c r="AK969" s="161"/>
      <c r="AL969" s="161"/>
      <c r="AM969" s="161"/>
      <c r="AN969" s="161"/>
      <c r="AO969" s="161"/>
      <c r="AP969" s="161"/>
      <c r="AQ969" s="161"/>
      <c r="AR969" s="161"/>
      <c r="AS969" s="161"/>
      <c r="AT969" s="161"/>
      <c r="AU969" s="161"/>
      <c r="AV969" s="161"/>
      <c r="AW969" s="161"/>
      <c r="AX969" s="161"/>
      <c r="AY969" s="161"/>
      <c r="AZ969" s="161"/>
      <c r="BA969" s="161"/>
      <c r="BB969" s="161"/>
      <c r="BC969" s="161"/>
      <c r="BD969" s="161"/>
      <c r="BE969" s="161"/>
      <c r="BF969" s="161"/>
      <c r="BG969" s="161"/>
      <c r="BH969" s="161"/>
      <c r="BI969" s="161"/>
      <c r="BJ969" s="161"/>
      <c r="BK969" s="161"/>
      <c r="BL969" s="161"/>
      <c r="BM969" s="161"/>
      <c r="BN969" s="161"/>
      <c r="BO969" s="161"/>
      <c r="BP969" s="161"/>
      <c r="BQ969" s="161"/>
      <c r="BR969" s="161"/>
      <c r="BS969" s="161"/>
      <c r="BT969" s="161"/>
      <c r="BU969" s="161"/>
      <c r="BV969" s="161"/>
      <c r="BW969" s="161"/>
      <c r="BX969" s="161"/>
      <c r="BY969" s="161"/>
      <c r="BZ969" s="161"/>
      <c r="CA969" s="161"/>
      <c r="CB969" s="161"/>
      <c r="CC969" s="161"/>
      <c r="CD969" s="161"/>
      <c r="CE969" s="161"/>
      <c r="CF969" s="161"/>
      <c r="CG969" s="161"/>
      <c r="CH969" s="161"/>
      <c r="CI969" s="161"/>
      <c r="CJ969" s="161"/>
      <c r="CK969" s="161"/>
      <c r="CL969" s="161"/>
      <c r="CM969" s="161"/>
      <c r="CN969" s="161"/>
      <c r="CO969" s="161"/>
      <c r="CP969" s="161"/>
    </row>
    <row r="970" spans="1:94" x14ac:dyDescent="0.3">
      <c r="P970" s="161"/>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1"/>
      <c r="AL970" s="161"/>
      <c r="AM970" s="161"/>
      <c r="AN970" s="161"/>
      <c r="AO970" s="161"/>
      <c r="AP970" s="161"/>
      <c r="AQ970" s="161"/>
      <c r="AR970" s="161"/>
      <c r="AS970" s="161"/>
      <c r="AT970" s="161"/>
      <c r="AU970" s="161"/>
      <c r="AV970" s="161"/>
      <c r="AW970" s="161"/>
      <c r="AX970" s="161"/>
      <c r="AY970" s="161"/>
      <c r="AZ970" s="161"/>
      <c r="BA970" s="161"/>
      <c r="BB970" s="161"/>
      <c r="BC970" s="161"/>
      <c r="BD970" s="161"/>
      <c r="BE970" s="161"/>
      <c r="BF970" s="161"/>
      <c r="BG970" s="161"/>
      <c r="BH970" s="161"/>
      <c r="BI970" s="161"/>
      <c r="BJ970" s="161"/>
      <c r="BK970" s="161"/>
      <c r="BL970" s="161"/>
      <c r="BM970" s="161"/>
      <c r="BN970" s="161"/>
      <c r="BO970" s="161"/>
      <c r="BP970" s="161"/>
      <c r="BQ970" s="161"/>
      <c r="BR970" s="161"/>
      <c r="BS970" s="161"/>
      <c r="BT970" s="161"/>
      <c r="BU970" s="161"/>
      <c r="BV970" s="161"/>
      <c r="BW970" s="161"/>
      <c r="BX970" s="161"/>
      <c r="BY970" s="161"/>
      <c r="BZ970" s="161"/>
      <c r="CA970" s="161"/>
      <c r="CB970" s="161"/>
      <c r="CC970" s="161"/>
      <c r="CD970" s="161"/>
      <c r="CE970" s="161"/>
      <c r="CF970" s="161"/>
      <c r="CG970" s="161"/>
      <c r="CH970" s="161"/>
      <c r="CI970" s="161"/>
      <c r="CJ970" s="161"/>
      <c r="CK970" s="161"/>
      <c r="CL970" s="161"/>
      <c r="CM970" s="161"/>
      <c r="CN970" s="161"/>
      <c r="CO970" s="161"/>
      <c r="CP970" s="161"/>
    </row>
    <row r="971" spans="1:94" x14ac:dyDescent="0.3">
      <c r="P971" s="161"/>
      <c r="Q971" s="161"/>
      <c r="R971" s="161"/>
      <c r="S971" s="161"/>
      <c r="T971" s="161"/>
      <c r="U971" s="161"/>
      <c r="V971" s="161"/>
      <c r="W971" s="161"/>
      <c r="X971" s="161"/>
      <c r="Y971" s="161"/>
      <c r="Z971" s="161"/>
      <c r="AA971" s="161"/>
      <c r="AB971" s="161"/>
      <c r="AC971" s="161"/>
      <c r="AD971" s="161"/>
      <c r="AE971" s="161"/>
      <c r="AF971" s="161"/>
      <c r="AG971" s="161"/>
      <c r="AH971" s="161"/>
      <c r="AI971" s="161"/>
      <c r="AJ971" s="161"/>
      <c r="AK971" s="161"/>
      <c r="AL971" s="161"/>
      <c r="AM971" s="161"/>
      <c r="AN971" s="161"/>
      <c r="AO971" s="161"/>
      <c r="AP971" s="161"/>
      <c r="AQ971" s="161"/>
      <c r="AR971" s="161"/>
      <c r="AS971" s="161"/>
      <c r="AT971" s="161"/>
      <c r="AU971" s="161"/>
      <c r="AV971" s="161"/>
      <c r="AW971" s="161"/>
      <c r="AX971" s="161"/>
      <c r="AY971" s="161"/>
      <c r="AZ971" s="161"/>
      <c r="BA971" s="161"/>
      <c r="BB971" s="161"/>
      <c r="BC971" s="161"/>
      <c r="BD971" s="161"/>
      <c r="BE971" s="161"/>
      <c r="BF971" s="161"/>
      <c r="BG971" s="161"/>
      <c r="BH971" s="161"/>
      <c r="BI971" s="161"/>
      <c r="BJ971" s="161"/>
      <c r="BK971" s="161"/>
      <c r="BL971" s="161"/>
      <c r="BM971" s="161"/>
      <c r="BN971" s="161"/>
      <c r="BO971" s="161"/>
      <c r="BP971" s="161"/>
      <c r="BQ971" s="161"/>
      <c r="BR971" s="161"/>
      <c r="BS971" s="161"/>
      <c r="BT971" s="161"/>
      <c r="BU971" s="161"/>
      <c r="BV971" s="161"/>
      <c r="BW971" s="161"/>
      <c r="BX971" s="161"/>
      <c r="BY971" s="161"/>
      <c r="BZ971" s="161"/>
      <c r="CA971" s="161"/>
      <c r="CB971" s="161"/>
      <c r="CC971" s="161"/>
      <c r="CD971" s="161"/>
      <c r="CE971" s="161"/>
      <c r="CF971" s="161"/>
      <c r="CG971" s="161"/>
      <c r="CH971" s="161"/>
      <c r="CI971" s="161"/>
      <c r="CJ971" s="161"/>
      <c r="CK971" s="161"/>
      <c r="CL971" s="161"/>
      <c r="CM971" s="161"/>
      <c r="CN971" s="161"/>
      <c r="CO971" s="161"/>
      <c r="CP971" s="161"/>
    </row>
    <row r="972" spans="1:94" x14ac:dyDescent="0.3">
      <c r="O972" s="2" t="str">
        <f>Lists!$B$5</f>
        <v>Option 1</v>
      </c>
      <c r="P972" s="161">
        <f>(((SUMIF($E$224:$E$427,$O972,P$224:P$427)*(1+Benefits_Lower)))*'Discount Factors'!P$11)-P$968</f>
        <v>0</v>
      </c>
      <c r="Q972" s="161">
        <f>(((SUMIF($E$224:$E$427,$O972,Q$224:Q$427)*(1+Benefits_Lower)))*'Discount Factors'!Q$11)-Q$968</f>
        <v>0</v>
      </c>
      <c r="R972" s="161">
        <f>(((SUMIF($E$224:$E$427,$O972,R$224:R$427)*(1+Benefits_Lower)))*'Discount Factors'!R$11)-R$968</f>
        <v>0</v>
      </c>
      <c r="S972" s="161">
        <f>(((SUMIF($E$224:$E$427,$O972,S$224:S$427)*(1+Benefits_Lower)))*'Discount Factors'!S$11)-S$968</f>
        <v>0</v>
      </c>
      <c r="T972" s="161">
        <f>(((SUMIF($E$224:$E$427,$O972,T$224:T$427)*(1+Benefits_Lower)))*'Discount Factors'!T$11)-T$968</f>
        <v>0</v>
      </c>
      <c r="U972" s="161">
        <f>(((SUMIF($E$224:$E$427,$O972,U$224:U$427)*(1+Benefits_Lower)))*'Discount Factors'!U$11)-U$968</f>
        <v>0</v>
      </c>
      <c r="V972" s="161">
        <f>(((SUMIF($E$224:$E$427,$O972,V$224:V$427)*(1+Benefits_Lower)))*'Discount Factors'!V$11)-V$968</f>
        <v>0</v>
      </c>
      <c r="W972" s="161">
        <f>(((SUMIF($E$224:$E$427,$O972,W$224:W$427)*(1+Benefits_Lower)))*'Discount Factors'!W$11)-W$968</f>
        <v>0</v>
      </c>
      <c r="X972" s="161">
        <f>(((SUMIF($E$224:$E$427,$O972,X$224:X$427)*(1+Benefits_Lower)))*'Discount Factors'!X$11)-X$968</f>
        <v>0</v>
      </c>
      <c r="Y972" s="161">
        <f>(((SUMIF($E$224:$E$427,$O972,Y$224:Y$427)*(1+Benefits_Lower)))*'Discount Factors'!Y$11)-Y$968</f>
        <v>0</v>
      </c>
      <c r="Z972" s="161">
        <f>(((SUMIF($E$224:$E$427,$O972,Z$224:Z$427)*(1+Benefits_Lower)))*'Discount Factors'!Z$11)-Z$968</f>
        <v>0</v>
      </c>
      <c r="AA972" s="161">
        <f>(((SUMIF($E$224:$E$427,$O972,AA$224:AA$427)*(1+Benefits_Lower)))*'Discount Factors'!AA$11)-AA$968</f>
        <v>0</v>
      </c>
      <c r="AB972" s="161">
        <f>(((SUMIF($E$224:$E$427,$O972,AB$224:AB$427)*(1+Benefits_Lower)))*'Discount Factors'!AB$11)-AB$968</f>
        <v>0</v>
      </c>
      <c r="AC972" s="161">
        <f>(((SUMIF($E$224:$E$427,$O972,AC$224:AC$427)*(1+Benefits_Lower)))*'Discount Factors'!AC$11)-AC$968</f>
        <v>0</v>
      </c>
      <c r="AD972" s="161">
        <f>(((SUMIF($E$224:$E$427,$O972,AD$224:AD$427)*(1+Benefits_Lower)))*'Discount Factors'!AD$11)-AD$968</f>
        <v>0</v>
      </c>
      <c r="AE972" s="161">
        <f>(((SUMIF($E$224:$E$427,$O972,AE$224:AE$427)*(1+Benefits_Lower)))*'Discount Factors'!AE$11)-AE$968</f>
        <v>0</v>
      </c>
      <c r="AF972" s="161">
        <f>(((SUMIF($E$224:$E$427,$O972,AF$224:AF$427)*(1+Benefits_Lower)))*'Discount Factors'!AF$11)-AF$968</f>
        <v>0</v>
      </c>
      <c r="AG972" s="161">
        <f>(((SUMIF($E$224:$E$427,$O972,AG$224:AG$427)*(1+Benefits_Lower)))*'Discount Factors'!AG$11)-AG$968</f>
        <v>0</v>
      </c>
      <c r="AH972" s="161">
        <f>(((SUMIF($E$224:$E$427,$O972,AH$224:AH$427)*(1+Benefits_Lower)))*'Discount Factors'!AH$11)-AH$968</f>
        <v>0</v>
      </c>
      <c r="AI972" s="161">
        <f>(((SUMIF($E$224:$E$427,$O972,AI$224:AI$427)*(1+Benefits_Lower)))*'Discount Factors'!AI$11)-AI$968</f>
        <v>0</v>
      </c>
      <c r="AJ972" s="161">
        <f>(((SUMIF($E$224:$E$427,$O972,AJ$224:AJ$427)*(1+Benefits_Lower)))*'Discount Factors'!AJ$11)-AJ$968</f>
        <v>0</v>
      </c>
      <c r="AK972" s="161">
        <f>(((SUMIF($E$224:$E$427,$O972,AK$224:AK$427)*(1+Benefits_Lower)))*'Discount Factors'!AK$11)-AK$968</f>
        <v>0</v>
      </c>
      <c r="AL972" s="161">
        <f>(((SUMIF($E$224:$E$427,$O972,AL$224:AL$427)*(1+Benefits_Lower)))*'Discount Factors'!AL$11)-AL$968</f>
        <v>0</v>
      </c>
      <c r="AM972" s="161">
        <f>(((SUMIF($E$224:$E$427,$O972,AM$224:AM$427)*(1+Benefits_Lower)))*'Discount Factors'!AM$11)-AM$968</f>
        <v>0</v>
      </c>
      <c r="AN972" s="161">
        <f>(((SUMIF($E$224:$E$427,$O972,AN$224:AN$427)*(1+Benefits_Lower)))*'Discount Factors'!AN$11)-AN$968</f>
        <v>0</v>
      </c>
      <c r="AO972" s="161">
        <f>(((SUMIF($E$224:$E$427,$O972,AO$224:AO$427)*(1+Benefits_Lower)))*'Discount Factors'!AO$11)-AO$968</f>
        <v>0</v>
      </c>
      <c r="AP972" s="161">
        <f>(((SUMIF($E$224:$E$427,$O972,AP$224:AP$427)*(1+Benefits_Lower)))*'Discount Factors'!AP$11)-AP$968</f>
        <v>0</v>
      </c>
      <c r="AQ972" s="161">
        <f>(((SUMIF($E$224:$E$427,$O972,AQ$224:AQ$427)*(1+Benefits_Lower)))*'Discount Factors'!AQ$11)-AQ$968</f>
        <v>0</v>
      </c>
      <c r="AR972" s="161">
        <f>(((SUMIF($E$224:$E$427,$O972,AR$224:AR$427)*(1+Benefits_Lower)))*'Discount Factors'!AR$11)-AR$968</f>
        <v>0</v>
      </c>
      <c r="AS972" s="161">
        <f>(((SUMIF($E$224:$E$427,$O972,AS$224:AS$427)*(1+Benefits_Lower)))*'Discount Factors'!AS$11)-AS$968</f>
        <v>0</v>
      </c>
      <c r="AT972" s="161">
        <f>(((SUMIF($E$224:$E$427,$O972,AT$224:AT$427)*(1+Benefits_Lower)))*'Discount Factors'!AT$11)-AT$968</f>
        <v>0</v>
      </c>
      <c r="AU972" s="161">
        <f>(((SUMIF($E$224:$E$427,$O972,AU$224:AU$427)*(1+Benefits_Lower)))*'Discount Factors'!AU$11)-AU$968</f>
        <v>0</v>
      </c>
      <c r="AV972" s="161">
        <f>(((SUMIF($E$224:$E$427,$O972,AV$224:AV$427)*(1+Benefits_Lower)))*'Discount Factors'!AV$11)-AV$968</f>
        <v>0</v>
      </c>
      <c r="AW972" s="161">
        <f>(((SUMIF($E$224:$E$427,$O972,AW$224:AW$427)*(1+Benefits_Lower)))*'Discount Factors'!AW$11)-AW$968</f>
        <v>0</v>
      </c>
      <c r="AX972" s="161">
        <f>(((SUMIF($E$224:$E$427,$O972,AX$224:AX$427)*(1+Benefits_Lower)))*'Discount Factors'!AX$11)-AX$968</f>
        <v>0</v>
      </c>
      <c r="AY972" s="161">
        <f>(((SUMIF($E$224:$E$427,$O972,AY$224:AY$427)*(1+Benefits_Lower)))*'Discount Factors'!AY$11)-AY$968</f>
        <v>0</v>
      </c>
      <c r="AZ972" s="161">
        <f>(((SUMIF($E$224:$E$427,$O972,AZ$224:AZ$427)*(1+Benefits_Lower)))*'Discount Factors'!AZ$11)-AZ$968</f>
        <v>0</v>
      </c>
      <c r="BA972" s="161">
        <f>(((SUMIF($E$224:$E$427,$O972,BA$224:BA$427)*(1+Benefits_Lower)))*'Discount Factors'!BA$11)-BA$968</f>
        <v>0</v>
      </c>
      <c r="BB972" s="161">
        <f>(((SUMIF($E$224:$E$427,$O972,BB$224:BB$427)*(1+Benefits_Lower)))*'Discount Factors'!BB$11)-BB$968</f>
        <v>0</v>
      </c>
      <c r="BC972" s="161">
        <f>(((SUMIF($E$224:$E$427,$O972,BC$224:BC$427)*(1+Benefits_Lower)))*'Discount Factors'!BC$11)-BC$968</f>
        <v>0</v>
      </c>
      <c r="BD972" s="161">
        <f>(((SUMIF($E$224:$E$427,$O972,BD$224:BD$427)*(1+Benefits_Lower)))*'Discount Factors'!BD$11)-BD$968</f>
        <v>0</v>
      </c>
      <c r="BE972" s="161">
        <f>(((SUMIF($E$224:$E$427,$O972,BE$224:BE$427)*(1+Benefits_Lower)))*'Discount Factors'!BE$11)-BE$968</f>
        <v>0</v>
      </c>
      <c r="BF972" s="161">
        <f>(((SUMIF($E$224:$E$427,$O972,BF$224:BF$427)*(1+Benefits_Lower)))*'Discount Factors'!BF$11)-BF$968</f>
        <v>0</v>
      </c>
      <c r="BG972" s="161">
        <f>(((SUMIF($E$224:$E$427,$O972,BG$224:BG$427)*(1+Benefits_Lower)))*'Discount Factors'!BG$11)-BG$968</f>
        <v>0</v>
      </c>
      <c r="BH972" s="161">
        <f>(((SUMIF($E$224:$E$427,$O972,BH$224:BH$427)*(1+Benefits_Lower)))*'Discount Factors'!BH$11)-BH$968</f>
        <v>0</v>
      </c>
      <c r="BI972" s="161">
        <f>(((SUMIF($E$224:$E$427,$O972,BI$224:BI$427)*(1+Benefits_Lower)))*'Discount Factors'!BI$11)-BI$968</f>
        <v>0</v>
      </c>
      <c r="BJ972" s="161">
        <f>(((SUMIF($E$224:$E$427,$O972,BJ$224:BJ$427)*(1+Benefits_Lower)))*'Discount Factors'!BJ$11)-BJ$968</f>
        <v>0</v>
      </c>
      <c r="BK972" s="161">
        <f>(((SUMIF($E$224:$E$427,$O972,BK$224:BK$427)*(1+Benefits_Lower)))*'Discount Factors'!BK$11)-BK$968</f>
        <v>0</v>
      </c>
      <c r="BL972" s="161">
        <f>(((SUMIF($E$224:$E$427,$O972,BL$224:BL$427)*(1+Benefits_Lower)))*'Discount Factors'!BL$11)-BL$968</f>
        <v>0</v>
      </c>
      <c r="BM972" s="161">
        <f>(((SUMIF($E$224:$E$427,$O972,BM$224:BM$427)*(1+Benefits_Lower)))*'Discount Factors'!BM$11)-BM$968</f>
        <v>0</v>
      </c>
      <c r="BN972" s="161">
        <f>(((SUMIF($E$224:$E$427,$O972,BN$224:BN$427)*(1+Benefits_Lower)))*'Discount Factors'!BN$11)-BN$968</f>
        <v>0</v>
      </c>
      <c r="BO972" s="161">
        <f>(((SUMIF($E$224:$E$427,$O972,BO$224:BO$427)*(1+Benefits_Lower)))*'Discount Factors'!BO$11)-BO$968</f>
        <v>0</v>
      </c>
      <c r="BP972" s="161">
        <f>(((SUMIF($E$224:$E$427,$O972,BP$224:BP$427)*(1+Benefits_Lower)))*'Discount Factors'!BP$11)-BP$968</f>
        <v>0</v>
      </c>
      <c r="BQ972" s="161">
        <f>(((SUMIF($E$224:$E$427,$O972,BQ$224:BQ$427)*(1+Benefits_Lower)))*'Discount Factors'!BQ$11)-BQ$968</f>
        <v>0</v>
      </c>
      <c r="BR972" s="161">
        <f>(((SUMIF($E$224:$E$427,$O972,BR$224:BR$427)*(1+Benefits_Lower)))*'Discount Factors'!BR$11)-BR$968</f>
        <v>0</v>
      </c>
      <c r="BS972" s="161">
        <f>(((SUMIF($E$224:$E$427,$O972,BS$224:BS$427)*(1+Benefits_Lower)))*'Discount Factors'!BS$11)-BS$968</f>
        <v>0</v>
      </c>
      <c r="BT972" s="161">
        <f>(((SUMIF($E$224:$E$427,$O972,BT$224:BT$427)*(1+Benefits_Lower)))*'Discount Factors'!BT$11)-BT$968</f>
        <v>0</v>
      </c>
      <c r="BU972" s="161">
        <f>(((SUMIF($E$224:$E$427,$O972,BU$224:BU$427)*(1+Benefits_Lower)))*'Discount Factors'!BU$11)-BU$968</f>
        <v>0</v>
      </c>
      <c r="BV972" s="161">
        <f>(((SUMIF($E$224:$E$427,$O972,BV$224:BV$427)*(1+Benefits_Lower)))*'Discount Factors'!BV$11)-BV$968</f>
        <v>0</v>
      </c>
      <c r="BW972" s="161">
        <f>(((SUMIF($E$224:$E$427,$O972,BW$224:BW$427)*(1+Benefits_Lower)))*'Discount Factors'!BW$11)-BW$968</f>
        <v>0</v>
      </c>
      <c r="BX972" s="161">
        <f>(((SUMIF($E$224:$E$427,$O972,BX$224:BX$427)*(1+Benefits_Lower)))*'Discount Factors'!BX$11)-BX$968</f>
        <v>0</v>
      </c>
      <c r="BY972" s="161">
        <f>(((SUMIF($E$224:$E$427,$O972,BY$224:BY$427)*(1+Benefits_Lower)))*'Discount Factors'!BY$11)-BY$968</f>
        <v>0</v>
      </c>
      <c r="BZ972" s="161">
        <f>(((SUMIF($E$224:$E$427,$O972,BZ$224:BZ$427)*(1+Benefits_Lower)))*'Discount Factors'!BZ$11)-BZ$968</f>
        <v>0</v>
      </c>
      <c r="CA972" s="161">
        <f>(((SUMIF($E$224:$E$427,$O972,CA$224:CA$427)*(1+Benefits_Lower)))*'Discount Factors'!CA$11)-CA$968</f>
        <v>0</v>
      </c>
      <c r="CB972" s="161">
        <f>(((SUMIF($E$224:$E$427,$O972,CB$224:CB$427)*(1+Benefits_Lower)))*'Discount Factors'!CB$11)-CB$968</f>
        <v>0</v>
      </c>
      <c r="CC972" s="161">
        <f>(((SUMIF($E$224:$E$427,$O972,CC$224:CC$427)*(1+Benefits_Lower)))*'Discount Factors'!CC$11)-CC$968</f>
        <v>0</v>
      </c>
      <c r="CD972" s="161">
        <f>(((SUMIF($E$224:$E$427,$O972,CD$224:CD$427)*(1+Benefits_Lower)))*'Discount Factors'!CD$11)-CD$968</f>
        <v>0</v>
      </c>
      <c r="CE972" s="161">
        <f>(((SUMIF($E$224:$E$427,$O972,CE$224:CE$427)*(1+Benefits_Lower)))*'Discount Factors'!CE$11)-CE$968</f>
        <v>0</v>
      </c>
      <c r="CF972" s="161">
        <f>(((SUMIF($E$224:$E$427,$O972,CF$224:CF$427)*(1+Benefits_Lower)))*'Discount Factors'!CF$11)-CF$968</f>
        <v>0</v>
      </c>
      <c r="CG972" s="161">
        <f>(((SUMIF($E$224:$E$427,$O972,CG$224:CG$427)*(1+Benefits_Lower)))*'Discount Factors'!CG$11)-CG$968</f>
        <v>0</v>
      </c>
      <c r="CH972" s="161">
        <f>(((SUMIF($E$224:$E$427,$O972,CH$224:CH$427)*(1+Benefits_Lower)))*'Discount Factors'!CH$11)-CH$968</f>
        <v>0</v>
      </c>
      <c r="CI972" s="161">
        <f>(((SUMIF($E$224:$E$427,$O972,CI$224:CI$427)*(1+Benefits_Lower)))*'Discount Factors'!CI$11)-CI$968</f>
        <v>0</v>
      </c>
      <c r="CJ972" s="161">
        <f>(((SUMIF($E$224:$E$427,$O972,CJ$224:CJ$427)*(1+Benefits_Lower)))*'Discount Factors'!CJ$11)-CJ$968</f>
        <v>0</v>
      </c>
      <c r="CK972" s="161">
        <f>(((SUMIF($E$224:$E$427,$O972,CK$224:CK$427)*(1+Benefits_Lower)))*'Discount Factors'!CK$11)-CK$968</f>
        <v>0</v>
      </c>
      <c r="CL972" s="161">
        <f>(((SUMIF($E$224:$E$427,$O972,CL$224:CL$427)*(1+Benefits_Lower)))*'Discount Factors'!CL$11)-CL$968</f>
        <v>0</v>
      </c>
      <c r="CM972" s="161">
        <f>(((SUMIF($E$224:$E$427,$O972,CM$224:CM$427)*(1+Benefits_Lower)))*'Discount Factors'!CM$11)-CM$968</f>
        <v>0</v>
      </c>
      <c r="CN972" s="161">
        <f>(((SUMIF($E$224:$E$427,$O972,CN$224:CN$427)*(1+Benefits_Lower)))*'Discount Factors'!CN$11)-CN$968</f>
        <v>0</v>
      </c>
      <c r="CO972" s="161">
        <f>(((SUMIF($E$224:$E$427,$O972,CO$224:CO$427)*(1+Benefits_Lower)))*'Discount Factors'!CO$11)-CO$968</f>
        <v>0</v>
      </c>
      <c r="CP972" s="161">
        <f>(((SUMIF($E$224:$E$427,$O972,CP$224:CP$427)*(1+Benefits_Lower)))*'Discount Factors'!CP$11)-CP$968</f>
        <v>0</v>
      </c>
    </row>
    <row r="973" spans="1:94" x14ac:dyDescent="0.3">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1"/>
      <c r="AL973" s="161"/>
      <c r="AM973" s="161"/>
      <c r="AN973" s="161"/>
      <c r="AO973" s="161"/>
      <c r="AP973" s="161"/>
      <c r="AQ973" s="161"/>
      <c r="AR973" s="161"/>
      <c r="AS973" s="161"/>
      <c r="AT973" s="161"/>
      <c r="AU973" s="161"/>
      <c r="AV973" s="161"/>
      <c r="AW973" s="161"/>
      <c r="AX973" s="161"/>
      <c r="AY973" s="161"/>
      <c r="AZ973" s="161"/>
      <c r="BA973" s="161"/>
      <c r="BB973" s="161"/>
      <c r="BC973" s="161"/>
      <c r="BD973" s="161"/>
      <c r="BE973" s="161"/>
      <c r="BF973" s="161"/>
      <c r="BG973" s="161"/>
      <c r="BH973" s="161"/>
      <c r="BI973" s="161"/>
      <c r="BJ973" s="161"/>
      <c r="BK973" s="161"/>
      <c r="BL973" s="161"/>
      <c r="BM973" s="161"/>
      <c r="BN973" s="161"/>
      <c r="BO973" s="161"/>
      <c r="BP973" s="161"/>
      <c r="BQ973" s="161"/>
      <c r="BR973" s="161"/>
      <c r="BS973" s="161"/>
      <c r="BT973" s="161"/>
      <c r="BU973" s="161"/>
      <c r="BV973" s="161"/>
      <c r="BW973" s="161"/>
      <c r="BX973" s="161"/>
      <c r="BY973" s="161"/>
      <c r="BZ973" s="161"/>
      <c r="CA973" s="161"/>
      <c r="CB973" s="161"/>
      <c r="CC973" s="161"/>
      <c r="CD973" s="161"/>
      <c r="CE973" s="161"/>
      <c r="CF973" s="161"/>
      <c r="CG973" s="161"/>
      <c r="CH973" s="161"/>
      <c r="CI973" s="161"/>
      <c r="CJ973" s="161"/>
      <c r="CK973" s="161"/>
      <c r="CL973" s="161"/>
      <c r="CM973" s="161"/>
      <c r="CN973" s="161"/>
      <c r="CO973" s="161"/>
      <c r="CP973" s="161"/>
    </row>
    <row r="974" spans="1:94" x14ac:dyDescent="0.3">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s="161"/>
      <c r="AS974" s="161"/>
      <c r="AT974" s="161"/>
      <c r="AU974" s="161"/>
      <c r="AV974" s="161"/>
      <c r="AW974" s="161"/>
      <c r="AX974" s="161"/>
      <c r="AY974" s="161"/>
      <c r="AZ974" s="161"/>
      <c r="BA974" s="161"/>
      <c r="BB974" s="161"/>
      <c r="BC974" s="161"/>
      <c r="BD974" s="161"/>
      <c r="BE974" s="161"/>
      <c r="BF974" s="161"/>
      <c r="BG974" s="161"/>
      <c r="BH974" s="161"/>
      <c r="BI974" s="161"/>
      <c r="BJ974" s="161"/>
      <c r="BK974" s="161"/>
      <c r="BL974" s="161"/>
      <c r="BM974" s="161"/>
      <c r="BN974" s="161"/>
      <c r="BO974" s="161"/>
      <c r="BP974" s="161"/>
      <c r="BQ974" s="161"/>
      <c r="BR974" s="161"/>
      <c r="BS974" s="161"/>
      <c r="BT974" s="161"/>
      <c r="BU974" s="161"/>
      <c r="BV974" s="161"/>
      <c r="BW974" s="161"/>
      <c r="BX974" s="161"/>
      <c r="BY974" s="161"/>
      <c r="BZ974" s="161"/>
      <c r="CA974" s="161"/>
      <c r="CB974" s="161"/>
      <c r="CC974" s="161"/>
      <c r="CD974" s="161"/>
      <c r="CE974" s="161"/>
      <c r="CF974" s="161"/>
      <c r="CG974" s="161"/>
      <c r="CH974" s="161"/>
      <c r="CI974" s="161"/>
      <c r="CJ974" s="161"/>
      <c r="CK974" s="161"/>
      <c r="CL974" s="161"/>
      <c r="CM974" s="161"/>
      <c r="CN974" s="161"/>
      <c r="CO974" s="161"/>
      <c r="CP974" s="161"/>
    </row>
    <row r="975" spans="1:94" x14ac:dyDescent="0.3">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1"/>
      <c r="AL975" s="161"/>
      <c r="AM975" s="161"/>
      <c r="AN975" s="161"/>
      <c r="AO975" s="161"/>
      <c r="AP975" s="161"/>
      <c r="AQ975" s="161"/>
      <c r="AR975" s="161"/>
      <c r="AS975" s="161"/>
      <c r="AT975" s="161"/>
      <c r="AU975" s="161"/>
      <c r="AV975" s="161"/>
      <c r="AW975" s="161"/>
      <c r="AX975" s="161"/>
      <c r="AY975" s="161"/>
      <c r="AZ975" s="161"/>
      <c r="BA975" s="161"/>
      <c r="BB975" s="161"/>
      <c r="BC975" s="161"/>
      <c r="BD975" s="161"/>
      <c r="BE975" s="161"/>
      <c r="BF975" s="161"/>
      <c r="BG975" s="161"/>
      <c r="BH975" s="161"/>
      <c r="BI975" s="161"/>
      <c r="BJ975" s="161"/>
      <c r="BK975" s="161"/>
      <c r="BL975" s="161"/>
      <c r="BM975" s="161"/>
      <c r="BN975" s="161"/>
      <c r="BO975" s="161"/>
      <c r="BP975" s="161"/>
      <c r="BQ975" s="161"/>
      <c r="BR975" s="161"/>
      <c r="BS975" s="161"/>
      <c r="BT975" s="161"/>
      <c r="BU975" s="161"/>
      <c r="BV975" s="161"/>
      <c r="BW975" s="161"/>
      <c r="BX975" s="161"/>
      <c r="BY975" s="161"/>
      <c r="BZ975" s="161"/>
      <c r="CA975" s="161"/>
      <c r="CB975" s="161"/>
      <c r="CC975" s="161"/>
      <c r="CD975" s="161"/>
      <c r="CE975" s="161"/>
      <c r="CF975" s="161"/>
      <c r="CG975" s="161"/>
      <c r="CH975" s="161"/>
      <c r="CI975" s="161"/>
      <c r="CJ975" s="161"/>
      <c r="CK975" s="161"/>
      <c r="CL975" s="161"/>
      <c r="CM975" s="161"/>
      <c r="CN975" s="161"/>
      <c r="CO975" s="161"/>
      <c r="CP975" s="161"/>
    </row>
    <row r="976" spans="1:94" x14ac:dyDescent="0.3">
      <c r="O976" s="2" t="str">
        <f>Lists!$B$6</f>
        <v>Option 2</v>
      </c>
      <c r="P976" s="161">
        <f>(((SUMIF($E$224:$E$427,$O976,P$224:P$427)*(1+Benefits_Lower)))*'Discount Factors'!P$11)-P$968</f>
        <v>0</v>
      </c>
      <c r="Q976" s="161">
        <f>(((SUMIF($E$224:$E$427,$O976,Q$224:Q$427)*(1+Benefits_Lower)))*'Discount Factors'!Q$11)-Q$968</f>
        <v>0</v>
      </c>
      <c r="R976" s="161">
        <f>(((SUMIF($E$224:$E$427,$O976,R$224:R$427)*(1+Benefits_Lower)))*'Discount Factors'!R$11)-R$968</f>
        <v>0</v>
      </c>
      <c r="S976" s="161">
        <f>(((SUMIF($E$224:$E$427,$O976,S$224:S$427)*(1+Benefits_Lower)))*'Discount Factors'!S$11)-S$968</f>
        <v>0</v>
      </c>
      <c r="T976" s="161">
        <f>(((SUMIF($E$224:$E$427,$O976,T$224:T$427)*(1+Benefits_Lower)))*'Discount Factors'!T$11)-T$968</f>
        <v>0</v>
      </c>
      <c r="U976" s="161">
        <f>(((SUMIF($E$224:$E$427,$O976,U$224:U$427)*(1+Benefits_Lower)))*'Discount Factors'!U$11)-U$968</f>
        <v>0</v>
      </c>
      <c r="V976" s="161">
        <f>(((SUMIF($E$224:$E$427,$O976,V$224:V$427)*(1+Benefits_Lower)))*'Discount Factors'!V$11)-V$968</f>
        <v>0</v>
      </c>
      <c r="W976" s="161">
        <f>(((SUMIF($E$224:$E$427,$O976,W$224:W$427)*(1+Benefits_Lower)))*'Discount Factors'!W$11)-W$968</f>
        <v>0</v>
      </c>
      <c r="X976" s="161">
        <f>(((SUMIF($E$224:$E$427,$O976,X$224:X$427)*(1+Benefits_Lower)))*'Discount Factors'!X$11)-X$968</f>
        <v>0</v>
      </c>
      <c r="Y976" s="161">
        <f>(((SUMIF($E$224:$E$427,$O976,Y$224:Y$427)*(1+Benefits_Lower)))*'Discount Factors'!Y$11)-Y$968</f>
        <v>0</v>
      </c>
      <c r="Z976" s="161">
        <f>(((SUMIF($E$224:$E$427,$O976,Z$224:Z$427)*(1+Benefits_Lower)))*'Discount Factors'!Z$11)-Z$968</f>
        <v>0</v>
      </c>
      <c r="AA976" s="161">
        <f>(((SUMIF($E$224:$E$427,$O976,AA$224:AA$427)*(1+Benefits_Lower)))*'Discount Factors'!AA$11)-AA$968</f>
        <v>0</v>
      </c>
      <c r="AB976" s="161">
        <f>(((SUMIF($E$224:$E$427,$O976,AB$224:AB$427)*(1+Benefits_Lower)))*'Discount Factors'!AB$11)-AB$968</f>
        <v>0</v>
      </c>
      <c r="AC976" s="161">
        <f>(((SUMIF($E$224:$E$427,$O976,AC$224:AC$427)*(1+Benefits_Lower)))*'Discount Factors'!AC$11)-AC$968</f>
        <v>0</v>
      </c>
      <c r="AD976" s="161">
        <f>(((SUMIF($E$224:$E$427,$O976,AD$224:AD$427)*(1+Benefits_Lower)))*'Discount Factors'!AD$11)-AD$968</f>
        <v>0</v>
      </c>
      <c r="AE976" s="161">
        <f>(((SUMIF($E$224:$E$427,$O976,AE$224:AE$427)*(1+Benefits_Lower)))*'Discount Factors'!AE$11)-AE$968</f>
        <v>0</v>
      </c>
      <c r="AF976" s="161">
        <f>(((SUMIF($E$224:$E$427,$O976,AF$224:AF$427)*(1+Benefits_Lower)))*'Discount Factors'!AF$11)-AF$968</f>
        <v>0</v>
      </c>
      <c r="AG976" s="161">
        <f>(((SUMIF($E$224:$E$427,$O976,AG$224:AG$427)*(1+Benefits_Lower)))*'Discount Factors'!AG$11)-AG$968</f>
        <v>0</v>
      </c>
      <c r="AH976" s="161">
        <f>(((SUMIF($E$224:$E$427,$O976,AH$224:AH$427)*(1+Benefits_Lower)))*'Discount Factors'!AH$11)-AH$968</f>
        <v>0</v>
      </c>
      <c r="AI976" s="161">
        <f>(((SUMIF($E$224:$E$427,$O976,AI$224:AI$427)*(1+Benefits_Lower)))*'Discount Factors'!AI$11)-AI$968</f>
        <v>0</v>
      </c>
      <c r="AJ976" s="161">
        <f>(((SUMIF($E$224:$E$427,$O976,AJ$224:AJ$427)*(1+Benefits_Lower)))*'Discount Factors'!AJ$11)-AJ$968</f>
        <v>0</v>
      </c>
      <c r="AK976" s="161">
        <f>(((SUMIF($E$224:$E$427,$O976,AK$224:AK$427)*(1+Benefits_Lower)))*'Discount Factors'!AK$11)-AK$968</f>
        <v>0</v>
      </c>
      <c r="AL976" s="161">
        <f>(((SUMIF($E$224:$E$427,$O976,AL$224:AL$427)*(1+Benefits_Lower)))*'Discount Factors'!AL$11)-AL$968</f>
        <v>0</v>
      </c>
      <c r="AM976" s="161">
        <f>(((SUMIF($E$224:$E$427,$O976,AM$224:AM$427)*(1+Benefits_Lower)))*'Discount Factors'!AM$11)-AM$968</f>
        <v>0</v>
      </c>
      <c r="AN976" s="161">
        <f>(((SUMIF($E$224:$E$427,$O976,AN$224:AN$427)*(1+Benefits_Lower)))*'Discount Factors'!AN$11)-AN$968</f>
        <v>0</v>
      </c>
      <c r="AO976" s="161">
        <f>(((SUMIF($E$224:$E$427,$O976,AO$224:AO$427)*(1+Benefits_Lower)))*'Discount Factors'!AO$11)-AO$968</f>
        <v>0</v>
      </c>
      <c r="AP976" s="161">
        <f>(((SUMIF($E$224:$E$427,$O976,AP$224:AP$427)*(1+Benefits_Lower)))*'Discount Factors'!AP$11)-AP$968</f>
        <v>0</v>
      </c>
      <c r="AQ976" s="161">
        <f>(((SUMIF($E$224:$E$427,$O976,AQ$224:AQ$427)*(1+Benefits_Lower)))*'Discount Factors'!AQ$11)-AQ$968</f>
        <v>0</v>
      </c>
      <c r="AR976" s="161">
        <f>(((SUMIF($E$224:$E$427,$O976,AR$224:AR$427)*(1+Benefits_Lower)))*'Discount Factors'!AR$11)-AR$968</f>
        <v>0</v>
      </c>
      <c r="AS976" s="161">
        <f>(((SUMIF($E$224:$E$427,$O976,AS$224:AS$427)*(1+Benefits_Lower)))*'Discount Factors'!AS$11)-AS$968</f>
        <v>0</v>
      </c>
      <c r="AT976" s="161">
        <f>(((SUMIF($E$224:$E$427,$O976,AT$224:AT$427)*(1+Benefits_Lower)))*'Discount Factors'!AT$11)-AT$968</f>
        <v>0</v>
      </c>
      <c r="AU976" s="161">
        <f>(((SUMIF($E$224:$E$427,$O976,AU$224:AU$427)*(1+Benefits_Lower)))*'Discount Factors'!AU$11)-AU$968</f>
        <v>0</v>
      </c>
      <c r="AV976" s="161">
        <f>(((SUMIF($E$224:$E$427,$O976,AV$224:AV$427)*(1+Benefits_Lower)))*'Discount Factors'!AV$11)-AV$968</f>
        <v>0</v>
      </c>
      <c r="AW976" s="161">
        <f>(((SUMIF($E$224:$E$427,$O976,AW$224:AW$427)*(1+Benefits_Lower)))*'Discount Factors'!AW$11)-AW$968</f>
        <v>0</v>
      </c>
      <c r="AX976" s="161">
        <f>(((SUMIF($E$224:$E$427,$O976,AX$224:AX$427)*(1+Benefits_Lower)))*'Discount Factors'!AX$11)-AX$968</f>
        <v>0</v>
      </c>
      <c r="AY976" s="161">
        <f>(((SUMIF($E$224:$E$427,$O976,AY$224:AY$427)*(1+Benefits_Lower)))*'Discount Factors'!AY$11)-AY$968</f>
        <v>0</v>
      </c>
      <c r="AZ976" s="161">
        <f>(((SUMIF($E$224:$E$427,$O976,AZ$224:AZ$427)*(1+Benefits_Lower)))*'Discount Factors'!AZ$11)-AZ$968</f>
        <v>0</v>
      </c>
      <c r="BA976" s="161">
        <f>(((SUMIF($E$224:$E$427,$O976,BA$224:BA$427)*(1+Benefits_Lower)))*'Discount Factors'!BA$11)-BA$968</f>
        <v>0</v>
      </c>
      <c r="BB976" s="161">
        <f>(((SUMIF($E$224:$E$427,$O976,BB$224:BB$427)*(1+Benefits_Lower)))*'Discount Factors'!BB$11)-BB$968</f>
        <v>0</v>
      </c>
      <c r="BC976" s="161">
        <f>(((SUMIF($E$224:$E$427,$O976,BC$224:BC$427)*(1+Benefits_Lower)))*'Discount Factors'!BC$11)-BC$968</f>
        <v>0</v>
      </c>
      <c r="BD976" s="161">
        <f>(((SUMIF($E$224:$E$427,$O976,BD$224:BD$427)*(1+Benefits_Lower)))*'Discount Factors'!BD$11)-BD$968</f>
        <v>0</v>
      </c>
      <c r="BE976" s="161">
        <f>(((SUMIF($E$224:$E$427,$O976,BE$224:BE$427)*(1+Benefits_Lower)))*'Discount Factors'!BE$11)-BE$968</f>
        <v>0</v>
      </c>
      <c r="BF976" s="161">
        <f>(((SUMIF($E$224:$E$427,$O976,BF$224:BF$427)*(1+Benefits_Lower)))*'Discount Factors'!BF$11)-BF$968</f>
        <v>0</v>
      </c>
      <c r="BG976" s="161">
        <f>(((SUMIF($E$224:$E$427,$O976,BG$224:BG$427)*(1+Benefits_Lower)))*'Discount Factors'!BG$11)-BG$968</f>
        <v>0</v>
      </c>
      <c r="BH976" s="161">
        <f>(((SUMIF($E$224:$E$427,$O976,BH$224:BH$427)*(1+Benefits_Lower)))*'Discount Factors'!BH$11)-BH$968</f>
        <v>0</v>
      </c>
      <c r="BI976" s="161">
        <f>(((SUMIF($E$224:$E$427,$O976,BI$224:BI$427)*(1+Benefits_Lower)))*'Discount Factors'!BI$11)-BI$968</f>
        <v>0</v>
      </c>
      <c r="BJ976" s="161">
        <f>(((SUMIF($E$224:$E$427,$O976,BJ$224:BJ$427)*(1+Benefits_Lower)))*'Discount Factors'!BJ$11)-BJ$968</f>
        <v>0</v>
      </c>
      <c r="BK976" s="161">
        <f>(((SUMIF($E$224:$E$427,$O976,BK$224:BK$427)*(1+Benefits_Lower)))*'Discount Factors'!BK$11)-BK$968</f>
        <v>0</v>
      </c>
      <c r="BL976" s="161">
        <f>(((SUMIF($E$224:$E$427,$O976,BL$224:BL$427)*(1+Benefits_Lower)))*'Discount Factors'!BL$11)-BL$968</f>
        <v>0</v>
      </c>
      <c r="BM976" s="161">
        <f>(((SUMIF($E$224:$E$427,$O976,BM$224:BM$427)*(1+Benefits_Lower)))*'Discount Factors'!BM$11)-BM$968</f>
        <v>0</v>
      </c>
      <c r="BN976" s="161">
        <f>(((SUMIF($E$224:$E$427,$O976,BN$224:BN$427)*(1+Benefits_Lower)))*'Discount Factors'!BN$11)-BN$968</f>
        <v>0</v>
      </c>
      <c r="BO976" s="161">
        <f>(((SUMIF($E$224:$E$427,$O976,BO$224:BO$427)*(1+Benefits_Lower)))*'Discount Factors'!BO$11)-BO$968</f>
        <v>0</v>
      </c>
      <c r="BP976" s="161">
        <f>(((SUMIF($E$224:$E$427,$O976,BP$224:BP$427)*(1+Benefits_Lower)))*'Discount Factors'!BP$11)-BP$968</f>
        <v>0</v>
      </c>
      <c r="BQ976" s="161">
        <f>(((SUMIF($E$224:$E$427,$O976,BQ$224:BQ$427)*(1+Benefits_Lower)))*'Discount Factors'!BQ$11)-BQ$968</f>
        <v>0</v>
      </c>
      <c r="BR976" s="161">
        <f>(((SUMIF($E$224:$E$427,$O976,BR$224:BR$427)*(1+Benefits_Lower)))*'Discount Factors'!BR$11)-BR$968</f>
        <v>0</v>
      </c>
      <c r="BS976" s="161">
        <f>(((SUMIF($E$224:$E$427,$O976,BS$224:BS$427)*(1+Benefits_Lower)))*'Discount Factors'!BS$11)-BS$968</f>
        <v>0</v>
      </c>
      <c r="BT976" s="161">
        <f>(((SUMIF($E$224:$E$427,$O976,BT$224:BT$427)*(1+Benefits_Lower)))*'Discount Factors'!BT$11)-BT$968</f>
        <v>0</v>
      </c>
      <c r="BU976" s="161">
        <f>(((SUMIF($E$224:$E$427,$O976,BU$224:BU$427)*(1+Benefits_Lower)))*'Discount Factors'!BU$11)-BU$968</f>
        <v>0</v>
      </c>
      <c r="BV976" s="161">
        <f>(((SUMIF($E$224:$E$427,$O976,BV$224:BV$427)*(1+Benefits_Lower)))*'Discount Factors'!BV$11)-BV$968</f>
        <v>0</v>
      </c>
      <c r="BW976" s="161">
        <f>(((SUMIF($E$224:$E$427,$O976,BW$224:BW$427)*(1+Benefits_Lower)))*'Discount Factors'!BW$11)-BW$968</f>
        <v>0</v>
      </c>
      <c r="BX976" s="161">
        <f>(((SUMIF($E$224:$E$427,$O976,BX$224:BX$427)*(1+Benefits_Lower)))*'Discount Factors'!BX$11)-BX$968</f>
        <v>0</v>
      </c>
      <c r="BY976" s="161">
        <f>(((SUMIF($E$224:$E$427,$O976,BY$224:BY$427)*(1+Benefits_Lower)))*'Discount Factors'!BY$11)-BY$968</f>
        <v>0</v>
      </c>
      <c r="BZ976" s="161">
        <f>(((SUMIF($E$224:$E$427,$O976,BZ$224:BZ$427)*(1+Benefits_Lower)))*'Discount Factors'!BZ$11)-BZ$968</f>
        <v>0</v>
      </c>
      <c r="CA976" s="161">
        <f>(((SUMIF($E$224:$E$427,$O976,CA$224:CA$427)*(1+Benefits_Lower)))*'Discount Factors'!CA$11)-CA$968</f>
        <v>0</v>
      </c>
      <c r="CB976" s="161">
        <f>(((SUMIF($E$224:$E$427,$O976,CB$224:CB$427)*(1+Benefits_Lower)))*'Discount Factors'!CB$11)-CB$968</f>
        <v>0</v>
      </c>
      <c r="CC976" s="161">
        <f>(((SUMIF($E$224:$E$427,$O976,CC$224:CC$427)*(1+Benefits_Lower)))*'Discount Factors'!CC$11)-CC$968</f>
        <v>0</v>
      </c>
      <c r="CD976" s="161">
        <f>(((SUMIF($E$224:$E$427,$O976,CD$224:CD$427)*(1+Benefits_Lower)))*'Discount Factors'!CD$11)-CD$968</f>
        <v>0</v>
      </c>
      <c r="CE976" s="161">
        <f>(((SUMIF($E$224:$E$427,$O976,CE$224:CE$427)*(1+Benefits_Lower)))*'Discount Factors'!CE$11)-CE$968</f>
        <v>0</v>
      </c>
      <c r="CF976" s="161">
        <f>(((SUMIF($E$224:$E$427,$O976,CF$224:CF$427)*(1+Benefits_Lower)))*'Discount Factors'!CF$11)-CF$968</f>
        <v>0</v>
      </c>
      <c r="CG976" s="161">
        <f>(((SUMIF($E$224:$E$427,$O976,CG$224:CG$427)*(1+Benefits_Lower)))*'Discount Factors'!CG$11)-CG$968</f>
        <v>0</v>
      </c>
      <c r="CH976" s="161">
        <f>(((SUMIF($E$224:$E$427,$O976,CH$224:CH$427)*(1+Benefits_Lower)))*'Discount Factors'!CH$11)-CH$968</f>
        <v>0</v>
      </c>
      <c r="CI976" s="161">
        <f>(((SUMIF($E$224:$E$427,$O976,CI$224:CI$427)*(1+Benefits_Lower)))*'Discount Factors'!CI$11)-CI$968</f>
        <v>0</v>
      </c>
      <c r="CJ976" s="161">
        <f>(((SUMIF($E$224:$E$427,$O976,CJ$224:CJ$427)*(1+Benefits_Lower)))*'Discount Factors'!CJ$11)-CJ$968</f>
        <v>0</v>
      </c>
      <c r="CK976" s="161">
        <f>(((SUMIF($E$224:$E$427,$O976,CK$224:CK$427)*(1+Benefits_Lower)))*'Discount Factors'!CK$11)-CK$968</f>
        <v>0</v>
      </c>
      <c r="CL976" s="161">
        <f>(((SUMIF($E$224:$E$427,$O976,CL$224:CL$427)*(1+Benefits_Lower)))*'Discount Factors'!CL$11)-CL$968</f>
        <v>0</v>
      </c>
      <c r="CM976" s="161">
        <f>(((SUMIF($E$224:$E$427,$O976,CM$224:CM$427)*(1+Benefits_Lower)))*'Discount Factors'!CM$11)-CM$968</f>
        <v>0</v>
      </c>
      <c r="CN976" s="161">
        <f>(((SUMIF($E$224:$E$427,$O976,CN$224:CN$427)*(1+Benefits_Lower)))*'Discount Factors'!CN$11)-CN$968</f>
        <v>0</v>
      </c>
      <c r="CO976" s="161">
        <f>(((SUMIF($E$224:$E$427,$O976,CO$224:CO$427)*(1+Benefits_Lower)))*'Discount Factors'!CO$11)-CO$968</f>
        <v>0</v>
      </c>
      <c r="CP976" s="161">
        <f>(((SUMIF($E$224:$E$427,$O976,CP$224:CP$427)*(1+Benefits_Lower)))*'Discount Factors'!CP$11)-CP$968</f>
        <v>0</v>
      </c>
    </row>
    <row r="977" spans="15:94" x14ac:dyDescent="0.3">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1"/>
      <c r="AL977" s="161"/>
      <c r="AM977" s="161"/>
      <c r="AN977" s="161"/>
      <c r="AO977" s="161"/>
      <c r="AP977" s="161"/>
      <c r="AQ977" s="161"/>
      <c r="AR977" s="161"/>
      <c r="AS977" s="161"/>
      <c r="AT977" s="161"/>
      <c r="AU977" s="161"/>
      <c r="AV977" s="161"/>
      <c r="AW977" s="161"/>
      <c r="AX977" s="161"/>
      <c r="AY977" s="161"/>
      <c r="AZ977" s="161"/>
      <c r="BA977" s="161"/>
      <c r="BB977" s="161"/>
      <c r="BC977" s="161"/>
      <c r="BD977" s="161"/>
      <c r="BE977" s="161"/>
      <c r="BF977" s="161"/>
      <c r="BG977" s="161"/>
      <c r="BH977" s="161"/>
      <c r="BI977" s="161"/>
      <c r="BJ977" s="161"/>
      <c r="BK977" s="161"/>
      <c r="BL977" s="161"/>
      <c r="BM977" s="161"/>
      <c r="BN977" s="161"/>
      <c r="BO977" s="161"/>
      <c r="BP977" s="161"/>
      <c r="BQ977" s="161"/>
      <c r="BR977" s="161"/>
      <c r="BS977" s="161"/>
      <c r="BT977" s="161"/>
      <c r="BU977" s="161"/>
      <c r="BV977" s="161"/>
      <c r="BW977" s="161"/>
      <c r="BX977" s="161"/>
      <c r="BY977" s="161"/>
      <c r="BZ977" s="161"/>
      <c r="CA977" s="161"/>
      <c r="CB977" s="161"/>
      <c r="CC977" s="161"/>
      <c r="CD977" s="161"/>
      <c r="CE977" s="161"/>
      <c r="CF977" s="161"/>
      <c r="CG977" s="161"/>
      <c r="CH977" s="161"/>
      <c r="CI977" s="161"/>
      <c r="CJ977" s="161"/>
      <c r="CK977" s="161"/>
      <c r="CL977" s="161"/>
      <c r="CM977" s="161"/>
      <c r="CN977" s="161"/>
      <c r="CO977" s="161"/>
      <c r="CP977" s="161"/>
    </row>
    <row r="978" spans="15:94" x14ac:dyDescent="0.3">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1"/>
      <c r="AL978" s="161"/>
      <c r="AM978" s="161"/>
      <c r="AN978" s="161"/>
      <c r="AO978" s="161"/>
      <c r="AP978" s="161"/>
      <c r="AQ978" s="161"/>
      <c r="AR978" s="161"/>
      <c r="AS978" s="161"/>
      <c r="AT978" s="161"/>
      <c r="AU978" s="161"/>
      <c r="AV978" s="161"/>
      <c r="AW978" s="161"/>
      <c r="AX978" s="161"/>
      <c r="AY978" s="161"/>
      <c r="AZ978" s="161"/>
      <c r="BA978" s="161"/>
      <c r="BB978" s="161"/>
      <c r="BC978" s="161"/>
      <c r="BD978" s="161"/>
      <c r="BE978" s="161"/>
      <c r="BF978" s="161"/>
      <c r="BG978" s="161"/>
      <c r="BH978" s="161"/>
      <c r="BI978" s="161"/>
      <c r="BJ978" s="161"/>
      <c r="BK978" s="161"/>
      <c r="BL978" s="161"/>
      <c r="BM978" s="161"/>
      <c r="BN978" s="161"/>
      <c r="BO978" s="161"/>
      <c r="BP978" s="161"/>
      <c r="BQ978" s="161"/>
      <c r="BR978" s="161"/>
      <c r="BS978" s="161"/>
      <c r="BT978" s="161"/>
      <c r="BU978" s="161"/>
      <c r="BV978" s="161"/>
      <c r="BW978" s="161"/>
      <c r="BX978" s="161"/>
      <c r="BY978" s="161"/>
      <c r="BZ978" s="161"/>
      <c r="CA978" s="161"/>
      <c r="CB978" s="161"/>
      <c r="CC978" s="161"/>
      <c r="CD978" s="161"/>
      <c r="CE978" s="161"/>
      <c r="CF978" s="161"/>
      <c r="CG978" s="161"/>
      <c r="CH978" s="161"/>
      <c r="CI978" s="161"/>
      <c r="CJ978" s="161"/>
      <c r="CK978" s="161"/>
      <c r="CL978" s="161"/>
      <c r="CM978" s="161"/>
      <c r="CN978" s="161"/>
      <c r="CO978" s="161"/>
      <c r="CP978" s="161"/>
    </row>
    <row r="979" spans="15:94" x14ac:dyDescent="0.3">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1"/>
      <c r="AL979" s="161"/>
      <c r="AM979" s="161"/>
      <c r="AN979" s="161"/>
      <c r="AO979" s="161"/>
      <c r="AP979" s="161"/>
      <c r="AQ979" s="161"/>
      <c r="AR979" s="161"/>
      <c r="AS979" s="161"/>
      <c r="AT979" s="161"/>
      <c r="AU979" s="161"/>
      <c r="AV979" s="161"/>
      <c r="AW979" s="161"/>
      <c r="AX979" s="161"/>
      <c r="AY979" s="161"/>
      <c r="AZ979" s="161"/>
      <c r="BA979" s="161"/>
      <c r="BB979" s="161"/>
      <c r="BC979" s="161"/>
      <c r="BD979" s="161"/>
      <c r="BE979" s="161"/>
      <c r="BF979" s="161"/>
      <c r="BG979" s="161"/>
      <c r="BH979" s="161"/>
      <c r="BI979" s="161"/>
      <c r="BJ979" s="161"/>
      <c r="BK979" s="161"/>
      <c r="BL979" s="161"/>
      <c r="BM979" s="161"/>
      <c r="BN979" s="161"/>
      <c r="BO979" s="161"/>
      <c r="BP979" s="161"/>
      <c r="BQ979" s="161"/>
      <c r="BR979" s="161"/>
      <c r="BS979" s="161"/>
      <c r="BT979" s="161"/>
      <c r="BU979" s="161"/>
      <c r="BV979" s="161"/>
      <c r="BW979" s="161"/>
      <c r="BX979" s="161"/>
      <c r="BY979" s="161"/>
      <c r="BZ979" s="161"/>
      <c r="CA979" s="161"/>
      <c r="CB979" s="161"/>
      <c r="CC979" s="161"/>
      <c r="CD979" s="161"/>
      <c r="CE979" s="161"/>
      <c r="CF979" s="161"/>
      <c r="CG979" s="161"/>
      <c r="CH979" s="161"/>
      <c r="CI979" s="161"/>
      <c r="CJ979" s="161"/>
      <c r="CK979" s="161"/>
      <c r="CL979" s="161"/>
      <c r="CM979" s="161"/>
      <c r="CN979" s="161"/>
      <c r="CO979" s="161"/>
      <c r="CP979" s="161"/>
    </row>
    <row r="980" spans="15:94" x14ac:dyDescent="0.3">
      <c r="O980" s="2" t="str">
        <f>Lists!$B$7</f>
        <v>Option 3</v>
      </c>
      <c r="P980" s="161">
        <f>(((SUMIF($E$224:$E$427,$O980,P$224:P$427)*(1+Benefits_Lower)))*'Discount Factors'!P$11)-P$968</f>
        <v>0</v>
      </c>
      <c r="Q980" s="161">
        <f>(((SUMIF($E$224:$E$427,$O980,Q$224:Q$427)*(1+Benefits_Lower)))*'Discount Factors'!Q$11)-Q$968</f>
        <v>0</v>
      </c>
      <c r="R980" s="161">
        <f>(((SUMIF($E$224:$E$427,$O980,R$224:R$427)*(1+Benefits_Lower)))*'Discount Factors'!R$11)-R$968</f>
        <v>0</v>
      </c>
      <c r="S980" s="161">
        <f>(((SUMIF($E$224:$E$427,$O980,S$224:S$427)*(1+Benefits_Lower)))*'Discount Factors'!S$11)-S$968</f>
        <v>0</v>
      </c>
      <c r="T980" s="161">
        <f>(((SUMIF($E$224:$E$427,$O980,T$224:T$427)*(1+Benefits_Lower)))*'Discount Factors'!T$11)-T$968</f>
        <v>0</v>
      </c>
      <c r="U980" s="161">
        <f>(((SUMIF($E$224:$E$427,$O980,U$224:U$427)*(1+Benefits_Lower)))*'Discount Factors'!U$11)-U$968</f>
        <v>0</v>
      </c>
      <c r="V980" s="161">
        <f>(((SUMIF($E$224:$E$427,$O980,V$224:V$427)*(1+Benefits_Lower)))*'Discount Factors'!V$11)-V$968</f>
        <v>0</v>
      </c>
      <c r="W980" s="161">
        <f>(((SUMIF($E$224:$E$427,$O980,W$224:W$427)*(1+Benefits_Lower)))*'Discount Factors'!W$11)-W$968</f>
        <v>0</v>
      </c>
      <c r="X980" s="161">
        <f>(((SUMIF($E$224:$E$427,$O980,X$224:X$427)*(1+Benefits_Lower)))*'Discount Factors'!X$11)-X$968</f>
        <v>0</v>
      </c>
      <c r="Y980" s="161">
        <f>(((SUMIF($E$224:$E$427,$O980,Y$224:Y$427)*(1+Benefits_Lower)))*'Discount Factors'!Y$11)-Y$968</f>
        <v>0</v>
      </c>
      <c r="Z980" s="161">
        <f>(((SUMIF($E$224:$E$427,$O980,Z$224:Z$427)*(1+Benefits_Lower)))*'Discount Factors'!Z$11)-Z$968</f>
        <v>0</v>
      </c>
      <c r="AA980" s="161">
        <f>(((SUMIF($E$224:$E$427,$O980,AA$224:AA$427)*(1+Benefits_Lower)))*'Discount Factors'!AA$11)-AA$968</f>
        <v>0</v>
      </c>
      <c r="AB980" s="161">
        <f>(((SUMIF($E$224:$E$427,$O980,AB$224:AB$427)*(1+Benefits_Lower)))*'Discount Factors'!AB$11)-AB$968</f>
        <v>0</v>
      </c>
      <c r="AC980" s="161">
        <f>(((SUMIF($E$224:$E$427,$O980,AC$224:AC$427)*(1+Benefits_Lower)))*'Discount Factors'!AC$11)-AC$968</f>
        <v>0</v>
      </c>
      <c r="AD980" s="161">
        <f>(((SUMIF($E$224:$E$427,$O980,AD$224:AD$427)*(1+Benefits_Lower)))*'Discount Factors'!AD$11)-AD$968</f>
        <v>0</v>
      </c>
      <c r="AE980" s="161">
        <f>(((SUMIF($E$224:$E$427,$O980,AE$224:AE$427)*(1+Benefits_Lower)))*'Discount Factors'!AE$11)-AE$968</f>
        <v>0</v>
      </c>
      <c r="AF980" s="161">
        <f>(((SUMIF($E$224:$E$427,$O980,AF$224:AF$427)*(1+Benefits_Lower)))*'Discount Factors'!AF$11)-AF$968</f>
        <v>0</v>
      </c>
      <c r="AG980" s="161">
        <f>(((SUMIF($E$224:$E$427,$O980,AG$224:AG$427)*(1+Benefits_Lower)))*'Discount Factors'!AG$11)-AG$968</f>
        <v>0</v>
      </c>
      <c r="AH980" s="161">
        <f>(((SUMIF($E$224:$E$427,$O980,AH$224:AH$427)*(1+Benefits_Lower)))*'Discount Factors'!AH$11)-AH$968</f>
        <v>0</v>
      </c>
      <c r="AI980" s="161">
        <f>(((SUMIF($E$224:$E$427,$O980,AI$224:AI$427)*(1+Benefits_Lower)))*'Discount Factors'!AI$11)-AI$968</f>
        <v>0</v>
      </c>
      <c r="AJ980" s="161">
        <f>(((SUMIF($E$224:$E$427,$O980,AJ$224:AJ$427)*(1+Benefits_Lower)))*'Discount Factors'!AJ$11)-AJ$968</f>
        <v>0</v>
      </c>
      <c r="AK980" s="161">
        <f>(((SUMIF($E$224:$E$427,$O980,AK$224:AK$427)*(1+Benefits_Lower)))*'Discount Factors'!AK$11)-AK$968</f>
        <v>0</v>
      </c>
      <c r="AL980" s="161">
        <f>(((SUMIF($E$224:$E$427,$O980,AL$224:AL$427)*(1+Benefits_Lower)))*'Discount Factors'!AL$11)-AL$968</f>
        <v>0</v>
      </c>
      <c r="AM980" s="161">
        <f>(((SUMIF($E$224:$E$427,$O980,AM$224:AM$427)*(1+Benefits_Lower)))*'Discount Factors'!AM$11)-AM$968</f>
        <v>0</v>
      </c>
      <c r="AN980" s="161">
        <f>(((SUMIF($E$224:$E$427,$O980,AN$224:AN$427)*(1+Benefits_Lower)))*'Discount Factors'!AN$11)-AN$968</f>
        <v>0</v>
      </c>
      <c r="AO980" s="161">
        <f>(((SUMIF($E$224:$E$427,$O980,AO$224:AO$427)*(1+Benefits_Lower)))*'Discount Factors'!AO$11)-AO$968</f>
        <v>0</v>
      </c>
      <c r="AP980" s="161">
        <f>(((SUMIF($E$224:$E$427,$O980,AP$224:AP$427)*(1+Benefits_Lower)))*'Discount Factors'!AP$11)-AP$968</f>
        <v>0</v>
      </c>
      <c r="AQ980" s="161">
        <f>(((SUMIF($E$224:$E$427,$O980,AQ$224:AQ$427)*(1+Benefits_Lower)))*'Discount Factors'!AQ$11)-AQ$968</f>
        <v>0</v>
      </c>
      <c r="AR980" s="161">
        <f>(((SUMIF($E$224:$E$427,$O980,AR$224:AR$427)*(1+Benefits_Lower)))*'Discount Factors'!AR$11)-AR$968</f>
        <v>0</v>
      </c>
      <c r="AS980" s="161">
        <f>(((SUMIF($E$224:$E$427,$O980,AS$224:AS$427)*(1+Benefits_Lower)))*'Discount Factors'!AS$11)-AS$968</f>
        <v>0</v>
      </c>
      <c r="AT980" s="161">
        <f>(((SUMIF($E$224:$E$427,$O980,AT$224:AT$427)*(1+Benefits_Lower)))*'Discount Factors'!AT$11)-AT$968</f>
        <v>0</v>
      </c>
      <c r="AU980" s="161">
        <f>(((SUMIF($E$224:$E$427,$O980,AU$224:AU$427)*(1+Benefits_Lower)))*'Discount Factors'!AU$11)-AU$968</f>
        <v>0</v>
      </c>
      <c r="AV980" s="161">
        <f>(((SUMIF($E$224:$E$427,$O980,AV$224:AV$427)*(1+Benefits_Lower)))*'Discount Factors'!AV$11)-AV$968</f>
        <v>0</v>
      </c>
      <c r="AW980" s="161">
        <f>(((SUMIF($E$224:$E$427,$O980,AW$224:AW$427)*(1+Benefits_Lower)))*'Discount Factors'!AW$11)-AW$968</f>
        <v>0</v>
      </c>
      <c r="AX980" s="161">
        <f>(((SUMIF($E$224:$E$427,$O980,AX$224:AX$427)*(1+Benefits_Lower)))*'Discount Factors'!AX$11)-AX$968</f>
        <v>0</v>
      </c>
      <c r="AY980" s="161">
        <f>(((SUMIF($E$224:$E$427,$O980,AY$224:AY$427)*(1+Benefits_Lower)))*'Discount Factors'!AY$11)-AY$968</f>
        <v>0</v>
      </c>
      <c r="AZ980" s="161">
        <f>(((SUMIF($E$224:$E$427,$O980,AZ$224:AZ$427)*(1+Benefits_Lower)))*'Discount Factors'!AZ$11)-AZ$968</f>
        <v>0</v>
      </c>
      <c r="BA980" s="161">
        <f>(((SUMIF($E$224:$E$427,$O980,BA$224:BA$427)*(1+Benefits_Lower)))*'Discount Factors'!BA$11)-BA$968</f>
        <v>0</v>
      </c>
      <c r="BB980" s="161">
        <f>(((SUMIF($E$224:$E$427,$O980,BB$224:BB$427)*(1+Benefits_Lower)))*'Discount Factors'!BB$11)-BB$968</f>
        <v>0</v>
      </c>
      <c r="BC980" s="161">
        <f>(((SUMIF($E$224:$E$427,$O980,BC$224:BC$427)*(1+Benefits_Lower)))*'Discount Factors'!BC$11)-BC$968</f>
        <v>0</v>
      </c>
      <c r="BD980" s="161">
        <f>(((SUMIF($E$224:$E$427,$O980,BD$224:BD$427)*(1+Benefits_Lower)))*'Discount Factors'!BD$11)-BD$968</f>
        <v>0</v>
      </c>
      <c r="BE980" s="161">
        <f>(((SUMIF($E$224:$E$427,$O980,BE$224:BE$427)*(1+Benefits_Lower)))*'Discount Factors'!BE$11)-BE$968</f>
        <v>0</v>
      </c>
      <c r="BF980" s="161">
        <f>(((SUMIF($E$224:$E$427,$O980,BF$224:BF$427)*(1+Benefits_Lower)))*'Discount Factors'!BF$11)-BF$968</f>
        <v>0</v>
      </c>
      <c r="BG980" s="161">
        <f>(((SUMIF($E$224:$E$427,$O980,BG$224:BG$427)*(1+Benefits_Lower)))*'Discount Factors'!BG$11)-BG$968</f>
        <v>0</v>
      </c>
      <c r="BH980" s="161">
        <f>(((SUMIF($E$224:$E$427,$O980,BH$224:BH$427)*(1+Benefits_Lower)))*'Discount Factors'!BH$11)-BH$968</f>
        <v>0</v>
      </c>
      <c r="BI980" s="161">
        <f>(((SUMIF($E$224:$E$427,$O980,BI$224:BI$427)*(1+Benefits_Lower)))*'Discount Factors'!BI$11)-BI$968</f>
        <v>0</v>
      </c>
      <c r="BJ980" s="161">
        <f>(((SUMIF($E$224:$E$427,$O980,BJ$224:BJ$427)*(1+Benefits_Lower)))*'Discount Factors'!BJ$11)-BJ$968</f>
        <v>0</v>
      </c>
      <c r="BK980" s="161">
        <f>(((SUMIF($E$224:$E$427,$O980,BK$224:BK$427)*(1+Benefits_Lower)))*'Discount Factors'!BK$11)-BK$968</f>
        <v>0</v>
      </c>
      <c r="BL980" s="161">
        <f>(((SUMIF($E$224:$E$427,$O980,BL$224:BL$427)*(1+Benefits_Lower)))*'Discount Factors'!BL$11)-BL$968</f>
        <v>0</v>
      </c>
      <c r="BM980" s="161">
        <f>(((SUMIF($E$224:$E$427,$O980,BM$224:BM$427)*(1+Benefits_Lower)))*'Discount Factors'!BM$11)-BM$968</f>
        <v>0</v>
      </c>
      <c r="BN980" s="161">
        <f>(((SUMIF($E$224:$E$427,$O980,BN$224:BN$427)*(1+Benefits_Lower)))*'Discount Factors'!BN$11)-BN$968</f>
        <v>0</v>
      </c>
      <c r="BO980" s="161">
        <f>(((SUMIF($E$224:$E$427,$O980,BO$224:BO$427)*(1+Benefits_Lower)))*'Discount Factors'!BO$11)-BO$968</f>
        <v>0</v>
      </c>
      <c r="BP980" s="161">
        <f>(((SUMIF($E$224:$E$427,$O980,BP$224:BP$427)*(1+Benefits_Lower)))*'Discount Factors'!BP$11)-BP$968</f>
        <v>0</v>
      </c>
      <c r="BQ980" s="161">
        <f>(((SUMIF($E$224:$E$427,$O980,BQ$224:BQ$427)*(1+Benefits_Lower)))*'Discount Factors'!BQ$11)-BQ$968</f>
        <v>0</v>
      </c>
      <c r="BR980" s="161">
        <f>(((SUMIF($E$224:$E$427,$O980,BR$224:BR$427)*(1+Benefits_Lower)))*'Discount Factors'!BR$11)-BR$968</f>
        <v>0</v>
      </c>
      <c r="BS980" s="161">
        <f>(((SUMIF($E$224:$E$427,$O980,BS$224:BS$427)*(1+Benefits_Lower)))*'Discount Factors'!BS$11)-BS$968</f>
        <v>0</v>
      </c>
      <c r="BT980" s="161">
        <f>(((SUMIF($E$224:$E$427,$O980,BT$224:BT$427)*(1+Benefits_Lower)))*'Discount Factors'!BT$11)-BT$968</f>
        <v>0</v>
      </c>
      <c r="BU980" s="161">
        <f>(((SUMIF($E$224:$E$427,$O980,BU$224:BU$427)*(1+Benefits_Lower)))*'Discount Factors'!BU$11)-BU$968</f>
        <v>0</v>
      </c>
      <c r="BV980" s="161">
        <f>(((SUMIF($E$224:$E$427,$O980,BV$224:BV$427)*(1+Benefits_Lower)))*'Discount Factors'!BV$11)-BV$968</f>
        <v>0</v>
      </c>
      <c r="BW980" s="161">
        <f>(((SUMIF($E$224:$E$427,$O980,BW$224:BW$427)*(1+Benefits_Lower)))*'Discount Factors'!BW$11)-BW$968</f>
        <v>0</v>
      </c>
      <c r="BX980" s="161">
        <f>(((SUMIF($E$224:$E$427,$O980,BX$224:BX$427)*(1+Benefits_Lower)))*'Discount Factors'!BX$11)-BX$968</f>
        <v>0</v>
      </c>
      <c r="BY980" s="161">
        <f>(((SUMIF($E$224:$E$427,$O980,BY$224:BY$427)*(1+Benefits_Lower)))*'Discount Factors'!BY$11)-BY$968</f>
        <v>0</v>
      </c>
      <c r="BZ980" s="161">
        <f>(((SUMIF($E$224:$E$427,$O980,BZ$224:BZ$427)*(1+Benefits_Lower)))*'Discount Factors'!BZ$11)-BZ$968</f>
        <v>0</v>
      </c>
      <c r="CA980" s="161">
        <f>(((SUMIF($E$224:$E$427,$O980,CA$224:CA$427)*(1+Benefits_Lower)))*'Discount Factors'!CA$11)-CA$968</f>
        <v>0</v>
      </c>
      <c r="CB980" s="161">
        <f>(((SUMIF($E$224:$E$427,$O980,CB$224:CB$427)*(1+Benefits_Lower)))*'Discount Factors'!CB$11)-CB$968</f>
        <v>0</v>
      </c>
      <c r="CC980" s="161">
        <f>(((SUMIF($E$224:$E$427,$O980,CC$224:CC$427)*(1+Benefits_Lower)))*'Discount Factors'!CC$11)-CC$968</f>
        <v>0</v>
      </c>
      <c r="CD980" s="161">
        <f>(((SUMIF($E$224:$E$427,$O980,CD$224:CD$427)*(1+Benefits_Lower)))*'Discount Factors'!CD$11)-CD$968</f>
        <v>0</v>
      </c>
      <c r="CE980" s="161">
        <f>(((SUMIF($E$224:$E$427,$O980,CE$224:CE$427)*(1+Benefits_Lower)))*'Discount Factors'!CE$11)-CE$968</f>
        <v>0</v>
      </c>
      <c r="CF980" s="161">
        <f>(((SUMIF($E$224:$E$427,$O980,CF$224:CF$427)*(1+Benefits_Lower)))*'Discount Factors'!CF$11)-CF$968</f>
        <v>0</v>
      </c>
      <c r="CG980" s="161">
        <f>(((SUMIF($E$224:$E$427,$O980,CG$224:CG$427)*(1+Benefits_Lower)))*'Discount Factors'!CG$11)-CG$968</f>
        <v>0</v>
      </c>
      <c r="CH980" s="161">
        <f>(((SUMIF($E$224:$E$427,$O980,CH$224:CH$427)*(1+Benefits_Lower)))*'Discount Factors'!CH$11)-CH$968</f>
        <v>0</v>
      </c>
      <c r="CI980" s="161">
        <f>(((SUMIF($E$224:$E$427,$O980,CI$224:CI$427)*(1+Benefits_Lower)))*'Discount Factors'!CI$11)-CI$968</f>
        <v>0</v>
      </c>
      <c r="CJ980" s="161">
        <f>(((SUMIF($E$224:$E$427,$O980,CJ$224:CJ$427)*(1+Benefits_Lower)))*'Discount Factors'!CJ$11)-CJ$968</f>
        <v>0</v>
      </c>
      <c r="CK980" s="161">
        <f>(((SUMIF($E$224:$E$427,$O980,CK$224:CK$427)*(1+Benefits_Lower)))*'Discount Factors'!CK$11)-CK$968</f>
        <v>0</v>
      </c>
      <c r="CL980" s="161">
        <f>(((SUMIF($E$224:$E$427,$O980,CL$224:CL$427)*(1+Benefits_Lower)))*'Discount Factors'!CL$11)-CL$968</f>
        <v>0</v>
      </c>
      <c r="CM980" s="161">
        <f>(((SUMIF($E$224:$E$427,$O980,CM$224:CM$427)*(1+Benefits_Lower)))*'Discount Factors'!CM$11)-CM$968</f>
        <v>0</v>
      </c>
      <c r="CN980" s="161">
        <f>(((SUMIF($E$224:$E$427,$O980,CN$224:CN$427)*(1+Benefits_Lower)))*'Discount Factors'!CN$11)-CN$968</f>
        <v>0</v>
      </c>
      <c r="CO980" s="161">
        <f>(((SUMIF($E$224:$E$427,$O980,CO$224:CO$427)*(1+Benefits_Lower)))*'Discount Factors'!CO$11)-CO$968</f>
        <v>0</v>
      </c>
      <c r="CP980" s="161">
        <f>(((SUMIF($E$224:$E$427,$O980,CP$224:CP$427)*(1+Benefits_Lower)))*'Discount Factors'!CP$11)-CP$968</f>
        <v>0</v>
      </c>
    </row>
    <row r="981" spans="15:94" x14ac:dyDescent="0.3">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1"/>
      <c r="AL981" s="161"/>
      <c r="AM981" s="161"/>
      <c r="AN981" s="161"/>
      <c r="AO981" s="161"/>
      <c r="AP981" s="161"/>
      <c r="AQ981" s="161"/>
      <c r="AR981" s="161"/>
      <c r="AS981" s="161"/>
      <c r="AT981" s="161"/>
      <c r="AU981" s="161"/>
      <c r="AV981" s="161"/>
      <c r="AW981" s="161"/>
      <c r="AX981" s="161"/>
      <c r="AY981" s="161"/>
      <c r="AZ981" s="161"/>
      <c r="BA981" s="161"/>
      <c r="BB981" s="161"/>
      <c r="BC981" s="161"/>
      <c r="BD981" s="161"/>
      <c r="BE981" s="161"/>
      <c r="BF981" s="161"/>
      <c r="BG981" s="161"/>
      <c r="BH981" s="161"/>
      <c r="BI981" s="161"/>
      <c r="BJ981" s="161"/>
      <c r="BK981" s="161"/>
      <c r="BL981" s="161"/>
      <c r="BM981" s="161"/>
      <c r="BN981" s="161"/>
      <c r="BO981" s="161"/>
      <c r="BP981" s="161"/>
      <c r="BQ981" s="161"/>
      <c r="BR981" s="161"/>
      <c r="BS981" s="161"/>
      <c r="BT981" s="161"/>
      <c r="BU981" s="161"/>
      <c r="BV981" s="161"/>
      <c r="BW981" s="161"/>
      <c r="BX981" s="161"/>
      <c r="BY981" s="161"/>
      <c r="BZ981" s="161"/>
      <c r="CA981" s="161"/>
      <c r="CB981" s="161"/>
      <c r="CC981" s="161"/>
      <c r="CD981" s="161"/>
      <c r="CE981" s="161"/>
      <c r="CF981" s="161"/>
      <c r="CG981" s="161"/>
      <c r="CH981" s="161"/>
      <c r="CI981" s="161"/>
      <c r="CJ981" s="161"/>
      <c r="CK981" s="161"/>
      <c r="CL981" s="161"/>
      <c r="CM981" s="161"/>
      <c r="CN981" s="161"/>
      <c r="CO981" s="161"/>
      <c r="CP981" s="161"/>
    </row>
    <row r="982" spans="15:94" x14ac:dyDescent="0.3">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s="161"/>
      <c r="AS982" s="161"/>
      <c r="AT982" s="161"/>
      <c r="AU982" s="161"/>
      <c r="AV982" s="161"/>
      <c r="AW982" s="161"/>
      <c r="AX982" s="161"/>
      <c r="AY982" s="161"/>
      <c r="AZ982" s="161"/>
      <c r="BA982" s="161"/>
      <c r="BB982" s="161"/>
      <c r="BC982" s="161"/>
      <c r="BD982" s="161"/>
      <c r="BE982" s="161"/>
      <c r="BF982" s="161"/>
      <c r="BG982" s="161"/>
      <c r="BH982" s="161"/>
      <c r="BI982" s="161"/>
      <c r="BJ982" s="161"/>
      <c r="BK982" s="161"/>
      <c r="BL982" s="161"/>
      <c r="BM982" s="161"/>
      <c r="BN982" s="161"/>
      <c r="BO982" s="161"/>
      <c r="BP982" s="161"/>
      <c r="BQ982" s="161"/>
      <c r="BR982" s="161"/>
      <c r="BS982" s="161"/>
      <c r="BT982" s="161"/>
      <c r="BU982" s="161"/>
      <c r="BV982" s="161"/>
      <c r="BW982" s="161"/>
      <c r="BX982" s="161"/>
      <c r="BY982" s="161"/>
      <c r="BZ982" s="161"/>
      <c r="CA982" s="161"/>
      <c r="CB982" s="161"/>
      <c r="CC982" s="161"/>
      <c r="CD982" s="161"/>
      <c r="CE982" s="161"/>
      <c r="CF982" s="161"/>
      <c r="CG982" s="161"/>
      <c r="CH982" s="161"/>
      <c r="CI982" s="161"/>
      <c r="CJ982" s="161"/>
      <c r="CK982" s="161"/>
      <c r="CL982" s="161"/>
      <c r="CM982" s="161"/>
      <c r="CN982" s="161"/>
      <c r="CO982" s="161"/>
      <c r="CP982" s="161"/>
    </row>
    <row r="983" spans="15:94" x14ac:dyDescent="0.3">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c r="AT983" s="161"/>
      <c r="AU983" s="161"/>
      <c r="AV983" s="161"/>
      <c r="AW983" s="161"/>
      <c r="AX983" s="161"/>
      <c r="AY983" s="161"/>
      <c r="AZ983" s="161"/>
      <c r="BA983" s="161"/>
      <c r="BB983" s="161"/>
      <c r="BC983" s="161"/>
      <c r="BD983" s="161"/>
      <c r="BE983" s="161"/>
      <c r="BF983" s="161"/>
      <c r="BG983" s="161"/>
      <c r="BH983" s="161"/>
      <c r="BI983" s="161"/>
      <c r="BJ983" s="161"/>
      <c r="BK983" s="161"/>
      <c r="BL983" s="161"/>
      <c r="BM983" s="161"/>
      <c r="BN983" s="161"/>
      <c r="BO983" s="161"/>
      <c r="BP983" s="161"/>
      <c r="BQ983" s="161"/>
      <c r="BR983" s="161"/>
      <c r="BS983" s="161"/>
      <c r="BT983" s="161"/>
      <c r="BU983" s="161"/>
      <c r="BV983" s="161"/>
      <c r="BW983" s="161"/>
      <c r="BX983" s="161"/>
      <c r="BY983" s="161"/>
      <c r="BZ983" s="161"/>
      <c r="CA983" s="161"/>
      <c r="CB983" s="161"/>
      <c r="CC983" s="161"/>
      <c r="CD983" s="161"/>
      <c r="CE983" s="161"/>
      <c r="CF983" s="161"/>
      <c r="CG983" s="161"/>
      <c r="CH983" s="161"/>
      <c r="CI983" s="161"/>
      <c r="CJ983" s="161"/>
      <c r="CK983" s="161"/>
      <c r="CL983" s="161"/>
      <c r="CM983" s="161"/>
      <c r="CN983" s="161"/>
      <c r="CO983" s="161"/>
      <c r="CP983" s="161"/>
    </row>
    <row r="984" spans="15:94" x14ac:dyDescent="0.3">
      <c r="O984" s="2" t="str">
        <f>Lists!$B$8</f>
        <v>Option 4</v>
      </c>
      <c r="P984" s="161">
        <f>(((SUMIF($E$224:$E$427,$O984,P$224:P$427)*(1+Benefits_Lower)))*'Discount Factors'!P$11)-P$968</f>
        <v>0</v>
      </c>
      <c r="Q984" s="161">
        <f>(((SUMIF($E$224:$E$427,$O984,Q$224:Q$427)*(1+Benefits_Lower)))*'Discount Factors'!Q$11)-Q$968</f>
        <v>0</v>
      </c>
      <c r="R984" s="161">
        <f>(((SUMIF($E$224:$E$427,$O984,R$224:R$427)*(1+Benefits_Lower)))*'Discount Factors'!R$11)-R$968</f>
        <v>0</v>
      </c>
      <c r="S984" s="161">
        <f>(((SUMIF($E$224:$E$427,$O984,S$224:S$427)*(1+Benefits_Lower)))*'Discount Factors'!S$11)-S$968</f>
        <v>0</v>
      </c>
      <c r="T984" s="161">
        <f>(((SUMIF($E$224:$E$427,$O984,T$224:T$427)*(1+Benefits_Lower)))*'Discount Factors'!T$11)-T$968</f>
        <v>0</v>
      </c>
      <c r="U984" s="161">
        <f>(((SUMIF($E$224:$E$427,$O984,U$224:U$427)*(1+Benefits_Lower)))*'Discount Factors'!U$11)-U$968</f>
        <v>0</v>
      </c>
      <c r="V984" s="161">
        <f>(((SUMIF($E$224:$E$427,$O984,V$224:V$427)*(1+Benefits_Lower)))*'Discount Factors'!V$11)-V$968</f>
        <v>0</v>
      </c>
      <c r="W984" s="161">
        <f>(((SUMIF($E$224:$E$427,$O984,W$224:W$427)*(1+Benefits_Lower)))*'Discount Factors'!W$11)-W$968</f>
        <v>0</v>
      </c>
      <c r="X984" s="161">
        <f>(((SUMIF($E$224:$E$427,$O984,X$224:X$427)*(1+Benefits_Lower)))*'Discount Factors'!X$11)-X$968</f>
        <v>0</v>
      </c>
      <c r="Y984" s="161">
        <f>(((SUMIF($E$224:$E$427,$O984,Y$224:Y$427)*(1+Benefits_Lower)))*'Discount Factors'!Y$11)-Y$968</f>
        <v>0</v>
      </c>
      <c r="Z984" s="161">
        <f>(((SUMIF($E$224:$E$427,$O984,Z$224:Z$427)*(1+Benefits_Lower)))*'Discount Factors'!Z$11)-Z$968</f>
        <v>0</v>
      </c>
      <c r="AA984" s="161">
        <f>(((SUMIF($E$224:$E$427,$O984,AA$224:AA$427)*(1+Benefits_Lower)))*'Discount Factors'!AA$11)-AA$968</f>
        <v>0</v>
      </c>
      <c r="AB984" s="161">
        <f>(((SUMIF($E$224:$E$427,$O984,AB$224:AB$427)*(1+Benefits_Lower)))*'Discount Factors'!AB$11)-AB$968</f>
        <v>0</v>
      </c>
      <c r="AC984" s="161">
        <f>(((SUMIF($E$224:$E$427,$O984,AC$224:AC$427)*(1+Benefits_Lower)))*'Discount Factors'!AC$11)-AC$968</f>
        <v>0</v>
      </c>
      <c r="AD984" s="161">
        <f>(((SUMIF($E$224:$E$427,$O984,AD$224:AD$427)*(1+Benefits_Lower)))*'Discount Factors'!AD$11)-AD$968</f>
        <v>0</v>
      </c>
      <c r="AE984" s="161">
        <f>(((SUMIF($E$224:$E$427,$O984,AE$224:AE$427)*(1+Benefits_Lower)))*'Discount Factors'!AE$11)-AE$968</f>
        <v>0</v>
      </c>
      <c r="AF984" s="161">
        <f>(((SUMIF($E$224:$E$427,$O984,AF$224:AF$427)*(1+Benefits_Lower)))*'Discount Factors'!AF$11)-AF$968</f>
        <v>0</v>
      </c>
      <c r="AG984" s="161">
        <f>(((SUMIF($E$224:$E$427,$O984,AG$224:AG$427)*(1+Benefits_Lower)))*'Discount Factors'!AG$11)-AG$968</f>
        <v>0</v>
      </c>
      <c r="AH984" s="161">
        <f>(((SUMIF($E$224:$E$427,$O984,AH$224:AH$427)*(1+Benefits_Lower)))*'Discount Factors'!AH$11)-AH$968</f>
        <v>0</v>
      </c>
      <c r="AI984" s="161">
        <f>(((SUMIF($E$224:$E$427,$O984,AI$224:AI$427)*(1+Benefits_Lower)))*'Discount Factors'!AI$11)-AI$968</f>
        <v>0</v>
      </c>
      <c r="AJ984" s="161">
        <f>(((SUMIF($E$224:$E$427,$O984,AJ$224:AJ$427)*(1+Benefits_Lower)))*'Discount Factors'!AJ$11)-AJ$968</f>
        <v>0</v>
      </c>
      <c r="AK984" s="161">
        <f>(((SUMIF($E$224:$E$427,$O984,AK$224:AK$427)*(1+Benefits_Lower)))*'Discount Factors'!AK$11)-AK$968</f>
        <v>0</v>
      </c>
      <c r="AL984" s="161">
        <f>(((SUMIF($E$224:$E$427,$O984,AL$224:AL$427)*(1+Benefits_Lower)))*'Discount Factors'!AL$11)-AL$968</f>
        <v>0</v>
      </c>
      <c r="AM984" s="161">
        <f>(((SUMIF($E$224:$E$427,$O984,AM$224:AM$427)*(1+Benefits_Lower)))*'Discount Factors'!AM$11)-AM$968</f>
        <v>0</v>
      </c>
      <c r="AN984" s="161">
        <f>(((SUMIF($E$224:$E$427,$O984,AN$224:AN$427)*(1+Benefits_Lower)))*'Discount Factors'!AN$11)-AN$968</f>
        <v>0</v>
      </c>
      <c r="AO984" s="161">
        <f>(((SUMIF($E$224:$E$427,$O984,AO$224:AO$427)*(1+Benefits_Lower)))*'Discount Factors'!AO$11)-AO$968</f>
        <v>0</v>
      </c>
      <c r="AP984" s="161">
        <f>(((SUMIF($E$224:$E$427,$O984,AP$224:AP$427)*(1+Benefits_Lower)))*'Discount Factors'!AP$11)-AP$968</f>
        <v>0</v>
      </c>
      <c r="AQ984" s="161">
        <f>(((SUMIF($E$224:$E$427,$O984,AQ$224:AQ$427)*(1+Benefits_Lower)))*'Discount Factors'!AQ$11)-AQ$968</f>
        <v>0</v>
      </c>
      <c r="AR984" s="161">
        <f>(((SUMIF($E$224:$E$427,$O984,AR$224:AR$427)*(1+Benefits_Lower)))*'Discount Factors'!AR$11)-AR$968</f>
        <v>0</v>
      </c>
      <c r="AS984" s="161">
        <f>(((SUMIF($E$224:$E$427,$O984,AS$224:AS$427)*(1+Benefits_Lower)))*'Discount Factors'!AS$11)-AS$968</f>
        <v>0</v>
      </c>
      <c r="AT984" s="161">
        <f>(((SUMIF($E$224:$E$427,$O984,AT$224:AT$427)*(1+Benefits_Lower)))*'Discount Factors'!AT$11)-AT$968</f>
        <v>0</v>
      </c>
      <c r="AU984" s="161">
        <f>(((SUMIF($E$224:$E$427,$O984,AU$224:AU$427)*(1+Benefits_Lower)))*'Discount Factors'!AU$11)-AU$968</f>
        <v>0</v>
      </c>
      <c r="AV984" s="161">
        <f>(((SUMIF($E$224:$E$427,$O984,AV$224:AV$427)*(1+Benefits_Lower)))*'Discount Factors'!AV$11)-AV$968</f>
        <v>0</v>
      </c>
      <c r="AW984" s="161">
        <f>(((SUMIF($E$224:$E$427,$O984,AW$224:AW$427)*(1+Benefits_Lower)))*'Discount Factors'!AW$11)-AW$968</f>
        <v>0</v>
      </c>
      <c r="AX984" s="161">
        <f>(((SUMIF($E$224:$E$427,$O984,AX$224:AX$427)*(1+Benefits_Lower)))*'Discount Factors'!AX$11)-AX$968</f>
        <v>0</v>
      </c>
      <c r="AY984" s="161">
        <f>(((SUMIF($E$224:$E$427,$O984,AY$224:AY$427)*(1+Benefits_Lower)))*'Discount Factors'!AY$11)-AY$968</f>
        <v>0</v>
      </c>
      <c r="AZ984" s="161">
        <f>(((SUMIF($E$224:$E$427,$O984,AZ$224:AZ$427)*(1+Benefits_Lower)))*'Discount Factors'!AZ$11)-AZ$968</f>
        <v>0</v>
      </c>
      <c r="BA984" s="161">
        <f>(((SUMIF($E$224:$E$427,$O984,BA$224:BA$427)*(1+Benefits_Lower)))*'Discount Factors'!BA$11)-BA$968</f>
        <v>0</v>
      </c>
      <c r="BB984" s="161">
        <f>(((SUMIF($E$224:$E$427,$O984,BB$224:BB$427)*(1+Benefits_Lower)))*'Discount Factors'!BB$11)-BB$968</f>
        <v>0</v>
      </c>
      <c r="BC984" s="161">
        <f>(((SUMIF($E$224:$E$427,$O984,BC$224:BC$427)*(1+Benefits_Lower)))*'Discount Factors'!BC$11)-BC$968</f>
        <v>0</v>
      </c>
      <c r="BD984" s="161">
        <f>(((SUMIF($E$224:$E$427,$O984,BD$224:BD$427)*(1+Benefits_Lower)))*'Discount Factors'!BD$11)-BD$968</f>
        <v>0</v>
      </c>
      <c r="BE984" s="161">
        <f>(((SUMIF($E$224:$E$427,$O984,BE$224:BE$427)*(1+Benefits_Lower)))*'Discount Factors'!BE$11)-BE$968</f>
        <v>0</v>
      </c>
      <c r="BF984" s="161">
        <f>(((SUMIF($E$224:$E$427,$O984,BF$224:BF$427)*(1+Benefits_Lower)))*'Discount Factors'!BF$11)-BF$968</f>
        <v>0</v>
      </c>
      <c r="BG984" s="161">
        <f>(((SUMIF($E$224:$E$427,$O984,BG$224:BG$427)*(1+Benefits_Lower)))*'Discount Factors'!BG$11)-BG$968</f>
        <v>0</v>
      </c>
      <c r="BH984" s="161">
        <f>(((SUMIF($E$224:$E$427,$O984,BH$224:BH$427)*(1+Benefits_Lower)))*'Discount Factors'!BH$11)-BH$968</f>
        <v>0</v>
      </c>
      <c r="BI984" s="161">
        <f>(((SUMIF($E$224:$E$427,$O984,BI$224:BI$427)*(1+Benefits_Lower)))*'Discount Factors'!BI$11)-BI$968</f>
        <v>0</v>
      </c>
      <c r="BJ984" s="161">
        <f>(((SUMIF($E$224:$E$427,$O984,BJ$224:BJ$427)*(1+Benefits_Lower)))*'Discount Factors'!BJ$11)-BJ$968</f>
        <v>0</v>
      </c>
      <c r="BK984" s="161">
        <f>(((SUMIF($E$224:$E$427,$O984,BK$224:BK$427)*(1+Benefits_Lower)))*'Discount Factors'!BK$11)-BK$968</f>
        <v>0</v>
      </c>
      <c r="BL984" s="161">
        <f>(((SUMIF($E$224:$E$427,$O984,BL$224:BL$427)*(1+Benefits_Lower)))*'Discount Factors'!BL$11)-BL$968</f>
        <v>0</v>
      </c>
      <c r="BM984" s="161">
        <f>(((SUMIF($E$224:$E$427,$O984,BM$224:BM$427)*(1+Benefits_Lower)))*'Discount Factors'!BM$11)-BM$968</f>
        <v>0</v>
      </c>
      <c r="BN984" s="161">
        <f>(((SUMIF($E$224:$E$427,$O984,BN$224:BN$427)*(1+Benefits_Lower)))*'Discount Factors'!BN$11)-BN$968</f>
        <v>0</v>
      </c>
      <c r="BO984" s="161">
        <f>(((SUMIF($E$224:$E$427,$O984,BO$224:BO$427)*(1+Benefits_Lower)))*'Discount Factors'!BO$11)-BO$968</f>
        <v>0</v>
      </c>
      <c r="BP984" s="161">
        <f>(((SUMIF($E$224:$E$427,$O984,BP$224:BP$427)*(1+Benefits_Lower)))*'Discount Factors'!BP$11)-BP$968</f>
        <v>0</v>
      </c>
      <c r="BQ984" s="161">
        <f>(((SUMIF($E$224:$E$427,$O984,BQ$224:BQ$427)*(1+Benefits_Lower)))*'Discount Factors'!BQ$11)-BQ$968</f>
        <v>0</v>
      </c>
      <c r="BR984" s="161">
        <f>(((SUMIF($E$224:$E$427,$O984,BR$224:BR$427)*(1+Benefits_Lower)))*'Discount Factors'!BR$11)-BR$968</f>
        <v>0</v>
      </c>
      <c r="BS984" s="161">
        <f>(((SUMIF($E$224:$E$427,$O984,BS$224:BS$427)*(1+Benefits_Lower)))*'Discount Factors'!BS$11)-BS$968</f>
        <v>0</v>
      </c>
      <c r="BT984" s="161">
        <f>(((SUMIF($E$224:$E$427,$O984,BT$224:BT$427)*(1+Benefits_Lower)))*'Discount Factors'!BT$11)-BT$968</f>
        <v>0</v>
      </c>
      <c r="BU984" s="161">
        <f>(((SUMIF($E$224:$E$427,$O984,BU$224:BU$427)*(1+Benefits_Lower)))*'Discount Factors'!BU$11)-BU$968</f>
        <v>0</v>
      </c>
      <c r="BV984" s="161">
        <f>(((SUMIF($E$224:$E$427,$O984,BV$224:BV$427)*(1+Benefits_Lower)))*'Discount Factors'!BV$11)-BV$968</f>
        <v>0</v>
      </c>
      <c r="BW984" s="161">
        <f>(((SUMIF($E$224:$E$427,$O984,BW$224:BW$427)*(1+Benefits_Lower)))*'Discount Factors'!BW$11)-BW$968</f>
        <v>0</v>
      </c>
      <c r="BX984" s="161">
        <f>(((SUMIF($E$224:$E$427,$O984,BX$224:BX$427)*(1+Benefits_Lower)))*'Discount Factors'!BX$11)-BX$968</f>
        <v>0</v>
      </c>
      <c r="BY984" s="161">
        <f>(((SUMIF($E$224:$E$427,$O984,BY$224:BY$427)*(1+Benefits_Lower)))*'Discount Factors'!BY$11)-BY$968</f>
        <v>0</v>
      </c>
      <c r="BZ984" s="161">
        <f>(((SUMIF($E$224:$E$427,$O984,BZ$224:BZ$427)*(1+Benefits_Lower)))*'Discount Factors'!BZ$11)-BZ$968</f>
        <v>0</v>
      </c>
      <c r="CA984" s="161">
        <f>(((SUMIF($E$224:$E$427,$O984,CA$224:CA$427)*(1+Benefits_Lower)))*'Discount Factors'!CA$11)-CA$968</f>
        <v>0</v>
      </c>
      <c r="CB984" s="161">
        <f>(((SUMIF($E$224:$E$427,$O984,CB$224:CB$427)*(1+Benefits_Lower)))*'Discount Factors'!CB$11)-CB$968</f>
        <v>0</v>
      </c>
      <c r="CC984" s="161">
        <f>(((SUMIF($E$224:$E$427,$O984,CC$224:CC$427)*(1+Benefits_Lower)))*'Discount Factors'!CC$11)-CC$968</f>
        <v>0</v>
      </c>
      <c r="CD984" s="161">
        <f>(((SUMIF($E$224:$E$427,$O984,CD$224:CD$427)*(1+Benefits_Lower)))*'Discount Factors'!CD$11)-CD$968</f>
        <v>0</v>
      </c>
      <c r="CE984" s="161">
        <f>(((SUMIF($E$224:$E$427,$O984,CE$224:CE$427)*(1+Benefits_Lower)))*'Discount Factors'!CE$11)-CE$968</f>
        <v>0</v>
      </c>
      <c r="CF984" s="161">
        <f>(((SUMIF($E$224:$E$427,$O984,CF$224:CF$427)*(1+Benefits_Lower)))*'Discount Factors'!CF$11)-CF$968</f>
        <v>0</v>
      </c>
      <c r="CG984" s="161">
        <f>(((SUMIF($E$224:$E$427,$O984,CG$224:CG$427)*(1+Benefits_Lower)))*'Discount Factors'!CG$11)-CG$968</f>
        <v>0</v>
      </c>
      <c r="CH984" s="161">
        <f>(((SUMIF($E$224:$E$427,$O984,CH$224:CH$427)*(1+Benefits_Lower)))*'Discount Factors'!CH$11)-CH$968</f>
        <v>0</v>
      </c>
      <c r="CI984" s="161">
        <f>(((SUMIF($E$224:$E$427,$O984,CI$224:CI$427)*(1+Benefits_Lower)))*'Discount Factors'!CI$11)-CI$968</f>
        <v>0</v>
      </c>
      <c r="CJ984" s="161">
        <f>(((SUMIF($E$224:$E$427,$O984,CJ$224:CJ$427)*(1+Benefits_Lower)))*'Discount Factors'!CJ$11)-CJ$968</f>
        <v>0</v>
      </c>
      <c r="CK984" s="161">
        <f>(((SUMIF($E$224:$E$427,$O984,CK$224:CK$427)*(1+Benefits_Lower)))*'Discount Factors'!CK$11)-CK$968</f>
        <v>0</v>
      </c>
      <c r="CL984" s="161">
        <f>(((SUMIF($E$224:$E$427,$O984,CL$224:CL$427)*(1+Benefits_Lower)))*'Discount Factors'!CL$11)-CL$968</f>
        <v>0</v>
      </c>
      <c r="CM984" s="161">
        <f>(((SUMIF($E$224:$E$427,$O984,CM$224:CM$427)*(1+Benefits_Lower)))*'Discount Factors'!CM$11)-CM$968</f>
        <v>0</v>
      </c>
      <c r="CN984" s="161">
        <f>(((SUMIF($E$224:$E$427,$O984,CN$224:CN$427)*(1+Benefits_Lower)))*'Discount Factors'!CN$11)-CN$968</f>
        <v>0</v>
      </c>
      <c r="CO984" s="161">
        <f>(((SUMIF($E$224:$E$427,$O984,CO$224:CO$427)*(1+Benefits_Lower)))*'Discount Factors'!CO$11)-CO$968</f>
        <v>0</v>
      </c>
      <c r="CP984" s="161">
        <f>(((SUMIF($E$224:$E$427,$O984,CP$224:CP$427)*(1+Benefits_Lower)))*'Discount Factors'!CP$11)-CP$968</f>
        <v>0</v>
      </c>
    </row>
    <row r="985" spans="15:94" x14ac:dyDescent="0.3">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s="161"/>
      <c r="AS985" s="161"/>
      <c r="AT985" s="161"/>
      <c r="AU985" s="161"/>
      <c r="AV985" s="161"/>
      <c r="AW985" s="161"/>
      <c r="AX985" s="161"/>
      <c r="AY985" s="161"/>
      <c r="AZ985" s="161"/>
      <c r="BA985" s="161"/>
      <c r="BB985" s="161"/>
      <c r="BC985" s="161"/>
      <c r="BD985" s="161"/>
      <c r="BE985" s="161"/>
      <c r="BF985" s="161"/>
      <c r="BG985" s="161"/>
      <c r="BH985" s="161"/>
      <c r="BI985" s="161"/>
      <c r="BJ985" s="161"/>
      <c r="BK985" s="161"/>
      <c r="BL985" s="161"/>
      <c r="BM985" s="161"/>
      <c r="BN985" s="161"/>
      <c r="BO985" s="161"/>
      <c r="BP985" s="161"/>
      <c r="BQ985" s="161"/>
      <c r="BR985" s="161"/>
      <c r="BS985" s="161"/>
      <c r="BT985" s="161"/>
      <c r="BU985" s="161"/>
      <c r="BV985" s="161"/>
      <c r="BW985" s="161"/>
      <c r="BX985" s="161"/>
      <c r="BY985" s="161"/>
      <c r="BZ985" s="161"/>
      <c r="CA985" s="161"/>
      <c r="CB985" s="161"/>
      <c r="CC985" s="161"/>
      <c r="CD985" s="161"/>
      <c r="CE985" s="161"/>
      <c r="CF985" s="161"/>
      <c r="CG985" s="161"/>
      <c r="CH985" s="161"/>
      <c r="CI985" s="161"/>
      <c r="CJ985" s="161"/>
      <c r="CK985" s="161"/>
      <c r="CL985" s="161"/>
      <c r="CM985" s="161"/>
      <c r="CN985" s="161"/>
      <c r="CO985" s="161"/>
      <c r="CP985" s="161"/>
    </row>
    <row r="986" spans="15:94" x14ac:dyDescent="0.3">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s="161"/>
      <c r="AS986" s="161"/>
      <c r="AT986" s="161"/>
      <c r="AU986" s="161"/>
      <c r="AV986" s="161"/>
      <c r="AW986" s="161"/>
      <c r="AX986" s="161"/>
      <c r="AY986" s="161"/>
      <c r="AZ986" s="161"/>
      <c r="BA986" s="161"/>
      <c r="BB986" s="161"/>
      <c r="BC986" s="161"/>
      <c r="BD986" s="161"/>
      <c r="BE986" s="161"/>
      <c r="BF986" s="161"/>
      <c r="BG986" s="161"/>
      <c r="BH986" s="161"/>
      <c r="BI986" s="161"/>
      <c r="BJ986" s="161"/>
      <c r="BK986" s="161"/>
      <c r="BL986" s="161"/>
      <c r="BM986" s="161"/>
      <c r="BN986" s="161"/>
      <c r="BO986" s="161"/>
      <c r="BP986" s="161"/>
      <c r="BQ986" s="161"/>
      <c r="BR986" s="161"/>
      <c r="BS986" s="161"/>
      <c r="BT986" s="161"/>
      <c r="BU986" s="161"/>
      <c r="BV986" s="161"/>
      <c r="BW986" s="161"/>
      <c r="BX986" s="161"/>
      <c r="BY986" s="161"/>
      <c r="BZ986" s="161"/>
      <c r="CA986" s="161"/>
      <c r="CB986" s="161"/>
      <c r="CC986" s="161"/>
      <c r="CD986" s="161"/>
      <c r="CE986" s="161"/>
      <c r="CF986" s="161"/>
      <c r="CG986" s="161"/>
      <c r="CH986" s="161"/>
      <c r="CI986" s="161"/>
      <c r="CJ986" s="161"/>
      <c r="CK986" s="161"/>
      <c r="CL986" s="161"/>
      <c r="CM986" s="161"/>
      <c r="CN986" s="161"/>
      <c r="CO986" s="161"/>
      <c r="CP986" s="161"/>
    </row>
    <row r="987" spans="15:94" x14ac:dyDescent="0.3">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1"/>
      <c r="AL987" s="161"/>
      <c r="AM987" s="161"/>
      <c r="AN987" s="161"/>
      <c r="AO987" s="161"/>
      <c r="AP987" s="161"/>
      <c r="AQ987" s="161"/>
      <c r="AR987" s="161"/>
      <c r="AS987" s="161"/>
      <c r="AT987" s="161"/>
      <c r="AU987" s="161"/>
      <c r="AV987" s="161"/>
      <c r="AW987" s="161"/>
      <c r="AX987" s="161"/>
      <c r="AY987" s="161"/>
      <c r="AZ987" s="161"/>
      <c r="BA987" s="161"/>
      <c r="BB987" s="161"/>
      <c r="BC987" s="161"/>
      <c r="BD987" s="161"/>
      <c r="BE987" s="161"/>
      <c r="BF987" s="161"/>
      <c r="BG987" s="161"/>
      <c r="BH987" s="161"/>
      <c r="BI987" s="161"/>
      <c r="BJ987" s="161"/>
      <c r="BK987" s="161"/>
      <c r="BL987" s="161"/>
      <c r="BM987" s="161"/>
      <c r="BN987" s="161"/>
      <c r="BO987" s="161"/>
      <c r="BP987" s="161"/>
      <c r="BQ987" s="161"/>
      <c r="BR987" s="161"/>
      <c r="BS987" s="161"/>
      <c r="BT987" s="161"/>
      <c r="BU987" s="161"/>
      <c r="BV987" s="161"/>
      <c r="BW987" s="161"/>
      <c r="BX987" s="161"/>
      <c r="BY987" s="161"/>
      <c r="BZ987" s="161"/>
      <c r="CA987" s="161"/>
      <c r="CB987" s="161"/>
      <c r="CC987" s="161"/>
      <c r="CD987" s="161"/>
      <c r="CE987" s="161"/>
      <c r="CF987" s="161"/>
      <c r="CG987" s="161"/>
      <c r="CH987" s="161"/>
      <c r="CI987" s="161"/>
      <c r="CJ987" s="161"/>
      <c r="CK987" s="161"/>
      <c r="CL987" s="161"/>
      <c r="CM987" s="161"/>
      <c r="CN987" s="161"/>
      <c r="CO987" s="161"/>
      <c r="CP987" s="161"/>
    </row>
    <row r="988" spans="15:94" x14ac:dyDescent="0.3">
      <c r="O988" s="2" t="str">
        <f>Lists!$B$9</f>
        <v>Option 5</v>
      </c>
      <c r="P988" s="161">
        <f>(((SUMIF($E$224:$E$427,$O988,P$224:P$427)*(1+Benefits_Lower)))*'Discount Factors'!P$11)-P$968</f>
        <v>0</v>
      </c>
      <c r="Q988" s="161">
        <f>(((SUMIF($E$224:$E$427,$O988,Q$224:Q$427)*(1+Benefits_Lower)))*'Discount Factors'!Q$11)-Q$968</f>
        <v>0</v>
      </c>
      <c r="R988" s="161">
        <f>(((SUMIF($E$224:$E$427,$O988,R$224:R$427)*(1+Benefits_Lower)))*'Discount Factors'!R$11)-R$968</f>
        <v>0</v>
      </c>
      <c r="S988" s="161">
        <f>(((SUMIF($E$224:$E$427,$O988,S$224:S$427)*(1+Benefits_Lower)))*'Discount Factors'!S$11)-S$968</f>
        <v>0</v>
      </c>
      <c r="T988" s="161">
        <f>(((SUMIF($E$224:$E$427,$O988,T$224:T$427)*(1+Benefits_Lower)))*'Discount Factors'!T$11)-T$968</f>
        <v>0</v>
      </c>
      <c r="U988" s="161">
        <f>(((SUMIF($E$224:$E$427,$O988,U$224:U$427)*(1+Benefits_Lower)))*'Discount Factors'!U$11)-U$968</f>
        <v>0</v>
      </c>
      <c r="V988" s="161">
        <f>(((SUMIF($E$224:$E$427,$O988,V$224:V$427)*(1+Benefits_Lower)))*'Discount Factors'!V$11)-V$968</f>
        <v>0</v>
      </c>
      <c r="W988" s="161">
        <f>(((SUMIF($E$224:$E$427,$O988,W$224:W$427)*(1+Benefits_Lower)))*'Discount Factors'!W$11)-W$968</f>
        <v>0</v>
      </c>
      <c r="X988" s="161">
        <f>(((SUMIF($E$224:$E$427,$O988,X$224:X$427)*(1+Benefits_Lower)))*'Discount Factors'!X$11)-X$968</f>
        <v>0</v>
      </c>
      <c r="Y988" s="161">
        <f>(((SUMIF($E$224:$E$427,$O988,Y$224:Y$427)*(1+Benefits_Lower)))*'Discount Factors'!Y$11)-Y$968</f>
        <v>0</v>
      </c>
      <c r="Z988" s="161">
        <f>(((SUMIF($E$224:$E$427,$O988,Z$224:Z$427)*(1+Benefits_Lower)))*'Discount Factors'!Z$11)-Z$968</f>
        <v>0</v>
      </c>
      <c r="AA988" s="161">
        <f>(((SUMIF($E$224:$E$427,$O988,AA$224:AA$427)*(1+Benefits_Lower)))*'Discount Factors'!AA$11)-AA$968</f>
        <v>0</v>
      </c>
      <c r="AB988" s="161">
        <f>(((SUMIF($E$224:$E$427,$O988,AB$224:AB$427)*(1+Benefits_Lower)))*'Discount Factors'!AB$11)-AB$968</f>
        <v>0</v>
      </c>
      <c r="AC988" s="161">
        <f>(((SUMIF($E$224:$E$427,$O988,AC$224:AC$427)*(1+Benefits_Lower)))*'Discount Factors'!AC$11)-AC$968</f>
        <v>0</v>
      </c>
      <c r="AD988" s="161">
        <f>(((SUMIF($E$224:$E$427,$O988,AD$224:AD$427)*(1+Benefits_Lower)))*'Discount Factors'!AD$11)-AD$968</f>
        <v>0</v>
      </c>
      <c r="AE988" s="161">
        <f>(((SUMIF($E$224:$E$427,$O988,AE$224:AE$427)*(1+Benefits_Lower)))*'Discount Factors'!AE$11)-AE$968</f>
        <v>0</v>
      </c>
      <c r="AF988" s="161">
        <f>(((SUMIF($E$224:$E$427,$O988,AF$224:AF$427)*(1+Benefits_Lower)))*'Discount Factors'!AF$11)-AF$968</f>
        <v>0</v>
      </c>
      <c r="AG988" s="161">
        <f>(((SUMIF($E$224:$E$427,$O988,AG$224:AG$427)*(1+Benefits_Lower)))*'Discount Factors'!AG$11)-AG$968</f>
        <v>0</v>
      </c>
      <c r="AH988" s="161">
        <f>(((SUMIF($E$224:$E$427,$O988,AH$224:AH$427)*(1+Benefits_Lower)))*'Discount Factors'!AH$11)-AH$968</f>
        <v>0</v>
      </c>
      <c r="AI988" s="161">
        <f>(((SUMIF($E$224:$E$427,$O988,AI$224:AI$427)*(1+Benefits_Lower)))*'Discount Factors'!AI$11)-AI$968</f>
        <v>0</v>
      </c>
      <c r="AJ988" s="161">
        <f>(((SUMIF($E$224:$E$427,$O988,AJ$224:AJ$427)*(1+Benefits_Lower)))*'Discount Factors'!AJ$11)-AJ$968</f>
        <v>0</v>
      </c>
      <c r="AK988" s="161">
        <f>(((SUMIF($E$224:$E$427,$O988,AK$224:AK$427)*(1+Benefits_Lower)))*'Discount Factors'!AK$11)-AK$968</f>
        <v>0</v>
      </c>
      <c r="AL988" s="161">
        <f>(((SUMIF($E$224:$E$427,$O988,AL$224:AL$427)*(1+Benefits_Lower)))*'Discount Factors'!AL$11)-AL$968</f>
        <v>0</v>
      </c>
      <c r="AM988" s="161">
        <f>(((SUMIF($E$224:$E$427,$O988,AM$224:AM$427)*(1+Benefits_Lower)))*'Discount Factors'!AM$11)-AM$968</f>
        <v>0</v>
      </c>
      <c r="AN988" s="161">
        <f>(((SUMIF($E$224:$E$427,$O988,AN$224:AN$427)*(1+Benefits_Lower)))*'Discount Factors'!AN$11)-AN$968</f>
        <v>0</v>
      </c>
      <c r="AO988" s="161">
        <f>(((SUMIF($E$224:$E$427,$O988,AO$224:AO$427)*(1+Benefits_Lower)))*'Discount Factors'!AO$11)-AO$968</f>
        <v>0</v>
      </c>
      <c r="AP988" s="161">
        <f>(((SUMIF($E$224:$E$427,$O988,AP$224:AP$427)*(1+Benefits_Lower)))*'Discount Factors'!AP$11)-AP$968</f>
        <v>0</v>
      </c>
      <c r="AQ988" s="161">
        <f>(((SUMIF($E$224:$E$427,$O988,AQ$224:AQ$427)*(1+Benefits_Lower)))*'Discount Factors'!AQ$11)-AQ$968</f>
        <v>0</v>
      </c>
      <c r="AR988" s="161">
        <f>(((SUMIF($E$224:$E$427,$O988,AR$224:AR$427)*(1+Benefits_Lower)))*'Discount Factors'!AR$11)-AR$968</f>
        <v>0</v>
      </c>
      <c r="AS988" s="161">
        <f>(((SUMIF($E$224:$E$427,$O988,AS$224:AS$427)*(1+Benefits_Lower)))*'Discount Factors'!AS$11)-AS$968</f>
        <v>0</v>
      </c>
      <c r="AT988" s="161">
        <f>(((SUMIF($E$224:$E$427,$O988,AT$224:AT$427)*(1+Benefits_Lower)))*'Discount Factors'!AT$11)-AT$968</f>
        <v>0</v>
      </c>
      <c r="AU988" s="161">
        <f>(((SUMIF($E$224:$E$427,$O988,AU$224:AU$427)*(1+Benefits_Lower)))*'Discount Factors'!AU$11)-AU$968</f>
        <v>0</v>
      </c>
      <c r="AV988" s="161">
        <f>(((SUMIF($E$224:$E$427,$O988,AV$224:AV$427)*(1+Benefits_Lower)))*'Discount Factors'!AV$11)-AV$968</f>
        <v>0</v>
      </c>
      <c r="AW988" s="161">
        <f>(((SUMIF($E$224:$E$427,$O988,AW$224:AW$427)*(1+Benefits_Lower)))*'Discount Factors'!AW$11)-AW$968</f>
        <v>0</v>
      </c>
      <c r="AX988" s="161">
        <f>(((SUMIF($E$224:$E$427,$O988,AX$224:AX$427)*(1+Benefits_Lower)))*'Discount Factors'!AX$11)-AX$968</f>
        <v>0</v>
      </c>
      <c r="AY988" s="161">
        <f>(((SUMIF($E$224:$E$427,$O988,AY$224:AY$427)*(1+Benefits_Lower)))*'Discount Factors'!AY$11)-AY$968</f>
        <v>0</v>
      </c>
      <c r="AZ988" s="161">
        <f>(((SUMIF($E$224:$E$427,$O988,AZ$224:AZ$427)*(1+Benefits_Lower)))*'Discount Factors'!AZ$11)-AZ$968</f>
        <v>0</v>
      </c>
      <c r="BA988" s="161">
        <f>(((SUMIF($E$224:$E$427,$O988,BA$224:BA$427)*(1+Benefits_Lower)))*'Discount Factors'!BA$11)-BA$968</f>
        <v>0</v>
      </c>
      <c r="BB988" s="161">
        <f>(((SUMIF($E$224:$E$427,$O988,BB$224:BB$427)*(1+Benefits_Lower)))*'Discount Factors'!BB$11)-BB$968</f>
        <v>0</v>
      </c>
      <c r="BC988" s="161">
        <f>(((SUMIF($E$224:$E$427,$O988,BC$224:BC$427)*(1+Benefits_Lower)))*'Discount Factors'!BC$11)-BC$968</f>
        <v>0</v>
      </c>
      <c r="BD988" s="161">
        <f>(((SUMIF($E$224:$E$427,$O988,BD$224:BD$427)*(1+Benefits_Lower)))*'Discount Factors'!BD$11)-BD$968</f>
        <v>0</v>
      </c>
      <c r="BE988" s="161">
        <f>(((SUMIF($E$224:$E$427,$O988,BE$224:BE$427)*(1+Benefits_Lower)))*'Discount Factors'!BE$11)-BE$968</f>
        <v>0</v>
      </c>
      <c r="BF988" s="161">
        <f>(((SUMIF($E$224:$E$427,$O988,BF$224:BF$427)*(1+Benefits_Lower)))*'Discount Factors'!BF$11)-BF$968</f>
        <v>0</v>
      </c>
      <c r="BG988" s="161">
        <f>(((SUMIF($E$224:$E$427,$O988,BG$224:BG$427)*(1+Benefits_Lower)))*'Discount Factors'!BG$11)-BG$968</f>
        <v>0</v>
      </c>
      <c r="BH988" s="161">
        <f>(((SUMIF($E$224:$E$427,$O988,BH$224:BH$427)*(1+Benefits_Lower)))*'Discount Factors'!BH$11)-BH$968</f>
        <v>0</v>
      </c>
      <c r="BI988" s="161">
        <f>(((SUMIF($E$224:$E$427,$O988,BI$224:BI$427)*(1+Benefits_Lower)))*'Discount Factors'!BI$11)-BI$968</f>
        <v>0</v>
      </c>
      <c r="BJ988" s="161">
        <f>(((SUMIF($E$224:$E$427,$O988,BJ$224:BJ$427)*(1+Benefits_Lower)))*'Discount Factors'!BJ$11)-BJ$968</f>
        <v>0</v>
      </c>
      <c r="BK988" s="161">
        <f>(((SUMIF($E$224:$E$427,$O988,BK$224:BK$427)*(1+Benefits_Lower)))*'Discount Factors'!BK$11)-BK$968</f>
        <v>0</v>
      </c>
      <c r="BL988" s="161">
        <f>(((SUMIF($E$224:$E$427,$O988,BL$224:BL$427)*(1+Benefits_Lower)))*'Discount Factors'!BL$11)-BL$968</f>
        <v>0</v>
      </c>
      <c r="BM988" s="161">
        <f>(((SUMIF($E$224:$E$427,$O988,BM$224:BM$427)*(1+Benefits_Lower)))*'Discount Factors'!BM$11)-BM$968</f>
        <v>0</v>
      </c>
      <c r="BN988" s="161">
        <f>(((SUMIF($E$224:$E$427,$O988,BN$224:BN$427)*(1+Benefits_Lower)))*'Discount Factors'!BN$11)-BN$968</f>
        <v>0</v>
      </c>
      <c r="BO988" s="161">
        <f>(((SUMIF($E$224:$E$427,$O988,BO$224:BO$427)*(1+Benefits_Lower)))*'Discount Factors'!BO$11)-BO$968</f>
        <v>0</v>
      </c>
      <c r="BP988" s="161">
        <f>(((SUMIF($E$224:$E$427,$O988,BP$224:BP$427)*(1+Benefits_Lower)))*'Discount Factors'!BP$11)-BP$968</f>
        <v>0</v>
      </c>
      <c r="BQ988" s="161">
        <f>(((SUMIF($E$224:$E$427,$O988,BQ$224:BQ$427)*(1+Benefits_Lower)))*'Discount Factors'!BQ$11)-BQ$968</f>
        <v>0</v>
      </c>
      <c r="BR988" s="161">
        <f>(((SUMIF($E$224:$E$427,$O988,BR$224:BR$427)*(1+Benefits_Lower)))*'Discount Factors'!BR$11)-BR$968</f>
        <v>0</v>
      </c>
      <c r="BS988" s="161">
        <f>(((SUMIF($E$224:$E$427,$O988,BS$224:BS$427)*(1+Benefits_Lower)))*'Discount Factors'!BS$11)-BS$968</f>
        <v>0</v>
      </c>
      <c r="BT988" s="161">
        <f>(((SUMIF($E$224:$E$427,$O988,BT$224:BT$427)*(1+Benefits_Lower)))*'Discount Factors'!BT$11)-BT$968</f>
        <v>0</v>
      </c>
      <c r="BU988" s="161">
        <f>(((SUMIF($E$224:$E$427,$O988,BU$224:BU$427)*(1+Benefits_Lower)))*'Discount Factors'!BU$11)-BU$968</f>
        <v>0</v>
      </c>
      <c r="BV988" s="161">
        <f>(((SUMIF($E$224:$E$427,$O988,BV$224:BV$427)*(1+Benefits_Lower)))*'Discount Factors'!BV$11)-BV$968</f>
        <v>0</v>
      </c>
      <c r="BW988" s="161">
        <f>(((SUMIF($E$224:$E$427,$O988,BW$224:BW$427)*(1+Benefits_Lower)))*'Discount Factors'!BW$11)-BW$968</f>
        <v>0</v>
      </c>
      <c r="BX988" s="161">
        <f>(((SUMIF($E$224:$E$427,$O988,BX$224:BX$427)*(1+Benefits_Lower)))*'Discount Factors'!BX$11)-BX$968</f>
        <v>0</v>
      </c>
      <c r="BY988" s="161">
        <f>(((SUMIF($E$224:$E$427,$O988,BY$224:BY$427)*(1+Benefits_Lower)))*'Discount Factors'!BY$11)-BY$968</f>
        <v>0</v>
      </c>
      <c r="BZ988" s="161">
        <f>(((SUMIF($E$224:$E$427,$O988,BZ$224:BZ$427)*(1+Benefits_Lower)))*'Discount Factors'!BZ$11)-BZ$968</f>
        <v>0</v>
      </c>
      <c r="CA988" s="161">
        <f>(((SUMIF($E$224:$E$427,$O988,CA$224:CA$427)*(1+Benefits_Lower)))*'Discount Factors'!CA$11)-CA$968</f>
        <v>0</v>
      </c>
      <c r="CB988" s="161">
        <f>(((SUMIF($E$224:$E$427,$O988,CB$224:CB$427)*(1+Benefits_Lower)))*'Discount Factors'!CB$11)-CB$968</f>
        <v>0</v>
      </c>
      <c r="CC988" s="161">
        <f>(((SUMIF($E$224:$E$427,$O988,CC$224:CC$427)*(1+Benefits_Lower)))*'Discount Factors'!CC$11)-CC$968</f>
        <v>0</v>
      </c>
      <c r="CD988" s="161">
        <f>(((SUMIF($E$224:$E$427,$O988,CD$224:CD$427)*(1+Benefits_Lower)))*'Discount Factors'!CD$11)-CD$968</f>
        <v>0</v>
      </c>
      <c r="CE988" s="161">
        <f>(((SUMIF($E$224:$E$427,$O988,CE$224:CE$427)*(1+Benefits_Lower)))*'Discount Factors'!CE$11)-CE$968</f>
        <v>0</v>
      </c>
      <c r="CF988" s="161">
        <f>(((SUMIF($E$224:$E$427,$O988,CF$224:CF$427)*(1+Benefits_Lower)))*'Discount Factors'!CF$11)-CF$968</f>
        <v>0</v>
      </c>
      <c r="CG988" s="161">
        <f>(((SUMIF($E$224:$E$427,$O988,CG$224:CG$427)*(1+Benefits_Lower)))*'Discount Factors'!CG$11)-CG$968</f>
        <v>0</v>
      </c>
      <c r="CH988" s="161">
        <f>(((SUMIF($E$224:$E$427,$O988,CH$224:CH$427)*(1+Benefits_Lower)))*'Discount Factors'!CH$11)-CH$968</f>
        <v>0</v>
      </c>
      <c r="CI988" s="161">
        <f>(((SUMIF($E$224:$E$427,$O988,CI$224:CI$427)*(1+Benefits_Lower)))*'Discount Factors'!CI$11)-CI$968</f>
        <v>0</v>
      </c>
      <c r="CJ988" s="161">
        <f>(((SUMIF($E$224:$E$427,$O988,CJ$224:CJ$427)*(1+Benefits_Lower)))*'Discount Factors'!CJ$11)-CJ$968</f>
        <v>0</v>
      </c>
      <c r="CK988" s="161">
        <f>(((SUMIF($E$224:$E$427,$O988,CK$224:CK$427)*(1+Benefits_Lower)))*'Discount Factors'!CK$11)-CK$968</f>
        <v>0</v>
      </c>
      <c r="CL988" s="161">
        <f>(((SUMIF($E$224:$E$427,$O988,CL$224:CL$427)*(1+Benefits_Lower)))*'Discount Factors'!CL$11)-CL$968</f>
        <v>0</v>
      </c>
      <c r="CM988" s="161">
        <f>(((SUMIF($E$224:$E$427,$O988,CM$224:CM$427)*(1+Benefits_Lower)))*'Discount Factors'!CM$11)-CM$968</f>
        <v>0</v>
      </c>
      <c r="CN988" s="161">
        <f>(((SUMIF($E$224:$E$427,$O988,CN$224:CN$427)*(1+Benefits_Lower)))*'Discount Factors'!CN$11)-CN$968</f>
        <v>0</v>
      </c>
      <c r="CO988" s="161">
        <f>(((SUMIF($E$224:$E$427,$O988,CO$224:CO$427)*(1+Benefits_Lower)))*'Discount Factors'!CO$11)-CO$968</f>
        <v>0</v>
      </c>
      <c r="CP988" s="161">
        <f>(((SUMIF($E$224:$E$427,$O988,CP$224:CP$427)*(1+Benefits_Lower)))*'Discount Factors'!CP$11)-CP$968</f>
        <v>0</v>
      </c>
    </row>
    <row r="989" spans="15:94" x14ac:dyDescent="0.3">
      <c r="P989" s="161"/>
      <c r="Q989" s="161"/>
      <c r="R989" s="161"/>
      <c r="S989" s="161"/>
      <c r="T989" s="161"/>
      <c r="U989" s="161"/>
      <c r="V989" s="161"/>
      <c r="W989" s="161"/>
      <c r="X989" s="161"/>
      <c r="Y989" s="161"/>
      <c r="Z989" s="161"/>
      <c r="AA989" s="161"/>
      <c r="AB989" s="161"/>
      <c r="AC989" s="161"/>
      <c r="AD989" s="161"/>
      <c r="AE989" s="161"/>
      <c r="AF989" s="161"/>
      <c r="AG989" s="161"/>
      <c r="AH989" s="161"/>
      <c r="AI989" s="161"/>
      <c r="AJ989" s="161"/>
      <c r="AK989" s="161"/>
      <c r="AL989" s="161"/>
      <c r="AM989" s="161"/>
      <c r="AN989" s="161"/>
      <c r="AO989" s="161"/>
      <c r="AP989" s="161"/>
      <c r="AQ989" s="161"/>
      <c r="AR989" s="161"/>
      <c r="AS989" s="161"/>
      <c r="AT989" s="161"/>
      <c r="AU989" s="161"/>
      <c r="AV989" s="161"/>
      <c r="AW989" s="161"/>
      <c r="AX989" s="161"/>
      <c r="AY989" s="161"/>
      <c r="AZ989" s="161"/>
      <c r="BA989" s="161"/>
      <c r="BB989" s="161"/>
      <c r="BC989" s="161"/>
      <c r="BD989" s="161"/>
      <c r="BE989" s="161"/>
      <c r="BF989" s="161"/>
      <c r="BG989" s="161"/>
      <c r="BH989" s="161"/>
      <c r="BI989" s="161"/>
      <c r="BJ989" s="161"/>
      <c r="BK989" s="161"/>
      <c r="BL989" s="161"/>
      <c r="BM989" s="161"/>
      <c r="BN989" s="161"/>
      <c r="BO989" s="161"/>
      <c r="BP989" s="161"/>
      <c r="BQ989" s="161"/>
      <c r="BR989" s="161"/>
      <c r="BS989" s="161"/>
      <c r="BT989" s="161"/>
      <c r="BU989" s="161"/>
      <c r="BV989" s="161"/>
      <c r="BW989" s="161"/>
      <c r="BX989" s="161"/>
      <c r="BY989" s="161"/>
      <c r="BZ989" s="161"/>
      <c r="CA989" s="161"/>
      <c r="CB989" s="161"/>
      <c r="CC989" s="161"/>
      <c r="CD989" s="161"/>
      <c r="CE989" s="161"/>
      <c r="CF989" s="161"/>
      <c r="CG989" s="161"/>
      <c r="CH989" s="161"/>
      <c r="CI989" s="161"/>
      <c r="CJ989" s="161"/>
      <c r="CK989" s="161"/>
      <c r="CL989" s="161"/>
      <c r="CM989" s="161"/>
      <c r="CN989" s="161"/>
      <c r="CO989" s="161"/>
      <c r="CP989" s="161"/>
    </row>
    <row r="990" spans="15:94" x14ac:dyDescent="0.3">
      <c r="P990" s="161"/>
      <c r="Q990" s="161"/>
      <c r="R990" s="161"/>
      <c r="S990" s="161"/>
      <c r="T990" s="161"/>
      <c r="U990" s="161"/>
      <c r="V990" s="161"/>
      <c r="W990" s="161"/>
      <c r="X990" s="161"/>
      <c r="Y990" s="161"/>
      <c r="Z990" s="161"/>
      <c r="AA990" s="161"/>
      <c r="AB990" s="161"/>
      <c r="AC990" s="161"/>
      <c r="AD990" s="161"/>
      <c r="AE990" s="161"/>
      <c r="AF990" s="161"/>
      <c r="AG990" s="161"/>
      <c r="AH990" s="161"/>
      <c r="AI990" s="161"/>
      <c r="AJ990" s="161"/>
      <c r="AK990" s="161"/>
      <c r="AL990" s="161"/>
      <c r="AM990" s="161"/>
      <c r="AN990" s="161"/>
      <c r="AO990" s="161"/>
      <c r="AP990" s="161"/>
      <c r="AQ990" s="161"/>
      <c r="AR990" s="161"/>
      <c r="AS990" s="161"/>
      <c r="AT990" s="161"/>
      <c r="AU990" s="161"/>
      <c r="AV990" s="161"/>
      <c r="AW990" s="161"/>
      <c r="AX990" s="161"/>
      <c r="AY990" s="161"/>
      <c r="AZ990" s="161"/>
      <c r="BA990" s="161"/>
      <c r="BB990" s="161"/>
      <c r="BC990" s="161"/>
      <c r="BD990" s="161"/>
      <c r="BE990" s="161"/>
      <c r="BF990" s="161"/>
      <c r="BG990" s="161"/>
      <c r="BH990" s="161"/>
      <c r="BI990" s="161"/>
      <c r="BJ990" s="161"/>
      <c r="BK990" s="161"/>
      <c r="BL990" s="161"/>
      <c r="BM990" s="161"/>
      <c r="BN990" s="161"/>
      <c r="BO990" s="161"/>
      <c r="BP990" s="161"/>
      <c r="BQ990" s="161"/>
      <c r="BR990" s="161"/>
      <c r="BS990" s="161"/>
      <c r="BT990" s="161"/>
      <c r="BU990" s="161"/>
      <c r="BV990" s="161"/>
      <c r="BW990" s="161"/>
      <c r="BX990" s="161"/>
      <c r="BY990" s="161"/>
      <c r="BZ990" s="161"/>
      <c r="CA990" s="161"/>
      <c r="CB990" s="161"/>
      <c r="CC990" s="161"/>
      <c r="CD990" s="161"/>
      <c r="CE990" s="161"/>
      <c r="CF990" s="161"/>
      <c r="CG990" s="161"/>
      <c r="CH990" s="161"/>
      <c r="CI990" s="161"/>
      <c r="CJ990" s="161"/>
      <c r="CK990" s="161"/>
      <c r="CL990" s="161"/>
      <c r="CM990" s="161"/>
      <c r="CN990" s="161"/>
      <c r="CO990" s="161"/>
      <c r="CP990" s="161"/>
    </row>
    <row r="991" spans="15:94" x14ac:dyDescent="0.3">
      <c r="P991" s="161"/>
      <c r="Q991" s="161"/>
      <c r="R991" s="161"/>
      <c r="S991" s="161"/>
      <c r="T991" s="161"/>
      <c r="U991" s="161"/>
      <c r="V991" s="161"/>
      <c r="W991" s="161"/>
      <c r="X991" s="161"/>
      <c r="Y991" s="161"/>
      <c r="Z991" s="161"/>
      <c r="AA991" s="161"/>
      <c r="AB991" s="161"/>
      <c r="AC991" s="161"/>
      <c r="AD991" s="161"/>
      <c r="AE991" s="161"/>
      <c r="AF991" s="161"/>
      <c r="AG991" s="161"/>
      <c r="AH991" s="161"/>
      <c r="AI991" s="161"/>
      <c r="AJ991" s="161"/>
      <c r="AK991" s="161"/>
      <c r="AL991" s="161"/>
      <c r="AM991" s="161"/>
      <c r="AN991" s="161"/>
      <c r="AO991" s="161"/>
      <c r="AP991" s="161"/>
      <c r="AQ991" s="161"/>
      <c r="AR991" s="161"/>
      <c r="AS991" s="161"/>
      <c r="AT991" s="161"/>
      <c r="AU991" s="161"/>
      <c r="AV991" s="161"/>
      <c r="AW991" s="161"/>
      <c r="AX991" s="161"/>
      <c r="AY991" s="161"/>
      <c r="AZ991" s="161"/>
      <c r="BA991" s="161"/>
      <c r="BB991" s="161"/>
      <c r="BC991" s="161"/>
      <c r="BD991" s="161"/>
      <c r="BE991" s="161"/>
      <c r="BF991" s="161"/>
      <c r="BG991" s="161"/>
      <c r="BH991" s="161"/>
      <c r="BI991" s="161"/>
      <c r="BJ991" s="161"/>
      <c r="BK991" s="161"/>
      <c r="BL991" s="161"/>
      <c r="BM991" s="161"/>
      <c r="BN991" s="161"/>
      <c r="BO991" s="161"/>
      <c r="BP991" s="161"/>
      <c r="BQ991" s="161"/>
      <c r="BR991" s="161"/>
      <c r="BS991" s="161"/>
      <c r="BT991" s="161"/>
      <c r="BU991" s="161"/>
      <c r="BV991" s="161"/>
      <c r="BW991" s="161"/>
      <c r="BX991" s="161"/>
      <c r="BY991" s="161"/>
      <c r="BZ991" s="161"/>
      <c r="CA991" s="161"/>
      <c r="CB991" s="161"/>
      <c r="CC991" s="161"/>
      <c r="CD991" s="161"/>
      <c r="CE991" s="161"/>
      <c r="CF991" s="161"/>
      <c r="CG991" s="161"/>
      <c r="CH991" s="161"/>
      <c r="CI991" s="161"/>
      <c r="CJ991" s="161"/>
      <c r="CK991" s="161"/>
      <c r="CL991" s="161"/>
      <c r="CM991" s="161"/>
      <c r="CN991" s="161"/>
      <c r="CO991" s="161"/>
      <c r="CP991" s="161"/>
    </row>
    <row r="992" spans="15:94" x14ac:dyDescent="0.3">
      <c r="O992" s="2" t="str">
        <f>Lists!$B$10</f>
        <v>Option 6</v>
      </c>
      <c r="P992" s="161">
        <f>(((SUMIF($E$224:$E$427,$O992,P$224:P$427)*(1+Benefits_Lower)))*'Discount Factors'!P$11)-P$968</f>
        <v>0</v>
      </c>
      <c r="Q992" s="161">
        <f>(((SUMIF($E$224:$E$427,$O992,Q$224:Q$427)*(1+Benefits_Lower)))*'Discount Factors'!Q$11)-Q$968</f>
        <v>0</v>
      </c>
      <c r="R992" s="161">
        <f>(((SUMIF($E$224:$E$427,$O992,R$224:R$427)*(1+Benefits_Lower)))*'Discount Factors'!R$11)-R$968</f>
        <v>0</v>
      </c>
      <c r="S992" s="161">
        <f>(((SUMIF($E$224:$E$427,$O992,S$224:S$427)*(1+Benefits_Lower)))*'Discount Factors'!S$11)-S$968</f>
        <v>0</v>
      </c>
      <c r="T992" s="161">
        <f>(((SUMIF($E$224:$E$427,$O992,T$224:T$427)*(1+Benefits_Lower)))*'Discount Factors'!T$11)-T$968</f>
        <v>0</v>
      </c>
      <c r="U992" s="161">
        <f>(((SUMIF($E$224:$E$427,$O992,U$224:U$427)*(1+Benefits_Lower)))*'Discount Factors'!U$11)-U$968</f>
        <v>0</v>
      </c>
      <c r="V992" s="161">
        <f>(((SUMIF($E$224:$E$427,$O992,V$224:V$427)*(1+Benefits_Lower)))*'Discount Factors'!V$11)-V$968</f>
        <v>0</v>
      </c>
      <c r="W992" s="161">
        <f>(((SUMIF($E$224:$E$427,$O992,W$224:W$427)*(1+Benefits_Lower)))*'Discount Factors'!W$11)-W$968</f>
        <v>0</v>
      </c>
      <c r="X992" s="161">
        <f>(((SUMIF($E$224:$E$427,$O992,X$224:X$427)*(1+Benefits_Lower)))*'Discount Factors'!X$11)-X$968</f>
        <v>0</v>
      </c>
      <c r="Y992" s="161">
        <f>(((SUMIF($E$224:$E$427,$O992,Y$224:Y$427)*(1+Benefits_Lower)))*'Discount Factors'!Y$11)-Y$968</f>
        <v>0</v>
      </c>
      <c r="Z992" s="161">
        <f>(((SUMIF($E$224:$E$427,$O992,Z$224:Z$427)*(1+Benefits_Lower)))*'Discount Factors'!Z$11)-Z$968</f>
        <v>0</v>
      </c>
      <c r="AA992" s="161">
        <f>(((SUMIF($E$224:$E$427,$O992,AA$224:AA$427)*(1+Benefits_Lower)))*'Discount Factors'!AA$11)-AA$968</f>
        <v>0</v>
      </c>
      <c r="AB992" s="161">
        <f>(((SUMIF($E$224:$E$427,$O992,AB$224:AB$427)*(1+Benefits_Lower)))*'Discount Factors'!AB$11)-AB$968</f>
        <v>0</v>
      </c>
      <c r="AC992" s="161">
        <f>(((SUMIF($E$224:$E$427,$O992,AC$224:AC$427)*(1+Benefits_Lower)))*'Discount Factors'!AC$11)-AC$968</f>
        <v>0</v>
      </c>
      <c r="AD992" s="161">
        <f>(((SUMIF($E$224:$E$427,$O992,AD$224:AD$427)*(1+Benefits_Lower)))*'Discount Factors'!AD$11)-AD$968</f>
        <v>0</v>
      </c>
      <c r="AE992" s="161">
        <f>(((SUMIF($E$224:$E$427,$O992,AE$224:AE$427)*(1+Benefits_Lower)))*'Discount Factors'!AE$11)-AE$968</f>
        <v>0</v>
      </c>
      <c r="AF992" s="161">
        <f>(((SUMIF($E$224:$E$427,$O992,AF$224:AF$427)*(1+Benefits_Lower)))*'Discount Factors'!AF$11)-AF$968</f>
        <v>0</v>
      </c>
      <c r="AG992" s="161">
        <f>(((SUMIF($E$224:$E$427,$O992,AG$224:AG$427)*(1+Benefits_Lower)))*'Discount Factors'!AG$11)-AG$968</f>
        <v>0</v>
      </c>
      <c r="AH992" s="161">
        <f>(((SUMIF($E$224:$E$427,$O992,AH$224:AH$427)*(1+Benefits_Lower)))*'Discount Factors'!AH$11)-AH$968</f>
        <v>0</v>
      </c>
      <c r="AI992" s="161">
        <f>(((SUMIF($E$224:$E$427,$O992,AI$224:AI$427)*(1+Benefits_Lower)))*'Discount Factors'!AI$11)-AI$968</f>
        <v>0</v>
      </c>
      <c r="AJ992" s="161">
        <f>(((SUMIF($E$224:$E$427,$O992,AJ$224:AJ$427)*(1+Benefits_Lower)))*'Discount Factors'!AJ$11)-AJ$968</f>
        <v>0</v>
      </c>
      <c r="AK992" s="161">
        <f>(((SUMIF($E$224:$E$427,$O992,AK$224:AK$427)*(1+Benefits_Lower)))*'Discount Factors'!AK$11)-AK$968</f>
        <v>0</v>
      </c>
      <c r="AL992" s="161">
        <f>(((SUMIF($E$224:$E$427,$O992,AL$224:AL$427)*(1+Benefits_Lower)))*'Discount Factors'!AL$11)-AL$968</f>
        <v>0</v>
      </c>
      <c r="AM992" s="161">
        <f>(((SUMIF($E$224:$E$427,$O992,AM$224:AM$427)*(1+Benefits_Lower)))*'Discount Factors'!AM$11)-AM$968</f>
        <v>0</v>
      </c>
      <c r="AN992" s="161">
        <f>(((SUMIF($E$224:$E$427,$O992,AN$224:AN$427)*(1+Benefits_Lower)))*'Discount Factors'!AN$11)-AN$968</f>
        <v>0</v>
      </c>
      <c r="AO992" s="161">
        <f>(((SUMIF($E$224:$E$427,$O992,AO$224:AO$427)*(1+Benefits_Lower)))*'Discount Factors'!AO$11)-AO$968</f>
        <v>0</v>
      </c>
      <c r="AP992" s="161">
        <f>(((SUMIF($E$224:$E$427,$O992,AP$224:AP$427)*(1+Benefits_Lower)))*'Discount Factors'!AP$11)-AP$968</f>
        <v>0</v>
      </c>
      <c r="AQ992" s="161">
        <f>(((SUMIF($E$224:$E$427,$O992,AQ$224:AQ$427)*(1+Benefits_Lower)))*'Discount Factors'!AQ$11)-AQ$968</f>
        <v>0</v>
      </c>
      <c r="AR992" s="161">
        <f>(((SUMIF($E$224:$E$427,$O992,AR$224:AR$427)*(1+Benefits_Lower)))*'Discount Factors'!AR$11)-AR$968</f>
        <v>0</v>
      </c>
      <c r="AS992" s="161">
        <f>(((SUMIF($E$224:$E$427,$O992,AS$224:AS$427)*(1+Benefits_Lower)))*'Discount Factors'!AS$11)-AS$968</f>
        <v>0</v>
      </c>
      <c r="AT992" s="161">
        <f>(((SUMIF($E$224:$E$427,$O992,AT$224:AT$427)*(1+Benefits_Lower)))*'Discount Factors'!AT$11)-AT$968</f>
        <v>0</v>
      </c>
      <c r="AU992" s="161">
        <f>(((SUMIF($E$224:$E$427,$O992,AU$224:AU$427)*(1+Benefits_Lower)))*'Discount Factors'!AU$11)-AU$968</f>
        <v>0</v>
      </c>
      <c r="AV992" s="161">
        <f>(((SUMIF($E$224:$E$427,$O992,AV$224:AV$427)*(1+Benefits_Lower)))*'Discount Factors'!AV$11)-AV$968</f>
        <v>0</v>
      </c>
      <c r="AW992" s="161">
        <f>(((SUMIF($E$224:$E$427,$O992,AW$224:AW$427)*(1+Benefits_Lower)))*'Discount Factors'!AW$11)-AW$968</f>
        <v>0</v>
      </c>
      <c r="AX992" s="161">
        <f>(((SUMIF($E$224:$E$427,$O992,AX$224:AX$427)*(1+Benefits_Lower)))*'Discount Factors'!AX$11)-AX$968</f>
        <v>0</v>
      </c>
      <c r="AY992" s="161">
        <f>(((SUMIF($E$224:$E$427,$O992,AY$224:AY$427)*(1+Benefits_Lower)))*'Discount Factors'!AY$11)-AY$968</f>
        <v>0</v>
      </c>
      <c r="AZ992" s="161">
        <f>(((SUMIF($E$224:$E$427,$O992,AZ$224:AZ$427)*(1+Benefits_Lower)))*'Discount Factors'!AZ$11)-AZ$968</f>
        <v>0</v>
      </c>
      <c r="BA992" s="161">
        <f>(((SUMIF($E$224:$E$427,$O992,BA$224:BA$427)*(1+Benefits_Lower)))*'Discount Factors'!BA$11)-BA$968</f>
        <v>0</v>
      </c>
      <c r="BB992" s="161">
        <f>(((SUMIF($E$224:$E$427,$O992,BB$224:BB$427)*(1+Benefits_Lower)))*'Discount Factors'!BB$11)-BB$968</f>
        <v>0</v>
      </c>
      <c r="BC992" s="161">
        <f>(((SUMIF($E$224:$E$427,$O992,BC$224:BC$427)*(1+Benefits_Lower)))*'Discount Factors'!BC$11)-BC$968</f>
        <v>0</v>
      </c>
      <c r="BD992" s="161">
        <f>(((SUMIF($E$224:$E$427,$O992,BD$224:BD$427)*(1+Benefits_Lower)))*'Discount Factors'!BD$11)-BD$968</f>
        <v>0</v>
      </c>
      <c r="BE992" s="161">
        <f>(((SUMIF($E$224:$E$427,$O992,BE$224:BE$427)*(1+Benefits_Lower)))*'Discount Factors'!BE$11)-BE$968</f>
        <v>0</v>
      </c>
      <c r="BF992" s="161">
        <f>(((SUMIF($E$224:$E$427,$O992,BF$224:BF$427)*(1+Benefits_Lower)))*'Discount Factors'!BF$11)-BF$968</f>
        <v>0</v>
      </c>
      <c r="BG992" s="161">
        <f>(((SUMIF($E$224:$E$427,$O992,BG$224:BG$427)*(1+Benefits_Lower)))*'Discount Factors'!BG$11)-BG$968</f>
        <v>0</v>
      </c>
      <c r="BH992" s="161">
        <f>(((SUMIF($E$224:$E$427,$O992,BH$224:BH$427)*(1+Benefits_Lower)))*'Discount Factors'!BH$11)-BH$968</f>
        <v>0</v>
      </c>
      <c r="BI992" s="161">
        <f>(((SUMIF($E$224:$E$427,$O992,BI$224:BI$427)*(1+Benefits_Lower)))*'Discount Factors'!BI$11)-BI$968</f>
        <v>0</v>
      </c>
      <c r="BJ992" s="161">
        <f>(((SUMIF($E$224:$E$427,$O992,BJ$224:BJ$427)*(1+Benefits_Lower)))*'Discount Factors'!BJ$11)-BJ$968</f>
        <v>0</v>
      </c>
      <c r="BK992" s="161">
        <f>(((SUMIF($E$224:$E$427,$O992,BK$224:BK$427)*(1+Benefits_Lower)))*'Discount Factors'!BK$11)-BK$968</f>
        <v>0</v>
      </c>
      <c r="BL992" s="161">
        <f>(((SUMIF($E$224:$E$427,$O992,BL$224:BL$427)*(1+Benefits_Lower)))*'Discount Factors'!BL$11)-BL$968</f>
        <v>0</v>
      </c>
      <c r="BM992" s="161">
        <f>(((SUMIF($E$224:$E$427,$O992,BM$224:BM$427)*(1+Benefits_Lower)))*'Discount Factors'!BM$11)-BM$968</f>
        <v>0</v>
      </c>
      <c r="BN992" s="161">
        <f>(((SUMIF($E$224:$E$427,$O992,BN$224:BN$427)*(1+Benefits_Lower)))*'Discount Factors'!BN$11)-BN$968</f>
        <v>0</v>
      </c>
      <c r="BO992" s="161">
        <f>(((SUMIF($E$224:$E$427,$O992,BO$224:BO$427)*(1+Benefits_Lower)))*'Discount Factors'!BO$11)-BO$968</f>
        <v>0</v>
      </c>
      <c r="BP992" s="161">
        <f>(((SUMIF($E$224:$E$427,$O992,BP$224:BP$427)*(1+Benefits_Lower)))*'Discount Factors'!BP$11)-BP$968</f>
        <v>0</v>
      </c>
      <c r="BQ992" s="161">
        <f>(((SUMIF($E$224:$E$427,$O992,BQ$224:BQ$427)*(1+Benefits_Lower)))*'Discount Factors'!BQ$11)-BQ$968</f>
        <v>0</v>
      </c>
      <c r="BR992" s="161">
        <f>(((SUMIF($E$224:$E$427,$O992,BR$224:BR$427)*(1+Benefits_Lower)))*'Discount Factors'!BR$11)-BR$968</f>
        <v>0</v>
      </c>
      <c r="BS992" s="161">
        <f>(((SUMIF($E$224:$E$427,$O992,BS$224:BS$427)*(1+Benefits_Lower)))*'Discount Factors'!BS$11)-BS$968</f>
        <v>0</v>
      </c>
      <c r="BT992" s="161">
        <f>(((SUMIF($E$224:$E$427,$O992,BT$224:BT$427)*(1+Benefits_Lower)))*'Discount Factors'!BT$11)-BT$968</f>
        <v>0</v>
      </c>
      <c r="BU992" s="161">
        <f>(((SUMIF($E$224:$E$427,$O992,BU$224:BU$427)*(1+Benefits_Lower)))*'Discount Factors'!BU$11)-BU$968</f>
        <v>0</v>
      </c>
      <c r="BV992" s="161">
        <f>(((SUMIF($E$224:$E$427,$O992,BV$224:BV$427)*(1+Benefits_Lower)))*'Discount Factors'!BV$11)-BV$968</f>
        <v>0</v>
      </c>
      <c r="BW992" s="161">
        <f>(((SUMIF($E$224:$E$427,$O992,BW$224:BW$427)*(1+Benefits_Lower)))*'Discount Factors'!BW$11)-BW$968</f>
        <v>0</v>
      </c>
      <c r="BX992" s="161">
        <f>(((SUMIF($E$224:$E$427,$O992,BX$224:BX$427)*(1+Benefits_Lower)))*'Discount Factors'!BX$11)-BX$968</f>
        <v>0</v>
      </c>
      <c r="BY992" s="161">
        <f>(((SUMIF($E$224:$E$427,$O992,BY$224:BY$427)*(1+Benefits_Lower)))*'Discount Factors'!BY$11)-BY$968</f>
        <v>0</v>
      </c>
      <c r="BZ992" s="161">
        <f>(((SUMIF($E$224:$E$427,$O992,BZ$224:BZ$427)*(1+Benefits_Lower)))*'Discount Factors'!BZ$11)-BZ$968</f>
        <v>0</v>
      </c>
      <c r="CA992" s="161">
        <f>(((SUMIF($E$224:$E$427,$O992,CA$224:CA$427)*(1+Benefits_Lower)))*'Discount Factors'!CA$11)-CA$968</f>
        <v>0</v>
      </c>
      <c r="CB992" s="161">
        <f>(((SUMIF($E$224:$E$427,$O992,CB$224:CB$427)*(1+Benefits_Lower)))*'Discount Factors'!CB$11)-CB$968</f>
        <v>0</v>
      </c>
      <c r="CC992" s="161">
        <f>(((SUMIF($E$224:$E$427,$O992,CC$224:CC$427)*(1+Benefits_Lower)))*'Discount Factors'!CC$11)-CC$968</f>
        <v>0</v>
      </c>
      <c r="CD992" s="161">
        <f>(((SUMIF($E$224:$E$427,$O992,CD$224:CD$427)*(1+Benefits_Lower)))*'Discount Factors'!CD$11)-CD$968</f>
        <v>0</v>
      </c>
      <c r="CE992" s="161">
        <f>(((SUMIF($E$224:$E$427,$O992,CE$224:CE$427)*(1+Benefits_Lower)))*'Discount Factors'!CE$11)-CE$968</f>
        <v>0</v>
      </c>
      <c r="CF992" s="161">
        <f>(((SUMIF($E$224:$E$427,$O992,CF$224:CF$427)*(1+Benefits_Lower)))*'Discount Factors'!CF$11)-CF$968</f>
        <v>0</v>
      </c>
      <c r="CG992" s="161">
        <f>(((SUMIF($E$224:$E$427,$O992,CG$224:CG$427)*(1+Benefits_Lower)))*'Discount Factors'!CG$11)-CG$968</f>
        <v>0</v>
      </c>
      <c r="CH992" s="161">
        <f>(((SUMIF($E$224:$E$427,$O992,CH$224:CH$427)*(1+Benefits_Lower)))*'Discount Factors'!CH$11)-CH$968</f>
        <v>0</v>
      </c>
      <c r="CI992" s="161">
        <f>(((SUMIF($E$224:$E$427,$O992,CI$224:CI$427)*(1+Benefits_Lower)))*'Discount Factors'!CI$11)-CI$968</f>
        <v>0</v>
      </c>
      <c r="CJ992" s="161">
        <f>(((SUMIF($E$224:$E$427,$O992,CJ$224:CJ$427)*(1+Benefits_Lower)))*'Discount Factors'!CJ$11)-CJ$968</f>
        <v>0</v>
      </c>
      <c r="CK992" s="161">
        <f>(((SUMIF($E$224:$E$427,$O992,CK$224:CK$427)*(1+Benefits_Lower)))*'Discount Factors'!CK$11)-CK$968</f>
        <v>0</v>
      </c>
      <c r="CL992" s="161">
        <f>(((SUMIF($E$224:$E$427,$O992,CL$224:CL$427)*(1+Benefits_Lower)))*'Discount Factors'!CL$11)-CL$968</f>
        <v>0</v>
      </c>
      <c r="CM992" s="161">
        <f>(((SUMIF($E$224:$E$427,$O992,CM$224:CM$427)*(1+Benefits_Lower)))*'Discount Factors'!CM$11)-CM$968</f>
        <v>0</v>
      </c>
      <c r="CN992" s="161">
        <f>(((SUMIF($E$224:$E$427,$O992,CN$224:CN$427)*(1+Benefits_Lower)))*'Discount Factors'!CN$11)-CN$968</f>
        <v>0</v>
      </c>
      <c r="CO992" s="161">
        <f>(((SUMIF($E$224:$E$427,$O992,CO$224:CO$427)*(1+Benefits_Lower)))*'Discount Factors'!CO$11)-CO$968</f>
        <v>0</v>
      </c>
      <c r="CP992" s="161">
        <f>(((SUMIF($E$224:$E$427,$O992,CP$224:CP$427)*(1+Benefits_Lower)))*'Discount Factors'!CP$11)-CP$968</f>
        <v>0</v>
      </c>
    </row>
    <row r="993" spans="15:94" x14ac:dyDescent="0.3">
      <c r="P993" s="161"/>
      <c r="Q993" s="161"/>
      <c r="R993" s="161"/>
      <c r="S993" s="161"/>
      <c r="T993" s="161"/>
      <c r="U993" s="161"/>
      <c r="V993" s="161"/>
      <c r="W993" s="161"/>
      <c r="X993" s="161"/>
      <c r="Y993" s="161"/>
      <c r="Z993" s="161"/>
      <c r="AA993" s="161"/>
      <c r="AB993" s="161"/>
      <c r="AC993" s="161"/>
      <c r="AD993" s="161"/>
      <c r="AE993" s="161"/>
      <c r="AF993" s="161"/>
      <c r="AG993" s="161"/>
      <c r="AH993" s="161"/>
      <c r="AI993" s="161"/>
      <c r="AJ993" s="161"/>
      <c r="AK993" s="161"/>
      <c r="AL993" s="161"/>
      <c r="AM993" s="161"/>
      <c r="AN993" s="161"/>
      <c r="AO993" s="161"/>
      <c r="AP993" s="161"/>
      <c r="AQ993" s="161"/>
      <c r="AR993" s="161"/>
      <c r="AS993" s="161"/>
      <c r="AT993" s="161"/>
      <c r="AU993" s="161"/>
      <c r="AV993" s="161"/>
      <c r="AW993" s="161"/>
      <c r="AX993" s="161"/>
      <c r="AY993" s="161"/>
      <c r="AZ993" s="161"/>
      <c r="BA993" s="161"/>
      <c r="BB993" s="161"/>
      <c r="BC993" s="161"/>
      <c r="BD993" s="161"/>
      <c r="BE993" s="161"/>
      <c r="BF993" s="161"/>
      <c r="BG993" s="161"/>
      <c r="BH993" s="161"/>
      <c r="BI993" s="161"/>
      <c r="BJ993" s="161"/>
      <c r="BK993" s="161"/>
      <c r="BL993" s="161"/>
      <c r="BM993" s="161"/>
      <c r="BN993" s="161"/>
      <c r="BO993" s="161"/>
      <c r="BP993" s="161"/>
      <c r="BQ993" s="161"/>
      <c r="BR993" s="161"/>
      <c r="BS993" s="161"/>
      <c r="BT993" s="161"/>
      <c r="BU993" s="161"/>
      <c r="BV993" s="161"/>
      <c r="BW993" s="161"/>
      <c r="BX993" s="161"/>
      <c r="BY993" s="161"/>
      <c r="BZ993" s="161"/>
      <c r="CA993" s="161"/>
      <c r="CB993" s="161"/>
      <c r="CC993" s="161"/>
      <c r="CD993" s="161"/>
      <c r="CE993" s="161"/>
      <c r="CF993" s="161"/>
      <c r="CG993" s="161"/>
      <c r="CH993" s="161"/>
      <c r="CI993" s="161"/>
      <c r="CJ993" s="161"/>
      <c r="CK993" s="161"/>
      <c r="CL993" s="161"/>
      <c r="CM993" s="161"/>
      <c r="CN993" s="161"/>
      <c r="CO993" s="161"/>
      <c r="CP993" s="161"/>
    </row>
    <row r="994" spans="15:94" x14ac:dyDescent="0.3">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1"/>
      <c r="AL994" s="161"/>
      <c r="AM994" s="161"/>
      <c r="AN994" s="161"/>
      <c r="AO994" s="161"/>
      <c r="AP994" s="161"/>
      <c r="AQ994" s="161"/>
      <c r="AR994" s="161"/>
      <c r="AS994" s="161"/>
      <c r="AT994" s="161"/>
      <c r="AU994" s="161"/>
      <c r="AV994" s="161"/>
      <c r="AW994" s="161"/>
      <c r="AX994" s="161"/>
      <c r="AY994" s="161"/>
      <c r="AZ994" s="161"/>
      <c r="BA994" s="161"/>
      <c r="BB994" s="161"/>
      <c r="BC994" s="161"/>
      <c r="BD994" s="161"/>
      <c r="BE994" s="161"/>
      <c r="BF994" s="161"/>
      <c r="BG994" s="161"/>
      <c r="BH994" s="161"/>
      <c r="BI994" s="161"/>
      <c r="BJ994" s="161"/>
      <c r="BK994" s="161"/>
      <c r="BL994" s="161"/>
      <c r="BM994" s="161"/>
      <c r="BN994" s="161"/>
      <c r="BO994" s="161"/>
      <c r="BP994" s="161"/>
      <c r="BQ994" s="161"/>
      <c r="BR994" s="161"/>
      <c r="BS994" s="161"/>
      <c r="BT994" s="161"/>
      <c r="BU994" s="161"/>
      <c r="BV994" s="161"/>
      <c r="BW994" s="161"/>
      <c r="BX994" s="161"/>
      <c r="BY994" s="161"/>
      <c r="BZ994" s="161"/>
      <c r="CA994" s="161"/>
      <c r="CB994" s="161"/>
      <c r="CC994" s="161"/>
      <c r="CD994" s="161"/>
      <c r="CE994" s="161"/>
      <c r="CF994" s="161"/>
      <c r="CG994" s="161"/>
      <c r="CH994" s="161"/>
      <c r="CI994" s="161"/>
      <c r="CJ994" s="161"/>
      <c r="CK994" s="161"/>
      <c r="CL994" s="161"/>
      <c r="CM994" s="161"/>
      <c r="CN994" s="161"/>
      <c r="CO994" s="161"/>
      <c r="CP994" s="161"/>
    </row>
    <row r="995" spans="15:94" x14ac:dyDescent="0.3">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1"/>
      <c r="AL995" s="161"/>
      <c r="AM995" s="161"/>
      <c r="AN995" s="161"/>
      <c r="AO995" s="161"/>
      <c r="AP995" s="161"/>
      <c r="AQ995" s="161"/>
      <c r="AR995" s="161"/>
      <c r="AS995" s="161"/>
      <c r="AT995" s="161"/>
      <c r="AU995" s="161"/>
      <c r="AV995" s="161"/>
      <c r="AW995" s="161"/>
      <c r="AX995" s="161"/>
      <c r="AY995" s="161"/>
      <c r="AZ995" s="161"/>
      <c r="BA995" s="161"/>
      <c r="BB995" s="161"/>
      <c r="BC995" s="161"/>
      <c r="BD995" s="161"/>
      <c r="BE995" s="161"/>
      <c r="BF995" s="161"/>
      <c r="BG995" s="161"/>
      <c r="BH995" s="161"/>
      <c r="BI995" s="161"/>
      <c r="BJ995" s="161"/>
      <c r="BK995" s="161"/>
      <c r="BL995" s="161"/>
      <c r="BM995" s="161"/>
      <c r="BN995" s="161"/>
      <c r="BO995" s="161"/>
      <c r="BP995" s="161"/>
      <c r="BQ995" s="161"/>
      <c r="BR995" s="161"/>
      <c r="BS995" s="161"/>
      <c r="BT995" s="161"/>
      <c r="BU995" s="161"/>
      <c r="BV995" s="161"/>
      <c r="BW995" s="161"/>
      <c r="BX995" s="161"/>
      <c r="BY995" s="161"/>
      <c r="BZ995" s="161"/>
      <c r="CA995" s="161"/>
      <c r="CB995" s="161"/>
      <c r="CC995" s="161"/>
      <c r="CD995" s="161"/>
      <c r="CE995" s="161"/>
      <c r="CF995" s="161"/>
      <c r="CG995" s="161"/>
      <c r="CH995" s="161"/>
      <c r="CI995" s="161"/>
      <c r="CJ995" s="161"/>
      <c r="CK995" s="161"/>
      <c r="CL995" s="161"/>
      <c r="CM995" s="161"/>
      <c r="CN995" s="161"/>
      <c r="CO995" s="161"/>
      <c r="CP995" s="161"/>
    </row>
    <row r="996" spans="15:94" x14ac:dyDescent="0.3">
      <c r="O996" s="2" t="str">
        <f>Lists!$B$11</f>
        <v>Option 7</v>
      </c>
      <c r="P996" s="161">
        <f>(((SUMIF($E$224:$E$427,$O996,P$224:P$427)*(1+Benefits_Lower)))*'Discount Factors'!P$11)-P$968</f>
        <v>0</v>
      </c>
      <c r="Q996" s="161">
        <f>(((SUMIF($E$224:$E$427,$O996,Q$224:Q$427)*(1+Benefits_Lower)))*'Discount Factors'!Q$11)-Q$968</f>
        <v>0</v>
      </c>
      <c r="R996" s="161">
        <f>(((SUMIF($E$224:$E$427,$O996,R$224:R$427)*(1+Benefits_Lower)))*'Discount Factors'!R$11)-R$968</f>
        <v>0</v>
      </c>
      <c r="S996" s="161">
        <f>(((SUMIF($E$224:$E$427,$O996,S$224:S$427)*(1+Benefits_Lower)))*'Discount Factors'!S$11)-S$968</f>
        <v>0</v>
      </c>
      <c r="T996" s="161">
        <f>(((SUMIF($E$224:$E$427,$O996,T$224:T$427)*(1+Benefits_Lower)))*'Discount Factors'!T$11)-T$968</f>
        <v>0</v>
      </c>
      <c r="U996" s="161">
        <f>(((SUMIF($E$224:$E$427,$O996,U$224:U$427)*(1+Benefits_Lower)))*'Discount Factors'!U$11)-U$968</f>
        <v>0</v>
      </c>
      <c r="V996" s="161">
        <f>(((SUMIF($E$224:$E$427,$O996,V$224:V$427)*(1+Benefits_Lower)))*'Discount Factors'!V$11)-V$968</f>
        <v>0</v>
      </c>
      <c r="W996" s="161">
        <f>(((SUMIF($E$224:$E$427,$O996,W$224:W$427)*(1+Benefits_Lower)))*'Discount Factors'!W$11)-W$968</f>
        <v>0</v>
      </c>
      <c r="X996" s="161">
        <f>(((SUMIF($E$224:$E$427,$O996,X$224:X$427)*(1+Benefits_Lower)))*'Discount Factors'!X$11)-X$968</f>
        <v>0</v>
      </c>
      <c r="Y996" s="161">
        <f>(((SUMIF($E$224:$E$427,$O996,Y$224:Y$427)*(1+Benefits_Lower)))*'Discount Factors'!Y$11)-Y$968</f>
        <v>0</v>
      </c>
      <c r="Z996" s="161">
        <f>(((SUMIF($E$224:$E$427,$O996,Z$224:Z$427)*(1+Benefits_Lower)))*'Discount Factors'!Z$11)-Z$968</f>
        <v>0</v>
      </c>
      <c r="AA996" s="161">
        <f>(((SUMIF($E$224:$E$427,$O996,AA$224:AA$427)*(1+Benefits_Lower)))*'Discount Factors'!AA$11)-AA$968</f>
        <v>0</v>
      </c>
      <c r="AB996" s="161">
        <f>(((SUMIF($E$224:$E$427,$O996,AB$224:AB$427)*(1+Benefits_Lower)))*'Discount Factors'!AB$11)-AB$968</f>
        <v>0</v>
      </c>
      <c r="AC996" s="161">
        <f>(((SUMIF($E$224:$E$427,$O996,AC$224:AC$427)*(1+Benefits_Lower)))*'Discount Factors'!AC$11)-AC$968</f>
        <v>0</v>
      </c>
      <c r="AD996" s="161">
        <f>(((SUMIF($E$224:$E$427,$O996,AD$224:AD$427)*(1+Benefits_Lower)))*'Discount Factors'!AD$11)-AD$968</f>
        <v>0</v>
      </c>
      <c r="AE996" s="161">
        <f>(((SUMIF($E$224:$E$427,$O996,AE$224:AE$427)*(1+Benefits_Lower)))*'Discount Factors'!AE$11)-AE$968</f>
        <v>0</v>
      </c>
      <c r="AF996" s="161">
        <f>(((SUMIF($E$224:$E$427,$O996,AF$224:AF$427)*(1+Benefits_Lower)))*'Discount Factors'!AF$11)-AF$968</f>
        <v>0</v>
      </c>
      <c r="AG996" s="161">
        <f>(((SUMIF($E$224:$E$427,$O996,AG$224:AG$427)*(1+Benefits_Lower)))*'Discount Factors'!AG$11)-AG$968</f>
        <v>0</v>
      </c>
      <c r="AH996" s="161">
        <f>(((SUMIF($E$224:$E$427,$O996,AH$224:AH$427)*(1+Benefits_Lower)))*'Discount Factors'!AH$11)-AH$968</f>
        <v>0</v>
      </c>
      <c r="AI996" s="161">
        <f>(((SUMIF($E$224:$E$427,$O996,AI$224:AI$427)*(1+Benefits_Lower)))*'Discount Factors'!AI$11)-AI$968</f>
        <v>0</v>
      </c>
      <c r="AJ996" s="161">
        <f>(((SUMIF($E$224:$E$427,$O996,AJ$224:AJ$427)*(1+Benefits_Lower)))*'Discount Factors'!AJ$11)-AJ$968</f>
        <v>0</v>
      </c>
      <c r="AK996" s="161">
        <f>(((SUMIF($E$224:$E$427,$O996,AK$224:AK$427)*(1+Benefits_Lower)))*'Discount Factors'!AK$11)-AK$968</f>
        <v>0</v>
      </c>
      <c r="AL996" s="161">
        <f>(((SUMIF($E$224:$E$427,$O996,AL$224:AL$427)*(1+Benefits_Lower)))*'Discount Factors'!AL$11)-AL$968</f>
        <v>0</v>
      </c>
      <c r="AM996" s="161">
        <f>(((SUMIF($E$224:$E$427,$O996,AM$224:AM$427)*(1+Benefits_Lower)))*'Discount Factors'!AM$11)-AM$968</f>
        <v>0</v>
      </c>
      <c r="AN996" s="161">
        <f>(((SUMIF($E$224:$E$427,$O996,AN$224:AN$427)*(1+Benefits_Lower)))*'Discount Factors'!AN$11)-AN$968</f>
        <v>0</v>
      </c>
      <c r="AO996" s="161">
        <f>(((SUMIF($E$224:$E$427,$O996,AO$224:AO$427)*(1+Benefits_Lower)))*'Discount Factors'!AO$11)-AO$968</f>
        <v>0</v>
      </c>
      <c r="AP996" s="161">
        <f>(((SUMIF($E$224:$E$427,$O996,AP$224:AP$427)*(1+Benefits_Lower)))*'Discount Factors'!AP$11)-AP$968</f>
        <v>0</v>
      </c>
      <c r="AQ996" s="161">
        <f>(((SUMIF($E$224:$E$427,$O996,AQ$224:AQ$427)*(1+Benefits_Lower)))*'Discount Factors'!AQ$11)-AQ$968</f>
        <v>0</v>
      </c>
      <c r="AR996" s="161">
        <f>(((SUMIF($E$224:$E$427,$O996,AR$224:AR$427)*(1+Benefits_Lower)))*'Discount Factors'!AR$11)-AR$968</f>
        <v>0</v>
      </c>
      <c r="AS996" s="161">
        <f>(((SUMIF($E$224:$E$427,$O996,AS$224:AS$427)*(1+Benefits_Lower)))*'Discount Factors'!AS$11)-AS$968</f>
        <v>0</v>
      </c>
      <c r="AT996" s="161">
        <f>(((SUMIF($E$224:$E$427,$O996,AT$224:AT$427)*(1+Benefits_Lower)))*'Discount Factors'!AT$11)-AT$968</f>
        <v>0</v>
      </c>
      <c r="AU996" s="161">
        <f>(((SUMIF($E$224:$E$427,$O996,AU$224:AU$427)*(1+Benefits_Lower)))*'Discount Factors'!AU$11)-AU$968</f>
        <v>0</v>
      </c>
      <c r="AV996" s="161">
        <f>(((SUMIF($E$224:$E$427,$O996,AV$224:AV$427)*(1+Benefits_Lower)))*'Discount Factors'!AV$11)-AV$968</f>
        <v>0</v>
      </c>
      <c r="AW996" s="161">
        <f>(((SUMIF($E$224:$E$427,$O996,AW$224:AW$427)*(1+Benefits_Lower)))*'Discount Factors'!AW$11)-AW$968</f>
        <v>0</v>
      </c>
      <c r="AX996" s="161">
        <f>(((SUMIF($E$224:$E$427,$O996,AX$224:AX$427)*(1+Benefits_Lower)))*'Discount Factors'!AX$11)-AX$968</f>
        <v>0</v>
      </c>
      <c r="AY996" s="161">
        <f>(((SUMIF($E$224:$E$427,$O996,AY$224:AY$427)*(1+Benefits_Lower)))*'Discount Factors'!AY$11)-AY$968</f>
        <v>0</v>
      </c>
      <c r="AZ996" s="161">
        <f>(((SUMIF($E$224:$E$427,$O996,AZ$224:AZ$427)*(1+Benefits_Lower)))*'Discount Factors'!AZ$11)-AZ$968</f>
        <v>0</v>
      </c>
      <c r="BA996" s="161">
        <f>(((SUMIF($E$224:$E$427,$O996,BA$224:BA$427)*(1+Benefits_Lower)))*'Discount Factors'!BA$11)-BA$968</f>
        <v>0</v>
      </c>
      <c r="BB996" s="161">
        <f>(((SUMIF($E$224:$E$427,$O996,BB$224:BB$427)*(1+Benefits_Lower)))*'Discount Factors'!BB$11)-BB$968</f>
        <v>0</v>
      </c>
      <c r="BC996" s="161">
        <f>(((SUMIF($E$224:$E$427,$O996,BC$224:BC$427)*(1+Benefits_Lower)))*'Discount Factors'!BC$11)-BC$968</f>
        <v>0</v>
      </c>
      <c r="BD996" s="161">
        <f>(((SUMIF($E$224:$E$427,$O996,BD$224:BD$427)*(1+Benefits_Lower)))*'Discount Factors'!BD$11)-BD$968</f>
        <v>0</v>
      </c>
      <c r="BE996" s="161">
        <f>(((SUMIF($E$224:$E$427,$O996,BE$224:BE$427)*(1+Benefits_Lower)))*'Discount Factors'!BE$11)-BE$968</f>
        <v>0</v>
      </c>
      <c r="BF996" s="161">
        <f>(((SUMIF($E$224:$E$427,$O996,BF$224:BF$427)*(1+Benefits_Lower)))*'Discount Factors'!BF$11)-BF$968</f>
        <v>0</v>
      </c>
      <c r="BG996" s="161">
        <f>(((SUMIF($E$224:$E$427,$O996,BG$224:BG$427)*(1+Benefits_Lower)))*'Discount Factors'!BG$11)-BG$968</f>
        <v>0</v>
      </c>
      <c r="BH996" s="161">
        <f>(((SUMIF($E$224:$E$427,$O996,BH$224:BH$427)*(1+Benefits_Lower)))*'Discount Factors'!BH$11)-BH$968</f>
        <v>0</v>
      </c>
      <c r="BI996" s="161">
        <f>(((SUMIF($E$224:$E$427,$O996,BI$224:BI$427)*(1+Benefits_Lower)))*'Discount Factors'!BI$11)-BI$968</f>
        <v>0</v>
      </c>
      <c r="BJ996" s="161">
        <f>(((SUMIF($E$224:$E$427,$O996,BJ$224:BJ$427)*(1+Benefits_Lower)))*'Discount Factors'!BJ$11)-BJ$968</f>
        <v>0</v>
      </c>
      <c r="BK996" s="161">
        <f>(((SUMIF($E$224:$E$427,$O996,BK$224:BK$427)*(1+Benefits_Lower)))*'Discount Factors'!BK$11)-BK$968</f>
        <v>0</v>
      </c>
      <c r="BL996" s="161">
        <f>(((SUMIF($E$224:$E$427,$O996,BL$224:BL$427)*(1+Benefits_Lower)))*'Discount Factors'!BL$11)-BL$968</f>
        <v>0</v>
      </c>
      <c r="BM996" s="161">
        <f>(((SUMIF($E$224:$E$427,$O996,BM$224:BM$427)*(1+Benefits_Lower)))*'Discount Factors'!BM$11)-BM$968</f>
        <v>0</v>
      </c>
      <c r="BN996" s="161">
        <f>(((SUMIF($E$224:$E$427,$O996,BN$224:BN$427)*(1+Benefits_Lower)))*'Discount Factors'!BN$11)-BN$968</f>
        <v>0</v>
      </c>
      <c r="BO996" s="161">
        <f>(((SUMIF($E$224:$E$427,$O996,BO$224:BO$427)*(1+Benefits_Lower)))*'Discount Factors'!BO$11)-BO$968</f>
        <v>0</v>
      </c>
      <c r="BP996" s="161">
        <f>(((SUMIF($E$224:$E$427,$O996,BP$224:BP$427)*(1+Benefits_Lower)))*'Discount Factors'!BP$11)-BP$968</f>
        <v>0</v>
      </c>
      <c r="BQ996" s="161">
        <f>(((SUMIF($E$224:$E$427,$O996,BQ$224:BQ$427)*(1+Benefits_Lower)))*'Discount Factors'!BQ$11)-BQ$968</f>
        <v>0</v>
      </c>
      <c r="BR996" s="161">
        <f>(((SUMIF($E$224:$E$427,$O996,BR$224:BR$427)*(1+Benefits_Lower)))*'Discount Factors'!BR$11)-BR$968</f>
        <v>0</v>
      </c>
      <c r="BS996" s="161">
        <f>(((SUMIF($E$224:$E$427,$O996,BS$224:BS$427)*(1+Benefits_Lower)))*'Discount Factors'!BS$11)-BS$968</f>
        <v>0</v>
      </c>
      <c r="BT996" s="161">
        <f>(((SUMIF($E$224:$E$427,$O996,BT$224:BT$427)*(1+Benefits_Lower)))*'Discount Factors'!BT$11)-BT$968</f>
        <v>0</v>
      </c>
      <c r="BU996" s="161">
        <f>(((SUMIF($E$224:$E$427,$O996,BU$224:BU$427)*(1+Benefits_Lower)))*'Discount Factors'!BU$11)-BU$968</f>
        <v>0</v>
      </c>
      <c r="BV996" s="161">
        <f>(((SUMIF($E$224:$E$427,$O996,BV$224:BV$427)*(1+Benefits_Lower)))*'Discount Factors'!BV$11)-BV$968</f>
        <v>0</v>
      </c>
      <c r="BW996" s="161">
        <f>(((SUMIF($E$224:$E$427,$O996,BW$224:BW$427)*(1+Benefits_Lower)))*'Discount Factors'!BW$11)-BW$968</f>
        <v>0</v>
      </c>
      <c r="BX996" s="161">
        <f>(((SUMIF($E$224:$E$427,$O996,BX$224:BX$427)*(1+Benefits_Lower)))*'Discount Factors'!BX$11)-BX$968</f>
        <v>0</v>
      </c>
      <c r="BY996" s="161">
        <f>(((SUMIF($E$224:$E$427,$O996,BY$224:BY$427)*(1+Benefits_Lower)))*'Discount Factors'!BY$11)-BY$968</f>
        <v>0</v>
      </c>
      <c r="BZ996" s="161">
        <f>(((SUMIF($E$224:$E$427,$O996,BZ$224:BZ$427)*(1+Benefits_Lower)))*'Discount Factors'!BZ$11)-BZ$968</f>
        <v>0</v>
      </c>
      <c r="CA996" s="161">
        <f>(((SUMIF($E$224:$E$427,$O996,CA$224:CA$427)*(1+Benefits_Lower)))*'Discount Factors'!CA$11)-CA$968</f>
        <v>0</v>
      </c>
      <c r="CB996" s="161">
        <f>(((SUMIF($E$224:$E$427,$O996,CB$224:CB$427)*(1+Benefits_Lower)))*'Discount Factors'!CB$11)-CB$968</f>
        <v>0</v>
      </c>
      <c r="CC996" s="161">
        <f>(((SUMIF($E$224:$E$427,$O996,CC$224:CC$427)*(1+Benefits_Lower)))*'Discount Factors'!CC$11)-CC$968</f>
        <v>0</v>
      </c>
      <c r="CD996" s="161">
        <f>(((SUMIF($E$224:$E$427,$O996,CD$224:CD$427)*(1+Benefits_Lower)))*'Discount Factors'!CD$11)-CD$968</f>
        <v>0</v>
      </c>
      <c r="CE996" s="161">
        <f>(((SUMIF($E$224:$E$427,$O996,CE$224:CE$427)*(1+Benefits_Lower)))*'Discount Factors'!CE$11)-CE$968</f>
        <v>0</v>
      </c>
      <c r="CF996" s="161">
        <f>(((SUMIF($E$224:$E$427,$O996,CF$224:CF$427)*(1+Benefits_Lower)))*'Discount Factors'!CF$11)-CF$968</f>
        <v>0</v>
      </c>
      <c r="CG996" s="161">
        <f>(((SUMIF($E$224:$E$427,$O996,CG$224:CG$427)*(1+Benefits_Lower)))*'Discount Factors'!CG$11)-CG$968</f>
        <v>0</v>
      </c>
      <c r="CH996" s="161">
        <f>(((SUMIF($E$224:$E$427,$O996,CH$224:CH$427)*(1+Benefits_Lower)))*'Discount Factors'!CH$11)-CH$968</f>
        <v>0</v>
      </c>
      <c r="CI996" s="161">
        <f>(((SUMIF($E$224:$E$427,$O996,CI$224:CI$427)*(1+Benefits_Lower)))*'Discount Factors'!CI$11)-CI$968</f>
        <v>0</v>
      </c>
      <c r="CJ996" s="161">
        <f>(((SUMIF($E$224:$E$427,$O996,CJ$224:CJ$427)*(1+Benefits_Lower)))*'Discount Factors'!CJ$11)-CJ$968</f>
        <v>0</v>
      </c>
      <c r="CK996" s="161">
        <f>(((SUMIF($E$224:$E$427,$O996,CK$224:CK$427)*(1+Benefits_Lower)))*'Discount Factors'!CK$11)-CK$968</f>
        <v>0</v>
      </c>
      <c r="CL996" s="161">
        <f>(((SUMIF($E$224:$E$427,$O996,CL$224:CL$427)*(1+Benefits_Lower)))*'Discount Factors'!CL$11)-CL$968</f>
        <v>0</v>
      </c>
      <c r="CM996" s="161">
        <f>(((SUMIF($E$224:$E$427,$O996,CM$224:CM$427)*(1+Benefits_Lower)))*'Discount Factors'!CM$11)-CM$968</f>
        <v>0</v>
      </c>
      <c r="CN996" s="161">
        <f>(((SUMIF($E$224:$E$427,$O996,CN$224:CN$427)*(1+Benefits_Lower)))*'Discount Factors'!CN$11)-CN$968</f>
        <v>0</v>
      </c>
      <c r="CO996" s="161">
        <f>(((SUMIF($E$224:$E$427,$O996,CO$224:CO$427)*(1+Benefits_Lower)))*'Discount Factors'!CO$11)-CO$968</f>
        <v>0</v>
      </c>
      <c r="CP996" s="161">
        <f>(((SUMIF($E$224:$E$427,$O996,CP$224:CP$427)*(1+Benefits_Lower)))*'Discount Factors'!CP$11)-CP$968</f>
        <v>0</v>
      </c>
    </row>
    <row r="997" spans="15:94" x14ac:dyDescent="0.3">
      <c r="P997" s="161"/>
      <c r="Q997" s="161"/>
      <c r="R997" s="161"/>
      <c r="S997" s="161"/>
      <c r="T997" s="161"/>
      <c r="U997" s="161"/>
      <c r="V997" s="161"/>
      <c r="W997" s="161"/>
      <c r="X997" s="161"/>
      <c r="Y997" s="161"/>
      <c r="Z997" s="161"/>
      <c r="AA997" s="161"/>
      <c r="AB997" s="161"/>
      <c r="AC997" s="161"/>
      <c r="AD997" s="161"/>
      <c r="AE997" s="161"/>
      <c r="AF997" s="161"/>
      <c r="AG997" s="161"/>
      <c r="AH997" s="161"/>
      <c r="AI997" s="161"/>
      <c r="AJ997" s="161"/>
      <c r="AK997" s="161"/>
      <c r="AL997" s="161"/>
      <c r="AM997" s="161"/>
      <c r="AN997" s="161"/>
      <c r="AO997" s="161"/>
      <c r="AP997" s="161"/>
      <c r="AQ997" s="161"/>
      <c r="AR997" s="161"/>
      <c r="AS997" s="161"/>
      <c r="AT997" s="161"/>
      <c r="AU997" s="161"/>
      <c r="AV997" s="161"/>
      <c r="AW997" s="161"/>
      <c r="AX997" s="161"/>
      <c r="AY997" s="161"/>
      <c r="AZ997" s="161"/>
      <c r="BA997" s="161"/>
      <c r="BB997" s="161"/>
      <c r="BC997" s="161"/>
      <c r="BD997" s="161"/>
      <c r="BE997" s="161"/>
      <c r="BF997" s="161"/>
      <c r="BG997" s="161"/>
      <c r="BH997" s="161"/>
      <c r="BI997" s="161"/>
      <c r="BJ997" s="161"/>
      <c r="BK997" s="161"/>
      <c r="BL997" s="161"/>
      <c r="BM997" s="161"/>
      <c r="BN997" s="161"/>
      <c r="BO997" s="161"/>
      <c r="BP997" s="161"/>
      <c r="BQ997" s="161"/>
      <c r="BR997" s="161"/>
      <c r="BS997" s="161"/>
      <c r="BT997" s="161"/>
      <c r="BU997" s="161"/>
      <c r="BV997" s="161"/>
      <c r="BW997" s="161"/>
      <c r="BX997" s="161"/>
      <c r="BY997" s="161"/>
      <c r="BZ997" s="161"/>
      <c r="CA997" s="161"/>
      <c r="CB997" s="161"/>
      <c r="CC997" s="161"/>
      <c r="CD997" s="161"/>
      <c r="CE997" s="161"/>
      <c r="CF997" s="161"/>
      <c r="CG997" s="161"/>
      <c r="CH997" s="161"/>
      <c r="CI997" s="161"/>
      <c r="CJ997" s="161"/>
      <c r="CK997" s="161"/>
      <c r="CL997" s="161"/>
      <c r="CM997" s="161"/>
      <c r="CN997" s="161"/>
      <c r="CO997" s="161"/>
      <c r="CP997" s="161"/>
    </row>
    <row r="998" spans="15:94" x14ac:dyDescent="0.3">
      <c r="P998" s="161"/>
      <c r="Q998" s="161"/>
      <c r="R998" s="161"/>
      <c r="S998" s="161"/>
      <c r="T998" s="161"/>
      <c r="U998" s="161"/>
      <c r="V998" s="161"/>
      <c r="W998" s="161"/>
      <c r="X998" s="161"/>
      <c r="Y998" s="161"/>
      <c r="Z998" s="161"/>
      <c r="AA998" s="161"/>
      <c r="AB998" s="161"/>
      <c r="AC998" s="161"/>
      <c r="AD998" s="161"/>
      <c r="AE998" s="161"/>
      <c r="AF998" s="161"/>
      <c r="AG998" s="161"/>
      <c r="AH998" s="161"/>
      <c r="AI998" s="161"/>
      <c r="AJ998" s="161"/>
      <c r="AK998" s="161"/>
      <c r="AL998" s="161"/>
      <c r="AM998" s="161"/>
      <c r="AN998" s="161"/>
      <c r="AO998" s="161"/>
      <c r="AP998" s="161"/>
      <c r="AQ998" s="161"/>
      <c r="AR998" s="161"/>
      <c r="AS998" s="161"/>
      <c r="AT998" s="161"/>
      <c r="AU998" s="161"/>
      <c r="AV998" s="161"/>
      <c r="AW998" s="161"/>
      <c r="AX998" s="161"/>
      <c r="AY998" s="161"/>
      <c r="AZ998" s="161"/>
      <c r="BA998" s="161"/>
      <c r="BB998" s="161"/>
      <c r="BC998" s="161"/>
      <c r="BD998" s="161"/>
      <c r="BE998" s="161"/>
      <c r="BF998" s="161"/>
      <c r="BG998" s="161"/>
      <c r="BH998" s="161"/>
      <c r="BI998" s="161"/>
      <c r="BJ998" s="161"/>
      <c r="BK998" s="161"/>
      <c r="BL998" s="161"/>
      <c r="BM998" s="161"/>
      <c r="BN998" s="161"/>
      <c r="BO998" s="161"/>
      <c r="BP998" s="161"/>
      <c r="BQ998" s="161"/>
      <c r="BR998" s="161"/>
      <c r="BS998" s="161"/>
      <c r="BT998" s="161"/>
      <c r="BU998" s="161"/>
      <c r="BV998" s="161"/>
      <c r="BW998" s="161"/>
      <c r="BX998" s="161"/>
      <c r="BY998" s="161"/>
      <c r="BZ998" s="161"/>
      <c r="CA998" s="161"/>
      <c r="CB998" s="161"/>
      <c r="CC998" s="161"/>
      <c r="CD998" s="161"/>
      <c r="CE998" s="161"/>
      <c r="CF998" s="161"/>
      <c r="CG998" s="161"/>
      <c r="CH998" s="161"/>
      <c r="CI998" s="161"/>
      <c r="CJ998" s="161"/>
      <c r="CK998" s="161"/>
      <c r="CL998" s="161"/>
      <c r="CM998" s="161"/>
      <c r="CN998" s="161"/>
      <c r="CO998" s="161"/>
      <c r="CP998" s="161"/>
    </row>
    <row r="999" spans="15:94" x14ac:dyDescent="0.3">
      <c r="P999" s="161"/>
      <c r="Q999" s="161"/>
      <c r="R999" s="161"/>
      <c r="S999" s="161"/>
      <c r="T999" s="161"/>
      <c r="U999" s="161"/>
      <c r="V999" s="161"/>
      <c r="W999" s="161"/>
      <c r="X999" s="161"/>
      <c r="Y999" s="161"/>
      <c r="Z999" s="161"/>
      <c r="AA999" s="161"/>
      <c r="AB999" s="161"/>
      <c r="AC999" s="161"/>
      <c r="AD999" s="161"/>
      <c r="AE999" s="161"/>
      <c r="AF999" s="161"/>
      <c r="AG999" s="161"/>
      <c r="AH999" s="161"/>
      <c r="AI999" s="161"/>
      <c r="AJ999" s="161"/>
      <c r="AK999" s="161"/>
      <c r="AL999" s="161"/>
      <c r="AM999" s="161"/>
      <c r="AN999" s="161"/>
      <c r="AO999" s="161"/>
      <c r="AP999" s="161"/>
      <c r="AQ999" s="161"/>
      <c r="AR999" s="161"/>
      <c r="AS999" s="161"/>
      <c r="AT999" s="161"/>
      <c r="AU999" s="161"/>
      <c r="AV999" s="161"/>
      <c r="AW999" s="161"/>
      <c r="AX999" s="161"/>
      <c r="AY999" s="161"/>
      <c r="AZ999" s="161"/>
      <c r="BA999" s="161"/>
      <c r="BB999" s="161"/>
      <c r="BC999" s="161"/>
      <c r="BD999" s="161"/>
      <c r="BE999" s="161"/>
      <c r="BF999" s="161"/>
      <c r="BG999" s="161"/>
      <c r="BH999" s="161"/>
      <c r="BI999" s="161"/>
      <c r="BJ999" s="161"/>
      <c r="BK999" s="161"/>
      <c r="BL999" s="161"/>
      <c r="BM999" s="161"/>
      <c r="BN999" s="161"/>
      <c r="BO999" s="161"/>
      <c r="BP999" s="161"/>
      <c r="BQ999" s="161"/>
      <c r="BR999" s="161"/>
      <c r="BS999" s="161"/>
      <c r="BT999" s="161"/>
      <c r="BU999" s="161"/>
      <c r="BV999" s="161"/>
      <c r="BW999" s="161"/>
      <c r="BX999" s="161"/>
      <c r="BY999" s="161"/>
      <c r="BZ999" s="161"/>
      <c r="CA999" s="161"/>
      <c r="CB999" s="161"/>
      <c r="CC999" s="161"/>
      <c r="CD999" s="161"/>
      <c r="CE999" s="161"/>
      <c r="CF999" s="161"/>
      <c r="CG999" s="161"/>
      <c r="CH999" s="161"/>
      <c r="CI999" s="161"/>
      <c r="CJ999" s="161"/>
      <c r="CK999" s="161"/>
      <c r="CL999" s="161"/>
      <c r="CM999" s="161"/>
      <c r="CN999" s="161"/>
      <c r="CO999" s="161"/>
      <c r="CP999" s="161"/>
    </row>
    <row r="1000" spans="15:94" x14ac:dyDescent="0.3">
      <c r="O1000" s="2" t="str">
        <f>Lists!$B$12</f>
        <v>Option 8</v>
      </c>
      <c r="P1000" s="161">
        <f>(((SUMIF($E$224:$E$427,$O1000,P$224:P$427)*(1+Benefits_Lower)))*'Discount Factors'!P$11)-P$968</f>
        <v>0</v>
      </c>
      <c r="Q1000" s="161">
        <f>(((SUMIF($E$224:$E$427,$O1000,Q$224:Q$427)*(1+Benefits_Lower)))*'Discount Factors'!Q$11)-Q$968</f>
        <v>0</v>
      </c>
      <c r="R1000" s="161">
        <f>(((SUMIF($E$224:$E$427,$O1000,R$224:R$427)*(1+Benefits_Lower)))*'Discount Factors'!R$11)-R$968</f>
        <v>0</v>
      </c>
      <c r="S1000" s="161">
        <f>(((SUMIF($E$224:$E$427,$O1000,S$224:S$427)*(1+Benefits_Lower)))*'Discount Factors'!S$11)-S$968</f>
        <v>0</v>
      </c>
      <c r="T1000" s="161">
        <f>(((SUMIF($E$224:$E$427,$O1000,T$224:T$427)*(1+Benefits_Lower)))*'Discount Factors'!T$11)-T$968</f>
        <v>0</v>
      </c>
      <c r="U1000" s="161">
        <f>(((SUMIF($E$224:$E$427,$O1000,U$224:U$427)*(1+Benefits_Lower)))*'Discount Factors'!U$11)-U$968</f>
        <v>0</v>
      </c>
      <c r="V1000" s="161">
        <f>(((SUMIF($E$224:$E$427,$O1000,V$224:V$427)*(1+Benefits_Lower)))*'Discount Factors'!V$11)-V$968</f>
        <v>0</v>
      </c>
      <c r="W1000" s="161">
        <f>(((SUMIF($E$224:$E$427,$O1000,W$224:W$427)*(1+Benefits_Lower)))*'Discount Factors'!W$11)-W$968</f>
        <v>0</v>
      </c>
      <c r="X1000" s="161">
        <f>(((SUMIF($E$224:$E$427,$O1000,X$224:X$427)*(1+Benefits_Lower)))*'Discount Factors'!X$11)-X$968</f>
        <v>0</v>
      </c>
      <c r="Y1000" s="161">
        <f>(((SUMIF($E$224:$E$427,$O1000,Y$224:Y$427)*(1+Benefits_Lower)))*'Discount Factors'!Y$11)-Y$968</f>
        <v>0</v>
      </c>
      <c r="Z1000" s="161">
        <f>(((SUMIF($E$224:$E$427,$O1000,Z$224:Z$427)*(1+Benefits_Lower)))*'Discount Factors'!Z$11)-Z$968</f>
        <v>0</v>
      </c>
      <c r="AA1000" s="161">
        <f>(((SUMIF($E$224:$E$427,$O1000,AA$224:AA$427)*(1+Benefits_Lower)))*'Discount Factors'!AA$11)-AA$968</f>
        <v>0</v>
      </c>
      <c r="AB1000" s="161">
        <f>(((SUMIF($E$224:$E$427,$O1000,AB$224:AB$427)*(1+Benefits_Lower)))*'Discount Factors'!AB$11)-AB$968</f>
        <v>0</v>
      </c>
      <c r="AC1000" s="161">
        <f>(((SUMIF($E$224:$E$427,$O1000,AC$224:AC$427)*(1+Benefits_Lower)))*'Discount Factors'!AC$11)-AC$968</f>
        <v>0</v>
      </c>
      <c r="AD1000" s="161">
        <f>(((SUMIF($E$224:$E$427,$O1000,AD$224:AD$427)*(1+Benefits_Lower)))*'Discount Factors'!AD$11)-AD$968</f>
        <v>0</v>
      </c>
      <c r="AE1000" s="161">
        <f>(((SUMIF($E$224:$E$427,$O1000,AE$224:AE$427)*(1+Benefits_Lower)))*'Discount Factors'!AE$11)-AE$968</f>
        <v>0</v>
      </c>
      <c r="AF1000" s="161">
        <f>(((SUMIF($E$224:$E$427,$O1000,AF$224:AF$427)*(1+Benefits_Lower)))*'Discount Factors'!AF$11)-AF$968</f>
        <v>0</v>
      </c>
      <c r="AG1000" s="161">
        <f>(((SUMIF($E$224:$E$427,$O1000,AG$224:AG$427)*(1+Benefits_Lower)))*'Discount Factors'!AG$11)-AG$968</f>
        <v>0</v>
      </c>
      <c r="AH1000" s="161">
        <f>(((SUMIF($E$224:$E$427,$O1000,AH$224:AH$427)*(1+Benefits_Lower)))*'Discount Factors'!AH$11)-AH$968</f>
        <v>0</v>
      </c>
      <c r="AI1000" s="161">
        <f>(((SUMIF($E$224:$E$427,$O1000,AI$224:AI$427)*(1+Benefits_Lower)))*'Discount Factors'!AI$11)-AI$968</f>
        <v>0</v>
      </c>
      <c r="AJ1000" s="161">
        <f>(((SUMIF($E$224:$E$427,$O1000,AJ$224:AJ$427)*(1+Benefits_Lower)))*'Discount Factors'!AJ$11)-AJ$968</f>
        <v>0</v>
      </c>
      <c r="AK1000" s="161">
        <f>(((SUMIF($E$224:$E$427,$O1000,AK$224:AK$427)*(1+Benefits_Lower)))*'Discount Factors'!AK$11)-AK$968</f>
        <v>0</v>
      </c>
      <c r="AL1000" s="161">
        <f>(((SUMIF($E$224:$E$427,$O1000,AL$224:AL$427)*(1+Benefits_Lower)))*'Discount Factors'!AL$11)-AL$968</f>
        <v>0</v>
      </c>
      <c r="AM1000" s="161">
        <f>(((SUMIF($E$224:$E$427,$O1000,AM$224:AM$427)*(1+Benefits_Lower)))*'Discount Factors'!AM$11)-AM$968</f>
        <v>0</v>
      </c>
      <c r="AN1000" s="161">
        <f>(((SUMIF($E$224:$E$427,$O1000,AN$224:AN$427)*(1+Benefits_Lower)))*'Discount Factors'!AN$11)-AN$968</f>
        <v>0</v>
      </c>
      <c r="AO1000" s="161">
        <f>(((SUMIF($E$224:$E$427,$O1000,AO$224:AO$427)*(1+Benefits_Lower)))*'Discount Factors'!AO$11)-AO$968</f>
        <v>0</v>
      </c>
      <c r="AP1000" s="161">
        <f>(((SUMIF($E$224:$E$427,$O1000,AP$224:AP$427)*(1+Benefits_Lower)))*'Discount Factors'!AP$11)-AP$968</f>
        <v>0</v>
      </c>
      <c r="AQ1000" s="161">
        <f>(((SUMIF($E$224:$E$427,$O1000,AQ$224:AQ$427)*(1+Benefits_Lower)))*'Discount Factors'!AQ$11)-AQ$968</f>
        <v>0</v>
      </c>
      <c r="AR1000" s="161">
        <f>(((SUMIF($E$224:$E$427,$O1000,AR$224:AR$427)*(1+Benefits_Lower)))*'Discount Factors'!AR$11)-AR$968</f>
        <v>0</v>
      </c>
      <c r="AS1000" s="161">
        <f>(((SUMIF($E$224:$E$427,$O1000,AS$224:AS$427)*(1+Benefits_Lower)))*'Discount Factors'!AS$11)-AS$968</f>
        <v>0</v>
      </c>
      <c r="AT1000" s="161">
        <f>(((SUMIF($E$224:$E$427,$O1000,AT$224:AT$427)*(1+Benefits_Lower)))*'Discount Factors'!AT$11)-AT$968</f>
        <v>0</v>
      </c>
      <c r="AU1000" s="161">
        <f>(((SUMIF($E$224:$E$427,$O1000,AU$224:AU$427)*(1+Benefits_Lower)))*'Discount Factors'!AU$11)-AU$968</f>
        <v>0</v>
      </c>
      <c r="AV1000" s="161">
        <f>(((SUMIF($E$224:$E$427,$O1000,AV$224:AV$427)*(1+Benefits_Lower)))*'Discount Factors'!AV$11)-AV$968</f>
        <v>0</v>
      </c>
      <c r="AW1000" s="161">
        <f>(((SUMIF($E$224:$E$427,$O1000,AW$224:AW$427)*(1+Benefits_Lower)))*'Discount Factors'!AW$11)-AW$968</f>
        <v>0</v>
      </c>
      <c r="AX1000" s="161">
        <f>(((SUMIF($E$224:$E$427,$O1000,AX$224:AX$427)*(1+Benefits_Lower)))*'Discount Factors'!AX$11)-AX$968</f>
        <v>0</v>
      </c>
      <c r="AY1000" s="161">
        <f>(((SUMIF($E$224:$E$427,$O1000,AY$224:AY$427)*(1+Benefits_Lower)))*'Discount Factors'!AY$11)-AY$968</f>
        <v>0</v>
      </c>
      <c r="AZ1000" s="161">
        <f>(((SUMIF($E$224:$E$427,$O1000,AZ$224:AZ$427)*(1+Benefits_Lower)))*'Discount Factors'!AZ$11)-AZ$968</f>
        <v>0</v>
      </c>
      <c r="BA1000" s="161">
        <f>(((SUMIF($E$224:$E$427,$O1000,BA$224:BA$427)*(1+Benefits_Lower)))*'Discount Factors'!BA$11)-BA$968</f>
        <v>0</v>
      </c>
      <c r="BB1000" s="161">
        <f>(((SUMIF($E$224:$E$427,$O1000,BB$224:BB$427)*(1+Benefits_Lower)))*'Discount Factors'!BB$11)-BB$968</f>
        <v>0</v>
      </c>
      <c r="BC1000" s="161">
        <f>(((SUMIF($E$224:$E$427,$O1000,BC$224:BC$427)*(1+Benefits_Lower)))*'Discount Factors'!BC$11)-BC$968</f>
        <v>0</v>
      </c>
      <c r="BD1000" s="161">
        <f>(((SUMIF($E$224:$E$427,$O1000,BD$224:BD$427)*(1+Benefits_Lower)))*'Discount Factors'!BD$11)-BD$968</f>
        <v>0</v>
      </c>
      <c r="BE1000" s="161">
        <f>(((SUMIF($E$224:$E$427,$O1000,BE$224:BE$427)*(1+Benefits_Lower)))*'Discount Factors'!BE$11)-BE$968</f>
        <v>0</v>
      </c>
      <c r="BF1000" s="161">
        <f>(((SUMIF($E$224:$E$427,$O1000,BF$224:BF$427)*(1+Benefits_Lower)))*'Discount Factors'!BF$11)-BF$968</f>
        <v>0</v>
      </c>
      <c r="BG1000" s="161">
        <f>(((SUMIF($E$224:$E$427,$O1000,BG$224:BG$427)*(1+Benefits_Lower)))*'Discount Factors'!BG$11)-BG$968</f>
        <v>0</v>
      </c>
      <c r="BH1000" s="161">
        <f>(((SUMIF($E$224:$E$427,$O1000,BH$224:BH$427)*(1+Benefits_Lower)))*'Discount Factors'!BH$11)-BH$968</f>
        <v>0</v>
      </c>
      <c r="BI1000" s="161">
        <f>(((SUMIF($E$224:$E$427,$O1000,BI$224:BI$427)*(1+Benefits_Lower)))*'Discount Factors'!BI$11)-BI$968</f>
        <v>0</v>
      </c>
      <c r="BJ1000" s="161">
        <f>(((SUMIF($E$224:$E$427,$O1000,BJ$224:BJ$427)*(1+Benefits_Lower)))*'Discount Factors'!BJ$11)-BJ$968</f>
        <v>0</v>
      </c>
      <c r="BK1000" s="161">
        <f>(((SUMIF($E$224:$E$427,$O1000,BK$224:BK$427)*(1+Benefits_Lower)))*'Discount Factors'!BK$11)-BK$968</f>
        <v>0</v>
      </c>
      <c r="BL1000" s="161">
        <f>(((SUMIF($E$224:$E$427,$O1000,BL$224:BL$427)*(1+Benefits_Lower)))*'Discount Factors'!BL$11)-BL$968</f>
        <v>0</v>
      </c>
      <c r="BM1000" s="161">
        <f>(((SUMIF($E$224:$E$427,$O1000,BM$224:BM$427)*(1+Benefits_Lower)))*'Discount Factors'!BM$11)-BM$968</f>
        <v>0</v>
      </c>
      <c r="BN1000" s="161">
        <f>(((SUMIF($E$224:$E$427,$O1000,BN$224:BN$427)*(1+Benefits_Lower)))*'Discount Factors'!BN$11)-BN$968</f>
        <v>0</v>
      </c>
      <c r="BO1000" s="161">
        <f>(((SUMIF($E$224:$E$427,$O1000,BO$224:BO$427)*(1+Benefits_Lower)))*'Discount Factors'!BO$11)-BO$968</f>
        <v>0</v>
      </c>
      <c r="BP1000" s="161">
        <f>(((SUMIF($E$224:$E$427,$O1000,BP$224:BP$427)*(1+Benefits_Lower)))*'Discount Factors'!BP$11)-BP$968</f>
        <v>0</v>
      </c>
      <c r="BQ1000" s="161">
        <f>(((SUMIF($E$224:$E$427,$O1000,BQ$224:BQ$427)*(1+Benefits_Lower)))*'Discount Factors'!BQ$11)-BQ$968</f>
        <v>0</v>
      </c>
      <c r="BR1000" s="161">
        <f>(((SUMIF($E$224:$E$427,$O1000,BR$224:BR$427)*(1+Benefits_Lower)))*'Discount Factors'!BR$11)-BR$968</f>
        <v>0</v>
      </c>
      <c r="BS1000" s="161">
        <f>(((SUMIF($E$224:$E$427,$O1000,BS$224:BS$427)*(1+Benefits_Lower)))*'Discount Factors'!BS$11)-BS$968</f>
        <v>0</v>
      </c>
      <c r="BT1000" s="161">
        <f>(((SUMIF($E$224:$E$427,$O1000,BT$224:BT$427)*(1+Benefits_Lower)))*'Discount Factors'!BT$11)-BT$968</f>
        <v>0</v>
      </c>
      <c r="BU1000" s="161">
        <f>(((SUMIF($E$224:$E$427,$O1000,BU$224:BU$427)*(1+Benefits_Lower)))*'Discount Factors'!BU$11)-BU$968</f>
        <v>0</v>
      </c>
      <c r="BV1000" s="161">
        <f>(((SUMIF($E$224:$E$427,$O1000,BV$224:BV$427)*(1+Benefits_Lower)))*'Discount Factors'!BV$11)-BV$968</f>
        <v>0</v>
      </c>
      <c r="BW1000" s="161">
        <f>(((SUMIF($E$224:$E$427,$O1000,BW$224:BW$427)*(1+Benefits_Lower)))*'Discount Factors'!BW$11)-BW$968</f>
        <v>0</v>
      </c>
      <c r="BX1000" s="161">
        <f>(((SUMIF($E$224:$E$427,$O1000,BX$224:BX$427)*(1+Benefits_Lower)))*'Discount Factors'!BX$11)-BX$968</f>
        <v>0</v>
      </c>
      <c r="BY1000" s="161">
        <f>(((SUMIF($E$224:$E$427,$O1000,BY$224:BY$427)*(1+Benefits_Lower)))*'Discount Factors'!BY$11)-BY$968</f>
        <v>0</v>
      </c>
      <c r="BZ1000" s="161">
        <f>(((SUMIF($E$224:$E$427,$O1000,BZ$224:BZ$427)*(1+Benefits_Lower)))*'Discount Factors'!BZ$11)-BZ$968</f>
        <v>0</v>
      </c>
      <c r="CA1000" s="161">
        <f>(((SUMIF($E$224:$E$427,$O1000,CA$224:CA$427)*(1+Benefits_Lower)))*'Discount Factors'!CA$11)-CA$968</f>
        <v>0</v>
      </c>
      <c r="CB1000" s="161">
        <f>(((SUMIF($E$224:$E$427,$O1000,CB$224:CB$427)*(1+Benefits_Lower)))*'Discount Factors'!CB$11)-CB$968</f>
        <v>0</v>
      </c>
      <c r="CC1000" s="161">
        <f>(((SUMIF($E$224:$E$427,$O1000,CC$224:CC$427)*(1+Benefits_Lower)))*'Discount Factors'!CC$11)-CC$968</f>
        <v>0</v>
      </c>
      <c r="CD1000" s="161">
        <f>(((SUMIF($E$224:$E$427,$O1000,CD$224:CD$427)*(1+Benefits_Lower)))*'Discount Factors'!CD$11)-CD$968</f>
        <v>0</v>
      </c>
      <c r="CE1000" s="161">
        <f>(((SUMIF($E$224:$E$427,$O1000,CE$224:CE$427)*(1+Benefits_Lower)))*'Discount Factors'!CE$11)-CE$968</f>
        <v>0</v>
      </c>
      <c r="CF1000" s="161">
        <f>(((SUMIF($E$224:$E$427,$O1000,CF$224:CF$427)*(1+Benefits_Lower)))*'Discount Factors'!CF$11)-CF$968</f>
        <v>0</v>
      </c>
      <c r="CG1000" s="161">
        <f>(((SUMIF($E$224:$E$427,$O1000,CG$224:CG$427)*(1+Benefits_Lower)))*'Discount Factors'!CG$11)-CG$968</f>
        <v>0</v>
      </c>
      <c r="CH1000" s="161">
        <f>(((SUMIF($E$224:$E$427,$O1000,CH$224:CH$427)*(1+Benefits_Lower)))*'Discount Factors'!CH$11)-CH$968</f>
        <v>0</v>
      </c>
      <c r="CI1000" s="161">
        <f>(((SUMIF($E$224:$E$427,$O1000,CI$224:CI$427)*(1+Benefits_Lower)))*'Discount Factors'!CI$11)-CI$968</f>
        <v>0</v>
      </c>
      <c r="CJ1000" s="161">
        <f>(((SUMIF($E$224:$E$427,$O1000,CJ$224:CJ$427)*(1+Benefits_Lower)))*'Discount Factors'!CJ$11)-CJ$968</f>
        <v>0</v>
      </c>
      <c r="CK1000" s="161">
        <f>(((SUMIF($E$224:$E$427,$O1000,CK$224:CK$427)*(1+Benefits_Lower)))*'Discount Factors'!CK$11)-CK$968</f>
        <v>0</v>
      </c>
      <c r="CL1000" s="161">
        <f>(((SUMIF($E$224:$E$427,$O1000,CL$224:CL$427)*(1+Benefits_Lower)))*'Discount Factors'!CL$11)-CL$968</f>
        <v>0</v>
      </c>
      <c r="CM1000" s="161">
        <f>(((SUMIF($E$224:$E$427,$O1000,CM$224:CM$427)*(1+Benefits_Lower)))*'Discount Factors'!CM$11)-CM$968</f>
        <v>0</v>
      </c>
      <c r="CN1000" s="161">
        <f>(((SUMIF($E$224:$E$427,$O1000,CN$224:CN$427)*(1+Benefits_Lower)))*'Discount Factors'!CN$11)-CN$968</f>
        <v>0</v>
      </c>
      <c r="CO1000" s="161">
        <f>(((SUMIF($E$224:$E$427,$O1000,CO$224:CO$427)*(1+Benefits_Lower)))*'Discount Factors'!CO$11)-CO$968</f>
        <v>0</v>
      </c>
      <c r="CP1000" s="161">
        <f>(((SUMIF($E$224:$E$427,$O1000,CP$224:CP$427)*(1+Benefits_Lower)))*'Discount Factors'!CP$11)-CP$968</f>
        <v>0</v>
      </c>
    </row>
    <row r="1001" spans="15:94" x14ac:dyDescent="0.3">
      <c r="P1001" s="161"/>
      <c r="Q1001" s="161"/>
      <c r="R1001" s="161"/>
      <c r="S1001" s="161"/>
      <c r="T1001" s="161"/>
      <c r="U1001" s="161"/>
      <c r="V1001" s="161"/>
      <c r="W1001" s="161"/>
      <c r="X1001" s="161"/>
      <c r="Y1001" s="161"/>
      <c r="Z1001" s="161"/>
      <c r="AA1001" s="161"/>
      <c r="AB1001" s="161"/>
      <c r="AC1001" s="161"/>
      <c r="AD1001" s="161"/>
      <c r="AE1001" s="161"/>
      <c r="AF1001" s="161"/>
      <c r="AG1001" s="161"/>
      <c r="AH1001" s="161"/>
      <c r="AI1001" s="161"/>
      <c r="AJ1001" s="161"/>
      <c r="AK1001" s="161"/>
      <c r="AL1001" s="161"/>
      <c r="AM1001" s="161"/>
      <c r="AN1001" s="161"/>
      <c r="AO1001" s="161"/>
      <c r="AP1001" s="161"/>
      <c r="AQ1001" s="161"/>
      <c r="AR1001" s="161"/>
      <c r="AS1001" s="161"/>
      <c r="AT1001" s="161"/>
      <c r="AU1001" s="161"/>
      <c r="AV1001" s="161"/>
      <c r="AW1001" s="161"/>
      <c r="AX1001" s="161"/>
      <c r="AY1001" s="161"/>
      <c r="AZ1001" s="161"/>
      <c r="BA1001" s="161"/>
      <c r="BB1001" s="161"/>
      <c r="BC1001" s="161"/>
      <c r="BD1001" s="161"/>
      <c r="BE1001" s="161"/>
      <c r="BF1001" s="161"/>
      <c r="BG1001" s="161"/>
      <c r="BH1001" s="161"/>
      <c r="BI1001" s="161"/>
      <c r="BJ1001" s="161"/>
      <c r="BK1001" s="161"/>
      <c r="BL1001" s="161"/>
      <c r="BM1001" s="161"/>
      <c r="BN1001" s="161"/>
      <c r="BO1001" s="161"/>
      <c r="BP1001" s="161"/>
      <c r="BQ1001" s="161"/>
      <c r="BR1001" s="161"/>
      <c r="BS1001" s="161"/>
      <c r="BT1001" s="161"/>
      <c r="BU1001" s="161"/>
      <c r="BV1001" s="161"/>
      <c r="BW1001" s="161"/>
      <c r="BX1001" s="161"/>
      <c r="BY1001" s="161"/>
      <c r="BZ1001" s="161"/>
      <c r="CA1001" s="161"/>
      <c r="CB1001" s="161"/>
      <c r="CC1001" s="161"/>
      <c r="CD1001" s="161"/>
      <c r="CE1001" s="161"/>
      <c r="CF1001" s="161"/>
      <c r="CG1001" s="161"/>
      <c r="CH1001" s="161"/>
      <c r="CI1001" s="161"/>
      <c r="CJ1001" s="161"/>
      <c r="CK1001" s="161"/>
      <c r="CL1001" s="161"/>
      <c r="CM1001" s="161"/>
      <c r="CN1001" s="161"/>
      <c r="CO1001" s="161"/>
      <c r="CP1001" s="161"/>
    </row>
    <row r="1002" spans="15:94" x14ac:dyDescent="0.3">
      <c r="P1002" s="161"/>
      <c r="Q1002" s="161"/>
      <c r="R1002" s="161"/>
      <c r="S1002" s="161"/>
      <c r="T1002" s="161"/>
      <c r="U1002" s="161"/>
      <c r="V1002" s="161"/>
      <c r="W1002" s="161"/>
      <c r="X1002" s="161"/>
      <c r="Y1002" s="161"/>
      <c r="Z1002" s="161"/>
      <c r="AA1002" s="161"/>
      <c r="AB1002" s="161"/>
      <c r="AC1002" s="161"/>
      <c r="AD1002" s="161"/>
      <c r="AE1002" s="161"/>
      <c r="AF1002" s="161"/>
      <c r="AG1002" s="161"/>
      <c r="AH1002" s="161"/>
      <c r="AI1002" s="161"/>
      <c r="AJ1002" s="161"/>
      <c r="AK1002" s="161"/>
      <c r="AL1002" s="161"/>
      <c r="AM1002" s="161"/>
      <c r="AN1002" s="161"/>
      <c r="AO1002" s="161"/>
      <c r="AP1002" s="161"/>
      <c r="AQ1002" s="161"/>
      <c r="AR1002" s="161"/>
      <c r="AS1002" s="161"/>
      <c r="AT1002" s="161"/>
      <c r="AU1002" s="161"/>
      <c r="AV1002" s="161"/>
      <c r="AW1002" s="161"/>
      <c r="AX1002" s="161"/>
      <c r="AY1002" s="161"/>
      <c r="AZ1002" s="161"/>
      <c r="BA1002" s="161"/>
      <c r="BB1002" s="161"/>
      <c r="BC1002" s="161"/>
      <c r="BD1002" s="161"/>
      <c r="BE1002" s="161"/>
      <c r="BF1002" s="161"/>
      <c r="BG1002" s="161"/>
      <c r="BH1002" s="161"/>
      <c r="BI1002" s="161"/>
      <c r="BJ1002" s="161"/>
      <c r="BK1002" s="161"/>
      <c r="BL1002" s="161"/>
      <c r="BM1002" s="161"/>
      <c r="BN1002" s="161"/>
      <c r="BO1002" s="161"/>
      <c r="BP1002" s="161"/>
      <c r="BQ1002" s="161"/>
      <c r="BR1002" s="161"/>
      <c r="BS1002" s="161"/>
      <c r="BT1002" s="161"/>
      <c r="BU1002" s="161"/>
      <c r="BV1002" s="161"/>
      <c r="BW1002" s="161"/>
      <c r="BX1002" s="161"/>
      <c r="BY1002" s="161"/>
      <c r="BZ1002" s="161"/>
      <c r="CA1002" s="161"/>
      <c r="CB1002" s="161"/>
      <c r="CC1002" s="161"/>
      <c r="CD1002" s="161"/>
      <c r="CE1002" s="161"/>
      <c r="CF1002" s="161"/>
      <c r="CG1002" s="161"/>
      <c r="CH1002" s="161"/>
      <c r="CI1002" s="161"/>
      <c r="CJ1002" s="161"/>
      <c r="CK1002" s="161"/>
      <c r="CL1002" s="161"/>
      <c r="CM1002" s="161"/>
      <c r="CN1002" s="161"/>
      <c r="CO1002" s="161"/>
      <c r="CP1002" s="161"/>
    </row>
    <row r="1003" spans="15:94" x14ac:dyDescent="0.3">
      <c r="P1003" s="161"/>
      <c r="Q1003" s="161"/>
      <c r="R1003" s="161"/>
      <c r="S1003" s="161"/>
      <c r="T1003" s="161"/>
      <c r="U1003" s="161"/>
      <c r="V1003" s="161"/>
      <c r="W1003" s="161"/>
      <c r="X1003" s="161"/>
      <c r="Y1003" s="161"/>
      <c r="Z1003" s="161"/>
      <c r="AA1003" s="161"/>
      <c r="AB1003" s="161"/>
      <c r="AC1003" s="161"/>
      <c r="AD1003" s="161"/>
      <c r="AE1003" s="161"/>
      <c r="AF1003" s="161"/>
      <c r="AG1003" s="161"/>
      <c r="AH1003" s="161"/>
      <c r="AI1003" s="161"/>
      <c r="AJ1003" s="161"/>
      <c r="AK1003" s="161"/>
      <c r="AL1003" s="161"/>
      <c r="AM1003" s="161"/>
      <c r="AN1003" s="161"/>
      <c r="AO1003" s="161"/>
      <c r="AP1003" s="161"/>
      <c r="AQ1003" s="161"/>
      <c r="AR1003" s="161"/>
      <c r="AS1003" s="161"/>
      <c r="AT1003" s="161"/>
      <c r="AU1003" s="161"/>
      <c r="AV1003" s="161"/>
      <c r="AW1003" s="161"/>
      <c r="AX1003" s="161"/>
      <c r="AY1003" s="161"/>
      <c r="AZ1003" s="161"/>
      <c r="BA1003" s="161"/>
      <c r="BB1003" s="161"/>
      <c r="BC1003" s="161"/>
      <c r="BD1003" s="161"/>
      <c r="BE1003" s="161"/>
      <c r="BF1003" s="161"/>
      <c r="BG1003" s="161"/>
      <c r="BH1003" s="161"/>
      <c r="BI1003" s="161"/>
      <c r="BJ1003" s="161"/>
      <c r="BK1003" s="161"/>
      <c r="BL1003" s="161"/>
      <c r="BM1003" s="161"/>
      <c r="BN1003" s="161"/>
      <c r="BO1003" s="161"/>
      <c r="BP1003" s="161"/>
      <c r="BQ1003" s="161"/>
      <c r="BR1003" s="161"/>
      <c r="BS1003" s="161"/>
      <c r="BT1003" s="161"/>
      <c r="BU1003" s="161"/>
      <c r="BV1003" s="161"/>
      <c r="BW1003" s="161"/>
      <c r="BX1003" s="161"/>
      <c r="BY1003" s="161"/>
      <c r="BZ1003" s="161"/>
      <c r="CA1003" s="161"/>
      <c r="CB1003" s="161"/>
      <c r="CC1003" s="161"/>
      <c r="CD1003" s="161"/>
      <c r="CE1003" s="161"/>
      <c r="CF1003" s="161"/>
      <c r="CG1003" s="161"/>
      <c r="CH1003" s="161"/>
      <c r="CI1003" s="161"/>
      <c r="CJ1003" s="161"/>
      <c r="CK1003" s="161"/>
      <c r="CL1003" s="161"/>
      <c r="CM1003" s="161"/>
      <c r="CN1003" s="161"/>
      <c r="CO1003" s="161"/>
      <c r="CP1003" s="161"/>
    </row>
    <row r="1004" spans="15:94" x14ac:dyDescent="0.3">
      <c r="O1004" s="2" t="str">
        <f>Lists!$B$13</f>
        <v>Option 9</v>
      </c>
      <c r="P1004" s="161">
        <f>(((SUMIF($E$224:$E$427,$O1004,P$224:P$427)*(1+Benefits_Lower)))*'Discount Factors'!P$11)-P$968</f>
        <v>0</v>
      </c>
      <c r="Q1004" s="161">
        <f>(((SUMIF($E$224:$E$427,$O1004,Q$224:Q$427)*(1+Benefits_Lower)))*'Discount Factors'!Q$11)-Q$968</f>
        <v>0</v>
      </c>
      <c r="R1004" s="161">
        <f>(((SUMIF($E$224:$E$427,$O1004,R$224:R$427)*(1+Benefits_Lower)))*'Discount Factors'!R$11)-R$968</f>
        <v>0</v>
      </c>
      <c r="S1004" s="161">
        <f>(((SUMIF($E$224:$E$427,$O1004,S$224:S$427)*(1+Benefits_Lower)))*'Discount Factors'!S$11)-S$968</f>
        <v>0</v>
      </c>
      <c r="T1004" s="161">
        <f>(((SUMIF($E$224:$E$427,$O1004,T$224:T$427)*(1+Benefits_Lower)))*'Discount Factors'!T$11)-T$968</f>
        <v>0</v>
      </c>
      <c r="U1004" s="161">
        <f>(((SUMIF($E$224:$E$427,$O1004,U$224:U$427)*(1+Benefits_Lower)))*'Discount Factors'!U$11)-U$968</f>
        <v>0</v>
      </c>
      <c r="V1004" s="161">
        <f>(((SUMIF($E$224:$E$427,$O1004,V$224:V$427)*(1+Benefits_Lower)))*'Discount Factors'!V$11)-V$968</f>
        <v>0</v>
      </c>
      <c r="W1004" s="161">
        <f>(((SUMIF($E$224:$E$427,$O1004,W$224:W$427)*(1+Benefits_Lower)))*'Discount Factors'!W$11)-W$968</f>
        <v>0</v>
      </c>
      <c r="X1004" s="161">
        <f>(((SUMIF($E$224:$E$427,$O1004,X$224:X$427)*(1+Benefits_Lower)))*'Discount Factors'!X$11)-X$968</f>
        <v>0</v>
      </c>
      <c r="Y1004" s="161">
        <f>(((SUMIF($E$224:$E$427,$O1004,Y$224:Y$427)*(1+Benefits_Lower)))*'Discount Factors'!Y$11)-Y$968</f>
        <v>0</v>
      </c>
      <c r="Z1004" s="161">
        <f>(((SUMIF($E$224:$E$427,$O1004,Z$224:Z$427)*(1+Benefits_Lower)))*'Discount Factors'!Z$11)-Z$968</f>
        <v>0</v>
      </c>
      <c r="AA1004" s="161">
        <f>(((SUMIF($E$224:$E$427,$O1004,AA$224:AA$427)*(1+Benefits_Lower)))*'Discount Factors'!AA$11)-AA$968</f>
        <v>0</v>
      </c>
      <c r="AB1004" s="161">
        <f>(((SUMIF($E$224:$E$427,$O1004,AB$224:AB$427)*(1+Benefits_Lower)))*'Discount Factors'!AB$11)-AB$968</f>
        <v>0</v>
      </c>
      <c r="AC1004" s="161">
        <f>(((SUMIF($E$224:$E$427,$O1004,AC$224:AC$427)*(1+Benefits_Lower)))*'Discount Factors'!AC$11)-AC$968</f>
        <v>0</v>
      </c>
      <c r="AD1004" s="161">
        <f>(((SUMIF($E$224:$E$427,$O1004,AD$224:AD$427)*(1+Benefits_Lower)))*'Discount Factors'!AD$11)-AD$968</f>
        <v>0</v>
      </c>
      <c r="AE1004" s="161">
        <f>(((SUMIF($E$224:$E$427,$O1004,AE$224:AE$427)*(1+Benefits_Lower)))*'Discount Factors'!AE$11)-AE$968</f>
        <v>0</v>
      </c>
      <c r="AF1004" s="161">
        <f>(((SUMIF($E$224:$E$427,$O1004,AF$224:AF$427)*(1+Benefits_Lower)))*'Discount Factors'!AF$11)-AF$968</f>
        <v>0</v>
      </c>
      <c r="AG1004" s="161">
        <f>(((SUMIF($E$224:$E$427,$O1004,AG$224:AG$427)*(1+Benefits_Lower)))*'Discount Factors'!AG$11)-AG$968</f>
        <v>0</v>
      </c>
      <c r="AH1004" s="161">
        <f>(((SUMIF($E$224:$E$427,$O1004,AH$224:AH$427)*(1+Benefits_Lower)))*'Discount Factors'!AH$11)-AH$968</f>
        <v>0</v>
      </c>
      <c r="AI1004" s="161">
        <f>(((SUMIF($E$224:$E$427,$O1004,AI$224:AI$427)*(1+Benefits_Lower)))*'Discount Factors'!AI$11)-AI$968</f>
        <v>0</v>
      </c>
      <c r="AJ1004" s="161">
        <f>(((SUMIF($E$224:$E$427,$O1004,AJ$224:AJ$427)*(1+Benefits_Lower)))*'Discount Factors'!AJ$11)-AJ$968</f>
        <v>0</v>
      </c>
      <c r="AK1004" s="161">
        <f>(((SUMIF($E$224:$E$427,$O1004,AK$224:AK$427)*(1+Benefits_Lower)))*'Discount Factors'!AK$11)-AK$968</f>
        <v>0</v>
      </c>
      <c r="AL1004" s="161">
        <f>(((SUMIF($E$224:$E$427,$O1004,AL$224:AL$427)*(1+Benefits_Lower)))*'Discount Factors'!AL$11)-AL$968</f>
        <v>0</v>
      </c>
      <c r="AM1004" s="161">
        <f>(((SUMIF($E$224:$E$427,$O1004,AM$224:AM$427)*(1+Benefits_Lower)))*'Discount Factors'!AM$11)-AM$968</f>
        <v>0</v>
      </c>
      <c r="AN1004" s="161">
        <f>(((SUMIF($E$224:$E$427,$O1004,AN$224:AN$427)*(1+Benefits_Lower)))*'Discount Factors'!AN$11)-AN$968</f>
        <v>0</v>
      </c>
      <c r="AO1004" s="161">
        <f>(((SUMIF($E$224:$E$427,$O1004,AO$224:AO$427)*(1+Benefits_Lower)))*'Discount Factors'!AO$11)-AO$968</f>
        <v>0</v>
      </c>
      <c r="AP1004" s="161">
        <f>(((SUMIF($E$224:$E$427,$O1004,AP$224:AP$427)*(1+Benefits_Lower)))*'Discount Factors'!AP$11)-AP$968</f>
        <v>0</v>
      </c>
      <c r="AQ1004" s="161">
        <f>(((SUMIF($E$224:$E$427,$O1004,AQ$224:AQ$427)*(1+Benefits_Lower)))*'Discount Factors'!AQ$11)-AQ$968</f>
        <v>0</v>
      </c>
      <c r="AR1004" s="161">
        <f>(((SUMIF($E$224:$E$427,$O1004,AR$224:AR$427)*(1+Benefits_Lower)))*'Discount Factors'!AR$11)-AR$968</f>
        <v>0</v>
      </c>
      <c r="AS1004" s="161">
        <f>(((SUMIF($E$224:$E$427,$O1004,AS$224:AS$427)*(1+Benefits_Lower)))*'Discount Factors'!AS$11)-AS$968</f>
        <v>0</v>
      </c>
      <c r="AT1004" s="161">
        <f>(((SUMIF($E$224:$E$427,$O1004,AT$224:AT$427)*(1+Benefits_Lower)))*'Discount Factors'!AT$11)-AT$968</f>
        <v>0</v>
      </c>
      <c r="AU1004" s="161">
        <f>(((SUMIF($E$224:$E$427,$O1004,AU$224:AU$427)*(1+Benefits_Lower)))*'Discount Factors'!AU$11)-AU$968</f>
        <v>0</v>
      </c>
      <c r="AV1004" s="161">
        <f>(((SUMIF($E$224:$E$427,$O1004,AV$224:AV$427)*(1+Benefits_Lower)))*'Discount Factors'!AV$11)-AV$968</f>
        <v>0</v>
      </c>
      <c r="AW1004" s="161">
        <f>(((SUMIF($E$224:$E$427,$O1004,AW$224:AW$427)*(1+Benefits_Lower)))*'Discount Factors'!AW$11)-AW$968</f>
        <v>0</v>
      </c>
      <c r="AX1004" s="161">
        <f>(((SUMIF($E$224:$E$427,$O1004,AX$224:AX$427)*(1+Benefits_Lower)))*'Discount Factors'!AX$11)-AX$968</f>
        <v>0</v>
      </c>
      <c r="AY1004" s="161">
        <f>(((SUMIF($E$224:$E$427,$O1004,AY$224:AY$427)*(1+Benefits_Lower)))*'Discount Factors'!AY$11)-AY$968</f>
        <v>0</v>
      </c>
      <c r="AZ1004" s="161">
        <f>(((SUMIF($E$224:$E$427,$O1004,AZ$224:AZ$427)*(1+Benefits_Lower)))*'Discount Factors'!AZ$11)-AZ$968</f>
        <v>0</v>
      </c>
      <c r="BA1004" s="161">
        <f>(((SUMIF($E$224:$E$427,$O1004,BA$224:BA$427)*(1+Benefits_Lower)))*'Discount Factors'!BA$11)-BA$968</f>
        <v>0</v>
      </c>
      <c r="BB1004" s="161">
        <f>(((SUMIF($E$224:$E$427,$O1004,BB$224:BB$427)*(1+Benefits_Lower)))*'Discount Factors'!BB$11)-BB$968</f>
        <v>0</v>
      </c>
      <c r="BC1004" s="161">
        <f>(((SUMIF($E$224:$E$427,$O1004,BC$224:BC$427)*(1+Benefits_Lower)))*'Discount Factors'!BC$11)-BC$968</f>
        <v>0</v>
      </c>
      <c r="BD1004" s="161">
        <f>(((SUMIF($E$224:$E$427,$O1004,BD$224:BD$427)*(1+Benefits_Lower)))*'Discount Factors'!BD$11)-BD$968</f>
        <v>0</v>
      </c>
      <c r="BE1004" s="161">
        <f>(((SUMIF($E$224:$E$427,$O1004,BE$224:BE$427)*(1+Benefits_Lower)))*'Discount Factors'!BE$11)-BE$968</f>
        <v>0</v>
      </c>
      <c r="BF1004" s="161">
        <f>(((SUMIF($E$224:$E$427,$O1004,BF$224:BF$427)*(1+Benefits_Lower)))*'Discount Factors'!BF$11)-BF$968</f>
        <v>0</v>
      </c>
      <c r="BG1004" s="161">
        <f>(((SUMIF($E$224:$E$427,$O1004,BG$224:BG$427)*(1+Benefits_Lower)))*'Discount Factors'!BG$11)-BG$968</f>
        <v>0</v>
      </c>
      <c r="BH1004" s="161">
        <f>(((SUMIF($E$224:$E$427,$O1004,BH$224:BH$427)*(1+Benefits_Lower)))*'Discount Factors'!BH$11)-BH$968</f>
        <v>0</v>
      </c>
      <c r="BI1004" s="161">
        <f>(((SUMIF($E$224:$E$427,$O1004,BI$224:BI$427)*(1+Benefits_Lower)))*'Discount Factors'!BI$11)-BI$968</f>
        <v>0</v>
      </c>
      <c r="BJ1004" s="161">
        <f>(((SUMIF($E$224:$E$427,$O1004,BJ$224:BJ$427)*(1+Benefits_Lower)))*'Discount Factors'!BJ$11)-BJ$968</f>
        <v>0</v>
      </c>
      <c r="BK1004" s="161">
        <f>(((SUMIF($E$224:$E$427,$O1004,BK$224:BK$427)*(1+Benefits_Lower)))*'Discount Factors'!BK$11)-BK$968</f>
        <v>0</v>
      </c>
      <c r="BL1004" s="161">
        <f>(((SUMIF($E$224:$E$427,$O1004,BL$224:BL$427)*(1+Benefits_Lower)))*'Discount Factors'!BL$11)-BL$968</f>
        <v>0</v>
      </c>
      <c r="BM1004" s="161">
        <f>(((SUMIF($E$224:$E$427,$O1004,BM$224:BM$427)*(1+Benefits_Lower)))*'Discount Factors'!BM$11)-BM$968</f>
        <v>0</v>
      </c>
      <c r="BN1004" s="161">
        <f>(((SUMIF($E$224:$E$427,$O1004,BN$224:BN$427)*(1+Benefits_Lower)))*'Discount Factors'!BN$11)-BN$968</f>
        <v>0</v>
      </c>
      <c r="BO1004" s="161">
        <f>(((SUMIF($E$224:$E$427,$O1004,BO$224:BO$427)*(1+Benefits_Lower)))*'Discount Factors'!BO$11)-BO$968</f>
        <v>0</v>
      </c>
      <c r="BP1004" s="161">
        <f>(((SUMIF($E$224:$E$427,$O1004,BP$224:BP$427)*(1+Benefits_Lower)))*'Discount Factors'!BP$11)-BP$968</f>
        <v>0</v>
      </c>
      <c r="BQ1004" s="161">
        <f>(((SUMIF($E$224:$E$427,$O1004,BQ$224:BQ$427)*(1+Benefits_Lower)))*'Discount Factors'!BQ$11)-BQ$968</f>
        <v>0</v>
      </c>
      <c r="BR1004" s="161">
        <f>(((SUMIF($E$224:$E$427,$O1004,BR$224:BR$427)*(1+Benefits_Lower)))*'Discount Factors'!BR$11)-BR$968</f>
        <v>0</v>
      </c>
      <c r="BS1004" s="161">
        <f>(((SUMIF($E$224:$E$427,$O1004,BS$224:BS$427)*(1+Benefits_Lower)))*'Discount Factors'!BS$11)-BS$968</f>
        <v>0</v>
      </c>
      <c r="BT1004" s="161">
        <f>(((SUMIF($E$224:$E$427,$O1004,BT$224:BT$427)*(1+Benefits_Lower)))*'Discount Factors'!BT$11)-BT$968</f>
        <v>0</v>
      </c>
      <c r="BU1004" s="161">
        <f>(((SUMIF($E$224:$E$427,$O1004,BU$224:BU$427)*(1+Benefits_Lower)))*'Discount Factors'!BU$11)-BU$968</f>
        <v>0</v>
      </c>
      <c r="BV1004" s="161">
        <f>(((SUMIF($E$224:$E$427,$O1004,BV$224:BV$427)*(1+Benefits_Lower)))*'Discount Factors'!BV$11)-BV$968</f>
        <v>0</v>
      </c>
      <c r="BW1004" s="161">
        <f>(((SUMIF($E$224:$E$427,$O1004,BW$224:BW$427)*(1+Benefits_Lower)))*'Discount Factors'!BW$11)-BW$968</f>
        <v>0</v>
      </c>
      <c r="BX1004" s="161">
        <f>(((SUMIF($E$224:$E$427,$O1004,BX$224:BX$427)*(1+Benefits_Lower)))*'Discount Factors'!BX$11)-BX$968</f>
        <v>0</v>
      </c>
      <c r="BY1004" s="161">
        <f>(((SUMIF($E$224:$E$427,$O1004,BY$224:BY$427)*(1+Benefits_Lower)))*'Discount Factors'!BY$11)-BY$968</f>
        <v>0</v>
      </c>
      <c r="BZ1004" s="161">
        <f>(((SUMIF($E$224:$E$427,$O1004,BZ$224:BZ$427)*(1+Benefits_Lower)))*'Discount Factors'!BZ$11)-BZ$968</f>
        <v>0</v>
      </c>
      <c r="CA1004" s="161">
        <f>(((SUMIF($E$224:$E$427,$O1004,CA$224:CA$427)*(1+Benefits_Lower)))*'Discount Factors'!CA$11)-CA$968</f>
        <v>0</v>
      </c>
      <c r="CB1004" s="161">
        <f>(((SUMIF($E$224:$E$427,$O1004,CB$224:CB$427)*(1+Benefits_Lower)))*'Discount Factors'!CB$11)-CB$968</f>
        <v>0</v>
      </c>
      <c r="CC1004" s="161">
        <f>(((SUMIF($E$224:$E$427,$O1004,CC$224:CC$427)*(1+Benefits_Lower)))*'Discount Factors'!CC$11)-CC$968</f>
        <v>0</v>
      </c>
      <c r="CD1004" s="161">
        <f>(((SUMIF($E$224:$E$427,$O1004,CD$224:CD$427)*(1+Benefits_Lower)))*'Discount Factors'!CD$11)-CD$968</f>
        <v>0</v>
      </c>
      <c r="CE1004" s="161">
        <f>(((SUMIF($E$224:$E$427,$O1004,CE$224:CE$427)*(1+Benefits_Lower)))*'Discount Factors'!CE$11)-CE$968</f>
        <v>0</v>
      </c>
      <c r="CF1004" s="161">
        <f>(((SUMIF($E$224:$E$427,$O1004,CF$224:CF$427)*(1+Benefits_Lower)))*'Discount Factors'!CF$11)-CF$968</f>
        <v>0</v>
      </c>
      <c r="CG1004" s="161">
        <f>(((SUMIF($E$224:$E$427,$O1004,CG$224:CG$427)*(1+Benefits_Lower)))*'Discount Factors'!CG$11)-CG$968</f>
        <v>0</v>
      </c>
      <c r="CH1004" s="161">
        <f>(((SUMIF($E$224:$E$427,$O1004,CH$224:CH$427)*(1+Benefits_Lower)))*'Discount Factors'!CH$11)-CH$968</f>
        <v>0</v>
      </c>
      <c r="CI1004" s="161">
        <f>(((SUMIF($E$224:$E$427,$O1004,CI$224:CI$427)*(1+Benefits_Lower)))*'Discount Factors'!CI$11)-CI$968</f>
        <v>0</v>
      </c>
      <c r="CJ1004" s="161">
        <f>(((SUMIF($E$224:$E$427,$O1004,CJ$224:CJ$427)*(1+Benefits_Lower)))*'Discount Factors'!CJ$11)-CJ$968</f>
        <v>0</v>
      </c>
      <c r="CK1004" s="161">
        <f>(((SUMIF($E$224:$E$427,$O1004,CK$224:CK$427)*(1+Benefits_Lower)))*'Discount Factors'!CK$11)-CK$968</f>
        <v>0</v>
      </c>
      <c r="CL1004" s="161">
        <f>(((SUMIF($E$224:$E$427,$O1004,CL$224:CL$427)*(1+Benefits_Lower)))*'Discount Factors'!CL$11)-CL$968</f>
        <v>0</v>
      </c>
      <c r="CM1004" s="161">
        <f>(((SUMIF($E$224:$E$427,$O1004,CM$224:CM$427)*(1+Benefits_Lower)))*'Discount Factors'!CM$11)-CM$968</f>
        <v>0</v>
      </c>
      <c r="CN1004" s="161">
        <f>(((SUMIF($E$224:$E$427,$O1004,CN$224:CN$427)*(1+Benefits_Lower)))*'Discount Factors'!CN$11)-CN$968</f>
        <v>0</v>
      </c>
      <c r="CO1004" s="161">
        <f>(((SUMIF($E$224:$E$427,$O1004,CO$224:CO$427)*(1+Benefits_Lower)))*'Discount Factors'!CO$11)-CO$968</f>
        <v>0</v>
      </c>
      <c r="CP1004" s="161">
        <f>(((SUMIF($E$224:$E$427,$O1004,CP$224:CP$427)*(1+Benefits_Lower)))*'Discount Factors'!CP$11)-CP$968</f>
        <v>0</v>
      </c>
    </row>
    <row r="1005" spans="15:94" x14ac:dyDescent="0.3">
      <c r="P1005" s="161"/>
      <c r="Q1005" s="161"/>
      <c r="R1005" s="161"/>
      <c r="S1005" s="161"/>
      <c r="T1005" s="161"/>
      <c r="U1005" s="161"/>
      <c r="V1005" s="161"/>
      <c r="W1005" s="161"/>
      <c r="X1005" s="161"/>
      <c r="Y1005" s="161"/>
      <c r="Z1005" s="161"/>
      <c r="AA1005" s="161"/>
      <c r="AB1005" s="161"/>
      <c r="AC1005" s="161"/>
      <c r="AD1005" s="161"/>
      <c r="AE1005" s="161"/>
      <c r="AF1005" s="161"/>
      <c r="AG1005" s="161"/>
      <c r="AH1005" s="161"/>
      <c r="AI1005" s="161"/>
      <c r="AJ1005" s="161"/>
      <c r="AK1005" s="161"/>
      <c r="AL1005" s="161"/>
      <c r="AM1005" s="161"/>
      <c r="AN1005" s="161"/>
      <c r="AO1005" s="161"/>
      <c r="AP1005" s="161"/>
      <c r="AQ1005" s="161"/>
      <c r="AR1005" s="161"/>
      <c r="AS1005" s="161"/>
      <c r="AT1005" s="161"/>
      <c r="AU1005" s="161"/>
      <c r="AV1005" s="161"/>
      <c r="AW1005" s="161"/>
      <c r="AX1005" s="161"/>
      <c r="AY1005" s="161"/>
      <c r="AZ1005" s="161"/>
      <c r="BA1005" s="161"/>
      <c r="BB1005" s="161"/>
      <c r="BC1005" s="161"/>
      <c r="BD1005" s="161"/>
      <c r="BE1005" s="161"/>
      <c r="BF1005" s="161"/>
      <c r="BG1005" s="161"/>
      <c r="BH1005" s="161"/>
      <c r="BI1005" s="161"/>
      <c r="BJ1005" s="161"/>
      <c r="BK1005" s="161"/>
      <c r="BL1005" s="161"/>
      <c r="BM1005" s="161"/>
      <c r="BN1005" s="161"/>
      <c r="BO1005" s="161"/>
      <c r="BP1005" s="161"/>
      <c r="BQ1005" s="161"/>
      <c r="BR1005" s="161"/>
      <c r="BS1005" s="161"/>
      <c r="BT1005" s="161"/>
      <c r="BU1005" s="161"/>
      <c r="BV1005" s="161"/>
      <c r="BW1005" s="161"/>
      <c r="BX1005" s="161"/>
      <c r="BY1005" s="161"/>
      <c r="BZ1005" s="161"/>
      <c r="CA1005" s="161"/>
      <c r="CB1005" s="161"/>
      <c r="CC1005" s="161"/>
      <c r="CD1005" s="161"/>
      <c r="CE1005" s="161"/>
      <c r="CF1005" s="161"/>
      <c r="CG1005" s="161"/>
      <c r="CH1005" s="161"/>
      <c r="CI1005" s="161"/>
      <c r="CJ1005" s="161"/>
      <c r="CK1005" s="161"/>
      <c r="CL1005" s="161"/>
      <c r="CM1005" s="161"/>
      <c r="CN1005" s="161"/>
      <c r="CO1005" s="161"/>
      <c r="CP1005" s="161"/>
    </row>
    <row r="1006" spans="15:94" x14ac:dyDescent="0.3">
      <c r="P1006" s="161"/>
      <c r="Q1006" s="161"/>
      <c r="R1006" s="161"/>
      <c r="S1006" s="161"/>
      <c r="T1006" s="161"/>
      <c r="U1006" s="161"/>
      <c r="V1006" s="161"/>
      <c r="W1006" s="161"/>
      <c r="X1006" s="161"/>
      <c r="Y1006" s="161"/>
      <c r="Z1006" s="161"/>
      <c r="AA1006" s="161"/>
      <c r="AB1006" s="161"/>
      <c r="AC1006" s="161"/>
      <c r="AD1006" s="161"/>
      <c r="AE1006" s="161"/>
      <c r="AF1006" s="161"/>
      <c r="AG1006" s="161"/>
      <c r="AH1006" s="161"/>
      <c r="AI1006" s="161"/>
      <c r="AJ1006" s="161"/>
      <c r="AK1006" s="161"/>
      <c r="AL1006" s="161"/>
      <c r="AM1006" s="161"/>
      <c r="AN1006" s="161"/>
      <c r="AO1006" s="161"/>
      <c r="AP1006" s="161"/>
      <c r="AQ1006" s="161"/>
      <c r="AR1006" s="161"/>
      <c r="AS1006" s="161"/>
      <c r="AT1006" s="161"/>
      <c r="AU1006" s="161"/>
      <c r="AV1006" s="161"/>
      <c r="AW1006" s="161"/>
      <c r="AX1006" s="161"/>
      <c r="AY1006" s="161"/>
      <c r="AZ1006" s="161"/>
      <c r="BA1006" s="161"/>
      <c r="BB1006" s="161"/>
      <c r="BC1006" s="161"/>
      <c r="BD1006" s="161"/>
      <c r="BE1006" s="161"/>
      <c r="BF1006" s="161"/>
      <c r="BG1006" s="161"/>
      <c r="BH1006" s="161"/>
      <c r="BI1006" s="161"/>
      <c r="BJ1006" s="161"/>
      <c r="BK1006" s="161"/>
      <c r="BL1006" s="161"/>
      <c r="BM1006" s="161"/>
      <c r="BN1006" s="161"/>
      <c r="BO1006" s="161"/>
      <c r="BP1006" s="161"/>
      <c r="BQ1006" s="161"/>
      <c r="BR1006" s="161"/>
      <c r="BS1006" s="161"/>
      <c r="BT1006" s="161"/>
      <c r="BU1006" s="161"/>
      <c r="BV1006" s="161"/>
      <c r="BW1006" s="161"/>
      <c r="BX1006" s="161"/>
      <c r="BY1006" s="161"/>
      <c r="BZ1006" s="161"/>
      <c r="CA1006" s="161"/>
      <c r="CB1006" s="161"/>
      <c r="CC1006" s="161"/>
      <c r="CD1006" s="161"/>
      <c r="CE1006" s="161"/>
      <c r="CF1006" s="161"/>
      <c r="CG1006" s="161"/>
      <c r="CH1006" s="161"/>
      <c r="CI1006" s="161"/>
      <c r="CJ1006" s="161"/>
      <c r="CK1006" s="161"/>
      <c r="CL1006" s="161"/>
      <c r="CM1006" s="161"/>
      <c r="CN1006" s="161"/>
      <c r="CO1006" s="161"/>
      <c r="CP1006" s="161"/>
    </row>
    <row r="1007" spans="15:94" x14ac:dyDescent="0.3">
      <c r="P1007" s="161"/>
      <c r="Q1007" s="161"/>
      <c r="R1007" s="161"/>
      <c r="S1007" s="161"/>
      <c r="T1007" s="161"/>
      <c r="U1007" s="161"/>
      <c r="V1007" s="161"/>
      <c r="W1007" s="161"/>
      <c r="X1007" s="161"/>
      <c r="Y1007" s="161"/>
      <c r="Z1007" s="161"/>
      <c r="AA1007" s="161"/>
      <c r="AB1007" s="161"/>
      <c r="AC1007" s="161"/>
      <c r="AD1007" s="161"/>
      <c r="AE1007" s="161"/>
      <c r="AF1007" s="161"/>
      <c r="AG1007" s="161"/>
      <c r="AH1007" s="161"/>
      <c r="AI1007" s="161"/>
      <c r="AJ1007" s="161"/>
      <c r="AK1007" s="161"/>
      <c r="AL1007" s="161"/>
      <c r="AM1007" s="161"/>
      <c r="AN1007" s="161"/>
      <c r="AO1007" s="161"/>
      <c r="AP1007" s="161"/>
      <c r="AQ1007" s="161"/>
      <c r="AR1007" s="161"/>
      <c r="AS1007" s="161"/>
      <c r="AT1007" s="161"/>
      <c r="AU1007" s="161"/>
      <c r="AV1007" s="161"/>
      <c r="AW1007" s="161"/>
      <c r="AX1007" s="161"/>
      <c r="AY1007" s="161"/>
      <c r="AZ1007" s="161"/>
      <c r="BA1007" s="161"/>
      <c r="BB1007" s="161"/>
      <c r="BC1007" s="161"/>
      <c r="BD1007" s="161"/>
      <c r="BE1007" s="161"/>
      <c r="BF1007" s="161"/>
      <c r="BG1007" s="161"/>
      <c r="BH1007" s="161"/>
      <c r="BI1007" s="161"/>
      <c r="BJ1007" s="161"/>
      <c r="BK1007" s="161"/>
      <c r="BL1007" s="161"/>
      <c r="BM1007" s="161"/>
      <c r="BN1007" s="161"/>
      <c r="BO1007" s="161"/>
      <c r="BP1007" s="161"/>
      <c r="BQ1007" s="161"/>
      <c r="BR1007" s="161"/>
      <c r="BS1007" s="161"/>
      <c r="BT1007" s="161"/>
      <c r="BU1007" s="161"/>
      <c r="BV1007" s="161"/>
      <c r="BW1007" s="161"/>
      <c r="BX1007" s="161"/>
      <c r="BY1007" s="161"/>
      <c r="BZ1007" s="161"/>
      <c r="CA1007" s="161"/>
      <c r="CB1007" s="161"/>
      <c r="CC1007" s="161"/>
      <c r="CD1007" s="161"/>
      <c r="CE1007" s="161"/>
      <c r="CF1007" s="161"/>
      <c r="CG1007" s="161"/>
      <c r="CH1007" s="161"/>
      <c r="CI1007" s="161"/>
      <c r="CJ1007" s="161"/>
      <c r="CK1007" s="161"/>
      <c r="CL1007" s="161"/>
      <c r="CM1007" s="161"/>
      <c r="CN1007" s="161"/>
      <c r="CO1007" s="161"/>
      <c r="CP1007" s="161"/>
    </row>
    <row r="1008" spans="15:94" x14ac:dyDescent="0.3">
      <c r="O1008" s="2" t="str">
        <f>Lists!$B$14</f>
        <v>Option 10</v>
      </c>
      <c r="P1008" s="161">
        <f>(((SUMIF($E$224:$E$427,$O1008,P$224:P$427)*(1+Benefits_Lower)))*'Discount Factors'!P$11)-P$968</f>
        <v>0</v>
      </c>
      <c r="Q1008" s="161">
        <f>(((SUMIF($E$224:$E$427,$O1008,Q$224:Q$427)*(1+Benefits_Lower)))*'Discount Factors'!Q$11)-Q$968</f>
        <v>0</v>
      </c>
      <c r="R1008" s="161">
        <f>(((SUMIF($E$224:$E$427,$O1008,R$224:R$427)*(1+Benefits_Lower)))*'Discount Factors'!R$11)-R$968</f>
        <v>0</v>
      </c>
      <c r="S1008" s="161">
        <f>(((SUMIF($E$224:$E$427,$O1008,S$224:S$427)*(1+Benefits_Lower)))*'Discount Factors'!S$11)-S$968</f>
        <v>0</v>
      </c>
      <c r="T1008" s="161">
        <f>(((SUMIF($E$224:$E$427,$O1008,T$224:T$427)*(1+Benefits_Lower)))*'Discount Factors'!T$11)-T$968</f>
        <v>0</v>
      </c>
      <c r="U1008" s="161">
        <f>(((SUMIF($E$224:$E$427,$O1008,U$224:U$427)*(1+Benefits_Lower)))*'Discount Factors'!U$11)-U$968</f>
        <v>0</v>
      </c>
      <c r="V1008" s="161">
        <f>(((SUMIF($E$224:$E$427,$O1008,V$224:V$427)*(1+Benefits_Lower)))*'Discount Factors'!V$11)-V$968</f>
        <v>0</v>
      </c>
      <c r="W1008" s="161">
        <f>(((SUMIF($E$224:$E$427,$O1008,W$224:W$427)*(1+Benefits_Lower)))*'Discount Factors'!W$11)-W$968</f>
        <v>0</v>
      </c>
      <c r="X1008" s="161">
        <f>(((SUMIF($E$224:$E$427,$O1008,X$224:X$427)*(1+Benefits_Lower)))*'Discount Factors'!X$11)-X$968</f>
        <v>0</v>
      </c>
      <c r="Y1008" s="161">
        <f>(((SUMIF($E$224:$E$427,$O1008,Y$224:Y$427)*(1+Benefits_Lower)))*'Discount Factors'!Y$11)-Y$968</f>
        <v>0</v>
      </c>
      <c r="Z1008" s="161">
        <f>(((SUMIF($E$224:$E$427,$O1008,Z$224:Z$427)*(1+Benefits_Lower)))*'Discount Factors'!Z$11)-Z$968</f>
        <v>0</v>
      </c>
      <c r="AA1008" s="161">
        <f>(((SUMIF($E$224:$E$427,$O1008,AA$224:AA$427)*(1+Benefits_Lower)))*'Discount Factors'!AA$11)-AA$968</f>
        <v>0</v>
      </c>
      <c r="AB1008" s="161">
        <f>(((SUMIF($E$224:$E$427,$O1008,AB$224:AB$427)*(1+Benefits_Lower)))*'Discount Factors'!AB$11)-AB$968</f>
        <v>0</v>
      </c>
      <c r="AC1008" s="161">
        <f>(((SUMIF($E$224:$E$427,$O1008,AC$224:AC$427)*(1+Benefits_Lower)))*'Discount Factors'!AC$11)-AC$968</f>
        <v>0</v>
      </c>
      <c r="AD1008" s="161">
        <f>(((SUMIF($E$224:$E$427,$O1008,AD$224:AD$427)*(1+Benefits_Lower)))*'Discount Factors'!AD$11)-AD$968</f>
        <v>0</v>
      </c>
      <c r="AE1008" s="161">
        <f>(((SUMIF($E$224:$E$427,$O1008,AE$224:AE$427)*(1+Benefits_Lower)))*'Discount Factors'!AE$11)-AE$968</f>
        <v>0</v>
      </c>
      <c r="AF1008" s="161">
        <f>(((SUMIF($E$224:$E$427,$O1008,AF$224:AF$427)*(1+Benefits_Lower)))*'Discount Factors'!AF$11)-AF$968</f>
        <v>0</v>
      </c>
      <c r="AG1008" s="161">
        <f>(((SUMIF($E$224:$E$427,$O1008,AG$224:AG$427)*(1+Benefits_Lower)))*'Discount Factors'!AG$11)-AG$968</f>
        <v>0</v>
      </c>
      <c r="AH1008" s="161">
        <f>(((SUMIF($E$224:$E$427,$O1008,AH$224:AH$427)*(1+Benefits_Lower)))*'Discount Factors'!AH$11)-AH$968</f>
        <v>0</v>
      </c>
      <c r="AI1008" s="161">
        <f>(((SUMIF($E$224:$E$427,$O1008,AI$224:AI$427)*(1+Benefits_Lower)))*'Discount Factors'!AI$11)-AI$968</f>
        <v>0</v>
      </c>
      <c r="AJ1008" s="161">
        <f>(((SUMIF($E$224:$E$427,$O1008,AJ$224:AJ$427)*(1+Benefits_Lower)))*'Discount Factors'!AJ$11)-AJ$968</f>
        <v>0</v>
      </c>
      <c r="AK1008" s="161">
        <f>(((SUMIF($E$224:$E$427,$O1008,AK$224:AK$427)*(1+Benefits_Lower)))*'Discount Factors'!AK$11)-AK$968</f>
        <v>0</v>
      </c>
      <c r="AL1008" s="161">
        <f>(((SUMIF($E$224:$E$427,$O1008,AL$224:AL$427)*(1+Benefits_Lower)))*'Discount Factors'!AL$11)-AL$968</f>
        <v>0</v>
      </c>
      <c r="AM1008" s="161">
        <f>(((SUMIF($E$224:$E$427,$O1008,AM$224:AM$427)*(1+Benefits_Lower)))*'Discount Factors'!AM$11)-AM$968</f>
        <v>0</v>
      </c>
      <c r="AN1008" s="161">
        <f>(((SUMIF($E$224:$E$427,$O1008,AN$224:AN$427)*(1+Benefits_Lower)))*'Discount Factors'!AN$11)-AN$968</f>
        <v>0</v>
      </c>
      <c r="AO1008" s="161">
        <f>(((SUMIF($E$224:$E$427,$O1008,AO$224:AO$427)*(1+Benefits_Lower)))*'Discount Factors'!AO$11)-AO$968</f>
        <v>0</v>
      </c>
      <c r="AP1008" s="161">
        <f>(((SUMIF($E$224:$E$427,$O1008,AP$224:AP$427)*(1+Benefits_Lower)))*'Discount Factors'!AP$11)-AP$968</f>
        <v>0</v>
      </c>
      <c r="AQ1008" s="161">
        <f>(((SUMIF($E$224:$E$427,$O1008,AQ$224:AQ$427)*(1+Benefits_Lower)))*'Discount Factors'!AQ$11)-AQ$968</f>
        <v>0</v>
      </c>
      <c r="AR1008" s="161">
        <f>(((SUMIF($E$224:$E$427,$O1008,AR$224:AR$427)*(1+Benefits_Lower)))*'Discount Factors'!AR$11)-AR$968</f>
        <v>0</v>
      </c>
      <c r="AS1008" s="161">
        <f>(((SUMIF($E$224:$E$427,$O1008,AS$224:AS$427)*(1+Benefits_Lower)))*'Discount Factors'!AS$11)-AS$968</f>
        <v>0</v>
      </c>
      <c r="AT1008" s="161">
        <f>(((SUMIF($E$224:$E$427,$O1008,AT$224:AT$427)*(1+Benefits_Lower)))*'Discount Factors'!AT$11)-AT$968</f>
        <v>0</v>
      </c>
      <c r="AU1008" s="161">
        <f>(((SUMIF($E$224:$E$427,$O1008,AU$224:AU$427)*(1+Benefits_Lower)))*'Discount Factors'!AU$11)-AU$968</f>
        <v>0</v>
      </c>
      <c r="AV1008" s="161">
        <f>(((SUMIF($E$224:$E$427,$O1008,AV$224:AV$427)*(1+Benefits_Lower)))*'Discount Factors'!AV$11)-AV$968</f>
        <v>0</v>
      </c>
      <c r="AW1008" s="161">
        <f>(((SUMIF($E$224:$E$427,$O1008,AW$224:AW$427)*(1+Benefits_Lower)))*'Discount Factors'!AW$11)-AW$968</f>
        <v>0</v>
      </c>
      <c r="AX1008" s="161">
        <f>(((SUMIF($E$224:$E$427,$O1008,AX$224:AX$427)*(1+Benefits_Lower)))*'Discount Factors'!AX$11)-AX$968</f>
        <v>0</v>
      </c>
      <c r="AY1008" s="161">
        <f>(((SUMIF($E$224:$E$427,$O1008,AY$224:AY$427)*(1+Benefits_Lower)))*'Discount Factors'!AY$11)-AY$968</f>
        <v>0</v>
      </c>
      <c r="AZ1008" s="161">
        <f>(((SUMIF($E$224:$E$427,$O1008,AZ$224:AZ$427)*(1+Benefits_Lower)))*'Discount Factors'!AZ$11)-AZ$968</f>
        <v>0</v>
      </c>
      <c r="BA1008" s="161">
        <f>(((SUMIF($E$224:$E$427,$O1008,BA$224:BA$427)*(1+Benefits_Lower)))*'Discount Factors'!BA$11)-BA$968</f>
        <v>0</v>
      </c>
      <c r="BB1008" s="161">
        <f>(((SUMIF($E$224:$E$427,$O1008,BB$224:BB$427)*(1+Benefits_Lower)))*'Discount Factors'!BB$11)-BB$968</f>
        <v>0</v>
      </c>
      <c r="BC1008" s="161">
        <f>(((SUMIF($E$224:$E$427,$O1008,BC$224:BC$427)*(1+Benefits_Lower)))*'Discount Factors'!BC$11)-BC$968</f>
        <v>0</v>
      </c>
      <c r="BD1008" s="161">
        <f>(((SUMIF($E$224:$E$427,$O1008,BD$224:BD$427)*(1+Benefits_Lower)))*'Discount Factors'!BD$11)-BD$968</f>
        <v>0</v>
      </c>
      <c r="BE1008" s="161">
        <f>(((SUMIF($E$224:$E$427,$O1008,BE$224:BE$427)*(1+Benefits_Lower)))*'Discount Factors'!BE$11)-BE$968</f>
        <v>0</v>
      </c>
      <c r="BF1008" s="161">
        <f>(((SUMIF($E$224:$E$427,$O1008,BF$224:BF$427)*(1+Benefits_Lower)))*'Discount Factors'!BF$11)-BF$968</f>
        <v>0</v>
      </c>
      <c r="BG1008" s="161">
        <f>(((SUMIF($E$224:$E$427,$O1008,BG$224:BG$427)*(1+Benefits_Lower)))*'Discount Factors'!BG$11)-BG$968</f>
        <v>0</v>
      </c>
      <c r="BH1008" s="161">
        <f>(((SUMIF($E$224:$E$427,$O1008,BH$224:BH$427)*(1+Benefits_Lower)))*'Discount Factors'!BH$11)-BH$968</f>
        <v>0</v>
      </c>
      <c r="BI1008" s="161">
        <f>(((SUMIF($E$224:$E$427,$O1008,BI$224:BI$427)*(1+Benefits_Lower)))*'Discount Factors'!BI$11)-BI$968</f>
        <v>0</v>
      </c>
      <c r="BJ1008" s="161">
        <f>(((SUMIF($E$224:$E$427,$O1008,BJ$224:BJ$427)*(1+Benefits_Lower)))*'Discount Factors'!BJ$11)-BJ$968</f>
        <v>0</v>
      </c>
      <c r="BK1008" s="161">
        <f>(((SUMIF($E$224:$E$427,$O1008,BK$224:BK$427)*(1+Benefits_Lower)))*'Discount Factors'!BK$11)-BK$968</f>
        <v>0</v>
      </c>
      <c r="BL1008" s="161">
        <f>(((SUMIF($E$224:$E$427,$O1008,BL$224:BL$427)*(1+Benefits_Lower)))*'Discount Factors'!BL$11)-BL$968</f>
        <v>0</v>
      </c>
      <c r="BM1008" s="161">
        <f>(((SUMIF($E$224:$E$427,$O1008,BM$224:BM$427)*(1+Benefits_Lower)))*'Discount Factors'!BM$11)-BM$968</f>
        <v>0</v>
      </c>
      <c r="BN1008" s="161">
        <f>(((SUMIF($E$224:$E$427,$O1008,BN$224:BN$427)*(1+Benefits_Lower)))*'Discount Factors'!BN$11)-BN$968</f>
        <v>0</v>
      </c>
      <c r="BO1008" s="161">
        <f>(((SUMIF($E$224:$E$427,$O1008,BO$224:BO$427)*(1+Benefits_Lower)))*'Discount Factors'!BO$11)-BO$968</f>
        <v>0</v>
      </c>
      <c r="BP1008" s="161">
        <f>(((SUMIF($E$224:$E$427,$O1008,BP$224:BP$427)*(1+Benefits_Lower)))*'Discount Factors'!BP$11)-BP$968</f>
        <v>0</v>
      </c>
      <c r="BQ1008" s="161">
        <f>(((SUMIF($E$224:$E$427,$O1008,BQ$224:BQ$427)*(1+Benefits_Lower)))*'Discount Factors'!BQ$11)-BQ$968</f>
        <v>0</v>
      </c>
      <c r="BR1008" s="161">
        <f>(((SUMIF($E$224:$E$427,$O1008,BR$224:BR$427)*(1+Benefits_Lower)))*'Discount Factors'!BR$11)-BR$968</f>
        <v>0</v>
      </c>
      <c r="BS1008" s="161">
        <f>(((SUMIF($E$224:$E$427,$O1008,BS$224:BS$427)*(1+Benefits_Lower)))*'Discount Factors'!BS$11)-BS$968</f>
        <v>0</v>
      </c>
      <c r="BT1008" s="161">
        <f>(((SUMIF($E$224:$E$427,$O1008,BT$224:BT$427)*(1+Benefits_Lower)))*'Discount Factors'!BT$11)-BT$968</f>
        <v>0</v>
      </c>
      <c r="BU1008" s="161">
        <f>(((SUMIF($E$224:$E$427,$O1008,BU$224:BU$427)*(1+Benefits_Lower)))*'Discount Factors'!BU$11)-BU$968</f>
        <v>0</v>
      </c>
      <c r="BV1008" s="161">
        <f>(((SUMIF($E$224:$E$427,$O1008,BV$224:BV$427)*(1+Benefits_Lower)))*'Discount Factors'!BV$11)-BV$968</f>
        <v>0</v>
      </c>
      <c r="BW1008" s="161">
        <f>(((SUMIF($E$224:$E$427,$O1008,BW$224:BW$427)*(1+Benefits_Lower)))*'Discount Factors'!BW$11)-BW$968</f>
        <v>0</v>
      </c>
      <c r="BX1008" s="161">
        <f>(((SUMIF($E$224:$E$427,$O1008,BX$224:BX$427)*(1+Benefits_Lower)))*'Discount Factors'!BX$11)-BX$968</f>
        <v>0</v>
      </c>
      <c r="BY1008" s="161">
        <f>(((SUMIF($E$224:$E$427,$O1008,BY$224:BY$427)*(1+Benefits_Lower)))*'Discount Factors'!BY$11)-BY$968</f>
        <v>0</v>
      </c>
      <c r="BZ1008" s="161">
        <f>(((SUMIF($E$224:$E$427,$O1008,BZ$224:BZ$427)*(1+Benefits_Lower)))*'Discount Factors'!BZ$11)-BZ$968</f>
        <v>0</v>
      </c>
      <c r="CA1008" s="161">
        <f>(((SUMIF($E$224:$E$427,$O1008,CA$224:CA$427)*(1+Benefits_Lower)))*'Discount Factors'!CA$11)-CA$968</f>
        <v>0</v>
      </c>
      <c r="CB1008" s="161">
        <f>(((SUMIF($E$224:$E$427,$O1008,CB$224:CB$427)*(1+Benefits_Lower)))*'Discount Factors'!CB$11)-CB$968</f>
        <v>0</v>
      </c>
      <c r="CC1008" s="161">
        <f>(((SUMIF($E$224:$E$427,$O1008,CC$224:CC$427)*(1+Benefits_Lower)))*'Discount Factors'!CC$11)-CC$968</f>
        <v>0</v>
      </c>
      <c r="CD1008" s="161">
        <f>(((SUMIF($E$224:$E$427,$O1008,CD$224:CD$427)*(1+Benefits_Lower)))*'Discount Factors'!CD$11)-CD$968</f>
        <v>0</v>
      </c>
      <c r="CE1008" s="161">
        <f>(((SUMIF($E$224:$E$427,$O1008,CE$224:CE$427)*(1+Benefits_Lower)))*'Discount Factors'!CE$11)-CE$968</f>
        <v>0</v>
      </c>
      <c r="CF1008" s="161">
        <f>(((SUMIF($E$224:$E$427,$O1008,CF$224:CF$427)*(1+Benefits_Lower)))*'Discount Factors'!CF$11)-CF$968</f>
        <v>0</v>
      </c>
      <c r="CG1008" s="161">
        <f>(((SUMIF($E$224:$E$427,$O1008,CG$224:CG$427)*(1+Benefits_Lower)))*'Discount Factors'!CG$11)-CG$968</f>
        <v>0</v>
      </c>
      <c r="CH1008" s="161">
        <f>(((SUMIF($E$224:$E$427,$O1008,CH$224:CH$427)*(1+Benefits_Lower)))*'Discount Factors'!CH$11)-CH$968</f>
        <v>0</v>
      </c>
      <c r="CI1008" s="161">
        <f>(((SUMIF($E$224:$E$427,$O1008,CI$224:CI$427)*(1+Benefits_Lower)))*'Discount Factors'!CI$11)-CI$968</f>
        <v>0</v>
      </c>
      <c r="CJ1008" s="161">
        <f>(((SUMIF($E$224:$E$427,$O1008,CJ$224:CJ$427)*(1+Benefits_Lower)))*'Discount Factors'!CJ$11)-CJ$968</f>
        <v>0</v>
      </c>
      <c r="CK1008" s="161">
        <f>(((SUMIF($E$224:$E$427,$O1008,CK$224:CK$427)*(1+Benefits_Lower)))*'Discount Factors'!CK$11)-CK$968</f>
        <v>0</v>
      </c>
      <c r="CL1008" s="161">
        <f>(((SUMIF($E$224:$E$427,$O1008,CL$224:CL$427)*(1+Benefits_Lower)))*'Discount Factors'!CL$11)-CL$968</f>
        <v>0</v>
      </c>
      <c r="CM1008" s="161">
        <f>(((SUMIF($E$224:$E$427,$O1008,CM$224:CM$427)*(1+Benefits_Lower)))*'Discount Factors'!CM$11)-CM$968</f>
        <v>0</v>
      </c>
      <c r="CN1008" s="161">
        <f>(((SUMIF($E$224:$E$427,$O1008,CN$224:CN$427)*(1+Benefits_Lower)))*'Discount Factors'!CN$11)-CN$968</f>
        <v>0</v>
      </c>
      <c r="CO1008" s="161">
        <f>(((SUMIF($E$224:$E$427,$O1008,CO$224:CO$427)*(1+Benefits_Lower)))*'Discount Factors'!CO$11)-CO$968</f>
        <v>0</v>
      </c>
      <c r="CP1008" s="161">
        <f>(((SUMIF($E$224:$E$427,$O1008,CP$224:CP$427)*(1+Benefits_Lower)))*'Discount Factors'!CP$11)-CP$968</f>
        <v>0</v>
      </c>
    </row>
    <row r="1009" spans="1:94" x14ac:dyDescent="0.3">
      <c r="P1009" s="161"/>
      <c r="Q1009" s="161"/>
      <c r="R1009" s="161"/>
      <c r="S1009" s="161"/>
      <c r="T1009" s="161"/>
      <c r="U1009" s="161"/>
      <c r="V1009" s="161"/>
      <c r="W1009" s="161"/>
      <c r="X1009" s="161"/>
      <c r="Y1009" s="161"/>
      <c r="Z1009" s="161"/>
      <c r="AA1009" s="161"/>
      <c r="AB1009" s="161"/>
      <c r="AC1009" s="161"/>
      <c r="AD1009" s="161"/>
      <c r="AE1009" s="161"/>
      <c r="AF1009" s="161"/>
      <c r="AG1009" s="161"/>
      <c r="AH1009" s="161"/>
      <c r="AI1009" s="161"/>
      <c r="AJ1009" s="161"/>
      <c r="AK1009" s="161"/>
      <c r="AL1009" s="161"/>
      <c r="AM1009" s="161"/>
      <c r="AN1009" s="161"/>
      <c r="AO1009" s="161"/>
      <c r="AP1009" s="161"/>
      <c r="AQ1009" s="161"/>
      <c r="AR1009" s="161"/>
      <c r="AS1009" s="161"/>
      <c r="AT1009" s="161"/>
      <c r="AU1009" s="161"/>
      <c r="AV1009" s="161"/>
      <c r="AW1009" s="161"/>
      <c r="AX1009" s="161"/>
      <c r="AY1009" s="161"/>
      <c r="AZ1009" s="161"/>
      <c r="BA1009" s="161"/>
      <c r="BB1009" s="161"/>
      <c r="BC1009" s="161"/>
      <c r="BD1009" s="161"/>
      <c r="BE1009" s="161"/>
      <c r="BF1009" s="161"/>
      <c r="BG1009" s="161"/>
      <c r="BH1009" s="161"/>
      <c r="BI1009" s="161"/>
      <c r="BJ1009" s="161"/>
      <c r="BK1009" s="161"/>
      <c r="BL1009" s="161"/>
      <c r="BM1009" s="161"/>
      <c r="BN1009" s="161"/>
      <c r="BO1009" s="161"/>
      <c r="BP1009" s="161"/>
      <c r="BQ1009" s="161"/>
      <c r="BR1009" s="161"/>
      <c r="BS1009" s="161"/>
      <c r="BT1009" s="161"/>
      <c r="BU1009" s="161"/>
      <c r="BV1009" s="161"/>
      <c r="BW1009" s="161"/>
      <c r="BX1009" s="161"/>
      <c r="BY1009" s="161"/>
      <c r="BZ1009" s="161"/>
      <c r="CA1009" s="161"/>
      <c r="CB1009" s="161"/>
      <c r="CC1009" s="161"/>
      <c r="CD1009" s="161"/>
      <c r="CE1009" s="161"/>
      <c r="CF1009" s="161"/>
      <c r="CG1009" s="161"/>
      <c r="CH1009" s="161"/>
      <c r="CI1009" s="161"/>
      <c r="CJ1009" s="161"/>
      <c r="CK1009" s="161"/>
      <c r="CL1009" s="161"/>
      <c r="CM1009" s="161"/>
      <c r="CN1009" s="161"/>
      <c r="CO1009" s="161"/>
      <c r="CP1009" s="161"/>
    </row>
    <row r="1010" spans="1:94" x14ac:dyDescent="0.3">
      <c r="P1010" s="161"/>
      <c r="Q1010" s="161"/>
      <c r="R1010" s="161"/>
      <c r="S1010" s="161"/>
      <c r="T1010" s="161"/>
      <c r="U1010" s="161"/>
      <c r="V1010" s="161"/>
      <c r="W1010" s="161"/>
      <c r="X1010" s="161"/>
      <c r="Y1010" s="161"/>
      <c r="Z1010" s="161"/>
      <c r="AA1010" s="161"/>
      <c r="AB1010" s="161"/>
      <c r="AC1010" s="161"/>
      <c r="AD1010" s="161"/>
      <c r="AE1010" s="161"/>
      <c r="AF1010" s="161"/>
      <c r="AG1010" s="161"/>
      <c r="AH1010" s="161"/>
      <c r="AI1010" s="161"/>
      <c r="AJ1010" s="161"/>
      <c r="AK1010" s="161"/>
      <c r="AL1010" s="161"/>
      <c r="AM1010" s="161"/>
      <c r="AN1010" s="161"/>
      <c r="AO1010" s="161"/>
      <c r="AP1010" s="161"/>
      <c r="AQ1010" s="161"/>
      <c r="AR1010" s="161"/>
      <c r="AS1010" s="161"/>
      <c r="AT1010" s="161"/>
      <c r="AU1010" s="161"/>
      <c r="AV1010" s="161"/>
      <c r="AW1010" s="161"/>
      <c r="AX1010" s="161"/>
      <c r="AY1010" s="161"/>
      <c r="AZ1010" s="161"/>
      <c r="BA1010" s="161"/>
      <c r="BB1010" s="161"/>
      <c r="BC1010" s="161"/>
      <c r="BD1010" s="161"/>
      <c r="BE1010" s="161"/>
      <c r="BF1010" s="161"/>
      <c r="BG1010" s="161"/>
      <c r="BH1010" s="161"/>
      <c r="BI1010" s="161"/>
      <c r="BJ1010" s="161"/>
      <c r="BK1010" s="161"/>
      <c r="BL1010" s="161"/>
      <c r="BM1010" s="161"/>
      <c r="BN1010" s="161"/>
      <c r="BO1010" s="161"/>
      <c r="BP1010" s="161"/>
      <c r="BQ1010" s="161"/>
      <c r="BR1010" s="161"/>
      <c r="BS1010" s="161"/>
      <c r="BT1010" s="161"/>
      <c r="BU1010" s="161"/>
      <c r="BV1010" s="161"/>
      <c r="BW1010" s="161"/>
      <c r="BX1010" s="161"/>
      <c r="BY1010" s="161"/>
      <c r="BZ1010" s="161"/>
      <c r="CA1010" s="161"/>
      <c r="CB1010" s="161"/>
      <c r="CC1010" s="161"/>
      <c r="CD1010" s="161"/>
      <c r="CE1010" s="161"/>
      <c r="CF1010" s="161"/>
      <c r="CG1010" s="161"/>
      <c r="CH1010" s="161"/>
      <c r="CI1010" s="161"/>
      <c r="CJ1010" s="161"/>
      <c r="CK1010" s="161"/>
      <c r="CL1010" s="161"/>
      <c r="CM1010" s="161"/>
      <c r="CN1010" s="161"/>
      <c r="CO1010" s="161"/>
      <c r="CP1010" s="161"/>
    </row>
    <row r="1011" spans="1:94" x14ac:dyDescent="0.3">
      <c r="A1011" s="4" t="s">
        <v>184</v>
      </c>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row>
    <row r="1012" spans="1:94" x14ac:dyDescent="0.3">
      <c r="P1012" s="2" t="s">
        <v>185</v>
      </c>
      <c r="S1012" s="2" t="s">
        <v>186</v>
      </c>
      <c r="V1012" s="2" t="s">
        <v>187</v>
      </c>
      <c r="Y1012" s="2" t="s">
        <v>188</v>
      </c>
      <c r="AB1012" s="2" t="s">
        <v>189</v>
      </c>
      <c r="AE1012" s="2" t="s">
        <v>190</v>
      </c>
      <c r="AH1012" s="2" t="s">
        <v>191</v>
      </c>
    </row>
    <row r="1013" spans="1:94" x14ac:dyDescent="0.3">
      <c r="P1013" s="2" t="s">
        <v>115</v>
      </c>
      <c r="Q1013" s="2" t="s">
        <v>116</v>
      </c>
      <c r="S1013" s="2" t="s">
        <v>115</v>
      </c>
      <c r="T1013" s="2" t="s">
        <v>116</v>
      </c>
      <c r="V1013" s="2" t="s">
        <v>115</v>
      </c>
      <c r="W1013" s="2" t="s">
        <v>116</v>
      </c>
      <c r="Y1013" s="2" t="s">
        <v>115</v>
      </c>
      <c r="Z1013" s="2" t="s">
        <v>116</v>
      </c>
      <c r="AB1013" s="2" t="s">
        <v>115</v>
      </c>
      <c r="AC1013" s="2" t="s">
        <v>116</v>
      </c>
      <c r="AE1013" s="2" t="s">
        <v>115</v>
      </c>
      <c r="AF1013" s="2" t="s">
        <v>116</v>
      </c>
      <c r="AH1013" s="2" t="s">
        <v>115</v>
      </c>
      <c r="AI1013" s="2" t="s">
        <v>116</v>
      </c>
    </row>
    <row r="1014" spans="1:94" x14ac:dyDescent="0.3">
      <c r="O1014" s="2" t="str">
        <f>Lists!$B$4</f>
        <v>Base Case</v>
      </c>
      <c r="P1014" s="91">
        <f>SUM(P520:BM520)</f>
        <v>0</v>
      </c>
      <c r="Q1014" s="6" t="e">
        <f>SUM(P475:BM475)/SUM(P430:BM430)</f>
        <v>#DIV/0!</v>
      </c>
      <c r="S1014" s="91">
        <f>SUM(P653:BM653)</f>
        <v>0</v>
      </c>
      <c r="T1014" s="6" t="e">
        <f>SUM(P608:BM608)/SUM(P563:BM563)</f>
        <v>#DIV/0!</v>
      </c>
      <c r="V1014" s="91">
        <f>SUM(P788:BM788)</f>
        <v>0</v>
      </c>
      <c r="W1014" s="6" t="e">
        <f>SUM(P743:BM743)/SUM(P698:BM698)</f>
        <v>#DIV/0!</v>
      </c>
      <c r="Y1014" s="91">
        <f>SUM('Discounted Benefits'!P224:BM224)-SUM('Sensitivity Estimates'!P833:BM833)</f>
        <v>0</v>
      </c>
      <c r="Z1014" s="6" t="e">
        <f>SUM('Discounted Benefits'!P224:BM224)/SUM('Sensitivity Estimates'!P833:BM833)</f>
        <v>#DIV/0!</v>
      </c>
      <c r="AB1014" s="91">
        <f>SUM('Discounted Benefits'!P224:BM224)-SUM(P878:BM878)</f>
        <v>0</v>
      </c>
      <c r="AC1014" s="6" t="e">
        <f>SUM('Discounted Benefits'!P224:BM224)/SUM(P878:BM878)</f>
        <v>#DIV/0!</v>
      </c>
      <c r="AE1014" s="91">
        <f>SUM(P923:BM923)-SUM('Discounted Costs'!P224:BM224)</f>
        <v>0</v>
      </c>
      <c r="AF1014" s="6" t="e">
        <f>SUM(P923:BM923)/SUM('Discounted Costs'!P224:BM224)</f>
        <v>#DIV/0!</v>
      </c>
      <c r="AH1014" s="91">
        <f>SUM(P968:BM968)-SUM('Discounted Costs'!P224:BM224)</f>
        <v>0</v>
      </c>
      <c r="AI1014" s="6" t="e">
        <f>SUM(P968:BM968)/SUM('Discounted Costs'!P224:BM224)</f>
        <v>#DIV/0!</v>
      </c>
    </row>
    <row r="1015" spans="1:94" x14ac:dyDescent="0.3">
      <c r="P1015" s="91"/>
      <c r="Q1015" s="6"/>
      <c r="S1015" s="91"/>
      <c r="T1015" s="6"/>
      <c r="V1015" s="91"/>
      <c r="W1015" s="6"/>
      <c r="Y1015" s="91"/>
      <c r="Z1015" s="6"/>
      <c r="AB1015" s="91"/>
      <c r="AC1015" s="6"/>
      <c r="AE1015" s="91"/>
      <c r="AF1015" s="6"/>
      <c r="AH1015" s="91"/>
      <c r="AI1015" s="6"/>
    </row>
    <row r="1016" spans="1:94" x14ac:dyDescent="0.3">
      <c r="P1016" s="91"/>
      <c r="Q1016" s="6"/>
      <c r="S1016" s="91"/>
      <c r="T1016" s="6"/>
      <c r="V1016" s="91"/>
      <c r="W1016" s="6"/>
      <c r="Y1016" s="91"/>
      <c r="Z1016" s="6"/>
      <c r="AB1016" s="91"/>
      <c r="AC1016" s="6"/>
      <c r="AE1016" s="91"/>
      <c r="AF1016" s="6"/>
      <c r="AH1016" s="91"/>
      <c r="AI1016" s="6"/>
    </row>
    <row r="1017" spans="1:94" x14ac:dyDescent="0.3">
      <c r="P1017" s="91"/>
      <c r="Q1017" s="6"/>
      <c r="S1017" s="91"/>
      <c r="T1017" s="6"/>
      <c r="V1017" s="91"/>
      <c r="W1017" s="6"/>
      <c r="Y1017" s="91"/>
      <c r="Z1017" s="6"/>
      <c r="AB1017" s="91"/>
      <c r="AC1017" s="6"/>
      <c r="AE1017" s="91"/>
      <c r="AF1017" s="6"/>
      <c r="AH1017" s="91"/>
      <c r="AI1017" s="6"/>
    </row>
    <row r="1018" spans="1:94" x14ac:dyDescent="0.3">
      <c r="O1018" s="2" t="str">
        <f>Lists!$B$5</f>
        <v>Option 1</v>
      </c>
      <c r="P1018" s="91">
        <f>SUM(P524:BM524)</f>
        <v>0</v>
      </c>
      <c r="Q1018" s="6" t="e">
        <f>SUM(P479:BM479)/SUM(P434:BM434)</f>
        <v>#DIV/0!</v>
      </c>
      <c r="S1018" s="91">
        <f>SUM(P657:BM657)</f>
        <v>0</v>
      </c>
      <c r="T1018" s="6" t="e">
        <f>SUM(P612:BM612)/SUM(P567:BM567)</f>
        <v>#DIV/0!</v>
      </c>
      <c r="V1018" s="91">
        <f>SUM(P792:BM792)</f>
        <v>0</v>
      </c>
      <c r="W1018" s="6" t="e">
        <f>SUM(P747:BM747)/SUM(P702:BM702)</f>
        <v>#DIV/0!</v>
      </c>
      <c r="Y1018" s="91">
        <f>SUM('Discounted Benefits'!P314:BM314)-SUM('Sensitivity Estimates'!P837:BM837)</f>
        <v>0</v>
      </c>
      <c r="Z1018" s="6" t="e">
        <f>SUM('Discounted Benefits'!P314:BM314)/SUM('Sensitivity Estimates'!P837:BM837)</f>
        <v>#DIV/0!</v>
      </c>
      <c r="AB1018" s="91">
        <f>SUM('Discounted Benefits'!P314:BM314)-SUM(P882:BM882)</f>
        <v>0</v>
      </c>
      <c r="AC1018" s="6" t="e">
        <f>SUM('Discounted Benefits'!P314:BM314)/SUM(P882:BM882)</f>
        <v>#DIV/0!</v>
      </c>
      <c r="AE1018" s="91">
        <f>SUM(P927:BM927)-SUM('Discounted Costs'!P314:BM314)</f>
        <v>0</v>
      </c>
      <c r="AF1018" s="6" t="e">
        <f>SUM(P927:BM927)/SUM('Discounted Costs'!P314:BM314)</f>
        <v>#DIV/0!</v>
      </c>
      <c r="AH1018" s="91">
        <f>SUM(P972:BM972)-SUM('Discounted Costs'!P314:BM314)</f>
        <v>0</v>
      </c>
      <c r="AI1018" s="6" t="e">
        <f>SUM(P972:BM972)/SUM('Discounted Costs'!P314:BM314)</f>
        <v>#DIV/0!</v>
      </c>
    </row>
    <row r="1019" spans="1:94" x14ac:dyDescent="0.3">
      <c r="P1019" s="91"/>
      <c r="Q1019" s="6"/>
      <c r="S1019" s="91"/>
      <c r="T1019" s="6"/>
      <c r="V1019" s="91"/>
      <c r="W1019" s="6"/>
      <c r="Y1019" s="91"/>
      <c r="Z1019" s="6"/>
      <c r="AB1019" s="91"/>
      <c r="AC1019" s="6"/>
      <c r="AE1019" s="91"/>
      <c r="AF1019" s="6"/>
      <c r="AH1019" s="91"/>
      <c r="AI1019" s="6"/>
    </row>
    <row r="1020" spans="1:94" x14ac:dyDescent="0.3">
      <c r="P1020" s="91"/>
      <c r="Q1020" s="6"/>
      <c r="S1020" s="91"/>
      <c r="T1020" s="6"/>
      <c r="V1020" s="91"/>
      <c r="W1020" s="6"/>
      <c r="Y1020" s="91"/>
      <c r="Z1020" s="6"/>
      <c r="AB1020" s="91"/>
      <c r="AC1020" s="6"/>
      <c r="AE1020" s="91"/>
      <c r="AF1020" s="6"/>
      <c r="AH1020" s="91"/>
      <c r="AI1020" s="6"/>
    </row>
    <row r="1021" spans="1:94" x14ac:dyDescent="0.3">
      <c r="P1021" s="91"/>
      <c r="Q1021" s="6"/>
      <c r="S1021" s="91"/>
      <c r="T1021" s="6"/>
      <c r="V1021" s="91"/>
      <c r="W1021" s="6"/>
      <c r="Y1021" s="91"/>
      <c r="Z1021" s="6"/>
      <c r="AB1021" s="91"/>
      <c r="AC1021" s="6"/>
      <c r="AE1021" s="91"/>
      <c r="AF1021" s="6"/>
      <c r="AH1021" s="91"/>
      <c r="AI1021" s="6"/>
    </row>
    <row r="1022" spans="1:94" x14ac:dyDescent="0.3">
      <c r="O1022" s="2" t="str">
        <f>Lists!$B$6</f>
        <v>Option 2</v>
      </c>
      <c r="P1022" s="91">
        <f>SUM(P528:BM528)</f>
        <v>0</v>
      </c>
      <c r="Q1022" s="6" t="e">
        <f>SUM(P483:BM483)/SUM(P438:BM438)</f>
        <v>#DIV/0!</v>
      </c>
      <c r="S1022" s="91">
        <f>SUM(P661:BM661)</f>
        <v>0</v>
      </c>
      <c r="T1022" s="6" t="e">
        <f>SUM(P616:BM616)/SUM(P571:BM571)</f>
        <v>#DIV/0!</v>
      </c>
      <c r="V1022" s="91">
        <f>SUM(P796:BM796)</f>
        <v>0</v>
      </c>
      <c r="W1022" s="6" t="e">
        <f>SUM(P751:BM751)/SUM(P706:BM706)</f>
        <v>#DIV/0!</v>
      </c>
      <c r="Y1022" s="91">
        <f>SUM('Discounted Benefits'!P318:BM318)-SUM('Sensitivity Estimates'!P841:BM841)</f>
        <v>0</v>
      </c>
      <c r="Z1022" s="6" t="e">
        <f>SUM('Discounted Benefits'!P318:BM318)/SUM('Sensitivity Estimates'!P841:BM841)</f>
        <v>#DIV/0!</v>
      </c>
      <c r="AB1022" s="91">
        <f>SUM('Discounted Benefits'!P318:BM318)-SUM(P886:BM886)</f>
        <v>0</v>
      </c>
      <c r="AC1022" s="6" t="e">
        <f>SUM('Discounted Benefits'!P318:BM318)/SUM(P886:BM886)</f>
        <v>#DIV/0!</v>
      </c>
      <c r="AE1022" s="91">
        <f>SUM(P931:BM931)-SUM('Discounted Costs'!P318:BM318)</f>
        <v>0</v>
      </c>
      <c r="AF1022" s="6" t="e">
        <f>SUM(P931:BM931)/SUM('Discounted Costs'!P318:BM318)</f>
        <v>#DIV/0!</v>
      </c>
      <c r="AH1022" s="91">
        <f>SUM(P976:BM976)-SUM('Discounted Costs'!P318:BM318)</f>
        <v>0</v>
      </c>
      <c r="AI1022" s="6" t="e">
        <f>SUM(P976:BM976)/SUM('Discounted Costs'!P318:BM318)</f>
        <v>#DIV/0!</v>
      </c>
    </row>
    <row r="1023" spans="1:94" x14ac:dyDescent="0.3">
      <c r="P1023" s="91"/>
      <c r="Q1023" s="6"/>
      <c r="S1023" s="91"/>
      <c r="T1023" s="6"/>
      <c r="V1023" s="91"/>
      <c r="W1023" s="6"/>
      <c r="Y1023" s="91"/>
      <c r="Z1023" s="6"/>
      <c r="AB1023" s="91"/>
      <c r="AC1023" s="6"/>
      <c r="AE1023" s="91"/>
      <c r="AF1023" s="6"/>
      <c r="AH1023" s="91"/>
      <c r="AI1023" s="6"/>
    </row>
    <row r="1024" spans="1:94" x14ac:dyDescent="0.3">
      <c r="P1024" s="91"/>
      <c r="Q1024" s="6"/>
      <c r="S1024" s="91"/>
      <c r="T1024" s="6"/>
      <c r="V1024" s="91"/>
      <c r="W1024" s="6"/>
      <c r="Y1024" s="91"/>
      <c r="Z1024" s="6"/>
      <c r="AB1024" s="91"/>
      <c r="AC1024" s="6"/>
      <c r="AE1024" s="91"/>
      <c r="AF1024" s="6"/>
      <c r="AH1024" s="91"/>
      <c r="AI1024" s="6"/>
    </row>
    <row r="1025" spans="15:35" x14ac:dyDescent="0.3">
      <c r="P1025" s="91"/>
      <c r="Q1025" s="6"/>
      <c r="S1025" s="91"/>
      <c r="T1025" s="6"/>
      <c r="V1025" s="91"/>
      <c r="W1025" s="6"/>
      <c r="Y1025" s="91"/>
      <c r="Z1025" s="6"/>
      <c r="AB1025" s="91"/>
      <c r="AC1025" s="6"/>
      <c r="AE1025" s="91"/>
      <c r="AF1025" s="6"/>
      <c r="AH1025" s="91"/>
      <c r="AI1025" s="6"/>
    </row>
    <row r="1026" spans="15:35" x14ac:dyDescent="0.3">
      <c r="O1026" s="2" t="str">
        <f>Lists!$B$7</f>
        <v>Option 3</v>
      </c>
      <c r="P1026" s="91">
        <f>SUM(P532:BM532)</f>
        <v>0</v>
      </c>
      <c r="Q1026" s="6" t="e">
        <f>SUM(P487:BM487)/SUM(P442:BM442)</f>
        <v>#DIV/0!</v>
      </c>
      <c r="S1026" s="91">
        <f>SUM(P665:BM665)</f>
        <v>0</v>
      </c>
      <c r="T1026" s="6" t="e">
        <f>SUM(P620:BM620)/SUM(P575:BM575)</f>
        <v>#DIV/0!</v>
      </c>
      <c r="V1026" s="91">
        <f>SUM(P800:BM800)</f>
        <v>0</v>
      </c>
      <c r="W1026" s="6" t="e">
        <f>SUM(P755:BM755)/SUM(P710:BM710)</f>
        <v>#DIV/0!</v>
      </c>
      <c r="Y1026" s="91">
        <f>SUM('Discounted Benefits'!P322:BM322)-SUM('Sensitivity Estimates'!P845:BM845)</f>
        <v>0</v>
      </c>
      <c r="Z1026" s="6" t="e">
        <f>SUM('Discounted Benefits'!P322:BM322)/SUM('Sensitivity Estimates'!P845:BM845)</f>
        <v>#DIV/0!</v>
      </c>
      <c r="AB1026" s="91">
        <f>SUM('Discounted Benefits'!P322:BM322)-SUM(P890:BM890)</f>
        <v>0</v>
      </c>
      <c r="AC1026" s="6" t="e">
        <f>SUM('Discounted Benefits'!P322:BM322)/SUM(P890:BM890)</f>
        <v>#DIV/0!</v>
      </c>
      <c r="AE1026" s="91">
        <f>SUM(P935:BM935)-SUM('Discounted Costs'!P322:BM322)</f>
        <v>0</v>
      </c>
      <c r="AF1026" s="6" t="e">
        <f>SUM(P935:BM935)/SUM('Discounted Costs'!P322:BM322)</f>
        <v>#DIV/0!</v>
      </c>
      <c r="AH1026" s="91">
        <f>SUM(P980:BM980)-SUM('Discounted Costs'!P322:BM322)</f>
        <v>0</v>
      </c>
      <c r="AI1026" s="6" t="e">
        <f>SUM(P980:BM980)/SUM('Discounted Costs'!P322:BM322)</f>
        <v>#DIV/0!</v>
      </c>
    </row>
    <row r="1027" spans="15:35" x14ac:dyDescent="0.3">
      <c r="P1027" s="91"/>
      <c r="Q1027" s="6"/>
      <c r="S1027" s="91"/>
      <c r="T1027" s="6"/>
      <c r="V1027" s="91"/>
      <c r="W1027" s="6"/>
      <c r="Y1027" s="91"/>
      <c r="Z1027" s="6"/>
      <c r="AB1027" s="91"/>
      <c r="AC1027" s="6"/>
      <c r="AE1027" s="91"/>
      <c r="AF1027" s="6"/>
      <c r="AH1027" s="91"/>
      <c r="AI1027" s="6"/>
    </row>
    <row r="1028" spans="15:35" x14ac:dyDescent="0.3">
      <c r="P1028" s="91"/>
      <c r="Q1028" s="6"/>
      <c r="S1028" s="91"/>
      <c r="T1028" s="6"/>
      <c r="V1028" s="91"/>
      <c r="W1028" s="6"/>
      <c r="Y1028" s="91"/>
      <c r="Z1028" s="6"/>
      <c r="AB1028" s="91"/>
      <c r="AC1028" s="6"/>
      <c r="AE1028" s="91"/>
      <c r="AF1028" s="6"/>
      <c r="AH1028" s="91"/>
      <c r="AI1028" s="6"/>
    </row>
    <row r="1029" spans="15:35" x14ac:dyDescent="0.3">
      <c r="P1029" s="91"/>
      <c r="Q1029" s="6"/>
      <c r="S1029" s="91"/>
      <c r="T1029" s="6"/>
      <c r="V1029" s="91"/>
      <c r="W1029" s="6"/>
      <c r="Y1029" s="91"/>
      <c r="Z1029" s="6"/>
      <c r="AB1029" s="91"/>
      <c r="AC1029" s="6"/>
      <c r="AE1029" s="91"/>
      <c r="AF1029" s="6"/>
      <c r="AH1029" s="91"/>
      <c r="AI1029" s="6"/>
    </row>
    <row r="1030" spans="15:35" x14ac:dyDescent="0.3">
      <c r="O1030" s="2" t="str">
        <f>Lists!$B$8</f>
        <v>Option 4</v>
      </c>
      <c r="P1030" s="91">
        <f>SUM(P536:BM536)</f>
        <v>0</v>
      </c>
      <c r="Q1030" s="6" t="e">
        <f>SUM(P491:BM491)/SUM(P446:BM446)</f>
        <v>#DIV/0!</v>
      </c>
      <c r="S1030" s="91">
        <f>SUM(P669:BM669)</f>
        <v>0</v>
      </c>
      <c r="T1030" s="6" t="e">
        <f>SUM(P624:BM624)/SUM(P579:BM579)</f>
        <v>#DIV/0!</v>
      </c>
      <c r="V1030" s="91">
        <f>SUM(P804:BM804)</f>
        <v>0</v>
      </c>
      <c r="W1030" s="6" t="e">
        <f>SUM(P759:BM759)/SUM(P714:BM714)</f>
        <v>#DIV/0!</v>
      </c>
      <c r="Y1030" s="91">
        <f>SUM('Discounted Benefits'!P326:BM326)-SUM('Sensitivity Estimates'!P849:BM849)</f>
        <v>0</v>
      </c>
      <c r="Z1030" s="6" t="e">
        <f>SUM('Discounted Benefits'!P326:BM326)/SUM('Sensitivity Estimates'!P849:BM849)</f>
        <v>#DIV/0!</v>
      </c>
      <c r="AB1030" s="91">
        <f>SUM('Discounted Benefits'!P326:BM326)-SUM(P894:BM894)</f>
        <v>0</v>
      </c>
      <c r="AC1030" s="6" t="e">
        <f>SUM('Discounted Benefits'!P326:BM326)/SUM(P894:BM894)</f>
        <v>#DIV/0!</v>
      </c>
      <c r="AE1030" s="91">
        <f>SUM(P939:BM939)-SUM('Discounted Costs'!P326:BM326)</f>
        <v>0</v>
      </c>
      <c r="AF1030" s="6" t="e">
        <f>SUM(P939:BM939)/SUM('Discounted Costs'!P326:BM326)</f>
        <v>#DIV/0!</v>
      </c>
      <c r="AH1030" s="91">
        <f>SUM(P984:BM984)-SUM('Discounted Costs'!P326:BM326)</f>
        <v>0</v>
      </c>
      <c r="AI1030" s="6" t="e">
        <f>SUM(P984:BM984)/SUM('Discounted Costs'!P326:BM326)</f>
        <v>#DIV/0!</v>
      </c>
    </row>
    <row r="1031" spans="15:35" x14ac:dyDescent="0.3">
      <c r="P1031" s="91"/>
      <c r="Q1031" s="6"/>
      <c r="S1031" s="91"/>
      <c r="T1031" s="6"/>
      <c r="V1031" s="91"/>
      <c r="W1031" s="6"/>
      <c r="Y1031" s="91"/>
      <c r="Z1031" s="6"/>
      <c r="AB1031" s="91"/>
      <c r="AC1031" s="6"/>
      <c r="AE1031" s="91"/>
      <c r="AF1031" s="6"/>
      <c r="AH1031" s="91"/>
      <c r="AI1031" s="6"/>
    </row>
    <row r="1032" spans="15:35" x14ac:dyDescent="0.3">
      <c r="P1032" s="91"/>
      <c r="Q1032" s="6"/>
      <c r="S1032" s="91"/>
      <c r="T1032" s="6"/>
      <c r="V1032" s="91"/>
      <c r="W1032" s="6"/>
      <c r="Y1032" s="91"/>
      <c r="Z1032" s="6"/>
      <c r="AB1032" s="91"/>
      <c r="AC1032" s="6"/>
      <c r="AE1032" s="91"/>
      <c r="AF1032" s="6"/>
      <c r="AH1032" s="91"/>
      <c r="AI1032" s="6"/>
    </row>
    <row r="1033" spans="15:35" x14ac:dyDescent="0.3">
      <c r="P1033" s="91"/>
      <c r="Q1033" s="6"/>
      <c r="S1033" s="91"/>
      <c r="T1033" s="6"/>
      <c r="V1033" s="91"/>
      <c r="W1033" s="6"/>
      <c r="Y1033" s="91"/>
      <c r="Z1033" s="6"/>
      <c r="AB1033" s="91"/>
      <c r="AC1033" s="6"/>
      <c r="AE1033" s="91"/>
      <c r="AF1033" s="6"/>
      <c r="AH1033" s="91"/>
      <c r="AI1033" s="6"/>
    </row>
    <row r="1034" spans="15:35" x14ac:dyDescent="0.3">
      <c r="O1034" s="2" t="str">
        <f>Lists!$B$9</f>
        <v>Option 5</v>
      </c>
      <c r="P1034" s="91">
        <f>SUM(P540:BM540)</f>
        <v>0</v>
      </c>
      <c r="Q1034" s="6" t="e">
        <f>SUM(P495:BM495)/SUM(P450:BM450)</f>
        <v>#DIV/0!</v>
      </c>
      <c r="S1034" s="91">
        <f>SUM(P673:BM673)</f>
        <v>0</v>
      </c>
      <c r="T1034" s="6" t="e">
        <f>SUM(P628:BM628)/SUM(P583:BM583)</f>
        <v>#DIV/0!</v>
      </c>
      <c r="V1034" s="91">
        <f>SUM(P808:BM808)</f>
        <v>0</v>
      </c>
      <c r="W1034" s="6" t="e">
        <f>SUM(P763:BM763)/SUM(P718:BM718)</f>
        <v>#DIV/0!</v>
      </c>
      <c r="Y1034" s="91">
        <f>SUM('Discounted Benefits'!P330:BM330)-SUM('Sensitivity Estimates'!P853:BM853)</f>
        <v>0</v>
      </c>
      <c r="Z1034" s="6" t="e">
        <f>SUM('Discounted Benefits'!P330:BM330)/SUM('Sensitivity Estimates'!P853:BM853)</f>
        <v>#DIV/0!</v>
      </c>
      <c r="AB1034" s="91">
        <f>SUM('Discounted Benefits'!P330:BM330)-SUM(P898:BM898)</f>
        <v>0</v>
      </c>
      <c r="AC1034" s="6" t="e">
        <f>SUM('Discounted Benefits'!P330:BM330)/SUM(P898:BM898)</f>
        <v>#DIV/0!</v>
      </c>
      <c r="AE1034" s="91">
        <f>SUM(P943:BM943)-SUM('Discounted Costs'!P330:BM330)</f>
        <v>0</v>
      </c>
      <c r="AF1034" s="6" t="e">
        <f>SUM(P943:BM943)/SUM('Discounted Costs'!P330:BM330)</f>
        <v>#DIV/0!</v>
      </c>
      <c r="AH1034" s="91">
        <f>SUM(P988:BM988)-SUM('Discounted Costs'!P330:BM330)</f>
        <v>0</v>
      </c>
      <c r="AI1034" s="6" t="e">
        <f>SUM(P988:BM988)/SUM('Discounted Costs'!P330:BM330)</f>
        <v>#DIV/0!</v>
      </c>
    </row>
    <row r="1035" spans="15:35" x14ac:dyDescent="0.3">
      <c r="P1035" s="91"/>
      <c r="Q1035" s="6"/>
      <c r="S1035" s="91"/>
      <c r="T1035" s="6"/>
      <c r="V1035" s="91"/>
      <c r="W1035" s="6"/>
      <c r="Y1035" s="91"/>
      <c r="Z1035" s="6"/>
      <c r="AB1035" s="91"/>
      <c r="AC1035" s="6"/>
      <c r="AE1035" s="91"/>
      <c r="AF1035" s="6"/>
      <c r="AH1035" s="91"/>
      <c r="AI1035" s="6"/>
    </row>
    <row r="1036" spans="15:35" x14ac:dyDescent="0.3">
      <c r="P1036" s="91"/>
      <c r="Q1036" s="6"/>
      <c r="S1036" s="91"/>
      <c r="T1036" s="6"/>
      <c r="V1036" s="91"/>
      <c r="W1036" s="6"/>
      <c r="Y1036" s="91"/>
      <c r="Z1036" s="6"/>
      <c r="AB1036" s="91"/>
      <c r="AC1036" s="6"/>
      <c r="AE1036" s="91"/>
      <c r="AF1036" s="6"/>
      <c r="AH1036" s="91"/>
      <c r="AI1036" s="6"/>
    </row>
    <row r="1037" spans="15:35" x14ac:dyDescent="0.3">
      <c r="P1037" s="91"/>
      <c r="Q1037" s="6"/>
      <c r="S1037" s="91"/>
      <c r="T1037" s="6"/>
      <c r="V1037" s="91"/>
      <c r="W1037" s="6"/>
      <c r="Y1037" s="91"/>
      <c r="Z1037" s="6"/>
      <c r="AB1037" s="91"/>
      <c r="AC1037" s="6"/>
      <c r="AE1037" s="91"/>
      <c r="AF1037" s="6"/>
      <c r="AH1037" s="91"/>
      <c r="AI1037" s="6"/>
    </row>
    <row r="1038" spans="15:35" x14ac:dyDescent="0.3">
      <c r="O1038" s="2" t="str">
        <f>Lists!$B$10</f>
        <v>Option 6</v>
      </c>
      <c r="P1038" s="91">
        <f>SUM(P544:BM544)</f>
        <v>0</v>
      </c>
      <c r="Q1038" s="6" t="e">
        <f>SUM(P499:BM499)/SUM(P454:BM454)</f>
        <v>#DIV/0!</v>
      </c>
      <c r="S1038" s="91">
        <f>SUM(P677:BM677)</f>
        <v>0</v>
      </c>
      <c r="T1038" s="6" t="e">
        <f>SUM(P632:BM632)/SUM(P587:BM587)</f>
        <v>#DIV/0!</v>
      </c>
      <c r="V1038" s="91">
        <f>SUM(P812:BM812)</f>
        <v>0</v>
      </c>
      <c r="W1038" s="6" t="e">
        <f>SUM(P767:BM767)/SUM(P722:BM722)</f>
        <v>#DIV/0!</v>
      </c>
      <c r="Y1038" s="91">
        <f>SUM('Discounted Benefits'!P334:BM334)-SUM('Sensitivity Estimates'!P857:BM857)</f>
        <v>0</v>
      </c>
      <c r="Z1038" s="6" t="e">
        <f>SUM('Discounted Benefits'!P334:BM334)/SUM('Sensitivity Estimates'!P857:BM857)</f>
        <v>#DIV/0!</v>
      </c>
      <c r="AB1038" s="91">
        <f>SUM('Discounted Benefits'!P334:BM334)-SUM(P902:BM902)</f>
        <v>0</v>
      </c>
      <c r="AC1038" s="6" t="e">
        <f>SUM('Discounted Benefits'!P334:BM334)/SUM(P902:BM902)</f>
        <v>#DIV/0!</v>
      </c>
      <c r="AE1038" s="91">
        <f>SUM(P947:BM947)-SUM('Discounted Costs'!P334:BM334)</f>
        <v>0</v>
      </c>
      <c r="AF1038" s="6" t="e">
        <f>SUM(P947:BM947)/SUM('Discounted Costs'!P334:BM334)</f>
        <v>#DIV/0!</v>
      </c>
      <c r="AH1038" s="91">
        <f>SUM(P992:BM992)-SUM('Discounted Costs'!P334:BM334)</f>
        <v>0</v>
      </c>
      <c r="AI1038" s="6" t="e">
        <f>SUM(P992:BM992)/SUM('Discounted Costs'!P334:BM334)</f>
        <v>#DIV/0!</v>
      </c>
    </row>
    <row r="1039" spans="15:35" x14ac:dyDescent="0.3">
      <c r="P1039" s="91"/>
      <c r="Q1039" s="6"/>
      <c r="S1039" s="91"/>
      <c r="T1039" s="6"/>
      <c r="V1039" s="91"/>
      <c r="W1039" s="6"/>
      <c r="Y1039" s="91"/>
      <c r="Z1039" s="6"/>
      <c r="AB1039" s="91"/>
      <c r="AC1039" s="6"/>
      <c r="AE1039" s="91"/>
      <c r="AF1039" s="6"/>
      <c r="AH1039" s="91"/>
      <c r="AI1039" s="6"/>
    </row>
    <row r="1040" spans="15:35" x14ac:dyDescent="0.3">
      <c r="P1040" s="91"/>
      <c r="Q1040" s="6"/>
      <c r="S1040" s="91"/>
      <c r="T1040" s="6"/>
      <c r="V1040" s="91"/>
      <c r="W1040" s="6"/>
      <c r="Y1040" s="91"/>
      <c r="Z1040" s="6"/>
      <c r="AB1040" s="91"/>
      <c r="AC1040" s="6"/>
      <c r="AE1040" s="91"/>
      <c r="AF1040" s="6"/>
      <c r="AH1040" s="91"/>
      <c r="AI1040" s="6"/>
    </row>
    <row r="1041" spans="15:35" x14ac:dyDescent="0.3">
      <c r="P1041" s="91"/>
      <c r="Q1041" s="6"/>
      <c r="S1041" s="91"/>
      <c r="T1041" s="6"/>
      <c r="V1041" s="91"/>
      <c r="W1041" s="6"/>
      <c r="Y1041" s="91"/>
      <c r="Z1041" s="6"/>
      <c r="AB1041" s="91"/>
      <c r="AC1041" s="6"/>
      <c r="AE1041" s="91"/>
      <c r="AF1041" s="6"/>
      <c r="AH1041" s="91"/>
      <c r="AI1041" s="6"/>
    </row>
    <row r="1042" spans="15:35" x14ac:dyDescent="0.3">
      <c r="O1042" s="2" t="str">
        <f>Lists!$B$11</f>
        <v>Option 7</v>
      </c>
      <c r="P1042" s="91">
        <f>SUM(P548:BM548)</f>
        <v>0</v>
      </c>
      <c r="Q1042" s="6" t="e">
        <f>SUM(P503:BM503)/SUM(P458:BM458)</f>
        <v>#DIV/0!</v>
      </c>
      <c r="S1042" s="91">
        <f>SUM(P681:BM681)</f>
        <v>0</v>
      </c>
      <c r="T1042" s="6" t="e">
        <f>SUM(P636:BM636)/SUM(P591:BM591)</f>
        <v>#DIV/0!</v>
      </c>
      <c r="V1042" s="91">
        <f>SUM(P816:BM816)</f>
        <v>0</v>
      </c>
      <c r="W1042" s="6" t="e">
        <f>SUM(P771:BM771)/SUM(P726:BM726)</f>
        <v>#DIV/0!</v>
      </c>
      <c r="Y1042" s="91">
        <f>SUM('Discounted Benefits'!P338:BM338)-SUM('Sensitivity Estimates'!P861:BM861)</f>
        <v>0</v>
      </c>
      <c r="Z1042" s="6" t="e">
        <f>SUM('Discounted Benefits'!P338:BM338)/SUM('Sensitivity Estimates'!P861:BM861)</f>
        <v>#DIV/0!</v>
      </c>
      <c r="AB1042" s="91">
        <f>SUM('Discounted Benefits'!P338:BM338)-SUM(P906:BM906)</f>
        <v>0</v>
      </c>
      <c r="AC1042" s="6" t="e">
        <f>SUM('Discounted Benefits'!P338:BM338)/SUM(P906:BM906)</f>
        <v>#DIV/0!</v>
      </c>
      <c r="AE1042" s="91">
        <f>SUM(P951:BM951)-SUM('Discounted Costs'!P338:BM338)</f>
        <v>0</v>
      </c>
      <c r="AF1042" s="6" t="e">
        <f>SUM(P951:BM951)/SUM('Discounted Costs'!P338:BM338)</f>
        <v>#DIV/0!</v>
      </c>
      <c r="AH1042" s="91">
        <f>SUM(P996:BM996)-SUM('Discounted Costs'!P338:BM338)</f>
        <v>0</v>
      </c>
      <c r="AI1042" s="6" t="e">
        <f>SUM(P996:BM996)/SUM('Discounted Costs'!P338:BM338)</f>
        <v>#DIV/0!</v>
      </c>
    </row>
    <row r="1043" spans="15:35" x14ac:dyDescent="0.3">
      <c r="P1043" s="91"/>
      <c r="Q1043" s="6"/>
      <c r="S1043" s="91"/>
      <c r="T1043" s="6"/>
      <c r="V1043" s="91"/>
      <c r="W1043" s="6"/>
      <c r="Y1043" s="91"/>
      <c r="Z1043" s="6"/>
      <c r="AB1043" s="91"/>
      <c r="AC1043" s="6"/>
      <c r="AE1043" s="91"/>
      <c r="AF1043" s="6"/>
      <c r="AH1043" s="91"/>
      <c r="AI1043" s="6"/>
    </row>
    <row r="1044" spans="15:35" x14ac:dyDescent="0.3">
      <c r="P1044" s="91"/>
      <c r="Q1044" s="6"/>
      <c r="S1044" s="91"/>
      <c r="T1044" s="6"/>
      <c r="V1044" s="91"/>
      <c r="W1044" s="6"/>
      <c r="Y1044" s="91"/>
      <c r="Z1044" s="6"/>
      <c r="AB1044" s="91"/>
      <c r="AC1044" s="6"/>
      <c r="AE1044" s="91"/>
      <c r="AF1044" s="6"/>
      <c r="AH1044" s="91"/>
      <c r="AI1044" s="6"/>
    </row>
    <row r="1045" spans="15:35" x14ac:dyDescent="0.3">
      <c r="P1045" s="91"/>
      <c r="Q1045" s="6"/>
      <c r="S1045" s="91"/>
      <c r="T1045" s="6"/>
      <c r="V1045" s="91"/>
      <c r="W1045" s="6"/>
      <c r="Y1045" s="91"/>
      <c r="Z1045" s="6"/>
      <c r="AB1045" s="91"/>
      <c r="AC1045" s="6"/>
      <c r="AE1045" s="91"/>
      <c r="AF1045" s="6"/>
      <c r="AH1045" s="91"/>
      <c r="AI1045" s="6"/>
    </row>
    <row r="1046" spans="15:35" x14ac:dyDescent="0.3">
      <c r="O1046" s="2" t="str">
        <f>Lists!$B$12</f>
        <v>Option 8</v>
      </c>
      <c r="P1046" s="91">
        <f>SUM(P552:BM552)</f>
        <v>0</v>
      </c>
      <c r="Q1046" s="6" t="e">
        <f>SUM(P507:BM507)/SUM(P462:BM462)</f>
        <v>#DIV/0!</v>
      </c>
      <c r="S1046" s="91">
        <f>SUM(P685:BM685)</f>
        <v>0</v>
      </c>
      <c r="T1046" s="6" t="e">
        <f>SUM(P640:BM640)/SUM(P595:BM595)</f>
        <v>#DIV/0!</v>
      </c>
      <c r="V1046" s="91">
        <f>SUM(P820:BM820)</f>
        <v>0</v>
      </c>
      <c r="W1046" s="6" t="e">
        <f>SUM(P775:BM775)/SUM(P730:BM730)</f>
        <v>#DIV/0!</v>
      </c>
      <c r="Y1046" s="91">
        <f>SUM('Discounted Benefits'!P342:BM342)-SUM('Sensitivity Estimates'!P865:BM865)</f>
        <v>0</v>
      </c>
      <c r="Z1046" s="6" t="e">
        <f>SUM('Discounted Benefits'!P342:BM342)/SUM('Sensitivity Estimates'!P865:BM865)</f>
        <v>#DIV/0!</v>
      </c>
      <c r="AB1046" s="91">
        <f>SUM('Discounted Benefits'!P342:BM342)-SUM(P910:BM910)</f>
        <v>0</v>
      </c>
      <c r="AC1046" s="6" t="e">
        <f>SUM('Discounted Benefits'!P342:BM342)/SUM(P910:BM910)</f>
        <v>#DIV/0!</v>
      </c>
      <c r="AE1046" s="91">
        <f>SUM(P955:BM955)-SUM('Discounted Costs'!P342:BM342)</f>
        <v>0</v>
      </c>
      <c r="AF1046" s="6" t="e">
        <f>SUM(P955:BM955)/SUM('Discounted Costs'!P342:BM342)</f>
        <v>#DIV/0!</v>
      </c>
      <c r="AH1046" s="91">
        <f>SUM(P1000:BM1000)-SUM('Discounted Costs'!P342:BM342)</f>
        <v>0</v>
      </c>
      <c r="AI1046" s="6" t="e">
        <f>SUM(P1000:BM1000)/SUM('Discounted Costs'!P342:BM342)</f>
        <v>#DIV/0!</v>
      </c>
    </row>
    <row r="1047" spans="15:35" x14ac:dyDescent="0.3">
      <c r="P1047" s="91"/>
      <c r="Q1047" s="6"/>
      <c r="S1047" s="91"/>
      <c r="T1047" s="6"/>
      <c r="V1047" s="91"/>
      <c r="W1047" s="6"/>
      <c r="Y1047" s="91"/>
      <c r="Z1047" s="6"/>
      <c r="AB1047" s="91"/>
      <c r="AC1047" s="6"/>
      <c r="AE1047" s="91"/>
      <c r="AF1047" s="6"/>
      <c r="AH1047" s="91"/>
      <c r="AI1047" s="6"/>
    </row>
    <row r="1048" spans="15:35" x14ac:dyDescent="0.3">
      <c r="P1048" s="91"/>
      <c r="Q1048" s="6"/>
      <c r="S1048" s="91"/>
      <c r="T1048" s="6"/>
      <c r="V1048" s="91"/>
      <c r="W1048" s="6"/>
      <c r="Y1048" s="91"/>
      <c r="Z1048" s="6"/>
      <c r="AB1048" s="91"/>
      <c r="AC1048" s="6"/>
      <c r="AE1048" s="91"/>
      <c r="AF1048" s="6"/>
      <c r="AH1048" s="91"/>
      <c r="AI1048" s="6"/>
    </row>
    <row r="1049" spans="15:35" x14ac:dyDescent="0.3">
      <c r="P1049" s="91"/>
      <c r="Q1049" s="6"/>
      <c r="S1049" s="91"/>
      <c r="T1049" s="6"/>
      <c r="V1049" s="91"/>
      <c r="W1049" s="6"/>
      <c r="Y1049" s="91"/>
      <c r="Z1049" s="6"/>
      <c r="AB1049" s="91"/>
      <c r="AC1049" s="6"/>
      <c r="AE1049" s="91"/>
      <c r="AF1049" s="6"/>
      <c r="AH1049" s="91"/>
      <c r="AI1049" s="6"/>
    </row>
    <row r="1050" spans="15:35" x14ac:dyDescent="0.3">
      <c r="O1050" s="2" t="str">
        <f>Lists!$B$13</f>
        <v>Option 9</v>
      </c>
      <c r="P1050" s="91">
        <f>SUM(P556:BM556)</f>
        <v>0</v>
      </c>
      <c r="Q1050" s="6" t="e">
        <f>SUM(P511:BM511)/SUM(P466:BM466)</f>
        <v>#DIV/0!</v>
      </c>
      <c r="S1050" s="91">
        <f>SUM(P689:BM689)</f>
        <v>0</v>
      </c>
      <c r="T1050" s="6" t="e">
        <f>SUM(P644:BM644)/SUM(P599:BM599)</f>
        <v>#DIV/0!</v>
      </c>
      <c r="V1050" s="91">
        <f>SUM(P824:BM824)</f>
        <v>0</v>
      </c>
      <c r="W1050" s="6" t="e">
        <f>SUM(P779:BM779)/SUM(P734:BM734)</f>
        <v>#DIV/0!</v>
      </c>
      <c r="Y1050" s="91">
        <f>SUM('Discounted Benefits'!P346:BM346)-SUM('Sensitivity Estimates'!P869:BM869)</f>
        <v>0</v>
      </c>
      <c r="Z1050" s="6" t="e">
        <f>SUM('Discounted Benefits'!P346:BM346)/SUM('Sensitivity Estimates'!P869:BM869)</f>
        <v>#DIV/0!</v>
      </c>
      <c r="AB1050" s="91">
        <f>SUM('Discounted Benefits'!P346:BM346)-SUM(P914:BM914)</f>
        <v>0</v>
      </c>
      <c r="AC1050" s="6" t="e">
        <f>SUM('Discounted Benefits'!P346:BM346)/SUM(P914:BM914)</f>
        <v>#DIV/0!</v>
      </c>
      <c r="AE1050" s="91">
        <f>SUM(P959:BM959)-SUM('Discounted Costs'!P346:BM346)</f>
        <v>0</v>
      </c>
      <c r="AF1050" s="6" t="e">
        <f>SUM(P959:BM959)/SUM('Discounted Costs'!P346:BM346)</f>
        <v>#DIV/0!</v>
      </c>
      <c r="AH1050" s="91">
        <f>SUM(P1004:BM1004)-SUM('Discounted Costs'!P346:BM346)</f>
        <v>0</v>
      </c>
      <c r="AI1050" s="6" t="e">
        <f>SUM(P1004:BM1004)/SUM('Discounted Costs'!P346:BM346)</f>
        <v>#DIV/0!</v>
      </c>
    </row>
    <row r="1051" spans="15:35" x14ac:dyDescent="0.3">
      <c r="P1051" s="91"/>
      <c r="Q1051" s="6"/>
      <c r="S1051" s="91"/>
      <c r="T1051" s="6"/>
      <c r="V1051" s="91"/>
      <c r="W1051" s="6"/>
      <c r="Y1051" s="91"/>
      <c r="Z1051" s="6"/>
      <c r="AB1051" s="91"/>
      <c r="AC1051" s="6"/>
      <c r="AE1051" s="91"/>
      <c r="AF1051" s="6"/>
      <c r="AH1051" s="91"/>
      <c r="AI1051" s="6"/>
    </row>
    <row r="1052" spans="15:35" x14ac:dyDescent="0.3">
      <c r="P1052" s="91"/>
      <c r="Q1052" s="6"/>
      <c r="S1052" s="91"/>
      <c r="T1052" s="6"/>
      <c r="V1052" s="91"/>
      <c r="W1052" s="6"/>
      <c r="Y1052" s="91"/>
      <c r="Z1052" s="6"/>
      <c r="AB1052" s="91"/>
      <c r="AC1052" s="6"/>
      <c r="AE1052" s="91"/>
      <c r="AF1052" s="6"/>
      <c r="AH1052" s="91"/>
      <c r="AI1052" s="6"/>
    </row>
    <row r="1053" spans="15:35" x14ac:dyDescent="0.3">
      <c r="P1053" s="91"/>
      <c r="Q1053" s="6"/>
      <c r="S1053" s="91"/>
      <c r="T1053" s="6"/>
      <c r="V1053" s="91"/>
      <c r="W1053" s="6"/>
      <c r="Y1053" s="91"/>
      <c r="Z1053" s="6"/>
      <c r="AB1053" s="91"/>
      <c r="AC1053" s="6"/>
      <c r="AE1053" s="91"/>
      <c r="AF1053" s="6"/>
      <c r="AH1053" s="91"/>
      <c r="AI1053" s="6"/>
    </row>
    <row r="1054" spans="15:35" x14ac:dyDescent="0.3">
      <c r="O1054" s="2" t="str">
        <f>Lists!$B$14</f>
        <v>Option 10</v>
      </c>
      <c r="P1054" s="91">
        <f>SUM(P560:BM560)</f>
        <v>0</v>
      </c>
      <c r="Q1054" s="6" t="e">
        <f>SUM(P515:BM515)/SUM(P470:BM470)</f>
        <v>#DIV/0!</v>
      </c>
      <c r="S1054" s="91">
        <f>SUM(P693:BM693)</f>
        <v>0</v>
      </c>
      <c r="T1054" s="6" t="e">
        <f>SUM(P648:BM648)/SUM(P603:BM603)</f>
        <v>#DIV/0!</v>
      </c>
      <c r="V1054" s="91">
        <f>SUM(P828:BM828)</f>
        <v>0</v>
      </c>
      <c r="W1054" s="6" t="e">
        <f>SUM(P783:BM783)/SUM(P738:BM738)</f>
        <v>#DIV/0!</v>
      </c>
      <c r="Y1054" s="91">
        <f>SUM('Discounted Benefits'!P350:BM350)-SUM('Sensitivity Estimates'!P873:BM873)</f>
        <v>0</v>
      </c>
      <c r="Z1054" s="6" t="e">
        <f>SUM('Discounted Benefits'!P350:BM350)/SUM('Sensitivity Estimates'!P873:BM873)</f>
        <v>#DIV/0!</v>
      </c>
      <c r="AB1054" s="91">
        <f>SUM('Discounted Benefits'!P350:BM350)-SUM(P918:BM918)</f>
        <v>0</v>
      </c>
      <c r="AC1054" s="6" t="e">
        <f>SUM('Discounted Benefits'!P350:BM350)/SUM(P918:BM918)</f>
        <v>#DIV/0!</v>
      </c>
      <c r="AE1054" s="91">
        <f>SUM(P963:BM963)-SUM('Discounted Costs'!P350:BM350)</f>
        <v>0</v>
      </c>
      <c r="AF1054" s="6" t="e">
        <f>SUM(P963:BM963)/SUM('Discounted Costs'!P350:BM350)</f>
        <v>#DIV/0!</v>
      </c>
      <c r="AH1054" s="91">
        <f>SUM(P1008:BM1008)-SUM('Discounted Costs'!P350:BM350)</f>
        <v>0</v>
      </c>
      <c r="AI1054" s="6" t="e">
        <f>SUM(P1008:BM1008)/SUM('Discounted Costs'!P350:BM350)</f>
        <v>#DIV/0!</v>
      </c>
    </row>
    <row r="1057" spans="1:95" s="17" customFormat="1" x14ac:dyDescent="0.3"/>
    <row r="1058" spans="1:95" x14ac:dyDescent="0.3">
      <c r="A1058" s="2" t="s">
        <v>218</v>
      </c>
    </row>
    <row r="1059" spans="1:95" x14ac:dyDescent="0.3">
      <c r="A1059" s="4" t="s">
        <v>233</v>
      </c>
    </row>
    <row r="1061" spans="1:95" x14ac:dyDescent="0.3">
      <c r="O1061" s="2" t="str">
        <f>Lists!$B$4</f>
        <v>Base Case</v>
      </c>
      <c r="P1061" s="161">
        <f>((SUMIF($E$14:$E$217,$O1061,P$14:P$217)*(1+Costs_Upper)))*'Discount Factors'!P$11</f>
        <v>0</v>
      </c>
      <c r="Q1061" s="161">
        <f>((SUMIF($E$14:$E$217,$O1061,Q$14:Q$217)*(1+Costs_Upper)))*'Discount Factors'!Q$11</f>
        <v>0</v>
      </c>
      <c r="R1061" s="161">
        <f>((SUMIF($E$14:$E$217,$O1061,R$14:R$217)*(1+Costs_Upper)))*'Discount Factors'!R$11</f>
        <v>0</v>
      </c>
      <c r="S1061" s="161">
        <f>((SUMIF($E$14:$E$217,$O1061,S$14:S$217)*(1+Costs_Upper)))*'Discount Factors'!S$11</f>
        <v>0</v>
      </c>
      <c r="T1061" s="161">
        <f>((SUMIF($E$14:$E$217,$O1061,T$14:T$217)*(1+Costs_Upper)))*'Discount Factors'!T$11</f>
        <v>0</v>
      </c>
      <c r="U1061" s="161">
        <f>((SUMIF($E$14:$E$217,$O1061,U$14:U$217)*(1+Costs_Upper)))*'Discount Factors'!U$11</f>
        <v>0</v>
      </c>
      <c r="V1061" s="161">
        <f>((SUMIF($E$14:$E$217,$O1061,V$14:V$217)*(1+Costs_Upper)))*'Discount Factors'!V$11</f>
        <v>0</v>
      </c>
      <c r="W1061" s="161">
        <f>((SUMIF($E$14:$E$217,$O1061,W$14:W$217)*(1+Costs_Upper)))*'Discount Factors'!W$11</f>
        <v>0</v>
      </c>
      <c r="X1061" s="161">
        <f>((SUMIF($E$14:$E$217,$O1061,X$14:X$217)*(1+Costs_Upper)))*'Discount Factors'!X$11</f>
        <v>0</v>
      </c>
      <c r="Y1061" s="161">
        <f>((SUMIF($E$14:$E$217,$O1061,Y$14:Y$217)*(1+Costs_Upper)))*'Discount Factors'!Y$11</f>
        <v>0</v>
      </c>
      <c r="Z1061" s="161">
        <f>((SUMIF($E$14:$E$217,$O1061,Z$14:Z$217)*(1+Costs_Upper)))*'Discount Factors'!Z$11</f>
        <v>0</v>
      </c>
      <c r="AA1061" s="161">
        <f>((SUMIF($E$14:$E$217,$O1061,AA$14:AA$217)*(1+Costs_Upper)))*'Discount Factors'!AA$11</f>
        <v>0</v>
      </c>
      <c r="AB1061" s="161">
        <f>((SUMIF($E$14:$E$217,$O1061,AB$14:AB$217)*(1+Costs_Upper)))*'Discount Factors'!AB$11</f>
        <v>0</v>
      </c>
      <c r="AC1061" s="161">
        <f>((SUMIF($E$14:$E$217,$O1061,AC$14:AC$217)*(1+Costs_Upper)))*'Discount Factors'!AC$11</f>
        <v>0</v>
      </c>
      <c r="AD1061" s="161">
        <f>((SUMIF($E$14:$E$217,$O1061,AD$14:AD$217)*(1+Costs_Upper)))*'Discount Factors'!AD$11</f>
        <v>0</v>
      </c>
      <c r="AE1061" s="161">
        <f>((SUMIF($E$14:$E$217,$O1061,AE$14:AE$217)*(1+Costs_Upper)))*'Discount Factors'!AE$11</f>
        <v>0</v>
      </c>
      <c r="AF1061" s="161">
        <f>((SUMIF($E$14:$E$217,$O1061,AF$14:AF$217)*(1+Costs_Upper)))*'Discount Factors'!AF$11</f>
        <v>0</v>
      </c>
      <c r="AG1061" s="161">
        <f>((SUMIF($E$14:$E$217,$O1061,AG$14:AG$217)*(1+Costs_Upper)))*'Discount Factors'!AG$11</f>
        <v>0</v>
      </c>
      <c r="AH1061" s="161">
        <f>((SUMIF($E$14:$E$217,$O1061,AH$14:AH$217)*(1+Costs_Upper)))*'Discount Factors'!AH$11</f>
        <v>0</v>
      </c>
      <c r="AI1061" s="161">
        <f>((SUMIF($E$14:$E$217,$O1061,AI$14:AI$217)*(1+Costs_Upper)))*'Discount Factors'!AI$11</f>
        <v>0</v>
      </c>
      <c r="AJ1061" s="161">
        <f>((SUMIF($E$14:$E$217,$O1061,AJ$14:AJ$217)*(1+Costs_Upper)))*'Discount Factors'!AJ$11</f>
        <v>0</v>
      </c>
      <c r="AK1061" s="161">
        <f>((SUMIF($E$14:$E$217,$O1061,AK$14:AK$217)*(1+Costs_Upper)))*'Discount Factors'!AK$11</f>
        <v>0</v>
      </c>
      <c r="AL1061" s="161">
        <f>((SUMIF($E$14:$E$217,$O1061,AL$14:AL$217)*(1+Costs_Upper)))*'Discount Factors'!AL$11</f>
        <v>0</v>
      </c>
      <c r="AM1061" s="161">
        <f>((SUMIF($E$14:$E$217,$O1061,AM$14:AM$217)*(1+Costs_Upper)))*'Discount Factors'!AM$11</f>
        <v>0</v>
      </c>
      <c r="AN1061" s="161">
        <f>((SUMIF($E$14:$E$217,$O1061,AN$14:AN$217)*(1+Costs_Upper)))*'Discount Factors'!AN$11</f>
        <v>0</v>
      </c>
      <c r="AO1061" s="161">
        <f>((SUMIF($E$14:$E$217,$O1061,AO$14:AO$217)*(1+Costs_Upper)))*'Discount Factors'!AO$11</f>
        <v>0</v>
      </c>
      <c r="AP1061" s="161">
        <f>((SUMIF($E$14:$E$217,$O1061,AP$14:AP$217)*(1+Costs_Upper)))*'Discount Factors'!AP$11</f>
        <v>0</v>
      </c>
      <c r="AQ1061" s="161">
        <f>((SUMIF($E$14:$E$217,$O1061,AQ$14:AQ$217)*(1+Costs_Upper)))*'Discount Factors'!AQ$11</f>
        <v>0</v>
      </c>
      <c r="AR1061" s="161">
        <f>((SUMIF($E$14:$E$217,$O1061,AR$14:AR$217)*(1+Costs_Upper)))*'Discount Factors'!AR$11</f>
        <v>0</v>
      </c>
      <c r="AS1061" s="161">
        <f>((SUMIF($E$14:$E$217,$O1061,AS$14:AS$217)*(1+Costs_Upper)))*'Discount Factors'!AS$11</f>
        <v>0</v>
      </c>
      <c r="AT1061" s="161">
        <f>((SUMIF($E$14:$E$217,$O1061,AT$14:AT$217)*(1+Costs_Upper)))*'Discount Factors'!AT$11</f>
        <v>0</v>
      </c>
      <c r="AU1061" s="161">
        <f>((SUMIF($E$14:$E$217,$O1061,AU$14:AU$217)*(1+Costs_Upper)))*'Discount Factors'!AU$11</f>
        <v>0</v>
      </c>
      <c r="AV1061" s="161">
        <f>((SUMIF($E$14:$E$217,$O1061,AV$14:AV$217)*(1+Costs_Upper)))*'Discount Factors'!AV$11</f>
        <v>0</v>
      </c>
      <c r="AW1061" s="161">
        <f>((SUMIF($E$14:$E$217,$O1061,AW$14:AW$217)*(1+Costs_Upper)))*'Discount Factors'!AW$11</f>
        <v>0</v>
      </c>
      <c r="AX1061" s="161">
        <f>((SUMIF($E$14:$E$217,$O1061,AX$14:AX$217)*(1+Costs_Upper)))*'Discount Factors'!AX$11</f>
        <v>0</v>
      </c>
      <c r="AY1061" s="161">
        <f>((SUMIF($E$14:$E$217,$O1061,AY$14:AY$217)*(1+Costs_Upper)))*'Discount Factors'!AY$11</f>
        <v>0</v>
      </c>
      <c r="AZ1061" s="161">
        <f>((SUMIF($E$14:$E$217,$O1061,AZ$14:AZ$217)*(1+Costs_Upper)))*'Discount Factors'!AZ$11</f>
        <v>0</v>
      </c>
      <c r="BA1061" s="161">
        <f>((SUMIF($E$14:$E$217,$O1061,BA$14:BA$217)*(1+Costs_Upper)))*'Discount Factors'!BA$11</f>
        <v>0</v>
      </c>
      <c r="BB1061" s="161">
        <f>((SUMIF($E$14:$E$217,$O1061,BB$14:BB$217)*(1+Costs_Upper)))*'Discount Factors'!BB$11</f>
        <v>0</v>
      </c>
      <c r="BC1061" s="161">
        <f>((SUMIF($E$14:$E$217,$O1061,BC$14:BC$217)*(1+Costs_Upper)))*'Discount Factors'!BC$11</f>
        <v>0</v>
      </c>
      <c r="BD1061" s="161">
        <f>((SUMIF($E$14:$E$217,$O1061,BD$14:BD$217)*(1+Costs_Upper)))*'Discount Factors'!BD$11</f>
        <v>0</v>
      </c>
      <c r="BE1061" s="161">
        <f>((SUMIF($E$14:$E$217,$O1061,BE$14:BE$217)*(1+Costs_Upper)))*'Discount Factors'!BE$11</f>
        <v>0</v>
      </c>
      <c r="BF1061" s="161">
        <f>((SUMIF($E$14:$E$217,$O1061,BF$14:BF$217)*(1+Costs_Upper)))*'Discount Factors'!BF$11</f>
        <v>0</v>
      </c>
      <c r="BG1061" s="161">
        <f>((SUMIF($E$14:$E$217,$O1061,BG$14:BG$217)*(1+Costs_Upper)))*'Discount Factors'!BG$11</f>
        <v>0</v>
      </c>
      <c r="BH1061" s="161">
        <f>((SUMIF($E$14:$E$217,$O1061,BH$14:BH$217)*(1+Costs_Upper)))*'Discount Factors'!BH$11</f>
        <v>0</v>
      </c>
      <c r="BI1061" s="161">
        <f>((SUMIF($E$14:$E$217,$O1061,BI$14:BI$217)*(1+Costs_Upper)))*'Discount Factors'!BI$11</f>
        <v>0</v>
      </c>
      <c r="BJ1061" s="161">
        <f>((SUMIF($E$14:$E$217,$O1061,BJ$14:BJ$217)*(1+Costs_Upper)))*'Discount Factors'!BJ$11</f>
        <v>0</v>
      </c>
      <c r="BK1061" s="161">
        <f>((SUMIF($E$14:$E$217,$O1061,BK$14:BK$217)*(1+Costs_Upper)))*'Discount Factors'!BK$11</f>
        <v>0</v>
      </c>
      <c r="BL1061" s="161">
        <f>((SUMIF($E$14:$E$217,$O1061,BL$14:BL$217)*(1+Costs_Upper)))*'Discount Factors'!BL$11</f>
        <v>0</v>
      </c>
      <c r="BM1061" s="161">
        <f>((SUMIF($E$14:$E$217,$O1061,BM$14:BM$217)*(1+Costs_Upper)))*'Discount Factors'!BM$11</f>
        <v>0</v>
      </c>
      <c r="BN1061" s="161">
        <f>((SUMIF($E$14:$E$217,$O1061,BN$14:BN$217)*(1+Costs_Upper)))*'Discount Factors'!BN$11</f>
        <v>0</v>
      </c>
      <c r="BO1061" s="161">
        <f>((SUMIF($E$14:$E$217,$O1061,BO$14:BO$217)*(1+Costs_Upper)))*'Discount Factors'!BO$11</f>
        <v>0</v>
      </c>
      <c r="BP1061" s="161">
        <f>((SUMIF($E$14:$E$217,$O1061,BP$14:BP$217)*(1+Costs_Upper)))*'Discount Factors'!BP$11</f>
        <v>0</v>
      </c>
      <c r="BQ1061" s="161">
        <f>((SUMIF($E$14:$E$217,$O1061,BQ$14:BQ$217)*(1+Costs_Upper)))*'Discount Factors'!BQ$11</f>
        <v>0</v>
      </c>
      <c r="BR1061" s="161">
        <f>((SUMIF($E$14:$E$217,$O1061,BR$14:BR$217)*(1+Costs_Upper)))*'Discount Factors'!BR$11</f>
        <v>0</v>
      </c>
      <c r="BS1061" s="161">
        <f>((SUMIF($E$14:$E$217,$O1061,BS$14:BS$217)*(1+Costs_Upper)))*'Discount Factors'!BS$11</f>
        <v>0</v>
      </c>
      <c r="BT1061" s="161">
        <f>((SUMIF($E$14:$E$217,$O1061,BT$14:BT$217)*(1+Costs_Upper)))*'Discount Factors'!BT$11</f>
        <v>0</v>
      </c>
      <c r="BU1061" s="161">
        <f>((SUMIF($E$14:$E$217,$O1061,BU$14:BU$217)*(1+Costs_Upper)))*'Discount Factors'!BU$11</f>
        <v>0</v>
      </c>
      <c r="BV1061" s="161">
        <f>((SUMIF($E$14:$E$217,$O1061,BV$14:BV$217)*(1+Costs_Upper)))*'Discount Factors'!BV$11</f>
        <v>0</v>
      </c>
      <c r="BW1061" s="161">
        <f>((SUMIF($E$14:$E$217,$O1061,BW$14:BW$217)*(1+Costs_Upper)))*'Discount Factors'!BW$11</f>
        <v>0</v>
      </c>
      <c r="BX1061" s="161">
        <f>((SUMIF($E$14:$E$217,$O1061,BX$14:BX$217)*(1+Costs_Upper)))*'Discount Factors'!BX$11</f>
        <v>0</v>
      </c>
      <c r="BY1061" s="161">
        <f>((SUMIF($E$14:$E$217,$O1061,BY$14:BY$217)*(1+Costs_Upper)))*'Discount Factors'!BY$11</f>
        <v>0</v>
      </c>
      <c r="BZ1061" s="161">
        <f>((SUMIF($E$14:$E$217,$O1061,BZ$14:BZ$217)*(1+Costs_Upper)))*'Discount Factors'!BZ$11</f>
        <v>0</v>
      </c>
      <c r="CA1061" s="161">
        <f>((SUMIF($E$14:$E$217,$O1061,CA$14:CA$217)*(1+Costs_Upper)))*'Discount Factors'!CA$11</f>
        <v>0</v>
      </c>
      <c r="CB1061" s="161">
        <f>((SUMIF($E$14:$E$217,$O1061,CB$14:CB$217)*(1+Costs_Upper)))*'Discount Factors'!CB$11</f>
        <v>0</v>
      </c>
      <c r="CC1061" s="161">
        <f>((SUMIF($E$14:$E$217,$O1061,CC$14:CC$217)*(1+Costs_Upper)))*'Discount Factors'!CC$11</f>
        <v>0</v>
      </c>
      <c r="CD1061" s="161">
        <f>((SUMIF($E$14:$E$217,$O1061,CD$14:CD$217)*(1+Costs_Upper)))*'Discount Factors'!CD$11</f>
        <v>0</v>
      </c>
      <c r="CE1061" s="161">
        <f>((SUMIF($E$14:$E$217,$O1061,CE$14:CE$217)*(1+Costs_Upper)))*'Discount Factors'!CE$11</f>
        <v>0</v>
      </c>
      <c r="CF1061" s="161">
        <f>((SUMIF($E$14:$E$217,$O1061,CF$14:CF$217)*(1+Costs_Upper)))*'Discount Factors'!CF$11</f>
        <v>0</v>
      </c>
      <c r="CG1061" s="161">
        <f>((SUMIF($E$14:$E$217,$O1061,CG$14:CG$217)*(1+Costs_Upper)))*'Discount Factors'!CG$11</f>
        <v>0</v>
      </c>
      <c r="CH1061" s="161">
        <f>((SUMIF($E$14:$E$217,$O1061,CH$14:CH$217)*(1+Costs_Upper)))*'Discount Factors'!CH$11</f>
        <v>0</v>
      </c>
      <c r="CI1061" s="161">
        <f>((SUMIF($E$14:$E$217,$O1061,CI$14:CI$217)*(1+Costs_Upper)))*'Discount Factors'!CI$11</f>
        <v>0</v>
      </c>
      <c r="CJ1061" s="161">
        <f>((SUMIF($E$14:$E$217,$O1061,CJ$14:CJ$217)*(1+Costs_Upper)))*'Discount Factors'!CJ$11</f>
        <v>0</v>
      </c>
      <c r="CK1061" s="161">
        <f>((SUMIF($E$14:$E$217,$O1061,CK$14:CK$217)*(1+Costs_Upper)))*'Discount Factors'!CK$11</f>
        <v>0</v>
      </c>
      <c r="CL1061" s="161">
        <f>((SUMIF($E$14:$E$217,$O1061,CL$14:CL$217)*(1+Costs_Upper)))*'Discount Factors'!CL$11</f>
        <v>0</v>
      </c>
      <c r="CM1061" s="161">
        <f>((SUMIF($E$14:$E$217,$O1061,CM$14:CM$217)*(1+Costs_Upper)))*'Discount Factors'!CM$11</f>
        <v>0</v>
      </c>
      <c r="CN1061" s="161">
        <f>((SUMIF($E$14:$E$217,$O1061,CN$14:CN$217)*(1+Costs_Upper)))*'Discount Factors'!CN$11</f>
        <v>0</v>
      </c>
      <c r="CO1061" s="161">
        <f>((SUMIF($E$14:$E$217,$O1061,CO$14:CO$217)*(1+Costs_Upper)))*'Discount Factors'!CO$11</f>
        <v>0</v>
      </c>
      <c r="CP1061" s="161">
        <f>((SUMIF($E$14:$E$217,$O1061,CP$14:CP$217)*(1+Costs_Upper)))*'Discount Factors'!CP$11</f>
        <v>0</v>
      </c>
      <c r="CQ1061" s="161">
        <f>((SUMIF($E$14:$E$217,$O1061,CQ$14:CQ$217)*(1+Costs_Upper)))*'Discount Factors'!CQ$11</f>
        <v>0</v>
      </c>
    </row>
    <row r="1065" spans="1:95" x14ac:dyDescent="0.3">
      <c r="O1065" s="2" t="str">
        <f>Lists!$B$5</f>
        <v>Option 1</v>
      </c>
      <c r="P1065" s="161">
        <f>((SUMIF($E$14:$E$217,$O1065,P$14:P$217)*(1+Costs_Upper)))*'Discount Factors'!P$11-P$1061</f>
        <v>0</v>
      </c>
      <c r="Q1065" s="161">
        <f>((SUMIF($E$14:$E$217,$O1065,Q$14:Q$217)*(1+Costs_Upper)))*'Discount Factors'!Q$11-Q$1061</f>
        <v>0</v>
      </c>
      <c r="R1065" s="161">
        <f>((SUMIF($E$14:$E$217,$O1065,R$14:R$217)*(1+Costs_Upper)))*'Discount Factors'!R$11-R$1061</f>
        <v>0</v>
      </c>
      <c r="S1065" s="161">
        <f>((SUMIF($E$14:$E$217,$O1065,S$14:S$217)*(1+Costs_Upper)))*'Discount Factors'!S$11-S$1061</f>
        <v>0</v>
      </c>
      <c r="T1065" s="161">
        <f>((SUMIF($E$14:$E$217,$O1065,T$14:T$217)*(1+Costs_Upper)))*'Discount Factors'!T$11-T$1061</f>
        <v>0</v>
      </c>
      <c r="U1065" s="161">
        <f>((SUMIF($E$14:$E$217,$O1065,U$14:U$217)*(1+Costs_Upper)))*'Discount Factors'!U$11-U$1061</f>
        <v>0</v>
      </c>
      <c r="V1065" s="161">
        <f>((SUMIF($E$14:$E$217,$O1065,V$14:V$217)*(1+Costs_Upper)))*'Discount Factors'!V$11-V$1061</f>
        <v>0</v>
      </c>
      <c r="W1065" s="161">
        <f>((SUMIF($E$14:$E$217,$O1065,W$14:W$217)*(1+Costs_Upper)))*'Discount Factors'!W$11-W$1061</f>
        <v>0</v>
      </c>
      <c r="X1065" s="161">
        <f>((SUMIF($E$14:$E$217,$O1065,X$14:X$217)*(1+Costs_Upper)))*'Discount Factors'!X$11-X$1061</f>
        <v>0</v>
      </c>
      <c r="Y1065" s="161">
        <f>((SUMIF($E$14:$E$217,$O1065,Y$14:Y$217)*(1+Costs_Upper)))*'Discount Factors'!Y$11-Y$1061</f>
        <v>0</v>
      </c>
      <c r="Z1065" s="161">
        <f>((SUMIF($E$14:$E$217,$O1065,Z$14:Z$217)*(1+Costs_Upper)))*'Discount Factors'!Z$11-Z$1061</f>
        <v>0</v>
      </c>
      <c r="AA1065" s="161">
        <f>((SUMIF($E$14:$E$217,$O1065,AA$14:AA$217)*(1+Costs_Upper)))*'Discount Factors'!AA$11-AA$1061</f>
        <v>0</v>
      </c>
      <c r="AB1065" s="161">
        <f>((SUMIF($E$14:$E$217,$O1065,AB$14:AB$217)*(1+Costs_Upper)))*'Discount Factors'!AB$11-AB$1061</f>
        <v>0</v>
      </c>
      <c r="AC1065" s="161">
        <f>((SUMIF($E$14:$E$217,$O1065,AC$14:AC$217)*(1+Costs_Upper)))*'Discount Factors'!AC$11-AC$1061</f>
        <v>0</v>
      </c>
      <c r="AD1065" s="161">
        <f>((SUMIF($E$14:$E$217,$O1065,AD$14:AD$217)*(1+Costs_Upper)))*'Discount Factors'!AD$11-AD$1061</f>
        <v>0</v>
      </c>
      <c r="AE1065" s="161">
        <f>((SUMIF($E$14:$E$217,$O1065,AE$14:AE$217)*(1+Costs_Upper)))*'Discount Factors'!AE$11-AE$1061</f>
        <v>0</v>
      </c>
      <c r="AF1065" s="161">
        <f>((SUMIF($E$14:$E$217,$O1065,AF$14:AF$217)*(1+Costs_Upper)))*'Discount Factors'!AF$11-AF$1061</f>
        <v>0</v>
      </c>
      <c r="AG1065" s="161">
        <f>((SUMIF($E$14:$E$217,$O1065,AG$14:AG$217)*(1+Costs_Upper)))*'Discount Factors'!AG$11-AG$1061</f>
        <v>0</v>
      </c>
      <c r="AH1065" s="161">
        <f>((SUMIF($E$14:$E$217,$O1065,AH$14:AH$217)*(1+Costs_Upper)))*'Discount Factors'!AH$11-AH$1061</f>
        <v>0</v>
      </c>
      <c r="AI1065" s="161">
        <f>((SUMIF($E$14:$E$217,$O1065,AI$14:AI$217)*(1+Costs_Upper)))*'Discount Factors'!AI$11-AI$1061</f>
        <v>0</v>
      </c>
      <c r="AJ1065" s="161">
        <f>((SUMIF($E$14:$E$217,$O1065,AJ$14:AJ$217)*(1+Costs_Upper)))*'Discount Factors'!AJ$11-AJ$1061</f>
        <v>0</v>
      </c>
      <c r="AK1065" s="161">
        <f>((SUMIF($E$14:$E$217,$O1065,AK$14:AK$217)*(1+Costs_Upper)))*'Discount Factors'!AK$11-AK$1061</f>
        <v>0</v>
      </c>
      <c r="AL1065" s="161">
        <f>((SUMIF($E$14:$E$217,$O1065,AL$14:AL$217)*(1+Costs_Upper)))*'Discount Factors'!AL$11-AL$1061</f>
        <v>0</v>
      </c>
      <c r="AM1065" s="161">
        <f>((SUMIF($E$14:$E$217,$O1065,AM$14:AM$217)*(1+Costs_Upper)))*'Discount Factors'!AM$11-AM$1061</f>
        <v>0</v>
      </c>
      <c r="AN1065" s="161">
        <f>((SUMIF($E$14:$E$217,$O1065,AN$14:AN$217)*(1+Costs_Upper)))*'Discount Factors'!AN$11-AN$1061</f>
        <v>0</v>
      </c>
      <c r="AO1065" s="161">
        <f>((SUMIF($E$14:$E$217,$O1065,AO$14:AO$217)*(1+Costs_Upper)))*'Discount Factors'!AO$11-AO$1061</f>
        <v>0</v>
      </c>
      <c r="AP1065" s="161">
        <f>((SUMIF($E$14:$E$217,$O1065,AP$14:AP$217)*(1+Costs_Upper)))*'Discount Factors'!AP$11-AP$1061</f>
        <v>0</v>
      </c>
      <c r="AQ1065" s="161">
        <f>((SUMIF($E$14:$E$217,$O1065,AQ$14:AQ$217)*(1+Costs_Upper)))*'Discount Factors'!AQ$11-AQ$1061</f>
        <v>0</v>
      </c>
      <c r="AR1065" s="161">
        <f>((SUMIF($E$14:$E$217,$O1065,AR$14:AR$217)*(1+Costs_Upper)))*'Discount Factors'!AR$11-AR$1061</f>
        <v>0</v>
      </c>
      <c r="AS1065" s="161">
        <f>((SUMIF($E$14:$E$217,$O1065,AS$14:AS$217)*(1+Costs_Upper)))*'Discount Factors'!AS$11-AS$1061</f>
        <v>0</v>
      </c>
      <c r="AT1065" s="161">
        <f>((SUMIF($E$14:$E$217,$O1065,AT$14:AT$217)*(1+Costs_Upper)))*'Discount Factors'!AT$11-AT$1061</f>
        <v>0</v>
      </c>
      <c r="AU1065" s="161">
        <f>((SUMIF($E$14:$E$217,$O1065,AU$14:AU$217)*(1+Costs_Upper)))*'Discount Factors'!AU$11-AU$1061</f>
        <v>0</v>
      </c>
      <c r="AV1065" s="161">
        <f>((SUMIF($E$14:$E$217,$O1065,AV$14:AV$217)*(1+Costs_Upper)))*'Discount Factors'!AV$11-AV$1061</f>
        <v>0</v>
      </c>
      <c r="AW1065" s="161">
        <f>((SUMIF($E$14:$E$217,$O1065,AW$14:AW$217)*(1+Costs_Upper)))*'Discount Factors'!AW$11-AW$1061</f>
        <v>0</v>
      </c>
      <c r="AX1065" s="161">
        <f>((SUMIF($E$14:$E$217,$O1065,AX$14:AX$217)*(1+Costs_Upper)))*'Discount Factors'!AX$11-AX$1061</f>
        <v>0</v>
      </c>
      <c r="AY1065" s="161">
        <f>((SUMIF($E$14:$E$217,$O1065,AY$14:AY$217)*(1+Costs_Upper)))*'Discount Factors'!AY$11-AY$1061</f>
        <v>0</v>
      </c>
      <c r="AZ1065" s="161">
        <f>((SUMIF($E$14:$E$217,$O1065,AZ$14:AZ$217)*(1+Costs_Upper)))*'Discount Factors'!AZ$11-AZ$1061</f>
        <v>0</v>
      </c>
      <c r="BA1065" s="161">
        <f>((SUMIF($E$14:$E$217,$O1065,BA$14:BA$217)*(1+Costs_Upper)))*'Discount Factors'!BA$11-BA$1061</f>
        <v>0</v>
      </c>
      <c r="BB1065" s="161">
        <f>((SUMIF($E$14:$E$217,$O1065,BB$14:BB$217)*(1+Costs_Upper)))*'Discount Factors'!BB$11-BB$1061</f>
        <v>0</v>
      </c>
      <c r="BC1065" s="161">
        <f>((SUMIF($E$14:$E$217,$O1065,BC$14:BC$217)*(1+Costs_Upper)))*'Discount Factors'!BC$11-BC$1061</f>
        <v>0</v>
      </c>
      <c r="BD1065" s="161">
        <f>((SUMIF($E$14:$E$217,$O1065,BD$14:BD$217)*(1+Costs_Upper)))*'Discount Factors'!BD$11-BD$1061</f>
        <v>0</v>
      </c>
      <c r="BE1065" s="161">
        <f>((SUMIF($E$14:$E$217,$O1065,BE$14:BE$217)*(1+Costs_Upper)))*'Discount Factors'!BE$11-BE$1061</f>
        <v>0</v>
      </c>
      <c r="BF1065" s="161">
        <f>((SUMIF($E$14:$E$217,$O1065,BF$14:BF$217)*(1+Costs_Upper)))*'Discount Factors'!BF$11-BF$1061</f>
        <v>0</v>
      </c>
      <c r="BG1065" s="161">
        <f>((SUMIF($E$14:$E$217,$O1065,BG$14:BG$217)*(1+Costs_Upper)))*'Discount Factors'!BG$11-BG$1061</f>
        <v>0</v>
      </c>
      <c r="BH1065" s="161">
        <f>((SUMIF($E$14:$E$217,$O1065,BH$14:BH$217)*(1+Costs_Upper)))*'Discount Factors'!BH$11-BH$1061</f>
        <v>0</v>
      </c>
      <c r="BI1065" s="161">
        <f>((SUMIF($E$14:$E$217,$O1065,BI$14:BI$217)*(1+Costs_Upper)))*'Discount Factors'!BI$11-BI$1061</f>
        <v>0</v>
      </c>
      <c r="BJ1065" s="161">
        <f>((SUMIF($E$14:$E$217,$O1065,BJ$14:BJ$217)*(1+Costs_Upper)))*'Discount Factors'!BJ$11-BJ$1061</f>
        <v>0</v>
      </c>
      <c r="BK1065" s="161">
        <f>((SUMIF($E$14:$E$217,$O1065,BK$14:BK$217)*(1+Costs_Upper)))*'Discount Factors'!BK$11-BK$1061</f>
        <v>0</v>
      </c>
      <c r="BL1065" s="161">
        <f>((SUMIF($E$14:$E$217,$O1065,BL$14:BL$217)*(1+Costs_Upper)))*'Discount Factors'!BL$11-BL$1061</f>
        <v>0</v>
      </c>
      <c r="BM1065" s="161">
        <f>((SUMIF($E$14:$E$217,$O1065,BM$14:BM$217)*(1+Costs_Upper)))*'Discount Factors'!BM$11-BM$1061</f>
        <v>0</v>
      </c>
      <c r="BN1065" s="161">
        <f>((SUMIF($E$14:$E$217,$O1065,BN$14:BN$217)*(1+Costs_Upper)))*'Discount Factors'!BN$11-BN$1061</f>
        <v>0</v>
      </c>
      <c r="BO1065" s="161">
        <f>((SUMIF($E$14:$E$217,$O1065,BO$14:BO$217)*(1+Costs_Upper)))*'Discount Factors'!BO$11-BO$1061</f>
        <v>0</v>
      </c>
      <c r="BP1065" s="161">
        <f>((SUMIF($E$14:$E$217,$O1065,BP$14:BP$217)*(1+Costs_Upper)))*'Discount Factors'!BP$11-BP$1061</f>
        <v>0</v>
      </c>
      <c r="BQ1065" s="161">
        <f>((SUMIF($E$14:$E$217,$O1065,BQ$14:BQ$217)*(1+Costs_Upper)))*'Discount Factors'!BQ$11-BQ$1061</f>
        <v>0</v>
      </c>
      <c r="BR1065" s="161">
        <f>((SUMIF($E$14:$E$217,$O1065,BR$14:BR$217)*(1+Costs_Upper)))*'Discount Factors'!BR$11-BR$1061</f>
        <v>0</v>
      </c>
      <c r="BS1065" s="161">
        <f>((SUMIF($E$14:$E$217,$O1065,BS$14:BS$217)*(1+Costs_Upper)))*'Discount Factors'!BS$11-BS$1061</f>
        <v>0</v>
      </c>
      <c r="BT1065" s="161">
        <f>((SUMIF($E$14:$E$217,$O1065,BT$14:BT$217)*(1+Costs_Upper)))*'Discount Factors'!BT$11-BT$1061</f>
        <v>0</v>
      </c>
      <c r="BU1065" s="161">
        <f>((SUMIF($E$14:$E$217,$O1065,BU$14:BU$217)*(1+Costs_Upper)))*'Discount Factors'!BU$11-BU$1061</f>
        <v>0</v>
      </c>
      <c r="BV1065" s="161">
        <f>((SUMIF($E$14:$E$217,$O1065,BV$14:BV$217)*(1+Costs_Upper)))*'Discount Factors'!BV$11-BV$1061</f>
        <v>0</v>
      </c>
      <c r="BW1065" s="161">
        <f>((SUMIF($E$14:$E$217,$O1065,BW$14:BW$217)*(1+Costs_Upper)))*'Discount Factors'!BW$11-BW$1061</f>
        <v>0</v>
      </c>
      <c r="BX1065" s="161">
        <f>((SUMIF($E$14:$E$217,$O1065,BX$14:BX$217)*(1+Costs_Upper)))*'Discount Factors'!BX$11-BX$1061</f>
        <v>0</v>
      </c>
      <c r="BY1065" s="161">
        <f>((SUMIF($E$14:$E$217,$O1065,BY$14:BY$217)*(1+Costs_Upper)))*'Discount Factors'!BY$11-BY$1061</f>
        <v>0</v>
      </c>
      <c r="BZ1065" s="161">
        <f>((SUMIF($E$14:$E$217,$O1065,BZ$14:BZ$217)*(1+Costs_Upper)))*'Discount Factors'!BZ$11-BZ$1061</f>
        <v>0</v>
      </c>
      <c r="CA1065" s="161">
        <f>((SUMIF($E$14:$E$217,$O1065,CA$14:CA$217)*(1+Costs_Upper)))*'Discount Factors'!CA$11-CA$1061</f>
        <v>0</v>
      </c>
      <c r="CB1065" s="161">
        <f>((SUMIF($E$14:$E$217,$O1065,CB$14:CB$217)*(1+Costs_Upper)))*'Discount Factors'!CB$11-CB$1061</f>
        <v>0</v>
      </c>
      <c r="CC1065" s="161">
        <f>((SUMIF($E$14:$E$217,$O1065,CC$14:CC$217)*(1+Costs_Upper)))*'Discount Factors'!CC$11-CC$1061</f>
        <v>0</v>
      </c>
      <c r="CD1065" s="161">
        <f>((SUMIF($E$14:$E$217,$O1065,CD$14:CD$217)*(1+Costs_Upper)))*'Discount Factors'!CD$11-CD$1061</f>
        <v>0</v>
      </c>
      <c r="CE1065" s="161">
        <f>((SUMIF($E$14:$E$217,$O1065,CE$14:CE$217)*(1+Costs_Upper)))*'Discount Factors'!CE$11-CE$1061</f>
        <v>0</v>
      </c>
      <c r="CF1065" s="161">
        <f>((SUMIF($E$14:$E$217,$O1065,CF$14:CF$217)*(1+Costs_Upper)))*'Discount Factors'!CF$11-CF$1061</f>
        <v>0</v>
      </c>
      <c r="CG1065" s="161">
        <f>((SUMIF($E$14:$E$217,$O1065,CG$14:CG$217)*(1+Costs_Upper)))*'Discount Factors'!CG$11-CG$1061</f>
        <v>0</v>
      </c>
      <c r="CH1065" s="161">
        <f>((SUMIF($E$14:$E$217,$O1065,CH$14:CH$217)*(1+Costs_Upper)))*'Discount Factors'!CH$11-CH$1061</f>
        <v>0</v>
      </c>
      <c r="CI1065" s="161">
        <f>((SUMIF($E$14:$E$217,$O1065,CI$14:CI$217)*(1+Costs_Upper)))*'Discount Factors'!CI$11-CI$1061</f>
        <v>0</v>
      </c>
      <c r="CJ1065" s="161">
        <f>((SUMIF($E$14:$E$217,$O1065,CJ$14:CJ$217)*(1+Costs_Upper)))*'Discount Factors'!CJ$11-CJ$1061</f>
        <v>0</v>
      </c>
      <c r="CK1065" s="161">
        <f>((SUMIF($E$14:$E$217,$O1065,CK$14:CK$217)*(1+Costs_Upper)))*'Discount Factors'!CK$11-CK$1061</f>
        <v>0</v>
      </c>
      <c r="CL1065" s="161">
        <f>((SUMIF($E$14:$E$217,$O1065,CL$14:CL$217)*(1+Costs_Upper)))*'Discount Factors'!CL$11-CL$1061</f>
        <v>0</v>
      </c>
      <c r="CM1065" s="161">
        <f>((SUMIF($E$14:$E$217,$O1065,CM$14:CM$217)*(1+Costs_Upper)))*'Discount Factors'!CM$11-CM$1061</f>
        <v>0</v>
      </c>
      <c r="CN1065" s="161">
        <f>((SUMIF($E$14:$E$217,$O1065,CN$14:CN$217)*(1+Costs_Upper)))*'Discount Factors'!CN$11-CN$1061</f>
        <v>0</v>
      </c>
      <c r="CO1065" s="161">
        <f>((SUMIF($E$14:$E$217,$O1065,CO$14:CO$217)*(1+Costs_Upper)))*'Discount Factors'!CO$11-CO$1061</f>
        <v>0</v>
      </c>
      <c r="CP1065" s="161">
        <f>((SUMIF($E$14:$E$217,$O1065,CP$14:CP$217)*(1+Costs_Upper)))*'Discount Factors'!CP$11-CP$1061</f>
        <v>0</v>
      </c>
      <c r="CQ1065" s="161">
        <f>((SUMIF($E$14:$E$217,$O1065,CQ$14:CQ$217)*(1+Costs_Upper)))*'Discount Factors'!CQ$11-CQ$1061</f>
        <v>0</v>
      </c>
    </row>
    <row r="1069" spans="1:95" x14ac:dyDescent="0.3">
      <c r="O1069" s="2" t="str">
        <f>Lists!$B$6</f>
        <v>Option 2</v>
      </c>
      <c r="P1069" s="161">
        <f>((SUMIF($E$14:$E$217,$O1069,P$14:P$217)*(1+Costs_Upper)))*'Discount Factors'!P$11-P$1061</f>
        <v>0</v>
      </c>
      <c r="Q1069" s="161">
        <f>((SUMIF($E$14:$E$217,$O1069,Q$14:Q$217)*(1+Costs_Upper)))*'Discount Factors'!Q$11-Q$1061</f>
        <v>0</v>
      </c>
      <c r="R1069" s="161">
        <f>((SUMIF($E$14:$E$217,$O1069,R$14:R$217)*(1+Costs_Upper)))*'Discount Factors'!R$11-R$1061</f>
        <v>0</v>
      </c>
      <c r="S1069" s="161">
        <f>((SUMIF($E$14:$E$217,$O1069,S$14:S$217)*(1+Costs_Upper)))*'Discount Factors'!S$11-S$1061</f>
        <v>0</v>
      </c>
      <c r="T1069" s="161">
        <f>((SUMIF($E$14:$E$217,$O1069,T$14:T$217)*(1+Costs_Upper)))*'Discount Factors'!T$11-T$1061</f>
        <v>0</v>
      </c>
      <c r="U1069" s="161">
        <f>((SUMIF($E$14:$E$217,$O1069,U$14:U$217)*(1+Costs_Upper)))*'Discount Factors'!U$11-U$1061</f>
        <v>0</v>
      </c>
      <c r="V1069" s="161">
        <f>((SUMIF($E$14:$E$217,$O1069,V$14:V$217)*(1+Costs_Upper)))*'Discount Factors'!V$11-V$1061</f>
        <v>0</v>
      </c>
      <c r="W1069" s="161">
        <f>((SUMIF($E$14:$E$217,$O1069,W$14:W$217)*(1+Costs_Upper)))*'Discount Factors'!W$11-W$1061</f>
        <v>0</v>
      </c>
      <c r="X1069" s="161">
        <f>((SUMIF($E$14:$E$217,$O1069,X$14:X$217)*(1+Costs_Upper)))*'Discount Factors'!X$11-X$1061</f>
        <v>0</v>
      </c>
      <c r="Y1069" s="161">
        <f>((SUMIF($E$14:$E$217,$O1069,Y$14:Y$217)*(1+Costs_Upper)))*'Discount Factors'!Y$11-Y$1061</f>
        <v>0</v>
      </c>
      <c r="Z1069" s="161">
        <f>((SUMIF($E$14:$E$217,$O1069,Z$14:Z$217)*(1+Costs_Upper)))*'Discount Factors'!Z$11-Z$1061</f>
        <v>0</v>
      </c>
      <c r="AA1069" s="161">
        <f>((SUMIF($E$14:$E$217,$O1069,AA$14:AA$217)*(1+Costs_Upper)))*'Discount Factors'!AA$11-AA$1061</f>
        <v>0</v>
      </c>
      <c r="AB1069" s="161">
        <f>((SUMIF($E$14:$E$217,$O1069,AB$14:AB$217)*(1+Costs_Upper)))*'Discount Factors'!AB$11-AB$1061</f>
        <v>0</v>
      </c>
      <c r="AC1069" s="161">
        <f>((SUMIF($E$14:$E$217,$O1069,AC$14:AC$217)*(1+Costs_Upper)))*'Discount Factors'!AC$11-AC$1061</f>
        <v>0</v>
      </c>
      <c r="AD1069" s="161">
        <f>((SUMIF($E$14:$E$217,$O1069,AD$14:AD$217)*(1+Costs_Upper)))*'Discount Factors'!AD$11-AD$1061</f>
        <v>0</v>
      </c>
      <c r="AE1069" s="161">
        <f>((SUMIF($E$14:$E$217,$O1069,AE$14:AE$217)*(1+Costs_Upper)))*'Discount Factors'!AE$11-AE$1061</f>
        <v>0</v>
      </c>
      <c r="AF1069" s="161">
        <f>((SUMIF($E$14:$E$217,$O1069,AF$14:AF$217)*(1+Costs_Upper)))*'Discount Factors'!AF$11-AF$1061</f>
        <v>0</v>
      </c>
      <c r="AG1069" s="161">
        <f>((SUMIF($E$14:$E$217,$O1069,AG$14:AG$217)*(1+Costs_Upper)))*'Discount Factors'!AG$11-AG$1061</f>
        <v>0</v>
      </c>
      <c r="AH1069" s="161">
        <f>((SUMIF($E$14:$E$217,$O1069,AH$14:AH$217)*(1+Costs_Upper)))*'Discount Factors'!AH$11-AH$1061</f>
        <v>0</v>
      </c>
      <c r="AI1069" s="161">
        <f>((SUMIF($E$14:$E$217,$O1069,AI$14:AI$217)*(1+Costs_Upper)))*'Discount Factors'!AI$11-AI$1061</f>
        <v>0</v>
      </c>
      <c r="AJ1069" s="161">
        <f>((SUMIF($E$14:$E$217,$O1069,AJ$14:AJ$217)*(1+Costs_Upper)))*'Discount Factors'!AJ$11-AJ$1061</f>
        <v>0</v>
      </c>
      <c r="AK1069" s="161">
        <f>((SUMIF($E$14:$E$217,$O1069,AK$14:AK$217)*(1+Costs_Upper)))*'Discount Factors'!AK$11-AK$1061</f>
        <v>0</v>
      </c>
      <c r="AL1069" s="161">
        <f>((SUMIF($E$14:$E$217,$O1069,AL$14:AL$217)*(1+Costs_Upper)))*'Discount Factors'!AL$11-AL$1061</f>
        <v>0</v>
      </c>
      <c r="AM1069" s="161">
        <f>((SUMIF($E$14:$E$217,$O1069,AM$14:AM$217)*(1+Costs_Upper)))*'Discount Factors'!AM$11-AM$1061</f>
        <v>0</v>
      </c>
      <c r="AN1069" s="161">
        <f>((SUMIF($E$14:$E$217,$O1069,AN$14:AN$217)*(1+Costs_Upper)))*'Discount Factors'!AN$11-AN$1061</f>
        <v>0</v>
      </c>
      <c r="AO1069" s="161">
        <f>((SUMIF($E$14:$E$217,$O1069,AO$14:AO$217)*(1+Costs_Upper)))*'Discount Factors'!AO$11-AO$1061</f>
        <v>0</v>
      </c>
      <c r="AP1069" s="161">
        <f>((SUMIF($E$14:$E$217,$O1069,AP$14:AP$217)*(1+Costs_Upper)))*'Discount Factors'!AP$11-AP$1061</f>
        <v>0</v>
      </c>
      <c r="AQ1069" s="161">
        <f>((SUMIF($E$14:$E$217,$O1069,AQ$14:AQ$217)*(1+Costs_Upper)))*'Discount Factors'!AQ$11-AQ$1061</f>
        <v>0</v>
      </c>
      <c r="AR1069" s="161">
        <f>((SUMIF($E$14:$E$217,$O1069,AR$14:AR$217)*(1+Costs_Upper)))*'Discount Factors'!AR$11-AR$1061</f>
        <v>0</v>
      </c>
      <c r="AS1069" s="161">
        <f>((SUMIF($E$14:$E$217,$O1069,AS$14:AS$217)*(1+Costs_Upper)))*'Discount Factors'!AS$11-AS$1061</f>
        <v>0</v>
      </c>
      <c r="AT1069" s="161">
        <f>((SUMIF($E$14:$E$217,$O1069,AT$14:AT$217)*(1+Costs_Upper)))*'Discount Factors'!AT$11-AT$1061</f>
        <v>0</v>
      </c>
      <c r="AU1069" s="161">
        <f>((SUMIF($E$14:$E$217,$O1069,AU$14:AU$217)*(1+Costs_Upper)))*'Discount Factors'!AU$11-AU$1061</f>
        <v>0</v>
      </c>
      <c r="AV1069" s="161">
        <f>((SUMIF($E$14:$E$217,$O1069,AV$14:AV$217)*(1+Costs_Upper)))*'Discount Factors'!AV$11-AV$1061</f>
        <v>0</v>
      </c>
      <c r="AW1069" s="161">
        <f>((SUMIF($E$14:$E$217,$O1069,AW$14:AW$217)*(1+Costs_Upper)))*'Discount Factors'!AW$11-AW$1061</f>
        <v>0</v>
      </c>
      <c r="AX1069" s="161">
        <f>((SUMIF($E$14:$E$217,$O1069,AX$14:AX$217)*(1+Costs_Upper)))*'Discount Factors'!AX$11-AX$1061</f>
        <v>0</v>
      </c>
      <c r="AY1069" s="161">
        <f>((SUMIF($E$14:$E$217,$O1069,AY$14:AY$217)*(1+Costs_Upper)))*'Discount Factors'!AY$11-AY$1061</f>
        <v>0</v>
      </c>
      <c r="AZ1069" s="161">
        <f>((SUMIF($E$14:$E$217,$O1069,AZ$14:AZ$217)*(1+Costs_Upper)))*'Discount Factors'!AZ$11-AZ$1061</f>
        <v>0</v>
      </c>
      <c r="BA1069" s="161">
        <f>((SUMIF($E$14:$E$217,$O1069,BA$14:BA$217)*(1+Costs_Upper)))*'Discount Factors'!BA$11-BA$1061</f>
        <v>0</v>
      </c>
      <c r="BB1069" s="161">
        <f>((SUMIF($E$14:$E$217,$O1069,BB$14:BB$217)*(1+Costs_Upper)))*'Discount Factors'!BB$11-BB$1061</f>
        <v>0</v>
      </c>
      <c r="BC1069" s="161">
        <f>((SUMIF($E$14:$E$217,$O1069,BC$14:BC$217)*(1+Costs_Upper)))*'Discount Factors'!BC$11-BC$1061</f>
        <v>0</v>
      </c>
      <c r="BD1069" s="161">
        <f>((SUMIF($E$14:$E$217,$O1069,BD$14:BD$217)*(1+Costs_Upper)))*'Discount Factors'!BD$11-BD$1061</f>
        <v>0</v>
      </c>
      <c r="BE1069" s="161">
        <f>((SUMIF($E$14:$E$217,$O1069,BE$14:BE$217)*(1+Costs_Upper)))*'Discount Factors'!BE$11-BE$1061</f>
        <v>0</v>
      </c>
      <c r="BF1069" s="161">
        <f>((SUMIF($E$14:$E$217,$O1069,BF$14:BF$217)*(1+Costs_Upper)))*'Discount Factors'!BF$11-BF$1061</f>
        <v>0</v>
      </c>
      <c r="BG1069" s="161">
        <f>((SUMIF($E$14:$E$217,$O1069,BG$14:BG$217)*(1+Costs_Upper)))*'Discount Factors'!BG$11-BG$1061</f>
        <v>0</v>
      </c>
      <c r="BH1069" s="161">
        <f>((SUMIF($E$14:$E$217,$O1069,BH$14:BH$217)*(1+Costs_Upper)))*'Discount Factors'!BH$11-BH$1061</f>
        <v>0</v>
      </c>
      <c r="BI1069" s="161">
        <f>((SUMIF($E$14:$E$217,$O1069,BI$14:BI$217)*(1+Costs_Upper)))*'Discount Factors'!BI$11-BI$1061</f>
        <v>0</v>
      </c>
      <c r="BJ1069" s="161">
        <f>((SUMIF($E$14:$E$217,$O1069,BJ$14:BJ$217)*(1+Costs_Upper)))*'Discount Factors'!BJ$11-BJ$1061</f>
        <v>0</v>
      </c>
      <c r="BK1069" s="161">
        <f>((SUMIF($E$14:$E$217,$O1069,BK$14:BK$217)*(1+Costs_Upper)))*'Discount Factors'!BK$11-BK$1061</f>
        <v>0</v>
      </c>
      <c r="BL1069" s="161">
        <f>((SUMIF($E$14:$E$217,$O1069,BL$14:BL$217)*(1+Costs_Upper)))*'Discount Factors'!BL$11-BL$1061</f>
        <v>0</v>
      </c>
      <c r="BM1069" s="161">
        <f>((SUMIF($E$14:$E$217,$O1069,BM$14:BM$217)*(1+Costs_Upper)))*'Discount Factors'!BM$11-BM$1061</f>
        <v>0</v>
      </c>
      <c r="BN1069" s="161">
        <f>((SUMIF($E$14:$E$217,$O1069,BN$14:BN$217)*(1+Costs_Upper)))*'Discount Factors'!BN$11-BN$1061</f>
        <v>0</v>
      </c>
      <c r="BO1069" s="161">
        <f>((SUMIF($E$14:$E$217,$O1069,BO$14:BO$217)*(1+Costs_Upper)))*'Discount Factors'!BO$11-BO$1061</f>
        <v>0</v>
      </c>
      <c r="BP1069" s="161">
        <f>((SUMIF($E$14:$E$217,$O1069,BP$14:BP$217)*(1+Costs_Upper)))*'Discount Factors'!BP$11-BP$1061</f>
        <v>0</v>
      </c>
      <c r="BQ1069" s="161">
        <f>((SUMIF($E$14:$E$217,$O1069,BQ$14:BQ$217)*(1+Costs_Upper)))*'Discount Factors'!BQ$11-BQ$1061</f>
        <v>0</v>
      </c>
      <c r="BR1069" s="161">
        <f>((SUMIF($E$14:$E$217,$O1069,BR$14:BR$217)*(1+Costs_Upper)))*'Discount Factors'!BR$11-BR$1061</f>
        <v>0</v>
      </c>
      <c r="BS1069" s="161">
        <f>((SUMIF($E$14:$E$217,$O1069,BS$14:BS$217)*(1+Costs_Upper)))*'Discount Factors'!BS$11-BS$1061</f>
        <v>0</v>
      </c>
      <c r="BT1069" s="161">
        <f>((SUMIF($E$14:$E$217,$O1069,BT$14:BT$217)*(1+Costs_Upper)))*'Discount Factors'!BT$11-BT$1061</f>
        <v>0</v>
      </c>
      <c r="BU1069" s="161">
        <f>((SUMIF($E$14:$E$217,$O1069,BU$14:BU$217)*(1+Costs_Upper)))*'Discount Factors'!BU$11-BU$1061</f>
        <v>0</v>
      </c>
      <c r="BV1069" s="161">
        <f>((SUMIF($E$14:$E$217,$O1069,BV$14:BV$217)*(1+Costs_Upper)))*'Discount Factors'!BV$11-BV$1061</f>
        <v>0</v>
      </c>
      <c r="BW1069" s="161">
        <f>((SUMIF($E$14:$E$217,$O1069,BW$14:BW$217)*(1+Costs_Upper)))*'Discount Factors'!BW$11-BW$1061</f>
        <v>0</v>
      </c>
      <c r="BX1069" s="161">
        <f>((SUMIF($E$14:$E$217,$O1069,BX$14:BX$217)*(1+Costs_Upper)))*'Discount Factors'!BX$11-BX$1061</f>
        <v>0</v>
      </c>
      <c r="BY1069" s="161">
        <f>((SUMIF($E$14:$E$217,$O1069,BY$14:BY$217)*(1+Costs_Upper)))*'Discount Factors'!BY$11-BY$1061</f>
        <v>0</v>
      </c>
      <c r="BZ1069" s="161">
        <f>((SUMIF($E$14:$E$217,$O1069,BZ$14:BZ$217)*(1+Costs_Upper)))*'Discount Factors'!BZ$11-BZ$1061</f>
        <v>0</v>
      </c>
      <c r="CA1069" s="161">
        <f>((SUMIF($E$14:$E$217,$O1069,CA$14:CA$217)*(1+Costs_Upper)))*'Discount Factors'!CA$11-CA$1061</f>
        <v>0</v>
      </c>
      <c r="CB1069" s="161">
        <f>((SUMIF($E$14:$E$217,$O1069,CB$14:CB$217)*(1+Costs_Upper)))*'Discount Factors'!CB$11-CB$1061</f>
        <v>0</v>
      </c>
      <c r="CC1069" s="161">
        <f>((SUMIF($E$14:$E$217,$O1069,CC$14:CC$217)*(1+Costs_Upper)))*'Discount Factors'!CC$11-CC$1061</f>
        <v>0</v>
      </c>
      <c r="CD1069" s="161">
        <f>((SUMIF($E$14:$E$217,$O1069,CD$14:CD$217)*(1+Costs_Upper)))*'Discount Factors'!CD$11-CD$1061</f>
        <v>0</v>
      </c>
      <c r="CE1069" s="161">
        <f>((SUMIF($E$14:$E$217,$O1069,CE$14:CE$217)*(1+Costs_Upper)))*'Discount Factors'!CE$11-CE$1061</f>
        <v>0</v>
      </c>
      <c r="CF1069" s="161">
        <f>((SUMIF($E$14:$E$217,$O1069,CF$14:CF$217)*(1+Costs_Upper)))*'Discount Factors'!CF$11-CF$1061</f>
        <v>0</v>
      </c>
      <c r="CG1069" s="161">
        <f>((SUMIF($E$14:$E$217,$O1069,CG$14:CG$217)*(1+Costs_Upper)))*'Discount Factors'!CG$11-CG$1061</f>
        <v>0</v>
      </c>
      <c r="CH1069" s="161">
        <f>((SUMIF($E$14:$E$217,$O1069,CH$14:CH$217)*(1+Costs_Upper)))*'Discount Factors'!CH$11-CH$1061</f>
        <v>0</v>
      </c>
      <c r="CI1069" s="161">
        <f>((SUMIF($E$14:$E$217,$O1069,CI$14:CI$217)*(1+Costs_Upper)))*'Discount Factors'!CI$11-CI$1061</f>
        <v>0</v>
      </c>
      <c r="CJ1069" s="161">
        <f>((SUMIF($E$14:$E$217,$O1069,CJ$14:CJ$217)*(1+Costs_Upper)))*'Discount Factors'!CJ$11-CJ$1061</f>
        <v>0</v>
      </c>
      <c r="CK1069" s="161">
        <f>((SUMIF($E$14:$E$217,$O1069,CK$14:CK$217)*(1+Costs_Upper)))*'Discount Factors'!CK$11-CK$1061</f>
        <v>0</v>
      </c>
      <c r="CL1069" s="161">
        <f>((SUMIF($E$14:$E$217,$O1069,CL$14:CL$217)*(1+Costs_Upper)))*'Discount Factors'!CL$11-CL$1061</f>
        <v>0</v>
      </c>
      <c r="CM1069" s="161">
        <f>((SUMIF($E$14:$E$217,$O1069,CM$14:CM$217)*(1+Costs_Upper)))*'Discount Factors'!CM$11-CM$1061</f>
        <v>0</v>
      </c>
      <c r="CN1069" s="161">
        <f>((SUMIF($E$14:$E$217,$O1069,CN$14:CN$217)*(1+Costs_Upper)))*'Discount Factors'!CN$11-CN$1061</f>
        <v>0</v>
      </c>
      <c r="CO1069" s="161">
        <f>((SUMIF($E$14:$E$217,$O1069,CO$14:CO$217)*(1+Costs_Upper)))*'Discount Factors'!CO$11-CO$1061</f>
        <v>0</v>
      </c>
      <c r="CP1069" s="161">
        <f>((SUMIF($E$14:$E$217,$O1069,CP$14:CP$217)*(1+Costs_Upper)))*'Discount Factors'!CP$11-CP$1061</f>
        <v>0</v>
      </c>
      <c r="CQ1069" s="161">
        <f>((SUMIF($E$14:$E$217,$O1069,CQ$14:CQ$217)*(1+Costs_Upper)))*'Discount Factors'!CQ$11-CQ$1061</f>
        <v>0</v>
      </c>
    </row>
    <row r="1073" spans="15:95" x14ac:dyDescent="0.3">
      <c r="O1073" s="2" t="str">
        <f>Lists!$B$7</f>
        <v>Option 3</v>
      </c>
      <c r="P1073" s="161">
        <f>((SUMIF($E$14:$E$217,$O1073,P$14:P$217)*(1+Costs_Upper)))*'Discount Factors'!P$11-P$1061</f>
        <v>0</v>
      </c>
      <c r="Q1073" s="161">
        <f>((SUMIF($E$14:$E$217,$O1073,Q$14:Q$217)*(1+Costs_Upper)))*'Discount Factors'!Q$11-Q$1061</f>
        <v>0</v>
      </c>
      <c r="R1073" s="161">
        <f>((SUMIF($E$14:$E$217,$O1073,R$14:R$217)*(1+Costs_Upper)))*'Discount Factors'!R$11-R$1061</f>
        <v>0</v>
      </c>
      <c r="S1073" s="161">
        <f>((SUMIF($E$14:$E$217,$O1073,S$14:S$217)*(1+Costs_Upper)))*'Discount Factors'!S$11-S$1061</f>
        <v>0</v>
      </c>
      <c r="T1073" s="161">
        <f>((SUMIF($E$14:$E$217,$O1073,T$14:T$217)*(1+Costs_Upper)))*'Discount Factors'!T$11-T$1061</f>
        <v>0</v>
      </c>
      <c r="U1073" s="161">
        <f>((SUMIF($E$14:$E$217,$O1073,U$14:U$217)*(1+Costs_Upper)))*'Discount Factors'!U$11-U$1061</f>
        <v>0</v>
      </c>
      <c r="V1073" s="161">
        <f>((SUMIF($E$14:$E$217,$O1073,V$14:V$217)*(1+Costs_Upper)))*'Discount Factors'!V$11-V$1061</f>
        <v>0</v>
      </c>
      <c r="W1073" s="161">
        <f>((SUMIF($E$14:$E$217,$O1073,W$14:W$217)*(1+Costs_Upper)))*'Discount Factors'!W$11-W$1061</f>
        <v>0</v>
      </c>
      <c r="X1073" s="161">
        <f>((SUMIF($E$14:$E$217,$O1073,X$14:X$217)*(1+Costs_Upper)))*'Discount Factors'!X$11-X$1061</f>
        <v>0</v>
      </c>
      <c r="Y1073" s="161">
        <f>((SUMIF($E$14:$E$217,$O1073,Y$14:Y$217)*(1+Costs_Upper)))*'Discount Factors'!Y$11-Y$1061</f>
        <v>0</v>
      </c>
      <c r="Z1073" s="161">
        <f>((SUMIF($E$14:$E$217,$O1073,Z$14:Z$217)*(1+Costs_Upper)))*'Discount Factors'!Z$11-Z$1061</f>
        <v>0</v>
      </c>
      <c r="AA1073" s="161">
        <f>((SUMIF($E$14:$E$217,$O1073,AA$14:AA$217)*(1+Costs_Upper)))*'Discount Factors'!AA$11-AA$1061</f>
        <v>0</v>
      </c>
      <c r="AB1073" s="161">
        <f>((SUMIF($E$14:$E$217,$O1073,AB$14:AB$217)*(1+Costs_Upper)))*'Discount Factors'!AB$11-AB$1061</f>
        <v>0</v>
      </c>
      <c r="AC1073" s="161">
        <f>((SUMIF($E$14:$E$217,$O1073,AC$14:AC$217)*(1+Costs_Upper)))*'Discount Factors'!AC$11-AC$1061</f>
        <v>0</v>
      </c>
      <c r="AD1073" s="161">
        <f>((SUMIF($E$14:$E$217,$O1073,AD$14:AD$217)*(1+Costs_Upper)))*'Discount Factors'!AD$11-AD$1061</f>
        <v>0</v>
      </c>
      <c r="AE1073" s="161">
        <f>((SUMIF($E$14:$E$217,$O1073,AE$14:AE$217)*(1+Costs_Upper)))*'Discount Factors'!AE$11-AE$1061</f>
        <v>0</v>
      </c>
      <c r="AF1073" s="161">
        <f>((SUMIF($E$14:$E$217,$O1073,AF$14:AF$217)*(1+Costs_Upper)))*'Discount Factors'!AF$11-AF$1061</f>
        <v>0</v>
      </c>
      <c r="AG1073" s="161">
        <f>((SUMIF($E$14:$E$217,$O1073,AG$14:AG$217)*(1+Costs_Upper)))*'Discount Factors'!AG$11-AG$1061</f>
        <v>0</v>
      </c>
      <c r="AH1073" s="161">
        <f>((SUMIF($E$14:$E$217,$O1073,AH$14:AH$217)*(1+Costs_Upper)))*'Discount Factors'!AH$11-AH$1061</f>
        <v>0</v>
      </c>
      <c r="AI1073" s="161">
        <f>((SUMIF($E$14:$E$217,$O1073,AI$14:AI$217)*(1+Costs_Upper)))*'Discount Factors'!AI$11-AI$1061</f>
        <v>0</v>
      </c>
      <c r="AJ1073" s="161">
        <f>((SUMIF($E$14:$E$217,$O1073,AJ$14:AJ$217)*(1+Costs_Upper)))*'Discount Factors'!AJ$11-AJ$1061</f>
        <v>0</v>
      </c>
      <c r="AK1073" s="161">
        <f>((SUMIF($E$14:$E$217,$O1073,AK$14:AK$217)*(1+Costs_Upper)))*'Discount Factors'!AK$11-AK$1061</f>
        <v>0</v>
      </c>
      <c r="AL1073" s="161">
        <f>((SUMIF($E$14:$E$217,$O1073,AL$14:AL$217)*(1+Costs_Upper)))*'Discount Factors'!AL$11-AL$1061</f>
        <v>0</v>
      </c>
      <c r="AM1073" s="161">
        <f>((SUMIF($E$14:$E$217,$O1073,AM$14:AM$217)*(1+Costs_Upper)))*'Discount Factors'!AM$11-AM$1061</f>
        <v>0</v>
      </c>
      <c r="AN1073" s="161">
        <f>((SUMIF($E$14:$E$217,$O1073,AN$14:AN$217)*(1+Costs_Upper)))*'Discount Factors'!AN$11-AN$1061</f>
        <v>0</v>
      </c>
      <c r="AO1073" s="161">
        <f>((SUMIF($E$14:$E$217,$O1073,AO$14:AO$217)*(1+Costs_Upper)))*'Discount Factors'!AO$11-AO$1061</f>
        <v>0</v>
      </c>
      <c r="AP1073" s="161">
        <f>((SUMIF($E$14:$E$217,$O1073,AP$14:AP$217)*(1+Costs_Upper)))*'Discount Factors'!AP$11-AP$1061</f>
        <v>0</v>
      </c>
      <c r="AQ1073" s="161">
        <f>((SUMIF($E$14:$E$217,$O1073,AQ$14:AQ$217)*(1+Costs_Upper)))*'Discount Factors'!AQ$11-AQ$1061</f>
        <v>0</v>
      </c>
      <c r="AR1073" s="161">
        <f>((SUMIF($E$14:$E$217,$O1073,AR$14:AR$217)*(1+Costs_Upper)))*'Discount Factors'!AR$11-AR$1061</f>
        <v>0</v>
      </c>
      <c r="AS1073" s="161">
        <f>((SUMIF($E$14:$E$217,$O1073,AS$14:AS$217)*(1+Costs_Upper)))*'Discount Factors'!AS$11-AS$1061</f>
        <v>0</v>
      </c>
      <c r="AT1073" s="161">
        <f>((SUMIF($E$14:$E$217,$O1073,AT$14:AT$217)*(1+Costs_Upper)))*'Discount Factors'!AT$11-AT$1061</f>
        <v>0</v>
      </c>
      <c r="AU1073" s="161">
        <f>((SUMIF($E$14:$E$217,$O1073,AU$14:AU$217)*(1+Costs_Upper)))*'Discount Factors'!AU$11-AU$1061</f>
        <v>0</v>
      </c>
      <c r="AV1073" s="161">
        <f>((SUMIF($E$14:$E$217,$O1073,AV$14:AV$217)*(1+Costs_Upper)))*'Discount Factors'!AV$11-AV$1061</f>
        <v>0</v>
      </c>
      <c r="AW1073" s="161">
        <f>((SUMIF($E$14:$E$217,$O1073,AW$14:AW$217)*(1+Costs_Upper)))*'Discount Factors'!AW$11-AW$1061</f>
        <v>0</v>
      </c>
      <c r="AX1073" s="161">
        <f>((SUMIF($E$14:$E$217,$O1073,AX$14:AX$217)*(1+Costs_Upper)))*'Discount Factors'!AX$11-AX$1061</f>
        <v>0</v>
      </c>
      <c r="AY1073" s="161">
        <f>((SUMIF($E$14:$E$217,$O1073,AY$14:AY$217)*(1+Costs_Upper)))*'Discount Factors'!AY$11-AY$1061</f>
        <v>0</v>
      </c>
      <c r="AZ1073" s="161">
        <f>((SUMIF($E$14:$E$217,$O1073,AZ$14:AZ$217)*(1+Costs_Upper)))*'Discount Factors'!AZ$11-AZ$1061</f>
        <v>0</v>
      </c>
      <c r="BA1073" s="161">
        <f>((SUMIF($E$14:$E$217,$O1073,BA$14:BA$217)*(1+Costs_Upper)))*'Discount Factors'!BA$11-BA$1061</f>
        <v>0</v>
      </c>
      <c r="BB1073" s="161">
        <f>((SUMIF($E$14:$E$217,$O1073,BB$14:BB$217)*(1+Costs_Upper)))*'Discount Factors'!BB$11-BB$1061</f>
        <v>0</v>
      </c>
      <c r="BC1073" s="161">
        <f>((SUMIF($E$14:$E$217,$O1073,BC$14:BC$217)*(1+Costs_Upper)))*'Discount Factors'!BC$11-BC$1061</f>
        <v>0</v>
      </c>
      <c r="BD1073" s="161">
        <f>((SUMIF($E$14:$E$217,$O1073,BD$14:BD$217)*(1+Costs_Upper)))*'Discount Factors'!BD$11-BD$1061</f>
        <v>0</v>
      </c>
      <c r="BE1073" s="161">
        <f>((SUMIF($E$14:$E$217,$O1073,BE$14:BE$217)*(1+Costs_Upper)))*'Discount Factors'!BE$11-BE$1061</f>
        <v>0</v>
      </c>
      <c r="BF1073" s="161">
        <f>((SUMIF($E$14:$E$217,$O1073,BF$14:BF$217)*(1+Costs_Upper)))*'Discount Factors'!BF$11-BF$1061</f>
        <v>0</v>
      </c>
      <c r="BG1073" s="161">
        <f>((SUMIF($E$14:$E$217,$O1073,BG$14:BG$217)*(1+Costs_Upper)))*'Discount Factors'!BG$11-BG$1061</f>
        <v>0</v>
      </c>
      <c r="BH1073" s="161">
        <f>((SUMIF($E$14:$E$217,$O1073,BH$14:BH$217)*(1+Costs_Upper)))*'Discount Factors'!BH$11-BH$1061</f>
        <v>0</v>
      </c>
      <c r="BI1073" s="161">
        <f>((SUMIF($E$14:$E$217,$O1073,BI$14:BI$217)*(1+Costs_Upper)))*'Discount Factors'!BI$11-BI$1061</f>
        <v>0</v>
      </c>
      <c r="BJ1073" s="161">
        <f>((SUMIF($E$14:$E$217,$O1073,BJ$14:BJ$217)*(1+Costs_Upper)))*'Discount Factors'!BJ$11-BJ$1061</f>
        <v>0</v>
      </c>
      <c r="BK1073" s="161">
        <f>((SUMIF($E$14:$E$217,$O1073,BK$14:BK$217)*(1+Costs_Upper)))*'Discount Factors'!BK$11-BK$1061</f>
        <v>0</v>
      </c>
      <c r="BL1073" s="161">
        <f>((SUMIF($E$14:$E$217,$O1073,BL$14:BL$217)*(1+Costs_Upper)))*'Discount Factors'!BL$11-BL$1061</f>
        <v>0</v>
      </c>
      <c r="BM1073" s="161">
        <f>((SUMIF($E$14:$E$217,$O1073,BM$14:BM$217)*(1+Costs_Upper)))*'Discount Factors'!BM$11-BM$1061</f>
        <v>0</v>
      </c>
      <c r="BN1073" s="161">
        <f>((SUMIF($E$14:$E$217,$O1073,BN$14:BN$217)*(1+Costs_Upper)))*'Discount Factors'!BN$11-BN$1061</f>
        <v>0</v>
      </c>
      <c r="BO1073" s="161">
        <f>((SUMIF($E$14:$E$217,$O1073,BO$14:BO$217)*(1+Costs_Upper)))*'Discount Factors'!BO$11-BO$1061</f>
        <v>0</v>
      </c>
      <c r="BP1073" s="161">
        <f>((SUMIF($E$14:$E$217,$O1073,BP$14:BP$217)*(1+Costs_Upper)))*'Discount Factors'!BP$11-BP$1061</f>
        <v>0</v>
      </c>
      <c r="BQ1073" s="161">
        <f>((SUMIF($E$14:$E$217,$O1073,BQ$14:BQ$217)*(1+Costs_Upper)))*'Discount Factors'!BQ$11-BQ$1061</f>
        <v>0</v>
      </c>
      <c r="BR1073" s="161">
        <f>((SUMIF($E$14:$E$217,$O1073,BR$14:BR$217)*(1+Costs_Upper)))*'Discount Factors'!BR$11-BR$1061</f>
        <v>0</v>
      </c>
      <c r="BS1073" s="161">
        <f>((SUMIF($E$14:$E$217,$O1073,BS$14:BS$217)*(1+Costs_Upper)))*'Discount Factors'!BS$11-BS$1061</f>
        <v>0</v>
      </c>
      <c r="BT1073" s="161">
        <f>((SUMIF($E$14:$E$217,$O1073,BT$14:BT$217)*(1+Costs_Upper)))*'Discount Factors'!BT$11-BT$1061</f>
        <v>0</v>
      </c>
      <c r="BU1073" s="161">
        <f>((SUMIF($E$14:$E$217,$O1073,BU$14:BU$217)*(1+Costs_Upper)))*'Discount Factors'!BU$11-BU$1061</f>
        <v>0</v>
      </c>
      <c r="BV1073" s="161">
        <f>((SUMIF($E$14:$E$217,$O1073,BV$14:BV$217)*(1+Costs_Upper)))*'Discount Factors'!BV$11-BV$1061</f>
        <v>0</v>
      </c>
      <c r="BW1073" s="161">
        <f>((SUMIF($E$14:$E$217,$O1073,BW$14:BW$217)*(1+Costs_Upper)))*'Discount Factors'!BW$11-BW$1061</f>
        <v>0</v>
      </c>
      <c r="BX1073" s="161">
        <f>((SUMIF($E$14:$E$217,$O1073,BX$14:BX$217)*(1+Costs_Upper)))*'Discount Factors'!BX$11-BX$1061</f>
        <v>0</v>
      </c>
      <c r="BY1073" s="161">
        <f>((SUMIF($E$14:$E$217,$O1073,BY$14:BY$217)*(1+Costs_Upper)))*'Discount Factors'!BY$11-BY$1061</f>
        <v>0</v>
      </c>
      <c r="BZ1073" s="161">
        <f>((SUMIF($E$14:$E$217,$O1073,BZ$14:BZ$217)*(1+Costs_Upper)))*'Discount Factors'!BZ$11-BZ$1061</f>
        <v>0</v>
      </c>
      <c r="CA1073" s="161">
        <f>((SUMIF($E$14:$E$217,$O1073,CA$14:CA$217)*(1+Costs_Upper)))*'Discount Factors'!CA$11-CA$1061</f>
        <v>0</v>
      </c>
      <c r="CB1073" s="161">
        <f>((SUMIF($E$14:$E$217,$O1073,CB$14:CB$217)*(1+Costs_Upper)))*'Discount Factors'!CB$11-CB$1061</f>
        <v>0</v>
      </c>
      <c r="CC1073" s="161">
        <f>((SUMIF($E$14:$E$217,$O1073,CC$14:CC$217)*(1+Costs_Upper)))*'Discount Factors'!CC$11-CC$1061</f>
        <v>0</v>
      </c>
      <c r="CD1073" s="161">
        <f>((SUMIF($E$14:$E$217,$O1073,CD$14:CD$217)*(1+Costs_Upper)))*'Discount Factors'!CD$11-CD$1061</f>
        <v>0</v>
      </c>
      <c r="CE1073" s="161">
        <f>((SUMIF($E$14:$E$217,$O1073,CE$14:CE$217)*(1+Costs_Upper)))*'Discount Factors'!CE$11-CE$1061</f>
        <v>0</v>
      </c>
      <c r="CF1073" s="161">
        <f>((SUMIF($E$14:$E$217,$O1073,CF$14:CF$217)*(1+Costs_Upper)))*'Discount Factors'!CF$11-CF$1061</f>
        <v>0</v>
      </c>
      <c r="CG1073" s="161">
        <f>((SUMIF($E$14:$E$217,$O1073,CG$14:CG$217)*(1+Costs_Upper)))*'Discount Factors'!CG$11-CG$1061</f>
        <v>0</v>
      </c>
      <c r="CH1073" s="161">
        <f>((SUMIF($E$14:$E$217,$O1073,CH$14:CH$217)*(1+Costs_Upper)))*'Discount Factors'!CH$11-CH$1061</f>
        <v>0</v>
      </c>
      <c r="CI1073" s="161">
        <f>((SUMIF($E$14:$E$217,$O1073,CI$14:CI$217)*(1+Costs_Upper)))*'Discount Factors'!CI$11-CI$1061</f>
        <v>0</v>
      </c>
      <c r="CJ1073" s="161">
        <f>((SUMIF($E$14:$E$217,$O1073,CJ$14:CJ$217)*(1+Costs_Upper)))*'Discount Factors'!CJ$11-CJ$1061</f>
        <v>0</v>
      </c>
      <c r="CK1073" s="161">
        <f>((SUMIF($E$14:$E$217,$O1073,CK$14:CK$217)*(1+Costs_Upper)))*'Discount Factors'!CK$11-CK$1061</f>
        <v>0</v>
      </c>
      <c r="CL1073" s="161">
        <f>((SUMIF($E$14:$E$217,$O1073,CL$14:CL$217)*(1+Costs_Upper)))*'Discount Factors'!CL$11-CL$1061</f>
        <v>0</v>
      </c>
      <c r="CM1073" s="161">
        <f>((SUMIF($E$14:$E$217,$O1073,CM$14:CM$217)*(1+Costs_Upper)))*'Discount Factors'!CM$11-CM$1061</f>
        <v>0</v>
      </c>
      <c r="CN1073" s="161">
        <f>((SUMIF($E$14:$E$217,$O1073,CN$14:CN$217)*(1+Costs_Upper)))*'Discount Factors'!CN$11-CN$1061</f>
        <v>0</v>
      </c>
      <c r="CO1073" s="161">
        <f>((SUMIF($E$14:$E$217,$O1073,CO$14:CO$217)*(1+Costs_Upper)))*'Discount Factors'!CO$11-CO$1061</f>
        <v>0</v>
      </c>
      <c r="CP1073" s="161">
        <f>((SUMIF($E$14:$E$217,$O1073,CP$14:CP$217)*(1+Costs_Upper)))*'Discount Factors'!CP$11-CP$1061</f>
        <v>0</v>
      </c>
      <c r="CQ1073" s="161">
        <f>((SUMIF($E$14:$E$217,$O1073,CQ$14:CQ$217)*(1+Costs_Upper)))*'Discount Factors'!CQ$11-CQ$1061</f>
        <v>0</v>
      </c>
    </row>
    <row r="1077" spans="15:95" x14ac:dyDescent="0.3">
      <c r="O1077" s="2" t="str">
        <f>Lists!$B$8</f>
        <v>Option 4</v>
      </c>
      <c r="P1077" s="161">
        <f>((SUMIF($E$14:$E$217,$O1077,P$14:P$217)*(1+Costs_Upper)))*'Discount Factors'!P$11-P$1061</f>
        <v>0</v>
      </c>
      <c r="Q1077" s="161">
        <f>((SUMIF($E$14:$E$217,$O1077,Q$14:Q$217)*(1+Costs_Upper)))*'Discount Factors'!Q$11-Q$1061</f>
        <v>0</v>
      </c>
      <c r="R1077" s="161">
        <f>((SUMIF($E$14:$E$217,$O1077,R$14:R$217)*(1+Costs_Upper)))*'Discount Factors'!R$11-R$1061</f>
        <v>0</v>
      </c>
      <c r="S1077" s="161">
        <f>((SUMIF($E$14:$E$217,$O1077,S$14:S$217)*(1+Costs_Upper)))*'Discount Factors'!S$11-S$1061</f>
        <v>0</v>
      </c>
      <c r="T1077" s="161">
        <f>((SUMIF($E$14:$E$217,$O1077,T$14:T$217)*(1+Costs_Upper)))*'Discount Factors'!T$11-T$1061</f>
        <v>0</v>
      </c>
      <c r="U1077" s="161">
        <f>((SUMIF($E$14:$E$217,$O1077,U$14:U$217)*(1+Costs_Upper)))*'Discount Factors'!U$11-U$1061</f>
        <v>0</v>
      </c>
      <c r="V1077" s="161">
        <f>((SUMIF($E$14:$E$217,$O1077,V$14:V$217)*(1+Costs_Upper)))*'Discount Factors'!V$11-V$1061</f>
        <v>0</v>
      </c>
      <c r="W1077" s="161">
        <f>((SUMIF($E$14:$E$217,$O1077,W$14:W$217)*(1+Costs_Upper)))*'Discount Factors'!W$11-W$1061</f>
        <v>0</v>
      </c>
      <c r="X1077" s="161">
        <f>((SUMIF($E$14:$E$217,$O1077,X$14:X$217)*(1+Costs_Upper)))*'Discount Factors'!X$11-X$1061</f>
        <v>0</v>
      </c>
      <c r="Y1077" s="161">
        <f>((SUMIF($E$14:$E$217,$O1077,Y$14:Y$217)*(1+Costs_Upper)))*'Discount Factors'!Y$11-Y$1061</f>
        <v>0</v>
      </c>
      <c r="Z1077" s="161">
        <f>((SUMIF($E$14:$E$217,$O1077,Z$14:Z$217)*(1+Costs_Upper)))*'Discount Factors'!Z$11-Z$1061</f>
        <v>0</v>
      </c>
      <c r="AA1077" s="161">
        <f>((SUMIF($E$14:$E$217,$O1077,AA$14:AA$217)*(1+Costs_Upper)))*'Discount Factors'!AA$11-AA$1061</f>
        <v>0</v>
      </c>
      <c r="AB1077" s="161">
        <f>((SUMIF($E$14:$E$217,$O1077,AB$14:AB$217)*(1+Costs_Upper)))*'Discount Factors'!AB$11-AB$1061</f>
        <v>0</v>
      </c>
      <c r="AC1077" s="161">
        <f>((SUMIF($E$14:$E$217,$O1077,AC$14:AC$217)*(1+Costs_Upper)))*'Discount Factors'!AC$11-AC$1061</f>
        <v>0</v>
      </c>
      <c r="AD1077" s="161">
        <f>((SUMIF($E$14:$E$217,$O1077,AD$14:AD$217)*(1+Costs_Upper)))*'Discount Factors'!AD$11-AD$1061</f>
        <v>0</v>
      </c>
      <c r="AE1077" s="161">
        <f>((SUMIF($E$14:$E$217,$O1077,AE$14:AE$217)*(1+Costs_Upper)))*'Discount Factors'!AE$11-AE$1061</f>
        <v>0</v>
      </c>
      <c r="AF1077" s="161">
        <f>((SUMIF($E$14:$E$217,$O1077,AF$14:AF$217)*(1+Costs_Upper)))*'Discount Factors'!AF$11-AF$1061</f>
        <v>0</v>
      </c>
      <c r="AG1077" s="161">
        <f>((SUMIF($E$14:$E$217,$O1077,AG$14:AG$217)*(1+Costs_Upper)))*'Discount Factors'!AG$11-AG$1061</f>
        <v>0</v>
      </c>
      <c r="AH1077" s="161">
        <f>((SUMIF($E$14:$E$217,$O1077,AH$14:AH$217)*(1+Costs_Upper)))*'Discount Factors'!AH$11-AH$1061</f>
        <v>0</v>
      </c>
      <c r="AI1077" s="161">
        <f>((SUMIF($E$14:$E$217,$O1077,AI$14:AI$217)*(1+Costs_Upper)))*'Discount Factors'!AI$11-AI$1061</f>
        <v>0</v>
      </c>
      <c r="AJ1077" s="161">
        <f>((SUMIF($E$14:$E$217,$O1077,AJ$14:AJ$217)*(1+Costs_Upper)))*'Discount Factors'!AJ$11-AJ$1061</f>
        <v>0</v>
      </c>
      <c r="AK1077" s="161">
        <f>((SUMIF($E$14:$E$217,$O1077,AK$14:AK$217)*(1+Costs_Upper)))*'Discount Factors'!AK$11-AK$1061</f>
        <v>0</v>
      </c>
      <c r="AL1077" s="161">
        <f>((SUMIF($E$14:$E$217,$O1077,AL$14:AL$217)*(1+Costs_Upper)))*'Discount Factors'!AL$11-AL$1061</f>
        <v>0</v>
      </c>
      <c r="AM1077" s="161">
        <f>((SUMIF($E$14:$E$217,$O1077,AM$14:AM$217)*(1+Costs_Upper)))*'Discount Factors'!AM$11-AM$1061</f>
        <v>0</v>
      </c>
      <c r="AN1077" s="161">
        <f>((SUMIF($E$14:$E$217,$O1077,AN$14:AN$217)*(1+Costs_Upper)))*'Discount Factors'!AN$11-AN$1061</f>
        <v>0</v>
      </c>
      <c r="AO1077" s="161">
        <f>((SUMIF($E$14:$E$217,$O1077,AO$14:AO$217)*(1+Costs_Upper)))*'Discount Factors'!AO$11-AO$1061</f>
        <v>0</v>
      </c>
      <c r="AP1077" s="161">
        <f>((SUMIF($E$14:$E$217,$O1077,AP$14:AP$217)*(1+Costs_Upper)))*'Discount Factors'!AP$11-AP$1061</f>
        <v>0</v>
      </c>
      <c r="AQ1077" s="161">
        <f>((SUMIF($E$14:$E$217,$O1077,AQ$14:AQ$217)*(1+Costs_Upper)))*'Discount Factors'!AQ$11-AQ$1061</f>
        <v>0</v>
      </c>
      <c r="AR1077" s="161">
        <f>((SUMIF($E$14:$E$217,$O1077,AR$14:AR$217)*(1+Costs_Upper)))*'Discount Factors'!AR$11-AR$1061</f>
        <v>0</v>
      </c>
      <c r="AS1077" s="161">
        <f>((SUMIF($E$14:$E$217,$O1077,AS$14:AS$217)*(1+Costs_Upper)))*'Discount Factors'!AS$11-AS$1061</f>
        <v>0</v>
      </c>
      <c r="AT1077" s="161">
        <f>((SUMIF($E$14:$E$217,$O1077,AT$14:AT$217)*(1+Costs_Upper)))*'Discount Factors'!AT$11-AT$1061</f>
        <v>0</v>
      </c>
      <c r="AU1077" s="161">
        <f>((SUMIF($E$14:$E$217,$O1077,AU$14:AU$217)*(1+Costs_Upper)))*'Discount Factors'!AU$11-AU$1061</f>
        <v>0</v>
      </c>
      <c r="AV1077" s="161">
        <f>((SUMIF($E$14:$E$217,$O1077,AV$14:AV$217)*(1+Costs_Upper)))*'Discount Factors'!AV$11-AV$1061</f>
        <v>0</v>
      </c>
      <c r="AW1077" s="161">
        <f>((SUMIF($E$14:$E$217,$O1077,AW$14:AW$217)*(1+Costs_Upper)))*'Discount Factors'!AW$11-AW$1061</f>
        <v>0</v>
      </c>
      <c r="AX1077" s="161">
        <f>((SUMIF($E$14:$E$217,$O1077,AX$14:AX$217)*(1+Costs_Upper)))*'Discount Factors'!AX$11-AX$1061</f>
        <v>0</v>
      </c>
      <c r="AY1077" s="161">
        <f>((SUMIF($E$14:$E$217,$O1077,AY$14:AY$217)*(1+Costs_Upper)))*'Discount Factors'!AY$11-AY$1061</f>
        <v>0</v>
      </c>
      <c r="AZ1077" s="161">
        <f>((SUMIF($E$14:$E$217,$O1077,AZ$14:AZ$217)*(1+Costs_Upper)))*'Discount Factors'!AZ$11-AZ$1061</f>
        <v>0</v>
      </c>
      <c r="BA1077" s="161">
        <f>((SUMIF($E$14:$E$217,$O1077,BA$14:BA$217)*(1+Costs_Upper)))*'Discount Factors'!BA$11-BA$1061</f>
        <v>0</v>
      </c>
      <c r="BB1077" s="161">
        <f>((SUMIF($E$14:$E$217,$O1077,BB$14:BB$217)*(1+Costs_Upper)))*'Discount Factors'!BB$11-BB$1061</f>
        <v>0</v>
      </c>
      <c r="BC1077" s="161">
        <f>((SUMIF($E$14:$E$217,$O1077,BC$14:BC$217)*(1+Costs_Upper)))*'Discount Factors'!BC$11-BC$1061</f>
        <v>0</v>
      </c>
      <c r="BD1077" s="161">
        <f>((SUMIF($E$14:$E$217,$O1077,BD$14:BD$217)*(1+Costs_Upper)))*'Discount Factors'!BD$11-BD$1061</f>
        <v>0</v>
      </c>
      <c r="BE1077" s="161">
        <f>((SUMIF($E$14:$E$217,$O1077,BE$14:BE$217)*(1+Costs_Upper)))*'Discount Factors'!BE$11-BE$1061</f>
        <v>0</v>
      </c>
      <c r="BF1077" s="161">
        <f>((SUMIF($E$14:$E$217,$O1077,BF$14:BF$217)*(1+Costs_Upper)))*'Discount Factors'!BF$11-BF$1061</f>
        <v>0</v>
      </c>
      <c r="BG1077" s="161">
        <f>((SUMIF($E$14:$E$217,$O1077,BG$14:BG$217)*(1+Costs_Upper)))*'Discount Factors'!BG$11-BG$1061</f>
        <v>0</v>
      </c>
      <c r="BH1077" s="161">
        <f>((SUMIF($E$14:$E$217,$O1077,BH$14:BH$217)*(1+Costs_Upper)))*'Discount Factors'!BH$11-BH$1061</f>
        <v>0</v>
      </c>
      <c r="BI1077" s="161">
        <f>((SUMIF($E$14:$E$217,$O1077,BI$14:BI$217)*(1+Costs_Upper)))*'Discount Factors'!BI$11-BI$1061</f>
        <v>0</v>
      </c>
      <c r="BJ1077" s="161">
        <f>((SUMIF($E$14:$E$217,$O1077,BJ$14:BJ$217)*(1+Costs_Upper)))*'Discount Factors'!BJ$11-BJ$1061</f>
        <v>0</v>
      </c>
      <c r="BK1077" s="161">
        <f>((SUMIF($E$14:$E$217,$O1077,BK$14:BK$217)*(1+Costs_Upper)))*'Discount Factors'!BK$11-BK$1061</f>
        <v>0</v>
      </c>
      <c r="BL1077" s="161">
        <f>((SUMIF($E$14:$E$217,$O1077,BL$14:BL$217)*(1+Costs_Upper)))*'Discount Factors'!BL$11-BL$1061</f>
        <v>0</v>
      </c>
      <c r="BM1077" s="161">
        <f>((SUMIF($E$14:$E$217,$O1077,BM$14:BM$217)*(1+Costs_Upper)))*'Discount Factors'!BM$11-BM$1061</f>
        <v>0</v>
      </c>
      <c r="BN1077" s="161">
        <f>((SUMIF($E$14:$E$217,$O1077,BN$14:BN$217)*(1+Costs_Upper)))*'Discount Factors'!BN$11-BN$1061</f>
        <v>0</v>
      </c>
      <c r="BO1077" s="161">
        <f>((SUMIF($E$14:$E$217,$O1077,BO$14:BO$217)*(1+Costs_Upper)))*'Discount Factors'!BO$11-BO$1061</f>
        <v>0</v>
      </c>
      <c r="BP1077" s="161">
        <f>((SUMIF($E$14:$E$217,$O1077,BP$14:BP$217)*(1+Costs_Upper)))*'Discount Factors'!BP$11-BP$1061</f>
        <v>0</v>
      </c>
      <c r="BQ1077" s="161">
        <f>((SUMIF($E$14:$E$217,$O1077,BQ$14:BQ$217)*(1+Costs_Upper)))*'Discount Factors'!BQ$11-BQ$1061</f>
        <v>0</v>
      </c>
      <c r="BR1077" s="161">
        <f>((SUMIF($E$14:$E$217,$O1077,BR$14:BR$217)*(1+Costs_Upper)))*'Discount Factors'!BR$11-BR$1061</f>
        <v>0</v>
      </c>
      <c r="BS1077" s="161">
        <f>((SUMIF($E$14:$E$217,$O1077,BS$14:BS$217)*(1+Costs_Upper)))*'Discount Factors'!BS$11-BS$1061</f>
        <v>0</v>
      </c>
      <c r="BT1077" s="161">
        <f>((SUMIF($E$14:$E$217,$O1077,BT$14:BT$217)*(1+Costs_Upper)))*'Discount Factors'!BT$11-BT$1061</f>
        <v>0</v>
      </c>
      <c r="BU1077" s="161">
        <f>((SUMIF($E$14:$E$217,$O1077,BU$14:BU$217)*(1+Costs_Upper)))*'Discount Factors'!BU$11-BU$1061</f>
        <v>0</v>
      </c>
      <c r="BV1077" s="161">
        <f>((SUMIF($E$14:$E$217,$O1077,BV$14:BV$217)*(1+Costs_Upper)))*'Discount Factors'!BV$11-BV$1061</f>
        <v>0</v>
      </c>
      <c r="BW1077" s="161">
        <f>((SUMIF($E$14:$E$217,$O1077,BW$14:BW$217)*(1+Costs_Upper)))*'Discount Factors'!BW$11-BW$1061</f>
        <v>0</v>
      </c>
      <c r="BX1077" s="161">
        <f>((SUMIF($E$14:$E$217,$O1077,BX$14:BX$217)*(1+Costs_Upper)))*'Discount Factors'!BX$11-BX$1061</f>
        <v>0</v>
      </c>
      <c r="BY1077" s="161">
        <f>((SUMIF($E$14:$E$217,$O1077,BY$14:BY$217)*(1+Costs_Upper)))*'Discount Factors'!BY$11-BY$1061</f>
        <v>0</v>
      </c>
      <c r="BZ1077" s="161">
        <f>((SUMIF($E$14:$E$217,$O1077,BZ$14:BZ$217)*(1+Costs_Upper)))*'Discount Factors'!BZ$11-BZ$1061</f>
        <v>0</v>
      </c>
      <c r="CA1077" s="161">
        <f>((SUMIF($E$14:$E$217,$O1077,CA$14:CA$217)*(1+Costs_Upper)))*'Discount Factors'!CA$11-CA$1061</f>
        <v>0</v>
      </c>
      <c r="CB1077" s="161">
        <f>((SUMIF($E$14:$E$217,$O1077,CB$14:CB$217)*(1+Costs_Upper)))*'Discount Factors'!CB$11-CB$1061</f>
        <v>0</v>
      </c>
      <c r="CC1077" s="161">
        <f>((SUMIF($E$14:$E$217,$O1077,CC$14:CC$217)*(1+Costs_Upper)))*'Discount Factors'!CC$11-CC$1061</f>
        <v>0</v>
      </c>
      <c r="CD1077" s="161">
        <f>((SUMIF($E$14:$E$217,$O1077,CD$14:CD$217)*(1+Costs_Upper)))*'Discount Factors'!CD$11-CD$1061</f>
        <v>0</v>
      </c>
      <c r="CE1077" s="161">
        <f>((SUMIF($E$14:$E$217,$O1077,CE$14:CE$217)*(1+Costs_Upper)))*'Discount Factors'!CE$11-CE$1061</f>
        <v>0</v>
      </c>
      <c r="CF1077" s="161">
        <f>((SUMIF($E$14:$E$217,$O1077,CF$14:CF$217)*(1+Costs_Upper)))*'Discount Factors'!CF$11-CF$1061</f>
        <v>0</v>
      </c>
      <c r="CG1077" s="161">
        <f>((SUMIF($E$14:$E$217,$O1077,CG$14:CG$217)*(1+Costs_Upper)))*'Discount Factors'!CG$11-CG$1061</f>
        <v>0</v>
      </c>
      <c r="CH1077" s="161">
        <f>((SUMIF($E$14:$E$217,$O1077,CH$14:CH$217)*(1+Costs_Upper)))*'Discount Factors'!CH$11-CH$1061</f>
        <v>0</v>
      </c>
      <c r="CI1077" s="161">
        <f>((SUMIF($E$14:$E$217,$O1077,CI$14:CI$217)*(1+Costs_Upper)))*'Discount Factors'!CI$11-CI$1061</f>
        <v>0</v>
      </c>
      <c r="CJ1077" s="161">
        <f>((SUMIF($E$14:$E$217,$O1077,CJ$14:CJ$217)*(1+Costs_Upper)))*'Discount Factors'!CJ$11-CJ$1061</f>
        <v>0</v>
      </c>
      <c r="CK1077" s="161">
        <f>((SUMIF($E$14:$E$217,$O1077,CK$14:CK$217)*(1+Costs_Upper)))*'Discount Factors'!CK$11-CK$1061</f>
        <v>0</v>
      </c>
      <c r="CL1077" s="161">
        <f>((SUMIF($E$14:$E$217,$O1077,CL$14:CL$217)*(1+Costs_Upper)))*'Discount Factors'!CL$11-CL$1061</f>
        <v>0</v>
      </c>
      <c r="CM1077" s="161">
        <f>((SUMIF($E$14:$E$217,$O1077,CM$14:CM$217)*(1+Costs_Upper)))*'Discount Factors'!CM$11-CM$1061</f>
        <v>0</v>
      </c>
      <c r="CN1077" s="161">
        <f>((SUMIF($E$14:$E$217,$O1077,CN$14:CN$217)*(1+Costs_Upper)))*'Discount Factors'!CN$11-CN$1061</f>
        <v>0</v>
      </c>
      <c r="CO1077" s="161">
        <f>((SUMIF($E$14:$E$217,$O1077,CO$14:CO$217)*(1+Costs_Upper)))*'Discount Factors'!CO$11-CO$1061</f>
        <v>0</v>
      </c>
      <c r="CP1077" s="161">
        <f>((SUMIF($E$14:$E$217,$O1077,CP$14:CP$217)*(1+Costs_Upper)))*'Discount Factors'!CP$11-CP$1061</f>
        <v>0</v>
      </c>
      <c r="CQ1077" s="161">
        <f>((SUMIF($E$14:$E$217,$O1077,CQ$14:CQ$217)*(1+Costs_Upper)))*'Discount Factors'!CQ$11-CQ$1061</f>
        <v>0</v>
      </c>
    </row>
    <row r="1081" spans="15:95" x14ac:dyDescent="0.3">
      <c r="O1081" s="2" t="str">
        <f>Lists!$B$9</f>
        <v>Option 5</v>
      </c>
      <c r="P1081" s="161">
        <f>((SUMIF($E$14:$E$217,$O1081,P$14:P$217)*(1+Costs_Upper)))*'Discount Factors'!P$11-P$1061</f>
        <v>0</v>
      </c>
      <c r="Q1081" s="161">
        <f>((SUMIF($E$14:$E$217,$O1081,Q$14:Q$217)*(1+Costs_Upper)))*'Discount Factors'!Q$11-Q$1061</f>
        <v>0</v>
      </c>
      <c r="R1081" s="161">
        <f>((SUMIF($E$14:$E$217,$O1081,R$14:R$217)*(1+Costs_Upper)))*'Discount Factors'!R$11-R$1061</f>
        <v>0</v>
      </c>
      <c r="S1081" s="161">
        <f>((SUMIF($E$14:$E$217,$O1081,S$14:S$217)*(1+Costs_Upper)))*'Discount Factors'!S$11-S$1061</f>
        <v>0</v>
      </c>
      <c r="T1081" s="161">
        <f>((SUMIF($E$14:$E$217,$O1081,T$14:T$217)*(1+Costs_Upper)))*'Discount Factors'!T$11-T$1061</f>
        <v>0</v>
      </c>
      <c r="U1081" s="161">
        <f>((SUMIF($E$14:$E$217,$O1081,U$14:U$217)*(1+Costs_Upper)))*'Discount Factors'!U$11-U$1061</f>
        <v>0</v>
      </c>
      <c r="V1081" s="161">
        <f>((SUMIF($E$14:$E$217,$O1081,V$14:V$217)*(1+Costs_Upper)))*'Discount Factors'!V$11-V$1061</f>
        <v>0</v>
      </c>
      <c r="W1081" s="161">
        <f>((SUMIF($E$14:$E$217,$O1081,W$14:W$217)*(1+Costs_Upper)))*'Discount Factors'!W$11-W$1061</f>
        <v>0</v>
      </c>
      <c r="X1081" s="161">
        <f>((SUMIF($E$14:$E$217,$O1081,X$14:X$217)*(1+Costs_Upper)))*'Discount Factors'!X$11-X$1061</f>
        <v>0</v>
      </c>
      <c r="Y1081" s="161">
        <f>((SUMIF($E$14:$E$217,$O1081,Y$14:Y$217)*(1+Costs_Upper)))*'Discount Factors'!Y$11-Y$1061</f>
        <v>0</v>
      </c>
      <c r="Z1081" s="161">
        <f>((SUMIF($E$14:$E$217,$O1081,Z$14:Z$217)*(1+Costs_Upper)))*'Discount Factors'!Z$11-Z$1061</f>
        <v>0</v>
      </c>
      <c r="AA1081" s="161">
        <f>((SUMIF($E$14:$E$217,$O1081,AA$14:AA$217)*(1+Costs_Upper)))*'Discount Factors'!AA$11-AA$1061</f>
        <v>0</v>
      </c>
      <c r="AB1081" s="161">
        <f>((SUMIF($E$14:$E$217,$O1081,AB$14:AB$217)*(1+Costs_Upper)))*'Discount Factors'!AB$11-AB$1061</f>
        <v>0</v>
      </c>
      <c r="AC1081" s="161">
        <f>((SUMIF($E$14:$E$217,$O1081,AC$14:AC$217)*(1+Costs_Upper)))*'Discount Factors'!AC$11-AC$1061</f>
        <v>0</v>
      </c>
      <c r="AD1081" s="161">
        <f>((SUMIF($E$14:$E$217,$O1081,AD$14:AD$217)*(1+Costs_Upper)))*'Discount Factors'!AD$11-AD$1061</f>
        <v>0</v>
      </c>
      <c r="AE1081" s="161">
        <f>((SUMIF($E$14:$E$217,$O1081,AE$14:AE$217)*(1+Costs_Upper)))*'Discount Factors'!AE$11-AE$1061</f>
        <v>0</v>
      </c>
      <c r="AF1081" s="161">
        <f>((SUMIF($E$14:$E$217,$O1081,AF$14:AF$217)*(1+Costs_Upper)))*'Discount Factors'!AF$11-AF$1061</f>
        <v>0</v>
      </c>
      <c r="AG1081" s="161">
        <f>((SUMIF($E$14:$E$217,$O1081,AG$14:AG$217)*(1+Costs_Upper)))*'Discount Factors'!AG$11-AG$1061</f>
        <v>0</v>
      </c>
      <c r="AH1081" s="161">
        <f>((SUMIF($E$14:$E$217,$O1081,AH$14:AH$217)*(1+Costs_Upper)))*'Discount Factors'!AH$11-AH$1061</f>
        <v>0</v>
      </c>
      <c r="AI1081" s="161">
        <f>((SUMIF($E$14:$E$217,$O1081,AI$14:AI$217)*(1+Costs_Upper)))*'Discount Factors'!AI$11-AI$1061</f>
        <v>0</v>
      </c>
      <c r="AJ1081" s="161">
        <f>((SUMIF($E$14:$E$217,$O1081,AJ$14:AJ$217)*(1+Costs_Upper)))*'Discount Factors'!AJ$11-AJ$1061</f>
        <v>0</v>
      </c>
      <c r="AK1081" s="161">
        <f>((SUMIF($E$14:$E$217,$O1081,AK$14:AK$217)*(1+Costs_Upper)))*'Discount Factors'!AK$11-AK$1061</f>
        <v>0</v>
      </c>
      <c r="AL1081" s="161">
        <f>((SUMIF($E$14:$E$217,$O1081,AL$14:AL$217)*(1+Costs_Upper)))*'Discount Factors'!AL$11-AL$1061</f>
        <v>0</v>
      </c>
      <c r="AM1081" s="161">
        <f>((SUMIF($E$14:$E$217,$O1081,AM$14:AM$217)*(1+Costs_Upper)))*'Discount Factors'!AM$11-AM$1061</f>
        <v>0</v>
      </c>
      <c r="AN1081" s="161">
        <f>((SUMIF($E$14:$E$217,$O1081,AN$14:AN$217)*(1+Costs_Upper)))*'Discount Factors'!AN$11-AN$1061</f>
        <v>0</v>
      </c>
      <c r="AO1081" s="161">
        <f>((SUMIF($E$14:$E$217,$O1081,AO$14:AO$217)*(1+Costs_Upper)))*'Discount Factors'!AO$11-AO$1061</f>
        <v>0</v>
      </c>
      <c r="AP1081" s="161">
        <f>((SUMIF($E$14:$E$217,$O1081,AP$14:AP$217)*(1+Costs_Upper)))*'Discount Factors'!AP$11-AP$1061</f>
        <v>0</v>
      </c>
      <c r="AQ1081" s="161">
        <f>((SUMIF($E$14:$E$217,$O1081,AQ$14:AQ$217)*(1+Costs_Upper)))*'Discount Factors'!AQ$11-AQ$1061</f>
        <v>0</v>
      </c>
      <c r="AR1081" s="161">
        <f>((SUMIF($E$14:$E$217,$O1081,AR$14:AR$217)*(1+Costs_Upper)))*'Discount Factors'!AR$11-AR$1061</f>
        <v>0</v>
      </c>
      <c r="AS1081" s="161">
        <f>((SUMIF($E$14:$E$217,$O1081,AS$14:AS$217)*(1+Costs_Upper)))*'Discount Factors'!AS$11-AS$1061</f>
        <v>0</v>
      </c>
      <c r="AT1081" s="161">
        <f>((SUMIF($E$14:$E$217,$O1081,AT$14:AT$217)*(1+Costs_Upper)))*'Discount Factors'!AT$11-AT$1061</f>
        <v>0</v>
      </c>
      <c r="AU1081" s="161">
        <f>((SUMIF($E$14:$E$217,$O1081,AU$14:AU$217)*(1+Costs_Upper)))*'Discount Factors'!AU$11-AU$1061</f>
        <v>0</v>
      </c>
      <c r="AV1081" s="161">
        <f>((SUMIF($E$14:$E$217,$O1081,AV$14:AV$217)*(1+Costs_Upper)))*'Discount Factors'!AV$11-AV$1061</f>
        <v>0</v>
      </c>
      <c r="AW1081" s="161">
        <f>((SUMIF($E$14:$E$217,$O1081,AW$14:AW$217)*(1+Costs_Upper)))*'Discount Factors'!AW$11-AW$1061</f>
        <v>0</v>
      </c>
      <c r="AX1081" s="161">
        <f>((SUMIF($E$14:$E$217,$O1081,AX$14:AX$217)*(1+Costs_Upper)))*'Discount Factors'!AX$11-AX$1061</f>
        <v>0</v>
      </c>
      <c r="AY1081" s="161">
        <f>((SUMIF($E$14:$E$217,$O1081,AY$14:AY$217)*(1+Costs_Upper)))*'Discount Factors'!AY$11-AY$1061</f>
        <v>0</v>
      </c>
      <c r="AZ1081" s="161">
        <f>((SUMIF($E$14:$E$217,$O1081,AZ$14:AZ$217)*(1+Costs_Upper)))*'Discount Factors'!AZ$11-AZ$1061</f>
        <v>0</v>
      </c>
      <c r="BA1081" s="161">
        <f>((SUMIF($E$14:$E$217,$O1081,BA$14:BA$217)*(1+Costs_Upper)))*'Discount Factors'!BA$11-BA$1061</f>
        <v>0</v>
      </c>
      <c r="BB1081" s="161">
        <f>((SUMIF($E$14:$E$217,$O1081,BB$14:BB$217)*(1+Costs_Upper)))*'Discount Factors'!BB$11-BB$1061</f>
        <v>0</v>
      </c>
      <c r="BC1081" s="161">
        <f>((SUMIF($E$14:$E$217,$O1081,BC$14:BC$217)*(1+Costs_Upper)))*'Discount Factors'!BC$11-BC$1061</f>
        <v>0</v>
      </c>
      <c r="BD1081" s="161">
        <f>((SUMIF($E$14:$E$217,$O1081,BD$14:BD$217)*(1+Costs_Upper)))*'Discount Factors'!BD$11-BD$1061</f>
        <v>0</v>
      </c>
      <c r="BE1081" s="161">
        <f>((SUMIF($E$14:$E$217,$O1081,BE$14:BE$217)*(1+Costs_Upper)))*'Discount Factors'!BE$11-BE$1061</f>
        <v>0</v>
      </c>
      <c r="BF1081" s="161">
        <f>((SUMIF($E$14:$E$217,$O1081,BF$14:BF$217)*(1+Costs_Upper)))*'Discount Factors'!BF$11-BF$1061</f>
        <v>0</v>
      </c>
      <c r="BG1081" s="161">
        <f>((SUMIF($E$14:$E$217,$O1081,BG$14:BG$217)*(1+Costs_Upper)))*'Discount Factors'!BG$11-BG$1061</f>
        <v>0</v>
      </c>
      <c r="BH1081" s="161">
        <f>((SUMIF($E$14:$E$217,$O1081,BH$14:BH$217)*(1+Costs_Upper)))*'Discount Factors'!BH$11-BH$1061</f>
        <v>0</v>
      </c>
      <c r="BI1081" s="161">
        <f>((SUMIF($E$14:$E$217,$O1081,BI$14:BI$217)*(1+Costs_Upper)))*'Discount Factors'!BI$11-BI$1061</f>
        <v>0</v>
      </c>
      <c r="BJ1081" s="161">
        <f>((SUMIF($E$14:$E$217,$O1081,BJ$14:BJ$217)*(1+Costs_Upper)))*'Discount Factors'!BJ$11-BJ$1061</f>
        <v>0</v>
      </c>
      <c r="BK1081" s="161">
        <f>((SUMIF($E$14:$E$217,$O1081,BK$14:BK$217)*(1+Costs_Upper)))*'Discount Factors'!BK$11-BK$1061</f>
        <v>0</v>
      </c>
      <c r="BL1081" s="161">
        <f>((SUMIF($E$14:$E$217,$O1081,BL$14:BL$217)*(1+Costs_Upper)))*'Discount Factors'!BL$11-BL$1061</f>
        <v>0</v>
      </c>
      <c r="BM1081" s="161">
        <f>((SUMIF($E$14:$E$217,$O1081,BM$14:BM$217)*(1+Costs_Upper)))*'Discount Factors'!BM$11-BM$1061</f>
        <v>0</v>
      </c>
      <c r="BN1081" s="161">
        <f>((SUMIF($E$14:$E$217,$O1081,BN$14:BN$217)*(1+Costs_Upper)))*'Discount Factors'!BN$11-BN$1061</f>
        <v>0</v>
      </c>
      <c r="BO1081" s="161">
        <f>((SUMIF($E$14:$E$217,$O1081,BO$14:BO$217)*(1+Costs_Upper)))*'Discount Factors'!BO$11-BO$1061</f>
        <v>0</v>
      </c>
      <c r="BP1081" s="161">
        <f>((SUMIF($E$14:$E$217,$O1081,BP$14:BP$217)*(1+Costs_Upper)))*'Discount Factors'!BP$11-BP$1061</f>
        <v>0</v>
      </c>
      <c r="BQ1081" s="161">
        <f>((SUMIF($E$14:$E$217,$O1081,BQ$14:BQ$217)*(1+Costs_Upper)))*'Discount Factors'!BQ$11-BQ$1061</f>
        <v>0</v>
      </c>
      <c r="BR1081" s="161">
        <f>((SUMIF($E$14:$E$217,$O1081,BR$14:BR$217)*(1+Costs_Upper)))*'Discount Factors'!BR$11-BR$1061</f>
        <v>0</v>
      </c>
      <c r="BS1081" s="161">
        <f>((SUMIF($E$14:$E$217,$O1081,BS$14:BS$217)*(1+Costs_Upper)))*'Discount Factors'!BS$11-BS$1061</f>
        <v>0</v>
      </c>
      <c r="BT1081" s="161">
        <f>((SUMIF($E$14:$E$217,$O1081,BT$14:BT$217)*(1+Costs_Upper)))*'Discount Factors'!BT$11-BT$1061</f>
        <v>0</v>
      </c>
      <c r="BU1081" s="161">
        <f>((SUMIF($E$14:$E$217,$O1081,BU$14:BU$217)*(1+Costs_Upper)))*'Discount Factors'!BU$11-BU$1061</f>
        <v>0</v>
      </c>
      <c r="BV1081" s="161">
        <f>((SUMIF($E$14:$E$217,$O1081,BV$14:BV$217)*(1+Costs_Upper)))*'Discount Factors'!BV$11-BV$1061</f>
        <v>0</v>
      </c>
      <c r="BW1081" s="161">
        <f>((SUMIF($E$14:$E$217,$O1081,BW$14:BW$217)*(1+Costs_Upper)))*'Discount Factors'!BW$11-BW$1061</f>
        <v>0</v>
      </c>
      <c r="BX1081" s="161">
        <f>((SUMIF($E$14:$E$217,$O1081,BX$14:BX$217)*(1+Costs_Upper)))*'Discount Factors'!BX$11-BX$1061</f>
        <v>0</v>
      </c>
      <c r="BY1081" s="161">
        <f>((SUMIF($E$14:$E$217,$O1081,BY$14:BY$217)*(1+Costs_Upper)))*'Discount Factors'!BY$11-BY$1061</f>
        <v>0</v>
      </c>
      <c r="BZ1081" s="161">
        <f>((SUMIF($E$14:$E$217,$O1081,BZ$14:BZ$217)*(1+Costs_Upper)))*'Discount Factors'!BZ$11-BZ$1061</f>
        <v>0</v>
      </c>
      <c r="CA1081" s="161">
        <f>((SUMIF($E$14:$E$217,$O1081,CA$14:CA$217)*(1+Costs_Upper)))*'Discount Factors'!CA$11-CA$1061</f>
        <v>0</v>
      </c>
      <c r="CB1081" s="161">
        <f>((SUMIF($E$14:$E$217,$O1081,CB$14:CB$217)*(1+Costs_Upper)))*'Discount Factors'!CB$11-CB$1061</f>
        <v>0</v>
      </c>
      <c r="CC1081" s="161">
        <f>((SUMIF($E$14:$E$217,$O1081,CC$14:CC$217)*(1+Costs_Upper)))*'Discount Factors'!CC$11-CC$1061</f>
        <v>0</v>
      </c>
      <c r="CD1081" s="161">
        <f>((SUMIF($E$14:$E$217,$O1081,CD$14:CD$217)*(1+Costs_Upper)))*'Discount Factors'!CD$11-CD$1061</f>
        <v>0</v>
      </c>
      <c r="CE1081" s="161">
        <f>((SUMIF($E$14:$E$217,$O1081,CE$14:CE$217)*(1+Costs_Upper)))*'Discount Factors'!CE$11-CE$1061</f>
        <v>0</v>
      </c>
      <c r="CF1081" s="161">
        <f>((SUMIF($E$14:$E$217,$O1081,CF$14:CF$217)*(1+Costs_Upper)))*'Discount Factors'!CF$11-CF$1061</f>
        <v>0</v>
      </c>
      <c r="CG1081" s="161">
        <f>((SUMIF($E$14:$E$217,$O1081,CG$14:CG$217)*(1+Costs_Upper)))*'Discount Factors'!CG$11-CG$1061</f>
        <v>0</v>
      </c>
      <c r="CH1081" s="161">
        <f>((SUMIF($E$14:$E$217,$O1081,CH$14:CH$217)*(1+Costs_Upper)))*'Discount Factors'!CH$11-CH$1061</f>
        <v>0</v>
      </c>
      <c r="CI1081" s="161">
        <f>((SUMIF($E$14:$E$217,$O1081,CI$14:CI$217)*(1+Costs_Upper)))*'Discount Factors'!CI$11-CI$1061</f>
        <v>0</v>
      </c>
      <c r="CJ1081" s="161">
        <f>((SUMIF($E$14:$E$217,$O1081,CJ$14:CJ$217)*(1+Costs_Upper)))*'Discount Factors'!CJ$11-CJ$1061</f>
        <v>0</v>
      </c>
      <c r="CK1081" s="161">
        <f>((SUMIF($E$14:$E$217,$O1081,CK$14:CK$217)*(1+Costs_Upper)))*'Discount Factors'!CK$11-CK$1061</f>
        <v>0</v>
      </c>
      <c r="CL1081" s="161">
        <f>((SUMIF($E$14:$E$217,$O1081,CL$14:CL$217)*(1+Costs_Upper)))*'Discount Factors'!CL$11-CL$1061</f>
        <v>0</v>
      </c>
      <c r="CM1081" s="161">
        <f>((SUMIF($E$14:$E$217,$O1081,CM$14:CM$217)*(1+Costs_Upper)))*'Discount Factors'!CM$11-CM$1061</f>
        <v>0</v>
      </c>
      <c r="CN1081" s="161">
        <f>((SUMIF($E$14:$E$217,$O1081,CN$14:CN$217)*(1+Costs_Upper)))*'Discount Factors'!CN$11-CN$1061</f>
        <v>0</v>
      </c>
      <c r="CO1081" s="161">
        <f>((SUMIF($E$14:$E$217,$O1081,CO$14:CO$217)*(1+Costs_Upper)))*'Discount Factors'!CO$11-CO$1061</f>
        <v>0</v>
      </c>
      <c r="CP1081" s="161">
        <f>((SUMIF($E$14:$E$217,$O1081,CP$14:CP$217)*(1+Costs_Upper)))*'Discount Factors'!CP$11-CP$1061</f>
        <v>0</v>
      </c>
      <c r="CQ1081" s="161">
        <f>((SUMIF($E$14:$E$217,$O1081,CQ$14:CQ$217)*(1+Costs_Upper)))*'Discount Factors'!CQ$11-CQ$1061</f>
        <v>0</v>
      </c>
    </row>
    <row r="1085" spans="15:95" x14ac:dyDescent="0.3">
      <c r="O1085" s="2" t="str">
        <f>Lists!$B$10</f>
        <v>Option 6</v>
      </c>
      <c r="P1085" s="161">
        <f>((SUMIF($E$14:$E$217,$O1085,P$14:P$217)*(1+Costs_Upper)))*'Discount Factors'!P$11-P$1061</f>
        <v>0</v>
      </c>
      <c r="Q1085" s="161">
        <f>((SUMIF($E$14:$E$217,$O1085,Q$14:Q$217)*(1+Costs_Upper)))*'Discount Factors'!Q$11-Q$1061</f>
        <v>0</v>
      </c>
      <c r="R1085" s="161">
        <f>((SUMIF($E$14:$E$217,$O1085,R$14:R$217)*(1+Costs_Upper)))*'Discount Factors'!R$11-R$1061</f>
        <v>0</v>
      </c>
      <c r="S1085" s="161">
        <f>((SUMIF($E$14:$E$217,$O1085,S$14:S$217)*(1+Costs_Upper)))*'Discount Factors'!S$11-S$1061</f>
        <v>0</v>
      </c>
      <c r="T1085" s="161">
        <f>((SUMIF($E$14:$E$217,$O1085,T$14:T$217)*(1+Costs_Upper)))*'Discount Factors'!T$11-T$1061</f>
        <v>0</v>
      </c>
      <c r="U1085" s="161">
        <f>((SUMIF($E$14:$E$217,$O1085,U$14:U$217)*(1+Costs_Upper)))*'Discount Factors'!U$11-U$1061</f>
        <v>0</v>
      </c>
      <c r="V1085" s="161">
        <f>((SUMIF($E$14:$E$217,$O1085,V$14:V$217)*(1+Costs_Upper)))*'Discount Factors'!V$11-V$1061</f>
        <v>0</v>
      </c>
      <c r="W1085" s="161">
        <f>((SUMIF($E$14:$E$217,$O1085,W$14:W$217)*(1+Costs_Upper)))*'Discount Factors'!W$11-W$1061</f>
        <v>0</v>
      </c>
      <c r="X1085" s="161">
        <f>((SUMIF($E$14:$E$217,$O1085,X$14:X$217)*(1+Costs_Upper)))*'Discount Factors'!X$11-X$1061</f>
        <v>0</v>
      </c>
      <c r="Y1085" s="161">
        <f>((SUMIF($E$14:$E$217,$O1085,Y$14:Y$217)*(1+Costs_Upper)))*'Discount Factors'!Y$11-Y$1061</f>
        <v>0</v>
      </c>
      <c r="Z1085" s="161">
        <f>((SUMIF($E$14:$E$217,$O1085,Z$14:Z$217)*(1+Costs_Upper)))*'Discount Factors'!Z$11-Z$1061</f>
        <v>0</v>
      </c>
      <c r="AA1085" s="161">
        <f>((SUMIF($E$14:$E$217,$O1085,AA$14:AA$217)*(1+Costs_Upper)))*'Discount Factors'!AA$11-AA$1061</f>
        <v>0</v>
      </c>
      <c r="AB1085" s="161">
        <f>((SUMIF($E$14:$E$217,$O1085,AB$14:AB$217)*(1+Costs_Upper)))*'Discount Factors'!AB$11-AB$1061</f>
        <v>0</v>
      </c>
      <c r="AC1085" s="161">
        <f>((SUMIF($E$14:$E$217,$O1085,AC$14:AC$217)*(1+Costs_Upper)))*'Discount Factors'!AC$11-AC$1061</f>
        <v>0</v>
      </c>
      <c r="AD1085" s="161">
        <f>((SUMIF($E$14:$E$217,$O1085,AD$14:AD$217)*(1+Costs_Upper)))*'Discount Factors'!AD$11-AD$1061</f>
        <v>0</v>
      </c>
      <c r="AE1085" s="161">
        <f>((SUMIF($E$14:$E$217,$O1085,AE$14:AE$217)*(1+Costs_Upper)))*'Discount Factors'!AE$11-AE$1061</f>
        <v>0</v>
      </c>
      <c r="AF1085" s="161">
        <f>((SUMIF($E$14:$E$217,$O1085,AF$14:AF$217)*(1+Costs_Upper)))*'Discount Factors'!AF$11-AF$1061</f>
        <v>0</v>
      </c>
      <c r="AG1085" s="161">
        <f>((SUMIF($E$14:$E$217,$O1085,AG$14:AG$217)*(1+Costs_Upper)))*'Discount Factors'!AG$11-AG$1061</f>
        <v>0</v>
      </c>
      <c r="AH1085" s="161">
        <f>((SUMIF($E$14:$E$217,$O1085,AH$14:AH$217)*(1+Costs_Upper)))*'Discount Factors'!AH$11-AH$1061</f>
        <v>0</v>
      </c>
      <c r="AI1085" s="161">
        <f>((SUMIF($E$14:$E$217,$O1085,AI$14:AI$217)*(1+Costs_Upper)))*'Discount Factors'!AI$11-AI$1061</f>
        <v>0</v>
      </c>
      <c r="AJ1085" s="161">
        <f>((SUMIF($E$14:$E$217,$O1085,AJ$14:AJ$217)*(1+Costs_Upper)))*'Discount Factors'!AJ$11-AJ$1061</f>
        <v>0</v>
      </c>
      <c r="AK1085" s="161">
        <f>((SUMIF($E$14:$E$217,$O1085,AK$14:AK$217)*(1+Costs_Upper)))*'Discount Factors'!AK$11-AK$1061</f>
        <v>0</v>
      </c>
      <c r="AL1085" s="161">
        <f>((SUMIF($E$14:$E$217,$O1085,AL$14:AL$217)*(1+Costs_Upper)))*'Discount Factors'!AL$11-AL$1061</f>
        <v>0</v>
      </c>
      <c r="AM1085" s="161">
        <f>((SUMIF($E$14:$E$217,$O1085,AM$14:AM$217)*(1+Costs_Upper)))*'Discount Factors'!AM$11-AM$1061</f>
        <v>0</v>
      </c>
      <c r="AN1085" s="161">
        <f>((SUMIF($E$14:$E$217,$O1085,AN$14:AN$217)*(1+Costs_Upper)))*'Discount Factors'!AN$11-AN$1061</f>
        <v>0</v>
      </c>
      <c r="AO1085" s="161">
        <f>((SUMIF($E$14:$E$217,$O1085,AO$14:AO$217)*(1+Costs_Upper)))*'Discount Factors'!AO$11-AO$1061</f>
        <v>0</v>
      </c>
      <c r="AP1085" s="161">
        <f>((SUMIF($E$14:$E$217,$O1085,AP$14:AP$217)*(1+Costs_Upper)))*'Discount Factors'!AP$11-AP$1061</f>
        <v>0</v>
      </c>
      <c r="AQ1085" s="161">
        <f>((SUMIF($E$14:$E$217,$O1085,AQ$14:AQ$217)*(1+Costs_Upper)))*'Discount Factors'!AQ$11-AQ$1061</f>
        <v>0</v>
      </c>
      <c r="AR1085" s="161">
        <f>((SUMIF($E$14:$E$217,$O1085,AR$14:AR$217)*(1+Costs_Upper)))*'Discount Factors'!AR$11-AR$1061</f>
        <v>0</v>
      </c>
      <c r="AS1085" s="161">
        <f>((SUMIF($E$14:$E$217,$O1085,AS$14:AS$217)*(1+Costs_Upper)))*'Discount Factors'!AS$11-AS$1061</f>
        <v>0</v>
      </c>
      <c r="AT1085" s="161">
        <f>((SUMIF($E$14:$E$217,$O1085,AT$14:AT$217)*(1+Costs_Upper)))*'Discount Factors'!AT$11-AT$1061</f>
        <v>0</v>
      </c>
      <c r="AU1085" s="161">
        <f>((SUMIF($E$14:$E$217,$O1085,AU$14:AU$217)*(1+Costs_Upper)))*'Discount Factors'!AU$11-AU$1061</f>
        <v>0</v>
      </c>
      <c r="AV1085" s="161">
        <f>((SUMIF($E$14:$E$217,$O1085,AV$14:AV$217)*(1+Costs_Upper)))*'Discount Factors'!AV$11-AV$1061</f>
        <v>0</v>
      </c>
      <c r="AW1085" s="161">
        <f>((SUMIF($E$14:$E$217,$O1085,AW$14:AW$217)*(1+Costs_Upper)))*'Discount Factors'!AW$11-AW$1061</f>
        <v>0</v>
      </c>
      <c r="AX1085" s="161">
        <f>((SUMIF($E$14:$E$217,$O1085,AX$14:AX$217)*(1+Costs_Upper)))*'Discount Factors'!AX$11-AX$1061</f>
        <v>0</v>
      </c>
      <c r="AY1085" s="161">
        <f>((SUMIF($E$14:$E$217,$O1085,AY$14:AY$217)*(1+Costs_Upper)))*'Discount Factors'!AY$11-AY$1061</f>
        <v>0</v>
      </c>
      <c r="AZ1085" s="161">
        <f>((SUMIF($E$14:$E$217,$O1085,AZ$14:AZ$217)*(1+Costs_Upper)))*'Discount Factors'!AZ$11-AZ$1061</f>
        <v>0</v>
      </c>
      <c r="BA1085" s="161">
        <f>((SUMIF($E$14:$E$217,$O1085,BA$14:BA$217)*(1+Costs_Upper)))*'Discount Factors'!BA$11-BA$1061</f>
        <v>0</v>
      </c>
      <c r="BB1085" s="161">
        <f>((SUMIF($E$14:$E$217,$O1085,BB$14:BB$217)*(1+Costs_Upper)))*'Discount Factors'!BB$11-BB$1061</f>
        <v>0</v>
      </c>
      <c r="BC1085" s="161">
        <f>((SUMIF($E$14:$E$217,$O1085,BC$14:BC$217)*(1+Costs_Upper)))*'Discount Factors'!BC$11-BC$1061</f>
        <v>0</v>
      </c>
      <c r="BD1085" s="161">
        <f>((SUMIF($E$14:$E$217,$O1085,BD$14:BD$217)*(1+Costs_Upper)))*'Discount Factors'!BD$11-BD$1061</f>
        <v>0</v>
      </c>
      <c r="BE1085" s="161">
        <f>((SUMIF($E$14:$E$217,$O1085,BE$14:BE$217)*(1+Costs_Upper)))*'Discount Factors'!BE$11-BE$1061</f>
        <v>0</v>
      </c>
      <c r="BF1085" s="161">
        <f>((SUMIF($E$14:$E$217,$O1085,BF$14:BF$217)*(1+Costs_Upper)))*'Discount Factors'!BF$11-BF$1061</f>
        <v>0</v>
      </c>
      <c r="BG1085" s="161">
        <f>((SUMIF($E$14:$E$217,$O1085,BG$14:BG$217)*(1+Costs_Upper)))*'Discount Factors'!BG$11-BG$1061</f>
        <v>0</v>
      </c>
      <c r="BH1085" s="161">
        <f>((SUMIF($E$14:$E$217,$O1085,BH$14:BH$217)*(1+Costs_Upper)))*'Discount Factors'!BH$11-BH$1061</f>
        <v>0</v>
      </c>
      <c r="BI1085" s="161">
        <f>((SUMIF($E$14:$E$217,$O1085,BI$14:BI$217)*(1+Costs_Upper)))*'Discount Factors'!BI$11-BI$1061</f>
        <v>0</v>
      </c>
      <c r="BJ1085" s="161">
        <f>((SUMIF($E$14:$E$217,$O1085,BJ$14:BJ$217)*(1+Costs_Upper)))*'Discount Factors'!BJ$11-BJ$1061</f>
        <v>0</v>
      </c>
      <c r="BK1085" s="161">
        <f>((SUMIF($E$14:$E$217,$O1085,BK$14:BK$217)*(1+Costs_Upper)))*'Discount Factors'!BK$11-BK$1061</f>
        <v>0</v>
      </c>
      <c r="BL1085" s="161">
        <f>((SUMIF($E$14:$E$217,$O1085,BL$14:BL$217)*(1+Costs_Upper)))*'Discount Factors'!BL$11-BL$1061</f>
        <v>0</v>
      </c>
      <c r="BM1085" s="161">
        <f>((SUMIF($E$14:$E$217,$O1085,BM$14:BM$217)*(1+Costs_Upper)))*'Discount Factors'!BM$11-BM$1061</f>
        <v>0</v>
      </c>
      <c r="BN1085" s="161">
        <f>((SUMIF($E$14:$E$217,$O1085,BN$14:BN$217)*(1+Costs_Upper)))*'Discount Factors'!BN$11-BN$1061</f>
        <v>0</v>
      </c>
      <c r="BO1085" s="161">
        <f>((SUMIF($E$14:$E$217,$O1085,BO$14:BO$217)*(1+Costs_Upper)))*'Discount Factors'!BO$11-BO$1061</f>
        <v>0</v>
      </c>
      <c r="BP1085" s="161">
        <f>((SUMIF($E$14:$E$217,$O1085,BP$14:BP$217)*(1+Costs_Upper)))*'Discount Factors'!BP$11-BP$1061</f>
        <v>0</v>
      </c>
      <c r="BQ1085" s="161">
        <f>((SUMIF($E$14:$E$217,$O1085,BQ$14:BQ$217)*(1+Costs_Upper)))*'Discount Factors'!BQ$11-BQ$1061</f>
        <v>0</v>
      </c>
      <c r="BR1085" s="161">
        <f>((SUMIF($E$14:$E$217,$O1085,BR$14:BR$217)*(1+Costs_Upper)))*'Discount Factors'!BR$11-BR$1061</f>
        <v>0</v>
      </c>
      <c r="BS1085" s="161">
        <f>((SUMIF($E$14:$E$217,$O1085,BS$14:BS$217)*(1+Costs_Upper)))*'Discount Factors'!BS$11-BS$1061</f>
        <v>0</v>
      </c>
      <c r="BT1085" s="161">
        <f>((SUMIF($E$14:$E$217,$O1085,BT$14:BT$217)*(1+Costs_Upper)))*'Discount Factors'!BT$11-BT$1061</f>
        <v>0</v>
      </c>
      <c r="BU1085" s="161">
        <f>((SUMIF($E$14:$E$217,$O1085,BU$14:BU$217)*(1+Costs_Upper)))*'Discount Factors'!BU$11-BU$1061</f>
        <v>0</v>
      </c>
      <c r="BV1085" s="161">
        <f>((SUMIF($E$14:$E$217,$O1085,BV$14:BV$217)*(1+Costs_Upper)))*'Discount Factors'!BV$11-BV$1061</f>
        <v>0</v>
      </c>
      <c r="BW1085" s="161">
        <f>((SUMIF($E$14:$E$217,$O1085,BW$14:BW$217)*(1+Costs_Upper)))*'Discount Factors'!BW$11-BW$1061</f>
        <v>0</v>
      </c>
      <c r="BX1085" s="161">
        <f>((SUMIF($E$14:$E$217,$O1085,BX$14:BX$217)*(1+Costs_Upper)))*'Discount Factors'!BX$11-BX$1061</f>
        <v>0</v>
      </c>
      <c r="BY1085" s="161">
        <f>((SUMIF($E$14:$E$217,$O1085,BY$14:BY$217)*(1+Costs_Upper)))*'Discount Factors'!BY$11-BY$1061</f>
        <v>0</v>
      </c>
      <c r="BZ1085" s="161">
        <f>((SUMIF($E$14:$E$217,$O1085,BZ$14:BZ$217)*(1+Costs_Upper)))*'Discount Factors'!BZ$11-BZ$1061</f>
        <v>0</v>
      </c>
      <c r="CA1085" s="161">
        <f>((SUMIF($E$14:$E$217,$O1085,CA$14:CA$217)*(1+Costs_Upper)))*'Discount Factors'!CA$11-CA$1061</f>
        <v>0</v>
      </c>
      <c r="CB1085" s="161">
        <f>((SUMIF($E$14:$E$217,$O1085,CB$14:CB$217)*(1+Costs_Upper)))*'Discount Factors'!CB$11-CB$1061</f>
        <v>0</v>
      </c>
      <c r="CC1085" s="161">
        <f>((SUMIF($E$14:$E$217,$O1085,CC$14:CC$217)*(1+Costs_Upper)))*'Discount Factors'!CC$11-CC$1061</f>
        <v>0</v>
      </c>
      <c r="CD1085" s="161">
        <f>((SUMIF($E$14:$E$217,$O1085,CD$14:CD$217)*(1+Costs_Upper)))*'Discount Factors'!CD$11-CD$1061</f>
        <v>0</v>
      </c>
      <c r="CE1085" s="161">
        <f>((SUMIF($E$14:$E$217,$O1085,CE$14:CE$217)*(1+Costs_Upper)))*'Discount Factors'!CE$11-CE$1061</f>
        <v>0</v>
      </c>
      <c r="CF1085" s="161">
        <f>((SUMIF($E$14:$E$217,$O1085,CF$14:CF$217)*(1+Costs_Upper)))*'Discount Factors'!CF$11-CF$1061</f>
        <v>0</v>
      </c>
      <c r="CG1085" s="161">
        <f>((SUMIF($E$14:$E$217,$O1085,CG$14:CG$217)*(1+Costs_Upper)))*'Discount Factors'!CG$11-CG$1061</f>
        <v>0</v>
      </c>
      <c r="CH1085" s="161">
        <f>((SUMIF($E$14:$E$217,$O1085,CH$14:CH$217)*(1+Costs_Upper)))*'Discount Factors'!CH$11-CH$1061</f>
        <v>0</v>
      </c>
      <c r="CI1085" s="161">
        <f>((SUMIF($E$14:$E$217,$O1085,CI$14:CI$217)*(1+Costs_Upper)))*'Discount Factors'!CI$11-CI$1061</f>
        <v>0</v>
      </c>
      <c r="CJ1085" s="161">
        <f>((SUMIF($E$14:$E$217,$O1085,CJ$14:CJ$217)*(1+Costs_Upper)))*'Discount Factors'!CJ$11-CJ$1061</f>
        <v>0</v>
      </c>
      <c r="CK1085" s="161">
        <f>((SUMIF($E$14:$E$217,$O1085,CK$14:CK$217)*(1+Costs_Upper)))*'Discount Factors'!CK$11-CK$1061</f>
        <v>0</v>
      </c>
      <c r="CL1085" s="161">
        <f>((SUMIF($E$14:$E$217,$O1085,CL$14:CL$217)*(1+Costs_Upper)))*'Discount Factors'!CL$11-CL$1061</f>
        <v>0</v>
      </c>
      <c r="CM1085" s="161">
        <f>((SUMIF($E$14:$E$217,$O1085,CM$14:CM$217)*(1+Costs_Upper)))*'Discount Factors'!CM$11-CM$1061</f>
        <v>0</v>
      </c>
      <c r="CN1085" s="161">
        <f>((SUMIF($E$14:$E$217,$O1085,CN$14:CN$217)*(1+Costs_Upper)))*'Discount Factors'!CN$11-CN$1061</f>
        <v>0</v>
      </c>
      <c r="CO1085" s="161">
        <f>((SUMIF($E$14:$E$217,$O1085,CO$14:CO$217)*(1+Costs_Upper)))*'Discount Factors'!CO$11-CO$1061</f>
        <v>0</v>
      </c>
      <c r="CP1085" s="161">
        <f>((SUMIF($E$14:$E$217,$O1085,CP$14:CP$217)*(1+Costs_Upper)))*'Discount Factors'!CP$11-CP$1061</f>
        <v>0</v>
      </c>
      <c r="CQ1085" s="161">
        <f>((SUMIF($E$14:$E$217,$O1085,CQ$14:CQ$217)*(1+Costs_Upper)))*'Discount Factors'!CQ$11-CQ$1061</f>
        <v>0</v>
      </c>
    </row>
    <row r="1089" spans="15:95" x14ac:dyDescent="0.3">
      <c r="O1089" s="2" t="str">
        <f>Lists!$B$11</f>
        <v>Option 7</v>
      </c>
      <c r="P1089" s="161">
        <f>((SUMIF($E$14:$E$217,$O1089,P$14:P$217)*(1+Costs_Upper)))*'Discount Factors'!P$11-P$1061</f>
        <v>0</v>
      </c>
      <c r="Q1089" s="161">
        <f>((SUMIF($E$14:$E$217,$O1089,Q$14:Q$217)*(1+Costs_Upper)))*'Discount Factors'!Q$11-Q$1061</f>
        <v>0</v>
      </c>
      <c r="R1089" s="161">
        <f>((SUMIF($E$14:$E$217,$O1089,R$14:R$217)*(1+Costs_Upper)))*'Discount Factors'!R$11-R$1061</f>
        <v>0</v>
      </c>
      <c r="S1089" s="161">
        <f>((SUMIF($E$14:$E$217,$O1089,S$14:S$217)*(1+Costs_Upper)))*'Discount Factors'!S$11-S$1061</f>
        <v>0</v>
      </c>
      <c r="T1089" s="161">
        <f>((SUMIF($E$14:$E$217,$O1089,T$14:T$217)*(1+Costs_Upper)))*'Discount Factors'!T$11-T$1061</f>
        <v>0</v>
      </c>
      <c r="U1089" s="161">
        <f>((SUMIF($E$14:$E$217,$O1089,U$14:U$217)*(1+Costs_Upper)))*'Discount Factors'!U$11-U$1061</f>
        <v>0</v>
      </c>
      <c r="V1089" s="161">
        <f>((SUMIF($E$14:$E$217,$O1089,V$14:V$217)*(1+Costs_Upper)))*'Discount Factors'!V$11-V$1061</f>
        <v>0</v>
      </c>
      <c r="W1089" s="161">
        <f>((SUMIF($E$14:$E$217,$O1089,W$14:W$217)*(1+Costs_Upper)))*'Discount Factors'!W$11-W$1061</f>
        <v>0</v>
      </c>
      <c r="X1089" s="161">
        <f>((SUMIF($E$14:$E$217,$O1089,X$14:X$217)*(1+Costs_Upper)))*'Discount Factors'!X$11-X$1061</f>
        <v>0</v>
      </c>
      <c r="Y1089" s="161">
        <f>((SUMIF($E$14:$E$217,$O1089,Y$14:Y$217)*(1+Costs_Upper)))*'Discount Factors'!Y$11-Y$1061</f>
        <v>0</v>
      </c>
      <c r="Z1089" s="161">
        <f>((SUMIF($E$14:$E$217,$O1089,Z$14:Z$217)*(1+Costs_Upper)))*'Discount Factors'!Z$11-Z$1061</f>
        <v>0</v>
      </c>
      <c r="AA1089" s="161">
        <f>((SUMIF($E$14:$E$217,$O1089,AA$14:AA$217)*(1+Costs_Upper)))*'Discount Factors'!AA$11-AA$1061</f>
        <v>0</v>
      </c>
      <c r="AB1089" s="161">
        <f>((SUMIF($E$14:$E$217,$O1089,AB$14:AB$217)*(1+Costs_Upper)))*'Discount Factors'!AB$11-AB$1061</f>
        <v>0</v>
      </c>
      <c r="AC1089" s="161">
        <f>((SUMIF($E$14:$E$217,$O1089,AC$14:AC$217)*(1+Costs_Upper)))*'Discount Factors'!AC$11-AC$1061</f>
        <v>0</v>
      </c>
      <c r="AD1089" s="161">
        <f>((SUMIF($E$14:$E$217,$O1089,AD$14:AD$217)*(1+Costs_Upper)))*'Discount Factors'!AD$11-AD$1061</f>
        <v>0</v>
      </c>
      <c r="AE1089" s="161">
        <f>((SUMIF($E$14:$E$217,$O1089,AE$14:AE$217)*(1+Costs_Upper)))*'Discount Factors'!AE$11-AE$1061</f>
        <v>0</v>
      </c>
      <c r="AF1089" s="161">
        <f>((SUMIF($E$14:$E$217,$O1089,AF$14:AF$217)*(1+Costs_Upper)))*'Discount Factors'!AF$11-AF$1061</f>
        <v>0</v>
      </c>
      <c r="AG1089" s="161">
        <f>((SUMIF($E$14:$E$217,$O1089,AG$14:AG$217)*(1+Costs_Upper)))*'Discount Factors'!AG$11-AG$1061</f>
        <v>0</v>
      </c>
      <c r="AH1089" s="161">
        <f>((SUMIF($E$14:$E$217,$O1089,AH$14:AH$217)*(1+Costs_Upper)))*'Discount Factors'!AH$11-AH$1061</f>
        <v>0</v>
      </c>
      <c r="AI1089" s="161">
        <f>((SUMIF($E$14:$E$217,$O1089,AI$14:AI$217)*(1+Costs_Upper)))*'Discount Factors'!AI$11-AI$1061</f>
        <v>0</v>
      </c>
      <c r="AJ1089" s="161">
        <f>((SUMIF($E$14:$E$217,$O1089,AJ$14:AJ$217)*(1+Costs_Upper)))*'Discount Factors'!AJ$11-AJ$1061</f>
        <v>0</v>
      </c>
      <c r="AK1089" s="161">
        <f>((SUMIF($E$14:$E$217,$O1089,AK$14:AK$217)*(1+Costs_Upper)))*'Discount Factors'!AK$11-AK$1061</f>
        <v>0</v>
      </c>
      <c r="AL1089" s="161">
        <f>((SUMIF($E$14:$E$217,$O1089,AL$14:AL$217)*(1+Costs_Upper)))*'Discount Factors'!AL$11-AL$1061</f>
        <v>0</v>
      </c>
      <c r="AM1089" s="161">
        <f>((SUMIF($E$14:$E$217,$O1089,AM$14:AM$217)*(1+Costs_Upper)))*'Discount Factors'!AM$11-AM$1061</f>
        <v>0</v>
      </c>
      <c r="AN1089" s="161">
        <f>((SUMIF($E$14:$E$217,$O1089,AN$14:AN$217)*(1+Costs_Upper)))*'Discount Factors'!AN$11-AN$1061</f>
        <v>0</v>
      </c>
      <c r="AO1089" s="161">
        <f>((SUMIF($E$14:$E$217,$O1089,AO$14:AO$217)*(1+Costs_Upper)))*'Discount Factors'!AO$11-AO$1061</f>
        <v>0</v>
      </c>
      <c r="AP1089" s="161">
        <f>((SUMIF($E$14:$E$217,$O1089,AP$14:AP$217)*(1+Costs_Upper)))*'Discount Factors'!AP$11-AP$1061</f>
        <v>0</v>
      </c>
      <c r="AQ1089" s="161">
        <f>((SUMIF($E$14:$E$217,$O1089,AQ$14:AQ$217)*(1+Costs_Upper)))*'Discount Factors'!AQ$11-AQ$1061</f>
        <v>0</v>
      </c>
      <c r="AR1089" s="161">
        <f>((SUMIF($E$14:$E$217,$O1089,AR$14:AR$217)*(1+Costs_Upper)))*'Discount Factors'!AR$11-AR$1061</f>
        <v>0</v>
      </c>
      <c r="AS1089" s="161">
        <f>((SUMIF($E$14:$E$217,$O1089,AS$14:AS$217)*(1+Costs_Upper)))*'Discount Factors'!AS$11-AS$1061</f>
        <v>0</v>
      </c>
      <c r="AT1089" s="161">
        <f>((SUMIF($E$14:$E$217,$O1089,AT$14:AT$217)*(1+Costs_Upper)))*'Discount Factors'!AT$11-AT$1061</f>
        <v>0</v>
      </c>
      <c r="AU1089" s="161">
        <f>((SUMIF($E$14:$E$217,$O1089,AU$14:AU$217)*(1+Costs_Upper)))*'Discount Factors'!AU$11-AU$1061</f>
        <v>0</v>
      </c>
      <c r="AV1089" s="161">
        <f>((SUMIF($E$14:$E$217,$O1089,AV$14:AV$217)*(1+Costs_Upper)))*'Discount Factors'!AV$11-AV$1061</f>
        <v>0</v>
      </c>
      <c r="AW1089" s="161">
        <f>((SUMIF($E$14:$E$217,$O1089,AW$14:AW$217)*(1+Costs_Upper)))*'Discount Factors'!AW$11-AW$1061</f>
        <v>0</v>
      </c>
      <c r="AX1089" s="161">
        <f>((SUMIF($E$14:$E$217,$O1089,AX$14:AX$217)*(1+Costs_Upper)))*'Discount Factors'!AX$11-AX$1061</f>
        <v>0</v>
      </c>
      <c r="AY1089" s="161">
        <f>((SUMIF($E$14:$E$217,$O1089,AY$14:AY$217)*(1+Costs_Upper)))*'Discount Factors'!AY$11-AY$1061</f>
        <v>0</v>
      </c>
      <c r="AZ1089" s="161">
        <f>((SUMIF($E$14:$E$217,$O1089,AZ$14:AZ$217)*(1+Costs_Upper)))*'Discount Factors'!AZ$11-AZ$1061</f>
        <v>0</v>
      </c>
      <c r="BA1089" s="161">
        <f>((SUMIF($E$14:$E$217,$O1089,BA$14:BA$217)*(1+Costs_Upper)))*'Discount Factors'!BA$11-BA$1061</f>
        <v>0</v>
      </c>
      <c r="BB1089" s="161">
        <f>((SUMIF($E$14:$E$217,$O1089,BB$14:BB$217)*(1+Costs_Upper)))*'Discount Factors'!BB$11-BB$1061</f>
        <v>0</v>
      </c>
      <c r="BC1089" s="161">
        <f>((SUMIF($E$14:$E$217,$O1089,BC$14:BC$217)*(1+Costs_Upper)))*'Discount Factors'!BC$11-BC$1061</f>
        <v>0</v>
      </c>
      <c r="BD1089" s="161">
        <f>((SUMIF($E$14:$E$217,$O1089,BD$14:BD$217)*(1+Costs_Upper)))*'Discount Factors'!BD$11-BD$1061</f>
        <v>0</v>
      </c>
      <c r="BE1089" s="161">
        <f>((SUMIF($E$14:$E$217,$O1089,BE$14:BE$217)*(1+Costs_Upper)))*'Discount Factors'!BE$11-BE$1061</f>
        <v>0</v>
      </c>
      <c r="BF1089" s="161">
        <f>((SUMIF($E$14:$E$217,$O1089,BF$14:BF$217)*(1+Costs_Upper)))*'Discount Factors'!BF$11-BF$1061</f>
        <v>0</v>
      </c>
      <c r="BG1089" s="161">
        <f>((SUMIF($E$14:$E$217,$O1089,BG$14:BG$217)*(1+Costs_Upper)))*'Discount Factors'!BG$11-BG$1061</f>
        <v>0</v>
      </c>
      <c r="BH1089" s="161">
        <f>((SUMIF($E$14:$E$217,$O1089,BH$14:BH$217)*(1+Costs_Upper)))*'Discount Factors'!BH$11-BH$1061</f>
        <v>0</v>
      </c>
      <c r="BI1089" s="161">
        <f>((SUMIF($E$14:$E$217,$O1089,BI$14:BI$217)*(1+Costs_Upper)))*'Discount Factors'!BI$11-BI$1061</f>
        <v>0</v>
      </c>
      <c r="BJ1089" s="161">
        <f>((SUMIF($E$14:$E$217,$O1089,BJ$14:BJ$217)*(1+Costs_Upper)))*'Discount Factors'!BJ$11-BJ$1061</f>
        <v>0</v>
      </c>
      <c r="BK1089" s="161">
        <f>((SUMIF($E$14:$E$217,$O1089,BK$14:BK$217)*(1+Costs_Upper)))*'Discount Factors'!BK$11-BK$1061</f>
        <v>0</v>
      </c>
      <c r="BL1089" s="161">
        <f>((SUMIF($E$14:$E$217,$O1089,BL$14:BL$217)*(1+Costs_Upper)))*'Discount Factors'!BL$11-BL$1061</f>
        <v>0</v>
      </c>
      <c r="BM1089" s="161">
        <f>((SUMIF($E$14:$E$217,$O1089,BM$14:BM$217)*(1+Costs_Upper)))*'Discount Factors'!BM$11-BM$1061</f>
        <v>0</v>
      </c>
      <c r="BN1089" s="161">
        <f>((SUMIF($E$14:$E$217,$O1089,BN$14:BN$217)*(1+Costs_Upper)))*'Discount Factors'!BN$11-BN$1061</f>
        <v>0</v>
      </c>
      <c r="BO1089" s="161">
        <f>((SUMIF($E$14:$E$217,$O1089,BO$14:BO$217)*(1+Costs_Upper)))*'Discount Factors'!BO$11-BO$1061</f>
        <v>0</v>
      </c>
      <c r="BP1089" s="161">
        <f>((SUMIF($E$14:$E$217,$O1089,BP$14:BP$217)*(1+Costs_Upper)))*'Discount Factors'!BP$11-BP$1061</f>
        <v>0</v>
      </c>
      <c r="BQ1089" s="161">
        <f>((SUMIF($E$14:$E$217,$O1089,BQ$14:BQ$217)*(1+Costs_Upper)))*'Discount Factors'!BQ$11-BQ$1061</f>
        <v>0</v>
      </c>
      <c r="BR1089" s="161">
        <f>((SUMIF($E$14:$E$217,$O1089,BR$14:BR$217)*(1+Costs_Upper)))*'Discount Factors'!BR$11-BR$1061</f>
        <v>0</v>
      </c>
      <c r="BS1089" s="161">
        <f>((SUMIF($E$14:$E$217,$O1089,BS$14:BS$217)*(1+Costs_Upper)))*'Discount Factors'!BS$11-BS$1061</f>
        <v>0</v>
      </c>
      <c r="BT1089" s="161">
        <f>((SUMIF($E$14:$E$217,$O1089,BT$14:BT$217)*(1+Costs_Upper)))*'Discount Factors'!BT$11-BT$1061</f>
        <v>0</v>
      </c>
      <c r="BU1089" s="161">
        <f>((SUMIF($E$14:$E$217,$O1089,BU$14:BU$217)*(1+Costs_Upper)))*'Discount Factors'!BU$11-BU$1061</f>
        <v>0</v>
      </c>
      <c r="BV1089" s="161">
        <f>((SUMIF($E$14:$E$217,$O1089,BV$14:BV$217)*(1+Costs_Upper)))*'Discount Factors'!BV$11-BV$1061</f>
        <v>0</v>
      </c>
      <c r="BW1089" s="161">
        <f>((SUMIF($E$14:$E$217,$O1089,BW$14:BW$217)*(1+Costs_Upper)))*'Discount Factors'!BW$11-BW$1061</f>
        <v>0</v>
      </c>
      <c r="BX1089" s="161">
        <f>((SUMIF($E$14:$E$217,$O1089,BX$14:BX$217)*(1+Costs_Upper)))*'Discount Factors'!BX$11-BX$1061</f>
        <v>0</v>
      </c>
      <c r="BY1089" s="161">
        <f>((SUMIF($E$14:$E$217,$O1089,BY$14:BY$217)*(1+Costs_Upper)))*'Discount Factors'!BY$11-BY$1061</f>
        <v>0</v>
      </c>
      <c r="BZ1089" s="161">
        <f>((SUMIF($E$14:$E$217,$O1089,BZ$14:BZ$217)*(1+Costs_Upper)))*'Discount Factors'!BZ$11-BZ$1061</f>
        <v>0</v>
      </c>
      <c r="CA1089" s="161">
        <f>((SUMIF($E$14:$E$217,$O1089,CA$14:CA$217)*(1+Costs_Upper)))*'Discount Factors'!CA$11-CA$1061</f>
        <v>0</v>
      </c>
      <c r="CB1089" s="161">
        <f>((SUMIF($E$14:$E$217,$O1089,CB$14:CB$217)*(1+Costs_Upper)))*'Discount Factors'!CB$11-CB$1061</f>
        <v>0</v>
      </c>
      <c r="CC1089" s="161">
        <f>((SUMIF($E$14:$E$217,$O1089,CC$14:CC$217)*(1+Costs_Upper)))*'Discount Factors'!CC$11-CC$1061</f>
        <v>0</v>
      </c>
      <c r="CD1089" s="161">
        <f>((SUMIF($E$14:$E$217,$O1089,CD$14:CD$217)*(1+Costs_Upper)))*'Discount Factors'!CD$11-CD$1061</f>
        <v>0</v>
      </c>
      <c r="CE1089" s="161">
        <f>((SUMIF($E$14:$E$217,$O1089,CE$14:CE$217)*(1+Costs_Upper)))*'Discount Factors'!CE$11-CE$1061</f>
        <v>0</v>
      </c>
      <c r="CF1089" s="161">
        <f>((SUMIF($E$14:$E$217,$O1089,CF$14:CF$217)*(1+Costs_Upper)))*'Discount Factors'!CF$11-CF$1061</f>
        <v>0</v>
      </c>
      <c r="CG1089" s="161">
        <f>((SUMIF($E$14:$E$217,$O1089,CG$14:CG$217)*(1+Costs_Upper)))*'Discount Factors'!CG$11-CG$1061</f>
        <v>0</v>
      </c>
      <c r="CH1089" s="161">
        <f>((SUMIF($E$14:$E$217,$O1089,CH$14:CH$217)*(1+Costs_Upper)))*'Discount Factors'!CH$11-CH$1061</f>
        <v>0</v>
      </c>
      <c r="CI1089" s="161">
        <f>((SUMIF($E$14:$E$217,$O1089,CI$14:CI$217)*(1+Costs_Upper)))*'Discount Factors'!CI$11-CI$1061</f>
        <v>0</v>
      </c>
      <c r="CJ1089" s="161">
        <f>((SUMIF($E$14:$E$217,$O1089,CJ$14:CJ$217)*(1+Costs_Upper)))*'Discount Factors'!CJ$11-CJ$1061</f>
        <v>0</v>
      </c>
      <c r="CK1089" s="161">
        <f>((SUMIF($E$14:$E$217,$O1089,CK$14:CK$217)*(1+Costs_Upper)))*'Discount Factors'!CK$11-CK$1061</f>
        <v>0</v>
      </c>
      <c r="CL1089" s="161">
        <f>((SUMIF($E$14:$E$217,$O1089,CL$14:CL$217)*(1+Costs_Upper)))*'Discount Factors'!CL$11-CL$1061</f>
        <v>0</v>
      </c>
      <c r="CM1089" s="161">
        <f>((SUMIF($E$14:$E$217,$O1089,CM$14:CM$217)*(1+Costs_Upper)))*'Discount Factors'!CM$11-CM$1061</f>
        <v>0</v>
      </c>
      <c r="CN1089" s="161">
        <f>((SUMIF($E$14:$E$217,$O1089,CN$14:CN$217)*(1+Costs_Upper)))*'Discount Factors'!CN$11-CN$1061</f>
        <v>0</v>
      </c>
      <c r="CO1089" s="161">
        <f>((SUMIF($E$14:$E$217,$O1089,CO$14:CO$217)*(1+Costs_Upper)))*'Discount Factors'!CO$11-CO$1061</f>
        <v>0</v>
      </c>
      <c r="CP1089" s="161">
        <f>((SUMIF($E$14:$E$217,$O1089,CP$14:CP$217)*(1+Costs_Upper)))*'Discount Factors'!CP$11-CP$1061</f>
        <v>0</v>
      </c>
      <c r="CQ1089" s="161">
        <f>((SUMIF($E$14:$E$217,$O1089,CQ$14:CQ$217)*(1+Costs_Upper)))*'Discount Factors'!CQ$11-CQ$1061</f>
        <v>0</v>
      </c>
    </row>
    <row r="1093" spans="15:95" x14ac:dyDescent="0.3">
      <c r="O1093" s="2" t="str">
        <f>Lists!$B$12</f>
        <v>Option 8</v>
      </c>
      <c r="P1093" s="161">
        <f>((SUMIF($E$14:$E$217,$O1093,P$14:P$217)*(1+Costs_Upper)))*'Discount Factors'!P$11-P$1061</f>
        <v>0</v>
      </c>
      <c r="Q1093" s="161">
        <f>((SUMIF($E$14:$E$217,$O1093,Q$14:Q$217)*(1+Costs_Upper)))*'Discount Factors'!Q$11-Q$1061</f>
        <v>0</v>
      </c>
      <c r="R1093" s="161">
        <f>((SUMIF($E$14:$E$217,$O1093,R$14:R$217)*(1+Costs_Upper)))*'Discount Factors'!R$11-R$1061</f>
        <v>0</v>
      </c>
      <c r="S1093" s="161">
        <f>((SUMIF($E$14:$E$217,$O1093,S$14:S$217)*(1+Costs_Upper)))*'Discount Factors'!S$11-S$1061</f>
        <v>0</v>
      </c>
      <c r="T1093" s="161">
        <f>((SUMIF($E$14:$E$217,$O1093,T$14:T$217)*(1+Costs_Upper)))*'Discount Factors'!T$11-T$1061</f>
        <v>0</v>
      </c>
      <c r="U1093" s="161">
        <f>((SUMIF($E$14:$E$217,$O1093,U$14:U$217)*(1+Costs_Upper)))*'Discount Factors'!U$11-U$1061</f>
        <v>0</v>
      </c>
      <c r="V1093" s="161">
        <f>((SUMIF($E$14:$E$217,$O1093,V$14:V$217)*(1+Costs_Upper)))*'Discount Factors'!V$11-V$1061</f>
        <v>0</v>
      </c>
      <c r="W1093" s="161">
        <f>((SUMIF($E$14:$E$217,$O1093,W$14:W$217)*(1+Costs_Upper)))*'Discount Factors'!W$11-W$1061</f>
        <v>0</v>
      </c>
      <c r="X1093" s="161">
        <f>((SUMIF($E$14:$E$217,$O1093,X$14:X$217)*(1+Costs_Upper)))*'Discount Factors'!X$11-X$1061</f>
        <v>0</v>
      </c>
      <c r="Y1093" s="161">
        <f>((SUMIF($E$14:$E$217,$O1093,Y$14:Y$217)*(1+Costs_Upper)))*'Discount Factors'!Y$11-Y$1061</f>
        <v>0</v>
      </c>
      <c r="Z1093" s="161">
        <f>((SUMIF($E$14:$E$217,$O1093,Z$14:Z$217)*(1+Costs_Upper)))*'Discount Factors'!Z$11-Z$1061</f>
        <v>0</v>
      </c>
      <c r="AA1093" s="161">
        <f>((SUMIF($E$14:$E$217,$O1093,AA$14:AA$217)*(1+Costs_Upper)))*'Discount Factors'!AA$11-AA$1061</f>
        <v>0</v>
      </c>
      <c r="AB1093" s="161">
        <f>((SUMIF($E$14:$E$217,$O1093,AB$14:AB$217)*(1+Costs_Upper)))*'Discount Factors'!AB$11-AB$1061</f>
        <v>0</v>
      </c>
      <c r="AC1093" s="161">
        <f>((SUMIF($E$14:$E$217,$O1093,AC$14:AC$217)*(1+Costs_Upper)))*'Discount Factors'!AC$11-AC$1061</f>
        <v>0</v>
      </c>
      <c r="AD1093" s="161">
        <f>((SUMIF($E$14:$E$217,$O1093,AD$14:AD$217)*(1+Costs_Upper)))*'Discount Factors'!AD$11-AD$1061</f>
        <v>0</v>
      </c>
      <c r="AE1093" s="161">
        <f>((SUMIF($E$14:$E$217,$O1093,AE$14:AE$217)*(1+Costs_Upper)))*'Discount Factors'!AE$11-AE$1061</f>
        <v>0</v>
      </c>
      <c r="AF1093" s="161">
        <f>((SUMIF($E$14:$E$217,$O1093,AF$14:AF$217)*(1+Costs_Upper)))*'Discount Factors'!AF$11-AF$1061</f>
        <v>0</v>
      </c>
      <c r="AG1093" s="161">
        <f>((SUMIF($E$14:$E$217,$O1093,AG$14:AG$217)*(1+Costs_Upper)))*'Discount Factors'!AG$11-AG$1061</f>
        <v>0</v>
      </c>
      <c r="AH1093" s="161">
        <f>((SUMIF($E$14:$E$217,$O1093,AH$14:AH$217)*(1+Costs_Upper)))*'Discount Factors'!AH$11-AH$1061</f>
        <v>0</v>
      </c>
      <c r="AI1093" s="161">
        <f>((SUMIF($E$14:$E$217,$O1093,AI$14:AI$217)*(1+Costs_Upper)))*'Discount Factors'!AI$11-AI$1061</f>
        <v>0</v>
      </c>
      <c r="AJ1093" s="161">
        <f>((SUMIF($E$14:$E$217,$O1093,AJ$14:AJ$217)*(1+Costs_Upper)))*'Discount Factors'!AJ$11-AJ$1061</f>
        <v>0</v>
      </c>
      <c r="AK1093" s="161">
        <f>((SUMIF($E$14:$E$217,$O1093,AK$14:AK$217)*(1+Costs_Upper)))*'Discount Factors'!AK$11-AK$1061</f>
        <v>0</v>
      </c>
      <c r="AL1093" s="161">
        <f>((SUMIF($E$14:$E$217,$O1093,AL$14:AL$217)*(1+Costs_Upper)))*'Discount Factors'!AL$11-AL$1061</f>
        <v>0</v>
      </c>
      <c r="AM1093" s="161">
        <f>((SUMIF($E$14:$E$217,$O1093,AM$14:AM$217)*(1+Costs_Upper)))*'Discount Factors'!AM$11-AM$1061</f>
        <v>0</v>
      </c>
      <c r="AN1093" s="161">
        <f>((SUMIF($E$14:$E$217,$O1093,AN$14:AN$217)*(1+Costs_Upper)))*'Discount Factors'!AN$11-AN$1061</f>
        <v>0</v>
      </c>
      <c r="AO1093" s="161">
        <f>((SUMIF($E$14:$E$217,$O1093,AO$14:AO$217)*(1+Costs_Upper)))*'Discount Factors'!AO$11-AO$1061</f>
        <v>0</v>
      </c>
      <c r="AP1093" s="161">
        <f>((SUMIF($E$14:$E$217,$O1093,AP$14:AP$217)*(1+Costs_Upper)))*'Discount Factors'!AP$11-AP$1061</f>
        <v>0</v>
      </c>
      <c r="AQ1093" s="161">
        <f>((SUMIF($E$14:$E$217,$O1093,AQ$14:AQ$217)*(1+Costs_Upper)))*'Discount Factors'!AQ$11-AQ$1061</f>
        <v>0</v>
      </c>
      <c r="AR1093" s="161">
        <f>((SUMIF($E$14:$E$217,$O1093,AR$14:AR$217)*(1+Costs_Upper)))*'Discount Factors'!AR$11-AR$1061</f>
        <v>0</v>
      </c>
      <c r="AS1093" s="161">
        <f>((SUMIF($E$14:$E$217,$O1093,AS$14:AS$217)*(1+Costs_Upper)))*'Discount Factors'!AS$11-AS$1061</f>
        <v>0</v>
      </c>
      <c r="AT1093" s="161">
        <f>((SUMIF($E$14:$E$217,$O1093,AT$14:AT$217)*(1+Costs_Upper)))*'Discount Factors'!AT$11-AT$1061</f>
        <v>0</v>
      </c>
      <c r="AU1093" s="161">
        <f>((SUMIF($E$14:$E$217,$O1093,AU$14:AU$217)*(1+Costs_Upper)))*'Discount Factors'!AU$11-AU$1061</f>
        <v>0</v>
      </c>
      <c r="AV1093" s="161">
        <f>((SUMIF($E$14:$E$217,$O1093,AV$14:AV$217)*(1+Costs_Upper)))*'Discount Factors'!AV$11-AV$1061</f>
        <v>0</v>
      </c>
      <c r="AW1093" s="161">
        <f>((SUMIF($E$14:$E$217,$O1093,AW$14:AW$217)*(1+Costs_Upper)))*'Discount Factors'!AW$11-AW$1061</f>
        <v>0</v>
      </c>
      <c r="AX1093" s="161">
        <f>((SUMIF($E$14:$E$217,$O1093,AX$14:AX$217)*(1+Costs_Upper)))*'Discount Factors'!AX$11-AX$1061</f>
        <v>0</v>
      </c>
      <c r="AY1093" s="161">
        <f>((SUMIF($E$14:$E$217,$O1093,AY$14:AY$217)*(1+Costs_Upper)))*'Discount Factors'!AY$11-AY$1061</f>
        <v>0</v>
      </c>
      <c r="AZ1093" s="161">
        <f>((SUMIF($E$14:$E$217,$O1093,AZ$14:AZ$217)*(1+Costs_Upper)))*'Discount Factors'!AZ$11-AZ$1061</f>
        <v>0</v>
      </c>
      <c r="BA1093" s="161">
        <f>((SUMIF($E$14:$E$217,$O1093,BA$14:BA$217)*(1+Costs_Upper)))*'Discount Factors'!BA$11-BA$1061</f>
        <v>0</v>
      </c>
      <c r="BB1093" s="161">
        <f>((SUMIF($E$14:$E$217,$O1093,BB$14:BB$217)*(1+Costs_Upper)))*'Discount Factors'!BB$11-BB$1061</f>
        <v>0</v>
      </c>
      <c r="BC1093" s="161">
        <f>((SUMIF($E$14:$E$217,$O1093,BC$14:BC$217)*(1+Costs_Upper)))*'Discount Factors'!BC$11-BC$1061</f>
        <v>0</v>
      </c>
      <c r="BD1093" s="161">
        <f>((SUMIF($E$14:$E$217,$O1093,BD$14:BD$217)*(1+Costs_Upper)))*'Discount Factors'!BD$11-BD$1061</f>
        <v>0</v>
      </c>
      <c r="BE1093" s="161">
        <f>((SUMIF($E$14:$E$217,$O1093,BE$14:BE$217)*(1+Costs_Upper)))*'Discount Factors'!BE$11-BE$1061</f>
        <v>0</v>
      </c>
      <c r="BF1093" s="161">
        <f>((SUMIF($E$14:$E$217,$O1093,BF$14:BF$217)*(1+Costs_Upper)))*'Discount Factors'!BF$11-BF$1061</f>
        <v>0</v>
      </c>
      <c r="BG1093" s="161">
        <f>((SUMIF($E$14:$E$217,$O1093,BG$14:BG$217)*(1+Costs_Upper)))*'Discount Factors'!BG$11-BG$1061</f>
        <v>0</v>
      </c>
      <c r="BH1093" s="161">
        <f>((SUMIF($E$14:$E$217,$O1093,BH$14:BH$217)*(1+Costs_Upper)))*'Discount Factors'!BH$11-BH$1061</f>
        <v>0</v>
      </c>
      <c r="BI1093" s="161">
        <f>((SUMIF($E$14:$E$217,$O1093,BI$14:BI$217)*(1+Costs_Upper)))*'Discount Factors'!BI$11-BI$1061</f>
        <v>0</v>
      </c>
      <c r="BJ1093" s="161">
        <f>((SUMIF($E$14:$E$217,$O1093,BJ$14:BJ$217)*(1+Costs_Upper)))*'Discount Factors'!BJ$11-BJ$1061</f>
        <v>0</v>
      </c>
      <c r="BK1093" s="161">
        <f>((SUMIF($E$14:$E$217,$O1093,BK$14:BK$217)*(1+Costs_Upper)))*'Discount Factors'!BK$11-BK$1061</f>
        <v>0</v>
      </c>
      <c r="BL1093" s="161">
        <f>((SUMIF($E$14:$E$217,$O1093,BL$14:BL$217)*(1+Costs_Upper)))*'Discount Factors'!BL$11-BL$1061</f>
        <v>0</v>
      </c>
      <c r="BM1093" s="161">
        <f>((SUMIF($E$14:$E$217,$O1093,BM$14:BM$217)*(1+Costs_Upper)))*'Discount Factors'!BM$11-BM$1061</f>
        <v>0</v>
      </c>
      <c r="BN1093" s="161">
        <f>((SUMIF($E$14:$E$217,$O1093,BN$14:BN$217)*(1+Costs_Upper)))*'Discount Factors'!BN$11-BN$1061</f>
        <v>0</v>
      </c>
      <c r="BO1093" s="161">
        <f>((SUMIF($E$14:$E$217,$O1093,BO$14:BO$217)*(1+Costs_Upper)))*'Discount Factors'!BO$11-BO$1061</f>
        <v>0</v>
      </c>
      <c r="BP1093" s="161">
        <f>((SUMIF($E$14:$E$217,$O1093,BP$14:BP$217)*(1+Costs_Upper)))*'Discount Factors'!BP$11-BP$1061</f>
        <v>0</v>
      </c>
      <c r="BQ1093" s="161">
        <f>((SUMIF($E$14:$E$217,$O1093,BQ$14:BQ$217)*(1+Costs_Upper)))*'Discount Factors'!BQ$11-BQ$1061</f>
        <v>0</v>
      </c>
      <c r="BR1093" s="161">
        <f>((SUMIF($E$14:$E$217,$O1093,BR$14:BR$217)*(1+Costs_Upper)))*'Discount Factors'!BR$11-BR$1061</f>
        <v>0</v>
      </c>
      <c r="BS1093" s="161">
        <f>((SUMIF($E$14:$E$217,$O1093,BS$14:BS$217)*(1+Costs_Upper)))*'Discount Factors'!BS$11-BS$1061</f>
        <v>0</v>
      </c>
      <c r="BT1093" s="161">
        <f>((SUMIF($E$14:$E$217,$O1093,BT$14:BT$217)*(1+Costs_Upper)))*'Discount Factors'!BT$11-BT$1061</f>
        <v>0</v>
      </c>
      <c r="BU1093" s="161">
        <f>((SUMIF($E$14:$E$217,$O1093,BU$14:BU$217)*(1+Costs_Upper)))*'Discount Factors'!BU$11-BU$1061</f>
        <v>0</v>
      </c>
      <c r="BV1093" s="161">
        <f>((SUMIF($E$14:$E$217,$O1093,BV$14:BV$217)*(1+Costs_Upper)))*'Discount Factors'!BV$11-BV$1061</f>
        <v>0</v>
      </c>
      <c r="BW1093" s="161">
        <f>((SUMIF($E$14:$E$217,$O1093,BW$14:BW$217)*(1+Costs_Upper)))*'Discount Factors'!BW$11-BW$1061</f>
        <v>0</v>
      </c>
      <c r="BX1093" s="161">
        <f>((SUMIF($E$14:$E$217,$O1093,BX$14:BX$217)*(1+Costs_Upper)))*'Discount Factors'!BX$11-BX$1061</f>
        <v>0</v>
      </c>
      <c r="BY1093" s="161">
        <f>((SUMIF($E$14:$E$217,$O1093,BY$14:BY$217)*(1+Costs_Upper)))*'Discount Factors'!BY$11-BY$1061</f>
        <v>0</v>
      </c>
      <c r="BZ1093" s="161">
        <f>((SUMIF($E$14:$E$217,$O1093,BZ$14:BZ$217)*(1+Costs_Upper)))*'Discount Factors'!BZ$11-BZ$1061</f>
        <v>0</v>
      </c>
      <c r="CA1093" s="161">
        <f>((SUMIF($E$14:$E$217,$O1093,CA$14:CA$217)*(1+Costs_Upper)))*'Discount Factors'!CA$11-CA$1061</f>
        <v>0</v>
      </c>
      <c r="CB1093" s="161">
        <f>((SUMIF($E$14:$E$217,$O1093,CB$14:CB$217)*(1+Costs_Upper)))*'Discount Factors'!CB$11-CB$1061</f>
        <v>0</v>
      </c>
      <c r="CC1093" s="161">
        <f>((SUMIF($E$14:$E$217,$O1093,CC$14:CC$217)*(1+Costs_Upper)))*'Discount Factors'!CC$11-CC$1061</f>
        <v>0</v>
      </c>
      <c r="CD1093" s="161">
        <f>((SUMIF($E$14:$E$217,$O1093,CD$14:CD$217)*(1+Costs_Upper)))*'Discount Factors'!CD$11-CD$1061</f>
        <v>0</v>
      </c>
      <c r="CE1093" s="161">
        <f>((SUMIF($E$14:$E$217,$O1093,CE$14:CE$217)*(1+Costs_Upper)))*'Discount Factors'!CE$11-CE$1061</f>
        <v>0</v>
      </c>
      <c r="CF1093" s="161">
        <f>((SUMIF($E$14:$E$217,$O1093,CF$14:CF$217)*(1+Costs_Upper)))*'Discount Factors'!CF$11-CF$1061</f>
        <v>0</v>
      </c>
      <c r="CG1093" s="161">
        <f>((SUMIF($E$14:$E$217,$O1093,CG$14:CG$217)*(1+Costs_Upper)))*'Discount Factors'!CG$11-CG$1061</f>
        <v>0</v>
      </c>
      <c r="CH1093" s="161">
        <f>((SUMIF($E$14:$E$217,$O1093,CH$14:CH$217)*(1+Costs_Upper)))*'Discount Factors'!CH$11-CH$1061</f>
        <v>0</v>
      </c>
      <c r="CI1093" s="161">
        <f>((SUMIF($E$14:$E$217,$O1093,CI$14:CI$217)*(1+Costs_Upper)))*'Discount Factors'!CI$11-CI$1061</f>
        <v>0</v>
      </c>
      <c r="CJ1093" s="161">
        <f>((SUMIF($E$14:$E$217,$O1093,CJ$14:CJ$217)*(1+Costs_Upper)))*'Discount Factors'!CJ$11-CJ$1061</f>
        <v>0</v>
      </c>
      <c r="CK1093" s="161">
        <f>((SUMIF($E$14:$E$217,$O1093,CK$14:CK$217)*(1+Costs_Upper)))*'Discount Factors'!CK$11-CK$1061</f>
        <v>0</v>
      </c>
      <c r="CL1093" s="161">
        <f>((SUMIF($E$14:$E$217,$O1093,CL$14:CL$217)*(1+Costs_Upper)))*'Discount Factors'!CL$11-CL$1061</f>
        <v>0</v>
      </c>
      <c r="CM1093" s="161">
        <f>((SUMIF($E$14:$E$217,$O1093,CM$14:CM$217)*(1+Costs_Upper)))*'Discount Factors'!CM$11-CM$1061</f>
        <v>0</v>
      </c>
      <c r="CN1093" s="161">
        <f>((SUMIF($E$14:$E$217,$O1093,CN$14:CN$217)*(1+Costs_Upper)))*'Discount Factors'!CN$11-CN$1061</f>
        <v>0</v>
      </c>
      <c r="CO1093" s="161">
        <f>((SUMIF($E$14:$E$217,$O1093,CO$14:CO$217)*(1+Costs_Upper)))*'Discount Factors'!CO$11-CO$1061</f>
        <v>0</v>
      </c>
      <c r="CP1093" s="161">
        <f>((SUMIF($E$14:$E$217,$O1093,CP$14:CP$217)*(1+Costs_Upper)))*'Discount Factors'!CP$11-CP$1061</f>
        <v>0</v>
      </c>
      <c r="CQ1093" s="161">
        <f>((SUMIF($E$14:$E$217,$O1093,CQ$14:CQ$217)*(1+Costs_Upper)))*'Discount Factors'!CQ$11-CQ$1061</f>
        <v>0</v>
      </c>
    </row>
    <row r="1097" spans="15:95" x14ac:dyDescent="0.3">
      <c r="O1097" s="2" t="str">
        <f>Lists!$B$13</f>
        <v>Option 9</v>
      </c>
      <c r="P1097" s="161">
        <f>((SUMIF($E$14:$E$217,$O1097,P$14:P$217)*(1+Costs_Upper)))*'Discount Factors'!P$11-P$1061</f>
        <v>0</v>
      </c>
      <c r="Q1097" s="161">
        <f>((SUMIF($E$14:$E$217,$O1097,Q$14:Q$217)*(1+Costs_Upper)))*'Discount Factors'!Q$11-Q$1061</f>
        <v>0</v>
      </c>
      <c r="R1097" s="161">
        <f>((SUMIF($E$14:$E$217,$O1097,R$14:R$217)*(1+Costs_Upper)))*'Discount Factors'!R$11-R$1061</f>
        <v>0</v>
      </c>
      <c r="S1097" s="161">
        <f>((SUMIF($E$14:$E$217,$O1097,S$14:S$217)*(1+Costs_Upper)))*'Discount Factors'!S$11-S$1061</f>
        <v>0</v>
      </c>
      <c r="T1097" s="161">
        <f>((SUMIF($E$14:$E$217,$O1097,T$14:T$217)*(1+Costs_Upper)))*'Discount Factors'!T$11-T$1061</f>
        <v>0</v>
      </c>
      <c r="U1097" s="161">
        <f>((SUMIF($E$14:$E$217,$O1097,U$14:U$217)*(1+Costs_Upper)))*'Discount Factors'!U$11-U$1061</f>
        <v>0</v>
      </c>
      <c r="V1097" s="161">
        <f>((SUMIF($E$14:$E$217,$O1097,V$14:V$217)*(1+Costs_Upper)))*'Discount Factors'!V$11-V$1061</f>
        <v>0</v>
      </c>
      <c r="W1097" s="161">
        <f>((SUMIF($E$14:$E$217,$O1097,W$14:W$217)*(1+Costs_Upper)))*'Discount Factors'!W$11-W$1061</f>
        <v>0</v>
      </c>
      <c r="X1097" s="161">
        <f>((SUMIF($E$14:$E$217,$O1097,X$14:X$217)*(1+Costs_Upper)))*'Discount Factors'!X$11-X$1061</f>
        <v>0</v>
      </c>
      <c r="Y1097" s="161">
        <f>((SUMIF($E$14:$E$217,$O1097,Y$14:Y$217)*(1+Costs_Upper)))*'Discount Factors'!Y$11-Y$1061</f>
        <v>0</v>
      </c>
      <c r="Z1097" s="161">
        <f>((SUMIF($E$14:$E$217,$O1097,Z$14:Z$217)*(1+Costs_Upper)))*'Discount Factors'!Z$11-Z$1061</f>
        <v>0</v>
      </c>
      <c r="AA1097" s="161">
        <f>((SUMIF($E$14:$E$217,$O1097,AA$14:AA$217)*(1+Costs_Upper)))*'Discount Factors'!AA$11-AA$1061</f>
        <v>0</v>
      </c>
      <c r="AB1097" s="161">
        <f>((SUMIF($E$14:$E$217,$O1097,AB$14:AB$217)*(1+Costs_Upper)))*'Discount Factors'!AB$11-AB$1061</f>
        <v>0</v>
      </c>
      <c r="AC1097" s="161">
        <f>((SUMIF($E$14:$E$217,$O1097,AC$14:AC$217)*(1+Costs_Upper)))*'Discount Factors'!AC$11-AC$1061</f>
        <v>0</v>
      </c>
      <c r="AD1097" s="161">
        <f>((SUMIF($E$14:$E$217,$O1097,AD$14:AD$217)*(1+Costs_Upper)))*'Discount Factors'!AD$11-AD$1061</f>
        <v>0</v>
      </c>
      <c r="AE1097" s="161">
        <f>((SUMIF($E$14:$E$217,$O1097,AE$14:AE$217)*(1+Costs_Upper)))*'Discount Factors'!AE$11-AE$1061</f>
        <v>0</v>
      </c>
      <c r="AF1097" s="161">
        <f>((SUMIF($E$14:$E$217,$O1097,AF$14:AF$217)*(1+Costs_Upper)))*'Discount Factors'!AF$11-AF$1061</f>
        <v>0</v>
      </c>
      <c r="AG1097" s="161">
        <f>((SUMIF($E$14:$E$217,$O1097,AG$14:AG$217)*(1+Costs_Upper)))*'Discount Factors'!AG$11-AG$1061</f>
        <v>0</v>
      </c>
      <c r="AH1097" s="161">
        <f>((SUMIF($E$14:$E$217,$O1097,AH$14:AH$217)*(1+Costs_Upper)))*'Discount Factors'!AH$11-AH$1061</f>
        <v>0</v>
      </c>
      <c r="AI1097" s="161">
        <f>((SUMIF($E$14:$E$217,$O1097,AI$14:AI$217)*(1+Costs_Upper)))*'Discount Factors'!AI$11-AI$1061</f>
        <v>0</v>
      </c>
      <c r="AJ1097" s="161">
        <f>((SUMIF($E$14:$E$217,$O1097,AJ$14:AJ$217)*(1+Costs_Upper)))*'Discount Factors'!AJ$11-AJ$1061</f>
        <v>0</v>
      </c>
      <c r="AK1097" s="161">
        <f>((SUMIF($E$14:$E$217,$O1097,AK$14:AK$217)*(1+Costs_Upper)))*'Discount Factors'!AK$11-AK$1061</f>
        <v>0</v>
      </c>
      <c r="AL1097" s="161">
        <f>((SUMIF($E$14:$E$217,$O1097,AL$14:AL$217)*(1+Costs_Upper)))*'Discount Factors'!AL$11-AL$1061</f>
        <v>0</v>
      </c>
      <c r="AM1097" s="161">
        <f>((SUMIF($E$14:$E$217,$O1097,AM$14:AM$217)*(1+Costs_Upper)))*'Discount Factors'!AM$11-AM$1061</f>
        <v>0</v>
      </c>
      <c r="AN1097" s="161">
        <f>((SUMIF($E$14:$E$217,$O1097,AN$14:AN$217)*(1+Costs_Upper)))*'Discount Factors'!AN$11-AN$1061</f>
        <v>0</v>
      </c>
      <c r="AO1097" s="161">
        <f>((SUMIF($E$14:$E$217,$O1097,AO$14:AO$217)*(1+Costs_Upper)))*'Discount Factors'!AO$11-AO$1061</f>
        <v>0</v>
      </c>
      <c r="AP1097" s="161">
        <f>((SUMIF($E$14:$E$217,$O1097,AP$14:AP$217)*(1+Costs_Upper)))*'Discount Factors'!AP$11-AP$1061</f>
        <v>0</v>
      </c>
      <c r="AQ1097" s="161">
        <f>((SUMIF($E$14:$E$217,$O1097,AQ$14:AQ$217)*(1+Costs_Upper)))*'Discount Factors'!AQ$11-AQ$1061</f>
        <v>0</v>
      </c>
      <c r="AR1097" s="161">
        <f>((SUMIF($E$14:$E$217,$O1097,AR$14:AR$217)*(1+Costs_Upper)))*'Discount Factors'!AR$11-AR$1061</f>
        <v>0</v>
      </c>
      <c r="AS1097" s="161">
        <f>((SUMIF($E$14:$E$217,$O1097,AS$14:AS$217)*(1+Costs_Upper)))*'Discount Factors'!AS$11-AS$1061</f>
        <v>0</v>
      </c>
      <c r="AT1097" s="161">
        <f>((SUMIF($E$14:$E$217,$O1097,AT$14:AT$217)*(1+Costs_Upper)))*'Discount Factors'!AT$11-AT$1061</f>
        <v>0</v>
      </c>
      <c r="AU1097" s="161">
        <f>((SUMIF($E$14:$E$217,$O1097,AU$14:AU$217)*(1+Costs_Upper)))*'Discount Factors'!AU$11-AU$1061</f>
        <v>0</v>
      </c>
      <c r="AV1097" s="161">
        <f>((SUMIF($E$14:$E$217,$O1097,AV$14:AV$217)*(1+Costs_Upper)))*'Discount Factors'!AV$11-AV$1061</f>
        <v>0</v>
      </c>
      <c r="AW1097" s="161">
        <f>((SUMIF($E$14:$E$217,$O1097,AW$14:AW$217)*(1+Costs_Upper)))*'Discount Factors'!AW$11-AW$1061</f>
        <v>0</v>
      </c>
      <c r="AX1097" s="161">
        <f>((SUMIF($E$14:$E$217,$O1097,AX$14:AX$217)*(1+Costs_Upper)))*'Discount Factors'!AX$11-AX$1061</f>
        <v>0</v>
      </c>
      <c r="AY1097" s="161">
        <f>((SUMIF($E$14:$E$217,$O1097,AY$14:AY$217)*(1+Costs_Upper)))*'Discount Factors'!AY$11-AY$1061</f>
        <v>0</v>
      </c>
      <c r="AZ1097" s="161">
        <f>((SUMIF($E$14:$E$217,$O1097,AZ$14:AZ$217)*(1+Costs_Upper)))*'Discount Factors'!AZ$11-AZ$1061</f>
        <v>0</v>
      </c>
      <c r="BA1097" s="161">
        <f>((SUMIF($E$14:$E$217,$O1097,BA$14:BA$217)*(1+Costs_Upper)))*'Discount Factors'!BA$11-BA$1061</f>
        <v>0</v>
      </c>
      <c r="BB1097" s="161">
        <f>((SUMIF($E$14:$E$217,$O1097,BB$14:BB$217)*(1+Costs_Upper)))*'Discount Factors'!BB$11-BB$1061</f>
        <v>0</v>
      </c>
      <c r="BC1097" s="161">
        <f>((SUMIF($E$14:$E$217,$O1097,BC$14:BC$217)*(1+Costs_Upper)))*'Discount Factors'!BC$11-BC$1061</f>
        <v>0</v>
      </c>
      <c r="BD1097" s="161">
        <f>((SUMIF($E$14:$E$217,$O1097,BD$14:BD$217)*(1+Costs_Upper)))*'Discount Factors'!BD$11-BD$1061</f>
        <v>0</v>
      </c>
      <c r="BE1097" s="161">
        <f>((SUMIF($E$14:$E$217,$O1097,BE$14:BE$217)*(1+Costs_Upper)))*'Discount Factors'!BE$11-BE$1061</f>
        <v>0</v>
      </c>
      <c r="BF1097" s="161">
        <f>((SUMIF($E$14:$E$217,$O1097,BF$14:BF$217)*(1+Costs_Upper)))*'Discount Factors'!BF$11-BF$1061</f>
        <v>0</v>
      </c>
      <c r="BG1097" s="161">
        <f>((SUMIF($E$14:$E$217,$O1097,BG$14:BG$217)*(1+Costs_Upper)))*'Discount Factors'!BG$11-BG$1061</f>
        <v>0</v>
      </c>
      <c r="BH1097" s="161">
        <f>((SUMIF($E$14:$E$217,$O1097,BH$14:BH$217)*(1+Costs_Upper)))*'Discount Factors'!BH$11-BH$1061</f>
        <v>0</v>
      </c>
      <c r="BI1097" s="161">
        <f>((SUMIF($E$14:$E$217,$O1097,BI$14:BI$217)*(1+Costs_Upper)))*'Discount Factors'!BI$11-BI$1061</f>
        <v>0</v>
      </c>
      <c r="BJ1097" s="161">
        <f>((SUMIF($E$14:$E$217,$O1097,BJ$14:BJ$217)*(1+Costs_Upper)))*'Discount Factors'!BJ$11-BJ$1061</f>
        <v>0</v>
      </c>
      <c r="BK1097" s="161">
        <f>((SUMIF($E$14:$E$217,$O1097,BK$14:BK$217)*(1+Costs_Upper)))*'Discount Factors'!BK$11-BK$1061</f>
        <v>0</v>
      </c>
      <c r="BL1097" s="161">
        <f>((SUMIF($E$14:$E$217,$O1097,BL$14:BL$217)*(1+Costs_Upper)))*'Discount Factors'!BL$11-BL$1061</f>
        <v>0</v>
      </c>
      <c r="BM1097" s="161">
        <f>((SUMIF($E$14:$E$217,$O1097,BM$14:BM$217)*(1+Costs_Upper)))*'Discount Factors'!BM$11-BM$1061</f>
        <v>0</v>
      </c>
      <c r="BN1097" s="161">
        <f>((SUMIF($E$14:$E$217,$O1097,BN$14:BN$217)*(1+Costs_Upper)))*'Discount Factors'!BN$11-BN$1061</f>
        <v>0</v>
      </c>
      <c r="BO1097" s="161">
        <f>((SUMIF($E$14:$E$217,$O1097,BO$14:BO$217)*(1+Costs_Upper)))*'Discount Factors'!BO$11-BO$1061</f>
        <v>0</v>
      </c>
      <c r="BP1097" s="161">
        <f>((SUMIF($E$14:$E$217,$O1097,BP$14:BP$217)*(1+Costs_Upper)))*'Discount Factors'!BP$11-BP$1061</f>
        <v>0</v>
      </c>
      <c r="BQ1097" s="161">
        <f>((SUMIF($E$14:$E$217,$O1097,BQ$14:BQ$217)*(1+Costs_Upper)))*'Discount Factors'!BQ$11-BQ$1061</f>
        <v>0</v>
      </c>
      <c r="BR1097" s="161">
        <f>((SUMIF($E$14:$E$217,$O1097,BR$14:BR$217)*(1+Costs_Upper)))*'Discount Factors'!BR$11-BR$1061</f>
        <v>0</v>
      </c>
      <c r="BS1097" s="161">
        <f>((SUMIF($E$14:$E$217,$O1097,BS$14:BS$217)*(1+Costs_Upper)))*'Discount Factors'!BS$11-BS$1061</f>
        <v>0</v>
      </c>
      <c r="BT1097" s="161">
        <f>((SUMIF($E$14:$E$217,$O1097,BT$14:BT$217)*(1+Costs_Upper)))*'Discount Factors'!BT$11-BT$1061</f>
        <v>0</v>
      </c>
      <c r="BU1097" s="161">
        <f>((SUMIF($E$14:$E$217,$O1097,BU$14:BU$217)*(1+Costs_Upper)))*'Discount Factors'!BU$11-BU$1061</f>
        <v>0</v>
      </c>
      <c r="BV1097" s="161">
        <f>((SUMIF($E$14:$E$217,$O1097,BV$14:BV$217)*(1+Costs_Upper)))*'Discount Factors'!BV$11-BV$1061</f>
        <v>0</v>
      </c>
      <c r="BW1097" s="161">
        <f>((SUMIF($E$14:$E$217,$O1097,BW$14:BW$217)*(1+Costs_Upper)))*'Discount Factors'!BW$11-BW$1061</f>
        <v>0</v>
      </c>
      <c r="BX1097" s="161">
        <f>((SUMIF($E$14:$E$217,$O1097,BX$14:BX$217)*(1+Costs_Upper)))*'Discount Factors'!BX$11-BX$1061</f>
        <v>0</v>
      </c>
      <c r="BY1097" s="161">
        <f>((SUMIF($E$14:$E$217,$O1097,BY$14:BY$217)*(1+Costs_Upper)))*'Discount Factors'!BY$11-BY$1061</f>
        <v>0</v>
      </c>
      <c r="BZ1097" s="161">
        <f>((SUMIF($E$14:$E$217,$O1097,BZ$14:BZ$217)*(1+Costs_Upper)))*'Discount Factors'!BZ$11-BZ$1061</f>
        <v>0</v>
      </c>
      <c r="CA1097" s="161">
        <f>((SUMIF($E$14:$E$217,$O1097,CA$14:CA$217)*(1+Costs_Upper)))*'Discount Factors'!CA$11-CA$1061</f>
        <v>0</v>
      </c>
      <c r="CB1097" s="161">
        <f>((SUMIF($E$14:$E$217,$O1097,CB$14:CB$217)*(1+Costs_Upper)))*'Discount Factors'!CB$11-CB$1061</f>
        <v>0</v>
      </c>
      <c r="CC1097" s="161">
        <f>((SUMIF($E$14:$E$217,$O1097,CC$14:CC$217)*(1+Costs_Upper)))*'Discount Factors'!CC$11-CC$1061</f>
        <v>0</v>
      </c>
      <c r="CD1097" s="161">
        <f>((SUMIF($E$14:$E$217,$O1097,CD$14:CD$217)*(1+Costs_Upper)))*'Discount Factors'!CD$11-CD$1061</f>
        <v>0</v>
      </c>
      <c r="CE1097" s="161">
        <f>((SUMIF($E$14:$E$217,$O1097,CE$14:CE$217)*(1+Costs_Upper)))*'Discount Factors'!CE$11-CE$1061</f>
        <v>0</v>
      </c>
      <c r="CF1097" s="161">
        <f>((SUMIF($E$14:$E$217,$O1097,CF$14:CF$217)*(1+Costs_Upper)))*'Discount Factors'!CF$11-CF$1061</f>
        <v>0</v>
      </c>
      <c r="CG1097" s="161">
        <f>((SUMIF($E$14:$E$217,$O1097,CG$14:CG$217)*(1+Costs_Upper)))*'Discount Factors'!CG$11-CG$1061</f>
        <v>0</v>
      </c>
      <c r="CH1097" s="161">
        <f>((SUMIF($E$14:$E$217,$O1097,CH$14:CH$217)*(1+Costs_Upper)))*'Discount Factors'!CH$11-CH$1061</f>
        <v>0</v>
      </c>
      <c r="CI1097" s="161">
        <f>((SUMIF($E$14:$E$217,$O1097,CI$14:CI$217)*(1+Costs_Upper)))*'Discount Factors'!CI$11-CI$1061</f>
        <v>0</v>
      </c>
      <c r="CJ1097" s="161">
        <f>((SUMIF($E$14:$E$217,$O1097,CJ$14:CJ$217)*(1+Costs_Upper)))*'Discount Factors'!CJ$11-CJ$1061</f>
        <v>0</v>
      </c>
      <c r="CK1097" s="161">
        <f>((SUMIF($E$14:$E$217,$O1097,CK$14:CK$217)*(1+Costs_Upper)))*'Discount Factors'!CK$11-CK$1061</f>
        <v>0</v>
      </c>
      <c r="CL1097" s="161">
        <f>((SUMIF($E$14:$E$217,$O1097,CL$14:CL$217)*(1+Costs_Upper)))*'Discount Factors'!CL$11-CL$1061</f>
        <v>0</v>
      </c>
      <c r="CM1097" s="161">
        <f>((SUMIF($E$14:$E$217,$O1097,CM$14:CM$217)*(1+Costs_Upper)))*'Discount Factors'!CM$11-CM$1061</f>
        <v>0</v>
      </c>
      <c r="CN1097" s="161">
        <f>((SUMIF($E$14:$E$217,$O1097,CN$14:CN$217)*(1+Costs_Upper)))*'Discount Factors'!CN$11-CN$1061</f>
        <v>0</v>
      </c>
      <c r="CO1097" s="161">
        <f>((SUMIF($E$14:$E$217,$O1097,CO$14:CO$217)*(1+Costs_Upper)))*'Discount Factors'!CO$11-CO$1061</f>
        <v>0</v>
      </c>
      <c r="CP1097" s="161">
        <f>((SUMIF($E$14:$E$217,$O1097,CP$14:CP$217)*(1+Costs_Upper)))*'Discount Factors'!CP$11-CP$1061</f>
        <v>0</v>
      </c>
      <c r="CQ1097" s="161">
        <f>((SUMIF($E$14:$E$217,$O1097,CQ$14:CQ$217)*(1+Costs_Upper)))*'Discount Factors'!CQ$11-CQ$1061</f>
        <v>0</v>
      </c>
    </row>
    <row r="1101" spans="15:95" x14ac:dyDescent="0.3">
      <c r="O1101" s="2" t="str">
        <f>Lists!$B$14</f>
        <v>Option 10</v>
      </c>
      <c r="P1101" s="161">
        <f>((SUMIF($E$14:$E$217,$O1101,P$14:P$217)*(1+Costs_Upper)))*'Discount Factors'!P$11-P$1061</f>
        <v>0</v>
      </c>
      <c r="Q1101" s="161">
        <f>((SUMIF($E$14:$E$217,$O1101,Q$14:Q$217)*(1+Costs_Upper)))*'Discount Factors'!Q$11-Q$1061</f>
        <v>0</v>
      </c>
      <c r="R1101" s="161">
        <f>((SUMIF($E$14:$E$217,$O1101,R$14:R$217)*(1+Costs_Upper)))*'Discount Factors'!R$11-R$1061</f>
        <v>0</v>
      </c>
      <c r="S1101" s="161">
        <f>((SUMIF($E$14:$E$217,$O1101,S$14:S$217)*(1+Costs_Upper)))*'Discount Factors'!S$11-S$1061</f>
        <v>0</v>
      </c>
      <c r="T1101" s="161">
        <f>((SUMIF($E$14:$E$217,$O1101,T$14:T$217)*(1+Costs_Upper)))*'Discount Factors'!T$11-T$1061</f>
        <v>0</v>
      </c>
      <c r="U1101" s="161">
        <f>((SUMIF($E$14:$E$217,$O1101,U$14:U$217)*(1+Costs_Upper)))*'Discount Factors'!U$11-U$1061</f>
        <v>0</v>
      </c>
      <c r="V1101" s="161">
        <f>((SUMIF($E$14:$E$217,$O1101,V$14:V$217)*(1+Costs_Upper)))*'Discount Factors'!V$11-V$1061</f>
        <v>0</v>
      </c>
      <c r="W1101" s="161">
        <f>((SUMIF($E$14:$E$217,$O1101,W$14:W$217)*(1+Costs_Upper)))*'Discount Factors'!W$11-W$1061</f>
        <v>0</v>
      </c>
      <c r="X1101" s="161">
        <f>((SUMIF($E$14:$E$217,$O1101,X$14:X$217)*(1+Costs_Upper)))*'Discount Factors'!X$11-X$1061</f>
        <v>0</v>
      </c>
      <c r="Y1101" s="161">
        <f>((SUMIF($E$14:$E$217,$O1101,Y$14:Y$217)*(1+Costs_Upper)))*'Discount Factors'!Y$11-Y$1061</f>
        <v>0</v>
      </c>
      <c r="Z1101" s="161">
        <f>((SUMIF($E$14:$E$217,$O1101,Z$14:Z$217)*(1+Costs_Upper)))*'Discount Factors'!Z$11-Z$1061</f>
        <v>0</v>
      </c>
      <c r="AA1101" s="161">
        <f>((SUMIF($E$14:$E$217,$O1101,AA$14:AA$217)*(1+Costs_Upper)))*'Discount Factors'!AA$11-AA$1061</f>
        <v>0</v>
      </c>
      <c r="AB1101" s="161">
        <f>((SUMIF($E$14:$E$217,$O1101,AB$14:AB$217)*(1+Costs_Upper)))*'Discount Factors'!AB$11-AB$1061</f>
        <v>0</v>
      </c>
      <c r="AC1101" s="161">
        <f>((SUMIF($E$14:$E$217,$O1101,AC$14:AC$217)*(1+Costs_Upper)))*'Discount Factors'!AC$11-AC$1061</f>
        <v>0</v>
      </c>
      <c r="AD1101" s="161">
        <f>((SUMIF($E$14:$E$217,$O1101,AD$14:AD$217)*(1+Costs_Upper)))*'Discount Factors'!AD$11-AD$1061</f>
        <v>0</v>
      </c>
      <c r="AE1101" s="161">
        <f>((SUMIF($E$14:$E$217,$O1101,AE$14:AE$217)*(1+Costs_Upper)))*'Discount Factors'!AE$11-AE$1061</f>
        <v>0</v>
      </c>
      <c r="AF1101" s="161">
        <f>((SUMIF($E$14:$E$217,$O1101,AF$14:AF$217)*(1+Costs_Upper)))*'Discount Factors'!AF$11-AF$1061</f>
        <v>0</v>
      </c>
      <c r="AG1101" s="161">
        <f>((SUMIF($E$14:$E$217,$O1101,AG$14:AG$217)*(1+Costs_Upper)))*'Discount Factors'!AG$11-AG$1061</f>
        <v>0</v>
      </c>
      <c r="AH1101" s="161">
        <f>((SUMIF($E$14:$E$217,$O1101,AH$14:AH$217)*(1+Costs_Upper)))*'Discount Factors'!AH$11-AH$1061</f>
        <v>0</v>
      </c>
      <c r="AI1101" s="161">
        <f>((SUMIF($E$14:$E$217,$O1101,AI$14:AI$217)*(1+Costs_Upper)))*'Discount Factors'!AI$11-AI$1061</f>
        <v>0</v>
      </c>
      <c r="AJ1101" s="161">
        <f>((SUMIF($E$14:$E$217,$O1101,AJ$14:AJ$217)*(1+Costs_Upper)))*'Discount Factors'!AJ$11-AJ$1061</f>
        <v>0</v>
      </c>
      <c r="AK1101" s="161">
        <f>((SUMIF($E$14:$E$217,$O1101,AK$14:AK$217)*(1+Costs_Upper)))*'Discount Factors'!AK$11-AK$1061</f>
        <v>0</v>
      </c>
      <c r="AL1101" s="161">
        <f>((SUMIF($E$14:$E$217,$O1101,AL$14:AL$217)*(1+Costs_Upper)))*'Discount Factors'!AL$11-AL$1061</f>
        <v>0</v>
      </c>
      <c r="AM1101" s="161">
        <f>((SUMIF($E$14:$E$217,$O1101,AM$14:AM$217)*(1+Costs_Upper)))*'Discount Factors'!AM$11-AM$1061</f>
        <v>0</v>
      </c>
      <c r="AN1101" s="161">
        <f>((SUMIF($E$14:$E$217,$O1101,AN$14:AN$217)*(1+Costs_Upper)))*'Discount Factors'!AN$11-AN$1061</f>
        <v>0</v>
      </c>
      <c r="AO1101" s="161">
        <f>((SUMIF($E$14:$E$217,$O1101,AO$14:AO$217)*(1+Costs_Upper)))*'Discount Factors'!AO$11-AO$1061</f>
        <v>0</v>
      </c>
      <c r="AP1101" s="161">
        <f>((SUMIF($E$14:$E$217,$O1101,AP$14:AP$217)*(1+Costs_Upper)))*'Discount Factors'!AP$11-AP$1061</f>
        <v>0</v>
      </c>
      <c r="AQ1101" s="161">
        <f>((SUMIF($E$14:$E$217,$O1101,AQ$14:AQ$217)*(1+Costs_Upper)))*'Discount Factors'!AQ$11-AQ$1061</f>
        <v>0</v>
      </c>
      <c r="AR1101" s="161">
        <f>((SUMIF($E$14:$E$217,$O1101,AR$14:AR$217)*(1+Costs_Upper)))*'Discount Factors'!AR$11-AR$1061</f>
        <v>0</v>
      </c>
      <c r="AS1101" s="161">
        <f>((SUMIF($E$14:$E$217,$O1101,AS$14:AS$217)*(1+Costs_Upper)))*'Discount Factors'!AS$11-AS$1061</f>
        <v>0</v>
      </c>
      <c r="AT1101" s="161">
        <f>((SUMIF($E$14:$E$217,$O1101,AT$14:AT$217)*(1+Costs_Upper)))*'Discount Factors'!AT$11-AT$1061</f>
        <v>0</v>
      </c>
      <c r="AU1101" s="161">
        <f>((SUMIF($E$14:$E$217,$O1101,AU$14:AU$217)*(1+Costs_Upper)))*'Discount Factors'!AU$11-AU$1061</f>
        <v>0</v>
      </c>
      <c r="AV1101" s="161">
        <f>((SUMIF($E$14:$E$217,$O1101,AV$14:AV$217)*(1+Costs_Upper)))*'Discount Factors'!AV$11-AV$1061</f>
        <v>0</v>
      </c>
      <c r="AW1101" s="161">
        <f>((SUMIF($E$14:$E$217,$O1101,AW$14:AW$217)*(1+Costs_Upper)))*'Discount Factors'!AW$11-AW$1061</f>
        <v>0</v>
      </c>
      <c r="AX1101" s="161">
        <f>((SUMIF($E$14:$E$217,$O1101,AX$14:AX$217)*(1+Costs_Upper)))*'Discount Factors'!AX$11-AX$1061</f>
        <v>0</v>
      </c>
      <c r="AY1101" s="161">
        <f>((SUMIF($E$14:$E$217,$O1101,AY$14:AY$217)*(1+Costs_Upper)))*'Discount Factors'!AY$11-AY$1061</f>
        <v>0</v>
      </c>
      <c r="AZ1101" s="161">
        <f>((SUMIF($E$14:$E$217,$O1101,AZ$14:AZ$217)*(1+Costs_Upper)))*'Discount Factors'!AZ$11-AZ$1061</f>
        <v>0</v>
      </c>
      <c r="BA1101" s="161">
        <f>((SUMIF($E$14:$E$217,$O1101,BA$14:BA$217)*(1+Costs_Upper)))*'Discount Factors'!BA$11-BA$1061</f>
        <v>0</v>
      </c>
      <c r="BB1101" s="161">
        <f>((SUMIF($E$14:$E$217,$O1101,BB$14:BB$217)*(1+Costs_Upper)))*'Discount Factors'!BB$11-BB$1061</f>
        <v>0</v>
      </c>
      <c r="BC1101" s="161">
        <f>((SUMIF($E$14:$E$217,$O1101,BC$14:BC$217)*(1+Costs_Upper)))*'Discount Factors'!BC$11-BC$1061</f>
        <v>0</v>
      </c>
      <c r="BD1101" s="161">
        <f>((SUMIF($E$14:$E$217,$O1101,BD$14:BD$217)*(1+Costs_Upper)))*'Discount Factors'!BD$11-BD$1061</f>
        <v>0</v>
      </c>
      <c r="BE1101" s="161">
        <f>((SUMIF($E$14:$E$217,$O1101,BE$14:BE$217)*(1+Costs_Upper)))*'Discount Factors'!BE$11-BE$1061</f>
        <v>0</v>
      </c>
      <c r="BF1101" s="161">
        <f>((SUMIF($E$14:$E$217,$O1101,BF$14:BF$217)*(1+Costs_Upper)))*'Discount Factors'!BF$11-BF$1061</f>
        <v>0</v>
      </c>
      <c r="BG1101" s="161">
        <f>((SUMIF($E$14:$E$217,$O1101,BG$14:BG$217)*(1+Costs_Upper)))*'Discount Factors'!BG$11-BG$1061</f>
        <v>0</v>
      </c>
      <c r="BH1101" s="161">
        <f>((SUMIF($E$14:$E$217,$O1101,BH$14:BH$217)*(1+Costs_Upper)))*'Discount Factors'!BH$11-BH$1061</f>
        <v>0</v>
      </c>
      <c r="BI1101" s="161">
        <f>((SUMIF($E$14:$E$217,$O1101,BI$14:BI$217)*(1+Costs_Upper)))*'Discount Factors'!BI$11-BI$1061</f>
        <v>0</v>
      </c>
      <c r="BJ1101" s="161">
        <f>((SUMIF($E$14:$E$217,$O1101,BJ$14:BJ$217)*(1+Costs_Upper)))*'Discount Factors'!BJ$11-BJ$1061</f>
        <v>0</v>
      </c>
      <c r="BK1101" s="161">
        <f>((SUMIF($E$14:$E$217,$O1101,BK$14:BK$217)*(1+Costs_Upper)))*'Discount Factors'!BK$11-BK$1061</f>
        <v>0</v>
      </c>
      <c r="BL1101" s="161">
        <f>((SUMIF($E$14:$E$217,$O1101,BL$14:BL$217)*(1+Costs_Upper)))*'Discount Factors'!BL$11-BL$1061</f>
        <v>0</v>
      </c>
      <c r="BM1101" s="161">
        <f>((SUMIF($E$14:$E$217,$O1101,BM$14:BM$217)*(1+Costs_Upper)))*'Discount Factors'!BM$11-BM$1061</f>
        <v>0</v>
      </c>
      <c r="BN1101" s="161">
        <f>((SUMIF($E$14:$E$217,$O1101,BN$14:BN$217)*(1+Costs_Upper)))*'Discount Factors'!BN$11-BN$1061</f>
        <v>0</v>
      </c>
      <c r="BO1101" s="161">
        <f>((SUMIF($E$14:$E$217,$O1101,BO$14:BO$217)*(1+Costs_Upper)))*'Discount Factors'!BO$11-BO$1061</f>
        <v>0</v>
      </c>
      <c r="BP1101" s="161">
        <f>((SUMIF($E$14:$E$217,$O1101,BP$14:BP$217)*(1+Costs_Upper)))*'Discount Factors'!BP$11-BP$1061</f>
        <v>0</v>
      </c>
      <c r="BQ1101" s="161">
        <f>((SUMIF($E$14:$E$217,$O1101,BQ$14:BQ$217)*(1+Costs_Upper)))*'Discount Factors'!BQ$11-BQ$1061</f>
        <v>0</v>
      </c>
      <c r="BR1101" s="161">
        <f>((SUMIF($E$14:$E$217,$O1101,BR$14:BR$217)*(1+Costs_Upper)))*'Discount Factors'!BR$11-BR$1061</f>
        <v>0</v>
      </c>
      <c r="BS1101" s="161">
        <f>((SUMIF($E$14:$E$217,$O1101,BS$14:BS$217)*(1+Costs_Upper)))*'Discount Factors'!BS$11-BS$1061</f>
        <v>0</v>
      </c>
      <c r="BT1101" s="161">
        <f>((SUMIF($E$14:$E$217,$O1101,BT$14:BT$217)*(1+Costs_Upper)))*'Discount Factors'!BT$11-BT$1061</f>
        <v>0</v>
      </c>
      <c r="BU1101" s="161">
        <f>((SUMIF($E$14:$E$217,$O1101,BU$14:BU$217)*(1+Costs_Upper)))*'Discount Factors'!BU$11-BU$1061</f>
        <v>0</v>
      </c>
      <c r="BV1101" s="161">
        <f>((SUMIF($E$14:$E$217,$O1101,BV$14:BV$217)*(1+Costs_Upper)))*'Discount Factors'!BV$11-BV$1061</f>
        <v>0</v>
      </c>
      <c r="BW1101" s="161">
        <f>((SUMIF($E$14:$E$217,$O1101,BW$14:BW$217)*(1+Costs_Upper)))*'Discount Factors'!BW$11-BW$1061</f>
        <v>0</v>
      </c>
      <c r="BX1101" s="161">
        <f>((SUMIF($E$14:$E$217,$O1101,BX$14:BX$217)*(1+Costs_Upper)))*'Discount Factors'!BX$11-BX$1061</f>
        <v>0</v>
      </c>
      <c r="BY1101" s="161">
        <f>((SUMIF($E$14:$E$217,$O1101,BY$14:BY$217)*(1+Costs_Upper)))*'Discount Factors'!BY$11-BY$1061</f>
        <v>0</v>
      </c>
      <c r="BZ1101" s="161">
        <f>((SUMIF($E$14:$E$217,$O1101,BZ$14:BZ$217)*(1+Costs_Upper)))*'Discount Factors'!BZ$11-BZ$1061</f>
        <v>0</v>
      </c>
      <c r="CA1101" s="161">
        <f>((SUMIF($E$14:$E$217,$O1101,CA$14:CA$217)*(1+Costs_Upper)))*'Discount Factors'!CA$11-CA$1061</f>
        <v>0</v>
      </c>
      <c r="CB1101" s="161">
        <f>((SUMIF($E$14:$E$217,$O1101,CB$14:CB$217)*(1+Costs_Upper)))*'Discount Factors'!CB$11-CB$1061</f>
        <v>0</v>
      </c>
      <c r="CC1101" s="161">
        <f>((SUMIF($E$14:$E$217,$O1101,CC$14:CC$217)*(1+Costs_Upper)))*'Discount Factors'!CC$11-CC$1061</f>
        <v>0</v>
      </c>
      <c r="CD1101" s="161">
        <f>((SUMIF($E$14:$E$217,$O1101,CD$14:CD$217)*(1+Costs_Upper)))*'Discount Factors'!CD$11-CD$1061</f>
        <v>0</v>
      </c>
      <c r="CE1101" s="161">
        <f>((SUMIF($E$14:$E$217,$O1101,CE$14:CE$217)*(1+Costs_Upper)))*'Discount Factors'!CE$11-CE$1061</f>
        <v>0</v>
      </c>
      <c r="CF1101" s="161">
        <f>((SUMIF($E$14:$E$217,$O1101,CF$14:CF$217)*(1+Costs_Upper)))*'Discount Factors'!CF$11-CF$1061</f>
        <v>0</v>
      </c>
      <c r="CG1101" s="161">
        <f>((SUMIF($E$14:$E$217,$O1101,CG$14:CG$217)*(1+Costs_Upper)))*'Discount Factors'!CG$11-CG$1061</f>
        <v>0</v>
      </c>
      <c r="CH1101" s="161">
        <f>((SUMIF($E$14:$E$217,$O1101,CH$14:CH$217)*(1+Costs_Upper)))*'Discount Factors'!CH$11-CH$1061</f>
        <v>0</v>
      </c>
      <c r="CI1101" s="161">
        <f>((SUMIF($E$14:$E$217,$O1101,CI$14:CI$217)*(1+Costs_Upper)))*'Discount Factors'!CI$11-CI$1061</f>
        <v>0</v>
      </c>
      <c r="CJ1101" s="161">
        <f>((SUMIF($E$14:$E$217,$O1101,CJ$14:CJ$217)*(1+Costs_Upper)))*'Discount Factors'!CJ$11-CJ$1061</f>
        <v>0</v>
      </c>
      <c r="CK1101" s="161">
        <f>((SUMIF($E$14:$E$217,$O1101,CK$14:CK$217)*(1+Costs_Upper)))*'Discount Factors'!CK$11-CK$1061</f>
        <v>0</v>
      </c>
      <c r="CL1101" s="161">
        <f>((SUMIF($E$14:$E$217,$O1101,CL$14:CL$217)*(1+Costs_Upper)))*'Discount Factors'!CL$11-CL$1061</f>
        <v>0</v>
      </c>
      <c r="CM1101" s="161">
        <f>((SUMIF($E$14:$E$217,$O1101,CM$14:CM$217)*(1+Costs_Upper)))*'Discount Factors'!CM$11-CM$1061</f>
        <v>0</v>
      </c>
      <c r="CN1101" s="161">
        <f>((SUMIF($E$14:$E$217,$O1101,CN$14:CN$217)*(1+Costs_Upper)))*'Discount Factors'!CN$11-CN$1061</f>
        <v>0</v>
      </c>
      <c r="CO1101" s="161">
        <f>((SUMIF($E$14:$E$217,$O1101,CO$14:CO$217)*(1+Costs_Upper)))*'Discount Factors'!CO$11-CO$1061</f>
        <v>0</v>
      </c>
      <c r="CP1101" s="161">
        <f>((SUMIF($E$14:$E$217,$O1101,CP$14:CP$217)*(1+Costs_Upper)))*'Discount Factors'!CP$11-CP$1061</f>
        <v>0</v>
      </c>
      <c r="CQ1101" s="161">
        <f>((SUMIF($E$14:$E$217,$O1101,CQ$14:CQ$217)*(1+Costs_Upper)))*'Discount Factors'!CQ$11-CQ$1061</f>
        <v>0</v>
      </c>
    </row>
    <row r="1104" spans="15:95" s="17" customFormat="1" x14ac:dyDescent="0.3"/>
    <row r="1105" spans="1:95" x14ac:dyDescent="0.3">
      <c r="A1105" s="2" t="s">
        <v>234</v>
      </c>
    </row>
    <row r="1108" spans="1:95" x14ac:dyDescent="0.3">
      <c r="O1108" s="2" t="str">
        <f>Lists!$B$4</f>
        <v>Base Case</v>
      </c>
      <c r="P1108" s="161">
        <f>(((SUMIF($E$224:$E$427,$O1108,P$224:P$427)*(1+Benefits_Lower)))*'Discount Factors'!P$11)</f>
        <v>0</v>
      </c>
      <c r="Q1108" s="161">
        <f>(((SUMIF($E$224:$E$427,$O1108,Q$224:Q$427)*(1+Benefits_Lower)))*'Discount Factors'!Q$11)</f>
        <v>0</v>
      </c>
      <c r="R1108" s="161">
        <f>(((SUMIF($E$224:$E$427,$O1108,R$224:R$427)*(1+Benefits_Lower)))*'Discount Factors'!R$11)</f>
        <v>0</v>
      </c>
      <c r="S1108" s="161">
        <f>(((SUMIF($E$224:$E$427,$O1108,S$224:S$427)*(1+Benefits_Lower)))*'Discount Factors'!S$11)</f>
        <v>0</v>
      </c>
      <c r="T1108" s="161">
        <f>(((SUMIF($E$224:$E$427,$O1108,T$224:T$427)*(1+Benefits_Lower)))*'Discount Factors'!T$11)</f>
        <v>0</v>
      </c>
      <c r="U1108" s="161">
        <f>(((SUMIF($E$224:$E$427,$O1108,U$224:U$427)*(1+Benefits_Lower)))*'Discount Factors'!U$11)</f>
        <v>0</v>
      </c>
      <c r="V1108" s="161">
        <f>(((SUMIF($E$224:$E$427,$O1108,V$224:V$427)*(1+Benefits_Lower)))*'Discount Factors'!V$11)</f>
        <v>0</v>
      </c>
      <c r="W1108" s="161">
        <f>(((SUMIF($E$224:$E$427,$O1108,W$224:W$427)*(1+Benefits_Lower)))*'Discount Factors'!W$11)</f>
        <v>0</v>
      </c>
      <c r="X1108" s="161">
        <f>(((SUMIF($E$224:$E$427,$O1108,X$224:X$427)*(1+Benefits_Lower)))*'Discount Factors'!X$11)</f>
        <v>0</v>
      </c>
      <c r="Y1108" s="161">
        <f>(((SUMIF($E$224:$E$427,$O1108,Y$224:Y$427)*(1+Benefits_Lower)))*'Discount Factors'!Y$11)</f>
        <v>0</v>
      </c>
      <c r="Z1108" s="161">
        <f>(((SUMIF($E$224:$E$427,$O1108,Z$224:Z$427)*(1+Benefits_Lower)))*'Discount Factors'!Z$11)</f>
        <v>0</v>
      </c>
      <c r="AA1108" s="161">
        <f>(((SUMIF($E$224:$E$427,$O1108,AA$224:AA$427)*(1+Benefits_Lower)))*'Discount Factors'!AA$11)</f>
        <v>0</v>
      </c>
      <c r="AB1108" s="161">
        <f>(((SUMIF($E$224:$E$427,$O1108,AB$224:AB$427)*(1+Benefits_Lower)))*'Discount Factors'!AB$11)</f>
        <v>0</v>
      </c>
      <c r="AC1108" s="161">
        <f>(((SUMIF($E$224:$E$427,$O1108,AC$224:AC$427)*(1+Benefits_Lower)))*'Discount Factors'!AC$11)</f>
        <v>0</v>
      </c>
      <c r="AD1108" s="161">
        <f>(((SUMIF($E$224:$E$427,$O1108,AD$224:AD$427)*(1+Benefits_Lower)))*'Discount Factors'!AD$11)</f>
        <v>0</v>
      </c>
      <c r="AE1108" s="161">
        <f>(((SUMIF($E$224:$E$427,$O1108,AE$224:AE$427)*(1+Benefits_Lower)))*'Discount Factors'!AE$11)</f>
        <v>0</v>
      </c>
      <c r="AF1108" s="161">
        <f>(((SUMIF($E$224:$E$427,$O1108,AF$224:AF$427)*(1+Benefits_Lower)))*'Discount Factors'!AF$11)</f>
        <v>0</v>
      </c>
      <c r="AG1108" s="161">
        <f>(((SUMIF($E$224:$E$427,$O1108,AG$224:AG$427)*(1+Benefits_Lower)))*'Discount Factors'!AG$11)</f>
        <v>0</v>
      </c>
      <c r="AH1108" s="161">
        <f>(((SUMIF($E$224:$E$427,$O1108,AH$224:AH$427)*(1+Benefits_Lower)))*'Discount Factors'!AH$11)</f>
        <v>0</v>
      </c>
      <c r="AI1108" s="161">
        <f>(((SUMIF($E$224:$E$427,$O1108,AI$224:AI$427)*(1+Benefits_Lower)))*'Discount Factors'!AI$11)</f>
        <v>0</v>
      </c>
      <c r="AJ1108" s="161">
        <f>(((SUMIF($E$224:$E$427,$O1108,AJ$224:AJ$427)*(1+Benefits_Lower)))*'Discount Factors'!AJ$11)</f>
        <v>0</v>
      </c>
      <c r="AK1108" s="161">
        <f>(((SUMIF($E$224:$E$427,$O1108,AK$224:AK$427)*(1+Benefits_Lower)))*'Discount Factors'!AK$11)</f>
        <v>0</v>
      </c>
      <c r="AL1108" s="161">
        <f>(((SUMIF($E$224:$E$427,$O1108,AL$224:AL$427)*(1+Benefits_Lower)))*'Discount Factors'!AL$11)</f>
        <v>0</v>
      </c>
      <c r="AM1108" s="161">
        <f>(((SUMIF($E$224:$E$427,$O1108,AM$224:AM$427)*(1+Benefits_Lower)))*'Discount Factors'!AM$11)</f>
        <v>0</v>
      </c>
      <c r="AN1108" s="161">
        <f>(((SUMIF($E$224:$E$427,$O1108,AN$224:AN$427)*(1+Benefits_Lower)))*'Discount Factors'!AN$11)</f>
        <v>0</v>
      </c>
      <c r="AO1108" s="161">
        <f>(((SUMIF($E$224:$E$427,$O1108,AO$224:AO$427)*(1+Benefits_Lower)))*'Discount Factors'!AO$11)</f>
        <v>0</v>
      </c>
      <c r="AP1108" s="161">
        <f>(((SUMIF($E$224:$E$427,$O1108,AP$224:AP$427)*(1+Benefits_Lower)))*'Discount Factors'!AP$11)</f>
        <v>0</v>
      </c>
      <c r="AQ1108" s="161">
        <f>(((SUMIF($E$224:$E$427,$O1108,AQ$224:AQ$427)*(1+Benefits_Lower)))*'Discount Factors'!AQ$11)</f>
        <v>0</v>
      </c>
      <c r="AR1108" s="161">
        <f>(((SUMIF($E$224:$E$427,$O1108,AR$224:AR$427)*(1+Benefits_Lower)))*'Discount Factors'!AR$11)</f>
        <v>0</v>
      </c>
      <c r="AS1108" s="161">
        <f>(((SUMIF($E$224:$E$427,$O1108,AS$224:AS$427)*(1+Benefits_Lower)))*'Discount Factors'!AS$11)</f>
        <v>0</v>
      </c>
      <c r="AT1108" s="161">
        <f>(((SUMIF($E$224:$E$427,$O1108,AT$224:AT$427)*(1+Benefits_Lower)))*'Discount Factors'!AT$11)</f>
        <v>0</v>
      </c>
      <c r="AU1108" s="161">
        <f>(((SUMIF($E$224:$E$427,$O1108,AU$224:AU$427)*(1+Benefits_Lower)))*'Discount Factors'!AU$11)</f>
        <v>0</v>
      </c>
      <c r="AV1108" s="161">
        <f>(((SUMIF($E$224:$E$427,$O1108,AV$224:AV$427)*(1+Benefits_Lower)))*'Discount Factors'!AV$11)</f>
        <v>0</v>
      </c>
      <c r="AW1108" s="161">
        <f>(((SUMIF($E$224:$E$427,$O1108,AW$224:AW$427)*(1+Benefits_Lower)))*'Discount Factors'!AW$11)</f>
        <v>0</v>
      </c>
      <c r="AX1108" s="161">
        <f>(((SUMIF($E$224:$E$427,$O1108,AX$224:AX$427)*(1+Benefits_Lower)))*'Discount Factors'!AX$11)</f>
        <v>0</v>
      </c>
      <c r="AY1108" s="161">
        <f>(((SUMIF($E$224:$E$427,$O1108,AY$224:AY$427)*(1+Benefits_Lower)))*'Discount Factors'!AY$11)</f>
        <v>0</v>
      </c>
      <c r="AZ1108" s="161">
        <f>(((SUMIF($E$224:$E$427,$O1108,AZ$224:AZ$427)*(1+Benefits_Lower)))*'Discount Factors'!AZ$11)</f>
        <v>0</v>
      </c>
      <c r="BA1108" s="161">
        <f>(((SUMIF($E$224:$E$427,$O1108,BA$224:BA$427)*(1+Benefits_Lower)))*'Discount Factors'!BA$11)</f>
        <v>0</v>
      </c>
      <c r="BB1108" s="161">
        <f>(((SUMIF($E$224:$E$427,$O1108,BB$224:BB$427)*(1+Benefits_Lower)))*'Discount Factors'!BB$11)</f>
        <v>0</v>
      </c>
      <c r="BC1108" s="161">
        <f>(((SUMIF($E$224:$E$427,$O1108,BC$224:BC$427)*(1+Benefits_Lower)))*'Discount Factors'!BC$11)</f>
        <v>0</v>
      </c>
      <c r="BD1108" s="161">
        <f>(((SUMIF($E$224:$E$427,$O1108,BD$224:BD$427)*(1+Benefits_Lower)))*'Discount Factors'!BD$11)</f>
        <v>0</v>
      </c>
      <c r="BE1108" s="161">
        <f>(((SUMIF($E$224:$E$427,$O1108,BE$224:BE$427)*(1+Benefits_Lower)))*'Discount Factors'!BE$11)</f>
        <v>0</v>
      </c>
      <c r="BF1108" s="161">
        <f>(((SUMIF($E$224:$E$427,$O1108,BF$224:BF$427)*(1+Benefits_Lower)))*'Discount Factors'!BF$11)</f>
        <v>0</v>
      </c>
      <c r="BG1108" s="161">
        <f>(((SUMIF($E$224:$E$427,$O1108,BG$224:BG$427)*(1+Benefits_Lower)))*'Discount Factors'!BG$11)</f>
        <v>0</v>
      </c>
      <c r="BH1108" s="161">
        <f>(((SUMIF($E$224:$E$427,$O1108,BH$224:BH$427)*(1+Benefits_Lower)))*'Discount Factors'!BH$11)</f>
        <v>0</v>
      </c>
      <c r="BI1108" s="161">
        <f>(((SUMIF($E$224:$E$427,$O1108,BI$224:BI$427)*(1+Benefits_Lower)))*'Discount Factors'!BI$11)</f>
        <v>0</v>
      </c>
      <c r="BJ1108" s="161">
        <f>(((SUMIF($E$224:$E$427,$O1108,BJ$224:BJ$427)*(1+Benefits_Lower)))*'Discount Factors'!BJ$11)</f>
        <v>0</v>
      </c>
      <c r="BK1108" s="161">
        <f>(((SUMIF($E$224:$E$427,$O1108,BK$224:BK$427)*(1+Benefits_Lower)))*'Discount Factors'!BK$11)</f>
        <v>0</v>
      </c>
      <c r="BL1108" s="161">
        <f>(((SUMIF($E$224:$E$427,$O1108,BL$224:BL$427)*(1+Benefits_Lower)))*'Discount Factors'!BL$11)</f>
        <v>0</v>
      </c>
      <c r="BM1108" s="161">
        <f>(((SUMIF($E$224:$E$427,$O1108,BM$224:BM$427)*(1+Benefits_Lower)))*'Discount Factors'!BM$11)</f>
        <v>0</v>
      </c>
      <c r="BN1108" s="161">
        <f>(((SUMIF($E$224:$E$427,$O1108,BN$224:BN$427)*(1+Benefits_Lower)))*'Discount Factors'!BN$11)</f>
        <v>0</v>
      </c>
      <c r="BO1108" s="161">
        <f>(((SUMIF($E$224:$E$427,$O1108,BO$224:BO$427)*(1+Benefits_Lower)))*'Discount Factors'!BO$11)</f>
        <v>0</v>
      </c>
      <c r="BP1108" s="161">
        <f>(((SUMIF($E$224:$E$427,$O1108,BP$224:BP$427)*(1+Benefits_Lower)))*'Discount Factors'!BP$11)</f>
        <v>0</v>
      </c>
      <c r="BQ1108" s="161">
        <f>(((SUMIF($E$224:$E$427,$O1108,BQ$224:BQ$427)*(1+Benefits_Lower)))*'Discount Factors'!BQ$11)</f>
        <v>0</v>
      </c>
      <c r="BR1108" s="161">
        <f>(((SUMIF($E$224:$E$427,$O1108,BR$224:BR$427)*(1+Benefits_Lower)))*'Discount Factors'!BR$11)</f>
        <v>0</v>
      </c>
      <c r="BS1108" s="161">
        <f>(((SUMIF($E$224:$E$427,$O1108,BS$224:BS$427)*(1+Benefits_Lower)))*'Discount Factors'!BS$11)</f>
        <v>0</v>
      </c>
      <c r="BT1108" s="161">
        <f>(((SUMIF($E$224:$E$427,$O1108,BT$224:BT$427)*(1+Benefits_Lower)))*'Discount Factors'!BT$11)</f>
        <v>0</v>
      </c>
      <c r="BU1108" s="161">
        <f>(((SUMIF($E$224:$E$427,$O1108,BU$224:BU$427)*(1+Benefits_Lower)))*'Discount Factors'!BU$11)</f>
        <v>0</v>
      </c>
      <c r="BV1108" s="161">
        <f>(((SUMIF($E$224:$E$427,$O1108,BV$224:BV$427)*(1+Benefits_Lower)))*'Discount Factors'!BV$11)</f>
        <v>0</v>
      </c>
      <c r="BW1108" s="161">
        <f>(((SUMIF($E$224:$E$427,$O1108,BW$224:BW$427)*(1+Benefits_Lower)))*'Discount Factors'!BW$11)</f>
        <v>0</v>
      </c>
      <c r="BX1108" s="161">
        <f>(((SUMIF($E$224:$E$427,$O1108,BX$224:BX$427)*(1+Benefits_Lower)))*'Discount Factors'!BX$11)</f>
        <v>0</v>
      </c>
      <c r="BY1108" s="161">
        <f>(((SUMIF($E$224:$E$427,$O1108,BY$224:BY$427)*(1+Benefits_Lower)))*'Discount Factors'!BY$11)</f>
        <v>0</v>
      </c>
      <c r="BZ1108" s="161">
        <f>(((SUMIF($E$224:$E$427,$O1108,BZ$224:BZ$427)*(1+Benefits_Lower)))*'Discount Factors'!BZ$11)</f>
        <v>0</v>
      </c>
      <c r="CA1108" s="161">
        <f>(((SUMIF($E$224:$E$427,$O1108,CA$224:CA$427)*(1+Benefits_Lower)))*'Discount Factors'!CA$11)</f>
        <v>0</v>
      </c>
      <c r="CB1108" s="161">
        <f>(((SUMIF($E$224:$E$427,$O1108,CB$224:CB$427)*(1+Benefits_Lower)))*'Discount Factors'!CB$11)</f>
        <v>0</v>
      </c>
      <c r="CC1108" s="161">
        <f>(((SUMIF($E$224:$E$427,$O1108,CC$224:CC$427)*(1+Benefits_Lower)))*'Discount Factors'!CC$11)</f>
        <v>0</v>
      </c>
      <c r="CD1108" s="161">
        <f>(((SUMIF($E$224:$E$427,$O1108,CD$224:CD$427)*(1+Benefits_Lower)))*'Discount Factors'!CD$11)</f>
        <v>0</v>
      </c>
      <c r="CE1108" s="161">
        <f>(((SUMIF($E$224:$E$427,$O1108,CE$224:CE$427)*(1+Benefits_Lower)))*'Discount Factors'!CE$11)</f>
        <v>0</v>
      </c>
      <c r="CF1108" s="161">
        <f>(((SUMIF($E$224:$E$427,$O1108,CF$224:CF$427)*(1+Benefits_Lower)))*'Discount Factors'!CF$11)</f>
        <v>0</v>
      </c>
      <c r="CG1108" s="161">
        <f>(((SUMIF($E$224:$E$427,$O1108,CG$224:CG$427)*(1+Benefits_Lower)))*'Discount Factors'!CG$11)</f>
        <v>0</v>
      </c>
      <c r="CH1108" s="161">
        <f>(((SUMIF($E$224:$E$427,$O1108,CH$224:CH$427)*(1+Benefits_Lower)))*'Discount Factors'!CH$11)</f>
        <v>0</v>
      </c>
      <c r="CI1108" s="161">
        <f>(((SUMIF($E$224:$E$427,$O1108,CI$224:CI$427)*(1+Benefits_Lower)))*'Discount Factors'!CI$11)</f>
        <v>0</v>
      </c>
      <c r="CJ1108" s="161">
        <f>(((SUMIF($E$224:$E$427,$O1108,CJ$224:CJ$427)*(1+Benefits_Lower)))*'Discount Factors'!CJ$11)</f>
        <v>0</v>
      </c>
      <c r="CK1108" s="161">
        <f>(((SUMIF($E$224:$E$427,$O1108,CK$224:CK$427)*(1+Benefits_Lower)))*'Discount Factors'!CK$11)</f>
        <v>0</v>
      </c>
      <c r="CL1108" s="161">
        <f>(((SUMIF($E$224:$E$427,$O1108,CL$224:CL$427)*(1+Benefits_Lower)))*'Discount Factors'!CL$11)</f>
        <v>0</v>
      </c>
      <c r="CM1108" s="161">
        <f>(((SUMIF($E$224:$E$427,$O1108,CM$224:CM$427)*(1+Benefits_Lower)))*'Discount Factors'!CM$11)</f>
        <v>0</v>
      </c>
      <c r="CN1108" s="161">
        <f>(((SUMIF($E$224:$E$427,$O1108,CN$224:CN$427)*(1+Benefits_Lower)))*'Discount Factors'!CN$11)</f>
        <v>0</v>
      </c>
      <c r="CO1108" s="161">
        <f>(((SUMIF($E$224:$E$427,$O1108,CO$224:CO$427)*(1+Benefits_Lower)))*'Discount Factors'!CO$11)</f>
        <v>0</v>
      </c>
      <c r="CP1108" s="161">
        <f>(((SUMIF($E$224:$E$427,$O1108,CP$224:CP$427)*(1+Benefits_Lower)))*'Discount Factors'!CP$11)</f>
        <v>0</v>
      </c>
      <c r="CQ1108" s="161">
        <f>(((SUMIF($E$224:$E$427,$O1108,CQ$224:CQ$427)*(1+Benefits_Lower)))*'Discount Factors'!CQ$11)</f>
        <v>0</v>
      </c>
    </row>
    <row r="1109" spans="1:95" x14ac:dyDescent="0.3">
      <c r="P1109" s="161"/>
      <c r="Q1109" s="161"/>
      <c r="R1109" s="161"/>
      <c r="S1109" s="161"/>
      <c r="T1109" s="161"/>
      <c r="U1109" s="161"/>
      <c r="V1109" s="161"/>
      <c r="W1109" s="161"/>
      <c r="X1109" s="161"/>
      <c r="Y1109" s="161"/>
      <c r="Z1109" s="161"/>
      <c r="AA1109" s="161"/>
      <c r="AB1109" s="161"/>
      <c r="AC1109" s="161"/>
      <c r="AD1109" s="161"/>
      <c r="AE1109" s="161"/>
      <c r="AF1109" s="161"/>
      <c r="AG1109" s="161"/>
      <c r="AH1109" s="161"/>
      <c r="AI1109" s="161"/>
      <c r="AJ1109" s="161"/>
      <c r="AK1109" s="161"/>
      <c r="AL1109" s="161"/>
      <c r="AM1109" s="161"/>
      <c r="AN1109" s="161"/>
      <c r="AO1109" s="161"/>
      <c r="AP1109" s="161"/>
      <c r="AQ1109" s="161"/>
      <c r="AR1109" s="161"/>
      <c r="AS1109" s="161"/>
      <c r="AT1109" s="161"/>
      <c r="AU1109" s="161"/>
      <c r="AV1109" s="161"/>
      <c r="AW1109" s="161"/>
      <c r="AX1109" s="161"/>
      <c r="AY1109" s="161"/>
      <c r="AZ1109" s="161"/>
      <c r="BA1109" s="161"/>
      <c r="BB1109" s="161"/>
      <c r="BC1109" s="161"/>
      <c r="BD1109" s="161"/>
      <c r="BE1109" s="161"/>
      <c r="BF1109" s="161"/>
      <c r="BG1109" s="161"/>
      <c r="BH1109" s="161"/>
      <c r="BI1109" s="161"/>
      <c r="BJ1109" s="161"/>
      <c r="BK1109" s="161"/>
      <c r="BL1109" s="161"/>
      <c r="BM1109" s="161"/>
      <c r="BN1109" s="161"/>
      <c r="BO1109" s="161"/>
      <c r="BP1109" s="161"/>
      <c r="BQ1109" s="161"/>
      <c r="BR1109" s="161"/>
      <c r="BS1109" s="161"/>
      <c r="BT1109" s="161"/>
      <c r="BU1109" s="161"/>
      <c r="BV1109" s="161"/>
      <c r="BW1109" s="161"/>
      <c r="BX1109" s="161"/>
      <c r="BY1109" s="161"/>
      <c r="BZ1109" s="161"/>
      <c r="CA1109" s="161"/>
      <c r="CB1109" s="161"/>
      <c r="CC1109" s="161"/>
      <c r="CD1109" s="161"/>
      <c r="CE1109" s="161"/>
      <c r="CF1109" s="161"/>
      <c r="CG1109" s="161"/>
      <c r="CH1109" s="161"/>
      <c r="CI1109" s="161"/>
      <c r="CJ1109" s="161"/>
      <c r="CK1109" s="161"/>
      <c r="CL1109" s="161"/>
      <c r="CM1109" s="161"/>
      <c r="CN1109" s="161"/>
      <c r="CO1109" s="161"/>
      <c r="CP1109" s="161"/>
      <c r="CQ1109" s="161"/>
    </row>
    <row r="1110" spans="1:95" x14ac:dyDescent="0.3">
      <c r="P1110" s="161"/>
      <c r="Q1110" s="161"/>
      <c r="R1110" s="161"/>
      <c r="S1110" s="161"/>
      <c r="T1110" s="161"/>
      <c r="U1110" s="161"/>
      <c r="V1110" s="161"/>
      <c r="W1110" s="161"/>
      <c r="X1110" s="161"/>
      <c r="Y1110" s="161"/>
      <c r="Z1110" s="161"/>
      <c r="AA1110" s="161"/>
      <c r="AB1110" s="161"/>
      <c r="AC1110" s="161"/>
      <c r="AD1110" s="161"/>
      <c r="AE1110" s="161"/>
      <c r="AF1110" s="161"/>
      <c r="AG1110" s="161"/>
      <c r="AH1110" s="161"/>
      <c r="AI1110" s="161"/>
      <c r="AJ1110" s="161"/>
      <c r="AK1110" s="161"/>
      <c r="AL1110" s="161"/>
      <c r="AM1110" s="161"/>
      <c r="AN1110" s="161"/>
      <c r="AO1110" s="161"/>
      <c r="AP1110" s="161"/>
      <c r="AQ1110" s="161"/>
      <c r="AR1110" s="161"/>
      <c r="AS1110" s="161"/>
      <c r="AT1110" s="161"/>
      <c r="AU1110" s="161"/>
      <c r="AV1110" s="161"/>
      <c r="AW1110" s="161"/>
      <c r="AX1110" s="161"/>
      <c r="AY1110" s="161"/>
      <c r="AZ1110" s="161"/>
      <c r="BA1110" s="161"/>
      <c r="BB1110" s="161"/>
      <c r="BC1110" s="161"/>
      <c r="BD1110" s="161"/>
      <c r="BE1110" s="161"/>
      <c r="BF1110" s="161"/>
      <c r="BG1110" s="161"/>
      <c r="BH1110" s="161"/>
      <c r="BI1110" s="161"/>
      <c r="BJ1110" s="161"/>
      <c r="BK1110" s="161"/>
      <c r="BL1110" s="161"/>
      <c r="BM1110" s="161"/>
      <c r="BN1110" s="161"/>
      <c r="BO1110" s="161"/>
      <c r="BP1110" s="161"/>
      <c r="BQ1110" s="161"/>
      <c r="BR1110" s="161"/>
      <c r="BS1110" s="161"/>
      <c r="BT1110" s="161"/>
      <c r="BU1110" s="161"/>
      <c r="BV1110" s="161"/>
      <c r="BW1110" s="161"/>
      <c r="BX1110" s="161"/>
      <c r="BY1110" s="161"/>
      <c r="BZ1110" s="161"/>
      <c r="CA1110" s="161"/>
      <c r="CB1110" s="161"/>
      <c r="CC1110" s="161"/>
      <c r="CD1110" s="161"/>
      <c r="CE1110" s="161"/>
      <c r="CF1110" s="161"/>
      <c r="CG1110" s="161"/>
      <c r="CH1110" s="161"/>
      <c r="CI1110" s="161"/>
      <c r="CJ1110" s="161"/>
      <c r="CK1110" s="161"/>
      <c r="CL1110" s="161"/>
      <c r="CM1110" s="161"/>
      <c r="CN1110" s="161"/>
      <c r="CO1110" s="161"/>
      <c r="CP1110" s="161"/>
      <c r="CQ1110" s="161"/>
    </row>
    <row r="1111" spans="1:95" x14ac:dyDescent="0.3">
      <c r="P1111" s="161"/>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1"/>
      <c r="AL1111" s="161"/>
      <c r="AM1111" s="161"/>
      <c r="AN1111" s="161"/>
      <c r="AO1111" s="161"/>
      <c r="AP1111" s="161"/>
      <c r="AQ1111" s="161"/>
      <c r="AR1111" s="161"/>
      <c r="AS1111" s="161"/>
      <c r="AT1111" s="161"/>
      <c r="AU1111" s="161"/>
      <c r="AV1111" s="161"/>
      <c r="AW1111" s="161"/>
      <c r="AX1111" s="161"/>
      <c r="AY1111" s="161"/>
      <c r="AZ1111" s="161"/>
      <c r="BA1111" s="161"/>
      <c r="BB1111" s="161"/>
      <c r="BC1111" s="161"/>
      <c r="BD1111" s="161"/>
      <c r="BE1111" s="161"/>
      <c r="BF1111" s="161"/>
      <c r="BG1111" s="161"/>
      <c r="BH1111" s="161"/>
      <c r="BI1111" s="161"/>
      <c r="BJ1111" s="161"/>
      <c r="BK1111" s="161"/>
      <c r="BL1111" s="161"/>
      <c r="BM1111" s="161"/>
      <c r="BN1111" s="161"/>
      <c r="BO1111" s="161"/>
      <c r="BP1111" s="161"/>
      <c r="BQ1111" s="161"/>
      <c r="BR1111" s="161"/>
      <c r="BS1111" s="161"/>
      <c r="BT1111" s="161"/>
      <c r="BU1111" s="161"/>
      <c r="BV1111" s="161"/>
      <c r="BW1111" s="161"/>
      <c r="BX1111" s="161"/>
      <c r="BY1111" s="161"/>
      <c r="BZ1111" s="161"/>
      <c r="CA1111" s="161"/>
      <c r="CB1111" s="161"/>
      <c r="CC1111" s="161"/>
      <c r="CD1111" s="161"/>
      <c r="CE1111" s="161"/>
      <c r="CF1111" s="161"/>
      <c r="CG1111" s="161"/>
      <c r="CH1111" s="161"/>
      <c r="CI1111" s="161"/>
      <c r="CJ1111" s="161"/>
      <c r="CK1111" s="161"/>
      <c r="CL1111" s="161"/>
      <c r="CM1111" s="161"/>
      <c r="CN1111" s="161"/>
      <c r="CO1111" s="161"/>
      <c r="CP1111" s="161"/>
      <c r="CQ1111" s="161"/>
    </row>
    <row r="1112" spans="1:95" x14ac:dyDescent="0.3">
      <c r="O1112" s="2" t="str">
        <f>Lists!$B$5</f>
        <v>Option 1</v>
      </c>
      <c r="P1112" s="161">
        <f>(((SUMIF($E$224:$E$427,$O1112,P$224:P$427)*(1+Benefits_Lower)))*'Discount Factors'!P$11)-P$1108</f>
        <v>0</v>
      </c>
      <c r="Q1112" s="161">
        <f>(((SUMIF($E$224:$E$427,$O1112,Q$224:Q$427)*(1+Benefits_Lower)))*'Discount Factors'!Q$11)-Q$1108</f>
        <v>0</v>
      </c>
      <c r="R1112" s="161">
        <f>(((SUMIF($E$224:$E$427,$O1112,R$224:R$427)*(1+Benefits_Lower)))*'Discount Factors'!R$11)-R$1108</f>
        <v>0</v>
      </c>
      <c r="S1112" s="161">
        <f>(((SUMIF($E$224:$E$427,$O1112,S$224:S$427)*(1+Benefits_Lower)))*'Discount Factors'!S$11)-S$1108</f>
        <v>0</v>
      </c>
      <c r="T1112" s="161">
        <f>(((SUMIF($E$224:$E$427,$O1112,T$224:T$427)*(1+Benefits_Lower)))*'Discount Factors'!T$11)-T$1108</f>
        <v>0</v>
      </c>
      <c r="U1112" s="161">
        <f>(((SUMIF($E$224:$E$427,$O1112,U$224:U$427)*(1+Benefits_Lower)))*'Discount Factors'!U$11)-U$1108</f>
        <v>0</v>
      </c>
      <c r="V1112" s="161">
        <f>(((SUMIF($E$224:$E$427,$O1112,V$224:V$427)*(1+Benefits_Lower)))*'Discount Factors'!V$11)-V$1108</f>
        <v>0</v>
      </c>
      <c r="W1112" s="161">
        <f>(((SUMIF($E$224:$E$427,$O1112,W$224:W$427)*(1+Benefits_Lower)))*'Discount Factors'!W$11)-W$1108</f>
        <v>0</v>
      </c>
      <c r="X1112" s="161">
        <f>(((SUMIF($E$224:$E$427,$O1112,X$224:X$427)*(1+Benefits_Lower)))*'Discount Factors'!X$11)-X$1108</f>
        <v>0</v>
      </c>
      <c r="Y1112" s="161">
        <f>(((SUMIF($E$224:$E$427,$O1112,Y$224:Y$427)*(1+Benefits_Lower)))*'Discount Factors'!Y$11)-Y$1108</f>
        <v>0</v>
      </c>
      <c r="Z1112" s="161">
        <f>(((SUMIF($E$224:$E$427,$O1112,Z$224:Z$427)*(1+Benefits_Lower)))*'Discount Factors'!Z$11)-Z$1108</f>
        <v>0</v>
      </c>
      <c r="AA1112" s="161">
        <f>(((SUMIF($E$224:$E$427,$O1112,AA$224:AA$427)*(1+Benefits_Lower)))*'Discount Factors'!AA$11)-AA$1108</f>
        <v>0</v>
      </c>
      <c r="AB1112" s="161">
        <f>(((SUMIF($E$224:$E$427,$O1112,AB$224:AB$427)*(1+Benefits_Lower)))*'Discount Factors'!AB$11)-AB$1108</f>
        <v>0</v>
      </c>
      <c r="AC1112" s="161">
        <f>(((SUMIF($E$224:$E$427,$O1112,AC$224:AC$427)*(1+Benefits_Lower)))*'Discount Factors'!AC$11)-AC$1108</f>
        <v>0</v>
      </c>
      <c r="AD1112" s="161">
        <f>(((SUMIF($E$224:$E$427,$O1112,AD$224:AD$427)*(1+Benefits_Lower)))*'Discount Factors'!AD$11)-AD$1108</f>
        <v>0</v>
      </c>
      <c r="AE1112" s="161">
        <f>(((SUMIF($E$224:$E$427,$O1112,AE$224:AE$427)*(1+Benefits_Lower)))*'Discount Factors'!AE$11)-AE$1108</f>
        <v>0</v>
      </c>
      <c r="AF1112" s="161">
        <f>(((SUMIF($E$224:$E$427,$O1112,AF$224:AF$427)*(1+Benefits_Lower)))*'Discount Factors'!AF$11)-AF$1108</f>
        <v>0</v>
      </c>
      <c r="AG1112" s="161">
        <f>(((SUMIF($E$224:$E$427,$O1112,AG$224:AG$427)*(1+Benefits_Lower)))*'Discount Factors'!AG$11)-AG$1108</f>
        <v>0</v>
      </c>
      <c r="AH1112" s="161">
        <f>(((SUMIF($E$224:$E$427,$O1112,AH$224:AH$427)*(1+Benefits_Lower)))*'Discount Factors'!AH$11)-AH$1108</f>
        <v>0</v>
      </c>
      <c r="AI1112" s="161">
        <f>(((SUMIF($E$224:$E$427,$O1112,AI$224:AI$427)*(1+Benefits_Lower)))*'Discount Factors'!AI$11)-AI$1108</f>
        <v>0</v>
      </c>
      <c r="AJ1112" s="161">
        <f>(((SUMIF($E$224:$E$427,$O1112,AJ$224:AJ$427)*(1+Benefits_Lower)))*'Discount Factors'!AJ$11)-AJ$1108</f>
        <v>0</v>
      </c>
      <c r="AK1112" s="161">
        <f>(((SUMIF($E$224:$E$427,$O1112,AK$224:AK$427)*(1+Benefits_Lower)))*'Discount Factors'!AK$11)-AK$1108</f>
        <v>0</v>
      </c>
      <c r="AL1112" s="161">
        <f>(((SUMIF($E$224:$E$427,$O1112,AL$224:AL$427)*(1+Benefits_Lower)))*'Discount Factors'!AL$11)-AL$1108</f>
        <v>0</v>
      </c>
      <c r="AM1112" s="161">
        <f>(((SUMIF($E$224:$E$427,$O1112,AM$224:AM$427)*(1+Benefits_Lower)))*'Discount Factors'!AM$11)-AM$1108</f>
        <v>0</v>
      </c>
      <c r="AN1112" s="161">
        <f>(((SUMIF($E$224:$E$427,$O1112,AN$224:AN$427)*(1+Benefits_Lower)))*'Discount Factors'!AN$11)-AN$1108</f>
        <v>0</v>
      </c>
      <c r="AO1112" s="161">
        <f>(((SUMIF($E$224:$E$427,$O1112,AO$224:AO$427)*(1+Benefits_Lower)))*'Discount Factors'!AO$11)-AO$1108</f>
        <v>0</v>
      </c>
      <c r="AP1112" s="161">
        <f>(((SUMIF($E$224:$E$427,$O1112,AP$224:AP$427)*(1+Benefits_Lower)))*'Discount Factors'!AP$11)-AP$1108</f>
        <v>0</v>
      </c>
      <c r="AQ1112" s="161">
        <f>(((SUMIF($E$224:$E$427,$O1112,AQ$224:AQ$427)*(1+Benefits_Lower)))*'Discount Factors'!AQ$11)-AQ$1108</f>
        <v>0</v>
      </c>
      <c r="AR1112" s="161">
        <f>(((SUMIF($E$224:$E$427,$O1112,AR$224:AR$427)*(1+Benefits_Lower)))*'Discount Factors'!AR$11)-AR$1108</f>
        <v>0</v>
      </c>
      <c r="AS1112" s="161">
        <f>(((SUMIF($E$224:$E$427,$O1112,AS$224:AS$427)*(1+Benefits_Lower)))*'Discount Factors'!AS$11)-AS$1108</f>
        <v>0</v>
      </c>
      <c r="AT1112" s="161">
        <f>(((SUMIF($E$224:$E$427,$O1112,AT$224:AT$427)*(1+Benefits_Lower)))*'Discount Factors'!AT$11)-AT$1108</f>
        <v>0</v>
      </c>
      <c r="AU1112" s="161">
        <f>(((SUMIF($E$224:$E$427,$O1112,AU$224:AU$427)*(1+Benefits_Lower)))*'Discount Factors'!AU$11)-AU$1108</f>
        <v>0</v>
      </c>
      <c r="AV1112" s="161">
        <f>(((SUMIF($E$224:$E$427,$O1112,AV$224:AV$427)*(1+Benefits_Lower)))*'Discount Factors'!AV$11)-AV$1108</f>
        <v>0</v>
      </c>
      <c r="AW1112" s="161">
        <f>(((SUMIF($E$224:$E$427,$O1112,AW$224:AW$427)*(1+Benefits_Lower)))*'Discount Factors'!AW$11)-AW$1108</f>
        <v>0</v>
      </c>
      <c r="AX1112" s="161">
        <f>(((SUMIF($E$224:$E$427,$O1112,AX$224:AX$427)*(1+Benefits_Lower)))*'Discount Factors'!AX$11)-AX$1108</f>
        <v>0</v>
      </c>
      <c r="AY1112" s="161">
        <f>(((SUMIF($E$224:$E$427,$O1112,AY$224:AY$427)*(1+Benefits_Lower)))*'Discount Factors'!AY$11)-AY$1108</f>
        <v>0</v>
      </c>
      <c r="AZ1112" s="161">
        <f>(((SUMIF($E$224:$E$427,$O1112,AZ$224:AZ$427)*(1+Benefits_Lower)))*'Discount Factors'!AZ$11)-AZ$1108</f>
        <v>0</v>
      </c>
      <c r="BA1112" s="161">
        <f>(((SUMIF($E$224:$E$427,$O1112,BA$224:BA$427)*(1+Benefits_Lower)))*'Discount Factors'!BA$11)-BA$1108</f>
        <v>0</v>
      </c>
      <c r="BB1112" s="161">
        <f>(((SUMIF($E$224:$E$427,$O1112,BB$224:BB$427)*(1+Benefits_Lower)))*'Discount Factors'!BB$11)-BB$1108</f>
        <v>0</v>
      </c>
      <c r="BC1112" s="161">
        <f>(((SUMIF($E$224:$E$427,$O1112,BC$224:BC$427)*(1+Benefits_Lower)))*'Discount Factors'!BC$11)-BC$1108</f>
        <v>0</v>
      </c>
      <c r="BD1112" s="161">
        <f>(((SUMIF($E$224:$E$427,$O1112,BD$224:BD$427)*(1+Benefits_Lower)))*'Discount Factors'!BD$11)-BD$1108</f>
        <v>0</v>
      </c>
      <c r="BE1112" s="161">
        <f>(((SUMIF($E$224:$E$427,$O1112,BE$224:BE$427)*(1+Benefits_Lower)))*'Discount Factors'!BE$11)-BE$1108</f>
        <v>0</v>
      </c>
      <c r="BF1112" s="161">
        <f>(((SUMIF($E$224:$E$427,$O1112,BF$224:BF$427)*(1+Benefits_Lower)))*'Discount Factors'!BF$11)-BF$1108</f>
        <v>0</v>
      </c>
      <c r="BG1112" s="161">
        <f>(((SUMIF($E$224:$E$427,$O1112,BG$224:BG$427)*(1+Benefits_Lower)))*'Discount Factors'!BG$11)-BG$1108</f>
        <v>0</v>
      </c>
      <c r="BH1112" s="161">
        <f>(((SUMIF($E$224:$E$427,$O1112,BH$224:BH$427)*(1+Benefits_Lower)))*'Discount Factors'!BH$11)-BH$1108</f>
        <v>0</v>
      </c>
      <c r="BI1112" s="161">
        <f>(((SUMIF($E$224:$E$427,$O1112,BI$224:BI$427)*(1+Benefits_Lower)))*'Discount Factors'!BI$11)-BI$1108</f>
        <v>0</v>
      </c>
      <c r="BJ1112" s="161">
        <f>(((SUMIF($E$224:$E$427,$O1112,BJ$224:BJ$427)*(1+Benefits_Lower)))*'Discount Factors'!BJ$11)-BJ$1108</f>
        <v>0</v>
      </c>
      <c r="BK1112" s="161">
        <f>(((SUMIF($E$224:$E$427,$O1112,BK$224:BK$427)*(1+Benefits_Lower)))*'Discount Factors'!BK$11)-BK$1108</f>
        <v>0</v>
      </c>
      <c r="BL1112" s="161">
        <f>(((SUMIF($E$224:$E$427,$O1112,BL$224:BL$427)*(1+Benefits_Lower)))*'Discount Factors'!BL$11)-BL$1108</f>
        <v>0</v>
      </c>
      <c r="BM1112" s="161">
        <f>(((SUMIF($E$224:$E$427,$O1112,BM$224:BM$427)*(1+Benefits_Lower)))*'Discount Factors'!BM$11)-BM$1108</f>
        <v>0</v>
      </c>
      <c r="BN1112" s="161">
        <f>(((SUMIF($E$224:$E$427,$O1112,BN$224:BN$427)*(1+Benefits_Lower)))*'Discount Factors'!BN$11)-BN$1108</f>
        <v>0</v>
      </c>
      <c r="BO1112" s="161">
        <f>(((SUMIF($E$224:$E$427,$O1112,BO$224:BO$427)*(1+Benefits_Lower)))*'Discount Factors'!BO$11)-BO$1108</f>
        <v>0</v>
      </c>
      <c r="BP1112" s="161">
        <f>(((SUMIF($E$224:$E$427,$O1112,BP$224:BP$427)*(1+Benefits_Lower)))*'Discount Factors'!BP$11)-BP$1108</f>
        <v>0</v>
      </c>
      <c r="BQ1112" s="161">
        <f>(((SUMIF($E$224:$E$427,$O1112,BQ$224:BQ$427)*(1+Benefits_Lower)))*'Discount Factors'!BQ$11)-BQ$1108</f>
        <v>0</v>
      </c>
      <c r="BR1112" s="161">
        <f>(((SUMIF($E$224:$E$427,$O1112,BR$224:BR$427)*(1+Benefits_Lower)))*'Discount Factors'!BR$11)-BR$1108</f>
        <v>0</v>
      </c>
      <c r="BS1112" s="161">
        <f>(((SUMIF($E$224:$E$427,$O1112,BS$224:BS$427)*(1+Benefits_Lower)))*'Discount Factors'!BS$11)-BS$1108</f>
        <v>0</v>
      </c>
      <c r="BT1112" s="161">
        <f>(((SUMIF($E$224:$E$427,$O1112,BT$224:BT$427)*(1+Benefits_Lower)))*'Discount Factors'!BT$11)-BT$1108</f>
        <v>0</v>
      </c>
      <c r="BU1112" s="161">
        <f>(((SUMIF($E$224:$E$427,$O1112,BU$224:BU$427)*(1+Benefits_Lower)))*'Discount Factors'!BU$11)-BU$1108</f>
        <v>0</v>
      </c>
      <c r="BV1112" s="161">
        <f>(((SUMIF($E$224:$E$427,$O1112,BV$224:BV$427)*(1+Benefits_Lower)))*'Discount Factors'!BV$11)-BV$1108</f>
        <v>0</v>
      </c>
      <c r="BW1112" s="161">
        <f>(((SUMIF($E$224:$E$427,$O1112,BW$224:BW$427)*(1+Benefits_Lower)))*'Discount Factors'!BW$11)-BW$1108</f>
        <v>0</v>
      </c>
      <c r="BX1112" s="161">
        <f>(((SUMIF($E$224:$E$427,$O1112,BX$224:BX$427)*(1+Benefits_Lower)))*'Discount Factors'!BX$11)-BX$1108</f>
        <v>0</v>
      </c>
      <c r="BY1112" s="161">
        <f>(((SUMIF($E$224:$E$427,$O1112,BY$224:BY$427)*(1+Benefits_Lower)))*'Discount Factors'!BY$11)-BY$1108</f>
        <v>0</v>
      </c>
      <c r="BZ1112" s="161">
        <f>(((SUMIF($E$224:$E$427,$O1112,BZ$224:BZ$427)*(1+Benefits_Lower)))*'Discount Factors'!BZ$11)-BZ$1108</f>
        <v>0</v>
      </c>
      <c r="CA1112" s="161">
        <f>(((SUMIF($E$224:$E$427,$O1112,CA$224:CA$427)*(1+Benefits_Lower)))*'Discount Factors'!CA$11)-CA$1108</f>
        <v>0</v>
      </c>
      <c r="CB1112" s="161">
        <f>(((SUMIF($E$224:$E$427,$O1112,CB$224:CB$427)*(1+Benefits_Lower)))*'Discount Factors'!CB$11)-CB$1108</f>
        <v>0</v>
      </c>
      <c r="CC1112" s="161">
        <f>(((SUMIF($E$224:$E$427,$O1112,CC$224:CC$427)*(1+Benefits_Lower)))*'Discount Factors'!CC$11)-CC$1108</f>
        <v>0</v>
      </c>
      <c r="CD1112" s="161">
        <f>(((SUMIF($E$224:$E$427,$O1112,CD$224:CD$427)*(1+Benefits_Lower)))*'Discount Factors'!CD$11)-CD$1108</f>
        <v>0</v>
      </c>
      <c r="CE1112" s="161">
        <f>(((SUMIF($E$224:$E$427,$O1112,CE$224:CE$427)*(1+Benefits_Lower)))*'Discount Factors'!CE$11)-CE$1108</f>
        <v>0</v>
      </c>
      <c r="CF1112" s="161">
        <f>(((SUMIF($E$224:$E$427,$O1112,CF$224:CF$427)*(1+Benefits_Lower)))*'Discount Factors'!CF$11)-CF$1108</f>
        <v>0</v>
      </c>
      <c r="CG1112" s="161">
        <f>(((SUMIF($E$224:$E$427,$O1112,CG$224:CG$427)*(1+Benefits_Lower)))*'Discount Factors'!CG$11)-CG$1108</f>
        <v>0</v>
      </c>
      <c r="CH1112" s="161">
        <f>(((SUMIF($E$224:$E$427,$O1112,CH$224:CH$427)*(1+Benefits_Lower)))*'Discount Factors'!CH$11)-CH$1108</f>
        <v>0</v>
      </c>
      <c r="CI1112" s="161">
        <f>(((SUMIF($E$224:$E$427,$O1112,CI$224:CI$427)*(1+Benefits_Lower)))*'Discount Factors'!CI$11)-CI$1108</f>
        <v>0</v>
      </c>
      <c r="CJ1112" s="161">
        <f>(((SUMIF($E$224:$E$427,$O1112,CJ$224:CJ$427)*(1+Benefits_Lower)))*'Discount Factors'!CJ$11)-CJ$1108</f>
        <v>0</v>
      </c>
      <c r="CK1112" s="161">
        <f>(((SUMIF($E$224:$E$427,$O1112,CK$224:CK$427)*(1+Benefits_Lower)))*'Discount Factors'!CK$11)-CK$1108</f>
        <v>0</v>
      </c>
      <c r="CL1112" s="161">
        <f>(((SUMIF($E$224:$E$427,$O1112,CL$224:CL$427)*(1+Benefits_Lower)))*'Discount Factors'!CL$11)-CL$1108</f>
        <v>0</v>
      </c>
      <c r="CM1112" s="161">
        <f>(((SUMIF($E$224:$E$427,$O1112,CM$224:CM$427)*(1+Benefits_Lower)))*'Discount Factors'!CM$11)-CM$1108</f>
        <v>0</v>
      </c>
      <c r="CN1112" s="161">
        <f>(((SUMIF($E$224:$E$427,$O1112,CN$224:CN$427)*(1+Benefits_Lower)))*'Discount Factors'!CN$11)-CN$1108</f>
        <v>0</v>
      </c>
      <c r="CO1112" s="161">
        <f>(((SUMIF($E$224:$E$427,$O1112,CO$224:CO$427)*(1+Benefits_Lower)))*'Discount Factors'!CO$11)-CO$1108</f>
        <v>0</v>
      </c>
      <c r="CP1112" s="161">
        <f>(((SUMIF($E$224:$E$427,$O1112,CP$224:CP$427)*(1+Benefits_Lower)))*'Discount Factors'!CP$11)-CP$1108</f>
        <v>0</v>
      </c>
      <c r="CQ1112" s="161">
        <f>(((SUMIF($E$224:$E$427,$O1112,CQ$224:CQ$427)*(1+Benefits_Lower)))*'Discount Factors'!CQ$11)-CQ$1108</f>
        <v>0</v>
      </c>
    </row>
    <row r="1113" spans="1:95" x14ac:dyDescent="0.3">
      <c r="P1113" s="161"/>
      <c r="Q1113" s="161"/>
      <c r="R1113" s="161"/>
      <c r="S1113" s="161"/>
      <c r="T1113" s="161"/>
      <c r="U1113" s="161"/>
      <c r="V1113" s="161"/>
      <c r="W1113" s="161"/>
      <c r="X1113" s="161"/>
      <c r="Y1113" s="161"/>
      <c r="Z1113" s="161"/>
      <c r="AA1113" s="161"/>
      <c r="AB1113" s="161"/>
      <c r="AC1113" s="161"/>
      <c r="AD1113" s="161"/>
      <c r="AE1113" s="161"/>
      <c r="AF1113" s="161"/>
      <c r="AG1113" s="161"/>
      <c r="AH1113" s="161"/>
      <c r="AI1113" s="161"/>
      <c r="AJ1113" s="161"/>
      <c r="AK1113" s="161"/>
      <c r="AL1113" s="161"/>
      <c r="AM1113" s="161"/>
      <c r="AN1113" s="161"/>
      <c r="AO1113" s="161"/>
      <c r="AP1113" s="161"/>
      <c r="AQ1113" s="161"/>
      <c r="AR1113" s="161"/>
      <c r="AS1113" s="161"/>
      <c r="AT1113" s="161"/>
      <c r="AU1113" s="161"/>
      <c r="AV1113" s="161"/>
      <c r="AW1113" s="161"/>
      <c r="AX1113" s="161"/>
      <c r="AY1113" s="161"/>
      <c r="AZ1113" s="161"/>
      <c r="BA1113" s="161"/>
      <c r="BB1113" s="161"/>
      <c r="BC1113" s="161"/>
      <c r="BD1113" s="161"/>
      <c r="BE1113" s="161"/>
      <c r="BF1113" s="161"/>
      <c r="BG1113" s="161"/>
      <c r="BH1113" s="161"/>
      <c r="BI1113" s="161"/>
      <c r="BJ1113" s="161"/>
      <c r="BK1113" s="161"/>
      <c r="BL1113" s="161"/>
      <c r="BM1113" s="161"/>
      <c r="BN1113" s="161"/>
      <c r="BO1113" s="161"/>
      <c r="BP1113" s="161"/>
      <c r="BQ1113" s="161"/>
      <c r="BR1113" s="161"/>
      <c r="BS1113" s="161"/>
      <c r="BT1113" s="161"/>
      <c r="BU1113" s="161"/>
      <c r="BV1113" s="161"/>
      <c r="BW1113" s="161"/>
      <c r="BX1113" s="161"/>
      <c r="BY1113" s="161"/>
      <c r="BZ1113" s="161"/>
      <c r="CA1113" s="161"/>
      <c r="CB1113" s="161"/>
      <c r="CC1113" s="161"/>
      <c r="CD1113" s="161"/>
      <c r="CE1113" s="161"/>
      <c r="CF1113" s="161"/>
      <c r="CG1113" s="161"/>
      <c r="CH1113" s="161"/>
      <c r="CI1113" s="161"/>
      <c r="CJ1113" s="161"/>
      <c r="CK1113" s="161"/>
      <c r="CL1113" s="161"/>
      <c r="CM1113" s="161"/>
      <c r="CN1113" s="161"/>
      <c r="CO1113" s="161"/>
      <c r="CP1113" s="161"/>
      <c r="CQ1113" s="161"/>
    </row>
    <row r="1114" spans="1:95" x14ac:dyDescent="0.3">
      <c r="P1114" s="161"/>
      <c r="Q1114" s="161"/>
      <c r="R1114" s="161"/>
      <c r="S1114" s="161"/>
      <c r="T1114" s="161"/>
      <c r="U1114" s="161"/>
      <c r="V1114" s="161"/>
      <c r="W1114" s="161"/>
      <c r="X1114" s="161"/>
      <c r="Y1114" s="161"/>
      <c r="Z1114" s="161"/>
      <c r="AA1114" s="161"/>
      <c r="AB1114" s="161"/>
      <c r="AC1114" s="161"/>
      <c r="AD1114" s="161"/>
      <c r="AE1114" s="161"/>
      <c r="AF1114" s="161"/>
      <c r="AG1114" s="161"/>
      <c r="AH1114" s="161"/>
      <c r="AI1114" s="161"/>
      <c r="AJ1114" s="161"/>
      <c r="AK1114" s="161"/>
      <c r="AL1114" s="161"/>
      <c r="AM1114" s="161"/>
      <c r="AN1114" s="161"/>
      <c r="AO1114" s="161"/>
      <c r="AP1114" s="161"/>
      <c r="AQ1114" s="161"/>
      <c r="AR1114" s="161"/>
      <c r="AS1114" s="161"/>
      <c r="AT1114" s="161"/>
      <c r="AU1114" s="161"/>
      <c r="AV1114" s="161"/>
      <c r="AW1114" s="161"/>
      <c r="AX1114" s="161"/>
      <c r="AY1114" s="161"/>
      <c r="AZ1114" s="161"/>
      <c r="BA1114" s="161"/>
      <c r="BB1114" s="161"/>
      <c r="BC1114" s="161"/>
      <c r="BD1114" s="161"/>
      <c r="BE1114" s="161"/>
      <c r="BF1114" s="161"/>
      <c r="BG1114" s="161"/>
      <c r="BH1114" s="161"/>
      <c r="BI1114" s="161"/>
      <c r="BJ1114" s="161"/>
      <c r="BK1114" s="161"/>
      <c r="BL1114" s="161"/>
      <c r="BM1114" s="161"/>
      <c r="BN1114" s="161"/>
      <c r="BO1114" s="161"/>
      <c r="BP1114" s="161"/>
      <c r="BQ1114" s="161"/>
      <c r="BR1114" s="161"/>
      <c r="BS1114" s="161"/>
      <c r="BT1114" s="161"/>
      <c r="BU1114" s="161"/>
      <c r="BV1114" s="161"/>
      <c r="BW1114" s="161"/>
      <c r="BX1114" s="161"/>
      <c r="BY1114" s="161"/>
      <c r="BZ1114" s="161"/>
      <c r="CA1114" s="161"/>
      <c r="CB1114" s="161"/>
      <c r="CC1114" s="161"/>
      <c r="CD1114" s="161"/>
      <c r="CE1114" s="161"/>
      <c r="CF1114" s="161"/>
      <c r="CG1114" s="161"/>
      <c r="CH1114" s="161"/>
      <c r="CI1114" s="161"/>
      <c r="CJ1114" s="161"/>
      <c r="CK1114" s="161"/>
      <c r="CL1114" s="161"/>
      <c r="CM1114" s="161"/>
      <c r="CN1114" s="161"/>
      <c r="CO1114" s="161"/>
      <c r="CP1114" s="161"/>
      <c r="CQ1114" s="161"/>
    </row>
    <row r="1115" spans="1:95" x14ac:dyDescent="0.3">
      <c r="P1115" s="161"/>
      <c r="Q1115" s="161"/>
      <c r="R1115" s="161"/>
      <c r="S1115" s="161"/>
      <c r="T1115" s="161"/>
      <c r="U1115" s="161"/>
      <c r="V1115" s="161"/>
      <c r="W1115" s="161"/>
      <c r="X1115" s="161"/>
      <c r="Y1115" s="161"/>
      <c r="Z1115" s="161"/>
      <c r="AA1115" s="161"/>
      <c r="AB1115" s="161"/>
      <c r="AC1115" s="161"/>
      <c r="AD1115" s="161"/>
      <c r="AE1115" s="161"/>
      <c r="AF1115" s="161"/>
      <c r="AG1115" s="161"/>
      <c r="AH1115" s="161"/>
      <c r="AI1115" s="161"/>
      <c r="AJ1115" s="161"/>
      <c r="AK1115" s="161"/>
      <c r="AL1115" s="161"/>
      <c r="AM1115" s="161"/>
      <c r="AN1115" s="161"/>
      <c r="AO1115" s="161"/>
      <c r="AP1115" s="161"/>
      <c r="AQ1115" s="161"/>
      <c r="AR1115" s="161"/>
      <c r="AS1115" s="161"/>
      <c r="AT1115" s="161"/>
      <c r="AU1115" s="161"/>
      <c r="AV1115" s="161"/>
      <c r="AW1115" s="161"/>
      <c r="AX1115" s="161"/>
      <c r="AY1115" s="161"/>
      <c r="AZ1115" s="161"/>
      <c r="BA1115" s="161"/>
      <c r="BB1115" s="161"/>
      <c r="BC1115" s="161"/>
      <c r="BD1115" s="161"/>
      <c r="BE1115" s="161"/>
      <c r="BF1115" s="161"/>
      <c r="BG1115" s="161"/>
      <c r="BH1115" s="161"/>
      <c r="BI1115" s="161"/>
      <c r="BJ1115" s="161"/>
      <c r="BK1115" s="161"/>
      <c r="BL1115" s="161"/>
      <c r="BM1115" s="161"/>
      <c r="BN1115" s="161"/>
      <c r="BO1115" s="161"/>
      <c r="BP1115" s="161"/>
      <c r="BQ1115" s="161"/>
      <c r="BR1115" s="161"/>
      <c r="BS1115" s="161"/>
      <c r="BT1115" s="161"/>
      <c r="BU1115" s="161"/>
      <c r="BV1115" s="161"/>
      <c r="BW1115" s="161"/>
      <c r="BX1115" s="161"/>
      <c r="BY1115" s="161"/>
      <c r="BZ1115" s="161"/>
      <c r="CA1115" s="161"/>
      <c r="CB1115" s="161"/>
      <c r="CC1115" s="161"/>
      <c r="CD1115" s="161"/>
      <c r="CE1115" s="161"/>
      <c r="CF1115" s="161"/>
      <c r="CG1115" s="161"/>
      <c r="CH1115" s="161"/>
      <c r="CI1115" s="161"/>
      <c r="CJ1115" s="161"/>
      <c r="CK1115" s="161"/>
      <c r="CL1115" s="161"/>
      <c r="CM1115" s="161"/>
      <c r="CN1115" s="161"/>
      <c r="CO1115" s="161"/>
      <c r="CP1115" s="161"/>
      <c r="CQ1115" s="161"/>
    </row>
    <row r="1116" spans="1:95" x14ac:dyDescent="0.3">
      <c r="O1116" s="2" t="str">
        <f>Lists!$B$6</f>
        <v>Option 2</v>
      </c>
      <c r="P1116" s="161">
        <f>(((SUMIF($E$224:$E$427,$O1116,P$224:P$427)*(1+Benefits_Lower)))*'Discount Factors'!P$11)-P$1108</f>
        <v>0</v>
      </c>
      <c r="Q1116" s="161">
        <f>(((SUMIF($E$224:$E$427,$O1116,Q$224:Q$427)*(1+Benefits_Lower)))*'Discount Factors'!Q$11)-Q$1108</f>
        <v>0</v>
      </c>
      <c r="R1116" s="161">
        <f>(((SUMIF($E$224:$E$427,$O1116,R$224:R$427)*(1+Benefits_Lower)))*'Discount Factors'!R$11)-R$1108</f>
        <v>0</v>
      </c>
      <c r="S1116" s="161">
        <f>(((SUMIF($E$224:$E$427,$O1116,S$224:S$427)*(1+Benefits_Lower)))*'Discount Factors'!S$11)-S$1108</f>
        <v>0</v>
      </c>
      <c r="T1116" s="161">
        <f>(((SUMIF($E$224:$E$427,$O1116,T$224:T$427)*(1+Benefits_Lower)))*'Discount Factors'!T$11)-T$1108</f>
        <v>0</v>
      </c>
      <c r="U1116" s="161">
        <f>(((SUMIF($E$224:$E$427,$O1116,U$224:U$427)*(1+Benefits_Lower)))*'Discount Factors'!U$11)-U$1108</f>
        <v>0</v>
      </c>
      <c r="V1116" s="161">
        <f>(((SUMIF($E$224:$E$427,$O1116,V$224:V$427)*(1+Benefits_Lower)))*'Discount Factors'!V$11)-V$1108</f>
        <v>0</v>
      </c>
      <c r="W1116" s="161">
        <f>(((SUMIF($E$224:$E$427,$O1116,W$224:W$427)*(1+Benefits_Lower)))*'Discount Factors'!W$11)-W$1108</f>
        <v>0</v>
      </c>
      <c r="X1116" s="161">
        <f>(((SUMIF($E$224:$E$427,$O1116,X$224:X$427)*(1+Benefits_Lower)))*'Discount Factors'!X$11)-X$1108</f>
        <v>0</v>
      </c>
      <c r="Y1116" s="161">
        <f>(((SUMIF($E$224:$E$427,$O1116,Y$224:Y$427)*(1+Benefits_Lower)))*'Discount Factors'!Y$11)-Y$1108</f>
        <v>0</v>
      </c>
      <c r="Z1116" s="161">
        <f>(((SUMIF($E$224:$E$427,$O1116,Z$224:Z$427)*(1+Benefits_Lower)))*'Discount Factors'!Z$11)-Z$1108</f>
        <v>0</v>
      </c>
      <c r="AA1116" s="161">
        <f>(((SUMIF($E$224:$E$427,$O1116,AA$224:AA$427)*(1+Benefits_Lower)))*'Discount Factors'!AA$11)-AA$1108</f>
        <v>0</v>
      </c>
      <c r="AB1116" s="161">
        <f>(((SUMIF($E$224:$E$427,$O1116,AB$224:AB$427)*(1+Benefits_Lower)))*'Discount Factors'!AB$11)-AB$1108</f>
        <v>0</v>
      </c>
      <c r="AC1116" s="161">
        <f>(((SUMIF($E$224:$E$427,$O1116,AC$224:AC$427)*(1+Benefits_Lower)))*'Discount Factors'!AC$11)-AC$1108</f>
        <v>0</v>
      </c>
      <c r="AD1116" s="161">
        <f>(((SUMIF($E$224:$E$427,$O1116,AD$224:AD$427)*(1+Benefits_Lower)))*'Discount Factors'!AD$11)-AD$1108</f>
        <v>0</v>
      </c>
      <c r="AE1116" s="161">
        <f>(((SUMIF($E$224:$E$427,$O1116,AE$224:AE$427)*(1+Benefits_Lower)))*'Discount Factors'!AE$11)-AE$1108</f>
        <v>0</v>
      </c>
      <c r="AF1116" s="161">
        <f>(((SUMIF($E$224:$E$427,$O1116,AF$224:AF$427)*(1+Benefits_Lower)))*'Discount Factors'!AF$11)-AF$1108</f>
        <v>0</v>
      </c>
      <c r="AG1116" s="161">
        <f>(((SUMIF($E$224:$E$427,$O1116,AG$224:AG$427)*(1+Benefits_Lower)))*'Discount Factors'!AG$11)-AG$1108</f>
        <v>0</v>
      </c>
      <c r="AH1116" s="161">
        <f>(((SUMIF($E$224:$E$427,$O1116,AH$224:AH$427)*(1+Benefits_Lower)))*'Discount Factors'!AH$11)-AH$1108</f>
        <v>0</v>
      </c>
      <c r="AI1116" s="161">
        <f>(((SUMIF($E$224:$E$427,$O1116,AI$224:AI$427)*(1+Benefits_Lower)))*'Discount Factors'!AI$11)-AI$1108</f>
        <v>0</v>
      </c>
      <c r="AJ1116" s="161">
        <f>(((SUMIF($E$224:$E$427,$O1116,AJ$224:AJ$427)*(1+Benefits_Lower)))*'Discount Factors'!AJ$11)-AJ$1108</f>
        <v>0</v>
      </c>
      <c r="AK1116" s="161">
        <f>(((SUMIF($E$224:$E$427,$O1116,AK$224:AK$427)*(1+Benefits_Lower)))*'Discount Factors'!AK$11)-AK$1108</f>
        <v>0</v>
      </c>
      <c r="AL1116" s="161">
        <f>(((SUMIF($E$224:$E$427,$O1116,AL$224:AL$427)*(1+Benefits_Lower)))*'Discount Factors'!AL$11)-AL$1108</f>
        <v>0</v>
      </c>
      <c r="AM1116" s="161">
        <f>(((SUMIF($E$224:$E$427,$O1116,AM$224:AM$427)*(1+Benefits_Lower)))*'Discount Factors'!AM$11)-AM$1108</f>
        <v>0</v>
      </c>
      <c r="AN1116" s="161">
        <f>(((SUMIF($E$224:$E$427,$O1116,AN$224:AN$427)*(1+Benefits_Lower)))*'Discount Factors'!AN$11)-AN$1108</f>
        <v>0</v>
      </c>
      <c r="AO1116" s="161">
        <f>(((SUMIF($E$224:$E$427,$O1116,AO$224:AO$427)*(1+Benefits_Lower)))*'Discount Factors'!AO$11)-AO$1108</f>
        <v>0</v>
      </c>
      <c r="AP1116" s="161">
        <f>(((SUMIF($E$224:$E$427,$O1116,AP$224:AP$427)*(1+Benefits_Lower)))*'Discount Factors'!AP$11)-AP$1108</f>
        <v>0</v>
      </c>
      <c r="AQ1116" s="161">
        <f>(((SUMIF($E$224:$E$427,$O1116,AQ$224:AQ$427)*(1+Benefits_Lower)))*'Discount Factors'!AQ$11)-AQ$1108</f>
        <v>0</v>
      </c>
      <c r="AR1116" s="161">
        <f>(((SUMIF($E$224:$E$427,$O1116,AR$224:AR$427)*(1+Benefits_Lower)))*'Discount Factors'!AR$11)-AR$1108</f>
        <v>0</v>
      </c>
      <c r="AS1116" s="161">
        <f>(((SUMIF($E$224:$E$427,$O1116,AS$224:AS$427)*(1+Benefits_Lower)))*'Discount Factors'!AS$11)-AS$1108</f>
        <v>0</v>
      </c>
      <c r="AT1116" s="161">
        <f>(((SUMIF($E$224:$E$427,$O1116,AT$224:AT$427)*(1+Benefits_Lower)))*'Discount Factors'!AT$11)-AT$1108</f>
        <v>0</v>
      </c>
      <c r="AU1116" s="161">
        <f>(((SUMIF($E$224:$E$427,$O1116,AU$224:AU$427)*(1+Benefits_Lower)))*'Discount Factors'!AU$11)-AU$1108</f>
        <v>0</v>
      </c>
      <c r="AV1116" s="161">
        <f>(((SUMIF($E$224:$E$427,$O1116,AV$224:AV$427)*(1+Benefits_Lower)))*'Discount Factors'!AV$11)-AV$1108</f>
        <v>0</v>
      </c>
      <c r="AW1116" s="161">
        <f>(((SUMIF($E$224:$E$427,$O1116,AW$224:AW$427)*(1+Benefits_Lower)))*'Discount Factors'!AW$11)-AW$1108</f>
        <v>0</v>
      </c>
      <c r="AX1116" s="161">
        <f>(((SUMIF($E$224:$E$427,$O1116,AX$224:AX$427)*(1+Benefits_Lower)))*'Discount Factors'!AX$11)-AX$1108</f>
        <v>0</v>
      </c>
      <c r="AY1116" s="161">
        <f>(((SUMIF($E$224:$E$427,$O1116,AY$224:AY$427)*(1+Benefits_Lower)))*'Discount Factors'!AY$11)-AY$1108</f>
        <v>0</v>
      </c>
      <c r="AZ1116" s="161">
        <f>(((SUMIF($E$224:$E$427,$O1116,AZ$224:AZ$427)*(1+Benefits_Lower)))*'Discount Factors'!AZ$11)-AZ$1108</f>
        <v>0</v>
      </c>
      <c r="BA1116" s="161">
        <f>(((SUMIF($E$224:$E$427,$O1116,BA$224:BA$427)*(1+Benefits_Lower)))*'Discount Factors'!BA$11)-BA$1108</f>
        <v>0</v>
      </c>
      <c r="BB1116" s="161">
        <f>(((SUMIF($E$224:$E$427,$O1116,BB$224:BB$427)*(1+Benefits_Lower)))*'Discount Factors'!BB$11)-BB$1108</f>
        <v>0</v>
      </c>
      <c r="BC1116" s="161">
        <f>(((SUMIF($E$224:$E$427,$O1116,BC$224:BC$427)*(1+Benefits_Lower)))*'Discount Factors'!BC$11)-BC$1108</f>
        <v>0</v>
      </c>
      <c r="BD1116" s="161">
        <f>(((SUMIF($E$224:$E$427,$O1116,BD$224:BD$427)*(1+Benefits_Lower)))*'Discount Factors'!BD$11)-BD$1108</f>
        <v>0</v>
      </c>
      <c r="BE1116" s="161">
        <f>(((SUMIF($E$224:$E$427,$O1116,BE$224:BE$427)*(1+Benefits_Lower)))*'Discount Factors'!BE$11)-BE$1108</f>
        <v>0</v>
      </c>
      <c r="BF1116" s="161">
        <f>(((SUMIF($E$224:$E$427,$O1116,BF$224:BF$427)*(1+Benefits_Lower)))*'Discount Factors'!BF$11)-BF$1108</f>
        <v>0</v>
      </c>
      <c r="BG1116" s="161">
        <f>(((SUMIF($E$224:$E$427,$O1116,BG$224:BG$427)*(1+Benefits_Lower)))*'Discount Factors'!BG$11)-BG$1108</f>
        <v>0</v>
      </c>
      <c r="BH1116" s="161">
        <f>(((SUMIF($E$224:$E$427,$O1116,BH$224:BH$427)*(1+Benefits_Lower)))*'Discount Factors'!BH$11)-BH$1108</f>
        <v>0</v>
      </c>
      <c r="BI1116" s="161">
        <f>(((SUMIF($E$224:$E$427,$O1116,BI$224:BI$427)*(1+Benefits_Lower)))*'Discount Factors'!BI$11)-BI$1108</f>
        <v>0</v>
      </c>
      <c r="BJ1116" s="161">
        <f>(((SUMIF($E$224:$E$427,$O1116,BJ$224:BJ$427)*(1+Benefits_Lower)))*'Discount Factors'!BJ$11)-BJ$1108</f>
        <v>0</v>
      </c>
      <c r="BK1116" s="161">
        <f>(((SUMIF($E$224:$E$427,$O1116,BK$224:BK$427)*(1+Benefits_Lower)))*'Discount Factors'!BK$11)-BK$1108</f>
        <v>0</v>
      </c>
      <c r="BL1116" s="161">
        <f>(((SUMIF($E$224:$E$427,$O1116,BL$224:BL$427)*(1+Benefits_Lower)))*'Discount Factors'!BL$11)-BL$1108</f>
        <v>0</v>
      </c>
      <c r="BM1116" s="161">
        <f>(((SUMIF($E$224:$E$427,$O1116,BM$224:BM$427)*(1+Benefits_Lower)))*'Discount Factors'!BM$11)-BM$1108</f>
        <v>0</v>
      </c>
      <c r="BN1116" s="161">
        <f>(((SUMIF($E$224:$E$427,$O1116,BN$224:BN$427)*(1+Benefits_Lower)))*'Discount Factors'!BN$11)-BN$1108</f>
        <v>0</v>
      </c>
      <c r="BO1116" s="161">
        <f>(((SUMIF($E$224:$E$427,$O1116,BO$224:BO$427)*(1+Benefits_Lower)))*'Discount Factors'!BO$11)-BO$1108</f>
        <v>0</v>
      </c>
      <c r="BP1116" s="161">
        <f>(((SUMIF($E$224:$E$427,$O1116,BP$224:BP$427)*(1+Benefits_Lower)))*'Discount Factors'!BP$11)-BP$1108</f>
        <v>0</v>
      </c>
      <c r="BQ1116" s="161">
        <f>(((SUMIF($E$224:$E$427,$O1116,BQ$224:BQ$427)*(1+Benefits_Lower)))*'Discount Factors'!BQ$11)-BQ$1108</f>
        <v>0</v>
      </c>
      <c r="BR1116" s="161">
        <f>(((SUMIF($E$224:$E$427,$O1116,BR$224:BR$427)*(1+Benefits_Lower)))*'Discount Factors'!BR$11)-BR$1108</f>
        <v>0</v>
      </c>
      <c r="BS1116" s="161">
        <f>(((SUMIF($E$224:$E$427,$O1116,BS$224:BS$427)*(1+Benefits_Lower)))*'Discount Factors'!BS$11)-BS$1108</f>
        <v>0</v>
      </c>
      <c r="BT1116" s="161">
        <f>(((SUMIF($E$224:$E$427,$O1116,BT$224:BT$427)*(1+Benefits_Lower)))*'Discount Factors'!BT$11)-BT$1108</f>
        <v>0</v>
      </c>
      <c r="BU1116" s="161">
        <f>(((SUMIF($E$224:$E$427,$O1116,BU$224:BU$427)*(1+Benefits_Lower)))*'Discount Factors'!BU$11)-BU$1108</f>
        <v>0</v>
      </c>
      <c r="BV1116" s="161">
        <f>(((SUMIF($E$224:$E$427,$O1116,BV$224:BV$427)*(1+Benefits_Lower)))*'Discount Factors'!BV$11)-BV$1108</f>
        <v>0</v>
      </c>
      <c r="BW1116" s="161">
        <f>(((SUMIF($E$224:$E$427,$O1116,BW$224:BW$427)*(1+Benefits_Lower)))*'Discount Factors'!BW$11)-BW$1108</f>
        <v>0</v>
      </c>
      <c r="BX1116" s="161">
        <f>(((SUMIF($E$224:$E$427,$O1116,BX$224:BX$427)*(1+Benefits_Lower)))*'Discount Factors'!BX$11)-BX$1108</f>
        <v>0</v>
      </c>
      <c r="BY1116" s="161">
        <f>(((SUMIF($E$224:$E$427,$O1116,BY$224:BY$427)*(1+Benefits_Lower)))*'Discount Factors'!BY$11)-BY$1108</f>
        <v>0</v>
      </c>
      <c r="BZ1116" s="161">
        <f>(((SUMIF($E$224:$E$427,$O1116,BZ$224:BZ$427)*(1+Benefits_Lower)))*'Discount Factors'!BZ$11)-BZ$1108</f>
        <v>0</v>
      </c>
      <c r="CA1116" s="161">
        <f>(((SUMIF($E$224:$E$427,$O1116,CA$224:CA$427)*(1+Benefits_Lower)))*'Discount Factors'!CA$11)-CA$1108</f>
        <v>0</v>
      </c>
      <c r="CB1116" s="161">
        <f>(((SUMIF($E$224:$E$427,$O1116,CB$224:CB$427)*(1+Benefits_Lower)))*'Discount Factors'!CB$11)-CB$1108</f>
        <v>0</v>
      </c>
      <c r="CC1116" s="161">
        <f>(((SUMIF($E$224:$E$427,$O1116,CC$224:CC$427)*(1+Benefits_Lower)))*'Discount Factors'!CC$11)-CC$1108</f>
        <v>0</v>
      </c>
      <c r="CD1116" s="161">
        <f>(((SUMIF($E$224:$E$427,$O1116,CD$224:CD$427)*(1+Benefits_Lower)))*'Discount Factors'!CD$11)-CD$1108</f>
        <v>0</v>
      </c>
      <c r="CE1116" s="161">
        <f>(((SUMIF($E$224:$E$427,$O1116,CE$224:CE$427)*(1+Benefits_Lower)))*'Discount Factors'!CE$11)-CE$1108</f>
        <v>0</v>
      </c>
      <c r="CF1116" s="161">
        <f>(((SUMIF($E$224:$E$427,$O1116,CF$224:CF$427)*(1+Benefits_Lower)))*'Discount Factors'!CF$11)-CF$1108</f>
        <v>0</v>
      </c>
      <c r="CG1116" s="161">
        <f>(((SUMIF($E$224:$E$427,$O1116,CG$224:CG$427)*(1+Benefits_Lower)))*'Discount Factors'!CG$11)-CG$1108</f>
        <v>0</v>
      </c>
      <c r="CH1116" s="161">
        <f>(((SUMIF($E$224:$E$427,$O1116,CH$224:CH$427)*(1+Benefits_Lower)))*'Discount Factors'!CH$11)-CH$1108</f>
        <v>0</v>
      </c>
      <c r="CI1116" s="161">
        <f>(((SUMIF($E$224:$E$427,$O1116,CI$224:CI$427)*(1+Benefits_Lower)))*'Discount Factors'!CI$11)-CI$1108</f>
        <v>0</v>
      </c>
      <c r="CJ1116" s="161">
        <f>(((SUMIF($E$224:$E$427,$O1116,CJ$224:CJ$427)*(1+Benefits_Lower)))*'Discount Factors'!CJ$11)-CJ$1108</f>
        <v>0</v>
      </c>
      <c r="CK1116" s="161">
        <f>(((SUMIF($E$224:$E$427,$O1116,CK$224:CK$427)*(1+Benefits_Lower)))*'Discount Factors'!CK$11)-CK$1108</f>
        <v>0</v>
      </c>
      <c r="CL1116" s="161">
        <f>(((SUMIF($E$224:$E$427,$O1116,CL$224:CL$427)*(1+Benefits_Lower)))*'Discount Factors'!CL$11)-CL$1108</f>
        <v>0</v>
      </c>
      <c r="CM1116" s="161">
        <f>(((SUMIF($E$224:$E$427,$O1116,CM$224:CM$427)*(1+Benefits_Lower)))*'Discount Factors'!CM$11)-CM$1108</f>
        <v>0</v>
      </c>
      <c r="CN1116" s="161">
        <f>(((SUMIF($E$224:$E$427,$O1116,CN$224:CN$427)*(1+Benefits_Lower)))*'Discount Factors'!CN$11)-CN$1108</f>
        <v>0</v>
      </c>
      <c r="CO1116" s="161">
        <f>(((SUMIF($E$224:$E$427,$O1116,CO$224:CO$427)*(1+Benefits_Lower)))*'Discount Factors'!CO$11)-CO$1108</f>
        <v>0</v>
      </c>
      <c r="CP1116" s="161">
        <f>(((SUMIF($E$224:$E$427,$O1116,CP$224:CP$427)*(1+Benefits_Lower)))*'Discount Factors'!CP$11)-CP$1108</f>
        <v>0</v>
      </c>
      <c r="CQ1116" s="161">
        <f>(((SUMIF($E$224:$E$427,$O1116,CQ$224:CQ$427)*(1+Benefits_Lower)))*'Discount Factors'!CQ$11)-CQ$1108</f>
        <v>0</v>
      </c>
    </row>
    <row r="1117" spans="1:95" x14ac:dyDescent="0.3">
      <c r="P1117" s="161"/>
      <c r="Q1117" s="161"/>
      <c r="R1117" s="161"/>
      <c r="S1117" s="161"/>
      <c r="T1117" s="161"/>
      <c r="U1117" s="161"/>
      <c r="V1117" s="161"/>
      <c r="W1117" s="161"/>
      <c r="X1117" s="161"/>
      <c r="Y1117" s="161"/>
      <c r="Z1117" s="161"/>
      <c r="AA1117" s="161"/>
      <c r="AB1117" s="161"/>
      <c r="AC1117" s="161"/>
      <c r="AD1117" s="161"/>
      <c r="AE1117" s="161"/>
      <c r="AF1117" s="161"/>
      <c r="AG1117" s="161"/>
      <c r="AH1117" s="161"/>
      <c r="AI1117" s="161"/>
      <c r="AJ1117" s="161"/>
      <c r="AK1117" s="161"/>
      <c r="AL1117" s="161"/>
      <c r="AM1117" s="161"/>
      <c r="AN1117" s="161"/>
      <c r="AO1117" s="161"/>
      <c r="AP1117" s="161"/>
      <c r="AQ1117" s="161"/>
      <c r="AR1117" s="161"/>
      <c r="AS1117" s="161"/>
      <c r="AT1117" s="161"/>
      <c r="AU1117" s="161"/>
      <c r="AV1117" s="161"/>
      <c r="AW1117" s="161"/>
      <c r="AX1117" s="161"/>
      <c r="AY1117" s="161"/>
      <c r="AZ1117" s="161"/>
      <c r="BA1117" s="161"/>
      <c r="BB1117" s="161"/>
      <c r="BC1117" s="161"/>
      <c r="BD1117" s="161"/>
      <c r="BE1117" s="161"/>
      <c r="BF1117" s="161"/>
      <c r="BG1117" s="161"/>
      <c r="BH1117" s="161"/>
      <c r="BI1117" s="161"/>
      <c r="BJ1117" s="161"/>
      <c r="BK1117" s="161"/>
      <c r="BL1117" s="161"/>
      <c r="BM1117" s="161"/>
      <c r="BN1117" s="161"/>
      <c r="BO1117" s="161"/>
      <c r="BP1117" s="161"/>
      <c r="BQ1117" s="161"/>
      <c r="BR1117" s="161"/>
      <c r="BS1117" s="161"/>
      <c r="BT1117" s="161"/>
      <c r="BU1117" s="161"/>
      <c r="BV1117" s="161"/>
      <c r="BW1117" s="161"/>
      <c r="BX1117" s="161"/>
      <c r="BY1117" s="161"/>
      <c r="BZ1117" s="161"/>
      <c r="CA1117" s="161"/>
      <c r="CB1117" s="161"/>
      <c r="CC1117" s="161"/>
      <c r="CD1117" s="161"/>
      <c r="CE1117" s="161"/>
      <c r="CF1117" s="161"/>
      <c r="CG1117" s="161"/>
      <c r="CH1117" s="161"/>
      <c r="CI1117" s="161"/>
      <c r="CJ1117" s="161"/>
      <c r="CK1117" s="161"/>
      <c r="CL1117" s="161"/>
      <c r="CM1117" s="161"/>
      <c r="CN1117" s="161"/>
      <c r="CO1117" s="161"/>
      <c r="CP1117" s="161"/>
      <c r="CQ1117" s="161"/>
    </row>
    <row r="1118" spans="1:95" x14ac:dyDescent="0.3">
      <c r="P1118" s="161"/>
      <c r="Q1118" s="161"/>
      <c r="R1118" s="161"/>
      <c r="S1118" s="161"/>
      <c r="T1118" s="161"/>
      <c r="U1118" s="161"/>
      <c r="V1118" s="161"/>
      <c r="W1118" s="161"/>
      <c r="X1118" s="161"/>
      <c r="Y1118" s="161"/>
      <c r="Z1118" s="161"/>
      <c r="AA1118" s="161"/>
      <c r="AB1118" s="161"/>
      <c r="AC1118" s="161"/>
      <c r="AD1118" s="161"/>
      <c r="AE1118" s="161"/>
      <c r="AF1118" s="161"/>
      <c r="AG1118" s="161"/>
      <c r="AH1118" s="161"/>
      <c r="AI1118" s="161"/>
      <c r="AJ1118" s="161"/>
      <c r="AK1118" s="161"/>
      <c r="AL1118" s="161"/>
      <c r="AM1118" s="161"/>
      <c r="AN1118" s="161"/>
      <c r="AO1118" s="161"/>
      <c r="AP1118" s="161"/>
      <c r="AQ1118" s="161"/>
      <c r="AR1118" s="161"/>
      <c r="AS1118" s="161"/>
      <c r="AT1118" s="161"/>
      <c r="AU1118" s="161"/>
      <c r="AV1118" s="161"/>
      <c r="AW1118" s="161"/>
      <c r="AX1118" s="161"/>
      <c r="AY1118" s="161"/>
      <c r="AZ1118" s="161"/>
      <c r="BA1118" s="161"/>
      <c r="BB1118" s="161"/>
      <c r="BC1118" s="161"/>
      <c r="BD1118" s="161"/>
      <c r="BE1118" s="161"/>
      <c r="BF1118" s="161"/>
      <c r="BG1118" s="161"/>
      <c r="BH1118" s="161"/>
      <c r="BI1118" s="161"/>
      <c r="BJ1118" s="161"/>
      <c r="BK1118" s="161"/>
      <c r="BL1118" s="161"/>
      <c r="BM1118" s="161"/>
      <c r="BN1118" s="161"/>
      <c r="BO1118" s="161"/>
      <c r="BP1118" s="161"/>
      <c r="BQ1118" s="161"/>
      <c r="BR1118" s="161"/>
      <c r="BS1118" s="161"/>
      <c r="BT1118" s="161"/>
      <c r="BU1118" s="161"/>
      <c r="BV1118" s="161"/>
      <c r="BW1118" s="161"/>
      <c r="BX1118" s="161"/>
      <c r="BY1118" s="161"/>
      <c r="BZ1118" s="161"/>
      <c r="CA1118" s="161"/>
      <c r="CB1118" s="161"/>
      <c r="CC1118" s="161"/>
      <c r="CD1118" s="161"/>
      <c r="CE1118" s="161"/>
      <c r="CF1118" s="161"/>
      <c r="CG1118" s="161"/>
      <c r="CH1118" s="161"/>
      <c r="CI1118" s="161"/>
      <c r="CJ1118" s="161"/>
      <c r="CK1118" s="161"/>
      <c r="CL1118" s="161"/>
      <c r="CM1118" s="161"/>
      <c r="CN1118" s="161"/>
      <c r="CO1118" s="161"/>
      <c r="CP1118" s="161"/>
      <c r="CQ1118" s="161"/>
    </row>
    <row r="1119" spans="1:95" x14ac:dyDescent="0.3">
      <c r="P1119" s="161"/>
      <c r="Q1119" s="161"/>
      <c r="R1119" s="161"/>
      <c r="S1119" s="161"/>
      <c r="T1119" s="161"/>
      <c r="U1119" s="161"/>
      <c r="V1119" s="161"/>
      <c r="W1119" s="161"/>
      <c r="X1119" s="161"/>
      <c r="Y1119" s="161"/>
      <c r="Z1119" s="161"/>
      <c r="AA1119" s="161"/>
      <c r="AB1119" s="161"/>
      <c r="AC1119" s="161"/>
      <c r="AD1119" s="161"/>
      <c r="AE1119" s="161"/>
      <c r="AF1119" s="161"/>
      <c r="AG1119" s="161"/>
      <c r="AH1119" s="161"/>
      <c r="AI1119" s="161"/>
      <c r="AJ1119" s="161"/>
      <c r="AK1119" s="161"/>
      <c r="AL1119" s="161"/>
      <c r="AM1119" s="161"/>
      <c r="AN1119" s="161"/>
      <c r="AO1119" s="161"/>
      <c r="AP1119" s="161"/>
      <c r="AQ1119" s="161"/>
      <c r="AR1119" s="161"/>
      <c r="AS1119" s="161"/>
      <c r="AT1119" s="161"/>
      <c r="AU1119" s="161"/>
      <c r="AV1119" s="161"/>
      <c r="AW1119" s="161"/>
      <c r="AX1119" s="161"/>
      <c r="AY1119" s="161"/>
      <c r="AZ1119" s="161"/>
      <c r="BA1119" s="161"/>
      <c r="BB1119" s="161"/>
      <c r="BC1119" s="161"/>
      <c r="BD1119" s="161"/>
      <c r="BE1119" s="161"/>
      <c r="BF1119" s="161"/>
      <c r="BG1119" s="161"/>
      <c r="BH1119" s="161"/>
      <c r="BI1119" s="161"/>
      <c r="BJ1119" s="161"/>
      <c r="BK1119" s="161"/>
      <c r="BL1119" s="161"/>
      <c r="BM1119" s="161"/>
      <c r="BN1119" s="161"/>
      <c r="BO1119" s="161"/>
      <c r="BP1119" s="161"/>
      <c r="BQ1119" s="161"/>
      <c r="BR1119" s="161"/>
      <c r="BS1119" s="161"/>
      <c r="BT1119" s="161"/>
      <c r="BU1119" s="161"/>
      <c r="BV1119" s="161"/>
      <c r="BW1119" s="161"/>
      <c r="BX1119" s="161"/>
      <c r="BY1119" s="161"/>
      <c r="BZ1119" s="161"/>
      <c r="CA1119" s="161"/>
      <c r="CB1119" s="161"/>
      <c r="CC1119" s="161"/>
      <c r="CD1119" s="161"/>
      <c r="CE1119" s="161"/>
      <c r="CF1119" s="161"/>
      <c r="CG1119" s="161"/>
      <c r="CH1119" s="161"/>
      <c r="CI1119" s="161"/>
      <c r="CJ1119" s="161"/>
      <c r="CK1119" s="161"/>
      <c r="CL1119" s="161"/>
      <c r="CM1119" s="161"/>
      <c r="CN1119" s="161"/>
      <c r="CO1119" s="161"/>
      <c r="CP1119" s="161"/>
      <c r="CQ1119" s="161"/>
    </row>
    <row r="1120" spans="1:95" x14ac:dyDescent="0.3">
      <c r="O1120" s="2" t="str">
        <f>Lists!$B$7</f>
        <v>Option 3</v>
      </c>
      <c r="P1120" s="161">
        <f>(((SUMIF($E$224:$E$427,$O1120,P$224:P$427)*(1+Benefits_Lower)))*'Discount Factors'!P$11)-P$1108</f>
        <v>0</v>
      </c>
      <c r="Q1120" s="161">
        <f>(((SUMIF($E$224:$E$427,$O1120,Q$224:Q$427)*(1+Benefits_Lower)))*'Discount Factors'!Q$11)-Q$1108</f>
        <v>0</v>
      </c>
      <c r="R1120" s="161">
        <f>(((SUMIF($E$224:$E$427,$O1120,R$224:R$427)*(1+Benefits_Lower)))*'Discount Factors'!R$11)-R$1108</f>
        <v>0</v>
      </c>
      <c r="S1120" s="161">
        <f>(((SUMIF($E$224:$E$427,$O1120,S$224:S$427)*(1+Benefits_Lower)))*'Discount Factors'!S$11)-S$1108</f>
        <v>0</v>
      </c>
      <c r="T1120" s="161">
        <f>(((SUMIF($E$224:$E$427,$O1120,T$224:T$427)*(1+Benefits_Lower)))*'Discount Factors'!T$11)-T$1108</f>
        <v>0</v>
      </c>
      <c r="U1120" s="161">
        <f>(((SUMIF($E$224:$E$427,$O1120,U$224:U$427)*(1+Benefits_Lower)))*'Discount Factors'!U$11)-U$1108</f>
        <v>0</v>
      </c>
      <c r="V1120" s="161">
        <f>(((SUMIF($E$224:$E$427,$O1120,V$224:V$427)*(1+Benefits_Lower)))*'Discount Factors'!V$11)-V$1108</f>
        <v>0</v>
      </c>
      <c r="W1120" s="161">
        <f>(((SUMIF($E$224:$E$427,$O1120,W$224:W$427)*(1+Benefits_Lower)))*'Discount Factors'!W$11)-W$1108</f>
        <v>0</v>
      </c>
      <c r="X1120" s="161">
        <f>(((SUMIF($E$224:$E$427,$O1120,X$224:X$427)*(1+Benefits_Lower)))*'Discount Factors'!X$11)-X$1108</f>
        <v>0</v>
      </c>
      <c r="Y1120" s="161">
        <f>(((SUMIF($E$224:$E$427,$O1120,Y$224:Y$427)*(1+Benefits_Lower)))*'Discount Factors'!Y$11)-Y$1108</f>
        <v>0</v>
      </c>
      <c r="Z1120" s="161">
        <f>(((SUMIF($E$224:$E$427,$O1120,Z$224:Z$427)*(1+Benefits_Lower)))*'Discount Factors'!Z$11)-Z$1108</f>
        <v>0</v>
      </c>
      <c r="AA1120" s="161">
        <f>(((SUMIF($E$224:$E$427,$O1120,AA$224:AA$427)*(1+Benefits_Lower)))*'Discount Factors'!AA$11)-AA$1108</f>
        <v>0</v>
      </c>
      <c r="AB1120" s="161">
        <f>(((SUMIF($E$224:$E$427,$O1120,AB$224:AB$427)*(1+Benefits_Lower)))*'Discount Factors'!AB$11)-AB$1108</f>
        <v>0</v>
      </c>
      <c r="AC1120" s="161">
        <f>(((SUMIF($E$224:$E$427,$O1120,AC$224:AC$427)*(1+Benefits_Lower)))*'Discount Factors'!AC$11)-AC$1108</f>
        <v>0</v>
      </c>
      <c r="AD1120" s="161">
        <f>(((SUMIF($E$224:$E$427,$O1120,AD$224:AD$427)*(1+Benefits_Lower)))*'Discount Factors'!AD$11)-AD$1108</f>
        <v>0</v>
      </c>
      <c r="AE1120" s="161">
        <f>(((SUMIF($E$224:$E$427,$O1120,AE$224:AE$427)*(1+Benefits_Lower)))*'Discount Factors'!AE$11)-AE$1108</f>
        <v>0</v>
      </c>
      <c r="AF1120" s="161">
        <f>(((SUMIF($E$224:$E$427,$O1120,AF$224:AF$427)*(1+Benefits_Lower)))*'Discount Factors'!AF$11)-AF$1108</f>
        <v>0</v>
      </c>
      <c r="AG1120" s="161">
        <f>(((SUMIF($E$224:$E$427,$O1120,AG$224:AG$427)*(1+Benefits_Lower)))*'Discount Factors'!AG$11)-AG$1108</f>
        <v>0</v>
      </c>
      <c r="AH1120" s="161">
        <f>(((SUMIF($E$224:$E$427,$O1120,AH$224:AH$427)*(1+Benefits_Lower)))*'Discount Factors'!AH$11)-AH$1108</f>
        <v>0</v>
      </c>
      <c r="AI1120" s="161">
        <f>(((SUMIF($E$224:$E$427,$O1120,AI$224:AI$427)*(1+Benefits_Lower)))*'Discount Factors'!AI$11)-AI$1108</f>
        <v>0</v>
      </c>
      <c r="AJ1120" s="161">
        <f>(((SUMIF($E$224:$E$427,$O1120,AJ$224:AJ$427)*(1+Benefits_Lower)))*'Discount Factors'!AJ$11)-AJ$1108</f>
        <v>0</v>
      </c>
      <c r="AK1120" s="161">
        <f>(((SUMIF($E$224:$E$427,$O1120,AK$224:AK$427)*(1+Benefits_Lower)))*'Discount Factors'!AK$11)-AK$1108</f>
        <v>0</v>
      </c>
      <c r="AL1120" s="161">
        <f>(((SUMIF($E$224:$E$427,$O1120,AL$224:AL$427)*(1+Benefits_Lower)))*'Discount Factors'!AL$11)-AL$1108</f>
        <v>0</v>
      </c>
      <c r="AM1120" s="161">
        <f>(((SUMIF($E$224:$E$427,$O1120,AM$224:AM$427)*(1+Benefits_Lower)))*'Discount Factors'!AM$11)-AM$1108</f>
        <v>0</v>
      </c>
      <c r="AN1120" s="161">
        <f>(((SUMIF($E$224:$E$427,$O1120,AN$224:AN$427)*(1+Benefits_Lower)))*'Discount Factors'!AN$11)-AN$1108</f>
        <v>0</v>
      </c>
      <c r="AO1120" s="161">
        <f>(((SUMIF($E$224:$E$427,$O1120,AO$224:AO$427)*(1+Benefits_Lower)))*'Discount Factors'!AO$11)-AO$1108</f>
        <v>0</v>
      </c>
      <c r="AP1120" s="161">
        <f>(((SUMIF($E$224:$E$427,$O1120,AP$224:AP$427)*(1+Benefits_Lower)))*'Discount Factors'!AP$11)-AP$1108</f>
        <v>0</v>
      </c>
      <c r="AQ1120" s="161">
        <f>(((SUMIF($E$224:$E$427,$O1120,AQ$224:AQ$427)*(1+Benefits_Lower)))*'Discount Factors'!AQ$11)-AQ$1108</f>
        <v>0</v>
      </c>
      <c r="AR1120" s="161">
        <f>(((SUMIF($E$224:$E$427,$O1120,AR$224:AR$427)*(1+Benefits_Lower)))*'Discount Factors'!AR$11)-AR$1108</f>
        <v>0</v>
      </c>
      <c r="AS1120" s="161">
        <f>(((SUMIF($E$224:$E$427,$O1120,AS$224:AS$427)*(1+Benefits_Lower)))*'Discount Factors'!AS$11)-AS$1108</f>
        <v>0</v>
      </c>
      <c r="AT1120" s="161">
        <f>(((SUMIF($E$224:$E$427,$O1120,AT$224:AT$427)*(1+Benefits_Lower)))*'Discount Factors'!AT$11)-AT$1108</f>
        <v>0</v>
      </c>
      <c r="AU1120" s="161">
        <f>(((SUMIF($E$224:$E$427,$O1120,AU$224:AU$427)*(1+Benefits_Lower)))*'Discount Factors'!AU$11)-AU$1108</f>
        <v>0</v>
      </c>
      <c r="AV1120" s="161">
        <f>(((SUMIF($E$224:$E$427,$O1120,AV$224:AV$427)*(1+Benefits_Lower)))*'Discount Factors'!AV$11)-AV$1108</f>
        <v>0</v>
      </c>
      <c r="AW1120" s="161">
        <f>(((SUMIF($E$224:$E$427,$O1120,AW$224:AW$427)*(1+Benefits_Lower)))*'Discount Factors'!AW$11)-AW$1108</f>
        <v>0</v>
      </c>
      <c r="AX1120" s="161">
        <f>(((SUMIF($E$224:$E$427,$O1120,AX$224:AX$427)*(1+Benefits_Lower)))*'Discount Factors'!AX$11)-AX$1108</f>
        <v>0</v>
      </c>
      <c r="AY1120" s="161">
        <f>(((SUMIF($E$224:$E$427,$O1120,AY$224:AY$427)*(1+Benefits_Lower)))*'Discount Factors'!AY$11)-AY$1108</f>
        <v>0</v>
      </c>
      <c r="AZ1120" s="161">
        <f>(((SUMIF($E$224:$E$427,$O1120,AZ$224:AZ$427)*(1+Benefits_Lower)))*'Discount Factors'!AZ$11)-AZ$1108</f>
        <v>0</v>
      </c>
      <c r="BA1120" s="161">
        <f>(((SUMIF($E$224:$E$427,$O1120,BA$224:BA$427)*(1+Benefits_Lower)))*'Discount Factors'!BA$11)-BA$1108</f>
        <v>0</v>
      </c>
      <c r="BB1120" s="161">
        <f>(((SUMIF($E$224:$E$427,$O1120,BB$224:BB$427)*(1+Benefits_Lower)))*'Discount Factors'!BB$11)-BB$1108</f>
        <v>0</v>
      </c>
      <c r="BC1120" s="161">
        <f>(((SUMIF($E$224:$E$427,$O1120,BC$224:BC$427)*(1+Benefits_Lower)))*'Discount Factors'!BC$11)-BC$1108</f>
        <v>0</v>
      </c>
      <c r="BD1120" s="161">
        <f>(((SUMIF($E$224:$E$427,$O1120,BD$224:BD$427)*(1+Benefits_Lower)))*'Discount Factors'!BD$11)-BD$1108</f>
        <v>0</v>
      </c>
      <c r="BE1120" s="161">
        <f>(((SUMIF($E$224:$E$427,$O1120,BE$224:BE$427)*(1+Benefits_Lower)))*'Discount Factors'!BE$11)-BE$1108</f>
        <v>0</v>
      </c>
      <c r="BF1120" s="161">
        <f>(((SUMIF($E$224:$E$427,$O1120,BF$224:BF$427)*(1+Benefits_Lower)))*'Discount Factors'!BF$11)-BF$1108</f>
        <v>0</v>
      </c>
      <c r="BG1120" s="161">
        <f>(((SUMIF($E$224:$E$427,$O1120,BG$224:BG$427)*(1+Benefits_Lower)))*'Discount Factors'!BG$11)-BG$1108</f>
        <v>0</v>
      </c>
      <c r="BH1120" s="161">
        <f>(((SUMIF($E$224:$E$427,$O1120,BH$224:BH$427)*(1+Benefits_Lower)))*'Discount Factors'!BH$11)-BH$1108</f>
        <v>0</v>
      </c>
      <c r="BI1120" s="161">
        <f>(((SUMIF($E$224:$E$427,$O1120,BI$224:BI$427)*(1+Benefits_Lower)))*'Discount Factors'!BI$11)-BI$1108</f>
        <v>0</v>
      </c>
      <c r="BJ1120" s="161">
        <f>(((SUMIF($E$224:$E$427,$O1120,BJ$224:BJ$427)*(1+Benefits_Lower)))*'Discount Factors'!BJ$11)-BJ$1108</f>
        <v>0</v>
      </c>
      <c r="BK1120" s="161">
        <f>(((SUMIF($E$224:$E$427,$O1120,BK$224:BK$427)*(1+Benefits_Lower)))*'Discount Factors'!BK$11)-BK$1108</f>
        <v>0</v>
      </c>
      <c r="BL1120" s="161">
        <f>(((SUMIF($E$224:$E$427,$O1120,BL$224:BL$427)*(1+Benefits_Lower)))*'Discount Factors'!BL$11)-BL$1108</f>
        <v>0</v>
      </c>
      <c r="BM1120" s="161">
        <f>(((SUMIF($E$224:$E$427,$O1120,BM$224:BM$427)*(1+Benefits_Lower)))*'Discount Factors'!BM$11)-BM$1108</f>
        <v>0</v>
      </c>
      <c r="BN1120" s="161">
        <f>(((SUMIF($E$224:$E$427,$O1120,BN$224:BN$427)*(1+Benefits_Lower)))*'Discount Factors'!BN$11)-BN$1108</f>
        <v>0</v>
      </c>
      <c r="BO1120" s="161">
        <f>(((SUMIF($E$224:$E$427,$O1120,BO$224:BO$427)*(1+Benefits_Lower)))*'Discount Factors'!BO$11)-BO$1108</f>
        <v>0</v>
      </c>
      <c r="BP1120" s="161">
        <f>(((SUMIF($E$224:$E$427,$O1120,BP$224:BP$427)*(1+Benefits_Lower)))*'Discount Factors'!BP$11)-BP$1108</f>
        <v>0</v>
      </c>
      <c r="BQ1120" s="161">
        <f>(((SUMIF($E$224:$E$427,$O1120,BQ$224:BQ$427)*(1+Benefits_Lower)))*'Discount Factors'!BQ$11)-BQ$1108</f>
        <v>0</v>
      </c>
      <c r="BR1120" s="161">
        <f>(((SUMIF($E$224:$E$427,$O1120,BR$224:BR$427)*(1+Benefits_Lower)))*'Discount Factors'!BR$11)-BR$1108</f>
        <v>0</v>
      </c>
      <c r="BS1120" s="161">
        <f>(((SUMIF($E$224:$E$427,$O1120,BS$224:BS$427)*(1+Benefits_Lower)))*'Discount Factors'!BS$11)-BS$1108</f>
        <v>0</v>
      </c>
      <c r="BT1120" s="161">
        <f>(((SUMIF($E$224:$E$427,$O1120,BT$224:BT$427)*(1+Benefits_Lower)))*'Discount Factors'!BT$11)-BT$1108</f>
        <v>0</v>
      </c>
      <c r="BU1120" s="161">
        <f>(((SUMIF($E$224:$E$427,$O1120,BU$224:BU$427)*(1+Benefits_Lower)))*'Discount Factors'!BU$11)-BU$1108</f>
        <v>0</v>
      </c>
      <c r="BV1120" s="161">
        <f>(((SUMIF($E$224:$E$427,$O1120,BV$224:BV$427)*(1+Benefits_Lower)))*'Discount Factors'!BV$11)-BV$1108</f>
        <v>0</v>
      </c>
      <c r="BW1120" s="161">
        <f>(((SUMIF($E$224:$E$427,$O1120,BW$224:BW$427)*(1+Benefits_Lower)))*'Discount Factors'!BW$11)-BW$1108</f>
        <v>0</v>
      </c>
      <c r="BX1120" s="161">
        <f>(((SUMIF($E$224:$E$427,$O1120,BX$224:BX$427)*(1+Benefits_Lower)))*'Discount Factors'!BX$11)-BX$1108</f>
        <v>0</v>
      </c>
      <c r="BY1120" s="161">
        <f>(((SUMIF($E$224:$E$427,$O1120,BY$224:BY$427)*(1+Benefits_Lower)))*'Discount Factors'!BY$11)-BY$1108</f>
        <v>0</v>
      </c>
      <c r="BZ1120" s="161">
        <f>(((SUMIF($E$224:$E$427,$O1120,BZ$224:BZ$427)*(1+Benefits_Lower)))*'Discount Factors'!BZ$11)-BZ$1108</f>
        <v>0</v>
      </c>
      <c r="CA1120" s="161">
        <f>(((SUMIF($E$224:$E$427,$O1120,CA$224:CA$427)*(1+Benefits_Lower)))*'Discount Factors'!CA$11)-CA$1108</f>
        <v>0</v>
      </c>
      <c r="CB1120" s="161">
        <f>(((SUMIF($E$224:$E$427,$O1120,CB$224:CB$427)*(1+Benefits_Lower)))*'Discount Factors'!CB$11)-CB$1108</f>
        <v>0</v>
      </c>
      <c r="CC1120" s="161">
        <f>(((SUMIF($E$224:$E$427,$O1120,CC$224:CC$427)*(1+Benefits_Lower)))*'Discount Factors'!CC$11)-CC$1108</f>
        <v>0</v>
      </c>
      <c r="CD1120" s="161">
        <f>(((SUMIF($E$224:$E$427,$O1120,CD$224:CD$427)*(1+Benefits_Lower)))*'Discount Factors'!CD$11)-CD$1108</f>
        <v>0</v>
      </c>
      <c r="CE1120" s="161">
        <f>(((SUMIF($E$224:$E$427,$O1120,CE$224:CE$427)*(1+Benefits_Lower)))*'Discount Factors'!CE$11)-CE$1108</f>
        <v>0</v>
      </c>
      <c r="CF1120" s="161">
        <f>(((SUMIF($E$224:$E$427,$O1120,CF$224:CF$427)*(1+Benefits_Lower)))*'Discount Factors'!CF$11)-CF$1108</f>
        <v>0</v>
      </c>
      <c r="CG1120" s="161">
        <f>(((SUMIF($E$224:$E$427,$O1120,CG$224:CG$427)*(1+Benefits_Lower)))*'Discount Factors'!CG$11)-CG$1108</f>
        <v>0</v>
      </c>
      <c r="CH1120" s="161">
        <f>(((SUMIF($E$224:$E$427,$O1120,CH$224:CH$427)*(1+Benefits_Lower)))*'Discount Factors'!CH$11)-CH$1108</f>
        <v>0</v>
      </c>
      <c r="CI1120" s="161">
        <f>(((SUMIF($E$224:$E$427,$O1120,CI$224:CI$427)*(1+Benefits_Lower)))*'Discount Factors'!CI$11)-CI$1108</f>
        <v>0</v>
      </c>
      <c r="CJ1120" s="161">
        <f>(((SUMIF($E$224:$E$427,$O1120,CJ$224:CJ$427)*(1+Benefits_Lower)))*'Discount Factors'!CJ$11)-CJ$1108</f>
        <v>0</v>
      </c>
      <c r="CK1120" s="161">
        <f>(((SUMIF($E$224:$E$427,$O1120,CK$224:CK$427)*(1+Benefits_Lower)))*'Discount Factors'!CK$11)-CK$1108</f>
        <v>0</v>
      </c>
      <c r="CL1120" s="161">
        <f>(((SUMIF($E$224:$E$427,$O1120,CL$224:CL$427)*(1+Benefits_Lower)))*'Discount Factors'!CL$11)-CL$1108</f>
        <v>0</v>
      </c>
      <c r="CM1120" s="161">
        <f>(((SUMIF($E$224:$E$427,$O1120,CM$224:CM$427)*(1+Benefits_Lower)))*'Discount Factors'!CM$11)-CM$1108</f>
        <v>0</v>
      </c>
      <c r="CN1120" s="161">
        <f>(((SUMIF($E$224:$E$427,$O1120,CN$224:CN$427)*(1+Benefits_Lower)))*'Discount Factors'!CN$11)-CN$1108</f>
        <v>0</v>
      </c>
      <c r="CO1120" s="161">
        <f>(((SUMIF($E$224:$E$427,$O1120,CO$224:CO$427)*(1+Benefits_Lower)))*'Discount Factors'!CO$11)-CO$1108</f>
        <v>0</v>
      </c>
      <c r="CP1120" s="161">
        <f>(((SUMIF($E$224:$E$427,$O1120,CP$224:CP$427)*(1+Benefits_Lower)))*'Discount Factors'!CP$11)-CP$1108</f>
        <v>0</v>
      </c>
      <c r="CQ1120" s="161">
        <f>(((SUMIF($E$224:$E$427,$O1120,CQ$224:CQ$427)*(1+Benefits_Lower)))*'Discount Factors'!CQ$11)-CQ$1108</f>
        <v>0</v>
      </c>
    </row>
    <row r="1121" spans="15:95" x14ac:dyDescent="0.3">
      <c r="P1121" s="161"/>
      <c r="Q1121" s="161"/>
      <c r="R1121" s="161"/>
      <c r="S1121" s="161"/>
      <c r="T1121" s="161"/>
      <c r="U1121" s="161"/>
      <c r="V1121" s="161"/>
      <c r="W1121" s="161"/>
      <c r="X1121" s="161"/>
      <c r="Y1121" s="161"/>
      <c r="Z1121" s="161"/>
      <c r="AA1121" s="161"/>
      <c r="AB1121" s="161"/>
      <c r="AC1121" s="161"/>
      <c r="AD1121" s="161"/>
      <c r="AE1121" s="161"/>
      <c r="AF1121" s="161"/>
      <c r="AG1121" s="161"/>
      <c r="AH1121" s="161"/>
      <c r="AI1121" s="161"/>
      <c r="AJ1121" s="161"/>
      <c r="AK1121" s="161"/>
      <c r="AL1121" s="161"/>
      <c r="AM1121" s="161"/>
      <c r="AN1121" s="161"/>
      <c r="AO1121" s="161"/>
      <c r="AP1121" s="161"/>
      <c r="AQ1121" s="161"/>
      <c r="AR1121" s="161"/>
      <c r="AS1121" s="161"/>
      <c r="AT1121" s="161"/>
      <c r="AU1121" s="161"/>
      <c r="AV1121" s="161"/>
      <c r="AW1121" s="161"/>
      <c r="AX1121" s="161"/>
      <c r="AY1121" s="161"/>
      <c r="AZ1121" s="161"/>
      <c r="BA1121" s="161"/>
      <c r="BB1121" s="161"/>
      <c r="BC1121" s="161"/>
      <c r="BD1121" s="161"/>
      <c r="BE1121" s="161"/>
      <c r="BF1121" s="161"/>
      <c r="BG1121" s="161"/>
      <c r="BH1121" s="161"/>
      <c r="BI1121" s="161"/>
      <c r="BJ1121" s="161"/>
      <c r="BK1121" s="161"/>
      <c r="BL1121" s="161"/>
      <c r="BM1121" s="161"/>
      <c r="BN1121" s="161"/>
      <c r="BO1121" s="161"/>
      <c r="BP1121" s="161"/>
      <c r="BQ1121" s="161"/>
      <c r="BR1121" s="161"/>
      <c r="BS1121" s="161"/>
      <c r="BT1121" s="161"/>
      <c r="BU1121" s="161"/>
      <c r="BV1121" s="161"/>
      <c r="BW1121" s="161"/>
      <c r="BX1121" s="161"/>
      <c r="BY1121" s="161"/>
      <c r="BZ1121" s="161"/>
      <c r="CA1121" s="161"/>
      <c r="CB1121" s="161"/>
      <c r="CC1121" s="161"/>
      <c r="CD1121" s="161"/>
      <c r="CE1121" s="161"/>
      <c r="CF1121" s="161"/>
      <c r="CG1121" s="161"/>
      <c r="CH1121" s="161"/>
      <c r="CI1121" s="161"/>
      <c r="CJ1121" s="161"/>
      <c r="CK1121" s="161"/>
      <c r="CL1121" s="161"/>
      <c r="CM1121" s="161"/>
      <c r="CN1121" s="161"/>
      <c r="CO1121" s="161"/>
      <c r="CP1121" s="161"/>
      <c r="CQ1121" s="161"/>
    </row>
    <row r="1122" spans="15:95" x14ac:dyDescent="0.3">
      <c r="P1122" s="161"/>
      <c r="Q1122" s="161"/>
      <c r="R1122" s="161"/>
      <c r="S1122" s="161"/>
      <c r="T1122" s="161"/>
      <c r="U1122" s="161"/>
      <c r="V1122" s="161"/>
      <c r="W1122" s="161"/>
      <c r="X1122" s="161"/>
      <c r="Y1122" s="161"/>
      <c r="Z1122" s="161"/>
      <c r="AA1122" s="161"/>
      <c r="AB1122" s="161"/>
      <c r="AC1122" s="161"/>
      <c r="AD1122" s="161"/>
      <c r="AE1122" s="161"/>
      <c r="AF1122" s="161"/>
      <c r="AG1122" s="161"/>
      <c r="AH1122" s="161"/>
      <c r="AI1122" s="161"/>
      <c r="AJ1122" s="161"/>
      <c r="AK1122" s="161"/>
      <c r="AL1122" s="161"/>
      <c r="AM1122" s="161"/>
      <c r="AN1122" s="161"/>
      <c r="AO1122" s="161"/>
      <c r="AP1122" s="161"/>
      <c r="AQ1122" s="161"/>
      <c r="AR1122" s="161"/>
      <c r="AS1122" s="161"/>
      <c r="AT1122" s="161"/>
      <c r="AU1122" s="161"/>
      <c r="AV1122" s="161"/>
      <c r="AW1122" s="161"/>
      <c r="AX1122" s="161"/>
      <c r="AY1122" s="161"/>
      <c r="AZ1122" s="161"/>
      <c r="BA1122" s="161"/>
      <c r="BB1122" s="161"/>
      <c r="BC1122" s="161"/>
      <c r="BD1122" s="161"/>
      <c r="BE1122" s="161"/>
      <c r="BF1122" s="161"/>
      <c r="BG1122" s="161"/>
      <c r="BH1122" s="161"/>
      <c r="BI1122" s="161"/>
      <c r="BJ1122" s="161"/>
      <c r="BK1122" s="161"/>
      <c r="BL1122" s="161"/>
      <c r="BM1122" s="161"/>
      <c r="BN1122" s="161"/>
      <c r="BO1122" s="161"/>
      <c r="BP1122" s="161"/>
      <c r="BQ1122" s="161"/>
      <c r="BR1122" s="161"/>
      <c r="BS1122" s="161"/>
      <c r="BT1122" s="161"/>
      <c r="BU1122" s="161"/>
      <c r="BV1122" s="161"/>
      <c r="BW1122" s="161"/>
      <c r="BX1122" s="161"/>
      <c r="BY1122" s="161"/>
      <c r="BZ1122" s="161"/>
      <c r="CA1122" s="161"/>
      <c r="CB1122" s="161"/>
      <c r="CC1122" s="161"/>
      <c r="CD1122" s="161"/>
      <c r="CE1122" s="161"/>
      <c r="CF1122" s="161"/>
      <c r="CG1122" s="161"/>
      <c r="CH1122" s="161"/>
      <c r="CI1122" s="161"/>
      <c r="CJ1122" s="161"/>
      <c r="CK1122" s="161"/>
      <c r="CL1122" s="161"/>
      <c r="CM1122" s="161"/>
      <c r="CN1122" s="161"/>
      <c r="CO1122" s="161"/>
      <c r="CP1122" s="161"/>
      <c r="CQ1122" s="161"/>
    </row>
    <row r="1123" spans="15:95" x14ac:dyDescent="0.3">
      <c r="P1123" s="161"/>
      <c r="Q1123" s="161"/>
      <c r="R1123" s="161"/>
      <c r="S1123" s="161"/>
      <c r="T1123" s="161"/>
      <c r="U1123" s="161"/>
      <c r="V1123" s="161"/>
      <c r="W1123" s="161"/>
      <c r="X1123" s="161"/>
      <c r="Y1123" s="161"/>
      <c r="Z1123" s="161"/>
      <c r="AA1123" s="161"/>
      <c r="AB1123" s="161"/>
      <c r="AC1123" s="161"/>
      <c r="AD1123" s="161"/>
      <c r="AE1123" s="161"/>
      <c r="AF1123" s="161"/>
      <c r="AG1123" s="161"/>
      <c r="AH1123" s="161"/>
      <c r="AI1123" s="161"/>
      <c r="AJ1123" s="161"/>
      <c r="AK1123" s="161"/>
      <c r="AL1123" s="161"/>
      <c r="AM1123" s="161"/>
      <c r="AN1123" s="161"/>
      <c r="AO1123" s="161"/>
      <c r="AP1123" s="161"/>
      <c r="AQ1123" s="161"/>
      <c r="AR1123" s="161"/>
      <c r="AS1123" s="161"/>
      <c r="AT1123" s="161"/>
      <c r="AU1123" s="161"/>
      <c r="AV1123" s="161"/>
      <c r="AW1123" s="161"/>
      <c r="AX1123" s="161"/>
      <c r="AY1123" s="161"/>
      <c r="AZ1123" s="161"/>
      <c r="BA1123" s="161"/>
      <c r="BB1123" s="161"/>
      <c r="BC1123" s="161"/>
      <c r="BD1123" s="161"/>
      <c r="BE1123" s="161"/>
      <c r="BF1123" s="161"/>
      <c r="BG1123" s="161"/>
      <c r="BH1123" s="161"/>
      <c r="BI1123" s="161"/>
      <c r="BJ1123" s="161"/>
      <c r="BK1123" s="161"/>
      <c r="BL1123" s="161"/>
      <c r="BM1123" s="161"/>
      <c r="BN1123" s="161"/>
      <c r="BO1123" s="161"/>
      <c r="BP1123" s="161"/>
      <c r="BQ1123" s="161"/>
      <c r="BR1123" s="161"/>
      <c r="BS1123" s="161"/>
      <c r="BT1123" s="161"/>
      <c r="BU1123" s="161"/>
      <c r="BV1123" s="161"/>
      <c r="BW1123" s="161"/>
      <c r="BX1123" s="161"/>
      <c r="BY1123" s="161"/>
      <c r="BZ1123" s="161"/>
      <c r="CA1123" s="161"/>
      <c r="CB1123" s="161"/>
      <c r="CC1123" s="161"/>
      <c r="CD1123" s="161"/>
      <c r="CE1123" s="161"/>
      <c r="CF1123" s="161"/>
      <c r="CG1123" s="161"/>
      <c r="CH1123" s="161"/>
      <c r="CI1123" s="161"/>
      <c r="CJ1123" s="161"/>
      <c r="CK1123" s="161"/>
      <c r="CL1123" s="161"/>
      <c r="CM1123" s="161"/>
      <c r="CN1123" s="161"/>
      <c r="CO1123" s="161"/>
      <c r="CP1123" s="161"/>
      <c r="CQ1123" s="161"/>
    </row>
    <row r="1124" spans="15:95" x14ac:dyDescent="0.3">
      <c r="O1124" s="2" t="str">
        <f>Lists!$B$8</f>
        <v>Option 4</v>
      </c>
      <c r="P1124" s="161">
        <f>(((SUMIF($E$224:$E$427,$O1124,P$224:P$427)*(1+Benefits_Lower)))*'Discount Factors'!P$11)-P$1108</f>
        <v>0</v>
      </c>
      <c r="Q1124" s="161">
        <f>(((SUMIF($E$224:$E$427,$O1124,Q$224:Q$427)*(1+Benefits_Lower)))*'Discount Factors'!Q$11)-Q$1108</f>
        <v>0</v>
      </c>
      <c r="R1124" s="161">
        <f>(((SUMIF($E$224:$E$427,$O1124,R$224:R$427)*(1+Benefits_Lower)))*'Discount Factors'!R$11)-R$1108</f>
        <v>0</v>
      </c>
      <c r="S1124" s="161">
        <f>(((SUMIF($E$224:$E$427,$O1124,S$224:S$427)*(1+Benefits_Lower)))*'Discount Factors'!S$11)-S$1108</f>
        <v>0</v>
      </c>
      <c r="T1124" s="161">
        <f>(((SUMIF($E$224:$E$427,$O1124,T$224:T$427)*(1+Benefits_Lower)))*'Discount Factors'!T$11)-T$1108</f>
        <v>0</v>
      </c>
      <c r="U1124" s="161">
        <f>(((SUMIF($E$224:$E$427,$O1124,U$224:U$427)*(1+Benefits_Lower)))*'Discount Factors'!U$11)-U$1108</f>
        <v>0</v>
      </c>
      <c r="V1124" s="161">
        <f>(((SUMIF($E$224:$E$427,$O1124,V$224:V$427)*(1+Benefits_Lower)))*'Discount Factors'!V$11)-V$1108</f>
        <v>0</v>
      </c>
      <c r="W1124" s="161">
        <f>(((SUMIF($E$224:$E$427,$O1124,W$224:W$427)*(1+Benefits_Lower)))*'Discount Factors'!W$11)-W$1108</f>
        <v>0</v>
      </c>
      <c r="X1124" s="161">
        <f>(((SUMIF($E$224:$E$427,$O1124,X$224:X$427)*(1+Benefits_Lower)))*'Discount Factors'!X$11)-X$1108</f>
        <v>0</v>
      </c>
      <c r="Y1124" s="161">
        <f>(((SUMIF($E$224:$E$427,$O1124,Y$224:Y$427)*(1+Benefits_Lower)))*'Discount Factors'!Y$11)-Y$1108</f>
        <v>0</v>
      </c>
      <c r="Z1124" s="161">
        <f>(((SUMIF($E$224:$E$427,$O1124,Z$224:Z$427)*(1+Benefits_Lower)))*'Discount Factors'!Z$11)-Z$1108</f>
        <v>0</v>
      </c>
      <c r="AA1124" s="161">
        <f>(((SUMIF($E$224:$E$427,$O1124,AA$224:AA$427)*(1+Benefits_Lower)))*'Discount Factors'!AA$11)-AA$1108</f>
        <v>0</v>
      </c>
      <c r="AB1124" s="161">
        <f>(((SUMIF($E$224:$E$427,$O1124,AB$224:AB$427)*(1+Benefits_Lower)))*'Discount Factors'!AB$11)-AB$1108</f>
        <v>0</v>
      </c>
      <c r="AC1124" s="161">
        <f>(((SUMIF($E$224:$E$427,$O1124,AC$224:AC$427)*(1+Benefits_Lower)))*'Discount Factors'!AC$11)-AC$1108</f>
        <v>0</v>
      </c>
      <c r="AD1124" s="161">
        <f>(((SUMIF($E$224:$E$427,$O1124,AD$224:AD$427)*(1+Benefits_Lower)))*'Discount Factors'!AD$11)-AD$1108</f>
        <v>0</v>
      </c>
      <c r="AE1124" s="161">
        <f>(((SUMIF($E$224:$E$427,$O1124,AE$224:AE$427)*(1+Benefits_Lower)))*'Discount Factors'!AE$11)-AE$1108</f>
        <v>0</v>
      </c>
      <c r="AF1124" s="161">
        <f>(((SUMIF($E$224:$E$427,$O1124,AF$224:AF$427)*(1+Benefits_Lower)))*'Discount Factors'!AF$11)-AF$1108</f>
        <v>0</v>
      </c>
      <c r="AG1124" s="161">
        <f>(((SUMIF($E$224:$E$427,$O1124,AG$224:AG$427)*(1+Benefits_Lower)))*'Discount Factors'!AG$11)-AG$1108</f>
        <v>0</v>
      </c>
      <c r="AH1124" s="161">
        <f>(((SUMIF($E$224:$E$427,$O1124,AH$224:AH$427)*(1+Benefits_Lower)))*'Discount Factors'!AH$11)-AH$1108</f>
        <v>0</v>
      </c>
      <c r="AI1124" s="161">
        <f>(((SUMIF($E$224:$E$427,$O1124,AI$224:AI$427)*(1+Benefits_Lower)))*'Discount Factors'!AI$11)-AI$1108</f>
        <v>0</v>
      </c>
      <c r="AJ1124" s="161">
        <f>(((SUMIF($E$224:$E$427,$O1124,AJ$224:AJ$427)*(1+Benefits_Lower)))*'Discount Factors'!AJ$11)-AJ$1108</f>
        <v>0</v>
      </c>
      <c r="AK1124" s="161">
        <f>(((SUMIF($E$224:$E$427,$O1124,AK$224:AK$427)*(1+Benefits_Lower)))*'Discount Factors'!AK$11)-AK$1108</f>
        <v>0</v>
      </c>
      <c r="AL1124" s="161">
        <f>(((SUMIF($E$224:$E$427,$O1124,AL$224:AL$427)*(1+Benefits_Lower)))*'Discount Factors'!AL$11)-AL$1108</f>
        <v>0</v>
      </c>
      <c r="AM1124" s="161">
        <f>(((SUMIF($E$224:$E$427,$O1124,AM$224:AM$427)*(1+Benefits_Lower)))*'Discount Factors'!AM$11)-AM$1108</f>
        <v>0</v>
      </c>
      <c r="AN1124" s="161">
        <f>(((SUMIF($E$224:$E$427,$O1124,AN$224:AN$427)*(1+Benefits_Lower)))*'Discount Factors'!AN$11)-AN$1108</f>
        <v>0</v>
      </c>
      <c r="AO1124" s="161">
        <f>(((SUMIF($E$224:$E$427,$O1124,AO$224:AO$427)*(1+Benefits_Lower)))*'Discount Factors'!AO$11)-AO$1108</f>
        <v>0</v>
      </c>
      <c r="AP1124" s="161">
        <f>(((SUMIF($E$224:$E$427,$O1124,AP$224:AP$427)*(1+Benefits_Lower)))*'Discount Factors'!AP$11)-AP$1108</f>
        <v>0</v>
      </c>
      <c r="AQ1124" s="161">
        <f>(((SUMIF($E$224:$E$427,$O1124,AQ$224:AQ$427)*(1+Benefits_Lower)))*'Discount Factors'!AQ$11)-AQ$1108</f>
        <v>0</v>
      </c>
      <c r="AR1124" s="161">
        <f>(((SUMIF($E$224:$E$427,$O1124,AR$224:AR$427)*(1+Benefits_Lower)))*'Discount Factors'!AR$11)-AR$1108</f>
        <v>0</v>
      </c>
      <c r="AS1124" s="161">
        <f>(((SUMIF($E$224:$E$427,$O1124,AS$224:AS$427)*(1+Benefits_Lower)))*'Discount Factors'!AS$11)-AS$1108</f>
        <v>0</v>
      </c>
      <c r="AT1124" s="161">
        <f>(((SUMIF($E$224:$E$427,$O1124,AT$224:AT$427)*(1+Benefits_Lower)))*'Discount Factors'!AT$11)-AT$1108</f>
        <v>0</v>
      </c>
      <c r="AU1124" s="161">
        <f>(((SUMIF($E$224:$E$427,$O1124,AU$224:AU$427)*(1+Benefits_Lower)))*'Discount Factors'!AU$11)-AU$1108</f>
        <v>0</v>
      </c>
      <c r="AV1124" s="161">
        <f>(((SUMIF($E$224:$E$427,$O1124,AV$224:AV$427)*(1+Benefits_Lower)))*'Discount Factors'!AV$11)-AV$1108</f>
        <v>0</v>
      </c>
      <c r="AW1124" s="161">
        <f>(((SUMIF($E$224:$E$427,$O1124,AW$224:AW$427)*(1+Benefits_Lower)))*'Discount Factors'!AW$11)-AW$1108</f>
        <v>0</v>
      </c>
      <c r="AX1124" s="161">
        <f>(((SUMIF($E$224:$E$427,$O1124,AX$224:AX$427)*(1+Benefits_Lower)))*'Discount Factors'!AX$11)-AX$1108</f>
        <v>0</v>
      </c>
      <c r="AY1124" s="161">
        <f>(((SUMIF($E$224:$E$427,$O1124,AY$224:AY$427)*(1+Benefits_Lower)))*'Discount Factors'!AY$11)-AY$1108</f>
        <v>0</v>
      </c>
      <c r="AZ1124" s="161">
        <f>(((SUMIF($E$224:$E$427,$O1124,AZ$224:AZ$427)*(1+Benefits_Lower)))*'Discount Factors'!AZ$11)-AZ$1108</f>
        <v>0</v>
      </c>
      <c r="BA1124" s="161">
        <f>(((SUMIF($E$224:$E$427,$O1124,BA$224:BA$427)*(1+Benefits_Lower)))*'Discount Factors'!BA$11)-BA$1108</f>
        <v>0</v>
      </c>
      <c r="BB1124" s="161">
        <f>(((SUMIF($E$224:$E$427,$O1124,BB$224:BB$427)*(1+Benefits_Lower)))*'Discount Factors'!BB$11)-BB$1108</f>
        <v>0</v>
      </c>
      <c r="BC1124" s="161">
        <f>(((SUMIF($E$224:$E$427,$O1124,BC$224:BC$427)*(1+Benefits_Lower)))*'Discount Factors'!BC$11)-BC$1108</f>
        <v>0</v>
      </c>
      <c r="BD1124" s="161">
        <f>(((SUMIF($E$224:$E$427,$O1124,BD$224:BD$427)*(1+Benefits_Lower)))*'Discount Factors'!BD$11)-BD$1108</f>
        <v>0</v>
      </c>
      <c r="BE1124" s="161">
        <f>(((SUMIF($E$224:$E$427,$O1124,BE$224:BE$427)*(1+Benefits_Lower)))*'Discount Factors'!BE$11)-BE$1108</f>
        <v>0</v>
      </c>
      <c r="BF1124" s="161">
        <f>(((SUMIF($E$224:$E$427,$O1124,BF$224:BF$427)*(1+Benefits_Lower)))*'Discount Factors'!BF$11)-BF$1108</f>
        <v>0</v>
      </c>
      <c r="BG1124" s="161">
        <f>(((SUMIF($E$224:$E$427,$O1124,BG$224:BG$427)*(1+Benefits_Lower)))*'Discount Factors'!BG$11)-BG$1108</f>
        <v>0</v>
      </c>
      <c r="BH1124" s="161">
        <f>(((SUMIF($E$224:$E$427,$O1124,BH$224:BH$427)*(1+Benefits_Lower)))*'Discount Factors'!BH$11)-BH$1108</f>
        <v>0</v>
      </c>
      <c r="BI1124" s="161">
        <f>(((SUMIF($E$224:$E$427,$O1124,BI$224:BI$427)*(1+Benefits_Lower)))*'Discount Factors'!BI$11)-BI$1108</f>
        <v>0</v>
      </c>
      <c r="BJ1124" s="161">
        <f>(((SUMIF($E$224:$E$427,$O1124,BJ$224:BJ$427)*(1+Benefits_Lower)))*'Discount Factors'!BJ$11)-BJ$1108</f>
        <v>0</v>
      </c>
      <c r="BK1124" s="161">
        <f>(((SUMIF($E$224:$E$427,$O1124,BK$224:BK$427)*(1+Benefits_Lower)))*'Discount Factors'!BK$11)-BK$1108</f>
        <v>0</v>
      </c>
      <c r="BL1124" s="161">
        <f>(((SUMIF($E$224:$E$427,$O1124,BL$224:BL$427)*(1+Benefits_Lower)))*'Discount Factors'!BL$11)-BL$1108</f>
        <v>0</v>
      </c>
      <c r="BM1124" s="161">
        <f>(((SUMIF($E$224:$E$427,$O1124,BM$224:BM$427)*(1+Benefits_Lower)))*'Discount Factors'!BM$11)-BM$1108</f>
        <v>0</v>
      </c>
      <c r="BN1124" s="161">
        <f>(((SUMIF($E$224:$E$427,$O1124,BN$224:BN$427)*(1+Benefits_Lower)))*'Discount Factors'!BN$11)-BN$1108</f>
        <v>0</v>
      </c>
      <c r="BO1124" s="161">
        <f>(((SUMIF($E$224:$E$427,$O1124,BO$224:BO$427)*(1+Benefits_Lower)))*'Discount Factors'!BO$11)-BO$1108</f>
        <v>0</v>
      </c>
      <c r="BP1124" s="161">
        <f>(((SUMIF($E$224:$E$427,$O1124,BP$224:BP$427)*(1+Benefits_Lower)))*'Discount Factors'!BP$11)-BP$1108</f>
        <v>0</v>
      </c>
      <c r="BQ1124" s="161">
        <f>(((SUMIF($E$224:$E$427,$O1124,BQ$224:BQ$427)*(1+Benefits_Lower)))*'Discount Factors'!BQ$11)-BQ$1108</f>
        <v>0</v>
      </c>
      <c r="BR1124" s="161">
        <f>(((SUMIF($E$224:$E$427,$O1124,BR$224:BR$427)*(1+Benefits_Lower)))*'Discount Factors'!BR$11)-BR$1108</f>
        <v>0</v>
      </c>
      <c r="BS1124" s="161">
        <f>(((SUMIF($E$224:$E$427,$O1124,BS$224:BS$427)*(1+Benefits_Lower)))*'Discount Factors'!BS$11)-BS$1108</f>
        <v>0</v>
      </c>
      <c r="BT1124" s="161">
        <f>(((SUMIF($E$224:$E$427,$O1124,BT$224:BT$427)*(1+Benefits_Lower)))*'Discount Factors'!BT$11)-BT$1108</f>
        <v>0</v>
      </c>
      <c r="BU1124" s="161">
        <f>(((SUMIF($E$224:$E$427,$O1124,BU$224:BU$427)*(1+Benefits_Lower)))*'Discount Factors'!BU$11)-BU$1108</f>
        <v>0</v>
      </c>
      <c r="BV1124" s="161">
        <f>(((SUMIF($E$224:$E$427,$O1124,BV$224:BV$427)*(1+Benefits_Lower)))*'Discount Factors'!BV$11)-BV$1108</f>
        <v>0</v>
      </c>
      <c r="BW1124" s="161">
        <f>(((SUMIF($E$224:$E$427,$O1124,BW$224:BW$427)*(1+Benefits_Lower)))*'Discount Factors'!BW$11)-BW$1108</f>
        <v>0</v>
      </c>
      <c r="BX1124" s="161">
        <f>(((SUMIF($E$224:$E$427,$O1124,BX$224:BX$427)*(1+Benefits_Lower)))*'Discount Factors'!BX$11)-BX$1108</f>
        <v>0</v>
      </c>
      <c r="BY1124" s="161">
        <f>(((SUMIF($E$224:$E$427,$O1124,BY$224:BY$427)*(1+Benefits_Lower)))*'Discount Factors'!BY$11)-BY$1108</f>
        <v>0</v>
      </c>
      <c r="BZ1124" s="161">
        <f>(((SUMIF($E$224:$E$427,$O1124,BZ$224:BZ$427)*(1+Benefits_Lower)))*'Discount Factors'!BZ$11)-BZ$1108</f>
        <v>0</v>
      </c>
      <c r="CA1124" s="161">
        <f>(((SUMIF($E$224:$E$427,$O1124,CA$224:CA$427)*(1+Benefits_Lower)))*'Discount Factors'!CA$11)-CA$1108</f>
        <v>0</v>
      </c>
      <c r="CB1124" s="161">
        <f>(((SUMIF($E$224:$E$427,$O1124,CB$224:CB$427)*(1+Benefits_Lower)))*'Discount Factors'!CB$11)-CB$1108</f>
        <v>0</v>
      </c>
      <c r="CC1124" s="161">
        <f>(((SUMIF($E$224:$E$427,$O1124,CC$224:CC$427)*(1+Benefits_Lower)))*'Discount Factors'!CC$11)-CC$1108</f>
        <v>0</v>
      </c>
      <c r="CD1124" s="161">
        <f>(((SUMIF($E$224:$E$427,$O1124,CD$224:CD$427)*(1+Benefits_Lower)))*'Discount Factors'!CD$11)-CD$1108</f>
        <v>0</v>
      </c>
      <c r="CE1124" s="161">
        <f>(((SUMIF($E$224:$E$427,$O1124,CE$224:CE$427)*(1+Benefits_Lower)))*'Discount Factors'!CE$11)-CE$1108</f>
        <v>0</v>
      </c>
      <c r="CF1124" s="161">
        <f>(((SUMIF($E$224:$E$427,$O1124,CF$224:CF$427)*(1+Benefits_Lower)))*'Discount Factors'!CF$11)-CF$1108</f>
        <v>0</v>
      </c>
      <c r="CG1124" s="161">
        <f>(((SUMIF($E$224:$E$427,$O1124,CG$224:CG$427)*(1+Benefits_Lower)))*'Discount Factors'!CG$11)-CG$1108</f>
        <v>0</v>
      </c>
      <c r="CH1124" s="161">
        <f>(((SUMIF($E$224:$E$427,$O1124,CH$224:CH$427)*(1+Benefits_Lower)))*'Discount Factors'!CH$11)-CH$1108</f>
        <v>0</v>
      </c>
      <c r="CI1124" s="161">
        <f>(((SUMIF($E$224:$E$427,$O1124,CI$224:CI$427)*(1+Benefits_Lower)))*'Discount Factors'!CI$11)-CI$1108</f>
        <v>0</v>
      </c>
      <c r="CJ1124" s="161">
        <f>(((SUMIF($E$224:$E$427,$O1124,CJ$224:CJ$427)*(1+Benefits_Lower)))*'Discount Factors'!CJ$11)-CJ$1108</f>
        <v>0</v>
      </c>
      <c r="CK1124" s="161">
        <f>(((SUMIF($E$224:$E$427,$O1124,CK$224:CK$427)*(1+Benefits_Lower)))*'Discount Factors'!CK$11)-CK$1108</f>
        <v>0</v>
      </c>
      <c r="CL1124" s="161">
        <f>(((SUMIF($E$224:$E$427,$O1124,CL$224:CL$427)*(1+Benefits_Lower)))*'Discount Factors'!CL$11)-CL$1108</f>
        <v>0</v>
      </c>
      <c r="CM1124" s="161">
        <f>(((SUMIF($E$224:$E$427,$O1124,CM$224:CM$427)*(1+Benefits_Lower)))*'Discount Factors'!CM$11)-CM$1108</f>
        <v>0</v>
      </c>
      <c r="CN1124" s="161">
        <f>(((SUMIF($E$224:$E$427,$O1124,CN$224:CN$427)*(1+Benefits_Lower)))*'Discount Factors'!CN$11)-CN$1108</f>
        <v>0</v>
      </c>
      <c r="CO1124" s="161">
        <f>(((SUMIF($E$224:$E$427,$O1124,CO$224:CO$427)*(1+Benefits_Lower)))*'Discount Factors'!CO$11)-CO$1108</f>
        <v>0</v>
      </c>
      <c r="CP1124" s="161">
        <f>(((SUMIF($E$224:$E$427,$O1124,CP$224:CP$427)*(1+Benefits_Lower)))*'Discount Factors'!CP$11)-CP$1108</f>
        <v>0</v>
      </c>
      <c r="CQ1124" s="161">
        <f>(((SUMIF($E$224:$E$427,$O1124,CQ$224:CQ$427)*(1+Benefits_Lower)))*'Discount Factors'!CQ$11)-CQ$1108</f>
        <v>0</v>
      </c>
    </row>
    <row r="1125" spans="15:95" x14ac:dyDescent="0.3">
      <c r="P1125" s="161"/>
      <c r="Q1125" s="161"/>
      <c r="R1125" s="161"/>
      <c r="S1125" s="161"/>
      <c r="T1125" s="161"/>
      <c r="U1125" s="161"/>
      <c r="V1125" s="161"/>
      <c r="W1125" s="161"/>
      <c r="X1125" s="161"/>
      <c r="Y1125" s="161"/>
      <c r="Z1125" s="161"/>
      <c r="AA1125" s="161"/>
      <c r="AB1125" s="161"/>
      <c r="AC1125" s="161"/>
      <c r="AD1125" s="161"/>
      <c r="AE1125" s="161"/>
      <c r="AF1125" s="161"/>
      <c r="AG1125" s="161"/>
      <c r="AH1125" s="161"/>
      <c r="AI1125" s="161"/>
      <c r="AJ1125" s="161"/>
      <c r="AK1125" s="161"/>
      <c r="AL1125" s="161"/>
      <c r="AM1125" s="161"/>
      <c r="AN1125" s="161"/>
      <c r="AO1125" s="161"/>
      <c r="AP1125" s="161"/>
      <c r="AQ1125" s="161"/>
      <c r="AR1125" s="161"/>
      <c r="AS1125" s="161"/>
      <c r="AT1125" s="161"/>
      <c r="AU1125" s="161"/>
      <c r="AV1125" s="161"/>
      <c r="AW1125" s="161"/>
      <c r="AX1125" s="161"/>
      <c r="AY1125" s="161"/>
      <c r="AZ1125" s="161"/>
      <c r="BA1125" s="161"/>
      <c r="BB1125" s="161"/>
      <c r="BC1125" s="161"/>
      <c r="BD1125" s="161"/>
      <c r="BE1125" s="161"/>
      <c r="BF1125" s="161"/>
      <c r="BG1125" s="161"/>
      <c r="BH1125" s="161"/>
      <c r="BI1125" s="161"/>
      <c r="BJ1125" s="161"/>
      <c r="BK1125" s="161"/>
      <c r="BL1125" s="161"/>
      <c r="BM1125" s="161"/>
      <c r="BN1125" s="161"/>
      <c r="BO1125" s="161"/>
      <c r="BP1125" s="161"/>
      <c r="BQ1125" s="161"/>
      <c r="BR1125" s="161"/>
      <c r="BS1125" s="161"/>
      <c r="BT1125" s="161"/>
      <c r="BU1125" s="161"/>
      <c r="BV1125" s="161"/>
      <c r="BW1125" s="161"/>
      <c r="BX1125" s="161"/>
      <c r="BY1125" s="161"/>
      <c r="BZ1125" s="161"/>
      <c r="CA1125" s="161"/>
      <c r="CB1125" s="161"/>
      <c r="CC1125" s="161"/>
      <c r="CD1125" s="161"/>
      <c r="CE1125" s="161"/>
      <c r="CF1125" s="161"/>
      <c r="CG1125" s="161"/>
      <c r="CH1125" s="161"/>
      <c r="CI1125" s="161"/>
      <c r="CJ1125" s="161"/>
      <c r="CK1125" s="161"/>
      <c r="CL1125" s="161"/>
      <c r="CM1125" s="161"/>
      <c r="CN1125" s="161"/>
      <c r="CO1125" s="161"/>
      <c r="CP1125" s="161"/>
      <c r="CQ1125" s="161"/>
    </row>
    <row r="1126" spans="15:95" x14ac:dyDescent="0.3">
      <c r="P1126" s="161"/>
      <c r="Q1126" s="161"/>
      <c r="R1126" s="161"/>
      <c r="S1126" s="161"/>
      <c r="T1126" s="161"/>
      <c r="U1126" s="161"/>
      <c r="V1126" s="161"/>
      <c r="W1126" s="161"/>
      <c r="X1126" s="161"/>
      <c r="Y1126" s="161"/>
      <c r="Z1126" s="161"/>
      <c r="AA1126" s="161"/>
      <c r="AB1126" s="161"/>
      <c r="AC1126" s="161"/>
      <c r="AD1126" s="161"/>
      <c r="AE1126" s="161"/>
      <c r="AF1126" s="161"/>
      <c r="AG1126" s="161"/>
      <c r="AH1126" s="161"/>
      <c r="AI1126" s="161"/>
      <c r="AJ1126" s="161"/>
      <c r="AK1126" s="161"/>
      <c r="AL1126" s="161"/>
      <c r="AM1126" s="161"/>
      <c r="AN1126" s="161"/>
      <c r="AO1126" s="161"/>
      <c r="AP1126" s="161"/>
      <c r="AQ1126" s="161"/>
      <c r="AR1126" s="161"/>
      <c r="AS1126" s="161"/>
      <c r="AT1126" s="161"/>
      <c r="AU1126" s="161"/>
      <c r="AV1126" s="161"/>
      <c r="AW1126" s="161"/>
      <c r="AX1126" s="161"/>
      <c r="AY1126" s="161"/>
      <c r="AZ1126" s="161"/>
      <c r="BA1126" s="161"/>
      <c r="BB1126" s="161"/>
      <c r="BC1126" s="161"/>
      <c r="BD1126" s="161"/>
      <c r="BE1126" s="161"/>
      <c r="BF1126" s="161"/>
      <c r="BG1126" s="161"/>
      <c r="BH1126" s="161"/>
      <c r="BI1126" s="161"/>
      <c r="BJ1126" s="161"/>
      <c r="BK1126" s="161"/>
      <c r="BL1126" s="161"/>
      <c r="BM1126" s="161"/>
      <c r="BN1126" s="161"/>
      <c r="BO1126" s="161"/>
      <c r="BP1126" s="161"/>
      <c r="BQ1126" s="161"/>
      <c r="BR1126" s="161"/>
      <c r="BS1126" s="161"/>
      <c r="BT1126" s="161"/>
      <c r="BU1126" s="161"/>
      <c r="BV1126" s="161"/>
      <c r="BW1126" s="161"/>
      <c r="BX1126" s="161"/>
      <c r="BY1126" s="161"/>
      <c r="BZ1126" s="161"/>
      <c r="CA1126" s="161"/>
      <c r="CB1126" s="161"/>
      <c r="CC1126" s="161"/>
      <c r="CD1126" s="161"/>
      <c r="CE1126" s="161"/>
      <c r="CF1126" s="161"/>
      <c r="CG1126" s="161"/>
      <c r="CH1126" s="161"/>
      <c r="CI1126" s="161"/>
      <c r="CJ1126" s="161"/>
      <c r="CK1126" s="161"/>
      <c r="CL1126" s="161"/>
      <c r="CM1126" s="161"/>
      <c r="CN1126" s="161"/>
      <c r="CO1126" s="161"/>
      <c r="CP1126" s="161"/>
      <c r="CQ1126" s="161"/>
    </row>
    <row r="1127" spans="15:95" x14ac:dyDescent="0.3">
      <c r="P1127" s="161"/>
      <c r="Q1127" s="161"/>
      <c r="R1127" s="161"/>
      <c r="S1127" s="161"/>
      <c r="T1127" s="161"/>
      <c r="U1127" s="161"/>
      <c r="V1127" s="161"/>
      <c r="W1127" s="161"/>
      <c r="X1127" s="161"/>
      <c r="Y1127" s="161"/>
      <c r="Z1127" s="161"/>
      <c r="AA1127" s="161"/>
      <c r="AB1127" s="161"/>
      <c r="AC1127" s="161"/>
      <c r="AD1127" s="161"/>
      <c r="AE1127" s="161"/>
      <c r="AF1127" s="161"/>
      <c r="AG1127" s="161"/>
      <c r="AH1127" s="161"/>
      <c r="AI1127" s="161"/>
      <c r="AJ1127" s="161"/>
      <c r="AK1127" s="161"/>
      <c r="AL1127" s="161"/>
      <c r="AM1127" s="161"/>
      <c r="AN1127" s="161"/>
      <c r="AO1127" s="161"/>
      <c r="AP1127" s="161"/>
      <c r="AQ1127" s="161"/>
      <c r="AR1127" s="161"/>
      <c r="AS1127" s="161"/>
      <c r="AT1127" s="161"/>
      <c r="AU1127" s="161"/>
      <c r="AV1127" s="161"/>
      <c r="AW1127" s="161"/>
      <c r="AX1127" s="161"/>
      <c r="AY1127" s="161"/>
      <c r="AZ1127" s="161"/>
      <c r="BA1127" s="161"/>
      <c r="BB1127" s="161"/>
      <c r="BC1127" s="161"/>
      <c r="BD1127" s="161"/>
      <c r="BE1127" s="161"/>
      <c r="BF1127" s="161"/>
      <c r="BG1127" s="161"/>
      <c r="BH1127" s="161"/>
      <c r="BI1127" s="161"/>
      <c r="BJ1127" s="161"/>
      <c r="BK1127" s="161"/>
      <c r="BL1127" s="161"/>
      <c r="BM1127" s="161"/>
      <c r="BN1127" s="161"/>
      <c r="BO1127" s="161"/>
      <c r="BP1127" s="161"/>
      <c r="BQ1127" s="161"/>
      <c r="BR1127" s="161"/>
      <c r="BS1127" s="161"/>
      <c r="BT1127" s="161"/>
      <c r="BU1127" s="161"/>
      <c r="BV1127" s="161"/>
      <c r="BW1127" s="161"/>
      <c r="BX1127" s="161"/>
      <c r="BY1127" s="161"/>
      <c r="BZ1127" s="161"/>
      <c r="CA1127" s="161"/>
      <c r="CB1127" s="161"/>
      <c r="CC1127" s="161"/>
      <c r="CD1127" s="161"/>
      <c r="CE1127" s="161"/>
      <c r="CF1127" s="161"/>
      <c r="CG1127" s="161"/>
      <c r="CH1127" s="161"/>
      <c r="CI1127" s="161"/>
      <c r="CJ1127" s="161"/>
      <c r="CK1127" s="161"/>
      <c r="CL1127" s="161"/>
      <c r="CM1127" s="161"/>
      <c r="CN1127" s="161"/>
      <c r="CO1127" s="161"/>
      <c r="CP1127" s="161"/>
      <c r="CQ1127" s="161"/>
    </row>
    <row r="1128" spans="15:95" x14ac:dyDescent="0.3">
      <c r="O1128" s="2" t="str">
        <f>Lists!$B$9</f>
        <v>Option 5</v>
      </c>
      <c r="P1128" s="161">
        <f>(((SUMIF($E$224:$E$427,$O1128,P$224:P$427)*(1+Benefits_Lower)))*'Discount Factors'!P$11)-P$1108</f>
        <v>0</v>
      </c>
      <c r="Q1128" s="161">
        <f>(((SUMIF($E$224:$E$427,$O1128,Q$224:Q$427)*(1+Benefits_Lower)))*'Discount Factors'!Q$11)-Q$1108</f>
        <v>0</v>
      </c>
      <c r="R1128" s="161">
        <f>(((SUMIF($E$224:$E$427,$O1128,R$224:R$427)*(1+Benefits_Lower)))*'Discount Factors'!R$11)-R$1108</f>
        <v>0</v>
      </c>
      <c r="S1128" s="161">
        <f>(((SUMIF($E$224:$E$427,$O1128,S$224:S$427)*(1+Benefits_Lower)))*'Discount Factors'!S$11)-S$1108</f>
        <v>0</v>
      </c>
      <c r="T1128" s="161">
        <f>(((SUMIF($E$224:$E$427,$O1128,T$224:T$427)*(1+Benefits_Lower)))*'Discount Factors'!T$11)-T$1108</f>
        <v>0</v>
      </c>
      <c r="U1128" s="161">
        <f>(((SUMIF($E$224:$E$427,$O1128,U$224:U$427)*(1+Benefits_Lower)))*'Discount Factors'!U$11)-U$1108</f>
        <v>0</v>
      </c>
      <c r="V1128" s="161">
        <f>(((SUMIF($E$224:$E$427,$O1128,V$224:V$427)*(1+Benefits_Lower)))*'Discount Factors'!V$11)-V$1108</f>
        <v>0</v>
      </c>
      <c r="W1128" s="161">
        <f>(((SUMIF($E$224:$E$427,$O1128,W$224:W$427)*(1+Benefits_Lower)))*'Discount Factors'!W$11)-W$1108</f>
        <v>0</v>
      </c>
      <c r="X1128" s="161">
        <f>(((SUMIF($E$224:$E$427,$O1128,X$224:X$427)*(1+Benefits_Lower)))*'Discount Factors'!X$11)-X$1108</f>
        <v>0</v>
      </c>
      <c r="Y1128" s="161">
        <f>(((SUMIF($E$224:$E$427,$O1128,Y$224:Y$427)*(1+Benefits_Lower)))*'Discount Factors'!Y$11)-Y$1108</f>
        <v>0</v>
      </c>
      <c r="Z1128" s="161">
        <f>(((SUMIF($E$224:$E$427,$O1128,Z$224:Z$427)*(1+Benefits_Lower)))*'Discount Factors'!Z$11)-Z$1108</f>
        <v>0</v>
      </c>
      <c r="AA1128" s="161">
        <f>(((SUMIF($E$224:$E$427,$O1128,AA$224:AA$427)*(1+Benefits_Lower)))*'Discount Factors'!AA$11)-AA$1108</f>
        <v>0</v>
      </c>
      <c r="AB1128" s="161">
        <f>(((SUMIF($E$224:$E$427,$O1128,AB$224:AB$427)*(1+Benefits_Lower)))*'Discount Factors'!AB$11)-AB$1108</f>
        <v>0</v>
      </c>
      <c r="AC1128" s="161">
        <f>(((SUMIF($E$224:$E$427,$O1128,AC$224:AC$427)*(1+Benefits_Lower)))*'Discount Factors'!AC$11)-AC$1108</f>
        <v>0</v>
      </c>
      <c r="AD1128" s="161">
        <f>(((SUMIF($E$224:$E$427,$O1128,AD$224:AD$427)*(1+Benefits_Lower)))*'Discount Factors'!AD$11)-AD$1108</f>
        <v>0</v>
      </c>
      <c r="AE1128" s="161">
        <f>(((SUMIF($E$224:$E$427,$O1128,AE$224:AE$427)*(1+Benefits_Lower)))*'Discount Factors'!AE$11)-AE$1108</f>
        <v>0</v>
      </c>
      <c r="AF1128" s="161">
        <f>(((SUMIF($E$224:$E$427,$O1128,AF$224:AF$427)*(1+Benefits_Lower)))*'Discount Factors'!AF$11)-AF$1108</f>
        <v>0</v>
      </c>
      <c r="AG1128" s="161">
        <f>(((SUMIF($E$224:$E$427,$O1128,AG$224:AG$427)*(1+Benefits_Lower)))*'Discount Factors'!AG$11)-AG$1108</f>
        <v>0</v>
      </c>
      <c r="AH1128" s="161">
        <f>(((SUMIF($E$224:$E$427,$O1128,AH$224:AH$427)*(1+Benefits_Lower)))*'Discount Factors'!AH$11)-AH$1108</f>
        <v>0</v>
      </c>
      <c r="AI1128" s="161">
        <f>(((SUMIF($E$224:$E$427,$O1128,AI$224:AI$427)*(1+Benefits_Lower)))*'Discount Factors'!AI$11)-AI$1108</f>
        <v>0</v>
      </c>
      <c r="AJ1128" s="161">
        <f>(((SUMIF($E$224:$E$427,$O1128,AJ$224:AJ$427)*(1+Benefits_Lower)))*'Discount Factors'!AJ$11)-AJ$1108</f>
        <v>0</v>
      </c>
      <c r="AK1128" s="161">
        <f>(((SUMIF($E$224:$E$427,$O1128,AK$224:AK$427)*(1+Benefits_Lower)))*'Discount Factors'!AK$11)-AK$1108</f>
        <v>0</v>
      </c>
      <c r="AL1128" s="161">
        <f>(((SUMIF($E$224:$E$427,$O1128,AL$224:AL$427)*(1+Benefits_Lower)))*'Discount Factors'!AL$11)-AL$1108</f>
        <v>0</v>
      </c>
      <c r="AM1128" s="161">
        <f>(((SUMIF($E$224:$E$427,$O1128,AM$224:AM$427)*(1+Benefits_Lower)))*'Discount Factors'!AM$11)-AM$1108</f>
        <v>0</v>
      </c>
      <c r="AN1128" s="161">
        <f>(((SUMIF($E$224:$E$427,$O1128,AN$224:AN$427)*(1+Benefits_Lower)))*'Discount Factors'!AN$11)-AN$1108</f>
        <v>0</v>
      </c>
      <c r="AO1128" s="161">
        <f>(((SUMIF($E$224:$E$427,$O1128,AO$224:AO$427)*(1+Benefits_Lower)))*'Discount Factors'!AO$11)-AO$1108</f>
        <v>0</v>
      </c>
      <c r="AP1128" s="161">
        <f>(((SUMIF($E$224:$E$427,$O1128,AP$224:AP$427)*(1+Benefits_Lower)))*'Discount Factors'!AP$11)-AP$1108</f>
        <v>0</v>
      </c>
      <c r="AQ1128" s="161">
        <f>(((SUMIF($E$224:$E$427,$O1128,AQ$224:AQ$427)*(1+Benefits_Lower)))*'Discount Factors'!AQ$11)-AQ$1108</f>
        <v>0</v>
      </c>
      <c r="AR1128" s="161">
        <f>(((SUMIF($E$224:$E$427,$O1128,AR$224:AR$427)*(1+Benefits_Lower)))*'Discount Factors'!AR$11)-AR$1108</f>
        <v>0</v>
      </c>
      <c r="AS1128" s="161">
        <f>(((SUMIF($E$224:$E$427,$O1128,AS$224:AS$427)*(1+Benefits_Lower)))*'Discount Factors'!AS$11)-AS$1108</f>
        <v>0</v>
      </c>
      <c r="AT1128" s="161">
        <f>(((SUMIF($E$224:$E$427,$O1128,AT$224:AT$427)*(1+Benefits_Lower)))*'Discount Factors'!AT$11)-AT$1108</f>
        <v>0</v>
      </c>
      <c r="AU1128" s="161">
        <f>(((SUMIF($E$224:$E$427,$O1128,AU$224:AU$427)*(1+Benefits_Lower)))*'Discount Factors'!AU$11)-AU$1108</f>
        <v>0</v>
      </c>
      <c r="AV1128" s="161">
        <f>(((SUMIF($E$224:$E$427,$O1128,AV$224:AV$427)*(1+Benefits_Lower)))*'Discount Factors'!AV$11)-AV$1108</f>
        <v>0</v>
      </c>
      <c r="AW1128" s="161">
        <f>(((SUMIF($E$224:$E$427,$O1128,AW$224:AW$427)*(1+Benefits_Lower)))*'Discount Factors'!AW$11)-AW$1108</f>
        <v>0</v>
      </c>
      <c r="AX1128" s="161">
        <f>(((SUMIF($E$224:$E$427,$O1128,AX$224:AX$427)*(1+Benefits_Lower)))*'Discount Factors'!AX$11)-AX$1108</f>
        <v>0</v>
      </c>
      <c r="AY1128" s="161">
        <f>(((SUMIF($E$224:$E$427,$O1128,AY$224:AY$427)*(1+Benefits_Lower)))*'Discount Factors'!AY$11)-AY$1108</f>
        <v>0</v>
      </c>
      <c r="AZ1128" s="161">
        <f>(((SUMIF($E$224:$E$427,$O1128,AZ$224:AZ$427)*(1+Benefits_Lower)))*'Discount Factors'!AZ$11)-AZ$1108</f>
        <v>0</v>
      </c>
      <c r="BA1128" s="161">
        <f>(((SUMIF($E$224:$E$427,$O1128,BA$224:BA$427)*(1+Benefits_Lower)))*'Discount Factors'!BA$11)-BA$1108</f>
        <v>0</v>
      </c>
      <c r="BB1128" s="161">
        <f>(((SUMIF($E$224:$E$427,$O1128,BB$224:BB$427)*(1+Benefits_Lower)))*'Discount Factors'!BB$11)-BB$1108</f>
        <v>0</v>
      </c>
      <c r="BC1128" s="161">
        <f>(((SUMIF($E$224:$E$427,$O1128,BC$224:BC$427)*(1+Benefits_Lower)))*'Discount Factors'!BC$11)-BC$1108</f>
        <v>0</v>
      </c>
      <c r="BD1128" s="161">
        <f>(((SUMIF($E$224:$E$427,$O1128,BD$224:BD$427)*(1+Benefits_Lower)))*'Discount Factors'!BD$11)-BD$1108</f>
        <v>0</v>
      </c>
      <c r="BE1128" s="161">
        <f>(((SUMIF($E$224:$E$427,$O1128,BE$224:BE$427)*(1+Benefits_Lower)))*'Discount Factors'!BE$11)-BE$1108</f>
        <v>0</v>
      </c>
      <c r="BF1128" s="161">
        <f>(((SUMIF($E$224:$E$427,$O1128,BF$224:BF$427)*(1+Benefits_Lower)))*'Discount Factors'!BF$11)-BF$1108</f>
        <v>0</v>
      </c>
      <c r="BG1128" s="161">
        <f>(((SUMIF($E$224:$E$427,$O1128,BG$224:BG$427)*(1+Benefits_Lower)))*'Discount Factors'!BG$11)-BG$1108</f>
        <v>0</v>
      </c>
      <c r="BH1128" s="161">
        <f>(((SUMIF($E$224:$E$427,$O1128,BH$224:BH$427)*(1+Benefits_Lower)))*'Discount Factors'!BH$11)-BH$1108</f>
        <v>0</v>
      </c>
      <c r="BI1128" s="161">
        <f>(((SUMIF($E$224:$E$427,$O1128,BI$224:BI$427)*(1+Benefits_Lower)))*'Discount Factors'!BI$11)-BI$1108</f>
        <v>0</v>
      </c>
      <c r="BJ1128" s="161">
        <f>(((SUMIF($E$224:$E$427,$O1128,BJ$224:BJ$427)*(1+Benefits_Lower)))*'Discount Factors'!BJ$11)-BJ$1108</f>
        <v>0</v>
      </c>
      <c r="BK1128" s="161">
        <f>(((SUMIF($E$224:$E$427,$O1128,BK$224:BK$427)*(1+Benefits_Lower)))*'Discount Factors'!BK$11)-BK$1108</f>
        <v>0</v>
      </c>
      <c r="BL1128" s="161">
        <f>(((SUMIF($E$224:$E$427,$O1128,BL$224:BL$427)*(1+Benefits_Lower)))*'Discount Factors'!BL$11)-BL$1108</f>
        <v>0</v>
      </c>
      <c r="BM1128" s="161">
        <f>(((SUMIF($E$224:$E$427,$O1128,BM$224:BM$427)*(1+Benefits_Lower)))*'Discount Factors'!BM$11)-BM$1108</f>
        <v>0</v>
      </c>
      <c r="BN1128" s="161">
        <f>(((SUMIF($E$224:$E$427,$O1128,BN$224:BN$427)*(1+Benefits_Lower)))*'Discount Factors'!BN$11)-BN$1108</f>
        <v>0</v>
      </c>
      <c r="BO1128" s="161">
        <f>(((SUMIF($E$224:$E$427,$O1128,BO$224:BO$427)*(1+Benefits_Lower)))*'Discount Factors'!BO$11)-BO$1108</f>
        <v>0</v>
      </c>
      <c r="BP1128" s="161">
        <f>(((SUMIF($E$224:$E$427,$O1128,BP$224:BP$427)*(1+Benefits_Lower)))*'Discount Factors'!BP$11)-BP$1108</f>
        <v>0</v>
      </c>
      <c r="BQ1128" s="161">
        <f>(((SUMIF($E$224:$E$427,$O1128,BQ$224:BQ$427)*(1+Benefits_Lower)))*'Discount Factors'!BQ$11)-BQ$1108</f>
        <v>0</v>
      </c>
      <c r="BR1128" s="161">
        <f>(((SUMIF($E$224:$E$427,$O1128,BR$224:BR$427)*(1+Benefits_Lower)))*'Discount Factors'!BR$11)-BR$1108</f>
        <v>0</v>
      </c>
      <c r="BS1128" s="161">
        <f>(((SUMIF($E$224:$E$427,$O1128,BS$224:BS$427)*(1+Benefits_Lower)))*'Discount Factors'!BS$11)-BS$1108</f>
        <v>0</v>
      </c>
      <c r="BT1128" s="161">
        <f>(((SUMIF($E$224:$E$427,$O1128,BT$224:BT$427)*(1+Benefits_Lower)))*'Discount Factors'!BT$11)-BT$1108</f>
        <v>0</v>
      </c>
      <c r="BU1128" s="161">
        <f>(((SUMIF($E$224:$E$427,$O1128,BU$224:BU$427)*(1+Benefits_Lower)))*'Discount Factors'!BU$11)-BU$1108</f>
        <v>0</v>
      </c>
      <c r="BV1128" s="161">
        <f>(((SUMIF($E$224:$E$427,$O1128,BV$224:BV$427)*(1+Benefits_Lower)))*'Discount Factors'!BV$11)-BV$1108</f>
        <v>0</v>
      </c>
      <c r="BW1128" s="161">
        <f>(((SUMIF($E$224:$E$427,$O1128,BW$224:BW$427)*(1+Benefits_Lower)))*'Discount Factors'!BW$11)-BW$1108</f>
        <v>0</v>
      </c>
      <c r="BX1128" s="161">
        <f>(((SUMIF($E$224:$E$427,$O1128,BX$224:BX$427)*(1+Benefits_Lower)))*'Discount Factors'!BX$11)-BX$1108</f>
        <v>0</v>
      </c>
      <c r="BY1128" s="161">
        <f>(((SUMIF($E$224:$E$427,$O1128,BY$224:BY$427)*(1+Benefits_Lower)))*'Discount Factors'!BY$11)-BY$1108</f>
        <v>0</v>
      </c>
      <c r="BZ1128" s="161">
        <f>(((SUMIF($E$224:$E$427,$O1128,BZ$224:BZ$427)*(1+Benefits_Lower)))*'Discount Factors'!BZ$11)-BZ$1108</f>
        <v>0</v>
      </c>
      <c r="CA1128" s="161">
        <f>(((SUMIF($E$224:$E$427,$O1128,CA$224:CA$427)*(1+Benefits_Lower)))*'Discount Factors'!CA$11)-CA$1108</f>
        <v>0</v>
      </c>
      <c r="CB1128" s="161">
        <f>(((SUMIF($E$224:$E$427,$O1128,CB$224:CB$427)*(1+Benefits_Lower)))*'Discount Factors'!CB$11)-CB$1108</f>
        <v>0</v>
      </c>
      <c r="CC1128" s="161">
        <f>(((SUMIF($E$224:$E$427,$O1128,CC$224:CC$427)*(1+Benefits_Lower)))*'Discount Factors'!CC$11)-CC$1108</f>
        <v>0</v>
      </c>
      <c r="CD1128" s="161">
        <f>(((SUMIF($E$224:$E$427,$O1128,CD$224:CD$427)*(1+Benefits_Lower)))*'Discount Factors'!CD$11)-CD$1108</f>
        <v>0</v>
      </c>
      <c r="CE1128" s="161">
        <f>(((SUMIF($E$224:$E$427,$O1128,CE$224:CE$427)*(1+Benefits_Lower)))*'Discount Factors'!CE$11)-CE$1108</f>
        <v>0</v>
      </c>
      <c r="CF1128" s="161">
        <f>(((SUMIF($E$224:$E$427,$O1128,CF$224:CF$427)*(1+Benefits_Lower)))*'Discount Factors'!CF$11)-CF$1108</f>
        <v>0</v>
      </c>
      <c r="CG1128" s="161">
        <f>(((SUMIF($E$224:$E$427,$O1128,CG$224:CG$427)*(1+Benefits_Lower)))*'Discount Factors'!CG$11)-CG$1108</f>
        <v>0</v>
      </c>
      <c r="CH1128" s="161">
        <f>(((SUMIF($E$224:$E$427,$O1128,CH$224:CH$427)*(1+Benefits_Lower)))*'Discount Factors'!CH$11)-CH$1108</f>
        <v>0</v>
      </c>
      <c r="CI1128" s="161">
        <f>(((SUMIF($E$224:$E$427,$O1128,CI$224:CI$427)*(1+Benefits_Lower)))*'Discount Factors'!CI$11)-CI$1108</f>
        <v>0</v>
      </c>
      <c r="CJ1128" s="161">
        <f>(((SUMIF($E$224:$E$427,$O1128,CJ$224:CJ$427)*(1+Benefits_Lower)))*'Discount Factors'!CJ$11)-CJ$1108</f>
        <v>0</v>
      </c>
      <c r="CK1128" s="161">
        <f>(((SUMIF($E$224:$E$427,$O1128,CK$224:CK$427)*(1+Benefits_Lower)))*'Discount Factors'!CK$11)-CK$1108</f>
        <v>0</v>
      </c>
      <c r="CL1128" s="161">
        <f>(((SUMIF($E$224:$E$427,$O1128,CL$224:CL$427)*(1+Benefits_Lower)))*'Discount Factors'!CL$11)-CL$1108</f>
        <v>0</v>
      </c>
      <c r="CM1128" s="161">
        <f>(((SUMIF($E$224:$E$427,$O1128,CM$224:CM$427)*(1+Benefits_Lower)))*'Discount Factors'!CM$11)-CM$1108</f>
        <v>0</v>
      </c>
      <c r="CN1128" s="161">
        <f>(((SUMIF($E$224:$E$427,$O1128,CN$224:CN$427)*(1+Benefits_Lower)))*'Discount Factors'!CN$11)-CN$1108</f>
        <v>0</v>
      </c>
      <c r="CO1128" s="161">
        <f>(((SUMIF($E$224:$E$427,$O1128,CO$224:CO$427)*(1+Benefits_Lower)))*'Discount Factors'!CO$11)-CO$1108</f>
        <v>0</v>
      </c>
      <c r="CP1128" s="161">
        <f>(((SUMIF($E$224:$E$427,$O1128,CP$224:CP$427)*(1+Benefits_Lower)))*'Discount Factors'!CP$11)-CP$1108</f>
        <v>0</v>
      </c>
      <c r="CQ1128" s="161">
        <f>(((SUMIF($E$224:$E$427,$O1128,CQ$224:CQ$427)*(1+Benefits_Lower)))*'Discount Factors'!CQ$11)-CQ$1108</f>
        <v>0</v>
      </c>
    </row>
    <row r="1129" spans="15:95" x14ac:dyDescent="0.3">
      <c r="P1129" s="161"/>
      <c r="Q1129" s="161"/>
      <c r="R1129" s="161"/>
      <c r="S1129" s="161"/>
      <c r="T1129" s="161"/>
      <c r="U1129" s="161"/>
      <c r="V1129" s="161"/>
      <c r="W1129" s="161"/>
      <c r="X1129" s="161"/>
      <c r="Y1129" s="161"/>
      <c r="Z1129" s="161"/>
      <c r="AA1129" s="161"/>
      <c r="AB1129" s="161"/>
      <c r="AC1129" s="161"/>
      <c r="AD1129" s="161"/>
      <c r="AE1129" s="161"/>
      <c r="AF1129" s="161"/>
      <c r="AG1129" s="161"/>
      <c r="AH1129" s="161"/>
      <c r="AI1129" s="161"/>
      <c r="AJ1129" s="161"/>
      <c r="AK1129" s="161"/>
      <c r="AL1129" s="161"/>
      <c r="AM1129" s="161"/>
      <c r="AN1129" s="161"/>
      <c r="AO1129" s="161"/>
      <c r="AP1129" s="161"/>
      <c r="AQ1129" s="161"/>
      <c r="AR1129" s="161"/>
      <c r="AS1129" s="161"/>
      <c r="AT1129" s="161"/>
      <c r="AU1129" s="161"/>
      <c r="AV1129" s="161"/>
      <c r="AW1129" s="161"/>
      <c r="AX1129" s="161"/>
      <c r="AY1129" s="161"/>
      <c r="AZ1129" s="161"/>
      <c r="BA1129" s="161"/>
      <c r="BB1129" s="161"/>
      <c r="BC1129" s="161"/>
      <c r="BD1129" s="161"/>
      <c r="BE1129" s="161"/>
      <c r="BF1129" s="161"/>
      <c r="BG1129" s="161"/>
      <c r="BH1129" s="161"/>
      <c r="BI1129" s="161"/>
      <c r="BJ1129" s="161"/>
      <c r="BK1129" s="161"/>
      <c r="BL1129" s="161"/>
      <c r="BM1129" s="161"/>
      <c r="BN1129" s="161"/>
      <c r="BO1129" s="161"/>
      <c r="BP1129" s="161"/>
      <c r="BQ1129" s="161"/>
      <c r="BR1129" s="161"/>
      <c r="BS1129" s="161"/>
      <c r="BT1129" s="161"/>
      <c r="BU1129" s="161"/>
      <c r="BV1129" s="161"/>
      <c r="BW1129" s="161"/>
      <c r="BX1129" s="161"/>
      <c r="BY1129" s="161"/>
      <c r="BZ1129" s="161"/>
      <c r="CA1129" s="161"/>
      <c r="CB1129" s="161"/>
      <c r="CC1129" s="161"/>
      <c r="CD1129" s="161"/>
      <c r="CE1129" s="161"/>
      <c r="CF1129" s="161"/>
      <c r="CG1129" s="161"/>
      <c r="CH1129" s="161"/>
      <c r="CI1129" s="161"/>
      <c r="CJ1129" s="161"/>
      <c r="CK1129" s="161"/>
      <c r="CL1129" s="161"/>
      <c r="CM1129" s="161"/>
      <c r="CN1129" s="161"/>
      <c r="CO1129" s="161"/>
      <c r="CP1129" s="161"/>
      <c r="CQ1129" s="161"/>
    </row>
    <row r="1130" spans="15:95" x14ac:dyDescent="0.3">
      <c r="P1130" s="161"/>
      <c r="Q1130" s="161"/>
      <c r="R1130" s="161"/>
      <c r="S1130" s="161"/>
      <c r="T1130" s="161"/>
      <c r="U1130" s="161"/>
      <c r="V1130" s="161"/>
      <c r="W1130" s="161"/>
      <c r="X1130" s="161"/>
      <c r="Y1130" s="161"/>
      <c r="Z1130" s="161"/>
      <c r="AA1130" s="161"/>
      <c r="AB1130" s="161"/>
      <c r="AC1130" s="161"/>
      <c r="AD1130" s="161"/>
      <c r="AE1130" s="161"/>
      <c r="AF1130" s="161"/>
      <c r="AG1130" s="161"/>
      <c r="AH1130" s="161"/>
      <c r="AI1130" s="161"/>
      <c r="AJ1130" s="161"/>
      <c r="AK1130" s="161"/>
      <c r="AL1130" s="161"/>
      <c r="AM1130" s="161"/>
      <c r="AN1130" s="161"/>
      <c r="AO1130" s="161"/>
      <c r="AP1130" s="161"/>
      <c r="AQ1130" s="161"/>
      <c r="AR1130" s="161"/>
      <c r="AS1130" s="161"/>
      <c r="AT1130" s="161"/>
      <c r="AU1130" s="161"/>
      <c r="AV1130" s="161"/>
      <c r="AW1130" s="161"/>
      <c r="AX1130" s="161"/>
      <c r="AY1130" s="161"/>
      <c r="AZ1130" s="161"/>
      <c r="BA1130" s="161"/>
      <c r="BB1130" s="161"/>
      <c r="BC1130" s="161"/>
      <c r="BD1130" s="161"/>
      <c r="BE1130" s="161"/>
      <c r="BF1130" s="161"/>
      <c r="BG1130" s="161"/>
      <c r="BH1130" s="161"/>
      <c r="BI1130" s="161"/>
      <c r="BJ1130" s="161"/>
      <c r="BK1130" s="161"/>
      <c r="BL1130" s="161"/>
      <c r="BM1130" s="161"/>
      <c r="BN1130" s="161"/>
      <c r="BO1130" s="161"/>
      <c r="BP1130" s="161"/>
      <c r="BQ1130" s="161"/>
      <c r="BR1130" s="161"/>
      <c r="BS1130" s="161"/>
      <c r="BT1130" s="161"/>
      <c r="BU1130" s="161"/>
      <c r="BV1130" s="161"/>
      <c r="BW1130" s="161"/>
      <c r="BX1130" s="161"/>
      <c r="BY1130" s="161"/>
      <c r="BZ1130" s="161"/>
      <c r="CA1130" s="161"/>
      <c r="CB1130" s="161"/>
      <c r="CC1130" s="161"/>
      <c r="CD1130" s="161"/>
      <c r="CE1130" s="161"/>
      <c r="CF1130" s="161"/>
      <c r="CG1130" s="161"/>
      <c r="CH1130" s="161"/>
      <c r="CI1130" s="161"/>
      <c r="CJ1130" s="161"/>
      <c r="CK1130" s="161"/>
      <c r="CL1130" s="161"/>
      <c r="CM1130" s="161"/>
      <c r="CN1130" s="161"/>
      <c r="CO1130" s="161"/>
      <c r="CP1130" s="161"/>
      <c r="CQ1130" s="161"/>
    </row>
    <row r="1131" spans="15:95" x14ac:dyDescent="0.3">
      <c r="P1131" s="161"/>
      <c r="Q1131" s="161"/>
      <c r="R1131" s="161"/>
      <c r="S1131" s="161"/>
      <c r="T1131" s="161"/>
      <c r="U1131" s="161"/>
      <c r="V1131" s="161"/>
      <c r="W1131" s="161"/>
      <c r="X1131" s="161"/>
      <c r="Y1131" s="161"/>
      <c r="Z1131" s="161"/>
      <c r="AA1131" s="161"/>
      <c r="AB1131" s="161"/>
      <c r="AC1131" s="161"/>
      <c r="AD1131" s="161"/>
      <c r="AE1131" s="161"/>
      <c r="AF1131" s="161"/>
      <c r="AG1131" s="161"/>
      <c r="AH1131" s="161"/>
      <c r="AI1131" s="161"/>
      <c r="AJ1131" s="161"/>
      <c r="AK1131" s="161"/>
      <c r="AL1131" s="161"/>
      <c r="AM1131" s="161"/>
      <c r="AN1131" s="161"/>
      <c r="AO1131" s="161"/>
      <c r="AP1131" s="161"/>
      <c r="AQ1131" s="161"/>
      <c r="AR1131" s="161"/>
      <c r="AS1131" s="161"/>
      <c r="AT1131" s="161"/>
      <c r="AU1131" s="161"/>
      <c r="AV1131" s="161"/>
      <c r="AW1131" s="161"/>
      <c r="AX1131" s="161"/>
      <c r="AY1131" s="161"/>
      <c r="AZ1131" s="161"/>
      <c r="BA1131" s="161"/>
      <c r="BB1131" s="161"/>
      <c r="BC1131" s="161"/>
      <c r="BD1131" s="161"/>
      <c r="BE1131" s="161"/>
      <c r="BF1131" s="161"/>
      <c r="BG1131" s="161"/>
      <c r="BH1131" s="161"/>
      <c r="BI1131" s="161"/>
      <c r="BJ1131" s="161"/>
      <c r="BK1131" s="161"/>
      <c r="BL1131" s="161"/>
      <c r="BM1131" s="161"/>
      <c r="BN1131" s="161"/>
      <c r="BO1131" s="161"/>
      <c r="BP1131" s="161"/>
      <c r="BQ1131" s="161"/>
      <c r="BR1131" s="161"/>
      <c r="BS1131" s="161"/>
      <c r="BT1131" s="161"/>
      <c r="BU1131" s="161"/>
      <c r="BV1131" s="161"/>
      <c r="BW1131" s="161"/>
      <c r="BX1131" s="161"/>
      <c r="BY1131" s="161"/>
      <c r="BZ1131" s="161"/>
      <c r="CA1131" s="161"/>
      <c r="CB1131" s="161"/>
      <c r="CC1131" s="161"/>
      <c r="CD1131" s="161"/>
      <c r="CE1131" s="161"/>
      <c r="CF1131" s="161"/>
      <c r="CG1131" s="161"/>
      <c r="CH1131" s="161"/>
      <c r="CI1131" s="161"/>
      <c r="CJ1131" s="161"/>
      <c r="CK1131" s="161"/>
      <c r="CL1131" s="161"/>
      <c r="CM1131" s="161"/>
      <c r="CN1131" s="161"/>
      <c r="CO1131" s="161"/>
      <c r="CP1131" s="161"/>
      <c r="CQ1131" s="161"/>
    </row>
    <row r="1132" spans="15:95" x14ac:dyDescent="0.3">
      <c r="O1132" s="2" t="str">
        <f>Lists!$B$10</f>
        <v>Option 6</v>
      </c>
      <c r="P1132" s="161">
        <f>(((SUMIF($E$224:$E$427,$O1132,P$224:P$427)*(1+Benefits_Lower)))*'Discount Factors'!P$11)-P$1108</f>
        <v>0</v>
      </c>
      <c r="Q1132" s="161">
        <f>(((SUMIF($E$224:$E$427,$O1132,Q$224:Q$427)*(1+Benefits_Lower)))*'Discount Factors'!Q$11)-Q$1108</f>
        <v>0</v>
      </c>
      <c r="R1132" s="161">
        <f>(((SUMIF($E$224:$E$427,$O1132,R$224:R$427)*(1+Benefits_Lower)))*'Discount Factors'!R$11)-R$1108</f>
        <v>0</v>
      </c>
      <c r="S1132" s="161">
        <f>(((SUMIF($E$224:$E$427,$O1132,S$224:S$427)*(1+Benefits_Lower)))*'Discount Factors'!S$11)-S$1108</f>
        <v>0</v>
      </c>
      <c r="T1132" s="161">
        <f>(((SUMIF($E$224:$E$427,$O1132,T$224:T$427)*(1+Benefits_Lower)))*'Discount Factors'!T$11)-T$1108</f>
        <v>0</v>
      </c>
      <c r="U1132" s="161">
        <f>(((SUMIF($E$224:$E$427,$O1132,U$224:U$427)*(1+Benefits_Lower)))*'Discount Factors'!U$11)-U$1108</f>
        <v>0</v>
      </c>
      <c r="V1132" s="161">
        <f>(((SUMIF($E$224:$E$427,$O1132,V$224:V$427)*(1+Benefits_Lower)))*'Discount Factors'!V$11)-V$1108</f>
        <v>0</v>
      </c>
      <c r="W1132" s="161">
        <f>(((SUMIF($E$224:$E$427,$O1132,W$224:W$427)*(1+Benefits_Lower)))*'Discount Factors'!W$11)-W$1108</f>
        <v>0</v>
      </c>
      <c r="X1132" s="161">
        <f>(((SUMIF($E$224:$E$427,$O1132,X$224:X$427)*(1+Benefits_Lower)))*'Discount Factors'!X$11)-X$1108</f>
        <v>0</v>
      </c>
      <c r="Y1132" s="161">
        <f>(((SUMIF($E$224:$E$427,$O1132,Y$224:Y$427)*(1+Benefits_Lower)))*'Discount Factors'!Y$11)-Y$1108</f>
        <v>0</v>
      </c>
      <c r="Z1132" s="161">
        <f>(((SUMIF($E$224:$E$427,$O1132,Z$224:Z$427)*(1+Benefits_Lower)))*'Discount Factors'!Z$11)-Z$1108</f>
        <v>0</v>
      </c>
      <c r="AA1132" s="161">
        <f>(((SUMIF($E$224:$E$427,$O1132,AA$224:AA$427)*(1+Benefits_Lower)))*'Discount Factors'!AA$11)-AA$1108</f>
        <v>0</v>
      </c>
      <c r="AB1132" s="161">
        <f>(((SUMIF($E$224:$E$427,$O1132,AB$224:AB$427)*(1+Benefits_Lower)))*'Discount Factors'!AB$11)-AB$1108</f>
        <v>0</v>
      </c>
      <c r="AC1132" s="161">
        <f>(((SUMIF($E$224:$E$427,$O1132,AC$224:AC$427)*(1+Benefits_Lower)))*'Discount Factors'!AC$11)-AC$1108</f>
        <v>0</v>
      </c>
      <c r="AD1132" s="161">
        <f>(((SUMIF($E$224:$E$427,$O1132,AD$224:AD$427)*(1+Benefits_Lower)))*'Discount Factors'!AD$11)-AD$1108</f>
        <v>0</v>
      </c>
      <c r="AE1132" s="161">
        <f>(((SUMIF($E$224:$E$427,$O1132,AE$224:AE$427)*(1+Benefits_Lower)))*'Discount Factors'!AE$11)-AE$1108</f>
        <v>0</v>
      </c>
      <c r="AF1132" s="161">
        <f>(((SUMIF($E$224:$E$427,$O1132,AF$224:AF$427)*(1+Benefits_Lower)))*'Discount Factors'!AF$11)-AF$1108</f>
        <v>0</v>
      </c>
      <c r="AG1132" s="161">
        <f>(((SUMIF($E$224:$E$427,$O1132,AG$224:AG$427)*(1+Benefits_Lower)))*'Discount Factors'!AG$11)-AG$1108</f>
        <v>0</v>
      </c>
      <c r="AH1132" s="161">
        <f>(((SUMIF($E$224:$E$427,$O1132,AH$224:AH$427)*(1+Benefits_Lower)))*'Discount Factors'!AH$11)-AH$1108</f>
        <v>0</v>
      </c>
      <c r="AI1132" s="161">
        <f>(((SUMIF($E$224:$E$427,$O1132,AI$224:AI$427)*(1+Benefits_Lower)))*'Discount Factors'!AI$11)-AI$1108</f>
        <v>0</v>
      </c>
      <c r="AJ1132" s="161">
        <f>(((SUMIF($E$224:$E$427,$O1132,AJ$224:AJ$427)*(1+Benefits_Lower)))*'Discount Factors'!AJ$11)-AJ$1108</f>
        <v>0</v>
      </c>
      <c r="AK1132" s="161">
        <f>(((SUMIF($E$224:$E$427,$O1132,AK$224:AK$427)*(1+Benefits_Lower)))*'Discount Factors'!AK$11)-AK$1108</f>
        <v>0</v>
      </c>
      <c r="AL1132" s="161">
        <f>(((SUMIF($E$224:$E$427,$O1132,AL$224:AL$427)*(1+Benefits_Lower)))*'Discount Factors'!AL$11)-AL$1108</f>
        <v>0</v>
      </c>
      <c r="AM1132" s="161">
        <f>(((SUMIF($E$224:$E$427,$O1132,AM$224:AM$427)*(1+Benefits_Lower)))*'Discount Factors'!AM$11)-AM$1108</f>
        <v>0</v>
      </c>
      <c r="AN1132" s="161">
        <f>(((SUMIF($E$224:$E$427,$O1132,AN$224:AN$427)*(1+Benefits_Lower)))*'Discount Factors'!AN$11)-AN$1108</f>
        <v>0</v>
      </c>
      <c r="AO1132" s="161">
        <f>(((SUMIF($E$224:$E$427,$O1132,AO$224:AO$427)*(1+Benefits_Lower)))*'Discount Factors'!AO$11)-AO$1108</f>
        <v>0</v>
      </c>
      <c r="AP1132" s="161">
        <f>(((SUMIF($E$224:$E$427,$O1132,AP$224:AP$427)*(1+Benefits_Lower)))*'Discount Factors'!AP$11)-AP$1108</f>
        <v>0</v>
      </c>
      <c r="AQ1132" s="161">
        <f>(((SUMIF($E$224:$E$427,$O1132,AQ$224:AQ$427)*(1+Benefits_Lower)))*'Discount Factors'!AQ$11)-AQ$1108</f>
        <v>0</v>
      </c>
      <c r="AR1132" s="161">
        <f>(((SUMIF($E$224:$E$427,$O1132,AR$224:AR$427)*(1+Benefits_Lower)))*'Discount Factors'!AR$11)-AR$1108</f>
        <v>0</v>
      </c>
      <c r="AS1132" s="161">
        <f>(((SUMIF($E$224:$E$427,$O1132,AS$224:AS$427)*(1+Benefits_Lower)))*'Discount Factors'!AS$11)-AS$1108</f>
        <v>0</v>
      </c>
      <c r="AT1132" s="161">
        <f>(((SUMIF($E$224:$E$427,$O1132,AT$224:AT$427)*(1+Benefits_Lower)))*'Discount Factors'!AT$11)-AT$1108</f>
        <v>0</v>
      </c>
      <c r="AU1132" s="161">
        <f>(((SUMIF($E$224:$E$427,$O1132,AU$224:AU$427)*(1+Benefits_Lower)))*'Discount Factors'!AU$11)-AU$1108</f>
        <v>0</v>
      </c>
      <c r="AV1132" s="161">
        <f>(((SUMIF($E$224:$E$427,$O1132,AV$224:AV$427)*(1+Benefits_Lower)))*'Discount Factors'!AV$11)-AV$1108</f>
        <v>0</v>
      </c>
      <c r="AW1132" s="161">
        <f>(((SUMIF($E$224:$E$427,$O1132,AW$224:AW$427)*(1+Benefits_Lower)))*'Discount Factors'!AW$11)-AW$1108</f>
        <v>0</v>
      </c>
      <c r="AX1132" s="161">
        <f>(((SUMIF($E$224:$E$427,$O1132,AX$224:AX$427)*(1+Benefits_Lower)))*'Discount Factors'!AX$11)-AX$1108</f>
        <v>0</v>
      </c>
      <c r="AY1132" s="161">
        <f>(((SUMIF($E$224:$E$427,$O1132,AY$224:AY$427)*(1+Benefits_Lower)))*'Discount Factors'!AY$11)-AY$1108</f>
        <v>0</v>
      </c>
      <c r="AZ1132" s="161">
        <f>(((SUMIF($E$224:$E$427,$O1132,AZ$224:AZ$427)*(1+Benefits_Lower)))*'Discount Factors'!AZ$11)-AZ$1108</f>
        <v>0</v>
      </c>
      <c r="BA1132" s="161">
        <f>(((SUMIF($E$224:$E$427,$O1132,BA$224:BA$427)*(1+Benefits_Lower)))*'Discount Factors'!BA$11)-BA$1108</f>
        <v>0</v>
      </c>
      <c r="BB1132" s="161">
        <f>(((SUMIF($E$224:$E$427,$O1132,BB$224:BB$427)*(1+Benefits_Lower)))*'Discount Factors'!BB$11)-BB$1108</f>
        <v>0</v>
      </c>
      <c r="BC1132" s="161">
        <f>(((SUMIF($E$224:$E$427,$O1132,BC$224:BC$427)*(1+Benefits_Lower)))*'Discount Factors'!BC$11)-BC$1108</f>
        <v>0</v>
      </c>
      <c r="BD1132" s="161">
        <f>(((SUMIF($E$224:$E$427,$O1132,BD$224:BD$427)*(1+Benefits_Lower)))*'Discount Factors'!BD$11)-BD$1108</f>
        <v>0</v>
      </c>
      <c r="BE1132" s="161">
        <f>(((SUMIF($E$224:$E$427,$O1132,BE$224:BE$427)*(1+Benefits_Lower)))*'Discount Factors'!BE$11)-BE$1108</f>
        <v>0</v>
      </c>
      <c r="BF1132" s="161">
        <f>(((SUMIF($E$224:$E$427,$O1132,BF$224:BF$427)*(1+Benefits_Lower)))*'Discount Factors'!BF$11)-BF$1108</f>
        <v>0</v>
      </c>
      <c r="BG1132" s="161">
        <f>(((SUMIF($E$224:$E$427,$O1132,BG$224:BG$427)*(1+Benefits_Lower)))*'Discount Factors'!BG$11)-BG$1108</f>
        <v>0</v>
      </c>
      <c r="BH1132" s="161">
        <f>(((SUMIF($E$224:$E$427,$O1132,BH$224:BH$427)*(1+Benefits_Lower)))*'Discount Factors'!BH$11)-BH$1108</f>
        <v>0</v>
      </c>
      <c r="BI1132" s="161">
        <f>(((SUMIF($E$224:$E$427,$O1132,BI$224:BI$427)*(1+Benefits_Lower)))*'Discount Factors'!BI$11)-BI$1108</f>
        <v>0</v>
      </c>
      <c r="BJ1132" s="161">
        <f>(((SUMIF($E$224:$E$427,$O1132,BJ$224:BJ$427)*(1+Benefits_Lower)))*'Discount Factors'!BJ$11)-BJ$1108</f>
        <v>0</v>
      </c>
      <c r="BK1132" s="161">
        <f>(((SUMIF($E$224:$E$427,$O1132,BK$224:BK$427)*(1+Benefits_Lower)))*'Discount Factors'!BK$11)-BK$1108</f>
        <v>0</v>
      </c>
      <c r="BL1132" s="161">
        <f>(((SUMIF($E$224:$E$427,$O1132,BL$224:BL$427)*(1+Benefits_Lower)))*'Discount Factors'!BL$11)-BL$1108</f>
        <v>0</v>
      </c>
      <c r="BM1132" s="161">
        <f>(((SUMIF($E$224:$E$427,$O1132,BM$224:BM$427)*(1+Benefits_Lower)))*'Discount Factors'!BM$11)-BM$1108</f>
        <v>0</v>
      </c>
      <c r="BN1132" s="161">
        <f>(((SUMIF($E$224:$E$427,$O1132,BN$224:BN$427)*(1+Benefits_Lower)))*'Discount Factors'!BN$11)-BN$1108</f>
        <v>0</v>
      </c>
      <c r="BO1132" s="161">
        <f>(((SUMIF($E$224:$E$427,$O1132,BO$224:BO$427)*(1+Benefits_Lower)))*'Discount Factors'!BO$11)-BO$1108</f>
        <v>0</v>
      </c>
      <c r="BP1132" s="161">
        <f>(((SUMIF($E$224:$E$427,$O1132,BP$224:BP$427)*(1+Benefits_Lower)))*'Discount Factors'!BP$11)-BP$1108</f>
        <v>0</v>
      </c>
      <c r="BQ1132" s="161">
        <f>(((SUMIF($E$224:$E$427,$O1132,BQ$224:BQ$427)*(1+Benefits_Lower)))*'Discount Factors'!BQ$11)-BQ$1108</f>
        <v>0</v>
      </c>
      <c r="BR1132" s="161">
        <f>(((SUMIF($E$224:$E$427,$O1132,BR$224:BR$427)*(1+Benefits_Lower)))*'Discount Factors'!BR$11)-BR$1108</f>
        <v>0</v>
      </c>
      <c r="BS1132" s="161">
        <f>(((SUMIF($E$224:$E$427,$O1132,BS$224:BS$427)*(1+Benefits_Lower)))*'Discount Factors'!BS$11)-BS$1108</f>
        <v>0</v>
      </c>
      <c r="BT1132" s="161">
        <f>(((SUMIF($E$224:$E$427,$O1132,BT$224:BT$427)*(1+Benefits_Lower)))*'Discount Factors'!BT$11)-BT$1108</f>
        <v>0</v>
      </c>
      <c r="BU1132" s="161">
        <f>(((SUMIF($E$224:$E$427,$O1132,BU$224:BU$427)*(1+Benefits_Lower)))*'Discount Factors'!BU$11)-BU$1108</f>
        <v>0</v>
      </c>
      <c r="BV1132" s="161">
        <f>(((SUMIF($E$224:$E$427,$O1132,BV$224:BV$427)*(1+Benefits_Lower)))*'Discount Factors'!BV$11)-BV$1108</f>
        <v>0</v>
      </c>
      <c r="BW1132" s="161">
        <f>(((SUMIF($E$224:$E$427,$O1132,BW$224:BW$427)*(1+Benefits_Lower)))*'Discount Factors'!BW$11)-BW$1108</f>
        <v>0</v>
      </c>
      <c r="BX1132" s="161">
        <f>(((SUMIF($E$224:$E$427,$O1132,BX$224:BX$427)*(1+Benefits_Lower)))*'Discount Factors'!BX$11)-BX$1108</f>
        <v>0</v>
      </c>
      <c r="BY1132" s="161">
        <f>(((SUMIF($E$224:$E$427,$O1132,BY$224:BY$427)*(1+Benefits_Lower)))*'Discount Factors'!BY$11)-BY$1108</f>
        <v>0</v>
      </c>
      <c r="BZ1132" s="161">
        <f>(((SUMIF($E$224:$E$427,$O1132,BZ$224:BZ$427)*(1+Benefits_Lower)))*'Discount Factors'!BZ$11)-BZ$1108</f>
        <v>0</v>
      </c>
      <c r="CA1132" s="161">
        <f>(((SUMIF($E$224:$E$427,$O1132,CA$224:CA$427)*(1+Benefits_Lower)))*'Discount Factors'!CA$11)-CA$1108</f>
        <v>0</v>
      </c>
      <c r="CB1132" s="161">
        <f>(((SUMIF($E$224:$E$427,$O1132,CB$224:CB$427)*(1+Benefits_Lower)))*'Discount Factors'!CB$11)-CB$1108</f>
        <v>0</v>
      </c>
      <c r="CC1132" s="161">
        <f>(((SUMIF($E$224:$E$427,$O1132,CC$224:CC$427)*(1+Benefits_Lower)))*'Discount Factors'!CC$11)-CC$1108</f>
        <v>0</v>
      </c>
      <c r="CD1132" s="161">
        <f>(((SUMIF($E$224:$E$427,$O1132,CD$224:CD$427)*(1+Benefits_Lower)))*'Discount Factors'!CD$11)-CD$1108</f>
        <v>0</v>
      </c>
      <c r="CE1132" s="161">
        <f>(((SUMIF($E$224:$E$427,$O1132,CE$224:CE$427)*(1+Benefits_Lower)))*'Discount Factors'!CE$11)-CE$1108</f>
        <v>0</v>
      </c>
      <c r="CF1132" s="161">
        <f>(((SUMIF($E$224:$E$427,$O1132,CF$224:CF$427)*(1+Benefits_Lower)))*'Discount Factors'!CF$11)-CF$1108</f>
        <v>0</v>
      </c>
      <c r="CG1132" s="161">
        <f>(((SUMIF($E$224:$E$427,$O1132,CG$224:CG$427)*(1+Benefits_Lower)))*'Discount Factors'!CG$11)-CG$1108</f>
        <v>0</v>
      </c>
      <c r="CH1132" s="161">
        <f>(((SUMIF($E$224:$E$427,$O1132,CH$224:CH$427)*(1+Benefits_Lower)))*'Discount Factors'!CH$11)-CH$1108</f>
        <v>0</v>
      </c>
      <c r="CI1132" s="161">
        <f>(((SUMIF($E$224:$E$427,$O1132,CI$224:CI$427)*(1+Benefits_Lower)))*'Discount Factors'!CI$11)-CI$1108</f>
        <v>0</v>
      </c>
      <c r="CJ1132" s="161">
        <f>(((SUMIF($E$224:$E$427,$O1132,CJ$224:CJ$427)*(1+Benefits_Lower)))*'Discount Factors'!CJ$11)-CJ$1108</f>
        <v>0</v>
      </c>
      <c r="CK1132" s="161">
        <f>(((SUMIF($E$224:$E$427,$O1132,CK$224:CK$427)*(1+Benefits_Lower)))*'Discount Factors'!CK$11)-CK$1108</f>
        <v>0</v>
      </c>
      <c r="CL1132" s="161">
        <f>(((SUMIF($E$224:$E$427,$O1132,CL$224:CL$427)*(1+Benefits_Lower)))*'Discount Factors'!CL$11)-CL$1108</f>
        <v>0</v>
      </c>
      <c r="CM1132" s="161">
        <f>(((SUMIF($E$224:$E$427,$O1132,CM$224:CM$427)*(1+Benefits_Lower)))*'Discount Factors'!CM$11)-CM$1108</f>
        <v>0</v>
      </c>
      <c r="CN1132" s="161">
        <f>(((SUMIF($E$224:$E$427,$O1132,CN$224:CN$427)*(1+Benefits_Lower)))*'Discount Factors'!CN$11)-CN$1108</f>
        <v>0</v>
      </c>
      <c r="CO1132" s="161">
        <f>(((SUMIF($E$224:$E$427,$O1132,CO$224:CO$427)*(1+Benefits_Lower)))*'Discount Factors'!CO$11)-CO$1108</f>
        <v>0</v>
      </c>
      <c r="CP1132" s="161">
        <f>(((SUMIF($E$224:$E$427,$O1132,CP$224:CP$427)*(1+Benefits_Lower)))*'Discount Factors'!CP$11)-CP$1108</f>
        <v>0</v>
      </c>
      <c r="CQ1132" s="161">
        <f>(((SUMIF($E$224:$E$427,$O1132,CQ$224:CQ$427)*(1+Benefits_Lower)))*'Discount Factors'!CQ$11)-CQ$1108</f>
        <v>0</v>
      </c>
    </row>
    <row r="1133" spans="15:95" x14ac:dyDescent="0.3">
      <c r="P1133" s="161"/>
      <c r="Q1133" s="161"/>
      <c r="R1133" s="161"/>
      <c r="S1133" s="161"/>
      <c r="T1133" s="161"/>
      <c r="U1133" s="161"/>
      <c r="V1133" s="161"/>
      <c r="W1133" s="161"/>
      <c r="X1133" s="161"/>
      <c r="Y1133" s="161"/>
      <c r="Z1133" s="161"/>
      <c r="AA1133" s="161"/>
      <c r="AB1133" s="161"/>
      <c r="AC1133" s="161"/>
      <c r="AD1133" s="161"/>
      <c r="AE1133" s="161"/>
      <c r="AF1133" s="161"/>
      <c r="AG1133" s="161"/>
      <c r="AH1133" s="161"/>
      <c r="AI1133" s="161"/>
      <c r="AJ1133" s="161"/>
      <c r="AK1133" s="161"/>
      <c r="AL1133" s="161"/>
      <c r="AM1133" s="161"/>
      <c r="AN1133" s="161"/>
      <c r="AO1133" s="161"/>
      <c r="AP1133" s="161"/>
      <c r="AQ1133" s="161"/>
      <c r="AR1133" s="161"/>
      <c r="AS1133" s="161"/>
      <c r="AT1133" s="161"/>
      <c r="AU1133" s="161"/>
      <c r="AV1133" s="161"/>
      <c r="AW1133" s="161"/>
      <c r="AX1133" s="161"/>
      <c r="AY1133" s="161"/>
      <c r="AZ1133" s="161"/>
      <c r="BA1133" s="161"/>
      <c r="BB1133" s="161"/>
      <c r="BC1133" s="161"/>
      <c r="BD1133" s="161"/>
      <c r="BE1133" s="161"/>
      <c r="BF1133" s="161"/>
      <c r="BG1133" s="161"/>
      <c r="BH1133" s="161"/>
      <c r="BI1133" s="161"/>
      <c r="BJ1133" s="161"/>
      <c r="BK1133" s="161"/>
      <c r="BL1133" s="161"/>
      <c r="BM1133" s="161"/>
      <c r="BN1133" s="161"/>
      <c r="BO1133" s="161"/>
      <c r="BP1133" s="161"/>
      <c r="BQ1133" s="161"/>
      <c r="BR1133" s="161"/>
      <c r="BS1133" s="161"/>
      <c r="BT1133" s="161"/>
      <c r="BU1133" s="161"/>
      <c r="BV1133" s="161"/>
      <c r="BW1133" s="161"/>
      <c r="BX1133" s="161"/>
      <c r="BY1133" s="161"/>
      <c r="BZ1133" s="161"/>
      <c r="CA1133" s="161"/>
      <c r="CB1133" s="161"/>
      <c r="CC1133" s="161"/>
      <c r="CD1133" s="161"/>
      <c r="CE1133" s="161"/>
      <c r="CF1133" s="161"/>
      <c r="CG1133" s="161"/>
      <c r="CH1133" s="161"/>
      <c r="CI1133" s="161"/>
      <c r="CJ1133" s="161"/>
      <c r="CK1133" s="161"/>
      <c r="CL1133" s="161"/>
      <c r="CM1133" s="161"/>
      <c r="CN1133" s="161"/>
      <c r="CO1133" s="161"/>
      <c r="CP1133" s="161"/>
      <c r="CQ1133" s="161"/>
    </row>
    <row r="1134" spans="15:95" x14ac:dyDescent="0.3">
      <c r="P1134" s="161"/>
      <c r="Q1134" s="161"/>
      <c r="R1134" s="161"/>
      <c r="S1134" s="161"/>
      <c r="T1134" s="161"/>
      <c r="U1134" s="161"/>
      <c r="V1134" s="161"/>
      <c r="W1134" s="161"/>
      <c r="X1134" s="161"/>
      <c r="Y1134" s="161"/>
      <c r="Z1134" s="161"/>
      <c r="AA1134" s="161"/>
      <c r="AB1134" s="161"/>
      <c r="AC1134" s="161"/>
      <c r="AD1134" s="161"/>
      <c r="AE1134" s="161"/>
      <c r="AF1134" s="161"/>
      <c r="AG1134" s="161"/>
      <c r="AH1134" s="161"/>
      <c r="AI1134" s="161"/>
      <c r="AJ1134" s="161"/>
      <c r="AK1134" s="161"/>
      <c r="AL1134" s="161"/>
      <c r="AM1134" s="161"/>
      <c r="AN1134" s="161"/>
      <c r="AO1134" s="161"/>
      <c r="AP1134" s="161"/>
      <c r="AQ1134" s="161"/>
      <c r="AR1134" s="161"/>
      <c r="AS1134" s="161"/>
      <c r="AT1134" s="161"/>
      <c r="AU1134" s="161"/>
      <c r="AV1134" s="161"/>
      <c r="AW1134" s="161"/>
      <c r="AX1134" s="161"/>
      <c r="AY1134" s="161"/>
      <c r="AZ1134" s="161"/>
      <c r="BA1134" s="161"/>
      <c r="BB1134" s="161"/>
      <c r="BC1134" s="161"/>
      <c r="BD1134" s="161"/>
      <c r="BE1134" s="161"/>
      <c r="BF1134" s="161"/>
      <c r="BG1134" s="161"/>
      <c r="BH1134" s="161"/>
      <c r="BI1134" s="161"/>
      <c r="BJ1134" s="161"/>
      <c r="BK1134" s="161"/>
      <c r="BL1134" s="161"/>
      <c r="BM1134" s="161"/>
      <c r="BN1134" s="161"/>
      <c r="BO1134" s="161"/>
      <c r="BP1134" s="161"/>
      <c r="BQ1134" s="161"/>
      <c r="BR1134" s="161"/>
      <c r="BS1134" s="161"/>
      <c r="BT1134" s="161"/>
      <c r="BU1134" s="161"/>
      <c r="BV1134" s="161"/>
      <c r="BW1134" s="161"/>
      <c r="BX1134" s="161"/>
      <c r="BY1134" s="161"/>
      <c r="BZ1134" s="161"/>
      <c r="CA1134" s="161"/>
      <c r="CB1134" s="161"/>
      <c r="CC1134" s="161"/>
      <c r="CD1134" s="161"/>
      <c r="CE1134" s="161"/>
      <c r="CF1134" s="161"/>
      <c r="CG1134" s="161"/>
      <c r="CH1134" s="161"/>
      <c r="CI1134" s="161"/>
      <c r="CJ1134" s="161"/>
      <c r="CK1134" s="161"/>
      <c r="CL1134" s="161"/>
      <c r="CM1134" s="161"/>
      <c r="CN1134" s="161"/>
      <c r="CO1134" s="161"/>
      <c r="CP1134" s="161"/>
      <c r="CQ1134" s="161"/>
    </row>
    <row r="1135" spans="15:95" x14ac:dyDescent="0.3">
      <c r="P1135" s="161"/>
      <c r="Q1135" s="161"/>
      <c r="R1135" s="161"/>
      <c r="S1135" s="161"/>
      <c r="T1135" s="161"/>
      <c r="U1135" s="161"/>
      <c r="V1135" s="161"/>
      <c r="W1135" s="161"/>
      <c r="X1135" s="161"/>
      <c r="Y1135" s="161"/>
      <c r="Z1135" s="161"/>
      <c r="AA1135" s="161"/>
      <c r="AB1135" s="161"/>
      <c r="AC1135" s="161"/>
      <c r="AD1135" s="161"/>
      <c r="AE1135" s="161"/>
      <c r="AF1135" s="161"/>
      <c r="AG1135" s="161"/>
      <c r="AH1135" s="161"/>
      <c r="AI1135" s="161"/>
      <c r="AJ1135" s="161"/>
      <c r="AK1135" s="161"/>
      <c r="AL1135" s="161"/>
      <c r="AM1135" s="161"/>
      <c r="AN1135" s="161"/>
      <c r="AO1135" s="161"/>
      <c r="AP1135" s="161"/>
      <c r="AQ1135" s="161"/>
      <c r="AR1135" s="161"/>
      <c r="AS1135" s="161"/>
      <c r="AT1135" s="161"/>
      <c r="AU1135" s="161"/>
      <c r="AV1135" s="161"/>
      <c r="AW1135" s="161"/>
      <c r="AX1135" s="161"/>
      <c r="AY1135" s="161"/>
      <c r="AZ1135" s="161"/>
      <c r="BA1135" s="161"/>
      <c r="BB1135" s="161"/>
      <c r="BC1135" s="161"/>
      <c r="BD1135" s="161"/>
      <c r="BE1135" s="161"/>
      <c r="BF1135" s="161"/>
      <c r="BG1135" s="161"/>
      <c r="BH1135" s="161"/>
      <c r="BI1135" s="161"/>
      <c r="BJ1135" s="161"/>
      <c r="BK1135" s="161"/>
      <c r="BL1135" s="161"/>
      <c r="BM1135" s="161"/>
      <c r="BN1135" s="161"/>
      <c r="BO1135" s="161"/>
      <c r="BP1135" s="161"/>
      <c r="BQ1135" s="161"/>
      <c r="BR1135" s="161"/>
      <c r="BS1135" s="161"/>
      <c r="BT1135" s="161"/>
      <c r="BU1135" s="161"/>
      <c r="BV1135" s="161"/>
      <c r="BW1135" s="161"/>
      <c r="BX1135" s="161"/>
      <c r="BY1135" s="161"/>
      <c r="BZ1135" s="161"/>
      <c r="CA1135" s="161"/>
      <c r="CB1135" s="161"/>
      <c r="CC1135" s="161"/>
      <c r="CD1135" s="161"/>
      <c r="CE1135" s="161"/>
      <c r="CF1135" s="161"/>
      <c r="CG1135" s="161"/>
      <c r="CH1135" s="161"/>
      <c r="CI1135" s="161"/>
      <c r="CJ1135" s="161"/>
      <c r="CK1135" s="161"/>
      <c r="CL1135" s="161"/>
      <c r="CM1135" s="161"/>
      <c r="CN1135" s="161"/>
      <c r="CO1135" s="161"/>
      <c r="CP1135" s="161"/>
      <c r="CQ1135" s="161"/>
    </row>
    <row r="1136" spans="15:95" x14ac:dyDescent="0.3">
      <c r="O1136" s="2" t="str">
        <f>Lists!$B$11</f>
        <v>Option 7</v>
      </c>
      <c r="P1136" s="161">
        <f>(((SUMIF($E$224:$E$427,$O1136,P$224:P$427)*(1+Benefits_Lower)))*'Discount Factors'!P$11)-P$1108</f>
        <v>0</v>
      </c>
      <c r="Q1136" s="161">
        <f>(((SUMIF($E$224:$E$427,$O1136,Q$224:Q$427)*(1+Benefits_Lower)))*'Discount Factors'!Q$11)-Q$1108</f>
        <v>0</v>
      </c>
      <c r="R1136" s="161">
        <f>(((SUMIF($E$224:$E$427,$O1136,R$224:R$427)*(1+Benefits_Lower)))*'Discount Factors'!R$11)-R$1108</f>
        <v>0</v>
      </c>
      <c r="S1136" s="161">
        <f>(((SUMIF($E$224:$E$427,$O1136,S$224:S$427)*(1+Benefits_Lower)))*'Discount Factors'!S$11)-S$1108</f>
        <v>0</v>
      </c>
      <c r="T1136" s="161">
        <f>(((SUMIF($E$224:$E$427,$O1136,T$224:T$427)*(1+Benefits_Lower)))*'Discount Factors'!T$11)-T$1108</f>
        <v>0</v>
      </c>
      <c r="U1136" s="161">
        <f>(((SUMIF($E$224:$E$427,$O1136,U$224:U$427)*(1+Benefits_Lower)))*'Discount Factors'!U$11)-U$1108</f>
        <v>0</v>
      </c>
      <c r="V1136" s="161">
        <f>(((SUMIF($E$224:$E$427,$O1136,V$224:V$427)*(1+Benefits_Lower)))*'Discount Factors'!V$11)-V$1108</f>
        <v>0</v>
      </c>
      <c r="W1136" s="161">
        <f>(((SUMIF($E$224:$E$427,$O1136,W$224:W$427)*(1+Benefits_Lower)))*'Discount Factors'!W$11)-W$1108</f>
        <v>0</v>
      </c>
      <c r="X1136" s="161">
        <f>(((SUMIF($E$224:$E$427,$O1136,X$224:X$427)*(1+Benefits_Lower)))*'Discount Factors'!X$11)-X$1108</f>
        <v>0</v>
      </c>
      <c r="Y1136" s="161">
        <f>(((SUMIF($E$224:$E$427,$O1136,Y$224:Y$427)*(1+Benefits_Lower)))*'Discount Factors'!Y$11)-Y$1108</f>
        <v>0</v>
      </c>
      <c r="Z1136" s="161">
        <f>(((SUMIF($E$224:$E$427,$O1136,Z$224:Z$427)*(1+Benefits_Lower)))*'Discount Factors'!Z$11)-Z$1108</f>
        <v>0</v>
      </c>
      <c r="AA1136" s="161">
        <f>(((SUMIF($E$224:$E$427,$O1136,AA$224:AA$427)*(1+Benefits_Lower)))*'Discount Factors'!AA$11)-AA$1108</f>
        <v>0</v>
      </c>
      <c r="AB1136" s="161">
        <f>(((SUMIF($E$224:$E$427,$O1136,AB$224:AB$427)*(1+Benefits_Lower)))*'Discount Factors'!AB$11)-AB$1108</f>
        <v>0</v>
      </c>
      <c r="AC1136" s="161">
        <f>(((SUMIF($E$224:$E$427,$O1136,AC$224:AC$427)*(1+Benefits_Lower)))*'Discount Factors'!AC$11)-AC$1108</f>
        <v>0</v>
      </c>
      <c r="AD1136" s="161">
        <f>(((SUMIF($E$224:$E$427,$O1136,AD$224:AD$427)*(1+Benefits_Lower)))*'Discount Factors'!AD$11)-AD$1108</f>
        <v>0</v>
      </c>
      <c r="AE1136" s="161">
        <f>(((SUMIF($E$224:$E$427,$O1136,AE$224:AE$427)*(1+Benefits_Lower)))*'Discount Factors'!AE$11)-AE$1108</f>
        <v>0</v>
      </c>
      <c r="AF1136" s="161">
        <f>(((SUMIF($E$224:$E$427,$O1136,AF$224:AF$427)*(1+Benefits_Lower)))*'Discount Factors'!AF$11)-AF$1108</f>
        <v>0</v>
      </c>
      <c r="AG1136" s="161">
        <f>(((SUMIF($E$224:$E$427,$O1136,AG$224:AG$427)*(1+Benefits_Lower)))*'Discount Factors'!AG$11)-AG$1108</f>
        <v>0</v>
      </c>
      <c r="AH1136" s="161">
        <f>(((SUMIF($E$224:$E$427,$O1136,AH$224:AH$427)*(1+Benefits_Lower)))*'Discount Factors'!AH$11)-AH$1108</f>
        <v>0</v>
      </c>
      <c r="AI1136" s="161">
        <f>(((SUMIF($E$224:$E$427,$O1136,AI$224:AI$427)*(1+Benefits_Lower)))*'Discount Factors'!AI$11)-AI$1108</f>
        <v>0</v>
      </c>
      <c r="AJ1136" s="161">
        <f>(((SUMIF($E$224:$E$427,$O1136,AJ$224:AJ$427)*(1+Benefits_Lower)))*'Discount Factors'!AJ$11)-AJ$1108</f>
        <v>0</v>
      </c>
      <c r="AK1136" s="161">
        <f>(((SUMIF($E$224:$E$427,$O1136,AK$224:AK$427)*(1+Benefits_Lower)))*'Discount Factors'!AK$11)-AK$1108</f>
        <v>0</v>
      </c>
      <c r="AL1136" s="161">
        <f>(((SUMIF($E$224:$E$427,$O1136,AL$224:AL$427)*(1+Benefits_Lower)))*'Discount Factors'!AL$11)-AL$1108</f>
        <v>0</v>
      </c>
      <c r="AM1136" s="161">
        <f>(((SUMIF($E$224:$E$427,$O1136,AM$224:AM$427)*(1+Benefits_Lower)))*'Discount Factors'!AM$11)-AM$1108</f>
        <v>0</v>
      </c>
      <c r="AN1136" s="161">
        <f>(((SUMIF($E$224:$E$427,$O1136,AN$224:AN$427)*(1+Benefits_Lower)))*'Discount Factors'!AN$11)-AN$1108</f>
        <v>0</v>
      </c>
      <c r="AO1136" s="161">
        <f>(((SUMIF($E$224:$E$427,$O1136,AO$224:AO$427)*(1+Benefits_Lower)))*'Discount Factors'!AO$11)-AO$1108</f>
        <v>0</v>
      </c>
      <c r="AP1136" s="161">
        <f>(((SUMIF($E$224:$E$427,$O1136,AP$224:AP$427)*(1+Benefits_Lower)))*'Discount Factors'!AP$11)-AP$1108</f>
        <v>0</v>
      </c>
      <c r="AQ1136" s="161">
        <f>(((SUMIF($E$224:$E$427,$O1136,AQ$224:AQ$427)*(1+Benefits_Lower)))*'Discount Factors'!AQ$11)-AQ$1108</f>
        <v>0</v>
      </c>
      <c r="AR1136" s="161">
        <f>(((SUMIF($E$224:$E$427,$O1136,AR$224:AR$427)*(1+Benefits_Lower)))*'Discount Factors'!AR$11)-AR$1108</f>
        <v>0</v>
      </c>
      <c r="AS1136" s="161">
        <f>(((SUMIF($E$224:$E$427,$O1136,AS$224:AS$427)*(1+Benefits_Lower)))*'Discount Factors'!AS$11)-AS$1108</f>
        <v>0</v>
      </c>
      <c r="AT1136" s="161">
        <f>(((SUMIF($E$224:$E$427,$O1136,AT$224:AT$427)*(1+Benefits_Lower)))*'Discount Factors'!AT$11)-AT$1108</f>
        <v>0</v>
      </c>
      <c r="AU1136" s="161">
        <f>(((SUMIF($E$224:$E$427,$O1136,AU$224:AU$427)*(1+Benefits_Lower)))*'Discount Factors'!AU$11)-AU$1108</f>
        <v>0</v>
      </c>
      <c r="AV1136" s="161">
        <f>(((SUMIF($E$224:$E$427,$O1136,AV$224:AV$427)*(1+Benefits_Lower)))*'Discount Factors'!AV$11)-AV$1108</f>
        <v>0</v>
      </c>
      <c r="AW1136" s="161">
        <f>(((SUMIF($E$224:$E$427,$O1136,AW$224:AW$427)*(1+Benefits_Lower)))*'Discount Factors'!AW$11)-AW$1108</f>
        <v>0</v>
      </c>
      <c r="AX1136" s="161">
        <f>(((SUMIF($E$224:$E$427,$O1136,AX$224:AX$427)*(1+Benefits_Lower)))*'Discount Factors'!AX$11)-AX$1108</f>
        <v>0</v>
      </c>
      <c r="AY1136" s="161">
        <f>(((SUMIF($E$224:$E$427,$O1136,AY$224:AY$427)*(1+Benefits_Lower)))*'Discount Factors'!AY$11)-AY$1108</f>
        <v>0</v>
      </c>
      <c r="AZ1136" s="161">
        <f>(((SUMIF($E$224:$E$427,$O1136,AZ$224:AZ$427)*(1+Benefits_Lower)))*'Discount Factors'!AZ$11)-AZ$1108</f>
        <v>0</v>
      </c>
      <c r="BA1136" s="161">
        <f>(((SUMIF($E$224:$E$427,$O1136,BA$224:BA$427)*(1+Benefits_Lower)))*'Discount Factors'!BA$11)-BA$1108</f>
        <v>0</v>
      </c>
      <c r="BB1136" s="161">
        <f>(((SUMIF($E$224:$E$427,$O1136,BB$224:BB$427)*(1+Benefits_Lower)))*'Discount Factors'!BB$11)-BB$1108</f>
        <v>0</v>
      </c>
      <c r="BC1136" s="161">
        <f>(((SUMIF($E$224:$E$427,$O1136,BC$224:BC$427)*(1+Benefits_Lower)))*'Discount Factors'!BC$11)-BC$1108</f>
        <v>0</v>
      </c>
      <c r="BD1136" s="161">
        <f>(((SUMIF($E$224:$E$427,$O1136,BD$224:BD$427)*(1+Benefits_Lower)))*'Discount Factors'!BD$11)-BD$1108</f>
        <v>0</v>
      </c>
      <c r="BE1136" s="161">
        <f>(((SUMIF($E$224:$E$427,$O1136,BE$224:BE$427)*(1+Benefits_Lower)))*'Discount Factors'!BE$11)-BE$1108</f>
        <v>0</v>
      </c>
      <c r="BF1136" s="161">
        <f>(((SUMIF($E$224:$E$427,$O1136,BF$224:BF$427)*(1+Benefits_Lower)))*'Discount Factors'!BF$11)-BF$1108</f>
        <v>0</v>
      </c>
      <c r="BG1136" s="161">
        <f>(((SUMIF($E$224:$E$427,$O1136,BG$224:BG$427)*(1+Benefits_Lower)))*'Discount Factors'!BG$11)-BG$1108</f>
        <v>0</v>
      </c>
      <c r="BH1136" s="161">
        <f>(((SUMIF($E$224:$E$427,$O1136,BH$224:BH$427)*(1+Benefits_Lower)))*'Discount Factors'!BH$11)-BH$1108</f>
        <v>0</v>
      </c>
      <c r="BI1136" s="161">
        <f>(((SUMIF($E$224:$E$427,$O1136,BI$224:BI$427)*(1+Benefits_Lower)))*'Discount Factors'!BI$11)-BI$1108</f>
        <v>0</v>
      </c>
      <c r="BJ1136" s="161">
        <f>(((SUMIF($E$224:$E$427,$O1136,BJ$224:BJ$427)*(1+Benefits_Lower)))*'Discount Factors'!BJ$11)-BJ$1108</f>
        <v>0</v>
      </c>
      <c r="BK1136" s="161">
        <f>(((SUMIF($E$224:$E$427,$O1136,BK$224:BK$427)*(1+Benefits_Lower)))*'Discount Factors'!BK$11)-BK$1108</f>
        <v>0</v>
      </c>
      <c r="BL1136" s="161">
        <f>(((SUMIF($E$224:$E$427,$O1136,BL$224:BL$427)*(1+Benefits_Lower)))*'Discount Factors'!BL$11)-BL$1108</f>
        <v>0</v>
      </c>
      <c r="BM1136" s="161">
        <f>(((SUMIF($E$224:$E$427,$O1136,BM$224:BM$427)*(1+Benefits_Lower)))*'Discount Factors'!BM$11)-BM$1108</f>
        <v>0</v>
      </c>
      <c r="BN1136" s="161">
        <f>(((SUMIF($E$224:$E$427,$O1136,BN$224:BN$427)*(1+Benefits_Lower)))*'Discount Factors'!BN$11)-BN$1108</f>
        <v>0</v>
      </c>
      <c r="BO1136" s="161">
        <f>(((SUMIF($E$224:$E$427,$O1136,BO$224:BO$427)*(1+Benefits_Lower)))*'Discount Factors'!BO$11)-BO$1108</f>
        <v>0</v>
      </c>
      <c r="BP1136" s="161">
        <f>(((SUMIF($E$224:$E$427,$O1136,BP$224:BP$427)*(1+Benefits_Lower)))*'Discount Factors'!BP$11)-BP$1108</f>
        <v>0</v>
      </c>
      <c r="BQ1136" s="161">
        <f>(((SUMIF($E$224:$E$427,$O1136,BQ$224:BQ$427)*(1+Benefits_Lower)))*'Discount Factors'!BQ$11)-BQ$1108</f>
        <v>0</v>
      </c>
      <c r="BR1136" s="161">
        <f>(((SUMIF($E$224:$E$427,$O1136,BR$224:BR$427)*(1+Benefits_Lower)))*'Discount Factors'!BR$11)-BR$1108</f>
        <v>0</v>
      </c>
      <c r="BS1136" s="161">
        <f>(((SUMIF($E$224:$E$427,$O1136,BS$224:BS$427)*(1+Benefits_Lower)))*'Discount Factors'!BS$11)-BS$1108</f>
        <v>0</v>
      </c>
      <c r="BT1136" s="161">
        <f>(((SUMIF($E$224:$E$427,$O1136,BT$224:BT$427)*(1+Benefits_Lower)))*'Discount Factors'!BT$11)-BT$1108</f>
        <v>0</v>
      </c>
      <c r="BU1136" s="161">
        <f>(((SUMIF($E$224:$E$427,$O1136,BU$224:BU$427)*(1+Benefits_Lower)))*'Discount Factors'!BU$11)-BU$1108</f>
        <v>0</v>
      </c>
      <c r="BV1136" s="161">
        <f>(((SUMIF($E$224:$E$427,$O1136,BV$224:BV$427)*(1+Benefits_Lower)))*'Discount Factors'!BV$11)-BV$1108</f>
        <v>0</v>
      </c>
      <c r="BW1136" s="161">
        <f>(((SUMIF($E$224:$E$427,$O1136,BW$224:BW$427)*(1+Benefits_Lower)))*'Discount Factors'!BW$11)-BW$1108</f>
        <v>0</v>
      </c>
      <c r="BX1136" s="161">
        <f>(((SUMIF($E$224:$E$427,$O1136,BX$224:BX$427)*(1+Benefits_Lower)))*'Discount Factors'!BX$11)-BX$1108</f>
        <v>0</v>
      </c>
      <c r="BY1136" s="161">
        <f>(((SUMIF($E$224:$E$427,$O1136,BY$224:BY$427)*(1+Benefits_Lower)))*'Discount Factors'!BY$11)-BY$1108</f>
        <v>0</v>
      </c>
      <c r="BZ1136" s="161">
        <f>(((SUMIF($E$224:$E$427,$O1136,BZ$224:BZ$427)*(1+Benefits_Lower)))*'Discount Factors'!BZ$11)-BZ$1108</f>
        <v>0</v>
      </c>
      <c r="CA1136" s="161">
        <f>(((SUMIF($E$224:$E$427,$O1136,CA$224:CA$427)*(1+Benefits_Lower)))*'Discount Factors'!CA$11)-CA$1108</f>
        <v>0</v>
      </c>
      <c r="CB1136" s="161">
        <f>(((SUMIF($E$224:$E$427,$O1136,CB$224:CB$427)*(1+Benefits_Lower)))*'Discount Factors'!CB$11)-CB$1108</f>
        <v>0</v>
      </c>
      <c r="CC1136" s="161">
        <f>(((SUMIF($E$224:$E$427,$O1136,CC$224:CC$427)*(1+Benefits_Lower)))*'Discount Factors'!CC$11)-CC$1108</f>
        <v>0</v>
      </c>
      <c r="CD1136" s="161">
        <f>(((SUMIF($E$224:$E$427,$O1136,CD$224:CD$427)*(1+Benefits_Lower)))*'Discount Factors'!CD$11)-CD$1108</f>
        <v>0</v>
      </c>
      <c r="CE1136" s="161">
        <f>(((SUMIF($E$224:$E$427,$O1136,CE$224:CE$427)*(1+Benefits_Lower)))*'Discount Factors'!CE$11)-CE$1108</f>
        <v>0</v>
      </c>
      <c r="CF1136" s="161">
        <f>(((SUMIF($E$224:$E$427,$O1136,CF$224:CF$427)*(1+Benefits_Lower)))*'Discount Factors'!CF$11)-CF$1108</f>
        <v>0</v>
      </c>
      <c r="CG1136" s="161">
        <f>(((SUMIF($E$224:$E$427,$O1136,CG$224:CG$427)*(1+Benefits_Lower)))*'Discount Factors'!CG$11)-CG$1108</f>
        <v>0</v>
      </c>
      <c r="CH1136" s="161">
        <f>(((SUMIF($E$224:$E$427,$O1136,CH$224:CH$427)*(1+Benefits_Lower)))*'Discount Factors'!CH$11)-CH$1108</f>
        <v>0</v>
      </c>
      <c r="CI1136" s="161">
        <f>(((SUMIF($E$224:$E$427,$O1136,CI$224:CI$427)*(1+Benefits_Lower)))*'Discount Factors'!CI$11)-CI$1108</f>
        <v>0</v>
      </c>
      <c r="CJ1136" s="161">
        <f>(((SUMIF($E$224:$E$427,$O1136,CJ$224:CJ$427)*(1+Benefits_Lower)))*'Discount Factors'!CJ$11)-CJ$1108</f>
        <v>0</v>
      </c>
      <c r="CK1136" s="161">
        <f>(((SUMIF($E$224:$E$427,$O1136,CK$224:CK$427)*(1+Benefits_Lower)))*'Discount Factors'!CK$11)-CK$1108</f>
        <v>0</v>
      </c>
      <c r="CL1136" s="161">
        <f>(((SUMIF($E$224:$E$427,$O1136,CL$224:CL$427)*(1+Benefits_Lower)))*'Discount Factors'!CL$11)-CL$1108</f>
        <v>0</v>
      </c>
      <c r="CM1136" s="161">
        <f>(((SUMIF($E$224:$E$427,$O1136,CM$224:CM$427)*(1+Benefits_Lower)))*'Discount Factors'!CM$11)-CM$1108</f>
        <v>0</v>
      </c>
      <c r="CN1136" s="161">
        <f>(((SUMIF($E$224:$E$427,$O1136,CN$224:CN$427)*(1+Benefits_Lower)))*'Discount Factors'!CN$11)-CN$1108</f>
        <v>0</v>
      </c>
      <c r="CO1136" s="161">
        <f>(((SUMIF($E$224:$E$427,$O1136,CO$224:CO$427)*(1+Benefits_Lower)))*'Discount Factors'!CO$11)-CO$1108</f>
        <v>0</v>
      </c>
      <c r="CP1136" s="161">
        <f>(((SUMIF($E$224:$E$427,$O1136,CP$224:CP$427)*(1+Benefits_Lower)))*'Discount Factors'!CP$11)-CP$1108</f>
        <v>0</v>
      </c>
      <c r="CQ1136" s="161">
        <f>(((SUMIF($E$224:$E$427,$O1136,CQ$224:CQ$427)*(1+Benefits_Lower)))*'Discount Factors'!CQ$11)-CQ$1108</f>
        <v>0</v>
      </c>
    </row>
    <row r="1137" spans="1:95" x14ac:dyDescent="0.3">
      <c r="P1137" s="161"/>
      <c r="Q1137" s="161"/>
      <c r="R1137" s="161"/>
      <c r="S1137" s="161"/>
      <c r="T1137" s="161"/>
      <c r="U1137" s="161"/>
      <c r="V1137" s="161"/>
      <c r="W1137" s="161"/>
      <c r="X1137" s="161"/>
      <c r="Y1137" s="161"/>
      <c r="Z1137" s="161"/>
      <c r="AA1137" s="161"/>
      <c r="AB1137" s="161"/>
      <c r="AC1137" s="161"/>
      <c r="AD1137" s="161"/>
      <c r="AE1137" s="161"/>
      <c r="AF1137" s="161"/>
      <c r="AG1137" s="161"/>
      <c r="AH1137" s="161"/>
      <c r="AI1137" s="161"/>
      <c r="AJ1137" s="161"/>
      <c r="AK1137" s="161"/>
      <c r="AL1137" s="161"/>
      <c r="AM1137" s="161"/>
      <c r="AN1137" s="161"/>
      <c r="AO1137" s="161"/>
      <c r="AP1137" s="161"/>
      <c r="AQ1137" s="161"/>
      <c r="AR1137" s="161"/>
      <c r="AS1137" s="161"/>
      <c r="AT1137" s="161"/>
      <c r="AU1137" s="161"/>
      <c r="AV1137" s="161"/>
      <c r="AW1137" s="161"/>
      <c r="AX1137" s="161"/>
      <c r="AY1137" s="161"/>
      <c r="AZ1137" s="161"/>
      <c r="BA1137" s="161"/>
      <c r="BB1137" s="161"/>
      <c r="BC1137" s="161"/>
      <c r="BD1137" s="161"/>
      <c r="BE1137" s="161"/>
      <c r="BF1137" s="161"/>
      <c r="BG1137" s="161"/>
      <c r="BH1137" s="161"/>
      <c r="BI1137" s="161"/>
      <c r="BJ1137" s="161"/>
      <c r="BK1137" s="161"/>
      <c r="BL1137" s="161"/>
      <c r="BM1137" s="161"/>
      <c r="BN1137" s="161"/>
      <c r="BO1137" s="161"/>
      <c r="BP1137" s="161"/>
      <c r="BQ1137" s="161"/>
      <c r="BR1137" s="161"/>
      <c r="BS1137" s="161"/>
      <c r="BT1137" s="161"/>
      <c r="BU1137" s="161"/>
      <c r="BV1137" s="161"/>
      <c r="BW1137" s="161"/>
      <c r="BX1137" s="161"/>
      <c r="BY1137" s="161"/>
      <c r="BZ1137" s="161"/>
      <c r="CA1137" s="161"/>
      <c r="CB1137" s="161"/>
      <c r="CC1137" s="161"/>
      <c r="CD1137" s="161"/>
      <c r="CE1137" s="161"/>
      <c r="CF1137" s="161"/>
      <c r="CG1137" s="161"/>
      <c r="CH1137" s="161"/>
      <c r="CI1137" s="161"/>
      <c r="CJ1137" s="161"/>
      <c r="CK1137" s="161"/>
      <c r="CL1137" s="161"/>
      <c r="CM1137" s="161"/>
      <c r="CN1137" s="161"/>
      <c r="CO1137" s="161"/>
      <c r="CP1137" s="161"/>
      <c r="CQ1137" s="161"/>
    </row>
    <row r="1138" spans="1:95" x14ac:dyDescent="0.3">
      <c r="P1138" s="161"/>
      <c r="Q1138" s="161"/>
      <c r="R1138" s="161"/>
      <c r="S1138" s="161"/>
      <c r="T1138" s="161"/>
      <c r="U1138" s="161"/>
      <c r="V1138" s="161"/>
      <c r="W1138" s="161"/>
      <c r="X1138" s="161"/>
      <c r="Y1138" s="161"/>
      <c r="Z1138" s="161"/>
      <c r="AA1138" s="161"/>
      <c r="AB1138" s="161"/>
      <c r="AC1138" s="161"/>
      <c r="AD1138" s="161"/>
      <c r="AE1138" s="161"/>
      <c r="AF1138" s="161"/>
      <c r="AG1138" s="161"/>
      <c r="AH1138" s="161"/>
      <c r="AI1138" s="161"/>
      <c r="AJ1138" s="161"/>
      <c r="AK1138" s="161"/>
      <c r="AL1138" s="161"/>
      <c r="AM1138" s="161"/>
      <c r="AN1138" s="161"/>
      <c r="AO1138" s="161"/>
      <c r="AP1138" s="161"/>
      <c r="AQ1138" s="161"/>
      <c r="AR1138" s="161"/>
      <c r="AS1138" s="161"/>
      <c r="AT1138" s="161"/>
      <c r="AU1138" s="161"/>
      <c r="AV1138" s="161"/>
      <c r="AW1138" s="161"/>
      <c r="AX1138" s="161"/>
      <c r="AY1138" s="161"/>
      <c r="AZ1138" s="161"/>
      <c r="BA1138" s="161"/>
      <c r="BB1138" s="161"/>
      <c r="BC1138" s="161"/>
      <c r="BD1138" s="161"/>
      <c r="BE1138" s="161"/>
      <c r="BF1138" s="161"/>
      <c r="BG1138" s="161"/>
      <c r="BH1138" s="161"/>
      <c r="BI1138" s="161"/>
      <c r="BJ1138" s="161"/>
      <c r="BK1138" s="161"/>
      <c r="BL1138" s="161"/>
      <c r="BM1138" s="161"/>
      <c r="BN1138" s="161"/>
      <c r="BO1138" s="161"/>
      <c r="BP1138" s="161"/>
      <c r="BQ1138" s="161"/>
      <c r="BR1138" s="161"/>
      <c r="BS1138" s="161"/>
      <c r="BT1138" s="161"/>
      <c r="BU1138" s="161"/>
      <c r="BV1138" s="161"/>
      <c r="BW1138" s="161"/>
      <c r="BX1138" s="161"/>
      <c r="BY1138" s="161"/>
      <c r="BZ1138" s="161"/>
      <c r="CA1138" s="161"/>
      <c r="CB1138" s="161"/>
      <c r="CC1138" s="161"/>
      <c r="CD1138" s="161"/>
      <c r="CE1138" s="161"/>
      <c r="CF1138" s="161"/>
      <c r="CG1138" s="161"/>
      <c r="CH1138" s="161"/>
      <c r="CI1138" s="161"/>
      <c r="CJ1138" s="161"/>
      <c r="CK1138" s="161"/>
      <c r="CL1138" s="161"/>
      <c r="CM1138" s="161"/>
      <c r="CN1138" s="161"/>
      <c r="CO1138" s="161"/>
      <c r="CP1138" s="161"/>
      <c r="CQ1138" s="161"/>
    </row>
    <row r="1139" spans="1:95" x14ac:dyDescent="0.3">
      <c r="P1139" s="161"/>
      <c r="Q1139" s="161"/>
      <c r="R1139" s="161"/>
      <c r="S1139" s="161"/>
      <c r="T1139" s="161"/>
      <c r="U1139" s="161"/>
      <c r="V1139" s="161"/>
      <c r="W1139" s="161"/>
      <c r="X1139" s="161"/>
      <c r="Y1139" s="161"/>
      <c r="Z1139" s="161"/>
      <c r="AA1139" s="161"/>
      <c r="AB1139" s="161"/>
      <c r="AC1139" s="161"/>
      <c r="AD1139" s="161"/>
      <c r="AE1139" s="161"/>
      <c r="AF1139" s="161"/>
      <c r="AG1139" s="161"/>
      <c r="AH1139" s="161"/>
      <c r="AI1139" s="161"/>
      <c r="AJ1139" s="161"/>
      <c r="AK1139" s="161"/>
      <c r="AL1139" s="161"/>
      <c r="AM1139" s="161"/>
      <c r="AN1139" s="161"/>
      <c r="AO1139" s="161"/>
      <c r="AP1139" s="161"/>
      <c r="AQ1139" s="161"/>
      <c r="AR1139" s="161"/>
      <c r="AS1139" s="161"/>
      <c r="AT1139" s="161"/>
      <c r="AU1139" s="161"/>
      <c r="AV1139" s="161"/>
      <c r="AW1139" s="161"/>
      <c r="AX1139" s="161"/>
      <c r="AY1139" s="161"/>
      <c r="AZ1139" s="161"/>
      <c r="BA1139" s="161"/>
      <c r="BB1139" s="161"/>
      <c r="BC1139" s="161"/>
      <c r="BD1139" s="161"/>
      <c r="BE1139" s="161"/>
      <c r="BF1139" s="161"/>
      <c r="BG1139" s="161"/>
      <c r="BH1139" s="161"/>
      <c r="BI1139" s="161"/>
      <c r="BJ1139" s="161"/>
      <c r="BK1139" s="161"/>
      <c r="BL1139" s="161"/>
      <c r="BM1139" s="161"/>
      <c r="BN1139" s="161"/>
      <c r="BO1139" s="161"/>
      <c r="BP1139" s="161"/>
      <c r="BQ1139" s="161"/>
      <c r="BR1139" s="161"/>
      <c r="BS1139" s="161"/>
      <c r="BT1139" s="161"/>
      <c r="BU1139" s="161"/>
      <c r="BV1139" s="161"/>
      <c r="BW1139" s="161"/>
      <c r="BX1139" s="161"/>
      <c r="BY1139" s="161"/>
      <c r="BZ1139" s="161"/>
      <c r="CA1139" s="161"/>
      <c r="CB1139" s="161"/>
      <c r="CC1139" s="161"/>
      <c r="CD1139" s="161"/>
      <c r="CE1139" s="161"/>
      <c r="CF1139" s="161"/>
      <c r="CG1139" s="161"/>
      <c r="CH1139" s="161"/>
      <c r="CI1139" s="161"/>
      <c r="CJ1139" s="161"/>
      <c r="CK1139" s="161"/>
      <c r="CL1139" s="161"/>
      <c r="CM1139" s="161"/>
      <c r="CN1139" s="161"/>
      <c r="CO1139" s="161"/>
      <c r="CP1139" s="161"/>
      <c r="CQ1139" s="161"/>
    </row>
    <row r="1140" spans="1:95" x14ac:dyDescent="0.3">
      <c r="O1140" s="2" t="str">
        <f>Lists!$B$12</f>
        <v>Option 8</v>
      </c>
      <c r="P1140" s="161">
        <f>(((SUMIF($E$224:$E$427,$O1140,P$224:P$427)*(1+Benefits_Lower)))*'Discount Factors'!P$11)-P$1108</f>
        <v>0</v>
      </c>
      <c r="Q1140" s="161">
        <f>(((SUMIF($E$224:$E$427,$O1140,Q$224:Q$427)*(1+Benefits_Lower)))*'Discount Factors'!Q$11)-Q$1108</f>
        <v>0</v>
      </c>
      <c r="R1140" s="161">
        <f>(((SUMIF($E$224:$E$427,$O1140,R$224:R$427)*(1+Benefits_Lower)))*'Discount Factors'!R$11)-R$1108</f>
        <v>0</v>
      </c>
      <c r="S1140" s="161">
        <f>(((SUMIF($E$224:$E$427,$O1140,S$224:S$427)*(1+Benefits_Lower)))*'Discount Factors'!S$11)-S$1108</f>
        <v>0</v>
      </c>
      <c r="T1140" s="161">
        <f>(((SUMIF($E$224:$E$427,$O1140,T$224:T$427)*(1+Benefits_Lower)))*'Discount Factors'!T$11)-T$1108</f>
        <v>0</v>
      </c>
      <c r="U1140" s="161">
        <f>(((SUMIF($E$224:$E$427,$O1140,U$224:U$427)*(1+Benefits_Lower)))*'Discount Factors'!U$11)-U$1108</f>
        <v>0</v>
      </c>
      <c r="V1140" s="161">
        <f>(((SUMIF($E$224:$E$427,$O1140,V$224:V$427)*(1+Benefits_Lower)))*'Discount Factors'!V$11)-V$1108</f>
        <v>0</v>
      </c>
      <c r="W1140" s="161">
        <f>(((SUMIF($E$224:$E$427,$O1140,W$224:W$427)*(1+Benefits_Lower)))*'Discount Factors'!W$11)-W$1108</f>
        <v>0</v>
      </c>
      <c r="X1140" s="161">
        <f>(((SUMIF($E$224:$E$427,$O1140,X$224:X$427)*(1+Benefits_Lower)))*'Discount Factors'!X$11)-X$1108</f>
        <v>0</v>
      </c>
      <c r="Y1140" s="161">
        <f>(((SUMIF($E$224:$E$427,$O1140,Y$224:Y$427)*(1+Benefits_Lower)))*'Discount Factors'!Y$11)-Y$1108</f>
        <v>0</v>
      </c>
      <c r="Z1140" s="161">
        <f>(((SUMIF($E$224:$E$427,$O1140,Z$224:Z$427)*(1+Benefits_Lower)))*'Discount Factors'!Z$11)-Z$1108</f>
        <v>0</v>
      </c>
      <c r="AA1140" s="161">
        <f>(((SUMIF($E$224:$E$427,$O1140,AA$224:AA$427)*(1+Benefits_Lower)))*'Discount Factors'!AA$11)-AA$1108</f>
        <v>0</v>
      </c>
      <c r="AB1140" s="161">
        <f>(((SUMIF($E$224:$E$427,$O1140,AB$224:AB$427)*(1+Benefits_Lower)))*'Discount Factors'!AB$11)-AB$1108</f>
        <v>0</v>
      </c>
      <c r="AC1140" s="161">
        <f>(((SUMIF($E$224:$E$427,$O1140,AC$224:AC$427)*(1+Benefits_Lower)))*'Discount Factors'!AC$11)-AC$1108</f>
        <v>0</v>
      </c>
      <c r="AD1140" s="161">
        <f>(((SUMIF($E$224:$E$427,$O1140,AD$224:AD$427)*(1+Benefits_Lower)))*'Discount Factors'!AD$11)-AD$1108</f>
        <v>0</v>
      </c>
      <c r="AE1140" s="161">
        <f>(((SUMIF($E$224:$E$427,$O1140,AE$224:AE$427)*(1+Benefits_Lower)))*'Discount Factors'!AE$11)-AE$1108</f>
        <v>0</v>
      </c>
      <c r="AF1140" s="161">
        <f>(((SUMIF($E$224:$E$427,$O1140,AF$224:AF$427)*(1+Benefits_Lower)))*'Discount Factors'!AF$11)-AF$1108</f>
        <v>0</v>
      </c>
      <c r="AG1140" s="161">
        <f>(((SUMIF($E$224:$E$427,$O1140,AG$224:AG$427)*(1+Benefits_Lower)))*'Discount Factors'!AG$11)-AG$1108</f>
        <v>0</v>
      </c>
      <c r="AH1140" s="161">
        <f>(((SUMIF($E$224:$E$427,$O1140,AH$224:AH$427)*(1+Benefits_Lower)))*'Discount Factors'!AH$11)-AH$1108</f>
        <v>0</v>
      </c>
      <c r="AI1140" s="161">
        <f>(((SUMIF($E$224:$E$427,$O1140,AI$224:AI$427)*(1+Benefits_Lower)))*'Discount Factors'!AI$11)-AI$1108</f>
        <v>0</v>
      </c>
      <c r="AJ1140" s="161">
        <f>(((SUMIF($E$224:$E$427,$O1140,AJ$224:AJ$427)*(1+Benefits_Lower)))*'Discount Factors'!AJ$11)-AJ$1108</f>
        <v>0</v>
      </c>
      <c r="AK1140" s="161">
        <f>(((SUMIF($E$224:$E$427,$O1140,AK$224:AK$427)*(1+Benefits_Lower)))*'Discount Factors'!AK$11)-AK$1108</f>
        <v>0</v>
      </c>
      <c r="AL1140" s="161">
        <f>(((SUMIF($E$224:$E$427,$O1140,AL$224:AL$427)*(1+Benefits_Lower)))*'Discount Factors'!AL$11)-AL$1108</f>
        <v>0</v>
      </c>
      <c r="AM1140" s="161">
        <f>(((SUMIF($E$224:$E$427,$O1140,AM$224:AM$427)*(1+Benefits_Lower)))*'Discount Factors'!AM$11)-AM$1108</f>
        <v>0</v>
      </c>
      <c r="AN1140" s="161">
        <f>(((SUMIF($E$224:$E$427,$O1140,AN$224:AN$427)*(1+Benefits_Lower)))*'Discount Factors'!AN$11)-AN$1108</f>
        <v>0</v>
      </c>
      <c r="AO1140" s="161">
        <f>(((SUMIF($E$224:$E$427,$O1140,AO$224:AO$427)*(1+Benefits_Lower)))*'Discount Factors'!AO$11)-AO$1108</f>
        <v>0</v>
      </c>
      <c r="AP1140" s="161">
        <f>(((SUMIF($E$224:$E$427,$O1140,AP$224:AP$427)*(1+Benefits_Lower)))*'Discount Factors'!AP$11)-AP$1108</f>
        <v>0</v>
      </c>
      <c r="AQ1140" s="161">
        <f>(((SUMIF($E$224:$E$427,$O1140,AQ$224:AQ$427)*(1+Benefits_Lower)))*'Discount Factors'!AQ$11)-AQ$1108</f>
        <v>0</v>
      </c>
      <c r="AR1140" s="161">
        <f>(((SUMIF($E$224:$E$427,$O1140,AR$224:AR$427)*(1+Benefits_Lower)))*'Discount Factors'!AR$11)-AR$1108</f>
        <v>0</v>
      </c>
      <c r="AS1140" s="161">
        <f>(((SUMIF($E$224:$E$427,$O1140,AS$224:AS$427)*(1+Benefits_Lower)))*'Discount Factors'!AS$11)-AS$1108</f>
        <v>0</v>
      </c>
      <c r="AT1140" s="161">
        <f>(((SUMIF($E$224:$E$427,$O1140,AT$224:AT$427)*(1+Benefits_Lower)))*'Discount Factors'!AT$11)-AT$1108</f>
        <v>0</v>
      </c>
      <c r="AU1140" s="161">
        <f>(((SUMIF($E$224:$E$427,$O1140,AU$224:AU$427)*(1+Benefits_Lower)))*'Discount Factors'!AU$11)-AU$1108</f>
        <v>0</v>
      </c>
      <c r="AV1140" s="161">
        <f>(((SUMIF($E$224:$E$427,$O1140,AV$224:AV$427)*(1+Benefits_Lower)))*'Discount Factors'!AV$11)-AV$1108</f>
        <v>0</v>
      </c>
      <c r="AW1140" s="161">
        <f>(((SUMIF($E$224:$E$427,$O1140,AW$224:AW$427)*(1+Benefits_Lower)))*'Discount Factors'!AW$11)-AW$1108</f>
        <v>0</v>
      </c>
      <c r="AX1140" s="161">
        <f>(((SUMIF($E$224:$E$427,$O1140,AX$224:AX$427)*(1+Benefits_Lower)))*'Discount Factors'!AX$11)-AX$1108</f>
        <v>0</v>
      </c>
      <c r="AY1140" s="161">
        <f>(((SUMIF($E$224:$E$427,$O1140,AY$224:AY$427)*(1+Benefits_Lower)))*'Discount Factors'!AY$11)-AY$1108</f>
        <v>0</v>
      </c>
      <c r="AZ1140" s="161">
        <f>(((SUMIF($E$224:$E$427,$O1140,AZ$224:AZ$427)*(1+Benefits_Lower)))*'Discount Factors'!AZ$11)-AZ$1108</f>
        <v>0</v>
      </c>
      <c r="BA1140" s="161">
        <f>(((SUMIF($E$224:$E$427,$O1140,BA$224:BA$427)*(1+Benefits_Lower)))*'Discount Factors'!BA$11)-BA$1108</f>
        <v>0</v>
      </c>
      <c r="BB1140" s="161">
        <f>(((SUMIF($E$224:$E$427,$O1140,BB$224:BB$427)*(1+Benefits_Lower)))*'Discount Factors'!BB$11)-BB$1108</f>
        <v>0</v>
      </c>
      <c r="BC1140" s="161">
        <f>(((SUMIF($E$224:$E$427,$O1140,BC$224:BC$427)*(1+Benefits_Lower)))*'Discount Factors'!BC$11)-BC$1108</f>
        <v>0</v>
      </c>
      <c r="BD1140" s="161">
        <f>(((SUMIF($E$224:$E$427,$O1140,BD$224:BD$427)*(1+Benefits_Lower)))*'Discount Factors'!BD$11)-BD$1108</f>
        <v>0</v>
      </c>
      <c r="BE1140" s="161">
        <f>(((SUMIF($E$224:$E$427,$O1140,BE$224:BE$427)*(1+Benefits_Lower)))*'Discount Factors'!BE$11)-BE$1108</f>
        <v>0</v>
      </c>
      <c r="BF1140" s="161">
        <f>(((SUMIF($E$224:$E$427,$O1140,BF$224:BF$427)*(1+Benefits_Lower)))*'Discount Factors'!BF$11)-BF$1108</f>
        <v>0</v>
      </c>
      <c r="BG1140" s="161">
        <f>(((SUMIF($E$224:$E$427,$O1140,BG$224:BG$427)*(1+Benefits_Lower)))*'Discount Factors'!BG$11)-BG$1108</f>
        <v>0</v>
      </c>
      <c r="BH1140" s="161">
        <f>(((SUMIF($E$224:$E$427,$O1140,BH$224:BH$427)*(1+Benefits_Lower)))*'Discount Factors'!BH$11)-BH$1108</f>
        <v>0</v>
      </c>
      <c r="BI1140" s="161">
        <f>(((SUMIF($E$224:$E$427,$O1140,BI$224:BI$427)*(1+Benefits_Lower)))*'Discount Factors'!BI$11)-BI$1108</f>
        <v>0</v>
      </c>
      <c r="BJ1140" s="161">
        <f>(((SUMIF($E$224:$E$427,$O1140,BJ$224:BJ$427)*(1+Benefits_Lower)))*'Discount Factors'!BJ$11)-BJ$1108</f>
        <v>0</v>
      </c>
      <c r="BK1140" s="161">
        <f>(((SUMIF($E$224:$E$427,$O1140,BK$224:BK$427)*(1+Benefits_Lower)))*'Discount Factors'!BK$11)-BK$1108</f>
        <v>0</v>
      </c>
      <c r="BL1140" s="161">
        <f>(((SUMIF($E$224:$E$427,$O1140,BL$224:BL$427)*(1+Benefits_Lower)))*'Discount Factors'!BL$11)-BL$1108</f>
        <v>0</v>
      </c>
      <c r="BM1140" s="161">
        <f>(((SUMIF($E$224:$E$427,$O1140,BM$224:BM$427)*(1+Benefits_Lower)))*'Discount Factors'!BM$11)-BM$1108</f>
        <v>0</v>
      </c>
      <c r="BN1140" s="161">
        <f>(((SUMIF($E$224:$E$427,$O1140,BN$224:BN$427)*(1+Benefits_Lower)))*'Discount Factors'!BN$11)-BN$1108</f>
        <v>0</v>
      </c>
      <c r="BO1140" s="161">
        <f>(((SUMIF($E$224:$E$427,$O1140,BO$224:BO$427)*(1+Benefits_Lower)))*'Discount Factors'!BO$11)-BO$1108</f>
        <v>0</v>
      </c>
      <c r="BP1140" s="161">
        <f>(((SUMIF($E$224:$E$427,$O1140,BP$224:BP$427)*(1+Benefits_Lower)))*'Discount Factors'!BP$11)-BP$1108</f>
        <v>0</v>
      </c>
      <c r="BQ1140" s="161">
        <f>(((SUMIF($E$224:$E$427,$O1140,BQ$224:BQ$427)*(1+Benefits_Lower)))*'Discount Factors'!BQ$11)-BQ$1108</f>
        <v>0</v>
      </c>
      <c r="BR1140" s="161">
        <f>(((SUMIF($E$224:$E$427,$O1140,BR$224:BR$427)*(1+Benefits_Lower)))*'Discount Factors'!BR$11)-BR$1108</f>
        <v>0</v>
      </c>
      <c r="BS1140" s="161">
        <f>(((SUMIF($E$224:$E$427,$O1140,BS$224:BS$427)*(1+Benefits_Lower)))*'Discount Factors'!BS$11)-BS$1108</f>
        <v>0</v>
      </c>
      <c r="BT1140" s="161">
        <f>(((SUMIF($E$224:$E$427,$O1140,BT$224:BT$427)*(1+Benefits_Lower)))*'Discount Factors'!BT$11)-BT$1108</f>
        <v>0</v>
      </c>
      <c r="BU1140" s="161">
        <f>(((SUMIF($E$224:$E$427,$O1140,BU$224:BU$427)*(1+Benefits_Lower)))*'Discount Factors'!BU$11)-BU$1108</f>
        <v>0</v>
      </c>
      <c r="BV1140" s="161">
        <f>(((SUMIF($E$224:$E$427,$O1140,BV$224:BV$427)*(1+Benefits_Lower)))*'Discount Factors'!BV$11)-BV$1108</f>
        <v>0</v>
      </c>
      <c r="BW1140" s="161">
        <f>(((SUMIF($E$224:$E$427,$O1140,BW$224:BW$427)*(1+Benefits_Lower)))*'Discount Factors'!BW$11)-BW$1108</f>
        <v>0</v>
      </c>
      <c r="BX1140" s="161">
        <f>(((SUMIF($E$224:$E$427,$O1140,BX$224:BX$427)*(1+Benefits_Lower)))*'Discount Factors'!BX$11)-BX$1108</f>
        <v>0</v>
      </c>
      <c r="BY1140" s="161">
        <f>(((SUMIF($E$224:$E$427,$O1140,BY$224:BY$427)*(1+Benefits_Lower)))*'Discount Factors'!BY$11)-BY$1108</f>
        <v>0</v>
      </c>
      <c r="BZ1140" s="161">
        <f>(((SUMIF($E$224:$E$427,$O1140,BZ$224:BZ$427)*(1+Benefits_Lower)))*'Discount Factors'!BZ$11)-BZ$1108</f>
        <v>0</v>
      </c>
      <c r="CA1140" s="161">
        <f>(((SUMIF($E$224:$E$427,$O1140,CA$224:CA$427)*(1+Benefits_Lower)))*'Discount Factors'!CA$11)-CA$1108</f>
        <v>0</v>
      </c>
      <c r="CB1140" s="161">
        <f>(((SUMIF($E$224:$E$427,$O1140,CB$224:CB$427)*(1+Benefits_Lower)))*'Discount Factors'!CB$11)-CB$1108</f>
        <v>0</v>
      </c>
      <c r="CC1140" s="161">
        <f>(((SUMIF($E$224:$E$427,$O1140,CC$224:CC$427)*(1+Benefits_Lower)))*'Discount Factors'!CC$11)-CC$1108</f>
        <v>0</v>
      </c>
      <c r="CD1140" s="161">
        <f>(((SUMIF($E$224:$E$427,$O1140,CD$224:CD$427)*(1+Benefits_Lower)))*'Discount Factors'!CD$11)-CD$1108</f>
        <v>0</v>
      </c>
      <c r="CE1140" s="161">
        <f>(((SUMIF($E$224:$E$427,$O1140,CE$224:CE$427)*(1+Benefits_Lower)))*'Discount Factors'!CE$11)-CE$1108</f>
        <v>0</v>
      </c>
      <c r="CF1140" s="161">
        <f>(((SUMIF($E$224:$E$427,$O1140,CF$224:CF$427)*(1+Benefits_Lower)))*'Discount Factors'!CF$11)-CF$1108</f>
        <v>0</v>
      </c>
      <c r="CG1140" s="161">
        <f>(((SUMIF($E$224:$E$427,$O1140,CG$224:CG$427)*(1+Benefits_Lower)))*'Discount Factors'!CG$11)-CG$1108</f>
        <v>0</v>
      </c>
      <c r="CH1140" s="161">
        <f>(((SUMIF($E$224:$E$427,$O1140,CH$224:CH$427)*(1+Benefits_Lower)))*'Discount Factors'!CH$11)-CH$1108</f>
        <v>0</v>
      </c>
      <c r="CI1140" s="161">
        <f>(((SUMIF($E$224:$E$427,$O1140,CI$224:CI$427)*(1+Benefits_Lower)))*'Discount Factors'!CI$11)-CI$1108</f>
        <v>0</v>
      </c>
      <c r="CJ1140" s="161">
        <f>(((SUMIF($E$224:$E$427,$O1140,CJ$224:CJ$427)*(1+Benefits_Lower)))*'Discount Factors'!CJ$11)-CJ$1108</f>
        <v>0</v>
      </c>
      <c r="CK1140" s="161">
        <f>(((SUMIF($E$224:$E$427,$O1140,CK$224:CK$427)*(1+Benefits_Lower)))*'Discount Factors'!CK$11)-CK$1108</f>
        <v>0</v>
      </c>
      <c r="CL1140" s="161">
        <f>(((SUMIF($E$224:$E$427,$O1140,CL$224:CL$427)*(1+Benefits_Lower)))*'Discount Factors'!CL$11)-CL$1108</f>
        <v>0</v>
      </c>
      <c r="CM1140" s="161">
        <f>(((SUMIF($E$224:$E$427,$O1140,CM$224:CM$427)*(1+Benefits_Lower)))*'Discount Factors'!CM$11)-CM$1108</f>
        <v>0</v>
      </c>
      <c r="CN1140" s="161">
        <f>(((SUMIF($E$224:$E$427,$O1140,CN$224:CN$427)*(1+Benefits_Lower)))*'Discount Factors'!CN$11)-CN$1108</f>
        <v>0</v>
      </c>
      <c r="CO1140" s="161">
        <f>(((SUMIF($E$224:$E$427,$O1140,CO$224:CO$427)*(1+Benefits_Lower)))*'Discount Factors'!CO$11)-CO$1108</f>
        <v>0</v>
      </c>
      <c r="CP1140" s="161">
        <f>(((SUMIF($E$224:$E$427,$O1140,CP$224:CP$427)*(1+Benefits_Lower)))*'Discount Factors'!CP$11)-CP$1108</f>
        <v>0</v>
      </c>
      <c r="CQ1140" s="161">
        <f>(((SUMIF($E$224:$E$427,$O1140,CQ$224:CQ$427)*(1+Benefits_Lower)))*'Discount Factors'!CQ$11)-CQ$1108</f>
        <v>0</v>
      </c>
    </row>
    <row r="1141" spans="1:95" x14ac:dyDescent="0.3">
      <c r="P1141" s="161"/>
      <c r="Q1141" s="161"/>
      <c r="R1141" s="161"/>
      <c r="S1141" s="161"/>
      <c r="T1141" s="161"/>
      <c r="U1141" s="161"/>
      <c r="V1141" s="161"/>
      <c r="W1141" s="161"/>
      <c r="X1141" s="161"/>
      <c r="Y1141" s="161"/>
      <c r="Z1141" s="161"/>
      <c r="AA1141" s="161"/>
      <c r="AB1141" s="161"/>
      <c r="AC1141" s="161"/>
      <c r="AD1141" s="161"/>
      <c r="AE1141" s="161"/>
      <c r="AF1141" s="161"/>
      <c r="AG1141" s="161"/>
      <c r="AH1141" s="161"/>
      <c r="AI1141" s="161"/>
      <c r="AJ1141" s="161"/>
      <c r="AK1141" s="161"/>
      <c r="AL1141" s="161"/>
      <c r="AM1141" s="161"/>
      <c r="AN1141" s="161"/>
      <c r="AO1141" s="161"/>
      <c r="AP1141" s="161"/>
      <c r="AQ1141" s="161"/>
      <c r="AR1141" s="161"/>
      <c r="AS1141" s="161"/>
      <c r="AT1141" s="161"/>
      <c r="AU1141" s="161"/>
      <c r="AV1141" s="161"/>
      <c r="AW1141" s="161"/>
      <c r="AX1141" s="161"/>
      <c r="AY1141" s="161"/>
      <c r="AZ1141" s="161"/>
      <c r="BA1141" s="161"/>
      <c r="BB1141" s="161"/>
      <c r="BC1141" s="161"/>
      <c r="BD1141" s="161"/>
      <c r="BE1141" s="161"/>
      <c r="BF1141" s="161"/>
      <c r="BG1141" s="161"/>
      <c r="BH1141" s="161"/>
      <c r="BI1141" s="161"/>
      <c r="BJ1141" s="161"/>
      <c r="BK1141" s="161"/>
      <c r="BL1141" s="161"/>
      <c r="BM1141" s="161"/>
      <c r="BN1141" s="161"/>
      <c r="BO1141" s="161"/>
      <c r="BP1141" s="161"/>
      <c r="BQ1141" s="161"/>
      <c r="BR1141" s="161"/>
      <c r="BS1141" s="161"/>
      <c r="BT1141" s="161"/>
      <c r="BU1141" s="161"/>
      <c r="BV1141" s="161"/>
      <c r="BW1141" s="161"/>
      <c r="BX1141" s="161"/>
      <c r="BY1141" s="161"/>
      <c r="BZ1141" s="161"/>
      <c r="CA1141" s="161"/>
      <c r="CB1141" s="161"/>
      <c r="CC1141" s="161"/>
      <c r="CD1141" s="161"/>
      <c r="CE1141" s="161"/>
      <c r="CF1141" s="161"/>
      <c r="CG1141" s="161"/>
      <c r="CH1141" s="161"/>
      <c r="CI1141" s="161"/>
      <c r="CJ1141" s="161"/>
      <c r="CK1141" s="161"/>
      <c r="CL1141" s="161"/>
      <c r="CM1141" s="161"/>
      <c r="CN1141" s="161"/>
      <c r="CO1141" s="161"/>
      <c r="CP1141" s="161"/>
      <c r="CQ1141" s="161"/>
    </row>
    <row r="1142" spans="1:95" x14ac:dyDescent="0.3">
      <c r="P1142" s="161"/>
      <c r="Q1142" s="161"/>
      <c r="R1142" s="161"/>
      <c r="S1142" s="161"/>
      <c r="T1142" s="161"/>
      <c r="U1142" s="161"/>
      <c r="V1142" s="161"/>
      <c r="W1142" s="161"/>
      <c r="X1142" s="161"/>
      <c r="Y1142" s="161"/>
      <c r="Z1142" s="161"/>
      <c r="AA1142" s="161"/>
      <c r="AB1142" s="161"/>
      <c r="AC1142" s="161"/>
      <c r="AD1142" s="161"/>
      <c r="AE1142" s="161"/>
      <c r="AF1142" s="161"/>
      <c r="AG1142" s="161"/>
      <c r="AH1142" s="161"/>
      <c r="AI1142" s="161"/>
      <c r="AJ1142" s="161"/>
      <c r="AK1142" s="161"/>
      <c r="AL1142" s="161"/>
      <c r="AM1142" s="161"/>
      <c r="AN1142" s="161"/>
      <c r="AO1142" s="161"/>
      <c r="AP1142" s="161"/>
      <c r="AQ1142" s="161"/>
      <c r="AR1142" s="161"/>
      <c r="AS1142" s="161"/>
      <c r="AT1142" s="161"/>
      <c r="AU1142" s="161"/>
      <c r="AV1142" s="161"/>
      <c r="AW1142" s="161"/>
      <c r="AX1142" s="161"/>
      <c r="AY1142" s="161"/>
      <c r="AZ1142" s="161"/>
      <c r="BA1142" s="161"/>
      <c r="BB1142" s="161"/>
      <c r="BC1142" s="161"/>
      <c r="BD1142" s="161"/>
      <c r="BE1142" s="161"/>
      <c r="BF1142" s="161"/>
      <c r="BG1142" s="161"/>
      <c r="BH1142" s="161"/>
      <c r="BI1142" s="161"/>
      <c r="BJ1142" s="161"/>
      <c r="BK1142" s="161"/>
      <c r="BL1142" s="161"/>
      <c r="BM1142" s="161"/>
      <c r="BN1142" s="161"/>
      <c r="BO1142" s="161"/>
      <c r="BP1142" s="161"/>
      <c r="BQ1142" s="161"/>
      <c r="BR1142" s="161"/>
      <c r="BS1142" s="161"/>
      <c r="BT1142" s="161"/>
      <c r="BU1142" s="161"/>
      <c r="BV1142" s="161"/>
      <c r="BW1142" s="161"/>
      <c r="BX1142" s="161"/>
      <c r="BY1142" s="161"/>
      <c r="BZ1142" s="161"/>
      <c r="CA1142" s="161"/>
      <c r="CB1142" s="161"/>
      <c r="CC1142" s="161"/>
      <c r="CD1142" s="161"/>
      <c r="CE1142" s="161"/>
      <c r="CF1142" s="161"/>
      <c r="CG1142" s="161"/>
      <c r="CH1142" s="161"/>
      <c r="CI1142" s="161"/>
      <c r="CJ1142" s="161"/>
      <c r="CK1142" s="161"/>
      <c r="CL1142" s="161"/>
      <c r="CM1142" s="161"/>
      <c r="CN1142" s="161"/>
      <c r="CO1142" s="161"/>
      <c r="CP1142" s="161"/>
      <c r="CQ1142" s="161"/>
    </row>
    <row r="1143" spans="1:95" x14ac:dyDescent="0.3">
      <c r="P1143" s="161"/>
      <c r="Q1143" s="161"/>
      <c r="R1143" s="161"/>
      <c r="S1143" s="161"/>
      <c r="T1143" s="161"/>
      <c r="U1143" s="161"/>
      <c r="V1143" s="161"/>
      <c r="W1143" s="161"/>
      <c r="X1143" s="161"/>
      <c r="Y1143" s="161"/>
      <c r="Z1143" s="161"/>
      <c r="AA1143" s="161"/>
      <c r="AB1143" s="161"/>
      <c r="AC1143" s="161"/>
      <c r="AD1143" s="161"/>
      <c r="AE1143" s="161"/>
      <c r="AF1143" s="161"/>
      <c r="AG1143" s="161"/>
      <c r="AH1143" s="161"/>
      <c r="AI1143" s="161"/>
      <c r="AJ1143" s="161"/>
      <c r="AK1143" s="161"/>
      <c r="AL1143" s="161"/>
      <c r="AM1143" s="161"/>
      <c r="AN1143" s="161"/>
      <c r="AO1143" s="161"/>
      <c r="AP1143" s="161"/>
      <c r="AQ1143" s="161"/>
      <c r="AR1143" s="161"/>
      <c r="AS1143" s="161"/>
      <c r="AT1143" s="161"/>
      <c r="AU1143" s="161"/>
      <c r="AV1143" s="161"/>
      <c r="AW1143" s="161"/>
      <c r="AX1143" s="161"/>
      <c r="AY1143" s="161"/>
      <c r="AZ1143" s="161"/>
      <c r="BA1143" s="161"/>
      <c r="BB1143" s="161"/>
      <c r="BC1143" s="161"/>
      <c r="BD1143" s="161"/>
      <c r="BE1143" s="161"/>
      <c r="BF1143" s="161"/>
      <c r="BG1143" s="161"/>
      <c r="BH1143" s="161"/>
      <c r="BI1143" s="161"/>
      <c r="BJ1143" s="161"/>
      <c r="BK1143" s="161"/>
      <c r="BL1143" s="161"/>
      <c r="BM1143" s="161"/>
      <c r="BN1143" s="161"/>
      <c r="BO1143" s="161"/>
      <c r="BP1143" s="161"/>
      <c r="BQ1143" s="161"/>
      <c r="BR1143" s="161"/>
      <c r="BS1143" s="161"/>
      <c r="BT1143" s="161"/>
      <c r="BU1143" s="161"/>
      <c r="BV1143" s="161"/>
      <c r="BW1143" s="161"/>
      <c r="BX1143" s="161"/>
      <c r="BY1143" s="161"/>
      <c r="BZ1143" s="161"/>
      <c r="CA1143" s="161"/>
      <c r="CB1143" s="161"/>
      <c r="CC1143" s="161"/>
      <c r="CD1143" s="161"/>
      <c r="CE1143" s="161"/>
      <c r="CF1143" s="161"/>
      <c r="CG1143" s="161"/>
      <c r="CH1143" s="161"/>
      <c r="CI1143" s="161"/>
      <c r="CJ1143" s="161"/>
      <c r="CK1143" s="161"/>
      <c r="CL1143" s="161"/>
      <c r="CM1143" s="161"/>
      <c r="CN1143" s="161"/>
      <c r="CO1143" s="161"/>
      <c r="CP1143" s="161"/>
      <c r="CQ1143" s="161"/>
    </row>
    <row r="1144" spans="1:95" x14ac:dyDescent="0.3">
      <c r="O1144" s="2" t="str">
        <f>Lists!$B$13</f>
        <v>Option 9</v>
      </c>
      <c r="P1144" s="161">
        <f>(((SUMIF($E$224:$E$427,$O1144,P$224:P$427)*(1+Benefits_Lower)))*'Discount Factors'!P$11)-P$1108</f>
        <v>0</v>
      </c>
      <c r="Q1144" s="161">
        <f>(((SUMIF($E$224:$E$427,$O1144,Q$224:Q$427)*(1+Benefits_Lower)))*'Discount Factors'!Q$11)-Q$1108</f>
        <v>0</v>
      </c>
      <c r="R1144" s="161">
        <f>(((SUMIF($E$224:$E$427,$O1144,R$224:R$427)*(1+Benefits_Lower)))*'Discount Factors'!R$11)-R$1108</f>
        <v>0</v>
      </c>
      <c r="S1144" s="161">
        <f>(((SUMIF($E$224:$E$427,$O1144,S$224:S$427)*(1+Benefits_Lower)))*'Discount Factors'!S$11)-S$1108</f>
        <v>0</v>
      </c>
      <c r="T1144" s="161">
        <f>(((SUMIF($E$224:$E$427,$O1144,T$224:T$427)*(1+Benefits_Lower)))*'Discount Factors'!T$11)-T$1108</f>
        <v>0</v>
      </c>
      <c r="U1144" s="161">
        <f>(((SUMIF($E$224:$E$427,$O1144,U$224:U$427)*(1+Benefits_Lower)))*'Discount Factors'!U$11)-U$1108</f>
        <v>0</v>
      </c>
      <c r="V1144" s="161">
        <f>(((SUMIF($E$224:$E$427,$O1144,V$224:V$427)*(1+Benefits_Lower)))*'Discount Factors'!V$11)-V$1108</f>
        <v>0</v>
      </c>
      <c r="W1144" s="161">
        <f>(((SUMIF($E$224:$E$427,$O1144,W$224:W$427)*(1+Benefits_Lower)))*'Discount Factors'!W$11)-W$1108</f>
        <v>0</v>
      </c>
      <c r="X1144" s="161">
        <f>(((SUMIF($E$224:$E$427,$O1144,X$224:X$427)*(1+Benefits_Lower)))*'Discount Factors'!X$11)-X$1108</f>
        <v>0</v>
      </c>
      <c r="Y1144" s="161">
        <f>(((SUMIF($E$224:$E$427,$O1144,Y$224:Y$427)*(1+Benefits_Lower)))*'Discount Factors'!Y$11)-Y$1108</f>
        <v>0</v>
      </c>
      <c r="Z1144" s="161">
        <f>(((SUMIF($E$224:$E$427,$O1144,Z$224:Z$427)*(1+Benefits_Lower)))*'Discount Factors'!Z$11)-Z$1108</f>
        <v>0</v>
      </c>
      <c r="AA1144" s="161">
        <f>(((SUMIF($E$224:$E$427,$O1144,AA$224:AA$427)*(1+Benefits_Lower)))*'Discount Factors'!AA$11)-AA$1108</f>
        <v>0</v>
      </c>
      <c r="AB1144" s="161">
        <f>(((SUMIF($E$224:$E$427,$O1144,AB$224:AB$427)*(1+Benefits_Lower)))*'Discount Factors'!AB$11)-AB$1108</f>
        <v>0</v>
      </c>
      <c r="AC1144" s="161">
        <f>(((SUMIF($E$224:$E$427,$O1144,AC$224:AC$427)*(1+Benefits_Lower)))*'Discount Factors'!AC$11)-AC$1108</f>
        <v>0</v>
      </c>
      <c r="AD1144" s="161">
        <f>(((SUMIF($E$224:$E$427,$O1144,AD$224:AD$427)*(1+Benefits_Lower)))*'Discount Factors'!AD$11)-AD$1108</f>
        <v>0</v>
      </c>
      <c r="AE1144" s="161">
        <f>(((SUMIF($E$224:$E$427,$O1144,AE$224:AE$427)*(1+Benefits_Lower)))*'Discount Factors'!AE$11)-AE$1108</f>
        <v>0</v>
      </c>
      <c r="AF1144" s="161">
        <f>(((SUMIF($E$224:$E$427,$O1144,AF$224:AF$427)*(1+Benefits_Lower)))*'Discount Factors'!AF$11)-AF$1108</f>
        <v>0</v>
      </c>
      <c r="AG1144" s="161">
        <f>(((SUMIF($E$224:$E$427,$O1144,AG$224:AG$427)*(1+Benefits_Lower)))*'Discount Factors'!AG$11)-AG$1108</f>
        <v>0</v>
      </c>
      <c r="AH1144" s="161">
        <f>(((SUMIF($E$224:$E$427,$O1144,AH$224:AH$427)*(1+Benefits_Lower)))*'Discount Factors'!AH$11)-AH$1108</f>
        <v>0</v>
      </c>
      <c r="AI1144" s="161">
        <f>(((SUMIF($E$224:$E$427,$O1144,AI$224:AI$427)*(1+Benefits_Lower)))*'Discount Factors'!AI$11)-AI$1108</f>
        <v>0</v>
      </c>
      <c r="AJ1144" s="161">
        <f>(((SUMIF($E$224:$E$427,$O1144,AJ$224:AJ$427)*(1+Benefits_Lower)))*'Discount Factors'!AJ$11)-AJ$1108</f>
        <v>0</v>
      </c>
      <c r="AK1144" s="161">
        <f>(((SUMIF($E$224:$E$427,$O1144,AK$224:AK$427)*(1+Benefits_Lower)))*'Discount Factors'!AK$11)-AK$1108</f>
        <v>0</v>
      </c>
      <c r="AL1144" s="161">
        <f>(((SUMIF($E$224:$E$427,$O1144,AL$224:AL$427)*(1+Benefits_Lower)))*'Discount Factors'!AL$11)-AL$1108</f>
        <v>0</v>
      </c>
      <c r="AM1144" s="161">
        <f>(((SUMIF($E$224:$E$427,$O1144,AM$224:AM$427)*(1+Benefits_Lower)))*'Discount Factors'!AM$11)-AM$1108</f>
        <v>0</v>
      </c>
      <c r="AN1144" s="161">
        <f>(((SUMIF($E$224:$E$427,$O1144,AN$224:AN$427)*(1+Benefits_Lower)))*'Discount Factors'!AN$11)-AN$1108</f>
        <v>0</v>
      </c>
      <c r="AO1144" s="161">
        <f>(((SUMIF($E$224:$E$427,$O1144,AO$224:AO$427)*(1+Benefits_Lower)))*'Discount Factors'!AO$11)-AO$1108</f>
        <v>0</v>
      </c>
      <c r="AP1144" s="161">
        <f>(((SUMIF($E$224:$E$427,$O1144,AP$224:AP$427)*(1+Benefits_Lower)))*'Discount Factors'!AP$11)-AP$1108</f>
        <v>0</v>
      </c>
      <c r="AQ1144" s="161">
        <f>(((SUMIF($E$224:$E$427,$O1144,AQ$224:AQ$427)*(1+Benefits_Lower)))*'Discount Factors'!AQ$11)-AQ$1108</f>
        <v>0</v>
      </c>
      <c r="AR1144" s="161">
        <f>(((SUMIF($E$224:$E$427,$O1144,AR$224:AR$427)*(1+Benefits_Lower)))*'Discount Factors'!AR$11)-AR$1108</f>
        <v>0</v>
      </c>
      <c r="AS1144" s="161">
        <f>(((SUMIF($E$224:$E$427,$O1144,AS$224:AS$427)*(1+Benefits_Lower)))*'Discount Factors'!AS$11)-AS$1108</f>
        <v>0</v>
      </c>
      <c r="AT1144" s="161">
        <f>(((SUMIF($E$224:$E$427,$O1144,AT$224:AT$427)*(1+Benefits_Lower)))*'Discount Factors'!AT$11)-AT$1108</f>
        <v>0</v>
      </c>
      <c r="AU1144" s="161">
        <f>(((SUMIF($E$224:$E$427,$O1144,AU$224:AU$427)*(1+Benefits_Lower)))*'Discount Factors'!AU$11)-AU$1108</f>
        <v>0</v>
      </c>
      <c r="AV1144" s="161">
        <f>(((SUMIF($E$224:$E$427,$O1144,AV$224:AV$427)*(1+Benefits_Lower)))*'Discount Factors'!AV$11)-AV$1108</f>
        <v>0</v>
      </c>
      <c r="AW1144" s="161">
        <f>(((SUMIF($E$224:$E$427,$O1144,AW$224:AW$427)*(1+Benefits_Lower)))*'Discount Factors'!AW$11)-AW$1108</f>
        <v>0</v>
      </c>
      <c r="AX1144" s="161">
        <f>(((SUMIF($E$224:$E$427,$O1144,AX$224:AX$427)*(1+Benefits_Lower)))*'Discount Factors'!AX$11)-AX$1108</f>
        <v>0</v>
      </c>
      <c r="AY1144" s="161">
        <f>(((SUMIF($E$224:$E$427,$O1144,AY$224:AY$427)*(1+Benefits_Lower)))*'Discount Factors'!AY$11)-AY$1108</f>
        <v>0</v>
      </c>
      <c r="AZ1144" s="161">
        <f>(((SUMIF($E$224:$E$427,$O1144,AZ$224:AZ$427)*(1+Benefits_Lower)))*'Discount Factors'!AZ$11)-AZ$1108</f>
        <v>0</v>
      </c>
      <c r="BA1144" s="161">
        <f>(((SUMIF($E$224:$E$427,$O1144,BA$224:BA$427)*(1+Benefits_Lower)))*'Discount Factors'!BA$11)-BA$1108</f>
        <v>0</v>
      </c>
      <c r="BB1144" s="161">
        <f>(((SUMIF($E$224:$E$427,$O1144,BB$224:BB$427)*(1+Benefits_Lower)))*'Discount Factors'!BB$11)-BB$1108</f>
        <v>0</v>
      </c>
      <c r="BC1144" s="161">
        <f>(((SUMIF($E$224:$E$427,$O1144,BC$224:BC$427)*(1+Benefits_Lower)))*'Discount Factors'!BC$11)-BC$1108</f>
        <v>0</v>
      </c>
      <c r="BD1144" s="161">
        <f>(((SUMIF($E$224:$E$427,$O1144,BD$224:BD$427)*(1+Benefits_Lower)))*'Discount Factors'!BD$11)-BD$1108</f>
        <v>0</v>
      </c>
      <c r="BE1144" s="161">
        <f>(((SUMIF($E$224:$E$427,$O1144,BE$224:BE$427)*(1+Benefits_Lower)))*'Discount Factors'!BE$11)-BE$1108</f>
        <v>0</v>
      </c>
      <c r="BF1144" s="161">
        <f>(((SUMIF($E$224:$E$427,$O1144,BF$224:BF$427)*(1+Benefits_Lower)))*'Discount Factors'!BF$11)-BF$1108</f>
        <v>0</v>
      </c>
      <c r="BG1144" s="161">
        <f>(((SUMIF($E$224:$E$427,$O1144,BG$224:BG$427)*(1+Benefits_Lower)))*'Discount Factors'!BG$11)-BG$1108</f>
        <v>0</v>
      </c>
      <c r="BH1144" s="161">
        <f>(((SUMIF($E$224:$E$427,$O1144,BH$224:BH$427)*(1+Benefits_Lower)))*'Discount Factors'!BH$11)-BH$1108</f>
        <v>0</v>
      </c>
      <c r="BI1144" s="161">
        <f>(((SUMIF($E$224:$E$427,$O1144,BI$224:BI$427)*(1+Benefits_Lower)))*'Discount Factors'!BI$11)-BI$1108</f>
        <v>0</v>
      </c>
      <c r="BJ1144" s="161">
        <f>(((SUMIF($E$224:$E$427,$O1144,BJ$224:BJ$427)*(1+Benefits_Lower)))*'Discount Factors'!BJ$11)-BJ$1108</f>
        <v>0</v>
      </c>
      <c r="BK1144" s="161">
        <f>(((SUMIF($E$224:$E$427,$O1144,BK$224:BK$427)*(1+Benefits_Lower)))*'Discount Factors'!BK$11)-BK$1108</f>
        <v>0</v>
      </c>
      <c r="BL1144" s="161">
        <f>(((SUMIF($E$224:$E$427,$O1144,BL$224:BL$427)*(1+Benefits_Lower)))*'Discount Factors'!BL$11)-BL$1108</f>
        <v>0</v>
      </c>
      <c r="BM1144" s="161">
        <f>(((SUMIF($E$224:$E$427,$O1144,BM$224:BM$427)*(1+Benefits_Lower)))*'Discount Factors'!BM$11)-BM$1108</f>
        <v>0</v>
      </c>
      <c r="BN1144" s="161">
        <f>(((SUMIF($E$224:$E$427,$O1144,BN$224:BN$427)*(1+Benefits_Lower)))*'Discount Factors'!BN$11)-BN$1108</f>
        <v>0</v>
      </c>
      <c r="BO1144" s="161">
        <f>(((SUMIF($E$224:$E$427,$O1144,BO$224:BO$427)*(1+Benefits_Lower)))*'Discount Factors'!BO$11)-BO$1108</f>
        <v>0</v>
      </c>
      <c r="BP1144" s="161">
        <f>(((SUMIF($E$224:$E$427,$O1144,BP$224:BP$427)*(1+Benefits_Lower)))*'Discount Factors'!BP$11)-BP$1108</f>
        <v>0</v>
      </c>
      <c r="BQ1144" s="161">
        <f>(((SUMIF($E$224:$E$427,$O1144,BQ$224:BQ$427)*(1+Benefits_Lower)))*'Discount Factors'!BQ$11)-BQ$1108</f>
        <v>0</v>
      </c>
      <c r="BR1144" s="161">
        <f>(((SUMIF($E$224:$E$427,$O1144,BR$224:BR$427)*(1+Benefits_Lower)))*'Discount Factors'!BR$11)-BR$1108</f>
        <v>0</v>
      </c>
      <c r="BS1144" s="161">
        <f>(((SUMIF($E$224:$E$427,$O1144,BS$224:BS$427)*(1+Benefits_Lower)))*'Discount Factors'!BS$11)-BS$1108</f>
        <v>0</v>
      </c>
      <c r="BT1144" s="161">
        <f>(((SUMIF($E$224:$E$427,$O1144,BT$224:BT$427)*(1+Benefits_Lower)))*'Discount Factors'!BT$11)-BT$1108</f>
        <v>0</v>
      </c>
      <c r="BU1144" s="161">
        <f>(((SUMIF($E$224:$E$427,$O1144,BU$224:BU$427)*(1+Benefits_Lower)))*'Discount Factors'!BU$11)-BU$1108</f>
        <v>0</v>
      </c>
      <c r="BV1144" s="161">
        <f>(((SUMIF($E$224:$E$427,$O1144,BV$224:BV$427)*(1+Benefits_Lower)))*'Discount Factors'!BV$11)-BV$1108</f>
        <v>0</v>
      </c>
      <c r="BW1144" s="161">
        <f>(((SUMIF($E$224:$E$427,$O1144,BW$224:BW$427)*(1+Benefits_Lower)))*'Discount Factors'!BW$11)-BW$1108</f>
        <v>0</v>
      </c>
      <c r="BX1144" s="161">
        <f>(((SUMIF($E$224:$E$427,$O1144,BX$224:BX$427)*(1+Benefits_Lower)))*'Discount Factors'!BX$11)-BX$1108</f>
        <v>0</v>
      </c>
      <c r="BY1144" s="161">
        <f>(((SUMIF($E$224:$E$427,$O1144,BY$224:BY$427)*(1+Benefits_Lower)))*'Discount Factors'!BY$11)-BY$1108</f>
        <v>0</v>
      </c>
      <c r="BZ1144" s="161">
        <f>(((SUMIF($E$224:$E$427,$O1144,BZ$224:BZ$427)*(1+Benefits_Lower)))*'Discount Factors'!BZ$11)-BZ$1108</f>
        <v>0</v>
      </c>
      <c r="CA1144" s="161">
        <f>(((SUMIF($E$224:$E$427,$O1144,CA$224:CA$427)*(1+Benefits_Lower)))*'Discount Factors'!CA$11)-CA$1108</f>
        <v>0</v>
      </c>
      <c r="CB1144" s="161">
        <f>(((SUMIF($E$224:$E$427,$O1144,CB$224:CB$427)*(1+Benefits_Lower)))*'Discount Factors'!CB$11)-CB$1108</f>
        <v>0</v>
      </c>
      <c r="CC1144" s="161">
        <f>(((SUMIF($E$224:$E$427,$O1144,CC$224:CC$427)*(1+Benefits_Lower)))*'Discount Factors'!CC$11)-CC$1108</f>
        <v>0</v>
      </c>
      <c r="CD1144" s="161">
        <f>(((SUMIF($E$224:$E$427,$O1144,CD$224:CD$427)*(1+Benefits_Lower)))*'Discount Factors'!CD$11)-CD$1108</f>
        <v>0</v>
      </c>
      <c r="CE1144" s="161">
        <f>(((SUMIF($E$224:$E$427,$O1144,CE$224:CE$427)*(1+Benefits_Lower)))*'Discount Factors'!CE$11)-CE$1108</f>
        <v>0</v>
      </c>
      <c r="CF1144" s="161">
        <f>(((SUMIF($E$224:$E$427,$O1144,CF$224:CF$427)*(1+Benefits_Lower)))*'Discount Factors'!CF$11)-CF$1108</f>
        <v>0</v>
      </c>
      <c r="CG1144" s="161">
        <f>(((SUMIF($E$224:$E$427,$O1144,CG$224:CG$427)*(1+Benefits_Lower)))*'Discount Factors'!CG$11)-CG$1108</f>
        <v>0</v>
      </c>
      <c r="CH1144" s="161">
        <f>(((SUMIF($E$224:$E$427,$O1144,CH$224:CH$427)*(1+Benefits_Lower)))*'Discount Factors'!CH$11)-CH$1108</f>
        <v>0</v>
      </c>
      <c r="CI1144" s="161">
        <f>(((SUMIF($E$224:$E$427,$O1144,CI$224:CI$427)*(1+Benefits_Lower)))*'Discount Factors'!CI$11)-CI$1108</f>
        <v>0</v>
      </c>
      <c r="CJ1144" s="161">
        <f>(((SUMIF($E$224:$E$427,$O1144,CJ$224:CJ$427)*(1+Benefits_Lower)))*'Discount Factors'!CJ$11)-CJ$1108</f>
        <v>0</v>
      </c>
      <c r="CK1144" s="161">
        <f>(((SUMIF($E$224:$E$427,$O1144,CK$224:CK$427)*(1+Benefits_Lower)))*'Discount Factors'!CK$11)-CK$1108</f>
        <v>0</v>
      </c>
      <c r="CL1144" s="161">
        <f>(((SUMIF($E$224:$E$427,$O1144,CL$224:CL$427)*(1+Benefits_Lower)))*'Discount Factors'!CL$11)-CL$1108</f>
        <v>0</v>
      </c>
      <c r="CM1144" s="161">
        <f>(((SUMIF($E$224:$E$427,$O1144,CM$224:CM$427)*(1+Benefits_Lower)))*'Discount Factors'!CM$11)-CM$1108</f>
        <v>0</v>
      </c>
      <c r="CN1144" s="161">
        <f>(((SUMIF($E$224:$E$427,$O1144,CN$224:CN$427)*(1+Benefits_Lower)))*'Discount Factors'!CN$11)-CN$1108</f>
        <v>0</v>
      </c>
      <c r="CO1144" s="161">
        <f>(((SUMIF($E$224:$E$427,$O1144,CO$224:CO$427)*(1+Benefits_Lower)))*'Discount Factors'!CO$11)-CO$1108</f>
        <v>0</v>
      </c>
      <c r="CP1144" s="161">
        <f>(((SUMIF($E$224:$E$427,$O1144,CP$224:CP$427)*(1+Benefits_Lower)))*'Discount Factors'!CP$11)-CP$1108</f>
        <v>0</v>
      </c>
      <c r="CQ1144" s="161">
        <f>(((SUMIF($E$224:$E$427,$O1144,CQ$224:CQ$427)*(1+Benefits_Lower)))*'Discount Factors'!CQ$11)-CQ$1108</f>
        <v>0</v>
      </c>
    </row>
    <row r="1145" spans="1:95" x14ac:dyDescent="0.3">
      <c r="P1145" s="161"/>
      <c r="Q1145" s="161"/>
      <c r="R1145" s="161"/>
      <c r="S1145" s="161"/>
      <c r="T1145" s="161"/>
      <c r="U1145" s="161"/>
      <c r="V1145" s="161"/>
      <c r="W1145" s="161"/>
      <c r="X1145" s="161"/>
      <c r="Y1145" s="161"/>
      <c r="Z1145" s="161"/>
      <c r="AA1145" s="161"/>
      <c r="AB1145" s="161"/>
      <c r="AC1145" s="161"/>
      <c r="AD1145" s="161"/>
      <c r="AE1145" s="161"/>
      <c r="AF1145" s="161"/>
      <c r="AG1145" s="161"/>
      <c r="AH1145" s="161"/>
      <c r="AI1145" s="161"/>
      <c r="AJ1145" s="161"/>
      <c r="AK1145" s="161"/>
      <c r="AL1145" s="161"/>
      <c r="AM1145" s="161"/>
      <c r="AN1145" s="161"/>
      <c r="AO1145" s="161"/>
      <c r="AP1145" s="161"/>
      <c r="AQ1145" s="161"/>
      <c r="AR1145" s="161"/>
      <c r="AS1145" s="161"/>
      <c r="AT1145" s="161"/>
      <c r="AU1145" s="161"/>
      <c r="AV1145" s="161"/>
      <c r="AW1145" s="161"/>
      <c r="AX1145" s="161"/>
      <c r="AY1145" s="161"/>
      <c r="AZ1145" s="161"/>
      <c r="BA1145" s="161"/>
      <c r="BB1145" s="161"/>
      <c r="BC1145" s="161"/>
      <c r="BD1145" s="161"/>
      <c r="BE1145" s="161"/>
      <c r="BF1145" s="161"/>
      <c r="BG1145" s="161"/>
      <c r="BH1145" s="161"/>
      <c r="BI1145" s="161"/>
      <c r="BJ1145" s="161"/>
      <c r="BK1145" s="161"/>
      <c r="BL1145" s="161"/>
      <c r="BM1145" s="161"/>
      <c r="BN1145" s="161"/>
      <c r="BO1145" s="161"/>
      <c r="BP1145" s="161"/>
      <c r="BQ1145" s="161"/>
      <c r="BR1145" s="161"/>
      <c r="BS1145" s="161"/>
      <c r="BT1145" s="161"/>
      <c r="BU1145" s="161"/>
      <c r="BV1145" s="161"/>
      <c r="BW1145" s="161"/>
      <c r="BX1145" s="161"/>
      <c r="BY1145" s="161"/>
      <c r="BZ1145" s="161"/>
      <c r="CA1145" s="161"/>
      <c r="CB1145" s="161"/>
      <c r="CC1145" s="161"/>
      <c r="CD1145" s="161"/>
      <c r="CE1145" s="161"/>
      <c r="CF1145" s="161"/>
      <c r="CG1145" s="161"/>
      <c r="CH1145" s="161"/>
      <c r="CI1145" s="161"/>
      <c r="CJ1145" s="161"/>
      <c r="CK1145" s="161"/>
      <c r="CL1145" s="161"/>
      <c r="CM1145" s="161"/>
      <c r="CN1145" s="161"/>
      <c r="CO1145" s="161"/>
      <c r="CP1145" s="161"/>
      <c r="CQ1145" s="161"/>
    </row>
    <row r="1146" spans="1:95" x14ac:dyDescent="0.3">
      <c r="P1146" s="161"/>
      <c r="Q1146" s="161"/>
      <c r="R1146" s="161"/>
      <c r="S1146" s="161"/>
      <c r="T1146" s="161"/>
      <c r="U1146" s="161"/>
      <c r="V1146" s="161"/>
      <c r="W1146" s="161"/>
      <c r="X1146" s="161"/>
      <c r="Y1146" s="161"/>
      <c r="Z1146" s="161"/>
      <c r="AA1146" s="161"/>
      <c r="AB1146" s="161"/>
      <c r="AC1146" s="161"/>
      <c r="AD1146" s="161"/>
      <c r="AE1146" s="161"/>
      <c r="AF1146" s="161"/>
      <c r="AG1146" s="161"/>
      <c r="AH1146" s="161"/>
      <c r="AI1146" s="161"/>
      <c r="AJ1146" s="161"/>
      <c r="AK1146" s="161"/>
      <c r="AL1146" s="161"/>
      <c r="AM1146" s="161"/>
      <c r="AN1146" s="161"/>
      <c r="AO1146" s="161"/>
      <c r="AP1146" s="161"/>
      <c r="AQ1146" s="161"/>
      <c r="AR1146" s="161"/>
      <c r="AS1146" s="161"/>
      <c r="AT1146" s="161"/>
      <c r="AU1146" s="161"/>
      <c r="AV1146" s="161"/>
      <c r="AW1146" s="161"/>
      <c r="AX1146" s="161"/>
      <c r="AY1146" s="161"/>
      <c r="AZ1146" s="161"/>
      <c r="BA1146" s="161"/>
      <c r="BB1146" s="161"/>
      <c r="BC1146" s="161"/>
      <c r="BD1146" s="161"/>
      <c r="BE1146" s="161"/>
      <c r="BF1146" s="161"/>
      <c r="BG1146" s="161"/>
      <c r="BH1146" s="161"/>
      <c r="BI1146" s="161"/>
      <c r="BJ1146" s="161"/>
      <c r="BK1146" s="161"/>
      <c r="BL1146" s="161"/>
      <c r="BM1146" s="161"/>
      <c r="BN1146" s="161"/>
      <c r="BO1146" s="161"/>
      <c r="BP1146" s="161"/>
      <c r="BQ1146" s="161"/>
      <c r="BR1146" s="161"/>
      <c r="BS1146" s="161"/>
      <c r="BT1146" s="161"/>
      <c r="BU1146" s="161"/>
      <c r="BV1146" s="161"/>
      <c r="BW1146" s="161"/>
      <c r="BX1146" s="161"/>
      <c r="BY1146" s="161"/>
      <c r="BZ1146" s="161"/>
      <c r="CA1146" s="161"/>
      <c r="CB1146" s="161"/>
      <c r="CC1146" s="161"/>
      <c r="CD1146" s="161"/>
      <c r="CE1146" s="161"/>
      <c r="CF1146" s="161"/>
      <c r="CG1146" s="161"/>
      <c r="CH1146" s="161"/>
      <c r="CI1146" s="161"/>
      <c r="CJ1146" s="161"/>
      <c r="CK1146" s="161"/>
      <c r="CL1146" s="161"/>
      <c r="CM1146" s="161"/>
      <c r="CN1146" s="161"/>
      <c r="CO1146" s="161"/>
      <c r="CP1146" s="161"/>
      <c r="CQ1146" s="161"/>
    </row>
    <row r="1147" spans="1:95" x14ac:dyDescent="0.3">
      <c r="P1147" s="161"/>
      <c r="Q1147" s="161"/>
      <c r="R1147" s="161"/>
      <c r="S1147" s="161"/>
      <c r="T1147" s="161"/>
      <c r="U1147" s="161"/>
      <c r="V1147" s="161"/>
      <c r="W1147" s="161"/>
      <c r="X1147" s="161"/>
      <c r="Y1147" s="161"/>
      <c r="Z1147" s="161"/>
      <c r="AA1147" s="161"/>
      <c r="AB1147" s="161"/>
      <c r="AC1147" s="161"/>
      <c r="AD1147" s="161"/>
      <c r="AE1147" s="161"/>
      <c r="AF1147" s="161"/>
      <c r="AG1147" s="161"/>
      <c r="AH1147" s="161"/>
      <c r="AI1147" s="161"/>
      <c r="AJ1147" s="161"/>
      <c r="AK1147" s="161"/>
      <c r="AL1147" s="161"/>
      <c r="AM1147" s="161"/>
      <c r="AN1147" s="161"/>
      <c r="AO1147" s="161"/>
      <c r="AP1147" s="161"/>
      <c r="AQ1147" s="161"/>
      <c r="AR1147" s="161"/>
      <c r="AS1147" s="161"/>
      <c r="AT1147" s="161"/>
      <c r="AU1147" s="161"/>
      <c r="AV1147" s="161"/>
      <c r="AW1147" s="161"/>
      <c r="AX1147" s="161"/>
      <c r="AY1147" s="161"/>
      <c r="AZ1147" s="161"/>
      <c r="BA1147" s="161"/>
      <c r="BB1147" s="161"/>
      <c r="BC1147" s="161"/>
      <c r="BD1147" s="161"/>
      <c r="BE1147" s="161"/>
      <c r="BF1147" s="161"/>
      <c r="BG1147" s="161"/>
      <c r="BH1147" s="161"/>
      <c r="BI1147" s="161"/>
      <c r="BJ1147" s="161"/>
      <c r="BK1147" s="161"/>
      <c r="BL1147" s="161"/>
      <c r="BM1147" s="161"/>
      <c r="BN1147" s="161"/>
      <c r="BO1147" s="161"/>
      <c r="BP1147" s="161"/>
      <c r="BQ1147" s="161"/>
      <c r="BR1147" s="161"/>
      <c r="BS1147" s="161"/>
      <c r="BT1147" s="161"/>
      <c r="BU1147" s="161"/>
      <c r="BV1147" s="161"/>
      <c r="BW1147" s="161"/>
      <c r="BX1147" s="161"/>
      <c r="BY1147" s="161"/>
      <c r="BZ1147" s="161"/>
      <c r="CA1147" s="161"/>
      <c r="CB1147" s="161"/>
      <c r="CC1147" s="161"/>
      <c r="CD1147" s="161"/>
      <c r="CE1147" s="161"/>
      <c r="CF1147" s="161"/>
      <c r="CG1147" s="161"/>
      <c r="CH1147" s="161"/>
      <c r="CI1147" s="161"/>
      <c r="CJ1147" s="161"/>
      <c r="CK1147" s="161"/>
      <c r="CL1147" s="161"/>
      <c r="CM1147" s="161"/>
      <c r="CN1147" s="161"/>
      <c r="CO1147" s="161"/>
      <c r="CP1147" s="161"/>
      <c r="CQ1147" s="161"/>
    </row>
    <row r="1148" spans="1:95" x14ac:dyDescent="0.3">
      <c r="O1148" s="2" t="str">
        <f>Lists!$B$14</f>
        <v>Option 10</v>
      </c>
      <c r="P1148" s="161">
        <f>(((SUMIF($E$224:$E$427,$O1148,P$224:P$427)*(1+Benefits_Lower)))*'Discount Factors'!P$11)-P$1108</f>
        <v>0</v>
      </c>
      <c r="Q1148" s="161">
        <f>(((SUMIF($E$224:$E$427,$O1148,Q$224:Q$427)*(1+Benefits_Lower)))*'Discount Factors'!Q$11)-Q$1108</f>
        <v>0</v>
      </c>
      <c r="R1148" s="161">
        <f>(((SUMIF($E$224:$E$427,$O1148,R$224:R$427)*(1+Benefits_Lower)))*'Discount Factors'!R$11)-R$1108</f>
        <v>0</v>
      </c>
      <c r="S1148" s="161">
        <f>(((SUMIF($E$224:$E$427,$O1148,S$224:S$427)*(1+Benefits_Lower)))*'Discount Factors'!S$11)-S$1108</f>
        <v>0</v>
      </c>
      <c r="T1148" s="161">
        <f>(((SUMIF($E$224:$E$427,$O1148,T$224:T$427)*(1+Benefits_Lower)))*'Discount Factors'!T$11)-T$1108</f>
        <v>0</v>
      </c>
      <c r="U1148" s="161">
        <f>(((SUMIF($E$224:$E$427,$O1148,U$224:U$427)*(1+Benefits_Lower)))*'Discount Factors'!U$11)-U$1108</f>
        <v>0</v>
      </c>
      <c r="V1148" s="161">
        <f>(((SUMIF($E$224:$E$427,$O1148,V$224:V$427)*(1+Benefits_Lower)))*'Discount Factors'!V$11)-V$1108</f>
        <v>0</v>
      </c>
      <c r="W1148" s="161">
        <f>(((SUMIF($E$224:$E$427,$O1148,W$224:W$427)*(1+Benefits_Lower)))*'Discount Factors'!W$11)-W$1108</f>
        <v>0</v>
      </c>
      <c r="X1148" s="161">
        <f>(((SUMIF($E$224:$E$427,$O1148,X$224:X$427)*(1+Benefits_Lower)))*'Discount Factors'!X$11)-X$1108</f>
        <v>0</v>
      </c>
      <c r="Y1148" s="161">
        <f>(((SUMIF($E$224:$E$427,$O1148,Y$224:Y$427)*(1+Benefits_Lower)))*'Discount Factors'!Y$11)-Y$1108</f>
        <v>0</v>
      </c>
      <c r="Z1148" s="161">
        <f>(((SUMIF($E$224:$E$427,$O1148,Z$224:Z$427)*(1+Benefits_Lower)))*'Discount Factors'!Z$11)-Z$1108</f>
        <v>0</v>
      </c>
      <c r="AA1148" s="161">
        <f>(((SUMIF($E$224:$E$427,$O1148,AA$224:AA$427)*(1+Benefits_Lower)))*'Discount Factors'!AA$11)-AA$1108</f>
        <v>0</v>
      </c>
      <c r="AB1148" s="161">
        <f>(((SUMIF($E$224:$E$427,$O1148,AB$224:AB$427)*(1+Benefits_Lower)))*'Discount Factors'!AB$11)-AB$1108</f>
        <v>0</v>
      </c>
      <c r="AC1148" s="161">
        <f>(((SUMIF($E$224:$E$427,$O1148,AC$224:AC$427)*(1+Benefits_Lower)))*'Discount Factors'!AC$11)-AC$1108</f>
        <v>0</v>
      </c>
      <c r="AD1148" s="161">
        <f>(((SUMIF($E$224:$E$427,$O1148,AD$224:AD$427)*(1+Benefits_Lower)))*'Discount Factors'!AD$11)-AD$1108</f>
        <v>0</v>
      </c>
      <c r="AE1148" s="161">
        <f>(((SUMIF($E$224:$E$427,$O1148,AE$224:AE$427)*(1+Benefits_Lower)))*'Discount Factors'!AE$11)-AE$1108</f>
        <v>0</v>
      </c>
      <c r="AF1148" s="161">
        <f>(((SUMIF($E$224:$E$427,$O1148,AF$224:AF$427)*(1+Benefits_Lower)))*'Discount Factors'!AF$11)-AF$1108</f>
        <v>0</v>
      </c>
      <c r="AG1148" s="161">
        <f>(((SUMIF($E$224:$E$427,$O1148,AG$224:AG$427)*(1+Benefits_Lower)))*'Discount Factors'!AG$11)-AG$1108</f>
        <v>0</v>
      </c>
      <c r="AH1148" s="161">
        <f>(((SUMIF($E$224:$E$427,$O1148,AH$224:AH$427)*(1+Benefits_Lower)))*'Discount Factors'!AH$11)-AH$1108</f>
        <v>0</v>
      </c>
      <c r="AI1148" s="161">
        <f>(((SUMIF($E$224:$E$427,$O1148,AI$224:AI$427)*(1+Benefits_Lower)))*'Discount Factors'!AI$11)-AI$1108</f>
        <v>0</v>
      </c>
      <c r="AJ1148" s="161">
        <f>(((SUMIF($E$224:$E$427,$O1148,AJ$224:AJ$427)*(1+Benefits_Lower)))*'Discount Factors'!AJ$11)-AJ$1108</f>
        <v>0</v>
      </c>
      <c r="AK1148" s="161">
        <f>(((SUMIF($E$224:$E$427,$O1148,AK$224:AK$427)*(1+Benefits_Lower)))*'Discount Factors'!AK$11)-AK$1108</f>
        <v>0</v>
      </c>
      <c r="AL1148" s="161">
        <f>(((SUMIF($E$224:$E$427,$O1148,AL$224:AL$427)*(1+Benefits_Lower)))*'Discount Factors'!AL$11)-AL$1108</f>
        <v>0</v>
      </c>
      <c r="AM1148" s="161">
        <f>(((SUMIF($E$224:$E$427,$O1148,AM$224:AM$427)*(1+Benefits_Lower)))*'Discount Factors'!AM$11)-AM$1108</f>
        <v>0</v>
      </c>
      <c r="AN1148" s="161">
        <f>(((SUMIF($E$224:$E$427,$O1148,AN$224:AN$427)*(1+Benefits_Lower)))*'Discount Factors'!AN$11)-AN$1108</f>
        <v>0</v>
      </c>
      <c r="AO1148" s="161">
        <f>(((SUMIF($E$224:$E$427,$O1148,AO$224:AO$427)*(1+Benefits_Lower)))*'Discount Factors'!AO$11)-AO$1108</f>
        <v>0</v>
      </c>
      <c r="AP1148" s="161">
        <f>(((SUMIF($E$224:$E$427,$O1148,AP$224:AP$427)*(1+Benefits_Lower)))*'Discount Factors'!AP$11)-AP$1108</f>
        <v>0</v>
      </c>
      <c r="AQ1148" s="161">
        <f>(((SUMIF($E$224:$E$427,$O1148,AQ$224:AQ$427)*(1+Benefits_Lower)))*'Discount Factors'!AQ$11)-AQ$1108</f>
        <v>0</v>
      </c>
      <c r="AR1148" s="161">
        <f>(((SUMIF($E$224:$E$427,$O1148,AR$224:AR$427)*(1+Benefits_Lower)))*'Discount Factors'!AR$11)-AR$1108</f>
        <v>0</v>
      </c>
      <c r="AS1148" s="161">
        <f>(((SUMIF($E$224:$E$427,$O1148,AS$224:AS$427)*(1+Benefits_Lower)))*'Discount Factors'!AS$11)-AS$1108</f>
        <v>0</v>
      </c>
      <c r="AT1148" s="161">
        <f>(((SUMIF($E$224:$E$427,$O1148,AT$224:AT$427)*(1+Benefits_Lower)))*'Discount Factors'!AT$11)-AT$1108</f>
        <v>0</v>
      </c>
      <c r="AU1148" s="161">
        <f>(((SUMIF($E$224:$E$427,$O1148,AU$224:AU$427)*(1+Benefits_Lower)))*'Discount Factors'!AU$11)-AU$1108</f>
        <v>0</v>
      </c>
      <c r="AV1148" s="161">
        <f>(((SUMIF($E$224:$E$427,$O1148,AV$224:AV$427)*(1+Benefits_Lower)))*'Discount Factors'!AV$11)-AV$1108</f>
        <v>0</v>
      </c>
      <c r="AW1148" s="161">
        <f>(((SUMIF($E$224:$E$427,$O1148,AW$224:AW$427)*(1+Benefits_Lower)))*'Discount Factors'!AW$11)-AW$1108</f>
        <v>0</v>
      </c>
      <c r="AX1148" s="161">
        <f>(((SUMIF($E$224:$E$427,$O1148,AX$224:AX$427)*(1+Benefits_Lower)))*'Discount Factors'!AX$11)-AX$1108</f>
        <v>0</v>
      </c>
      <c r="AY1148" s="161">
        <f>(((SUMIF($E$224:$E$427,$O1148,AY$224:AY$427)*(1+Benefits_Lower)))*'Discount Factors'!AY$11)-AY$1108</f>
        <v>0</v>
      </c>
      <c r="AZ1148" s="161">
        <f>(((SUMIF($E$224:$E$427,$O1148,AZ$224:AZ$427)*(1+Benefits_Lower)))*'Discount Factors'!AZ$11)-AZ$1108</f>
        <v>0</v>
      </c>
      <c r="BA1148" s="161">
        <f>(((SUMIF($E$224:$E$427,$O1148,BA$224:BA$427)*(1+Benefits_Lower)))*'Discount Factors'!BA$11)-BA$1108</f>
        <v>0</v>
      </c>
      <c r="BB1148" s="161">
        <f>(((SUMIF($E$224:$E$427,$O1148,BB$224:BB$427)*(1+Benefits_Lower)))*'Discount Factors'!BB$11)-BB$1108</f>
        <v>0</v>
      </c>
      <c r="BC1148" s="161">
        <f>(((SUMIF($E$224:$E$427,$O1148,BC$224:BC$427)*(1+Benefits_Lower)))*'Discount Factors'!BC$11)-BC$1108</f>
        <v>0</v>
      </c>
      <c r="BD1148" s="161">
        <f>(((SUMIF($E$224:$E$427,$O1148,BD$224:BD$427)*(1+Benefits_Lower)))*'Discount Factors'!BD$11)-BD$1108</f>
        <v>0</v>
      </c>
      <c r="BE1148" s="161">
        <f>(((SUMIF($E$224:$E$427,$O1148,BE$224:BE$427)*(1+Benefits_Lower)))*'Discount Factors'!BE$11)-BE$1108</f>
        <v>0</v>
      </c>
      <c r="BF1148" s="161">
        <f>(((SUMIF($E$224:$E$427,$O1148,BF$224:BF$427)*(1+Benefits_Lower)))*'Discount Factors'!BF$11)-BF$1108</f>
        <v>0</v>
      </c>
      <c r="BG1148" s="161">
        <f>(((SUMIF($E$224:$E$427,$O1148,BG$224:BG$427)*(1+Benefits_Lower)))*'Discount Factors'!BG$11)-BG$1108</f>
        <v>0</v>
      </c>
      <c r="BH1148" s="161">
        <f>(((SUMIF($E$224:$E$427,$O1148,BH$224:BH$427)*(1+Benefits_Lower)))*'Discount Factors'!BH$11)-BH$1108</f>
        <v>0</v>
      </c>
      <c r="BI1148" s="161">
        <f>(((SUMIF($E$224:$E$427,$O1148,BI$224:BI$427)*(1+Benefits_Lower)))*'Discount Factors'!BI$11)-BI$1108</f>
        <v>0</v>
      </c>
      <c r="BJ1148" s="161">
        <f>(((SUMIF($E$224:$E$427,$O1148,BJ$224:BJ$427)*(1+Benefits_Lower)))*'Discount Factors'!BJ$11)-BJ$1108</f>
        <v>0</v>
      </c>
      <c r="BK1148" s="161">
        <f>(((SUMIF($E$224:$E$427,$O1148,BK$224:BK$427)*(1+Benefits_Lower)))*'Discount Factors'!BK$11)-BK$1108</f>
        <v>0</v>
      </c>
      <c r="BL1148" s="161">
        <f>(((SUMIF($E$224:$E$427,$O1148,BL$224:BL$427)*(1+Benefits_Lower)))*'Discount Factors'!BL$11)-BL$1108</f>
        <v>0</v>
      </c>
      <c r="BM1148" s="161">
        <f>(((SUMIF($E$224:$E$427,$O1148,BM$224:BM$427)*(1+Benefits_Lower)))*'Discount Factors'!BM$11)-BM$1108</f>
        <v>0</v>
      </c>
      <c r="BN1148" s="161">
        <f>(((SUMIF($E$224:$E$427,$O1148,BN$224:BN$427)*(1+Benefits_Lower)))*'Discount Factors'!BN$11)-BN$1108</f>
        <v>0</v>
      </c>
      <c r="BO1148" s="161">
        <f>(((SUMIF($E$224:$E$427,$O1148,BO$224:BO$427)*(1+Benefits_Lower)))*'Discount Factors'!BO$11)-BO$1108</f>
        <v>0</v>
      </c>
      <c r="BP1148" s="161">
        <f>(((SUMIF($E$224:$E$427,$O1148,BP$224:BP$427)*(1+Benefits_Lower)))*'Discount Factors'!BP$11)-BP$1108</f>
        <v>0</v>
      </c>
      <c r="BQ1148" s="161">
        <f>(((SUMIF($E$224:$E$427,$O1148,BQ$224:BQ$427)*(1+Benefits_Lower)))*'Discount Factors'!BQ$11)-BQ$1108</f>
        <v>0</v>
      </c>
      <c r="BR1148" s="161">
        <f>(((SUMIF($E$224:$E$427,$O1148,BR$224:BR$427)*(1+Benefits_Lower)))*'Discount Factors'!BR$11)-BR$1108</f>
        <v>0</v>
      </c>
      <c r="BS1148" s="161">
        <f>(((SUMIF($E$224:$E$427,$O1148,BS$224:BS$427)*(1+Benefits_Lower)))*'Discount Factors'!BS$11)-BS$1108</f>
        <v>0</v>
      </c>
      <c r="BT1148" s="161">
        <f>(((SUMIF($E$224:$E$427,$O1148,BT$224:BT$427)*(1+Benefits_Lower)))*'Discount Factors'!BT$11)-BT$1108</f>
        <v>0</v>
      </c>
      <c r="BU1148" s="161">
        <f>(((SUMIF($E$224:$E$427,$O1148,BU$224:BU$427)*(1+Benefits_Lower)))*'Discount Factors'!BU$11)-BU$1108</f>
        <v>0</v>
      </c>
      <c r="BV1148" s="161">
        <f>(((SUMIF($E$224:$E$427,$O1148,BV$224:BV$427)*(1+Benefits_Lower)))*'Discount Factors'!BV$11)-BV$1108</f>
        <v>0</v>
      </c>
      <c r="BW1148" s="161">
        <f>(((SUMIF($E$224:$E$427,$O1148,BW$224:BW$427)*(1+Benefits_Lower)))*'Discount Factors'!BW$11)-BW$1108</f>
        <v>0</v>
      </c>
      <c r="BX1148" s="161">
        <f>(((SUMIF($E$224:$E$427,$O1148,BX$224:BX$427)*(1+Benefits_Lower)))*'Discount Factors'!BX$11)-BX$1108</f>
        <v>0</v>
      </c>
      <c r="BY1148" s="161">
        <f>(((SUMIF($E$224:$E$427,$O1148,BY$224:BY$427)*(1+Benefits_Lower)))*'Discount Factors'!BY$11)-BY$1108</f>
        <v>0</v>
      </c>
      <c r="BZ1148" s="161">
        <f>(((SUMIF($E$224:$E$427,$O1148,BZ$224:BZ$427)*(1+Benefits_Lower)))*'Discount Factors'!BZ$11)-BZ$1108</f>
        <v>0</v>
      </c>
      <c r="CA1148" s="161">
        <f>(((SUMIF($E$224:$E$427,$O1148,CA$224:CA$427)*(1+Benefits_Lower)))*'Discount Factors'!CA$11)-CA$1108</f>
        <v>0</v>
      </c>
      <c r="CB1148" s="161">
        <f>(((SUMIF($E$224:$E$427,$O1148,CB$224:CB$427)*(1+Benefits_Lower)))*'Discount Factors'!CB$11)-CB$1108</f>
        <v>0</v>
      </c>
      <c r="CC1148" s="161">
        <f>(((SUMIF($E$224:$E$427,$O1148,CC$224:CC$427)*(1+Benefits_Lower)))*'Discount Factors'!CC$11)-CC$1108</f>
        <v>0</v>
      </c>
      <c r="CD1148" s="161">
        <f>(((SUMIF($E$224:$E$427,$O1148,CD$224:CD$427)*(1+Benefits_Lower)))*'Discount Factors'!CD$11)-CD$1108</f>
        <v>0</v>
      </c>
      <c r="CE1148" s="161">
        <f>(((SUMIF($E$224:$E$427,$O1148,CE$224:CE$427)*(1+Benefits_Lower)))*'Discount Factors'!CE$11)-CE$1108</f>
        <v>0</v>
      </c>
      <c r="CF1148" s="161">
        <f>(((SUMIF($E$224:$E$427,$O1148,CF$224:CF$427)*(1+Benefits_Lower)))*'Discount Factors'!CF$11)-CF$1108</f>
        <v>0</v>
      </c>
      <c r="CG1148" s="161">
        <f>(((SUMIF($E$224:$E$427,$O1148,CG$224:CG$427)*(1+Benefits_Lower)))*'Discount Factors'!CG$11)-CG$1108</f>
        <v>0</v>
      </c>
      <c r="CH1148" s="161">
        <f>(((SUMIF($E$224:$E$427,$O1148,CH$224:CH$427)*(1+Benefits_Lower)))*'Discount Factors'!CH$11)-CH$1108</f>
        <v>0</v>
      </c>
      <c r="CI1148" s="161">
        <f>(((SUMIF($E$224:$E$427,$O1148,CI$224:CI$427)*(1+Benefits_Lower)))*'Discount Factors'!CI$11)-CI$1108</f>
        <v>0</v>
      </c>
      <c r="CJ1148" s="161">
        <f>(((SUMIF($E$224:$E$427,$O1148,CJ$224:CJ$427)*(1+Benefits_Lower)))*'Discount Factors'!CJ$11)-CJ$1108</f>
        <v>0</v>
      </c>
      <c r="CK1148" s="161">
        <f>(((SUMIF($E$224:$E$427,$O1148,CK$224:CK$427)*(1+Benefits_Lower)))*'Discount Factors'!CK$11)-CK$1108</f>
        <v>0</v>
      </c>
      <c r="CL1148" s="161">
        <f>(((SUMIF($E$224:$E$427,$O1148,CL$224:CL$427)*(1+Benefits_Lower)))*'Discount Factors'!CL$11)-CL$1108</f>
        <v>0</v>
      </c>
      <c r="CM1148" s="161">
        <f>(((SUMIF($E$224:$E$427,$O1148,CM$224:CM$427)*(1+Benefits_Lower)))*'Discount Factors'!CM$11)-CM$1108</f>
        <v>0</v>
      </c>
      <c r="CN1148" s="161">
        <f>(((SUMIF($E$224:$E$427,$O1148,CN$224:CN$427)*(1+Benefits_Lower)))*'Discount Factors'!CN$11)-CN$1108</f>
        <v>0</v>
      </c>
      <c r="CO1148" s="161">
        <f>(((SUMIF($E$224:$E$427,$O1148,CO$224:CO$427)*(1+Benefits_Lower)))*'Discount Factors'!CO$11)-CO$1108</f>
        <v>0</v>
      </c>
      <c r="CP1148" s="161">
        <f>(((SUMIF($E$224:$E$427,$O1148,CP$224:CP$427)*(1+Benefits_Lower)))*'Discount Factors'!CP$11)-CP$1108</f>
        <v>0</v>
      </c>
      <c r="CQ1148" s="161">
        <f>(((SUMIF($E$224:$E$427,$O1148,CQ$224:CQ$427)*(1+Benefits_Lower)))*'Discount Factors'!CQ$11)-CQ$1108</f>
        <v>0</v>
      </c>
    </row>
    <row r="1150" spans="1:95" s="17" customFormat="1" x14ac:dyDescent="0.3"/>
    <row r="1151" spans="1:95" x14ac:dyDescent="0.3">
      <c r="A1151" s="2" t="s">
        <v>219</v>
      </c>
    </row>
    <row r="1154" spans="15:17" x14ac:dyDescent="0.3">
      <c r="P1154" s="2" t="s">
        <v>115</v>
      </c>
      <c r="Q1154" s="2" t="s">
        <v>116</v>
      </c>
    </row>
    <row r="1155" spans="15:17" x14ac:dyDescent="0.3">
      <c r="O1155" s="2" t="str">
        <f>Lists!$B$4</f>
        <v>Base Case</v>
      </c>
      <c r="P1155" s="91">
        <f>SUM(P1108:CQ1108)-SUM(P1061:CQ1061)</f>
        <v>0</v>
      </c>
      <c r="Q1155" s="6" t="e">
        <f>SUM(P1108:CQ1108)/SUM(P1061:CQ1061)</f>
        <v>#DIV/0!</v>
      </c>
    </row>
    <row r="1156" spans="15:17" x14ac:dyDescent="0.3">
      <c r="P1156" s="91"/>
      <c r="Q1156" s="6"/>
    </row>
    <row r="1157" spans="15:17" x14ac:dyDescent="0.3">
      <c r="P1157" s="91"/>
      <c r="Q1157" s="6"/>
    </row>
    <row r="1158" spans="15:17" x14ac:dyDescent="0.3">
      <c r="P1158" s="91"/>
      <c r="Q1158" s="6"/>
    </row>
    <row r="1159" spans="15:17" x14ac:dyDescent="0.3">
      <c r="O1159" s="2" t="str">
        <f>Lists!$B$5</f>
        <v>Option 1</v>
      </c>
      <c r="P1159" s="91">
        <f>SUM(P1112:CQ1112)-SUM(P1065:CQ1065)</f>
        <v>0</v>
      </c>
      <c r="Q1159" s="6" t="e">
        <f>SUM(P1112:CQ1112)/SUM(P1065:CQ1065)</f>
        <v>#DIV/0!</v>
      </c>
    </row>
    <row r="1160" spans="15:17" x14ac:dyDescent="0.3">
      <c r="P1160" s="91"/>
      <c r="Q1160" s="6"/>
    </row>
    <row r="1161" spans="15:17" x14ac:dyDescent="0.3">
      <c r="P1161" s="91"/>
      <c r="Q1161" s="6"/>
    </row>
    <row r="1162" spans="15:17" x14ac:dyDescent="0.3">
      <c r="P1162" s="91"/>
      <c r="Q1162" s="6"/>
    </row>
    <row r="1163" spans="15:17" x14ac:dyDescent="0.3">
      <c r="O1163" s="2" t="str">
        <f>Lists!$B$6</f>
        <v>Option 2</v>
      </c>
      <c r="P1163" s="91">
        <f>SUM(P1116:CQ1116)-SUM(P1069:CQ1069)</f>
        <v>0</v>
      </c>
      <c r="Q1163" s="6" t="e">
        <f>SUM(P1116:CQ1116)/SUM(P1069:CQ1069)</f>
        <v>#DIV/0!</v>
      </c>
    </row>
    <row r="1164" spans="15:17" x14ac:dyDescent="0.3">
      <c r="P1164" s="91"/>
      <c r="Q1164" s="6"/>
    </row>
    <row r="1165" spans="15:17" x14ac:dyDescent="0.3">
      <c r="P1165" s="91"/>
      <c r="Q1165" s="6"/>
    </row>
    <row r="1166" spans="15:17" x14ac:dyDescent="0.3">
      <c r="P1166" s="91"/>
      <c r="Q1166" s="6"/>
    </row>
    <row r="1167" spans="15:17" x14ac:dyDescent="0.3">
      <c r="O1167" s="2" t="str">
        <f>Lists!$B$7</f>
        <v>Option 3</v>
      </c>
      <c r="P1167" s="91">
        <f>SUM(P1120:CQ1120)-SUM(P1073:CQ1073)</f>
        <v>0</v>
      </c>
      <c r="Q1167" s="6" t="e">
        <f>SUM(P1120:CQ1120)/SUM(P1073:CQ1073)</f>
        <v>#DIV/0!</v>
      </c>
    </row>
    <row r="1168" spans="15:17" x14ac:dyDescent="0.3">
      <c r="P1168" s="91"/>
      <c r="Q1168" s="6"/>
    </row>
    <row r="1169" spans="15:17" x14ac:dyDescent="0.3">
      <c r="P1169" s="91"/>
      <c r="Q1169" s="6"/>
    </row>
    <row r="1170" spans="15:17" x14ac:dyDescent="0.3">
      <c r="P1170" s="91"/>
      <c r="Q1170" s="6"/>
    </row>
    <row r="1171" spans="15:17" x14ac:dyDescent="0.3">
      <c r="O1171" s="2" t="str">
        <f>Lists!$B$8</f>
        <v>Option 4</v>
      </c>
      <c r="P1171" s="91">
        <f>SUM(P1124:CQ1124)-SUM(P1077:CQ1077)</f>
        <v>0</v>
      </c>
      <c r="Q1171" s="6" t="e">
        <f>SUM(P1124:CQ1124)/SUM(P1077:CQ1077)</f>
        <v>#DIV/0!</v>
      </c>
    </row>
    <row r="1172" spans="15:17" x14ac:dyDescent="0.3">
      <c r="P1172" s="91"/>
      <c r="Q1172" s="6"/>
    </row>
    <row r="1173" spans="15:17" x14ac:dyDescent="0.3">
      <c r="P1173" s="91"/>
      <c r="Q1173" s="6"/>
    </row>
    <row r="1174" spans="15:17" x14ac:dyDescent="0.3">
      <c r="P1174" s="91"/>
      <c r="Q1174" s="6"/>
    </row>
    <row r="1175" spans="15:17" x14ac:dyDescent="0.3">
      <c r="O1175" s="2" t="str">
        <f>Lists!$B$9</f>
        <v>Option 5</v>
      </c>
      <c r="P1175" s="91">
        <f>SUM(P1128:CQ1128)-SUM(P1081:CQ1081)</f>
        <v>0</v>
      </c>
      <c r="Q1175" s="6" t="e">
        <f>SUM(P1128:CQ1128)/SUM(P1081:CQ1081)</f>
        <v>#DIV/0!</v>
      </c>
    </row>
    <row r="1176" spans="15:17" x14ac:dyDescent="0.3">
      <c r="P1176" s="91"/>
      <c r="Q1176" s="6"/>
    </row>
    <row r="1177" spans="15:17" x14ac:dyDescent="0.3">
      <c r="P1177" s="91"/>
      <c r="Q1177" s="6"/>
    </row>
    <row r="1178" spans="15:17" x14ac:dyDescent="0.3">
      <c r="P1178" s="91"/>
      <c r="Q1178" s="6"/>
    </row>
    <row r="1179" spans="15:17" x14ac:dyDescent="0.3">
      <c r="O1179" s="2" t="str">
        <f>Lists!$B$10</f>
        <v>Option 6</v>
      </c>
      <c r="P1179" s="91">
        <f>SUM(P1132:CQ1132)-SUM(P1085:CQ1085)</f>
        <v>0</v>
      </c>
      <c r="Q1179" s="6" t="e">
        <f>SUM(P1132:CQ1132)/SUM(P1085:CQ1085)</f>
        <v>#DIV/0!</v>
      </c>
    </row>
    <row r="1180" spans="15:17" x14ac:dyDescent="0.3">
      <c r="P1180" s="91"/>
      <c r="Q1180" s="6"/>
    </row>
    <row r="1181" spans="15:17" x14ac:dyDescent="0.3">
      <c r="P1181" s="91"/>
      <c r="Q1181" s="6"/>
    </row>
    <row r="1182" spans="15:17" x14ac:dyDescent="0.3">
      <c r="P1182" s="91"/>
      <c r="Q1182" s="6"/>
    </row>
    <row r="1183" spans="15:17" x14ac:dyDescent="0.3">
      <c r="O1183" s="2" t="str">
        <f>Lists!$B$11</f>
        <v>Option 7</v>
      </c>
      <c r="P1183" s="91">
        <f>SUM(P1136:CQ1136)-SUM(P1089:CQ1089)</f>
        <v>0</v>
      </c>
      <c r="Q1183" s="6" t="e">
        <f>SUM(P1136:CQ1136)/SUM(P1089:CQ1089)</f>
        <v>#DIV/0!</v>
      </c>
    </row>
    <row r="1184" spans="15:17" x14ac:dyDescent="0.3">
      <c r="P1184" s="91"/>
      <c r="Q1184" s="6"/>
    </row>
    <row r="1185" spans="1:17" x14ac:dyDescent="0.3">
      <c r="P1185" s="91"/>
      <c r="Q1185" s="6"/>
    </row>
    <row r="1186" spans="1:17" x14ac:dyDescent="0.3">
      <c r="P1186" s="91"/>
      <c r="Q1186" s="6"/>
    </row>
    <row r="1187" spans="1:17" x14ac:dyDescent="0.3">
      <c r="O1187" s="2" t="str">
        <f>Lists!$B$12</f>
        <v>Option 8</v>
      </c>
      <c r="P1187" s="91">
        <f>SUM(P1140:CQ1140)-SUM(P1093:CQ1093)</f>
        <v>0</v>
      </c>
      <c r="Q1187" s="6" t="e">
        <f>SUM(P1140:CQ1140)/SUM(P1093:CQ1093)</f>
        <v>#DIV/0!</v>
      </c>
    </row>
    <row r="1188" spans="1:17" x14ac:dyDescent="0.3">
      <c r="P1188" s="91"/>
      <c r="Q1188" s="6"/>
    </row>
    <row r="1189" spans="1:17" x14ac:dyDescent="0.3">
      <c r="P1189" s="91"/>
      <c r="Q1189" s="6"/>
    </row>
    <row r="1190" spans="1:17" x14ac:dyDescent="0.3">
      <c r="P1190" s="91"/>
      <c r="Q1190" s="6"/>
    </row>
    <row r="1191" spans="1:17" x14ac:dyDescent="0.3">
      <c r="O1191" s="2" t="str">
        <f>Lists!$B$13</f>
        <v>Option 9</v>
      </c>
      <c r="P1191" s="91">
        <f>SUM(P1144:CQ1144)-SUM(P1097:CQ1097)</f>
        <v>0</v>
      </c>
      <c r="Q1191" s="6" t="e">
        <f>SUM(P1144:CQ1144)/SUM(P1097:CQ1097)</f>
        <v>#DIV/0!</v>
      </c>
    </row>
    <row r="1192" spans="1:17" x14ac:dyDescent="0.3">
      <c r="P1192" s="91"/>
      <c r="Q1192" s="6"/>
    </row>
    <row r="1193" spans="1:17" x14ac:dyDescent="0.3">
      <c r="P1193" s="91"/>
      <c r="Q1193" s="6"/>
    </row>
    <row r="1194" spans="1:17" x14ac:dyDescent="0.3">
      <c r="P1194" s="91"/>
      <c r="Q1194" s="6"/>
    </row>
    <row r="1195" spans="1:17" x14ac:dyDescent="0.3">
      <c r="O1195" s="2" t="str">
        <f>Lists!$B$14</f>
        <v>Option 10</v>
      </c>
      <c r="P1195" s="91">
        <f>SUM(P1148:CQ1148)-SUM(P1101:CQ1101)</f>
        <v>0</v>
      </c>
      <c r="Q1195" s="6" t="e">
        <f>SUM(P1148:CQ1148)/SUM(P1101:CQ1101)</f>
        <v>#DIV/0!</v>
      </c>
    </row>
    <row r="1198" spans="1:17" s="17" customFormat="1" x14ac:dyDescent="0.3">
      <c r="A1198" s="17" t="s">
        <v>220</v>
      </c>
    </row>
    <row r="1199" spans="1:17" x14ac:dyDescent="0.3">
      <c r="A1199" s="2" t="s">
        <v>235</v>
      </c>
    </row>
    <row r="1201" spans="15:95" x14ac:dyDescent="0.3">
      <c r="O1201" s="2" t="str">
        <f>Lists!$B$4</f>
        <v>Base Case</v>
      </c>
      <c r="P1201" s="161">
        <f>(((SUMIF($E$14:$E$217,$O1201,P$14:P$217)*(1+Costs_Lower)))*'Discount Factors'!P$11)</f>
        <v>0</v>
      </c>
      <c r="Q1201" s="161">
        <f>(((SUMIF($E$14:$E$217,$O1201,Q$14:Q$217)*(1+Costs_Lower)))*'Discount Factors'!Q$11)</f>
        <v>0</v>
      </c>
      <c r="R1201" s="161">
        <f>(((SUMIF($E$14:$E$217,$O1201,R$14:R$217)*(1+Costs_Lower)))*'Discount Factors'!R$11)</f>
        <v>0</v>
      </c>
      <c r="S1201" s="161">
        <f>(((SUMIF($E$14:$E$217,$O1201,S$14:S$217)*(1+Costs_Lower)))*'Discount Factors'!S$11)</f>
        <v>0</v>
      </c>
      <c r="T1201" s="161">
        <f>(((SUMIF($E$14:$E$217,$O1201,T$14:T$217)*(1+Costs_Lower)))*'Discount Factors'!T$11)</f>
        <v>0</v>
      </c>
      <c r="U1201" s="161">
        <f>(((SUMIF($E$14:$E$217,$O1201,U$14:U$217)*(1+Costs_Lower)))*'Discount Factors'!U$11)</f>
        <v>0</v>
      </c>
      <c r="V1201" s="161">
        <f>(((SUMIF($E$14:$E$217,$O1201,V$14:V$217)*(1+Costs_Lower)))*'Discount Factors'!V$11)</f>
        <v>0</v>
      </c>
      <c r="W1201" s="161">
        <f>(((SUMIF($E$14:$E$217,$O1201,W$14:W$217)*(1+Costs_Lower)))*'Discount Factors'!W$11)</f>
        <v>0</v>
      </c>
      <c r="X1201" s="161">
        <f>(((SUMIF($E$14:$E$217,$O1201,X$14:X$217)*(1+Costs_Lower)))*'Discount Factors'!X$11)</f>
        <v>0</v>
      </c>
      <c r="Y1201" s="161">
        <f>(((SUMIF($E$14:$E$217,$O1201,Y$14:Y$217)*(1+Costs_Lower)))*'Discount Factors'!Y$11)</f>
        <v>0</v>
      </c>
      <c r="Z1201" s="161">
        <f>(((SUMIF($E$14:$E$217,$O1201,Z$14:Z$217)*(1+Costs_Lower)))*'Discount Factors'!Z$11)</f>
        <v>0</v>
      </c>
      <c r="AA1201" s="161">
        <f>(((SUMIF($E$14:$E$217,$O1201,AA$14:AA$217)*(1+Costs_Lower)))*'Discount Factors'!AA$11)</f>
        <v>0</v>
      </c>
      <c r="AB1201" s="161">
        <f>(((SUMIF($E$14:$E$217,$O1201,AB$14:AB$217)*(1+Costs_Lower)))*'Discount Factors'!AB$11)</f>
        <v>0</v>
      </c>
      <c r="AC1201" s="161">
        <f>(((SUMIF($E$14:$E$217,$O1201,AC$14:AC$217)*(1+Costs_Lower)))*'Discount Factors'!AC$11)</f>
        <v>0</v>
      </c>
      <c r="AD1201" s="161">
        <f>(((SUMIF($E$14:$E$217,$O1201,AD$14:AD$217)*(1+Costs_Lower)))*'Discount Factors'!AD$11)</f>
        <v>0</v>
      </c>
      <c r="AE1201" s="161">
        <f>(((SUMIF($E$14:$E$217,$O1201,AE$14:AE$217)*(1+Costs_Lower)))*'Discount Factors'!AE$11)</f>
        <v>0</v>
      </c>
      <c r="AF1201" s="161">
        <f>(((SUMIF($E$14:$E$217,$O1201,AF$14:AF$217)*(1+Costs_Lower)))*'Discount Factors'!AF$11)</f>
        <v>0</v>
      </c>
      <c r="AG1201" s="161">
        <f>(((SUMIF($E$14:$E$217,$O1201,AG$14:AG$217)*(1+Costs_Lower)))*'Discount Factors'!AG$11)</f>
        <v>0</v>
      </c>
      <c r="AH1201" s="161">
        <f>(((SUMIF($E$14:$E$217,$O1201,AH$14:AH$217)*(1+Costs_Lower)))*'Discount Factors'!AH$11)</f>
        <v>0</v>
      </c>
      <c r="AI1201" s="161">
        <f>(((SUMIF($E$14:$E$217,$O1201,AI$14:AI$217)*(1+Costs_Lower)))*'Discount Factors'!AI$11)</f>
        <v>0</v>
      </c>
      <c r="AJ1201" s="161">
        <f>(((SUMIF($E$14:$E$217,$O1201,AJ$14:AJ$217)*(1+Costs_Lower)))*'Discount Factors'!AJ$11)</f>
        <v>0</v>
      </c>
      <c r="AK1201" s="161">
        <f>(((SUMIF($E$14:$E$217,$O1201,AK$14:AK$217)*(1+Costs_Lower)))*'Discount Factors'!AK$11)</f>
        <v>0</v>
      </c>
      <c r="AL1201" s="161">
        <f>(((SUMIF($E$14:$E$217,$O1201,AL$14:AL$217)*(1+Costs_Lower)))*'Discount Factors'!AL$11)</f>
        <v>0</v>
      </c>
      <c r="AM1201" s="161">
        <f>(((SUMIF($E$14:$E$217,$O1201,AM$14:AM$217)*(1+Costs_Lower)))*'Discount Factors'!AM$11)</f>
        <v>0</v>
      </c>
      <c r="AN1201" s="161">
        <f>(((SUMIF($E$14:$E$217,$O1201,AN$14:AN$217)*(1+Costs_Lower)))*'Discount Factors'!AN$11)</f>
        <v>0</v>
      </c>
      <c r="AO1201" s="161">
        <f>(((SUMIF($E$14:$E$217,$O1201,AO$14:AO$217)*(1+Costs_Lower)))*'Discount Factors'!AO$11)</f>
        <v>0</v>
      </c>
      <c r="AP1201" s="161">
        <f>(((SUMIF($E$14:$E$217,$O1201,AP$14:AP$217)*(1+Costs_Lower)))*'Discount Factors'!AP$11)</f>
        <v>0</v>
      </c>
      <c r="AQ1201" s="161">
        <f>(((SUMIF($E$14:$E$217,$O1201,AQ$14:AQ$217)*(1+Costs_Lower)))*'Discount Factors'!AQ$11)</f>
        <v>0</v>
      </c>
      <c r="AR1201" s="161">
        <f>(((SUMIF($E$14:$E$217,$O1201,AR$14:AR$217)*(1+Costs_Lower)))*'Discount Factors'!AR$11)</f>
        <v>0</v>
      </c>
      <c r="AS1201" s="161">
        <f>(((SUMIF($E$14:$E$217,$O1201,AS$14:AS$217)*(1+Costs_Lower)))*'Discount Factors'!AS$11)</f>
        <v>0</v>
      </c>
      <c r="AT1201" s="161">
        <f>(((SUMIF($E$14:$E$217,$O1201,AT$14:AT$217)*(1+Costs_Lower)))*'Discount Factors'!AT$11)</f>
        <v>0</v>
      </c>
      <c r="AU1201" s="161">
        <f>(((SUMIF($E$14:$E$217,$O1201,AU$14:AU$217)*(1+Costs_Lower)))*'Discount Factors'!AU$11)</f>
        <v>0</v>
      </c>
      <c r="AV1201" s="161">
        <f>(((SUMIF($E$14:$E$217,$O1201,AV$14:AV$217)*(1+Costs_Lower)))*'Discount Factors'!AV$11)</f>
        <v>0</v>
      </c>
      <c r="AW1201" s="161">
        <f>(((SUMIF($E$14:$E$217,$O1201,AW$14:AW$217)*(1+Costs_Lower)))*'Discount Factors'!AW$11)</f>
        <v>0</v>
      </c>
      <c r="AX1201" s="161">
        <f>(((SUMIF($E$14:$E$217,$O1201,AX$14:AX$217)*(1+Costs_Lower)))*'Discount Factors'!AX$11)</f>
        <v>0</v>
      </c>
      <c r="AY1201" s="161">
        <f>(((SUMIF($E$14:$E$217,$O1201,AY$14:AY$217)*(1+Costs_Lower)))*'Discount Factors'!AY$11)</f>
        <v>0</v>
      </c>
      <c r="AZ1201" s="161">
        <f>(((SUMIF($E$14:$E$217,$O1201,AZ$14:AZ$217)*(1+Costs_Lower)))*'Discount Factors'!AZ$11)</f>
        <v>0</v>
      </c>
      <c r="BA1201" s="161">
        <f>(((SUMIF($E$14:$E$217,$O1201,BA$14:BA$217)*(1+Costs_Lower)))*'Discount Factors'!BA$11)</f>
        <v>0</v>
      </c>
      <c r="BB1201" s="161">
        <f>(((SUMIF($E$14:$E$217,$O1201,BB$14:BB$217)*(1+Costs_Lower)))*'Discount Factors'!BB$11)</f>
        <v>0</v>
      </c>
      <c r="BC1201" s="161">
        <f>(((SUMIF($E$14:$E$217,$O1201,BC$14:BC$217)*(1+Costs_Lower)))*'Discount Factors'!BC$11)</f>
        <v>0</v>
      </c>
      <c r="BD1201" s="161">
        <f>(((SUMIF($E$14:$E$217,$O1201,BD$14:BD$217)*(1+Costs_Lower)))*'Discount Factors'!BD$11)</f>
        <v>0</v>
      </c>
      <c r="BE1201" s="161">
        <f>(((SUMIF($E$14:$E$217,$O1201,BE$14:BE$217)*(1+Costs_Lower)))*'Discount Factors'!BE$11)</f>
        <v>0</v>
      </c>
      <c r="BF1201" s="161">
        <f>(((SUMIF($E$14:$E$217,$O1201,BF$14:BF$217)*(1+Costs_Lower)))*'Discount Factors'!BF$11)</f>
        <v>0</v>
      </c>
      <c r="BG1201" s="161">
        <f>(((SUMIF($E$14:$E$217,$O1201,BG$14:BG$217)*(1+Costs_Lower)))*'Discount Factors'!BG$11)</f>
        <v>0</v>
      </c>
      <c r="BH1201" s="161">
        <f>(((SUMIF($E$14:$E$217,$O1201,BH$14:BH$217)*(1+Costs_Lower)))*'Discount Factors'!BH$11)</f>
        <v>0</v>
      </c>
      <c r="BI1201" s="161">
        <f>(((SUMIF($E$14:$E$217,$O1201,BI$14:BI$217)*(1+Costs_Lower)))*'Discount Factors'!BI$11)</f>
        <v>0</v>
      </c>
      <c r="BJ1201" s="161">
        <f>(((SUMIF($E$14:$E$217,$O1201,BJ$14:BJ$217)*(1+Costs_Lower)))*'Discount Factors'!BJ$11)</f>
        <v>0</v>
      </c>
      <c r="BK1201" s="161">
        <f>(((SUMIF($E$14:$E$217,$O1201,BK$14:BK$217)*(1+Costs_Lower)))*'Discount Factors'!BK$11)</f>
        <v>0</v>
      </c>
      <c r="BL1201" s="161">
        <f>(((SUMIF($E$14:$E$217,$O1201,BL$14:BL$217)*(1+Costs_Lower)))*'Discount Factors'!BL$11)</f>
        <v>0</v>
      </c>
      <c r="BM1201" s="161">
        <f>(((SUMIF($E$14:$E$217,$O1201,BM$14:BM$217)*(1+Costs_Lower)))*'Discount Factors'!BM$11)</f>
        <v>0</v>
      </c>
      <c r="BN1201" s="161">
        <f>(((SUMIF($E$14:$E$217,$O1201,BN$14:BN$217)*(1+Costs_Lower)))*'Discount Factors'!BN$11)</f>
        <v>0</v>
      </c>
      <c r="BO1201" s="161">
        <f>(((SUMIF($E$14:$E$217,$O1201,BO$14:BO$217)*(1+Costs_Lower)))*'Discount Factors'!BO$11)</f>
        <v>0</v>
      </c>
      <c r="BP1201" s="161">
        <f>(((SUMIF($E$14:$E$217,$O1201,BP$14:BP$217)*(1+Costs_Lower)))*'Discount Factors'!BP$11)</f>
        <v>0</v>
      </c>
      <c r="BQ1201" s="161">
        <f>(((SUMIF($E$14:$E$217,$O1201,BQ$14:BQ$217)*(1+Costs_Lower)))*'Discount Factors'!BQ$11)</f>
        <v>0</v>
      </c>
      <c r="BR1201" s="161">
        <f>(((SUMIF($E$14:$E$217,$O1201,BR$14:BR$217)*(1+Costs_Lower)))*'Discount Factors'!BR$11)</f>
        <v>0</v>
      </c>
      <c r="BS1201" s="161">
        <f>(((SUMIF($E$14:$E$217,$O1201,BS$14:BS$217)*(1+Costs_Lower)))*'Discount Factors'!BS$11)</f>
        <v>0</v>
      </c>
      <c r="BT1201" s="161">
        <f>(((SUMIF($E$14:$E$217,$O1201,BT$14:BT$217)*(1+Costs_Lower)))*'Discount Factors'!BT$11)</f>
        <v>0</v>
      </c>
      <c r="BU1201" s="161">
        <f>(((SUMIF($E$14:$E$217,$O1201,BU$14:BU$217)*(1+Costs_Lower)))*'Discount Factors'!BU$11)</f>
        <v>0</v>
      </c>
      <c r="BV1201" s="161">
        <f>(((SUMIF($E$14:$E$217,$O1201,BV$14:BV$217)*(1+Costs_Lower)))*'Discount Factors'!BV$11)</f>
        <v>0</v>
      </c>
      <c r="BW1201" s="161">
        <f>(((SUMIF($E$14:$E$217,$O1201,BW$14:BW$217)*(1+Costs_Lower)))*'Discount Factors'!BW$11)</f>
        <v>0</v>
      </c>
      <c r="BX1201" s="161">
        <f>(((SUMIF($E$14:$E$217,$O1201,BX$14:BX$217)*(1+Costs_Lower)))*'Discount Factors'!BX$11)</f>
        <v>0</v>
      </c>
      <c r="BY1201" s="161">
        <f>(((SUMIF($E$14:$E$217,$O1201,BY$14:BY$217)*(1+Costs_Lower)))*'Discount Factors'!BY$11)</f>
        <v>0</v>
      </c>
      <c r="BZ1201" s="161">
        <f>(((SUMIF($E$14:$E$217,$O1201,BZ$14:BZ$217)*(1+Costs_Lower)))*'Discount Factors'!BZ$11)</f>
        <v>0</v>
      </c>
      <c r="CA1201" s="161">
        <f>(((SUMIF($E$14:$E$217,$O1201,CA$14:CA$217)*(1+Costs_Lower)))*'Discount Factors'!CA$11)</f>
        <v>0</v>
      </c>
      <c r="CB1201" s="161">
        <f>(((SUMIF($E$14:$E$217,$O1201,CB$14:CB$217)*(1+Costs_Lower)))*'Discount Factors'!CB$11)</f>
        <v>0</v>
      </c>
      <c r="CC1201" s="161">
        <f>(((SUMIF($E$14:$E$217,$O1201,CC$14:CC$217)*(1+Costs_Lower)))*'Discount Factors'!CC$11)</f>
        <v>0</v>
      </c>
      <c r="CD1201" s="161">
        <f>(((SUMIF($E$14:$E$217,$O1201,CD$14:CD$217)*(1+Costs_Lower)))*'Discount Factors'!CD$11)</f>
        <v>0</v>
      </c>
      <c r="CE1201" s="161">
        <f>(((SUMIF($E$14:$E$217,$O1201,CE$14:CE$217)*(1+Costs_Lower)))*'Discount Factors'!CE$11)</f>
        <v>0</v>
      </c>
      <c r="CF1201" s="161">
        <f>(((SUMIF($E$14:$E$217,$O1201,CF$14:CF$217)*(1+Costs_Lower)))*'Discount Factors'!CF$11)</f>
        <v>0</v>
      </c>
      <c r="CG1201" s="161">
        <f>(((SUMIF($E$14:$E$217,$O1201,CG$14:CG$217)*(1+Costs_Lower)))*'Discount Factors'!CG$11)</f>
        <v>0</v>
      </c>
      <c r="CH1201" s="161">
        <f>(((SUMIF($E$14:$E$217,$O1201,CH$14:CH$217)*(1+Costs_Lower)))*'Discount Factors'!CH$11)</f>
        <v>0</v>
      </c>
      <c r="CI1201" s="161">
        <f>(((SUMIF($E$14:$E$217,$O1201,CI$14:CI$217)*(1+Costs_Lower)))*'Discount Factors'!CI$11)</f>
        <v>0</v>
      </c>
      <c r="CJ1201" s="161">
        <f>(((SUMIF($E$14:$E$217,$O1201,CJ$14:CJ$217)*(1+Costs_Lower)))*'Discount Factors'!CJ$11)</f>
        <v>0</v>
      </c>
      <c r="CK1201" s="161">
        <f>(((SUMIF($E$14:$E$217,$O1201,CK$14:CK$217)*(1+Costs_Lower)))*'Discount Factors'!CK$11)</f>
        <v>0</v>
      </c>
      <c r="CL1201" s="161">
        <f>(((SUMIF($E$14:$E$217,$O1201,CL$14:CL$217)*(1+Costs_Lower)))*'Discount Factors'!CL$11)</f>
        <v>0</v>
      </c>
      <c r="CM1201" s="161">
        <f>(((SUMIF($E$14:$E$217,$O1201,CM$14:CM$217)*(1+Costs_Lower)))*'Discount Factors'!CM$11)</f>
        <v>0</v>
      </c>
      <c r="CN1201" s="161">
        <f>(((SUMIF($E$14:$E$217,$O1201,CN$14:CN$217)*(1+Costs_Lower)))*'Discount Factors'!CN$11)</f>
        <v>0</v>
      </c>
      <c r="CO1201" s="161">
        <f>(((SUMIF($E$14:$E$217,$O1201,CO$14:CO$217)*(1+Costs_Lower)))*'Discount Factors'!CO$11)</f>
        <v>0</v>
      </c>
      <c r="CP1201" s="161">
        <f>(((SUMIF($E$14:$E$217,$O1201,CP$14:CP$217)*(1+Costs_Lower)))*'Discount Factors'!CP$11)</f>
        <v>0</v>
      </c>
      <c r="CQ1201" s="161">
        <f>(((SUMIF($E$14:$E$217,$O1201,CQ$14:CQ$217)*(1+Costs_Lower)))*'Discount Factors'!CQ$11)</f>
        <v>0</v>
      </c>
    </row>
    <row r="1202" spans="15:95" x14ac:dyDescent="0.3">
      <c r="P1202" s="161"/>
      <c r="Q1202" s="161"/>
      <c r="R1202" s="161"/>
      <c r="S1202" s="161"/>
      <c r="T1202" s="161"/>
      <c r="U1202" s="161"/>
      <c r="V1202" s="161"/>
      <c r="W1202" s="161"/>
      <c r="X1202" s="161"/>
      <c r="Y1202" s="161"/>
      <c r="Z1202" s="161"/>
      <c r="AA1202" s="161"/>
      <c r="AB1202" s="161"/>
      <c r="AC1202" s="161"/>
      <c r="AD1202" s="161"/>
      <c r="AE1202" s="161"/>
      <c r="AF1202" s="161"/>
      <c r="AG1202" s="161"/>
      <c r="AH1202" s="161"/>
      <c r="AI1202" s="161"/>
      <c r="AJ1202" s="161"/>
      <c r="AK1202" s="161"/>
      <c r="AL1202" s="161"/>
      <c r="AM1202" s="161"/>
      <c r="AN1202" s="161"/>
      <c r="AO1202" s="161"/>
      <c r="AP1202" s="161"/>
      <c r="AQ1202" s="161"/>
      <c r="AR1202" s="161"/>
      <c r="AS1202" s="161"/>
      <c r="AT1202" s="161"/>
      <c r="AU1202" s="161"/>
      <c r="AV1202" s="161"/>
      <c r="AW1202" s="161"/>
      <c r="AX1202" s="161"/>
      <c r="AY1202" s="161"/>
      <c r="AZ1202" s="161"/>
      <c r="BA1202" s="161"/>
      <c r="BB1202" s="161"/>
      <c r="BC1202" s="161"/>
      <c r="BD1202" s="161"/>
      <c r="BE1202" s="161"/>
      <c r="BF1202" s="161"/>
      <c r="BG1202" s="161"/>
      <c r="BH1202" s="161"/>
      <c r="BI1202" s="161"/>
      <c r="BJ1202" s="161"/>
      <c r="BK1202" s="161"/>
      <c r="BL1202" s="161"/>
      <c r="BM1202" s="161"/>
      <c r="BN1202" s="161"/>
      <c r="BO1202" s="161"/>
      <c r="BP1202" s="161"/>
      <c r="BQ1202" s="161"/>
      <c r="BR1202" s="161"/>
      <c r="BS1202" s="161"/>
      <c r="BT1202" s="161"/>
      <c r="BU1202" s="161"/>
      <c r="BV1202" s="161"/>
      <c r="BW1202" s="161"/>
      <c r="BX1202" s="161"/>
      <c r="BY1202" s="161"/>
      <c r="BZ1202" s="161"/>
      <c r="CA1202" s="161"/>
      <c r="CB1202" s="161"/>
      <c r="CC1202" s="161"/>
      <c r="CD1202" s="161"/>
      <c r="CE1202" s="161"/>
      <c r="CF1202" s="161"/>
      <c r="CG1202" s="161"/>
      <c r="CH1202" s="161"/>
      <c r="CI1202" s="161"/>
      <c r="CJ1202" s="161"/>
      <c r="CK1202" s="161"/>
      <c r="CL1202" s="161"/>
      <c r="CM1202" s="161"/>
      <c r="CN1202" s="161"/>
      <c r="CO1202" s="161"/>
      <c r="CP1202" s="161"/>
      <c r="CQ1202" s="161"/>
    </row>
    <row r="1203" spans="15:95" x14ac:dyDescent="0.3">
      <c r="P1203" s="161"/>
      <c r="Q1203" s="161"/>
      <c r="R1203" s="161"/>
      <c r="S1203" s="161"/>
      <c r="T1203" s="161"/>
      <c r="U1203" s="161"/>
      <c r="V1203" s="161"/>
      <c r="W1203" s="161"/>
      <c r="X1203" s="161"/>
      <c r="Y1203" s="161"/>
      <c r="Z1203" s="161"/>
      <c r="AA1203" s="161"/>
      <c r="AB1203" s="161"/>
      <c r="AC1203" s="161"/>
      <c r="AD1203" s="161"/>
      <c r="AE1203" s="161"/>
      <c r="AF1203" s="161"/>
      <c r="AG1203" s="161"/>
      <c r="AH1203" s="161"/>
      <c r="AI1203" s="161"/>
      <c r="AJ1203" s="161"/>
      <c r="AK1203" s="161"/>
      <c r="AL1203" s="161"/>
      <c r="AM1203" s="161"/>
      <c r="AN1203" s="161"/>
      <c r="AO1203" s="161"/>
      <c r="AP1203" s="161"/>
      <c r="AQ1203" s="161"/>
      <c r="AR1203" s="161"/>
      <c r="AS1203" s="161"/>
      <c r="AT1203" s="161"/>
      <c r="AU1203" s="161"/>
      <c r="AV1203" s="161"/>
      <c r="AW1203" s="161"/>
      <c r="AX1203" s="161"/>
      <c r="AY1203" s="161"/>
      <c r="AZ1203" s="161"/>
      <c r="BA1203" s="161"/>
      <c r="BB1203" s="161"/>
      <c r="BC1203" s="161"/>
      <c r="BD1203" s="161"/>
      <c r="BE1203" s="161"/>
      <c r="BF1203" s="161"/>
      <c r="BG1203" s="161"/>
      <c r="BH1203" s="161"/>
      <c r="BI1203" s="161"/>
      <c r="BJ1203" s="161"/>
      <c r="BK1203" s="161"/>
      <c r="BL1203" s="161"/>
      <c r="BM1203" s="161"/>
      <c r="BN1203" s="161"/>
      <c r="BO1203" s="161"/>
      <c r="BP1203" s="161"/>
      <c r="BQ1203" s="161"/>
      <c r="BR1203" s="161"/>
      <c r="BS1203" s="161"/>
      <c r="BT1203" s="161"/>
      <c r="BU1203" s="161"/>
      <c r="BV1203" s="161"/>
      <c r="BW1203" s="161"/>
      <c r="BX1203" s="161"/>
      <c r="BY1203" s="161"/>
      <c r="BZ1203" s="161"/>
      <c r="CA1203" s="161"/>
      <c r="CB1203" s="161"/>
      <c r="CC1203" s="161"/>
      <c r="CD1203" s="161"/>
      <c r="CE1203" s="161"/>
      <c r="CF1203" s="161"/>
      <c r="CG1203" s="161"/>
      <c r="CH1203" s="161"/>
      <c r="CI1203" s="161"/>
      <c r="CJ1203" s="161"/>
      <c r="CK1203" s="161"/>
      <c r="CL1203" s="161"/>
      <c r="CM1203" s="161"/>
      <c r="CN1203" s="161"/>
      <c r="CO1203" s="161"/>
      <c r="CP1203" s="161"/>
      <c r="CQ1203" s="161"/>
    </row>
    <row r="1204" spans="15:95" x14ac:dyDescent="0.3">
      <c r="P1204" s="161"/>
      <c r="Q1204" s="161"/>
      <c r="R1204" s="161"/>
      <c r="S1204" s="161"/>
      <c r="T1204" s="161"/>
      <c r="U1204" s="161"/>
      <c r="V1204" s="161"/>
      <c r="W1204" s="161"/>
      <c r="X1204" s="161"/>
      <c r="Y1204" s="161"/>
      <c r="Z1204" s="161"/>
      <c r="AA1204" s="161"/>
      <c r="AB1204" s="161"/>
      <c r="AC1204" s="161"/>
      <c r="AD1204" s="161"/>
      <c r="AE1204" s="161"/>
      <c r="AF1204" s="161"/>
      <c r="AG1204" s="161"/>
      <c r="AH1204" s="161"/>
      <c r="AI1204" s="161"/>
      <c r="AJ1204" s="161"/>
      <c r="AK1204" s="161"/>
      <c r="AL1204" s="161"/>
      <c r="AM1204" s="161"/>
      <c r="AN1204" s="161"/>
      <c r="AO1204" s="161"/>
      <c r="AP1204" s="161"/>
      <c r="AQ1204" s="161"/>
      <c r="AR1204" s="161"/>
      <c r="AS1204" s="161"/>
      <c r="AT1204" s="161"/>
      <c r="AU1204" s="161"/>
      <c r="AV1204" s="161"/>
      <c r="AW1204" s="161"/>
      <c r="AX1204" s="161"/>
      <c r="AY1204" s="161"/>
      <c r="AZ1204" s="161"/>
      <c r="BA1204" s="161"/>
      <c r="BB1204" s="161"/>
      <c r="BC1204" s="161"/>
      <c r="BD1204" s="161"/>
      <c r="BE1204" s="161"/>
      <c r="BF1204" s="161"/>
      <c r="BG1204" s="161"/>
      <c r="BH1204" s="161"/>
      <c r="BI1204" s="161"/>
      <c r="BJ1204" s="161"/>
      <c r="BK1204" s="161"/>
      <c r="BL1204" s="161"/>
      <c r="BM1204" s="161"/>
      <c r="BN1204" s="161"/>
      <c r="BO1204" s="161"/>
      <c r="BP1204" s="161"/>
      <c r="BQ1204" s="161"/>
      <c r="BR1204" s="161"/>
      <c r="BS1204" s="161"/>
      <c r="BT1204" s="161"/>
      <c r="BU1204" s="161"/>
      <c r="BV1204" s="161"/>
      <c r="BW1204" s="161"/>
      <c r="BX1204" s="161"/>
      <c r="BY1204" s="161"/>
      <c r="BZ1204" s="161"/>
      <c r="CA1204" s="161"/>
      <c r="CB1204" s="161"/>
      <c r="CC1204" s="161"/>
      <c r="CD1204" s="161"/>
      <c r="CE1204" s="161"/>
      <c r="CF1204" s="161"/>
      <c r="CG1204" s="161"/>
      <c r="CH1204" s="161"/>
      <c r="CI1204" s="161"/>
      <c r="CJ1204" s="161"/>
      <c r="CK1204" s="161"/>
      <c r="CL1204" s="161"/>
      <c r="CM1204" s="161"/>
      <c r="CN1204" s="161"/>
      <c r="CO1204" s="161"/>
      <c r="CP1204" s="161"/>
      <c r="CQ1204" s="161"/>
    </row>
    <row r="1205" spans="15:95" x14ac:dyDescent="0.3">
      <c r="O1205" s="2" t="str">
        <f>Lists!$B$5</f>
        <v>Option 1</v>
      </c>
      <c r="P1205" s="161">
        <f>(((SUMIF($E$14:$E$217,$O1205,P$14:P$217)*(1+Costs_Lower)))*'Discount Factors'!P$11)-P$1201</f>
        <v>0</v>
      </c>
      <c r="Q1205" s="161">
        <f>(((SUMIF($E$14:$E$217,$O1205,Q$14:Q$217)*(1+Costs_Lower)))*'Discount Factors'!Q$11)-Q$1201</f>
        <v>0</v>
      </c>
      <c r="R1205" s="161">
        <f>(((SUMIF($E$14:$E$217,$O1205,R$14:R$217)*(1+Costs_Lower)))*'Discount Factors'!R$11)-R$1201</f>
        <v>0</v>
      </c>
      <c r="S1205" s="161">
        <f>(((SUMIF($E$14:$E$217,$O1205,S$14:S$217)*(1+Costs_Lower)))*'Discount Factors'!S$11)-S$1201</f>
        <v>0</v>
      </c>
      <c r="T1205" s="161">
        <f>(((SUMIF($E$14:$E$217,$O1205,T$14:T$217)*(1+Costs_Lower)))*'Discount Factors'!T$11)-T$1201</f>
        <v>0</v>
      </c>
      <c r="U1205" s="161">
        <f>(((SUMIF($E$14:$E$217,$O1205,U$14:U$217)*(1+Costs_Lower)))*'Discount Factors'!U$11)-U$1201</f>
        <v>0</v>
      </c>
      <c r="V1205" s="161">
        <f>(((SUMIF($E$14:$E$217,$O1205,V$14:V$217)*(1+Costs_Lower)))*'Discount Factors'!V$11)-V$1201</f>
        <v>0</v>
      </c>
      <c r="W1205" s="161">
        <f>(((SUMIF($E$14:$E$217,$O1205,W$14:W$217)*(1+Costs_Lower)))*'Discount Factors'!W$11)-W$1201</f>
        <v>0</v>
      </c>
      <c r="X1205" s="161">
        <f>(((SUMIF($E$14:$E$217,$O1205,X$14:X$217)*(1+Costs_Lower)))*'Discount Factors'!X$11)-X$1201</f>
        <v>0</v>
      </c>
      <c r="Y1205" s="161">
        <f>(((SUMIF($E$14:$E$217,$O1205,Y$14:Y$217)*(1+Costs_Lower)))*'Discount Factors'!Y$11)-Y$1201</f>
        <v>0</v>
      </c>
      <c r="Z1205" s="161">
        <f>(((SUMIF($E$14:$E$217,$O1205,Z$14:Z$217)*(1+Costs_Lower)))*'Discount Factors'!Z$11)-Z$1201</f>
        <v>0</v>
      </c>
      <c r="AA1205" s="161">
        <f>(((SUMIF($E$14:$E$217,$O1205,AA$14:AA$217)*(1+Costs_Lower)))*'Discount Factors'!AA$11)-AA$1201</f>
        <v>0</v>
      </c>
      <c r="AB1205" s="161">
        <f>(((SUMIF($E$14:$E$217,$O1205,AB$14:AB$217)*(1+Costs_Lower)))*'Discount Factors'!AB$11)-AB$1201</f>
        <v>0</v>
      </c>
      <c r="AC1205" s="161">
        <f>(((SUMIF($E$14:$E$217,$O1205,AC$14:AC$217)*(1+Costs_Lower)))*'Discount Factors'!AC$11)-AC$1201</f>
        <v>0</v>
      </c>
      <c r="AD1205" s="161">
        <f>(((SUMIF($E$14:$E$217,$O1205,AD$14:AD$217)*(1+Costs_Lower)))*'Discount Factors'!AD$11)-AD$1201</f>
        <v>0</v>
      </c>
      <c r="AE1205" s="161">
        <f>(((SUMIF($E$14:$E$217,$O1205,AE$14:AE$217)*(1+Costs_Lower)))*'Discount Factors'!AE$11)-AE$1201</f>
        <v>0</v>
      </c>
      <c r="AF1205" s="161">
        <f>(((SUMIF($E$14:$E$217,$O1205,AF$14:AF$217)*(1+Costs_Lower)))*'Discount Factors'!AF$11)-AF$1201</f>
        <v>0</v>
      </c>
      <c r="AG1205" s="161">
        <f>(((SUMIF($E$14:$E$217,$O1205,AG$14:AG$217)*(1+Costs_Lower)))*'Discount Factors'!AG$11)-AG$1201</f>
        <v>0</v>
      </c>
      <c r="AH1205" s="161">
        <f>(((SUMIF($E$14:$E$217,$O1205,AH$14:AH$217)*(1+Costs_Lower)))*'Discount Factors'!AH$11)-AH$1201</f>
        <v>0</v>
      </c>
      <c r="AI1205" s="161">
        <f>(((SUMIF($E$14:$E$217,$O1205,AI$14:AI$217)*(1+Costs_Lower)))*'Discount Factors'!AI$11)-AI$1201</f>
        <v>0</v>
      </c>
      <c r="AJ1205" s="161">
        <f>(((SUMIF($E$14:$E$217,$O1205,AJ$14:AJ$217)*(1+Costs_Lower)))*'Discount Factors'!AJ$11)-AJ$1201</f>
        <v>0</v>
      </c>
      <c r="AK1205" s="161">
        <f>(((SUMIF($E$14:$E$217,$O1205,AK$14:AK$217)*(1+Costs_Lower)))*'Discount Factors'!AK$11)-AK$1201</f>
        <v>0</v>
      </c>
      <c r="AL1205" s="161">
        <f>(((SUMIF($E$14:$E$217,$O1205,AL$14:AL$217)*(1+Costs_Lower)))*'Discount Factors'!AL$11)-AL$1201</f>
        <v>0</v>
      </c>
      <c r="AM1205" s="161">
        <f>(((SUMIF($E$14:$E$217,$O1205,AM$14:AM$217)*(1+Costs_Lower)))*'Discount Factors'!AM$11)-AM$1201</f>
        <v>0</v>
      </c>
      <c r="AN1205" s="161">
        <f>(((SUMIF($E$14:$E$217,$O1205,AN$14:AN$217)*(1+Costs_Lower)))*'Discount Factors'!AN$11)-AN$1201</f>
        <v>0</v>
      </c>
      <c r="AO1205" s="161">
        <f>(((SUMIF($E$14:$E$217,$O1205,AO$14:AO$217)*(1+Costs_Lower)))*'Discount Factors'!AO$11)-AO$1201</f>
        <v>0</v>
      </c>
      <c r="AP1205" s="161">
        <f>(((SUMIF($E$14:$E$217,$O1205,AP$14:AP$217)*(1+Costs_Lower)))*'Discount Factors'!AP$11)-AP$1201</f>
        <v>0</v>
      </c>
      <c r="AQ1205" s="161">
        <f>(((SUMIF($E$14:$E$217,$O1205,AQ$14:AQ$217)*(1+Costs_Lower)))*'Discount Factors'!AQ$11)-AQ$1201</f>
        <v>0</v>
      </c>
      <c r="AR1205" s="161">
        <f>(((SUMIF($E$14:$E$217,$O1205,AR$14:AR$217)*(1+Costs_Lower)))*'Discount Factors'!AR$11)-AR$1201</f>
        <v>0</v>
      </c>
      <c r="AS1205" s="161">
        <f>(((SUMIF($E$14:$E$217,$O1205,AS$14:AS$217)*(1+Costs_Lower)))*'Discount Factors'!AS$11)-AS$1201</f>
        <v>0</v>
      </c>
      <c r="AT1205" s="161">
        <f>(((SUMIF($E$14:$E$217,$O1205,AT$14:AT$217)*(1+Costs_Lower)))*'Discount Factors'!AT$11)-AT$1201</f>
        <v>0</v>
      </c>
      <c r="AU1205" s="161">
        <f>(((SUMIF($E$14:$E$217,$O1205,AU$14:AU$217)*(1+Costs_Lower)))*'Discount Factors'!AU$11)-AU$1201</f>
        <v>0</v>
      </c>
      <c r="AV1205" s="161">
        <f>(((SUMIF($E$14:$E$217,$O1205,AV$14:AV$217)*(1+Costs_Lower)))*'Discount Factors'!AV$11)-AV$1201</f>
        <v>0</v>
      </c>
      <c r="AW1205" s="161">
        <f>(((SUMIF($E$14:$E$217,$O1205,AW$14:AW$217)*(1+Costs_Lower)))*'Discount Factors'!AW$11)-AW$1201</f>
        <v>0</v>
      </c>
      <c r="AX1205" s="161">
        <f>(((SUMIF($E$14:$E$217,$O1205,AX$14:AX$217)*(1+Costs_Lower)))*'Discount Factors'!AX$11)-AX$1201</f>
        <v>0</v>
      </c>
      <c r="AY1205" s="161">
        <f>(((SUMIF($E$14:$E$217,$O1205,AY$14:AY$217)*(1+Costs_Lower)))*'Discount Factors'!AY$11)-AY$1201</f>
        <v>0</v>
      </c>
      <c r="AZ1205" s="161">
        <f>(((SUMIF($E$14:$E$217,$O1205,AZ$14:AZ$217)*(1+Costs_Lower)))*'Discount Factors'!AZ$11)-AZ$1201</f>
        <v>0</v>
      </c>
      <c r="BA1205" s="161">
        <f>(((SUMIF($E$14:$E$217,$O1205,BA$14:BA$217)*(1+Costs_Lower)))*'Discount Factors'!BA$11)-BA$1201</f>
        <v>0</v>
      </c>
      <c r="BB1205" s="161">
        <f>(((SUMIF($E$14:$E$217,$O1205,BB$14:BB$217)*(1+Costs_Lower)))*'Discount Factors'!BB$11)-BB$1201</f>
        <v>0</v>
      </c>
      <c r="BC1205" s="161">
        <f>(((SUMIF($E$14:$E$217,$O1205,BC$14:BC$217)*(1+Costs_Lower)))*'Discount Factors'!BC$11)-BC$1201</f>
        <v>0</v>
      </c>
      <c r="BD1205" s="161">
        <f>(((SUMIF($E$14:$E$217,$O1205,BD$14:BD$217)*(1+Costs_Lower)))*'Discount Factors'!BD$11)-BD$1201</f>
        <v>0</v>
      </c>
      <c r="BE1205" s="161">
        <f>(((SUMIF($E$14:$E$217,$O1205,BE$14:BE$217)*(1+Costs_Lower)))*'Discount Factors'!BE$11)-BE$1201</f>
        <v>0</v>
      </c>
      <c r="BF1205" s="161">
        <f>(((SUMIF($E$14:$E$217,$O1205,BF$14:BF$217)*(1+Costs_Lower)))*'Discount Factors'!BF$11)-BF$1201</f>
        <v>0</v>
      </c>
      <c r="BG1205" s="161">
        <f>(((SUMIF($E$14:$E$217,$O1205,BG$14:BG$217)*(1+Costs_Lower)))*'Discount Factors'!BG$11)-BG$1201</f>
        <v>0</v>
      </c>
      <c r="BH1205" s="161">
        <f>(((SUMIF($E$14:$E$217,$O1205,BH$14:BH$217)*(1+Costs_Lower)))*'Discount Factors'!BH$11)-BH$1201</f>
        <v>0</v>
      </c>
      <c r="BI1205" s="161">
        <f>(((SUMIF($E$14:$E$217,$O1205,BI$14:BI$217)*(1+Costs_Lower)))*'Discount Factors'!BI$11)-BI$1201</f>
        <v>0</v>
      </c>
      <c r="BJ1205" s="161">
        <f>(((SUMIF($E$14:$E$217,$O1205,BJ$14:BJ$217)*(1+Costs_Lower)))*'Discount Factors'!BJ$11)-BJ$1201</f>
        <v>0</v>
      </c>
      <c r="BK1205" s="161">
        <f>(((SUMIF($E$14:$E$217,$O1205,BK$14:BK$217)*(1+Costs_Lower)))*'Discount Factors'!BK$11)-BK$1201</f>
        <v>0</v>
      </c>
      <c r="BL1205" s="161">
        <f>(((SUMIF($E$14:$E$217,$O1205,BL$14:BL$217)*(1+Costs_Lower)))*'Discount Factors'!BL$11)-BL$1201</f>
        <v>0</v>
      </c>
      <c r="BM1205" s="161">
        <f>(((SUMIF($E$14:$E$217,$O1205,BM$14:BM$217)*(1+Costs_Lower)))*'Discount Factors'!BM$11)-BM$1201</f>
        <v>0</v>
      </c>
      <c r="BN1205" s="161">
        <f>(((SUMIF($E$14:$E$217,$O1205,BN$14:BN$217)*(1+Costs_Lower)))*'Discount Factors'!BN$11)-BN$1201</f>
        <v>0</v>
      </c>
      <c r="BO1205" s="161">
        <f>(((SUMIF($E$14:$E$217,$O1205,BO$14:BO$217)*(1+Costs_Lower)))*'Discount Factors'!BO$11)-BO$1201</f>
        <v>0</v>
      </c>
      <c r="BP1205" s="161">
        <f>(((SUMIF($E$14:$E$217,$O1205,BP$14:BP$217)*(1+Costs_Lower)))*'Discount Factors'!BP$11)-BP$1201</f>
        <v>0</v>
      </c>
      <c r="BQ1205" s="161">
        <f>(((SUMIF($E$14:$E$217,$O1205,BQ$14:BQ$217)*(1+Costs_Lower)))*'Discount Factors'!BQ$11)-BQ$1201</f>
        <v>0</v>
      </c>
      <c r="BR1205" s="161">
        <f>(((SUMIF($E$14:$E$217,$O1205,BR$14:BR$217)*(1+Costs_Lower)))*'Discount Factors'!BR$11)-BR$1201</f>
        <v>0</v>
      </c>
      <c r="BS1205" s="161">
        <f>(((SUMIF($E$14:$E$217,$O1205,BS$14:BS$217)*(1+Costs_Lower)))*'Discount Factors'!BS$11)-BS$1201</f>
        <v>0</v>
      </c>
      <c r="BT1205" s="161">
        <f>(((SUMIF($E$14:$E$217,$O1205,BT$14:BT$217)*(1+Costs_Lower)))*'Discount Factors'!BT$11)-BT$1201</f>
        <v>0</v>
      </c>
      <c r="BU1205" s="161">
        <f>(((SUMIF($E$14:$E$217,$O1205,BU$14:BU$217)*(1+Costs_Lower)))*'Discount Factors'!BU$11)-BU$1201</f>
        <v>0</v>
      </c>
      <c r="BV1205" s="161">
        <f>(((SUMIF($E$14:$E$217,$O1205,BV$14:BV$217)*(1+Costs_Lower)))*'Discount Factors'!BV$11)-BV$1201</f>
        <v>0</v>
      </c>
      <c r="BW1205" s="161">
        <f>(((SUMIF($E$14:$E$217,$O1205,BW$14:BW$217)*(1+Costs_Lower)))*'Discount Factors'!BW$11)-BW$1201</f>
        <v>0</v>
      </c>
      <c r="BX1205" s="161">
        <f>(((SUMIF($E$14:$E$217,$O1205,BX$14:BX$217)*(1+Costs_Lower)))*'Discount Factors'!BX$11)-BX$1201</f>
        <v>0</v>
      </c>
      <c r="BY1205" s="161">
        <f>(((SUMIF($E$14:$E$217,$O1205,BY$14:BY$217)*(1+Costs_Lower)))*'Discount Factors'!BY$11)-BY$1201</f>
        <v>0</v>
      </c>
      <c r="BZ1205" s="161">
        <f>(((SUMIF($E$14:$E$217,$O1205,BZ$14:BZ$217)*(1+Costs_Lower)))*'Discount Factors'!BZ$11)-BZ$1201</f>
        <v>0</v>
      </c>
      <c r="CA1205" s="161">
        <f>(((SUMIF($E$14:$E$217,$O1205,CA$14:CA$217)*(1+Costs_Lower)))*'Discount Factors'!CA$11)-CA$1201</f>
        <v>0</v>
      </c>
      <c r="CB1205" s="161">
        <f>(((SUMIF($E$14:$E$217,$O1205,CB$14:CB$217)*(1+Costs_Lower)))*'Discount Factors'!CB$11)-CB$1201</f>
        <v>0</v>
      </c>
      <c r="CC1205" s="161">
        <f>(((SUMIF($E$14:$E$217,$O1205,CC$14:CC$217)*(1+Costs_Lower)))*'Discount Factors'!CC$11)-CC$1201</f>
        <v>0</v>
      </c>
      <c r="CD1205" s="161">
        <f>(((SUMIF($E$14:$E$217,$O1205,CD$14:CD$217)*(1+Costs_Lower)))*'Discount Factors'!CD$11)-CD$1201</f>
        <v>0</v>
      </c>
      <c r="CE1205" s="161">
        <f>(((SUMIF($E$14:$E$217,$O1205,CE$14:CE$217)*(1+Costs_Lower)))*'Discount Factors'!CE$11)-CE$1201</f>
        <v>0</v>
      </c>
      <c r="CF1205" s="161">
        <f>(((SUMIF($E$14:$E$217,$O1205,CF$14:CF$217)*(1+Costs_Lower)))*'Discount Factors'!CF$11)-CF$1201</f>
        <v>0</v>
      </c>
      <c r="CG1205" s="161">
        <f>(((SUMIF($E$14:$E$217,$O1205,CG$14:CG$217)*(1+Costs_Lower)))*'Discount Factors'!CG$11)-CG$1201</f>
        <v>0</v>
      </c>
      <c r="CH1205" s="161">
        <f>(((SUMIF($E$14:$E$217,$O1205,CH$14:CH$217)*(1+Costs_Lower)))*'Discount Factors'!CH$11)-CH$1201</f>
        <v>0</v>
      </c>
      <c r="CI1205" s="161">
        <f>(((SUMIF($E$14:$E$217,$O1205,CI$14:CI$217)*(1+Costs_Lower)))*'Discount Factors'!CI$11)-CI$1201</f>
        <v>0</v>
      </c>
      <c r="CJ1205" s="161">
        <f>(((SUMIF($E$14:$E$217,$O1205,CJ$14:CJ$217)*(1+Costs_Lower)))*'Discount Factors'!CJ$11)-CJ$1201</f>
        <v>0</v>
      </c>
      <c r="CK1205" s="161">
        <f>(((SUMIF($E$14:$E$217,$O1205,CK$14:CK$217)*(1+Costs_Lower)))*'Discount Factors'!CK$11)-CK$1201</f>
        <v>0</v>
      </c>
      <c r="CL1205" s="161">
        <f>(((SUMIF($E$14:$E$217,$O1205,CL$14:CL$217)*(1+Costs_Lower)))*'Discount Factors'!CL$11)-CL$1201</f>
        <v>0</v>
      </c>
      <c r="CM1205" s="161">
        <f>(((SUMIF($E$14:$E$217,$O1205,CM$14:CM$217)*(1+Costs_Lower)))*'Discount Factors'!CM$11)-CM$1201</f>
        <v>0</v>
      </c>
      <c r="CN1205" s="161">
        <f>(((SUMIF($E$14:$E$217,$O1205,CN$14:CN$217)*(1+Costs_Lower)))*'Discount Factors'!CN$11)-CN$1201</f>
        <v>0</v>
      </c>
      <c r="CO1205" s="161">
        <f>(((SUMIF($E$14:$E$217,$O1205,CO$14:CO$217)*(1+Costs_Lower)))*'Discount Factors'!CO$11)-CO$1201</f>
        <v>0</v>
      </c>
      <c r="CP1205" s="161">
        <f>(((SUMIF($E$14:$E$217,$O1205,CP$14:CP$217)*(1+Costs_Lower)))*'Discount Factors'!CP$11)-CP$1201</f>
        <v>0</v>
      </c>
      <c r="CQ1205" s="161">
        <f>(((SUMIF($E$14:$E$217,$O1205,CQ$14:CQ$217)*(1+Costs_Lower)))*'Discount Factors'!CQ$11)-CQ$1201</f>
        <v>0</v>
      </c>
    </row>
    <row r="1209" spans="15:95" x14ac:dyDescent="0.3">
      <c r="O1209" s="2" t="str">
        <f>Lists!$B$6</f>
        <v>Option 2</v>
      </c>
      <c r="P1209" s="161">
        <f>(((SUMIF($E$14:$E$217,$O1209,P$14:P$217)*(1+Costs_Lower)))*'Discount Factors'!P$11)-P$1201</f>
        <v>0</v>
      </c>
      <c r="Q1209" s="161">
        <f>(((SUMIF($E$14:$E$217,$O1209,Q$14:Q$217)*(1+Costs_Lower)))*'Discount Factors'!Q$11)-Q$1201</f>
        <v>0</v>
      </c>
      <c r="R1209" s="161">
        <f>(((SUMIF($E$14:$E$217,$O1209,R$14:R$217)*(1+Costs_Lower)))*'Discount Factors'!R$11)-R$1201</f>
        <v>0</v>
      </c>
      <c r="S1209" s="161">
        <f>(((SUMIF($E$14:$E$217,$O1209,S$14:S$217)*(1+Costs_Lower)))*'Discount Factors'!S$11)-S$1201</f>
        <v>0</v>
      </c>
      <c r="T1209" s="161">
        <f>(((SUMIF($E$14:$E$217,$O1209,T$14:T$217)*(1+Costs_Lower)))*'Discount Factors'!T$11)-T$1201</f>
        <v>0</v>
      </c>
      <c r="U1209" s="161">
        <f>(((SUMIF($E$14:$E$217,$O1209,U$14:U$217)*(1+Costs_Lower)))*'Discount Factors'!U$11)-U$1201</f>
        <v>0</v>
      </c>
      <c r="V1209" s="161">
        <f>(((SUMIF($E$14:$E$217,$O1209,V$14:V$217)*(1+Costs_Lower)))*'Discount Factors'!V$11)-V$1201</f>
        <v>0</v>
      </c>
      <c r="W1209" s="161">
        <f>(((SUMIF($E$14:$E$217,$O1209,W$14:W$217)*(1+Costs_Lower)))*'Discount Factors'!W$11)-W$1201</f>
        <v>0</v>
      </c>
      <c r="X1209" s="161">
        <f>(((SUMIF($E$14:$E$217,$O1209,X$14:X$217)*(1+Costs_Lower)))*'Discount Factors'!X$11)-X$1201</f>
        <v>0</v>
      </c>
      <c r="Y1209" s="161">
        <f>(((SUMIF($E$14:$E$217,$O1209,Y$14:Y$217)*(1+Costs_Lower)))*'Discount Factors'!Y$11)-Y$1201</f>
        <v>0</v>
      </c>
      <c r="Z1209" s="161">
        <f>(((SUMIF($E$14:$E$217,$O1209,Z$14:Z$217)*(1+Costs_Lower)))*'Discount Factors'!Z$11)-Z$1201</f>
        <v>0</v>
      </c>
      <c r="AA1209" s="161">
        <f>(((SUMIF($E$14:$E$217,$O1209,AA$14:AA$217)*(1+Costs_Lower)))*'Discount Factors'!AA$11)-AA$1201</f>
        <v>0</v>
      </c>
      <c r="AB1209" s="161">
        <f>(((SUMIF($E$14:$E$217,$O1209,AB$14:AB$217)*(1+Costs_Lower)))*'Discount Factors'!AB$11)-AB$1201</f>
        <v>0</v>
      </c>
      <c r="AC1209" s="161">
        <f>(((SUMIF($E$14:$E$217,$O1209,AC$14:AC$217)*(1+Costs_Lower)))*'Discount Factors'!AC$11)-AC$1201</f>
        <v>0</v>
      </c>
      <c r="AD1209" s="161">
        <f>(((SUMIF($E$14:$E$217,$O1209,AD$14:AD$217)*(1+Costs_Lower)))*'Discount Factors'!AD$11)-AD$1201</f>
        <v>0</v>
      </c>
      <c r="AE1209" s="161">
        <f>(((SUMIF($E$14:$E$217,$O1209,AE$14:AE$217)*(1+Costs_Lower)))*'Discount Factors'!AE$11)-AE$1201</f>
        <v>0</v>
      </c>
      <c r="AF1209" s="161">
        <f>(((SUMIF($E$14:$E$217,$O1209,AF$14:AF$217)*(1+Costs_Lower)))*'Discount Factors'!AF$11)-AF$1201</f>
        <v>0</v>
      </c>
      <c r="AG1209" s="161">
        <f>(((SUMIF($E$14:$E$217,$O1209,AG$14:AG$217)*(1+Costs_Lower)))*'Discount Factors'!AG$11)-AG$1201</f>
        <v>0</v>
      </c>
      <c r="AH1209" s="161">
        <f>(((SUMIF($E$14:$E$217,$O1209,AH$14:AH$217)*(1+Costs_Lower)))*'Discount Factors'!AH$11)-AH$1201</f>
        <v>0</v>
      </c>
      <c r="AI1209" s="161">
        <f>(((SUMIF($E$14:$E$217,$O1209,AI$14:AI$217)*(1+Costs_Lower)))*'Discount Factors'!AI$11)-AI$1201</f>
        <v>0</v>
      </c>
      <c r="AJ1209" s="161">
        <f>(((SUMIF($E$14:$E$217,$O1209,AJ$14:AJ$217)*(1+Costs_Lower)))*'Discount Factors'!AJ$11)-AJ$1201</f>
        <v>0</v>
      </c>
      <c r="AK1209" s="161">
        <f>(((SUMIF($E$14:$E$217,$O1209,AK$14:AK$217)*(1+Costs_Lower)))*'Discount Factors'!AK$11)-AK$1201</f>
        <v>0</v>
      </c>
      <c r="AL1209" s="161">
        <f>(((SUMIF($E$14:$E$217,$O1209,AL$14:AL$217)*(1+Costs_Lower)))*'Discount Factors'!AL$11)-AL$1201</f>
        <v>0</v>
      </c>
      <c r="AM1209" s="161">
        <f>(((SUMIF($E$14:$E$217,$O1209,AM$14:AM$217)*(1+Costs_Lower)))*'Discount Factors'!AM$11)-AM$1201</f>
        <v>0</v>
      </c>
      <c r="AN1209" s="161">
        <f>(((SUMIF($E$14:$E$217,$O1209,AN$14:AN$217)*(1+Costs_Lower)))*'Discount Factors'!AN$11)-AN$1201</f>
        <v>0</v>
      </c>
      <c r="AO1209" s="161">
        <f>(((SUMIF($E$14:$E$217,$O1209,AO$14:AO$217)*(1+Costs_Lower)))*'Discount Factors'!AO$11)-AO$1201</f>
        <v>0</v>
      </c>
      <c r="AP1209" s="161">
        <f>(((SUMIF($E$14:$E$217,$O1209,AP$14:AP$217)*(1+Costs_Lower)))*'Discount Factors'!AP$11)-AP$1201</f>
        <v>0</v>
      </c>
      <c r="AQ1209" s="161">
        <f>(((SUMIF($E$14:$E$217,$O1209,AQ$14:AQ$217)*(1+Costs_Lower)))*'Discount Factors'!AQ$11)-AQ$1201</f>
        <v>0</v>
      </c>
      <c r="AR1209" s="161">
        <f>(((SUMIF($E$14:$E$217,$O1209,AR$14:AR$217)*(1+Costs_Lower)))*'Discount Factors'!AR$11)-AR$1201</f>
        <v>0</v>
      </c>
      <c r="AS1209" s="161">
        <f>(((SUMIF($E$14:$E$217,$O1209,AS$14:AS$217)*(1+Costs_Lower)))*'Discount Factors'!AS$11)-AS$1201</f>
        <v>0</v>
      </c>
      <c r="AT1209" s="161">
        <f>(((SUMIF($E$14:$E$217,$O1209,AT$14:AT$217)*(1+Costs_Lower)))*'Discount Factors'!AT$11)-AT$1201</f>
        <v>0</v>
      </c>
      <c r="AU1209" s="161">
        <f>(((SUMIF($E$14:$E$217,$O1209,AU$14:AU$217)*(1+Costs_Lower)))*'Discount Factors'!AU$11)-AU$1201</f>
        <v>0</v>
      </c>
      <c r="AV1209" s="161">
        <f>(((SUMIF($E$14:$E$217,$O1209,AV$14:AV$217)*(1+Costs_Lower)))*'Discount Factors'!AV$11)-AV$1201</f>
        <v>0</v>
      </c>
      <c r="AW1209" s="161">
        <f>(((SUMIF($E$14:$E$217,$O1209,AW$14:AW$217)*(1+Costs_Lower)))*'Discount Factors'!AW$11)-AW$1201</f>
        <v>0</v>
      </c>
      <c r="AX1209" s="161">
        <f>(((SUMIF($E$14:$E$217,$O1209,AX$14:AX$217)*(1+Costs_Lower)))*'Discount Factors'!AX$11)-AX$1201</f>
        <v>0</v>
      </c>
      <c r="AY1209" s="161">
        <f>(((SUMIF($E$14:$E$217,$O1209,AY$14:AY$217)*(1+Costs_Lower)))*'Discount Factors'!AY$11)-AY$1201</f>
        <v>0</v>
      </c>
      <c r="AZ1209" s="161">
        <f>(((SUMIF($E$14:$E$217,$O1209,AZ$14:AZ$217)*(1+Costs_Lower)))*'Discount Factors'!AZ$11)-AZ$1201</f>
        <v>0</v>
      </c>
      <c r="BA1209" s="161">
        <f>(((SUMIF($E$14:$E$217,$O1209,BA$14:BA$217)*(1+Costs_Lower)))*'Discount Factors'!BA$11)-BA$1201</f>
        <v>0</v>
      </c>
      <c r="BB1209" s="161">
        <f>(((SUMIF($E$14:$E$217,$O1209,BB$14:BB$217)*(1+Costs_Lower)))*'Discount Factors'!BB$11)-BB$1201</f>
        <v>0</v>
      </c>
      <c r="BC1209" s="161">
        <f>(((SUMIF($E$14:$E$217,$O1209,BC$14:BC$217)*(1+Costs_Lower)))*'Discount Factors'!BC$11)-BC$1201</f>
        <v>0</v>
      </c>
      <c r="BD1209" s="161">
        <f>(((SUMIF($E$14:$E$217,$O1209,BD$14:BD$217)*(1+Costs_Lower)))*'Discount Factors'!BD$11)-BD$1201</f>
        <v>0</v>
      </c>
      <c r="BE1209" s="161">
        <f>(((SUMIF($E$14:$E$217,$O1209,BE$14:BE$217)*(1+Costs_Lower)))*'Discount Factors'!BE$11)-BE$1201</f>
        <v>0</v>
      </c>
      <c r="BF1209" s="161">
        <f>(((SUMIF($E$14:$E$217,$O1209,BF$14:BF$217)*(1+Costs_Lower)))*'Discount Factors'!BF$11)-BF$1201</f>
        <v>0</v>
      </c>
      <c r="BG1209" s="161">
        <f>(((SUMIF($E$14:$E$217,$O1209,BG$14:BG$217)*(1+Costs_Lower)))*'Discount Factors'!BG$11)-BG$1201</f>
        <v>0</v>
      </c>
      <c r="BH1209" s="161">
        <f>(((SUMIF($E$14:$E$217,$O1209,BH$14:BH$217)*(1+Costs_Lower)))*'Discount Factors'!BH$11)-BH$1201</f>
        <v>0</v>
      </c>
      <c r="BI1209" s="161">
        <f>(((SUMIF($E$14:$E$217,$O1209,BI$14:BI$217)*(1+Costs_Lower)))*'Discount Factors'!BI$11)-BI$1201</f>
        <v>0</v>
      </c>
      <c r="BJ1209" s="161">
        <f>(((SUMIF($E$14:$E$217,$O1209,BJ$14:BJ$217)*(1+Costs_Lower)))*'Discount Factors'!BJ$11)-BJ$1201</f>
        <v>0</v>
      </c>
      <c r="BK1209" s="161">
        <f>(((SUMIF($E$14:$E$217,$O1209,BK$14:BK$217)*(1+Costs_Lower)))*'Discount Factors'!BK$11)-BK$1201</f>
        <v>0</v>
      </c>
      <c r="BL1209" s="161">
        <f>(((SUMIF($E$14:$E$217,$O1209,BL$14:BL$217)*(1+Costs_Lower)))*'Discount Factors'!BL$11)-BL$1201</f>
        <v>0</v>
      </c>
      <c r="BM1209" s="161">
        <f>(((SUMIF($E$14:$E$217,$O1209,BM$14:BM$217)*(1+Costs_Lower)))*'Discount Factors'!BM$11)-BM$1201</f>
        <v>0</v>
      </c>
      <c r="BN1209" s="161">
        <f>(((SUMIF($E$14:$E$217,$O1209,BN$14:BN$217)*(1+Costs_Lower)))*'Discount Factors'!BN$11)-BN$1201</f>
        <v>0</v>
      </c>
      <c r="BO1209" s="161">
        <f>(((SUMIF($E$14:$E$217,$O1209,BO$14:BO$217)*(1+Costs_Lower)))*'Discount Factors'!BO$11)-BO$1201</f>
        <v>0</v>
      </c>
      <c r="BP1209" s="161">
        <f>(((SUMIF($E$14:$E$217,$O1209,BP$14:BP$217)*(1+Costs_Lower)))*'Discount Factors'!BP$11)-BP$1201</f>
        <v>0</v>
      </c>
      <c r="BQ1209" s="161">
        <f>(((SUMIF($E$14:$E$217,$O1209,BQ$14:BQ$217)*(1+Costs_Lower)))*'Discount Factors'!BQ$11)-BQ$1201</f>
        <v>0</v>
      </c>
      <c r="BR1209" s="161">
        <f>(((SUMIF($E$14:$E$217,$O1209,BR$14:BR$217)*(1+Costs_Lower)))*'Discount Factors'!BR$11)-BR$1201</f>
        <v>0</v>
      </c>
      <c r="BS1209" s="161">
        <f>(((SUMIF($E$14:$E$217,$O1209,BS$14:BS$217)*(1+Costs_Lower)))*'Discount Factors'!BS$11)-BS$1201</f>
        <v>0</v>
      </c>
      <c r="BT1209" s="161">
        <f>(((SUMIF($E$14:$E$217,$O1209,BT$14:BT$217)*(1+Costs_Lower)))*'Discount Factors'!BT$11)-BT$1201</f>
        <v>0</v>
      </c>
      <c r="BU1209" s="161">
        <f>(((SUMIF($E$14:$E$217,$O1209,BU$14:BU$217)*(1+Costs_Lower)))*'Discount Factors'!BU$11)-BU$1201</f>
        <v>0</v>
      </c>
      <c r="BV1209" s="161">
        <f>(((SUMIF($E$14:$E$217,$O1209,BV$14:BV$217)*(1+Costs_Lower)))*'Discount Factors'!BV$11)-BV$1201</f>
        <v>0</v>
      </c>
      <c r="BW1209" s="161">
        <f>(((SUMIF($E$14:$E$217,$O1209,BW$14:BW$217)*(1+Costs_Lower)))*'Discount Factors'!BW$11)-BW$1201</f>
        <v>0</v>
      </c>
      <c r="BX1209" s="161">
        <f>(((SUMIF($E$14:$E$217,$O1209,BX$14:BX$217)*(1+Costs_Lower)))*'Discount Factors'!BX$11)-BX$1201</f>
        <v>0</v>
      </c>
      <c r="BY1209" s="161">
        <f>(((SUMIF($E$14:$E$217,$O1209,BY$14:BY$217)*(1+Costs_Lower)))*'Discount Factors'!BY$11)-BY$1201</f>
        <v>0</v>
      </c>
      <c r="BZ1209" s="161">
        <f>(((SUMIF($E$14:$E$217,$O1209,BZ$14:BZ$217)*(1+Costs_Lower)))*'Discount Factors'!BZ$11)-BZ$1201</f>
        <v>0</v>
      </c>
      <c r="CA1209" s="161">
        <f>(((SUMIF($E$14:$E$217,$O1209,CA$14:CA$217)*(1+Costs_Lower)))*'Discount Factors'!CA$11)-CA$1201</f>
        <v>0</v>
      </c>
      <c r="CB1209" s="161">
        <f>(((SUMIF($E$14:$E$217,$O1209,CB$14:CB$217)*(1+Costs_Lower)))*'Discount Factors'!CB$11)-CB$1201</f>
        <v>0</v>
      </c>
      <c r="CC1209" s="161">
        <f>(((SUMIF($E$14:$E$217,$O1209,CC$14:CC$217)*(1+Costs_Lower)))*'Discount Factors'!CC$11)-CC$1201</f>
        <v>0</v>
      </c>
      <c r="CD1209" s="161">
        <f>(((SUMIF($E$14:$E$217,$O1209,CD$14:CD$217)*(1+Costs_Lower)))*'Discount Factors'!CD$11)-CD$1201</f>
        <v>0</v>
      </c>
      <c r="CE1209" s="161">
        <f>(((SUMIF($E$14:$E$217,$O1209,CE$14:CE$217)*(1+Costs_Lower)))*'Discount Factors'!CE$11)-CE$1201</f>
        <v>0</v>
      </c>
      <c r="CF1209" s="161">
        <f>(((SUMIF($E$14:$E$217,$O1209,CF$14:CF$217)*(1+Costs_Lower)))*'Discount Factors'!CF$11)-CF$1201</f>
        <v>0</v>
      </c>
      <c r="CG1209" s="161">
        <f>(((SUMIF($E$14:$E$217,$O1209,CG$14:CG$217)*(1+Costs_Lower)))*'Discount Factors'!CG$11)-CG$1201</f>
        <v>0</v>
      </c>
      <c r="CH1209" s="161">
        <f>(((SUMIF($E$14:$E$217,$O1209,CH$14:CH$217)*(1+Costs_Lower)))*'Discount Factors'!CH$11)-CH$1201</f>
        <v>0</v>
      </c>
      <c r="CI1209" s="161">
        <f>(((SUMIF($E$14:$E$217,$O1209,CI$14:CI$217)*(1+Costs_Lower)))*'Discount Factors'!CI$11)-CI$1201</f>
        <v>0</v>
      </c>
      <c r="CJ1209" s="161">
        <f>(((SUMIF($E$14:$E$217,$O1209,CJ$14:CJ$217)*(1+Costs_Lower)))*'Discount Factors'!CJ$11)-CJ$1201</f>
        <v>0</v>
      </c>
      <c r="CK1209" s="161">
        <f>(((SUMIF($E$14:$E$217,$O1209,CK$14:CK$217)*(1+Costs_Lower)))*'Discount Factors'!CK$11)-CK$1201</f>
        <v>0</v>
      </c>
      <c r="CL1209" s="161">
        <f>(((SUMIF($E$14:$E$217,$O1209,CL$14:CL$217)*(1+Costs_Lower)))*'Discount Factors'!CL$11)-CL$1201</f>
        <v>0</v>
      </c>
      <c r="CM1209" s="161">
        <f>(((SUMIF($E$14:$E$217,$O1209,CM$14:CM$217)*(1+Costs_Lower)))*'Discount Factors'!CM$11)-CM$1201</f>
        <v>0</v>
      </c>
      <c r="CN1209" s="161">
        <f>(((SUMIF($E$14:$E$217,$O1209,CN$14:CN$217)*(1+Costs_Lower)))*'Discount Factors'!CN$11)-CN$1201</f>
        <v>0</v>
      </c>
      <c r="CO1209" s="161">
        <f>(((SUMIF($E$14:$E$217,$O1209,CO$14:CO$217)*(1+Costs_Lower)))*'Discount Factors'!CO$11)-CO$1201</f>
        <v>0</v>
      </c>
      <c r="CP1209" s="161">
        <f>(((SUMIF($E$14:$E$217,$O1209,CP$14:CP$217)*(1+Costs_Lower)))*'Discount Factors'!CP$11)-CP$1201</f>
        <v>0</v>
      </c>
      <c r="CQ1209" s="161">
        <f>(((SUMIF($E$14:$E$217,$O1209,CQ$14:CQ$217)*(1+Costs_Lower)))*'Discount Factors'!CQ$11)-CQ$1201</f>
        <v>0</v>
      </c>
    </row>
    <row r="1213" spans="15:95" x14ac:dyDescent="0.3">
      <c r="O1213" s="2" t="str">
        <f>Lists!$B$7</f>
        <v>Option 3</v>
      </c>
      <c r="P1213" s="161">
        <f>(((SUMIF($E$14:$E$217,$O1213,P$14:P$217)*(1+Costs_Lower)))*'Discount Factors'!P$11)-P$1201</f>
        <v>0</v>
      </c>
      <c r="Q1213" s="161">
        <f>(((SUMIF($E$14:$E$217,$O1213,Q$14:Q$217)*(1+Costs_Lower)))*'Discount Factors'!Q$11)-Q$1201</f>
        <v>0</v>
      </c>
      <c r="R1213" s="161">
        <f>(((SUMIF($E$14:$E$217,$O1213,R$14:R$217)*(1+Costs_Lower)))*'Discount Factors'!R$11)-R$1201</f>
        <v>0</v>
      </c>
      <c r="S1213" s="161">
        <f>(((SUMIF($E$14:$E$217,$O1213,S$14:S$217)*(1+Costs_Lower)))*'Discount Factors'!S$11)-S$1201</f>
        <v>0</v>
      </c>
      <c r="T1213" s="161">
        <f>(((SUMIF($E$14:$E$217,$O1213,T$14:T$217)*(1+Costs_Lower)))*'Discount Factors'!T$11)-T$1201</f>
        <v>0</v>
      </c>
      <c r="U1213" s="161">
        <f>(((SUMIF($E$14:$E$217,$O1213,U$14:U$217)*(1+Costs_Lower)))*'Discount Factors'!U$11)-U$1201</f>
        <v>0</v>
      </c>
      <c r="V1213" s="161">
        <f>(((SUMIF($E$14:$E$217,$O1213,V$14:V$217)*(1+Costs_Lower)))*'Discount Factors'!V$11)-V$1201</f>
        <v>0</v>
      </c>
      <c r="W1213" s="161">
        <f>(((SUMIF($E$14:$E$217,$O1213,W$14:W$217)*(1+Costs_Lower)))*'Discount Factors'!W$11)-W$1201</f>
        <v>0</v>
      </c>
      <c r="X1213" s="161">
        <f>(((SUMIF($E$14:$E$217,$O1213,X$14:X$217)*(1+Costs_Lower)))*'Discount Factors'!X$11)-X$1201</f>
        <v>0</v>
      </c>
      <c r="Y1213" s="161">
        <f>(((SUMIF($E$14:$E$217,$O1213,Y$14:Y$217)*(1+Costs_Lower)))*'Discount Factors'!Y$11)-Y$1201</f>
        <v>0</v>
      </c>
      <c r="Z1213" s="161">
        <f>(((SUMIF($E$14:$E$217,$O1213,Z$14:Z$217)*(1+Costs_Lower)))*'Discount Factors'!Z$11)-Z$1201</f>
        <v>0</v>
      </c>
      <c r="AA1213" s="161">
        <f>(((SUMIF($E$14:$E$217,$O1213,AA$14:AA$217)*(1+Costs_Lower)))*'Discount Factors'!AA$11)-AA$1201</f>
        <v>0</v>
      </c>
      <c r="AB1213" s="161">
        <f>(((SUMIF($E$14:$E$217,$O1213,AB$14:AB$217)*(1+Costs_Lower)))*'Discount Factors'!AB$11)-AB$1201</f>
        <v>0</v>
      </c>
      <c r="AC1213" s="161">
        <f>(((SUMIF($E$14:$E$217,$O1213,AC$14:AC$217)*(1+Costs_Lower)))*'Discount Factors'!AC$11)-AC$1201</f>
        <v>0</v>
      </c>
      <c r="AD1213" s="161">
        <f>(((SUMIF($E$14:$E$217,$O1213,AD$14:AD$217)*(1+Costs_Lower)))*'Discount Factors'!AD$11)-AD$1201</f>
        <v>0</v>
      </c>
      <c r="AE1213" s="161">
        <f>(((SUMIF($E$14:$E$217,$O1213,AE$14:AE$217)*(1+Costs_Lower)))*'Discount Factors'!AE$11)-AE$1201</f>
        <v>0</v>
      </c>
      <c r="AF1213" s="161">
        <f>(((SUMIF($E$14:$E$217,$O1213,AF$14:AF$217)*(1+Costs_Lower)))*'Discount Factors'!AF$11)-AF$1201</f>
        <v>0</v>
      </c>
      <c r="AG1213" s="161">
        <f>(((SUMIF($E$14:$E$217,$O1213,AG$14:AG$217)*(1+Costs_Lower)))*'Discount Factors'!AG$11)-AG$1201</f>
        <v>0</v>
      </c>
      <c r="AH1213" s="161">
        <f>(((SUMIF($E$14:$E$217,$O1213,AH$14:AH$217)*(1+Costs_Lower)))*'Discount Factors'!AH$11)-AH$1201</f>
        <v>0</v>
      </c>
      <c r="AI1213" s="161">
        <f>(((SUMIF($E$14:$E$217,$O1213,AI$14:AI$217)*(1+Costs_Lower)))*'Discount Factors'!AI$11)-AI$1201</f>
        <v>0</v>
      </c>
      <c r="AJ1213" s="161">
        <f>(((SUMIF($E$14:$E$217,$O1213,AJ$14:AJ$217)*(1+Costs_Lower)))*'Discount Factors'!AJ$11)-AJ$1201</f>
        <v>0</v>
      </c>
      <c r="AK1213" s="161">
        <f>(((SUMIF($E$14:$E$217,$O1213,AK$14:AK$217)*(1+Costs_Lower)))*'Discount Factors'!AK$11)-AK$1201</f>
        <v>0</v>
      </c>
      <c r="AL1213" s="161">
        <f>(((SUMIF($E$14:$E$217,$O1213,AL$14:AL$217)*(1+Costs_Lower)))*'Discount Factors'!AL$11)-AL$1201</f>
        <v>0</v>
      </c>
      <c r="AM1213" s="161">
        <f>(((SUMIF($E$14:$E$217,$O1213,AM$14:AM$217)*(1+Costs_Lower)))*'Discount Factors'!AM$11)-AM$1201</f>
        <v>0</v>
      </c>
      <c r="AN1213" s="161">
        <f>(((SUMIF($E$14:$E$217,$O1213,AN$14:AN$217)*(1+Costs_Lower)))*'Discount Factors'!AN$11)-AN$1201</f>
        <v>0</v>
      </c>
      <c r="AO1213" s="161">
        <f>(((SUMIF($E$14:$E$217,$O1213,AO$14:AO$217)*(1+Costs_Lower)))*'Discount Factors'!AO$11)-AO$1201</f>
        <v>0</v>
      </c>
      <c r="AP1213" s="161">
        <f>(((SUMIF($E$14:$E$217,$O1213,AP$14:AP$217)*(1+Costs_Lower)))*'Discount Factors'!AP$11)-AP$1201</f>
        <v>0</v>
      </c>
      <c r="AQ1213" s="161">
        <f>(((SUMIF($E$14:$E$217,$O1213,AQ$14:AQ$217)*(1+Costs_Lower)))*'Discount Factors'!AQ$11)-AQ$1201</f>
        <v>0</v>
      </c>
      <c r="AR1213" s="161">
        <f>(((SUMIF($E$14:$E$217,$O1213,AR$14:AR$217)*(1+Costs_Lower)))*'Discount Factors'!AR$11)-AR$1201</f>
        <v>0</v>
      </c>
      <c r="AS1213" s="161">
        <f>(((SUMIF($E$14:$E$217,$O1213,AS$14:AS$217)*(1+Costs_Lower)))*'Discount Factors'!AS$11)-AS$1201</f>
        <v>0</v>
      </c>
      <c r="AT1213" s="161">
        <f>(((SUMIF($E$14:$E$217,$O1213,AT$14:AT$217)*(1+Costs_Lower)))*'Discount Factors'!AT$11)-AT$1201</f>
        <v>0</v>
      </c>
      <c r="AU1213" s="161">
        <f>(((SUMIF($E$14:$E$217,$O1213,AU$14:AU$217)*(1+Costs_Lower)))*'Discount Factors'!AU$11)-AU$1201</f>
        <v>0</v>
      </c>
      <c r="AV1213" s="161">
        <f>(((SUMIF($E$14:$E$217,$O1213,AV$14:AV$217)*(1+Costs_Lower)))*'Discount Factors'!AV$11)-AV$1201</f>
        <v>0</v>
      </c>
      <c r="AW1213" s="161">
        <f>(((SUMIF($E$14:$E$217,$O1213,AW$14:AW$217)*(1+Costs_Lower)))*'Discount Factors'!AW$11)-AW$1201</f>
        <v>0</v>
      </c>
      <c r="AX1213" s="161">
        <f>(((SUMIF($E$14:$E$217,$O1213,AX$14:AX$217)*(1+Costs_Lower)))*'Discount Factors'!AX$11)-AX$1201</f>
        <v>0</v>
      </c>
      <c r="AY1213" s="161">
        <f>(((SUMIF($E$14:$E$217,$O1213,AY$14:AY$217)*(1+Costs_Lower)))*'Discount Factors'!AY$11)-AY$1201</f>
        <v>0</v>
      </c>
      <c r="AZ1213" s="161">
        <f>(((SUMIF($E$14:$E$217,$O1213,AZ$14:AZ$217)*(1+Costs_Lower)))*'Discount Factors'!AZ$11)-AZ$1201</f>
        <v>0</v>
      </c>
      <c r="BA1213" s="161">
        <f>(((SUMIF($E$14:$E$217,$O1213,BA$14:BA$217)*(1+Costs_Lower)))*'Discount Factors'!BA$11)-BA$1201</f>
        <v>0</v>
      </c>
      <c r="BB1213" s="161">
        <f>(((SUMIF($E$14:$E$217,$O1213,BB$14:BB$217)*(1+Costs_Lower)))*'Discount Factors'!BB$11)-BB$1201</f>
        <v>0</v>
      </c>
      <c r="BC1213" s="161">
        <f>(((SUMIF($E$14:$E$217,$O1213,BC$14:BC$217)*(1+Costs_Lower)))*'Discount Factors'!BC$11)-BC$1201</f>
        <v>0</v>
      </c>
      <c r="BD1213" s="161">
        <f>(((SUMIF($E$14:$E$217,$O1213,BD$14:BD$217)*(1+Costs_Lower)))*'Discount Factors'!BD$11)-BD$1201</f>
        <v>0</v>
      </c>
      <c r="BE1213" s="161">
        <f>(((SUMIF($E$14:$E$217,$O1213,BE$14:BE$217)*(1+Costs_Lower)))*'Discount Factors'!BE$11)-BE$1201</f>
        <v>0</v>
      </c>
      <c r="BF1213" s="161">
        <f>(((SUMIF($E$14:$E$217,$O1213,BF$14:BF$217)*(1+Costs_Lower)))*'Discount Factors'!BF$11)-BF$1201</f>
        <v>0</v>
      </c>
      <c r="BG1213" s="161">
        <f>(((SUMIF($E$14:$E$217,$O1213,BG$14:BG$217)*(1+Costs_Lower)))*'Discount Factors'!BG$11)-BG$1201</f>
        <v>0</v>
      </c>
      <c r="BH1213" s="161">
        <f>(((SUMIF($E$14:$E$217,$O1213,BH$14:BH$217)*(1+Costs_Lower)))*'Discount Factors'!BH$11)-BH$1201</f>
        <v>0</v>
      </c>
      <c r="BI1213" s="161">
        <f>(((SUMIF($E$14:$E$217,$O1213,BI$14:BI$217)*(1+Costs_Lower)))*'Discount Factors'!BI$11)-BI$1201</f>
        <v>0</v>
      </c>
      <c r="BJ1213" s="161">
        <f>(((SUMIF($E$14:$E$217,$O1213,BJ$14:BJ$217)*(1+Costs_Lower)))*'Discount Factors'!BJ$11)-BJ$1201</f>
        <v>0</v>
      </c>
      <c r="BK1213" s="161">
        <f>(((SUMIF($E$14:$E$217,$O1213,BK$14:BK$217)*(1+Costs_Lower)))*'Discount Factors'!BK$11)-BK$1201</f>
        <v>0</v>
      </c>
      <c r="BL1213" s="161">
        <f>(((SUMIF($E$14:$E$217,$O1213,BL$14:BL$217)*(1+Costs_Lower)))*'Discount Factors'!BL$11)-BL$1201</f>
        <v>0</v>
      </c>
      <c r="BM1213" s="161">
        <f>(((SUMIF($E$14:$E$217,$O1213,BM$14:BM$217)*(1+Costs_Lower)))*'Discount Factors'!BM$11)-BM$1201</f>
        <v>0</v>
      </c>
      <c r="BN1213" s="161">
        <f>(((SUMIF($E$14:$E$217,$O1213,BN$14:BN$217)*(1+Costs_Lower)))*'Discount Factors'!BN$11)-BN$1201</f>
        <v>0</v>
      </c>
      <c r="BO1213" s="161">
        <f>(((SUMIF($E$14:$E$217,$O1213,BO$14:BO$217)*(1+Costs_Lower)))*'Discount Factors'!BO$11)-BO$1201</f>
        <v>0</v>
      </c>
      <c r="BP1213" s="161">
        <f>(((SUMIF($E$14:$E$217,$O1213,BP$14:BP$217)*(1+Costs_Lower)))*'Discount Factors'!BP$11)-BP$1201</f>
        <v>0</v>
      </c>
      <c r="BQ1213" s="161">
        <f>(((SUMIF($E$14:$E$217,$O1213,BQ$14:BQ$217)*(1+Costs_Lower)))*'Discount Factors'!BQ$11)-BQ$1201</f>
        <v>0</v>
      </c>
      <c r="BR1213" s="161">
        <f>(((SUMIF($E$14:$E$217,$O1213,BR$14:BR$217)*(1+Costs_Lower)))*'Discount Factors'!BR$11)-BR$1201</f>
        <v>0</v>
      </c>
      <c r="BS1213" s="161">
        <f>(((SUMIF($E$14:$E$217,$O1213,BS$14:BS$217)*(1+Costs_Lower)))*'Discount Factors'!BS$11)-BS$1201</f>
        <v>0</v>
      </c>
      <c r="BT1213" s="161">
        <f>(((SUMIF($E$14:$E$217,$O1213,BT$14:BT$217)*(1+Costs_Lower)))*'Discount Factors'!BT$11)-BT$1201</f>
        <v>0</v>
      </c>
      <c r="BU1213" s="161">
        <f>(((SUMIF($E$14:$E$217,$O1213,BU$14:BU$217)*(1+Costs_Lower)))*'Discount Factors'!BU$11)-BU$1201</f>
        <v>0</v>
      </c>
      <c r="BV1213" s="161">
        <f>(((SUMIF($E$14:$E$217,$O1213,BV$14:BV$217)*(1+Costs_Lower)))*'Discount Factors'!BV$11)-BV$1201</f>
        <v>0</v>
      </c>
      <c r="BW1213" s="161">
        <f>(((SUMIF($E$14:$E$217,$O1213,BW$14:BW$217)*(1+Costs_Lower)))*'Discount Factors'!BW$11)-BW$1201</f>
        <v>0</v>
      </c>
      <c r="BX1213" s="161">
        <f>(((SUMIF($E$14:$E$217,$O1213,BX$14:BX$217)*(1+Costs_Lower)))*'Discount Factors'!BX$11)-BX$1201</f>
        <v>0</v>
      </c>
      <c r="BY1213" s="161">
        <f>(((SUMIF($E$14:$E$217,$O1213,BY$14:BY$217)*(1+Costs_Lower)))*'Discount Factors'!BY$11)-BY$1201</f>
        <v>0</v>
      </c>
      <c r="BZ1213" s="161">
        <f>(((SUMIF($E$14:$E$217,$O1213,BZ$14:BZ$217)*(1+Costs_Lower)))*'Discount Factors'!BZ$11)-BZ$1201</f>
        <v>0</v>
      </c>
      <c r="CA1213" s="161">
        <f>(((SUMIF($E$14:$E$217,$O1213,CA$14:CA$217)*(1+Costs_Lower)))*'Discount Factors'!CA$11)-CA$1201</f>
        <v>0</v>
      </c>
      <c r="CB1213" s="161">
        <f>(((SUMIF($E$14:$E$217,$O1213,CB$14:CB$217)*(1+Costs_Lower)))*'Discount Factors'!CB$11)-CB$1201</f>
        <v>0</v>
      </c>
      <c r="CC1213" s="161">
        <f>(((SUMIF($E$14:$E$217,$O1213,CC$14:CC$217)*(1+Costs_Lower)))*'Discount Factors'!CC$11)-CC$1201</f>
        <v>0</v>
      </c>
      <c r="CD1213" s="161">
        <f>(((SUMIF($E$14:$E$217,$O1213,CD$14:CD$217)*(1+Costs_Lower)))*'Discount Factors'!CD$11)-CD$1201</f>
        <v>0</v>
      </c>
      <c r="CE1213" s="161">
        <f>(((SUMIF($E$14:$E$217,$O1213,CE$14:CE$217)*(1+Costs_Lower)))*'Discount Factors'!CE$11)-CE$1201</f>
        <v>0</v>
      </c>
      <c r="CF1213" s="161">
        <f>(((SUMIF($E$14:$E$217,$O1213,CF$14:CF$217)*(1+Costs_Lower)))*'Discount Factors'!CF$11)-CF$1201</f>
        <v>0</v>
      </c>
      <c r="CG1213" s="161">
        <f>(((SUMIF($E$14:$E$217,$O1213,CG$14:CG$217)*(1+Costs_Lower)))*'Discount Factors'!CG$11)-CG$1201</f>
        <v>0</v>
      </c>
      <c r="CH1213" s="161">
        <f>(((SUMIF($E$14:$E$217,$O1213,CH$14:CH$217)*(1+Costs_Lower)))*'Discount Factors'!CH$11)-CH$1201</f>
        <v>0</v>
      </c>
      <c r="CI1213" s="161">
        <f>(((SUMIF($E$14:$E$217,$O1213,CI$14:CI$217)*(1+Costs_Lower)))*'Discount Factors'!CI$11)-CI$1201</f>
        <v>0</v>
      </c>
      <c r="CJ1213" s="161">
        <f>(((SUMIF($E$14:$E$217,$O1213,CJ$14:CJ$217)*(1+Costs_Lower)))*'Discount Factors'!CJ$11)-CJ$1201</f>
        <v>0</v>
      </c>
      <c r="CK1213" s="161">
        <f>(((SUMIF($E$14:$E$217,$O1213,CK$14:CK$217)*(1+Costs_Lower)))*'Discount Factors'!CK$11)-CK$1201</f>
        <v>0</v>
      </c>
      <c r="CL1213" s="161">
        <f>(((SUMIF($E$14:$E$217,$O1213,CL$14:CL$217)*(1+Costs_Lower)))*'Discount Factors'!CL$11)-CL$1201</f>
        <v>0</v>
      </c>
      <c r="CM1213" s="161">
        <f>(((SUMIF($E$14:$E$217,$O1213,CM$14:CM$217)*(1+Costs_Lower)))*'Discount Factors'!CM$11)-CM$1201</f>
        <v>0</v>
      </c>
      <c r="CN1213" s="161">
        <f>(((SUMIF($E$14:$E$217,$O1213,CN$14:CN$217)*(1+Costs_Lower)))*'Discount Factors'!CN$11)-CN$1201</f>
        <v>0</v>
      </c>
      <c r="CO1213" s="161">
        <f>(((SUMIF($E$14:$E$217,$O1213,CO$14:CO$217)*(1+Costs_Lower)))*'Discount Factors'!CO$11)-CO$1201</f>
        <v>0</v>
      </c>
      <c r="CP1213" s="161">
        <f>(((SUMIF($E$14:$E$217,$O1213,CP$14:CP$217)*(1+Costs_Lower)))*'Discount Factors'!CP$11)-CP$1201</f>
        <v>0</v>
      </c>
      <c r="CQ1213" s="161">
        <f>(((SUMIF($E$14:$E$217,$O1213,CQ$14:CQ$217)*(1+Costs_Lower)))*'Discount Factors'!CQ$11)-CQ$1201</f>
        <v>0</v>
      </c>
    </row>
    <row r="1217" spans="15:95" x14ac:dyDescent="0.3">
      <c r="O1217" s="2" t="str">
        <f>Lists!$B$8</f>
        <v>Option 4</v>
      </c>
      <c r="P1217" s="161">
        <f>(((SUMIF($E$14:$E$217,$O1217,P$14:P$217)*(1+Costs_Lower)))*'Discount Factors'!P$11)-P$1201</f>
        <v>0</v>
      </c>
      <c r="Q1217" s="161">
        <f>(((SUMIF($E$14:$E$217,$O1217,Q$14:Q$217)*(1+Costs_Lower)))*'Discount Factors'!Q$11)-Q$1201</f>
        <v>0</v>
      </c>
      <c r="R1217" s="161">
        <f>(((SUMIF($E$14:$E$217,$O1217,R$14:R$217)*(1+Costs_Lower)))*'Discount Factors'!R$11)-R$1201</f>
        <v>0</v>
      </c>
      <c r="S1217" s="161">
        <f>(((SUMIF($E$14:$E$217,$O1217,S$14:S$217)*(1+Costs_Lower)))*'Discount Factors'!S$11)-S$1201</f>
        <v>0</v>
      </c>
      <c r="T1217" s="161">
        <f>(((SUMIF($E$14:$E$217,$O1217,T$14:T$217)*(1+Costs_Lower)))*'Discount Factors'!T$11)-T$1201</f>
        <v>0</v>
      </c>
      <c r="U1217" s="161">
        <f>(((SUMIF($E$14:$E$217,$O1217,U$14:U$217)*(1+Costs_Lower)))*'Discount Factors'!U$11)-U$1201</f>
        <v>0</v>
      </c>
      <c r="V1217" s="161">
        <f>(((SUMIF($E$14:$E$217,$O1217,V$14:V$217)*(1+Costs_Lower)))*'Discount Factors'!V$11)-V$1201</f>
        <v>0</v>
      </c>
      <c r="W1217" s="161">
        <f>(((SUMIF($E$14:$E$217,$O1217,W$14:W$217)*(1+Costs_Lower)))*'Discount Factors'!W$11)-W$1201</f>
        <v>0</v>
      </c>
      <c r="X1217" s="161">
        <f>(((SUMIF($E$14:$E$217,$O1217,X$14:X$217)*(1+Costs_Lower)))*'Discount Factors'!X$11)-X$1201</f>
        <v>0</v>
      </c>
      <c r="Y1217" s="161">
        <f>(((SUMIF($E$14:$E$217,$O1217,Y$14:Y$217)*(1+Costs_Lower)))*'Discount Factors'!Y$11)-Y$1201</f>
        <v>0</v>
      </c>
      <c r="Z1217" s="161">
        <f>(((SUMIF($E$14:$E$217,$O1217,Z$14:Z$217)*(1+Costs_Lower)))*'Discount Factors'!Z$11)-Z$1201</f>
        <v>0</v>
      </c>
      <c r="AA1217" s="161">
        <f>(((SUMIF($E$14:$E$217,$O1217,AA$14:AA$217)*(1+Costs_Lower)))*'Discount Factors'!AA$11)-AA$1201</f>
        <v>0</v>
      </c>
      <c r="AB1217" s="161">
        <f>(((SUMIF($E$14:$E$217,$O1217,AB$14:AB$217)*(1+Costs_Lower)))*'Discount Factors'!AB$11)-AB$1201</f>
        <v>0</v>
      </c>
      <c r="AC1217" s="161">
        <f>(((SUMIF($E$14:$E$217,$O1217,AC$14:AC$217)*(1+Costs_Lower)))*'Discount Factors'!AC$11)-AC$1201</f>
        <v>0</v>
      </c>
      <c r="AD1217" s="161">
        <f>(((SUMIF($E$14:$E$217,$O1217,AD$14:AD$217)*(1+Costs_Lower)))*'Discount Factors'!AD$11)-AD$1201</f>
        <v>0</v>
      </c>
      <c r="AE1217" s="161">
        <f>(((SUMIF($E$14:$E$217,$O1217,AE$14:AE$217)*(1+Costs_Lower)))*'Discount Factors'!AE$11)-AE$1201</f>
        <v>0</v>
      </c>
      <c r="AF1217" s="161">
        <f>(((SUMIF($E$14:$E$217,$O1217,AF$14:AF$217)*(1+Costs_Lower)))*'Discount Factors'!AF$11)-AF$1201</f>
        <v>0</v>
      </c>
      <c r="AG1217" s="161">
        <f>(((SUMIF($E$14:$E$217,$O1217,AG$14:AG$217)*(1+Costs_Lower)))*'Discount Factors'!AG$11)-AG$1201</f>
        <v>0</v>
      </c>
      <c r="AH1217" s="161">
        <f>(((SUMIF($E$14:$E$217,$O1217,AH$14:AH$217)*(1+Costs_Lower)))*'Discount Factors'!AH$11)-AH$1201</f>
        <v>0</v>
      </c>
      <c r="AI1217" s="161">
        <f>(((SUMIF($E$14:$E$217,$O1217,AI$14:AI$217)*(1+Costs_Lower)))*'Discount Factors'!AI$11)-AI$1201</f>
        <v>0</v>
      </c>
      <c r="AJ1217" s="161">
        <f>(((SUMIF($E$14:$E$217,$O1217,AJ$14:AJ$217)*(1+Costs_Lower)))*'Discount Factors'!AJ$11)-AJ$1201</f>
        <v>0</v>
      </c>
      <c r="AK1217" s="161">
        <f>(((SUMIF($E$14:$E$217,$O1217,AK$14:AK$217)*(1+Costs_Lower)))*'Discount Factors'!AK$11)-AK$1201</f>
        <v>0</v>
      </c>
      <c r="AL1217" s="161">
        <f>(((SUMIF($E$14:$E$217,$O1217,AL$14:AL$217)*(1+Costs_Lower)))*'Discount Factors'!AL$11)-AL$1201</f>
        <v>0</v>
      </c>
      <c r="AM1217" s="161">
        <f>(((SUMIF($E$14:$E$217,$O1217,AM$14:AM$217)*(1+Costs_Lower)))*'Discount Factors'!AM$11)-AM$1201</f>
        <v>0</v>
      </c>
      <c r="AN1217" s="161">
        <f>(((SUMIF($E$14:$E$217,$O1217,AN$14:AN$217)*(1+Costs_Lower)))*'Discount Factors'!AN$11)-AN$1201</f>
        <v>0</v>
      </c>
      <c r="AO1217" s="161">
        <f>(((SUMIF($E$14:$E$217,$O1217,AO$14:AO$217)*(1+Costs_Lower)))*'Discount Factors'!AO$11)-AO$1201</f>
        <v>0</v>
      </c>
      <c r="AP1217" s="161">
        <f>(((SUMIF($E$14:$E$217,$O1217,AP$14:AP$217)*(1+Costs_Lower)))*'Discount Factors'!AP$11)-AP$1201</f>
        <v>0</v>
      </c>
      <c r="AQ1217" s="161">
        <f>(((SUMIF($E$14:$E$217,$O1217,AQ$14:AQ$217)*(1+Costs_Lower)))*'Discount Factors'!AQ$11)-AQ$1201</f>
        <v>0</v>
      </c>
      <c r="AR1217" s="161">
        <f>(((SUMIF($E$14:$E$217,$O1217,AR$14:AR$217)*(1+Costs_Lower)))*'Discount Factors'!AR$11)-AR$1201</f>
        <v>0</v>
      </c>
      <c r="AS1217" s="161">
        <f>(((SUMIF($E$14:$E$217,$O1217,AS$14:AS$217)*(1+Costs_Lower)))*'Discount Factors'!AS$11)-AS$1201</f>
        <v>0</v>
      </c>
      <c r="AT1217" s="161">
        <f>(((SUMIF($E$14:$E$217,$O1217,AT$14:AT$217)*(1+Costs_Lower)))*'Discount Factors'!AT$11)-AT$1201</f>
        <v>0</v>
      </c>
      <c r="AU1217" s="161">
        <f>(((SUMIF($E$14:$E$217,$O1217,AU$14:AU$217)*(1+Costs_Lower)))*'Discount Factors'!AU$11)-AU$1201</f>
        <v>0</v>
      </c>
      <c r="AV1217" s="161">
        <f>(((SUMIF($E$14:$E$217,$O1217,AV$14:AV$217)*(1+Costs_Lower)))*'Discount Factors'!AV$11)-AV$1201</f>
        <v>0</v>
      </c>
      <c r="AW1217" s="161">
        <f>(((SUMIF($E$14:$E$217,$O1217,AW$14:AW$217)*(1+Costs_Lower)))*'Discount Factors'!AW$11)-AW$1201</f>
        <v>0</v>
      </c>
      <c r="AX1217" s="161">
        <f>(((SUMIF($E$14:$E$217,$O1217,AX$14:AX$217)*(1+Costs_Lower)))*'Discount Factors'!AX$11)-AX$1201</f>
        <v>0</v>
      </c>
      <c r="AY1217" s="161">
        <f>(((SUMIF($E$14:$E$217,$O1217,AY$14:AY$217)*(1+Costs_Lower)))*'Discount Factors'!AY$11)-AY$1201</f>
        <v>0</v>
      </c>
      <c r="AZ1217" s="161">
        <f>(((SUMIF($E$14:$E$217,$O1217,AZ$14:AZ$217)*(1+Costs_Lower)))*'Discount Factors'!AZ$11)-AZ$1201</f>
        <v>0</v>
      </c>
      <c r="BA1217" s="161">
        <f>(((SUMIF($E$14:$E$217,$O1217,BA$14:BA$217)*(1+Costs_Lower)))*'Discount Factors'!BA$11)-BA$1201</f>
        <v>0</v>
      </c>
      <c r="BB1217" s="161">
        <f>(((SUMIF($E$14:$E$217,$O1217,BB$14:BB$217)*(1+Costs_Lower)))*'Discount Factors'!BB$11)-BB$1201</f>
        <v>0</v>
      </c>
      <c r="BC1217" s="161">
        <f>(((SUMIF($E$14:$E$217,$O1217,BC$14:BC$217)*(1+Costs_Lower)))*'Discount Factors'!BC$11)-BC$1201</f>
        <v>0</v>
      </c>
      <c r="BD1217" s="161">
        <f>(((SUMIF($E$14:$E$217,$O1217,BD$14:BD$217)*(1+Costs_Lower)))*'Discount Factors'!BD$11)-BD$1201</f>
        <v>0</v>
      </c>
      <c r="BE1217" s="161">
        <f>(((SUMIF($E$14:$E$217,$O1217,BE$14:BE$217)*(1+Costs_Lower)))*'Discount Factors'!BE$11)-BE$1201</f>
        <v>0</v>
      </c>
      <c r="BF1217" s="161">
        <f>(((SUMIF($E$14:$E$217,$O1217,BF$14:BF$217)*(1+Costs_Lower)))*'Discount Factors'!BF$11)-BF$1201</f>
        <v>0</v>
      </c>
      <c r="BG1217" s="161">
        <f>(((SUMIF($E$14:$E$217,$O1217,BG$14:BG$217)*(1+Costs_Lower)))*'Discount Factors'!BG$11)-BG$1201</f>
        <v>0</v>
      </c>
      <c r="BH1217" s="161">
        <f>(((SUMIF($E$14:$E$217,$O1217,BH$14:BH$217)*(1+Costs_Lower)))*'Discount Factors'!BH$11)-BH$1201</f>
        <v>0</v>
      </c>
      <c r="BI1217" s="161">
        <f>(((SUMIF($E$14:$E$217,$O1217,BI$14:BI$217)*(1+Costs_Lower)))*'Discount Factors'!BI$11)-BI$1201</f>
        <v>0</v>
      </c>
      <c r="BJ1217" s="161">
        <f>(((SUMIF($E$14:$E$217,$O1217,BJ$14:BJ$217)*(1+Costs_Lower)))*'Discount Factors'!BJ$11)-BJ$1201</f>
        <v>0</v>
      </c>
      <c r="BK1217" s="161">
        <f>(((SUMIF($E$14:$E$217,$O1217,BK$14:BK$217)*(1+Costs_Lower)))*'Discount Factors'!BK$11)-BK$1201</f>
        <v>0</v>
      </c>
      <c r="BL1217" s="161">
        <f>(((SUMIF($E$14:$E$217,$O1217,BL$14:BL$217)*(1+Costs_Lower)))*'Discount Factors'!BL$11)-BL$1201</f>
        <v>0</v>
      </c>
      <c r="BM1217" s="161">
        <f>(((SUMIF($E$14:$E$217,$O1217,BM$14:BM$217)*(1+Costs_Lower)))*'Discount Factors'!BM$11)-BM$1201</f>
        <v>0</v>
      </c>
      <c r="BN1217" s="161">
        <f>(((SUMIF($E$14:$E$217,$O1217,BN$14:BN$217)*(1+Costs_Lower)))*'Discount Factors'!BN$11)-BN$1201</f>
        <v>0</v>
      </c>
      <c r="BO1217" s="161">
        <f>(((SUMIF($E$14:$E$217,$O1217,BO$14:BO$217)*(1+Costs_Lower)))*'Discount Factors'!BO$11)-BO$1201</f>
        <v>0</v>
      </c>
      <c r="BP1217" s="161">
        <f>(((SUMIF($E$14:$E$217,$O1217,BP$14:BP$217)*(1+Costs_Lower)))*'Discount Factors'!BP$11)-BP$1201</f>
        <v>0</v>
      </c>
      <c r="BQ1217" s="161">
        <f>(((SUMIF($E$14:$E$217,$O1217,BQ$14:BQ$217)*(1+Costs_Lower)))*'Discount Factors'!BQ$11)-BQ$1201</f>
        <v>0</v>
      </c>
      <c r="BR1217" s="161">
        <f>(((SUMIF($E$14:$E$217,$O1217,BR$14:BR$217)*(1+Costs_Lower)))*'Discount Factors'!BR$11)-BR$1201</f>
        <v>0</v>
      </c>
      <c r="BS1217" s="161">
        <f>(((SUMIF($E$14:$E$217,$O1217,BS$14:BS$217)*(1+Costs_Lower)))*'Discount Factors'!BS$11)-BS$1201</f>
        <v>0</v>
      </c>
      <c r="BT1217" s="161">
        <f>(((SUMIF($E$14:$E$217,$O1217,BT$14:BT$217)*(1+Costs_Lower)))*'Discount Factors'!BT$11)-BT$1201</f>
        <v>0</v>
      </c>
      <c r="BU1217" s="161">
        <f>(((SUMIF($E$14:$E$217,$O1217,BU$14:BU$217)*(1+Costs_Lower)))*'Discount Factors'!BU$11)-BU$1201</f>
        <v>0</v>
      </c>
      <c r="BV1217" s="161">
        <f>(((SUMIF($E$14:$E$217,$O1217,BV$14:BV$217)*(1+Costs_Lower)))*'Discount Factors'!BV$11)-BV$1201</f>
        <v>0</v>
      </c>
      <c r="BW1217" s="161">
        <f>(((SUMIF($E$14:$E$217,$O1217,BW$14:BW$217)*(1+Costs_Lower)))*'Discount Factors'!BW$11)-BW$1201</f>
        <v>0</v>
      </c>
      <c r="BX1217" s="161">
        <f>(((SUMIF($E$14:$E$217,$O1217,BX$14:BX$217)*(1+Costs_Lower)))*'Discount Factors'!BX$11)-BX$1201</f>
        <v>0</v>
      </c>
      <c r="BY1217" s="161">
        <f>(((SUMIF($E$14:$E$217,$O1217,BY$14:BY$217)*(1+Costs_Lower)))*'Discount Factors'!BY$11)-BY$1201</f>
        <v>0</v>
      </c>
      <c r="BZ1217" s="161">
        <f>(((SUMIF($E$14:$E$217,$O1217,BZ$14:BZ$217)*(1+Costs_Lower)))*'Discount Factors'!BZ$11)-BZ$1201</f>
        <v>0</v>
      </c>
      <c r="CA1217" s="161">
        <f>(((SUMIF($E$14:$E$217,$O1217,CA$14:CA$217)*(1+Costs_Lower)))*'Discount Factors'!CA$11)-CA$1201</f>
        <v>0</v>
      </c>
      <c r="CB1217" s="161">
        <f>(((SUMIF($E$14:$E$217,$O1217,CB$14:CB$217)*(1+Costs_Lower)))*'Discount Factors'!CB$11)-CB$1201</f>
        <v>0</v>
      </c>
      <c r="CC1217" s="161">
        <f>(((SUMIF($E$14:$E$217,$O1217,CC$14:CC$217)*(1+Costs_Lower)))*'Discount Factors'!CC$11)-CC$1201</f>
        <v>0</v>
      </c>
      <c r="CD1217" s="161">
        <f>(((SUMIF($E$14:$E$217,$O1217,CD$14:CD$217)*(1+Costs_Lower)))*'Discount Factors'!CD$11)-CD$1201</f>
        <v>0</v>
      </c>
      <c r="CE1217" s="161">
        <f>(((SUMIF($E$14:$E$217,$O1217,CE$14:CE$217)*(1+Costs_Lower)))*'Discount Factors'!CE$11)-CE$1201</f>
        <v>0</v>
      </c>
      <c r="CF1217" s="161">
        <f>(((SUMIF($E$14:$E$217,$O1217,CF$14:CF$217)*(1+Costs_Lower)))*'Discount Factors'!CF$11)-CF$1201</f>
        <v>0</v>
      </c>
      <c r="CG1217" s="161">
        <f>(((SUMIF($E$14:$E$217,$O1217,CG$14:CG$217)*(1+Costs_Lower)))*'Discount Factors'!CG$11)-CG$1201</f>
        <v>0</v>
      </c>
      <c r="CH1217" s="161">
        <f>(((SUMIF($E$14:$E$217,$O1217,CH$14:CH$217)*(1+Costs_Lower)))*'Discount Factors'!CH$11)-CH$1201</f>
        <v>0</v>
      </c>
      <c r="CI1217" s="161">
        <f>(((SUMIF($E$14:$E$217,$O1217,CI$14:CI$217)*(1+Costs_Lower)))*'Discount Factors'!CI$11)-CI$1201</f>
        <v>0</v>
      </c>
      <c r="CJ1217" s="161">
        <f>(((SUMIF($E$14:$E$217,$O1217,CJ$14:CJ$217)*(1+Costs_Lower)))*'Discount Factors'!CJ$11)-CJ$1201</f>
        <v>0</v>
      </c>
      <c r="CK1217" s="161">
        <f>(((SUMIF($E$14:$E$217,$O1217,CK$14:CK$217)*(1+Costs_Lower)))*'Discount Factors'!CK$11)-CK$1201</f>
        <v>0</v>
      </c>
      <c r="CL1217" s="161">
        <f>(((SUMIF($E$14:$E$217,$O1217,CL$14:CL$217)*(1+Costs_Lower)))*'Discount Factors'!CL$11)-CL$1201</f>
        <v>0</v>
      </c>
      <c r="CM1217" s="161">
        <f>(((SUMIF($E$14:$E$217,$O1217,CM$14:CM$217)*(1+Costs_Lower)))*'Discount Factors'!CM$11)-CM$1201</f>
        <v>0</v>
      </c>
      <c r="CN1217" s="161">
        <f>(((SUMIF($E$14:$E$217,$O1217,CN$14:CN$217)*(1+Costs_Lower)))*'Discount Factors'!CN$11)-CN$1201</f>
        <v>0</v>
      </c>
      <c r="CO1217" s="161">
        <f>(((SUMIF($E$14:$E$217,$O1217,CO$14:CO$217)*(1+Costs_Lower)))*'Discount Factors'!CO$11)-CO$1201</f>
        <v>0</v>
      </c>
      <c r="CP1217" s="161">
        <f>(((SUMIF($E$14:$E$217,$O1217,CP$14:CP$217)*(1+Costs_Lower)))*'Discount Factors'!CP$11)-CP$1201</f>
        <v>0</v>
      </c>
      <c r="CQ1217" s="161">
        <f>(((SUMIF($E$14:$E$217,$O1217,CQ$14:CQ$217)*(1+Costs_Lower)))*'Discount Factors'!CQ$11)-CQ$1201</f>
        <v>0</v>
      </c>
    </row>
    <row r="1221" spans="15:95" x14ac:dyDescent="0.3">
      <c r="O1221" s="2" t="str">
        <f>Lists!$B$9</f>
        <v>Option 5</v>
      </c>
      <c r="P1221" s="161">
        <f>(((SUMIF($E$14:$E$217,$O1221,P$14:P$217)*(1+Costs_Lower)))*'Discount Factors'!P$11)-P$1201</f>
        <v>0</v>
      </c>
      <c r="Q1221" s="161">
        <f>(((SUMIF($E$14:$E$217,$O1221,Q$14:Q$217)*(1+Costs_Lower)))*'Discount Factors'!Q$11)-Q$1201</f>
        <v>0</v>
      </c>
      <c r="R1221" s="161">
        <f>(((SUMIF($E$14:$E$217,$O1221,R$14:R$217)*(1+Costs_Lower)))*'Discount Factors'!R$11)-R$1201</f>
        <v>0</v>
      </c>
      <c r="S1221" s="161">
        <f>(((SUMIF($E$14:$E$217,$O1221,S$14:S$217)*(1+Costs_Lower)))*'Discount Factors'!S$11)-S$1201</f>
        <v>0</v>
      </c>
      <c r="T1221" s="161">
        <f>(((SUMIF($E$14:$E$217,$O1221,T$14:T$217)*(1+Costs_Lower)))*'Discount Factors'!T$11)-T$1201</f>
        <v>0</v>
      </c>
      <c r="U1221" s="161">
        <f>(((SUMIF($E$14:$E$217,$O1221,U$14:U$217)*(1+Costs_Lower)))*'Discount Factors'!U$11)-U$1201</f>
        <v>0</v>
      </c>
      <c r="V1221" s="161">
        <f>(((SUMIF($E$14:$E$217,$O1221,V$14:V$217)*(1+Costs_Lower)))*'Discount Factors'!V$11)-V$1201</f>
        <v>0</v>
      </c>
      <c r="W1221" s="161">
        <f>(((SUMIF($E$14:$E$217,$O1221,W$14:W$217)*(1+Costs_Lower)))*'Discount Factors'!W$11)-W$1201</f>
        <v>0</v>
      </c>
      <c r="X1221" s="161">
        <f>(((SUMIF($E$14:$E$217,$O1221,X$14:X$217)*(1+Costs_Lower)))*'Discount Factors'!X$11)-X$1201</f>
        <v>0</v>
      </c>
      <c r="Y1221" s="161">
        <f>(((SUMIF($E$14:$E$217,$O1221,Y$14:Y$217)*(1+Costs_Lower)))*'Discount Factors'!Y$11)-Y$1201</f>
        <v>0</v>
      </c>
      <c r="Z1221" s="161">
        <f>(((SUMIF($E$14:$E$217,$O1221,Z$14:Z$217)*(1+Costs_Lower)))*'Discount Factors'!Z$11)-Z$1201</f>
        <v>0</v>
      </c>
      <c r="AA1221" s="161">
        <f>(((SUMIF($E$14:$E$217,$O1221,AA$14:AA$217)*(1+Costs_Lower)))*'Discount Factors'!AA$11)-AA$1201</f>
        <v>0</v>
      </c>
      <c r="AB1221" s="161">
        <f>(((SUMIF($E$14:$E$217,$O1221,AB$14:AB$217)*(1+Costs_Lower)))*'Discount Factors'!AB$11)-AB$1201</f>
        <v>0</v>
      </c>
      <c r="AC1221" s="161">
        <f>(((SUMIF($E$14:$E$217,$O1221,AC$14:AC$217)*(1+Costs_Lower)))*'Discount Factors'!AC$11)-AC$1201</f>
        <v>0</v>
      </c>
      <c r="AD1221" s="161">
        <f>(((SUMIF($E$14:$E$217,$O1221,AD$14:AD$217)*(1+Costs_Lower)))*'Discount Factors'!AD$11)-AD$1201</f>
        <v>0</v>
      </c>
      <c r="AE1221" s="161">
        <f>(((SUMIF($E$14:$E$217,$O1221,AE$14:AE$217)*(1+Costs_Lower)))*'Discount Factors'!AE$11)-AE$1201</f>
        <v>0</v>
      </c>
      <c r="AF1221" s="161">
        <f>(((SUMIF($E$14:$E$217,$O1221,AF$14:AF$217)*(1+Costs_Lower)))*'Discount Factors'!AF$11)-AF$1201</f>
        <v>0</v>
      </c>
      <c r="AG1221" s="161">
        <f>(((SUMIF($E$14:$E$217,$O1221,AG$14:AG$217)*(1+Costs_Lower)))*'Discount Factors'!AG$11)-AG$1201</f>
        <v>0</v>
      </c>
      <c r="AH1221" s="161">
        <f>(((SUMIF($E$14:$E$217,$O1221,AH$14:AH$217)*(1+Costs_Lower)))*'Discount Factors'!AH$11)-AH$1201</f>
        <v>0</v>
      </c>
      <c r="AI1221" s="161">
        <f>(((SUMIF($E$14:$E$217,$O1221,AI$14:AI$217)*(1+Costs_Lower)))*'Discount Factors'!AI$11)-AI$1201</f>
        <v>0</v>
      </c>
      <c r="AJ1221" s="161">
        <f>(((SUMIF($E$14:$E$217,$O1221,AJ$14:AJ$217)*(1+Costs_Lower)))*'Discount Factors'!AJ$11)-AJ$1201</f>
        <v>0</v>
      </c>
      <c r="AK1221" s="161">
        <f>(((SUMIF($E$14:$E$217,$O1221,AK$14:AK$217)*(1+Costs_Lower)))*'Discount Factors'!AK$11)-AK$1201</f>
        <v>0</v>
      </c>
      <c r="AL1221" s="161">
        <f>(((SUMIF($E$14:$E$217,$O1221,AL$14:AL$217)*(1+Costs_Lower)))*'Discount Factors'!AL$11)-AL$1201</f>
        <v>0</v>
      </c>
      <c r="AM1221" s="161">
        <f>(((SUMIF($E$14:$E$217,$O1221,AM$14:AM$217)*(1+Costs_Lower)))*'Discount Factors'!AM$11)-AM$1201</f>
        <v>0</v>
      </c>
      <c r="AN1221" s="161">
        <f>(((SUMIF($E$14:$E$217,$O1221,AN$14:AN$217)*(1+Costs_Lower)))*'Discount Factors'!AN$11)-AN$1201</f>
        <v>0</v>
      </c>
      <c r="AO1221" s="161">
        <f>(((SUMIF($E$14:$E$217,$O1221,AO$14:AO$217)*(1+Costs_Lower)))*'Discount Factors'!AO$11)-AO$1201</f>
        <v>0</v>
      </c>
      <c r="AP1221" s="161">
        <f>(((SUMIF($E$14:$E$217,$O1221,AP$14:AP$217)*(1+Costs_Lower)))*'Discount Factors'!AP$11)-AP$1201</f>
        <v>0</v>
      </c>
      <c r="AQ1221" s="161">
        <f>(((SUMIF($E$14:$E$217,$O1221,AQ$14:AQ$217)*(1+Costs_Lower)))*'Discount Factors'!AQ$11)-AQ$1201</f>
        <v>0</v>
      </c>
      <c r="AR1221" s="161">
        <f>(((SUMIF($E$14:$E$217,$O1221,AR$14:AR$217)*(1+Costs_Lower)))*'Discount Factors'!AR$11)-AR$1201</f>
        <v>0</v>
      </c>
      <c r="AS1221" s="161">
        <f>(((SUMIF($E$14:$E$217,$O1221,AS$14:AS$217)*(1+Costs_Lower)))*'Discount Factors'!AS$11)-AS$1201</f>
        <v>0</v>
      </c>
      <c r="AT1221" s="161">
        <f>(((SUMIF($E$14:$E$217,$O1221,AT$14:AT$217)*(1+Costs_Lower)))*'Discount Factors'!AT$11)-AT$1201</f>
        <v>0</v>
      </c>
      <c r="AU1221" s="161">
        <f>(((SUMIF($E$14:$E$217,$O1221,AU$14:AU$217)*(1+Costs_Lower)))*'Discount Factors'!AU$11)-AU$1201</f>
        <v>0</v>
      </c>
      <c r="AV1221" s="161">
        <f>(((SUMIF($E$14:$E$217,$O1221,AV$14:AV$217)*(1+Costs_Lower)))*'Discount Factors'!AV$11)-AV$1201</f>
        <v>0</v>
      </c>
      <c r="AW1221" s="161">
        <f>(((SUMIF($E$14:$E$217,$O1221,AW$14:AW$217)*(1+Costs_Lower)))*'Discount Factors'!AW$11)-AW$1201</f>
        <v>0</v>
      </c>
      <c r="AX1221" s="161">
        <f>(((SUMIF($E$14:$E$217,$O1221,AX$14:AX$217)*(1+Costs_Lower)))*'Discount Factors'!AX$11)-AX$1201</f>
        <v>0</v>
      </c>
      <c r="AY1221" s="161">
        <f>(((SUMIF($E$14:$E$217,$O1221,AY$14:AY$217)*(1+Costs_Lower)))*'Discount Factors'!AY$11)-AY$1201</f>
        <v>0</v>
      </c>
      <c r="AZ1221" s="161">
        <f>(((SUMIF($E$14:$E$217,$O1221,AZ$14:AZ$217)*(1+Costs_Lower)))*'Discount Factors'!AZ$11)-AZ$1201</f>
        <v>0</v>
      </c>
      <c r="BA1221" s="161">
        <f>(((SUMIF($E$14:$E$217,$O1221,BA$14:BA$217)*(1+Costs_Lower)))*'Discount Factors'!BA$11)-BA$1201</f>
        <v>0</v>
      </c>
      <c r="BB1221" s="161">
        <f>(((SUMIF($E$14:$E$217,$O1221,BB$14:BB$217)*(1+Costs_Lower)))*'Discount Factors'!BB$11)-BB$1201</f>
        <v>0</v>
      </c>
      <c r="BC1221" s="161">
        <f>(((SUMIF($E$14:$E$217,$O1221,BC$14:BC$217)*(1+Costs_Lower)))*'Discount Factors'!BC$11)-BC$1201</f>
        <v>0</v>
      </c>
      <c r="BD1221" s="161">
        <f>(((SUMIF($E$14:$E$217,$O1221,BD$14:BD$217)*(1+Costs_Lower)))*'Discount Factors'!BD$11)-BD$1201</f>
        <v>0</v>
      </c>
      <c r="BE1221" s="161">
        <f>(((SUMIF($E$14:$E$217,$O1221,BE$14:BE$217)*(1+Costs_Lower)))*'Discount Factors'!BE$11)-BE$1201</f>
        <v>0</v>
      </c>
      <c r="BF1221" s="161">
        <f>(((SUMIF($E$14:$E$217,$O1221,BF$14:BF$217)*(1+Costs_Lower)))*'Discount Factors'!BF$11)-BF$1201</f>
        <v>0</v>
      </c>
      <c r="BG1221" s="161">
        <f>(((SUMIF($E$14:$E$217,$O1221,BG$14:BG$217)*(1+Costs_Lower)))*'Discount Factors'!BG$11)-BG$1201</f>
        <v>0</v>
      </c>
      <c r="BH1221" s="161">
        <f>(((SUMIF($E$14:$E$217,$O1221,BH$14:BH$217)*(1+Costs_Lower)))*'Discount Factors'!BH$11)-BH$1201</f>
        <v>0</v>
      </c>
      <c r="BI1221" s="161">
        <f>(((SUMIF($E$14:$E$217,$O1221,BI$14:BI$217)*(1+Costs_Lower)))*'Discount Factors'!BI$11)-BI$1201</f>
        <v>0</v>
      </c>
      <c r="BJ1221" s="161">
        <f>(((SUMIF($E$14:$E$217,$O1221,BJ$14:BJ$217)*(1+Costs_Lower)))*'Discount Factors'!BJ$11)-BJ$1201</f>
        <v>0</v>
      </c>
      <c r="BK1221" s="161">
        <f>(((SUMIF($E$14:$E$217,$O1221,BK$14:BK$217)*(1+Costs_Lower)))*'Discount Factors'!BK$11)-BK$1201</f>
        <v>0</v>
      </c>
      <c r="BL1221" s="161">
        <f>(((SUMIF($E$14:$E$217,$O1221,BL$14:BL$217)*(1+Costs_Lower)))*'Discount Factors'!BL$11)-BL$1201</f>
        <v>0</v>
      </c>
      <c r="BM1221" s="161">
        <f>(((SUMIF($E$14:$E$217,$O1221,BM$14:BM$217)*(1+Costs_Lower)))*'Discount Factors'!BM$11)-BM$1201</f>
        <v>0</v>
      </c>
      <c r="BN1221" s="161">
        <f>(((SUMIF($E$14:$E$217,$O1221,BN$14:BN$217)*(1+Costs_Lower)))*'Discount Factors'!BN$11)-BN$1201</f>
        <v>0</v>
      </c>
      <c r="BO1221" s="161">
        <f>(((SUMIF($E$14:$E$217,$O1221,BO$14:BO$217)*(1+Costs_Lower)))*'Discount Factors'!BO$11)-BO$1201</f>
        <v>0</v>
      </c>
      <c r="BP1221" s="161">
        <f>(((SUMIF($E$14:$E$217,$O1221,BP$14:BP$217)*(1+Costs_Lower)))*'Discount Factors'!BP$11)-BP$1201</f>
        <v>0</v>
      </c>
      <c r="BQ1221" s="161">
        <f>(((SUMIF($E$14:$E$217,$O1221,BQ$14:BQ$217)*(1+Costs_Lower)))*'Discount Factors'!BQ$11)-BQ$1201</f>
        <v>0</v>
      </c>
      <c r="BR1221" s="161">
        <f>(((SUMIF($E$14:$E$217,$O1221,BR$14:BR$217)*(1+Costs_Lower)))*'Discount Factors'!BR$11)-BR$1201</f>
        <v>0</v>
      </c>
      <c r="BS1221" s="161">
        <f>(((SUMIF($E$14:$E$217,$O1221,BS$14:BS$217)*(1+Costs_Lower)))*'Discount Factors'!BS$11)-BS$1201</f>
        <v>0</v>
      </c>
      <c r="BT1221" s="161">
        <f>(((SUMIF($E$14:$E$217,$O1221,BT$14:BT$217)*(1+Costs_Lower)))*'Discount Factors'!BT$11)-BT$1201</f>
        <v>0</v>
      </c>
      <c r="BU1221" s="161">
        <f>(((SUMIF($E$14:$E$217,$O1221,BU$14:BU$217)*(1+Costs_Lower)))*'Discount Factors'!BU$11)-BU$1201</f>
        <v>0</v>
      </c>
      <c r="BV1221" s="161">
        <f>(((SUMIF($E$14:$E$217,$O1221,BV$14:BV$217)*(1+Costs_Lower)))*'Discount Factors'!BV$11)-BV$1201</f>
        <v>0</v>
      </c>
      <c r="BW1221" s="161">
        <f>(((SUMIF($E$14:$E$217,$O1221,BW$14:BW$217)*(1+Costs_Lower)))*'Discount Factors'!BW$11)-BW$1201</f>
        <v>0</v>
      </c>
      <c r="BX1221" s="161">
        <f>(((SUMIF($E$14:$E$217,$O1221,BX$14:BX$217)*(1+Costs_Lower)))*'Discount Factors'!BX$11)-BX$1201</f>
        <v>0</v>
      </c>
      <c r="BY1221" s="161">
        <f>(((SUMIF($E$14:$E$217,$O1221,BY$14:BY$217)*(1+Costs_Lower)))*'Discount Factors'!BY$11)-BY$1201</f>
        <v>0</v>
      </c>
      <c r="BZ1221" s="161">
        <f>(((SUMIF($E$14:$E$217,$O1221,BZ$14:BZ$217)*(1+Costs_Lower)))*'Discount Factors'!BZ$11)-BZ$1201</f>
        <v>0</v>
      </c>
      <c r="CA1221" s="161">
        <f>(((SUMIF($E$14:$E$217,$O1221,CA$14:CA$217)*(1+Costs_Lower)))*'Discount Factors'!CA$11)-CA$1201</f>
        <v>0</v>
      </c>
      <c r="CB1221" s="161">
        <f>(((SUMIF($E$14:$E$217,$O1221,CB$14:CB$217)*(1+Costs_Lower)))*'Discount Factors'!CB$11)-CB$1201</f>
        <v>0</v>
      </c>
      <c r="CC1221" s="161">
        <f>(((SUMIF($E$14:$E$217,$O1221,CC$14:CC$217)*(1+Costs_Lower)))*'Discount Factors'!CC$11)-CC$1201</f>
        <v>0</v>
      </c>
      <c r="CD1221" s="161">
        <f>(((SUMIF($E$14:$E$217,$O1221,CD$14:CD$217)*(1+Costs_Lower)))*'Discount Factors'!CD$11)-CD$1201</f>
        <v>0</v>
      </c>
      <c r="CE1221" s="161">
        <f>(((SUMIF($E$14:$E$217,$O1221,CE$14:CE$217)*(1+Costs_Lower)))*'Discount Factors'!CE$11)-CE$1201</f>
        <v>0</v>
      </c>
      <c r="CF1221" s="161">
        <f>(((SUMIF($E$14:$E$217,$O1221,CF$14:CF$217)*(1+Costs_Lower)))*'Discount Factors'!CF$11)-CF$1201</f>
        <v>0</v>
      </c>
      <c r="CG1221" s="161">
        <f>(((SUMIF($E$14:$E$217,$O1221,CG$14:CG$217)*(1+Costs_Lower)))*'Discount Factors'!CG$11)-CG$1201</f>
        <v>0</v>
      </c>
      <c r="CH1221" s="161">
        <f>(((SUMIF($E$14:$E$217,$O1221,CH$14:CH$217)*(1+Costs_Lower)))*'Discount Factors'!CH$11)-CH$1201</f>
        <v>0</v>
      </c>
      <c r="CI1221" s="161">
        <f>(((SUMIF($E$14:$E$217,$O1221,CI$14:CI$217)*(1+Costs_Lower)))*'Discount Factors'!CI$11)-CI$1201</f>
        <v>0</v>
      </c>
      <c r="CJ1221" s="161">
        <f>(((SUMIF($E$14:$E$217,$O1221,CJ$14:CJ$217)*(1+Costs_Lower)))*'Discount Factors'!CJ$11)-CJ$1201</f>
        <v>0</v>
      </c>
      <c r="CK1221" s="161">
        <f>(((SUMIF($E$14:$E$217,$O1221,CK$14:CK$217)*(1+Costs_Lower)))*'Discount Factors'!CK$11)-CK$1201</f>
        <v>0</v>
      </c>
      <c r="CL1221" s="161">
        <f>(((SUMIF($E$14:$E$217,$O1221,CL$14:CL$217)*(1+Costs_Lower)))*'Discount Factors'!CL$11)-CL$1201</f>
        <v>0</v>
      </c>
      <c r="CM1221" s="161">
        <f>(((SUMIF($E$14:$E$217,$O1221,CM$14:CM$217)*(1+Costs_Lower)))*'Discount Factors'!CM$11)-CM$1201</f>
        <v>0</v>
      </c>
      <c r="CN1221" s="161">
        <f>(((SUMIF($E$14:$E$217,$O1221,CN$14:CN$217)*(1+Costs_Lower)))*'Discount Factors'!CN$11)-CN$1201</f>
        <v>0</v>
      </c>
      <c r="CO1221" s="161">
        <f>(((SUMIF($E$14:$E$217,$O1221,CO$14:CO$217)*(1+Costs_Lower)))*'Discount Factors'!CO$11)-CO$1201</f>
        <v>0</v>
      </c>
      <c r="CP1221" s="161">
        <f>(((SUMIF($E$14:$E$217,$O1221,CP$14:CP$217)*(1+Costs_Lower)))*'Discount Factors'!CP$11)-CP$1201</f>
        <v>0</v>
      </c>
      <c r="CQ1221" s="161">
        <f>(((SUMIF($E$14:$E$217,$O1221,CQ$14:CQ$217)*(1+Costs_Lower)))*'Discount Factors'!CQ$11)-CQ$1201</f>
        <v>0</v>
      </c>
    </row>
    <row r="1225" spans="15:95" x14ac:dyDescent="0.3">
      <c r="O1225" s="2" t="str">
        <f>Lists!$B$10</f>
        <v>Option 6</v>
      </c>
      <c r="P1225" s="161">
        <f>(((SUMIF($E$14:$E$217,$O1225,P$14:P$217)*(1+Costs_Lower)))*'Discount Factors'!P$11)-P$1201</f>
        <v>0</v>
      </c>
      <c r="Q1225" s="161">
        <f>(((SUMIF($E$14:$E$217,$O1225,Q$14:Q$217)*(1+Costs_Lower)))*'Discount Factors'!Q$11)-Q$1201</f>
        <v>0</v>
      </c>
      <c r="R1225" s="161">
        <f>(((SUMIF($E$14:$E$217,$O1225,R$14:R$217)*(1+Costs_Lower)))*'Discount Factors'!R$11)-R$1201</f>
        <v>0</v>
      </c>
      <c r="S1225" s="161">
        <f>(((SUMIF($E$14:$E$217,$O1225,S$14:S$217)*(1+Costs_Lower)))*'Discount Factors'!S$11)-S$1201</f>
        <v>0</v>
      </c>
      <c r="T1225" s="161">
        <f>(((SUMIF($E$14:$E$217,$O1225,T$14:T$217)*(1+Costs_Lower)))*'Discount Factors'!T$11)-T$1201</f>
        <v>0</v>
      </c>
      <c r="U1225" s="161">
        <f>(((SUMIF($E$14:$E$217,$O1225,U$14:U$217)*(1+Costs_Lower)))*'Discount Factors'!U$11)-U$1201</f>
        <v>0</v>
      </c>
      <c r="V1225" s="161">
        <f>(((SUMIF($E$14:$E$217,$O1225,V$14:V$217)*(1+Costs_Lower)))*'Discount Factors'!V$11)-V$1201</f>
        <v>0</v>
      </c>
      <c r="W1225" s="161">
        <f>(((SUMIF($E$14:$E$217,$O1225,W$14:W$217)*(1+Costs_Lower)))*'Discount Factors'!W$11)-W$1201</f>
        <v>0</v>
      </c>
      <c r="X1225" s="161">
        <f>(((SUMIF($E$14:$E$217,$O1225,X$14:X$217)*(1+Costs_Lower)))*'Discount Factors'!X$11)-X$1201</f>
        <v>0</v>
      </c>
      <c r="Y1225" s="161">
        <f>(((SUMIF($E$14:$E$217,$O1225,Y$14:Y$217)*(1+Costs_Lower)))*'Discount Factors'!Y$11)-Y$1201</f>
        <v>0</v>
      </c>
      <c r="Z1225" s="161">
        <f>(((SUMIF($E$14:$E$217,$O1225,Z$14:Z$217)*(1+Costs_Lower)))*'Discount Factors'!Z$11)-Z$1201</f>
        <v>0</v>
      </c>
      <c r="AA1225" s="161">
        <f>(((SUMIF($E$14:$E$217,$O1225,AA$14:AA$217)*(1+Costs_Lower)))*'Discount Factors'!AA$11)-AA$1201</f>
        <v>0</v>
      </c>
      <c r="AB1225" s="161">
        <f>(((SUMIF($E$14:$E$217,$O1225,AB$14:AB$217)*(1+Costs_Lower)))*'Discount Factors'!AB$11)-AB$1201</f>
        <v>0</v>
      </c>
      <c r="AC1225" s="161">
        <f>(((SUMIF($E$14:$E$217,$O1225,AC$14:AC$217)*(1+Costs_Lower)))*'Discount Factors'!AC$11)-AC$1201</f>
        <v>0</v>
      </c>
      <c r="AD1225" s="161">
        <f>(((SUMIF($E$14:$E$217,$O1225,AD$14:AD$217)*(1+Costs_Lower)))*'Discount Factors'!AD$11)-AD$1201</f>
        <v>0</v>
      </c>
      <c r="AE1225" s="161">
        <f>(((SUMIF($E$14:$E$217,$O1225,AE$14:AE$217)*(1+Costs_Lower)))*'Discount Factors'!AE$11)-AE$1201</f>
        <v>0</v>
      </c>
      <c r="AF1225" s="161">
        <f>(((SUMIF($E$14:$E$217,$O1225,AF$14:AF$217)*(1+Costs_Lower)))*'Discount Factors'!AF$11)-AF$1201</f>
        <v>0</v>
      </c>
      <c r="AG1225" s="161">
        <f>(((SUMIF($E$14:$E$217,$O1225,AG$14:AG$217)*(1+Costs_Lower)))*'Discount Factors'!AG$11)-AG$1201</f>
        <v>0</v>
      </c>
      <c r="AH1225" s="161">
        <f>(((SUMIF($E$14:$E$217,$O1225,AH$14:AH$217)*(1+Costs_Lower)))*'Discount Factors'!AH$11)-AH$1201</f>
        <v>0</v>
      </c>
      <c r="AI1225" s="161">
        <f>(((SUMIF($E$14:$E$217,$O1225,AI$14:AI$217)*(1+Costs_Lower)))*'Discount Factors'!AI$11)-AI$1201</f>
        <v>0</v>
      </c>
      <c r="AJ1225" s="161">
        <f>(((SUMIF($E$14:$E$217,$O1225,AJ$14:AJ$217)*(1+Costs_Lower)))*'Discount Factors'!AJ$11)-AJ$1201</f>
        <v>0</v>
      </c>
      <c r="AK1225" s="161">
        <f>(((SUMIF($E$14:$E$217,$O1225,AK$14:AK$217)*(1+Costs_Lower)))*'Discount Factors'!AK$11)-AK$1201</f>
        <v>0</v>
      </c>
      <c r="AL1225" s="161">
        <f>(((SUMIF($E$14:$E$217,$O1225,AL$14:AL$217)*(1+Costs_Lower)))*'Discount Factors'!AL$11)-AL$1201</f>
        <v>0</v>
      </c>
      <c r="AM1225" s="161">
        <f>(((SUMIF($E$14:$E$217,$O1225,AM$14:AM$217)*(1+Costs_Lower)))*'Discount Factors'!AM$11)-AM$1201</f>
        <v>0</v>
      </c>
      <c r="AN1225" s="161">
        <f>(((SUMIF($E$14:$E$217,$O1225,AN$14:AN$217)*(1+Costs_Lower)))*'Discount Factors'!AN$11)-AN$1201</f>
        <v>0</v>
      </c>
      <c r="AO1225" s="161">
        <f>(((SUMIF($E$14:$E$217,$O1225,AO$14:AO$217)*(1+Costs_Lower)))*'Discount Factors'!AO$11)-AO$1201</f>
        <v>0</v>
      </c>
      <c r="AP1225" s="161">
        <f>(((SUMIF($E$14:$E$217,$O1225,AP$14:AP$217)*(1+Costs_Lower)))*'Discount Factors'!AP$11)-AP$1201</f>
        <v>0</v>
      </c>
      <c r="AQ1225" s="161">
        <f>(((SUMIF($E$14:$E$217,$O1225,AQ$14:AQ$217)*(1+Costs_Lower)))*'Discount Factors'!AQ$11)-AQ$1201</f>
        <v>0</v>
      </c>
      <c r="AR1225" s="161">
        <f>(((SUMIF($E$14:$E$217,$O1225,AR$14:AR$217)*(1+Costs_Lower)))*'Discount Factors'!AR$11)-AR$1201</f>
        <v>0</v>
      </c>
      <c r="AS1225" s="161">
        <f>(((SUMIF($E$14:$E$217,$O1225,AS$14:AS$217)*(1+Costs_Lower)))*'Discount Factors'!AS$11)-AS$1201</f>
        <v>0</v>
      </c>
      <c r="AT1225" s="161">
        <f>(((SUMIF($E$14:$E$217,$O1225,AT$14:AT$217)*(1+Costs_Lower)))*'Discount Factors'!AT$11)-AT$1201</f>
        <v>0</v>
      </c>
      <c r="AU1225" s="161">
        <f>(((SUMIF($E$14:$E$217,$O1225,AU$14:AU$217)*(1+Costs_Lower)))*'Discount Factors'!AU$11)-AU$1201</f>
        <v>0</v>
      </c>
      <c r="AV1225" s="161">
        <f>(((SUMIF($E$14:$E$217,$O1225,AV$14:AV$217)*(1+Costs_Lower)))*'Discount Factors'!AV$11)-AV$1201</f>
        <v>0</v>
      </c>
      <c r="AW1225" s="161">
        <f>(((SUMIF($E$14:$E$217,$O1225,AW$14:AW$217)*(1+Costs_Lower)))*'Discount Factors'!AW$11)-AW$1201</f>
        <v>0</v>
      </c>
      <c r="AX1225" s="161">
        <f>(((SUMIF($E$14:$E$217,$O1225,AX$14:AX$217)*(1+Costs_Lower)))*'Discount Factors'!AX$11)-AX$1201</f>
        <v>0</v>
      </c>
      <c r="AY1225" s="161">
        <f>(((SUMIF($E$14:$E$217,$O1225,AY$14:AY$217)*(1+Costs_Lower)))*'Discount Factors'!AY$11)-AY$1201</f>
        <v>0</v>
      </c>
      <c r="AZ1225" s="161">
        <f>(((SUMIF($E$14:$E$217,$O1225,AZ$14:AZ$217)*(1+Costs_Lower)))*'Discount Factors'!AZ$11)-AZ$1201</f>
        <v>0</v>
      </c>
      <c r="BA1225" s="161">
        <f>(((SUMIF($E$14:$E$217,$O1225,BA$14:BA$217)*(1+Costs_Lower)))*'Discount Factors'!BA$11)-BA$1201</f>
        <v>0</v>
      </c>
      <c r="BB1225" s="161">
        <f>(((SUMIF($E$14:$E$217,$O1225,BB$14:BB$217)*(1+Costs_Lower)))*'Discount Factors'!BB$11)-BB$1201</f>
        <v>0</v>
      </c>
      <c r="BC1225" s="161">
        <f>(((SUMIF($E$14:$E$217,$O1225,BC$14:BC$217)*(1+Costs_Lower)))*'Discount Factors'!BC$11)-BC$1201</f>
        <v>0</v>
      </c>
      <c r="BD1225" s="161">
        <f>(((SUMIF($E$14:$E$217,$O1225,BD$14:BD$217)*(1+Costs_Lower)))*'Discount Factors'!BD$11)-BD$1201</f>
        <v>0</v>
      </c>
      <c r="BE1225" s="161">
        <f>(((SUMIF($E$14:$E$217,$O1225,BE$14:BE$217)*(1+Costs_Lower)))*'Discount Factors'!BE$11)-BE$1201</f>
        <v>0</v>
      </c>
      <c r="BF1225" s="161">
        <f>(((SUMIF($E$14:$E$217,$O1225,BF$14:BF$217)*(1+Costs_Lower)))*'Discount Factors'!BF$11)-BF$1201</f>
        <v>0</v>
      </c>
      <c r="BG1225" s="161">
        <f>(((SUMIF($E$14:$E$217,$O1225,BG$14:BG$217)*(1+Costs_Lower)))*'Discount Factors'!BG$11)-BG$1201</f>
        <v>0</v>
      </c>
      <c r="BH1225" s="161">
        <f>(((SUMIF($E$14:$E$217,$O1225,BH$14:BH$217)*(1+Costs_Lower)))*'Discount Factors'!BH$11)-BH$1201</f>
        <v>0</v>
      </c>
      <c r="BI1225" s="161">
        <f>(((SUMIF($E$14:$E$217,$O1225,BI$14:BI$217)*(1+Costs_Lower)))*'Discount Factors'!BI$11)-BI$1201</f>
        <v>0</v>
      </c>
      <c r="BJ1225" s="161">
        <f>(((SUMIF($E$14:$E$217,$O1225,BJ$14:BJ$217)*(1+Costs_Lower)))*'Discount Factors'!BJ$11)-BJ$1201</f>
        <v>0</v>
      </c>
      <c r="BK1225" s="161">
        <f>(((SUMIF($E$14:$E$217,$O1225,BK$14:BK$217)*(1+Costs_Lower)))*'Discount Factors'!BK$11)-BK$1201</f>
        <v>0</v>
      </c>
      <c r="BL1225" s="161">
        <f>(((SUMIF($E$14:$E$217,$O1225,BL$14:BL$217)*(1+Costs_Lower)))*'Discount Factors'!BL$11)-BL$1201</f>
        <v>0</v>
      </c>
      <c r="BM1225" s="161">
        <f>(((SUMIF($E$14:$E$217,$O1225,BM$14:BM$217)*(1+Costs_Lower)))*'Discount Factors'!BM$11)-BM$1201</f>
        <v>0</v>
      </c>
      <c r="BN1225" s="161">
        <f>(((SUMIF($E$14:$E$217,$O1225,BN$14:BN$217)*(1+Costs_Lower)))*'Discount Factors'!BN$11)-BN$1201</f>
        <v>0</v>
      </c>
      <c r="BO1225" s="161">
        <f>(((SUMIF($E$14:$E$217,$O1225,BO$14:BO$217)*(1+Costs_Lower)))*'Discount Factors'!BO$11)-BO$1201</f>
        <v>0</v>
      </c>
      <c r="BP1225" s="161">
        <f>(((SUMIF($E$14:$E$217,$O1225,BP$14:BP$217)*(1+Costs_Lower)))*'Discount Factors'!BP$11)-BP$1201</f>
        <v>0</v>
      </c>
      <c r="BQ1225" s="161">
        <f>(((SUMIF($E$14:$E$217,$O1225,BQ$14:BQ$217)*(1+Costs_Lower)))*'Discount Factors'!BQ$11)-BQ$1201</f>
        <v>0</v>
      </c>
      <c r="BR1225" s="161">
        <f>(((SUMIF($E$14:$E$217,$O1225,BR$14:BR$217)*(1+Costs_Lower)))*'Discount Factors'!BR$11)-BR$1201</f>
        <v>0</v>
      </c>
      <c r="BS1225" s="161">
        <f>(((SUMIF($E$14:$E$217,$O1225,BS$14:BS$217)*(1+Costs_Lower)))*'Discount Factors'!BS$11)-BS$1201</f>
        <v>0</v>
      </c>
      <c r="BT1225" s="161">
        <f>(((SUMIF($E$14:$E$217,$O1225,BT$14:BT$217)*(1+Costs_Lower)))*'Discount Factors'!BT$11)-BT$1201</f>
        <v>0</v>
      </c>
      <c r="BU1225" s="161">
        <f>(((SUMIF($E$14:$E$217,$O1225,BU$14:BU$217)*(1+Costs_Lower)))*'Discount Factors'!BU$11)-BU$1201</f>
        <v>0</v>
      </c>
      <c r="BV1225" s="161">
        <f>(((SUMIF($E$14:$E$217,$O1225,BV$14:BV$217)*(1+Costs_Lower)))*'Discount Factors'!BV$11)-BV$1201</f>
        <v>0</v>
      </c>
      <c r="BW1225" s="161">
        <f>(((SUMIF($E$14:$E$217,$O1225,BW$14:BW$217)*(1+Costs_Lower)))*'Discount Factors'!BW$11)-BW$1201</f>
        <v>0</v>
      </c>
      <c r="BX1225" s="161">
        <f>(((SUMIF($E$14:$E$217,$O1225,BX$14:BX$217)*(1+Costs_Lower)))*'Discount Factors'!BX$11)-BX$1201</f>
        <v>0</v>
      </c>
      <c r="BY1225" s="161">
        <f>(((SUMIF($E$14:$E$217,$O1225,BY$14:BY$217)*(1+Costs_Lower)))*'Discount Factors'!BY$11)-BY$1201</f>
        <v>0</v>
      </c>
      <c r="BZ1225" s="161">
        <f>(((SUMIF($E$14:$E$217,$O1225,BZ$14:BZ$217)*(1+Costs_Lower)))*'Discount Factors'!BZ$11)-BZ$1201</f>
        <v>0</v>
      </c>
      <c r="CA1225" s="161">
        <f>(((SUMIF($E$14:$E$217,$O1225,CA$14:CA$217)*(1+Costs_Lower)))*'Discount Factors'!CA$11)-CA$1201</f>
        <v>0</v>
      </c>
      <c r="CB1225" s="161">
        <f>(((SUMIF($E$14:$E$217,$O1225,CB$14:CB$217)*(1+Costs_Lower)))*'Discount Factors'!CB$11)-CB$1201</f>
        <v>0</v>
      </c>
      <c r="CC1225" s="161">
        <f>(((SUMIF($E$14:$E$217,$O1225,CC$14:CC$217)*(1+Costs_Lower)))*'Discount Factors'!CC$11)-CC$1201</f>
        <v>0</v>
      </c>
      <c r="CD1225" s="161">
        <f>(((SUMIF($E$14:$E$217,$O1225,CD$14:CD$217)*(1+Costs_Lower)))*'Discount Factors'!CD$11)-CD$1201</f>
        <v>0</v>
      </c>
      <c r="CE1225" s="161">
        <f>(((SUMIF($E$14:$E$217,$O1225,CE$14:CE$217)*(1+Costs_Lower)))*'Discount Factors'!CE$11)-CE$1201</f>
        <v>0</v>
      </c>
      <c r="CF1225" s="161">
        <f>(((SUMIF($E$14:$E$217,$O1225,CF$14:CF$217)*(1+Costs_Lower)))*'Discount Factors'!CF$11)-CF$1201</f>
        <v>0</v>
      </c>
      <c r="CG1225" s="161">
        <f>(((SUMIF($E$14:$E$217,$O1225,CG$14:CG$217)*(1+Costs_Lower)))*'Discount Factors'!CG$11)-CG$1201</f>
        <v>0</v>
      </c>
      <c r="CH1225" s="161">
        <f>(((SUMIF($E$14:$E$217,$O1225,CH$14:CH$217)*(1+Costs_Lower)))*'Discount Factors'!CH$11)-CH$1201</f>
        <v>0</v>
      </c>
      <c r="CI1225" s="161">
        <f>(((SUMIF($E$14:$E$217,$O1225,CI$14:CI$217)*(1+Costs_Lower)))*'Discount Factors'!CI$11)-CI$1201</f>
        <v>0</v>
      </c>
      <c r="CJ1225" s="161">
        <f>(((SUMIF($E$14:$E$217,$O1225,CJ$14:CJ$217)*(1+Costs_Lower)))*'Discount Factors'!CJ$11)-CJ$1201</f>
        <v>0</v>
      </c>
      <c r="CK1225" s="161">
        <f>(((SUMIF($E$14:$E$217,$O1225,CK$14:CK$217)*(1+Costs_Lower)))*'Discount Factors'!CK$11)-CK$1201</f>
        <v>0</v>
      </c>
      <c r="CL1225" s="161">
        <f>(((SUMIF($E$14:$E$217,$O1225,CL$14:CL$217)*(1+Costs_Lower)))*'Discount Factors'!CL$11)-CL$1201</f>
        <v>0</v>
      </c>
      <c r="CM1225" s="161">
        <f>(((SUMIF($E$14:$E$217,$O1225,CM$14:CM$217)*(1+Costs_Lower)))*'Discount Factors'!CM$11)-CM$1201</f>
        <v>0</v>
      </c>
      <c r="CN1225" s="161">
        <f>(((SUMIF($E$14:$E$217,$O1225,CN$14:CN$217)*(1+Costs_Lower)))*'Discount Factors'!CN$11)-CN$1201</f>
        <v>0</v>
      </c>
      <c r="CO1225" s="161">
        <f>(((SUMIF($E$14:$E$217,$O1225,CO$14:CO$217)*(1+Costs_Lower)))*'Discount Factors'!CO$11)-CO$1201</f>
        <v>0</v>
      </c>
      <c r="CP1225" s="161">
        <f>(((SUMIF($E$14:$E$217,$O1225,CP$14:CP$217)*(1+Costs_Lower)))*'Discount Factors'!CP$11)-CP$1201</f>
        <v>0</v>
      </c>
      <c r="CQ1225" s="161">
        <f>(((SUMIF($E$14:$E$217,$O1225,CQ$14:CQ$217)*(1+Costs_Lower)))*'Discount Factors'!CQ$11)-CQ$1201</f>
        <v>0</v>
      </c>
    </row>
    <row r="1229" spans="15:95" x14ac:dyDescent="0.3">
      <c r="O1229" s="2" t="str">
        <f>Lists!$B$11</f>
        <v>Option 7</v>
      </c>
      <c r="P1229" s="161">
        <f>(((SUMIF($E$14:$E$217,$O1229,P$14:P$217)*(1+Costs_Lower)))*'Discount Factors'!P$11)-P$1201</f>
        <v>0</v>
      </c>
      <c r="Q1229" s="161">
        <f>(((SUMIF($E$14:$E$217,$O1229,Q$14:Q$217)*(1+Costs_Lower)))*'Discount Factors'!Q$11)-Q$1201</f>
        <v>0</v>
      </c>
      <c r="R1229" s="161">
        <f>(((SUMIF($E$14:$E$217,$O1229,R$14:R$217)*(1+Costs_Lower)))*'Discount Factors'!R$11)-R$1201</f>
        <v>0</v>
      </c>
      <c r="S1229" s="161">
        <f>(((SUMIF($E$14:$E$217,$O1229,S$14:S$217)*(1+Costs_Lower)))*'Discount Factors'!S$11)-S$1201</f>
        <v>0</v>
      </c>
      <c r="T1229" s="161">
        <f>(((SUMIF($E$14:$E$217,$O1229,T$14:T$217)*(1+Costs_Lower)))*'Discount Factors'!T$11)-T$1201</f>
        <v>0</v>
      </c>
      <c r="U1229" s="161">
        <f>(((SUMIF($E$14:$E$217,$O1229,U$14:U$217)*(1+Costs_Lower)))*'Discount Factors'!U$11)-U$1201</f>
        <v>0</v>
      </c>
      <c r="V1229" s="161">
        <f>(((SUMIF($E$14:$E$217,$O1229,V$14:V$217)*(1+Costs_Lower)))*'Discount Factors'!V$11)-V$1201</f>
        <v>0</v>
      </c>
      <c r="W1229" s="161">
        <f>(((SUMIF($E$14:$E$217,$O1229,W$14:W$217)*(1+Costs_Lower)))*'Discount Factors'!W$11)-W$1201</f>
        <v>0</v>
      </c>
      <c r="X1229" s="161">
        <f>(((SUMIF($E$14:$E$217,$O1229,X$14:X$217)*(1+Costs_Lower)))*'Discount Factors'!X$11)-X$1201</f>
        <v>0</v>
      </c>
      <c r="Y1229" s="161">
        <f>(((SUMIF($E$14:$E$217,$O1229,Y$14:Y$217)*(1+Costs_Lower)))*'Discount Factors'!Y$11)-Y$1201</f>
        <v>0</v>
      </c>
      <c r="Z1229" s="161">
        <f>(((SUMIF($E$14:$E$217,$O1229,Z$14:Z$217)*(1+Costs_Lower)))*'Discount Factors'!Z$11)-Z$1201</f>
        <v>0</v>
      </c>
      <c r="AA1229" s="161">
        <f>(((SUMIF($E$14:$E$217,$O1229,AA$14:AA$217)*(1+Costs_Lower)))*'Discount Factors'!AA$11)-AA$1201</f>
        <v>0</v>
      </c>
      <c r="AB1229" s="161">
        <f>(((SUMIF($E$14:$E$217,$O1229,AB$14:AB$217)*(1+Costs_Lower)))*'Discount Factors'!AB$11)-AB$1201</f>
        <v>0</v>
      </c>
      <c r="AC1229" s="161">
        <f>(((SUMIF($E$14:$E$217,$O1229,AC$14:AC$217)*(1+Costs_Lower)))*'Discount Factors'!AC$11)-AC$1201</f>
        <v>0</v>
      </c>
      <c r="AD1229" s="161">
        <f>(((SUMIF($E$14:$E$217,$O1229,AD$14:AD$217)*(1+Costs_Lower)))*'Discount Factors'!AD$11)-AD$1201</f>
        <v>0</v>
      </c>
      <c r="AE1229" s="161">
        <f>(((SUMIF($E$14:$E$217,$O1229,AE$14:AE$217)*(1+Costs_Lower)))*'Discount Factors'!AE$11)-AE$1201</f>
        <v>0</v>
      </c>
      <c r="AF1229" s="161">
        <f>(((SUMIF($E$14:$E$217,$O1229,AF$14:AF$217)*(1+Costs_Lower)))*'Discount Factors'!AF$11)-AF$1201</f>
        <v>0</v>
      </c>
      <c r="AG1229" s="161">
        <f>(((SUMIF($E$14:$E$217,$O1229,AG$14:AG$217)*(1+Costs_Lower)))*'Discount Factors'!AG$11)-AG$1201</f>
        <v>0</v>
      </c>
      <c r="AH1229" s="161">
        <f>(((SUMIF($E$14:$E$217,$O1229,AH$14:AH$217)*(1+Costs_Lower)))*'Discount Factors'!AH$11)-AH$1201</f>
        <v>0</v>
      </c>
      <c r="AI1229" s="161">
        <f>(((SUMIF($E$14:$E$217,$O1229,AI$14:AI$217)*(1+Costs_Lower)))*'Discount Factors'!AI$11)-AI$1201</f>
        <v>0</v>
      </c>
      <c r="AJ1229" s="161">
        <f>(((SUMIF($E$14:$E$217,$O1229,AJ$14:AJ$217)*(1+Costs_Lower)))*'Discount Factors'!AJ$11)-AJ$1201</f>
        <v>0</v>
      </c>
      <c r="AK1229" s="161">
        <f>(((SUMIF($E$14:$E$217,$O1229,AK$14:AK$217)*(1+Costs_Lower)))*'Discount Factors'!AK$11)-AK$1201</f>
        <v>0</v>
      </c>
      <c r="AL1229" s="161">
        <f>(((SUMIF($E$14:$E$217,$O1229,AL$14:AL$217)*(1+Costs_Lower)))*'Discount Factors'!AL$11)-AL$1201</f>
        <v>0</v>
      </c>
      <c r="AM1229" s="161">
        <f>(((SUMIF($E$14:$E$217,$O1229,AM$14:AM$217)*(1+Costs_Lower)))*'Discount Factors'!AM$11)-AM$1201</f>
        <v>0</v>
      </c>
      <c r="AN1229" s="161">
        <f>(((SUMIF($E$14:$E$217,$O1229,AN$14:AN$217)*(1+Costs_Lower)))*'Discount Factors'!AN$11)-AN$1201</f>
        <v>0</v>
      </c>
      <c r="AO1229" s="161">
        <f>(((SUMIF($E$14:$E$217,$O1229,AO$14:AO$217)*(1+Costs_Lower)))*'Discount Factors'!AO$11)-AO$1201</f>
        <v>0</v>
      </c>
      <c r="AP1229" s="161">
        <f>(((SUMIF($E$14:$E$217,$O1229,AP$14:AP$217)*(1+Costs_Lower)))*'Discount Factors'!AP$11)-AP$1201</f>
        <v>0</v>
      </c>
      <c r="AQ1229" s="161">
        <f>(((SUMIF($E$14:$E$217,$O1229,AQ$14:AQ$217)*(1+Costs_Lower)))*'Discount Factors'!AQ$11)-AQ$1201</f>
        <v>0</v>
      </c>
      <c r="AR1229" s="161">
        <f>(((SUMIF($E$14:$E$217,$O1229,AR$14:AR$217)*(1+Costs_Lower)))*'Discount Factors'!AR$11)-AR$1201</f>
        <v>0</v>
      </c>
      <c r="AS1229" s="161">
        <f>(((SUMIF($E$14:$E$217,$O1229,AS$14:AS$217)*(1+Costs_Lower)))*'Discount Factors'!AS$11)-AS$1201</f>
        <v>0</v>
      </c>
      <c r="AT1229" s="161">
        <f>(((SUMIF($E$14:$E$217,$O1229,AT$14:AT$217)*(1+Costs_Lower)))*'Discount Factors'!AT$11)-AT$1201</f>
        <v>0</v>
      </c>
      <c r="AU1229" s="161">
        <f>(((SUMIF($E$14:$E$217,$O1229,AU$14:AU$217)*(1+Costs_Lower)))*'Discount Factors'!AU$11)-AU$1201</f>
        <v>0</v>
      </c>
      <c r="AV1229" s="161">
        <f>(((SUMIF($E$14:$E$217,$O1229,AV$14:AV$217)*(1+Costs_Lower)))*'Discount Factors'!AV$11)-AV$1201</f>
        <v>0</v>
      </c>
      <c r="AW1229" s="161">
        <f>(((SUMIF($E$14:$E$217,$O1229,AW$14:AW$217)*(1+Costs_Lower)))*'Discount Factors'!AW$11)-AW$1201</f>
        <v>0</v>
      </c>
      <c r="AX1229" s="161">
        <f>(((SUMIF($E$14:$E$217,$O1229,AX$14:AX$217)*(1+Costs_Lower)))*'Discount Factors'!AX$11)-AX$1201</f>
        <v>0</v>
      </c>
      <c r="AY1229" s="161">
        <f>(((SUMIF($E$14:$E$217,$O1229,AY$14:AY$217)*(1+Costs_Lower)))*'Discount Factors'!AY$11)-AY$1201</f>
        <v>0</v>
      </c>
      <c r="AZ1229" s="161">
        <f>(((SUMIF($E$14:$E$217,$O1229,AZ$14:AZ$217)*(1+Costs_Lower)))*'Discount Factors'!AZ$11)-AZ$1201</f>
        <v>0</v>
      </c>
      <c r="BA1229" s="161">
        <f>(((SUMIF($E$14:$E$217,$O1229,BA$14:BA$217)*(1+Costs_Lower)))*'Discount Factors'!BA$11)-BA$1201</f>
        <v>0</v>
      </c>
      <c r="BB1229" s="161">
        <f>(((SUMIF($E$14:$E$217,$O1229,BB$14:BB$217)*(1+Costs_Lower)))*'Discount Factors'!BB$11)-BB$1201</f>
        <v>0</v>
      </c>
      <c r="BC1229" s="161">
        <f>(((SUMIF($E$14:$E$217,$O1229,BC$14:BC$217)*(1+Costs_Lower)))*'Discount Factors'!BC$11)-BC$1201</f>
        <v>0</v>
      </c>
      <c r="BD1229" s="161">
        <f>(((SUMIF($E$14:$E$217,$O1229,BD$14:BD$217)*(1+Costs_Lower)))*'Discount Factors'!BD$11)-BD$1201</f>
        <v>0</v>
      </c>
      <c r="BE1229" s="161">
        <f>(((SUMIF($E$14:$E$217,$O1229,BE$14:BE$217)*(1+Costs_Lower)))*'Discount Factors'!BE$11)-BE$1201</f>
        <v>0</v>
      </c>
      <c r="BF1229" s="161">
        <f>(((SUMIF($E$14:$E$217,$O1229,BF$14:BF$217)*(1+Costs_Lower)))*'Discount Factors'!BF$11)-BF$1201</f>
        <v>0</v>
      </c>
      <c r="BG1229" s="161">
        <f>(((SUMIF($E$14:$E$217,$O1229,BG$14:BG$217)*(1+Costs_Lower)))*'Discount Factors'!BG$11)-BG$1201</f>
        <v>0</v>
      </c>
      <c r="BH1229" s="161">
        <f>(((SUMIF($E$14:$E$217,$O1229,BH$14:BH$217)*(1+Costs_Lower)))*'Discount Factors'!BH$11)-BH$1201</f>
        <v>0</v>
      </c>
      <c r="BI1229" s="161">
        <f>(((SUMIF($E$14:$E$217,$O1229,BI$14:BI$217)*(1+Costs_Lower)))*'Discount Factors'!BI$11)-BI$1201</f>
        <v>0</v>
      </c>
      <c r="BJ1229" s="161">
        <f>(((SUMIF($E$14:$E$217,$O1229,BJ$14:BJ$217)*(1+Costs_Lower)))*'Discount Factors'!BJ$11)-BJ$1201</f>
        <v>0</v>
      </c>
      <c r="BK1229" s="161">
        <f>(((SUMIF($E$14:$E$217,$O1229,BK$14:BK$217)*(1+Costs_Lower)))*'Discount Factors'!BK$11)-BK$1201</f>
        <v>0</v>
      </c>
      <c r="BL1229" s="161">
        <f>(((SUMIF($E$14:$E$217,$O1229,BL$14:BL$217)*(1+Costs_Lower)))*'Discount Factors'!BL$11)-BL$1201</f>
        <v>0</v>
      </c>
      <c r="BM1229" s="161">
        <f>(((SUMIF($E$14:$E$217,$O1229,BM$14:BM$217)*(1+Costs_Lower)))*'Discount Factors'!BM$11)-BM$1201</f>
        <v>0</v>
      </c>
      <c r="BN1229" s="161">
        <f>(((SUMIF($E$14:$E$217,$O1229,BN$14:BN$217)*(1+Costs_Lower)))*'Discount Factors'!BN$11)-BN$1201</f>
        <v>0</v>
      </c>
      <c r="BO1229" s="161">
        <f>(((SUMIF($E$14:$E$217,$O1229,BO$14:BO$217)*(1+Costs_Lower)))*'Discount Factors'!BO$11)-BO$1201</f>
        <v>0</v>
      </c>
      <c r="BP1229" s="161">
        <f>(((SUMIF($E$14:$E$217,$O1229,BP$14:BP$217)*(1+Costs_Lower)))*'Discount Factors'!BP$11)-BP$1201</f>
        <v>0</v>
      </c>
      <c r="BQ1229" s="161">
        <f>(((SUMIF($E$14:$E$217,$O1229,BQ$14:BQ$217)*(1+Costs_Lower)))*'Discount Factors'!BQ$11)-BQ$1201</f>
        <v>0</v>
      </c>
      <c r="BR1229" s="161">
        <f>(((SUMIF($E$14:$E$217,$O1229,BR$14:BR$217)*(1+Costs_Lower)))*'Discount Factors'!BR$11)-BR$1201</f>
        <v>0</v>
      </c>
      <c r="BS1229" s="161">
        <f>(((SUMIF($E$14:$E$217,$O1229,BS$14:BS$217)*(1+Costs_Lower)))*'Discount Factors'!BS$11)-BS$1201</f>
        <v>0</v>
      </c>
      <c r="BT1229" s="161">
        <f>(((SUMIF($E$14:$E$217,$O1229,BT$14:BT$217)*(1+Costs_Lower)))*'Discount Factors'!BT$11)-BT$1201</f>
        <v>0</v>
      </c>
      <c r="BU1229" s="161">
        <f>(((SUMIF($E$14:$E$217,$O1229,BU$14:BU$217)*(1+Costs_Lower)))*'Discount Factors'!BU$11)-BU$1201</f>
        <v>0</v>
      </c>
      <c r="BV1229" s="161">
        <f>(((SUMIF($E$14:$E$217,$O1229,BV$14:BV$217)*(1+Costs_Lower)))*'Discount Factors'!BV$11)-BV$1201</f>
        <v>0</v>
      </c>
      <c r="BW1229" s="161">
        <f>(((SUMIF($E$14:$E$217,$O1229,BW$14:BW$217)*(1+Costs_Lower)))*'Discount Factors'!BW$11)-BW$1201</f>
        <v>0</v>
      </c>
      <c r="BX1229" s="161">
        <f>(((SUMIF($E$14:$E$217,$O1229,BX$14:BX$217)*(1+Costs_Lower)))*'Discount Factors'!BX$11)-BX$1201</f>
        <v>0</v>
      </c>
      <c r="BY1229" s="161">
        <f>(((SUMIF($E$14:$E$217,$O1229,BY$14:BY$217)*(1+Costs_Lower)))*'Discount Factors'!BY$11)-BY$1201</f>
        <v>0</v>
      </c>
      <c r="BZ1229" s="161">
        <f>(((SUMIF($E$14:$E$217,$O1229,BZ$14:BZ$217)*(1+Costs_Lower)))*'Discount Factors'!BZ$11)-BZ$1201</f>
        <v>0</v>
      </c>
      <c r="CA1229" s="161">
        <f>(((SUMIF($E$14:$E$217,$O1229,CA$14:CA$217)*(1+Costs_Lower)))*'Discount Factors'!CA$11)-CA$1201</f>
        <v>0</v>
      </c>
      <c r="CB1229" s="161">
        <f>(((SUMIF($E$14:$E$217,$O1229,CB$14:CB$217)*(1+Costs_Lower)))*'Discount Factors'!CB$11)-CB$1201</f>
        <v>0</v>
      </c>
      <c r="CC1229" s="161">
        <f>(((SUMIF($E$14:$E$217,$O1229,CC$14:CC$217)*(1+Costs_Lower)))*'Discount Factors'!CC$11)-CC$1201</f>
        <v>0</v>
      </c>
      <c r="CD1229" s="161">
        <f>(((SUMIF($E$14:$E$217,$O1229,CD$14:CD$217)*(1+Costs_Lower)))*'Discount Factors'!CD$11)-CD$1201</f>
        <v>0</v>
      </c>
      <c r="CE1229" s="161">
        <f>(((SUMIF($E$14:$E$217,$O1229,CE$14:CE$217)*(1+Costs_Lower)))*'Discount Factors'!CE$11)-CE$1201</f>
        <v>0</v>
      </c>
      <c r="CF1229" s="161">
        <f>(((SUMIF($E$14:$E$217,$O1229,CF$14:CF$217)*(1+Costs_Lower)))*'Discount Factors'!CF$11)-CF$1201</f>
        <v>0</v>
      </c>
      <c r="CG1229" s="161">
        <f>(((SUMIF($E$14:$E$217,$O1229,CG$14:CG$217)*(1+Costs_Lower)))*'Discount Factors'!CG$11)-CG$1201</f>
        <v>0</v>
      </c>
      <c r="CH1229" s="161">
        <f>(((SUMIF($E$14:$E$217,$O1229,CH$14:CH$217)*(1+Costs_Lower)))*'Discount Factors'!CH$11)-CH$1201</f>
        <v>0</v>
      </c>
      <c r="CI1229" s="161">
        <f>(((SUMIF($E$14:$E$217,$O1229,CI$14:CI$217)*(1+Costs_Lower)))*'Discount Factors'!CI$11)-CI$1201</f>
        <v>0</v>
      </c>
      <c r="CJ1229" s="161">
        <f>(((SUMIF($E$14:$E$217,$O1229,CJ$14:CJ$217)*(1+Costs_Lower)))*'Discount Factors'!CJ$11)-CJ$1201</f>
        <v>0</v>
      </c>
      <c r="CK1229" s="161">
        <f>(((SUMIF($E$14:$E$217,$O1229,CK$14:CK$217)*(1+Costs_Lower)))*'Discount Factors'!CK$11)-CK$1201</f>
        <v>0</v>
      </c>
      <c r="CL1229" s="161">
        <f>(((SUMIF($E$14:$E$217,$O1229,CL$14:CL$217)*(1+Costs_Lower)))*'Discount Factors'!CL$11)-CL$1201</f>
        <v>0</v>
      </c>
      <c r="CM1229" s="161">
        <f>(((SUMIF($E$14:$E$217,$O1229,CM$14:CM$217)*(1+Costs_Lower)))*'Discount Factors'!CM$11)-CM$1201</f>
        <v>0</v>
      </c>
      <c r="CN1229" s="161">
        <f>(((SUMIF($E$14:$E$217,$O1229,CN$14:CN$217)*(1+Costs_Lower)))*'Discount Factors'!CN$11)-CN$1201</f>
        <v>0</v>
      </c>
      <c r="CO1229" s="161">
        <f>(((SUMIF($E$14:$E$217,$O1229,CO$14:CO$217)*(1+Costs_Lower)))*'Discount Factors'!CO$11)-CO$1201</f>
        <v>0</v>
      </c>
      <c r="CP1229" s="161">
        <f>(((SUMIF($E$14:$E$217,$O1229,CP$14:CP$217)*(1+Costs_Lower)))*'Discount Factors'!CP$11)-CP$1201</f>
        <v>0</v>
      </c>
      <c r="CQ1229" s="161">
        <f>(((SUMIF($E$14:$E$217,$O1229,CQ$14:CQ$217)*(1+Costs_Lower)))*'Discount Factors'!CQ$11)-CQ$1201</f>
        <v>0</v>
      </c>
    </row>
    <row r="1233" spans="1:95" x14ac:dyDescent="0.3">
      <c r="O1233" s="2" t="str">
        <f>Lists!$B$12</f>
        <v>Option 8</v>
      </c>
      <c r="P1233" s="161">
        <f>(((SUMIF($E$14:$E$217,$O1233,P$14:P$217)*(1+Costs_Lower)))*'Discount Factors'!P$11)-P$1201</f>
        <v>0</v>
      </c>
      <c r="Q1233" s="161">
        <f>(((SUMIF($E$14:$E$217,$O1233,Q$14:Q$217)*(1+Costs_Lower)))*'Discount Factors'!Q$11)-Q$1201</f>
        <v>0</v>
      </c>
      <c r="R1233" s="161">
        <f>(((SUMIF($E$14:$E$217,$O1233,R$14:R$217)*(1+Costs_Lower)))*'Discount Factors'!R$11)-R$1201</f>
        <v>0</v>
      </c>
      <c r="S1233" s="161">
        <f>(((SUMIF($E$14:$E$217,$O1233,S$14:S$217)*(1+Costs_Lower)))*'Discount Factors'!S$11)-S$1201</f>
        <v>0</v>
      </c>
      <c r="T1233" s="161">
        <f>(((SUMIF($E$14:$E$217,$O1233,T$14:T$217)*(1+Costs_Lower)))*'Discount Factors'!T$11)-T$1201</f>
        <v>0</v>
      </c>
      <c r="U1233" s="161">
        <f>(((SUMIF($E$14:$E$217,$O1233,U$14:U$217)*(1+Costs_Lower)))*'Discount Factors'!U$11)-U$1201</f>
        <v>0</v>
      </c>
      <c r="V1233" s="161">
        <f>(((SUMIF($E$14:$E$217,$O1233,V$14:V$217)*(1+Costs_Lower)))*'Discount Factors'!V$11)-V$1201</f>
        <v>0</v>
      </c>
      <c r="W1233" s="161">
        <f>(((SUMIF($E$14:$E$217,$O1233,W$14:W$217)*(1+Costs_Lower)))*'Discount Factors'!W$11)-W$1201</f>
        <v>0</v>
      </c>
      <c r="X1233" s="161">
        <f>(((SUMIF($E$14:$E$217,$O1233,X$14:X$217)*(1+Costs_Lower)))*'Discount Factors'!X$11)-X$1201</f>
        <v>0</v>
      </c>
      <c r="Y1233" s="161">
        <f>(((SUMIF($E$14:$E$217,$O1233,Y$14:Y$217)*(1+Costs_Lower)))*'Discount Factors'!Y$11)-Y$1201</f>
        <v>0</v>
      </c>
      <c r="Z1233" s="161">
        <f>(((SUMIF($E$14:$E$217,$O1233,Z$14:Z$217)*(1+Costs_Lower)))*'Discount Factors'!Z$11)-Z$1201</f>
        <v>0</v>
      </c>
      <c r="AA1233" s="161">
        <f>(((SUMIF($E$14:$E$217,$O1233,AA$14:AA$217)*(1+Costs_Lower)))*'Discount Factors'!AA$11)-AA$1201</f>
        <v>0</v>
      </c>
      <c r="AB1233" s="161">
        <f>(((SUMIF($E$14:$E$217,$O1233,AB$14:AB$217)*(1+Costs_Lower)))*'Discount Factors'!AB$11)-AB$1201</f>
        <v>0</v>
      </c>
      <c r="AC1233" s="161">
        <f>(((SUMIF($E$14:$E$217,$O1233,AC$14:AC$217)*(1+Costs_Lower)))*'Discount Factors'!AC$11)-AC$1201</f>
        <v>0</v>
      </c>
      <c r="AD1233" s="161">
        <f>(((SUMIF($E$14:$E$217,$O1233,AD$14:AD$217)*(1+Costs_Lower)))*'Discount Factors'!AD$11)-AD$1201</f>
        <v>0</v>
      </c>
      <c r="AE1233" s="161">
        <f>(((SUMIF($E$14:$E$217,$O1233,AE$14:AE$217)*(1+Costs_Lower)))*'Discount Factors'!AE$11)-AE$1201</f>
        <v>0</v>
      </c>
      <c r="AF1233" s="161">
        <f>(((SUMIF($E$14:$E$217,$O1233,AF$14:AF$217)*(1+Costs_Lower)))*'Discount Factors'!AF$11)-AF$1201</f>
        <v>0</v>
      </c>
      <c r="AG1233" s="161">
        <f>(((SUMIF($E$14:$E$217,$O1233,AG$14:AG$217)*(1+Costs_Lower)))*'Discount Factors'!AG$11)-AG$1201</f>
        <v>0</v>
      </c>
      <c r="AH1233" s="161">
        <f>(((SUMIF($E$14:$E$217,$O1233,AH$14:AH$217)*(1+Costs_Lower)))*'Discount Factors'!AH$11)-AH$1201</f>
        <v>0</v>
      </c>
      <c r="AI1233" s="161">
        <f>(((SUMIF($E$14:$E$217,$O1233,AI$14:AI$217)*(1+Costs_Lower)))*'Discount Factors'!AI$11)-AI$1201</f>
        <v>0</v>
      </c>
      <c r="AJ1233" s="161">
        <f>(((SUMIF($E$14:$E$217,$O1233,AJ$14:AJ$217)*(1+Costs_Lower)))*'Discount Factors'!AJ$11)-AJ$1201</f>
        <v>0</v>
      </c>
      <c r="AK1233" s="161">
        <f>(((SUMIF($E$14:$E$217,$O1233,AK$14:AK$217)*(1+Costs_Lower)))*'Discount Factors'!AK$11)-AK$1201</f>
        <v>0</v>
      </c>
      <c r="AL1233" s="161">
        <f>(((SUMIF($E$14:$E$217,$O1233,AL$14:AL$217)*(1+Costs_Lower)))*'Discount Factors'!AL$11)-AL$1201</f>
        <v>0</v>
      </c>
      <c r="AM1233" s="161">
        <f>(((SUMIF($E$14:$E$217,$O1233,AM$14:AM$217)*(1+Costs_Lower)))*'Discount Factors'!AM$11)-AM$1201</f>
        <v>0</v>
      </c>
      <c r="AN1233" s="161">
        <f>(((SUMIF($E$14:$E$217,$O1233,AN$14:AN$217)*(1+Costs_Lower)))*'Discount Factors'!AN$11)-AN$1201</f>
        <v>0</v>
      </c>
      <c r="AO1233" s="161">
        <f>(((SUMIF($E$14:$E$217,$O1233,AO$14:AO$217)*(1+Costs_Lower)))*'Discount Factors'!AO$11)-AO$1201</f>
        <v>0</v>
      </c>
      <c r="AP1233" s="161">
        <f>(((SUMIF($E$14:$E$217,$O1233,AP$14:AP$217)*(1+Costs_Lower)))*'Discount Factors'!AP$11)-AP$1201</f>
        <v>0</v>
      </c>
      <c r="AQ1233" s="161">
        <f>(((SUMIF($E$14:$E$217,$O1233,AQ$14:AQ$217)*(1+Costs_Lower)))*'Discount Factors'!AQ$11)-AQ$1201</f>
        <v>0</v>
      </c>
      <c r="AR1233" s="161">
        <f>(((SUMIF($E$14:$E$217,$O1233,AR$14:AR$217)*(1+Costs_Lower)))*'Discount Factors'!AR$11)-AR$1201</f>
        <v>0</v>
      </c>
      <c r="AS1233" s="161">
        <f>(((SUMIF($E$14:$E$217,$O1233,AS$14:AS$217)*(1+Costs_Lower)))*'Discount Factors'!AS$11)-AS$1201</f>
        <v>0</v>
      </c>
      <c r="AT1233" s="161">
        <f>(((SUMIF($E$14:$E$217,$O1233,AT$14:AT$217)*(1+Costs_Lower)))*'Discount Factors'!AT$11)-AT$1201</f>
        <v>0</v>
      </c>
      <c r="AU1233" s="161">
        <f>(((SUMIF($E$14:$E$217,$O1233,AU$14:AU$217)*(1+Costs_Lower)))*'Discount Factors'!AU$11)-AU$1201</f>
        <v>0</v>
      </c>
      <c r="AV1233" s="161">
        <f>(((SUMIF($E$14:$E$217,$O1233,AV$14:AV$217)*(1+Costs_Lower)))*'Discount Factors'!AV$11)-AV$1201</f>
        <v>0</v>
      </c>
      <c r="AW1233" s="161">
        <f>(((SUMIF($E$14:$E$217,$O1233,AW$14:AW$217)*(1+Costs_Lower)))*'Discount Factors'!AW$11)-AW$1201</f>
        <v>0</v>
      </c>
      <c r="AX1233" s="161">
        <f>(((SUMIF($E$14:$E$217,$O1233,AX$14:AX$217)*(1+Costs_Lower)))*'Discount Factors'!AX$11)-AX$1201</f>
        <v>0</v>
      </c>
      <c r="AY1233" s="161">
        <f>(((SUMIF($E$14:$E$217,$O1233,AY$14:AY$217)*(1+Costs_Lower)))*'Discount Factors'!AY$11)-AY$1201</f>
        <v>0</v>
      </c>
      <c r="AZ1233" s="161">
        <f>(((SUMIF($E$14:$E$217,$O1233,AZ$14:AZ$217)*(1+Costs_Lower)))*'Discount Factors'!AZ$11)-AZ$1201</f>
        <v>0</v>
      </c>
      <c r="BA1233" s="161">
        <f>(((SUMIF($E$14:$E$217,$O1233,BA$14:BA$217)*(1+Costs_Lower)))*'Discount Factors'!BA$11)-BA$1201</f>
        <v>0</v>
      </c>
      <c r="BB1233" s="161">
        <f>(((SUMIF($E$14:$E$217,$O1233,BB$14:BB$217)*(1+Costs_Lower)))*'Discount Factors'!BB$11)-BB$1201</f>
        <v>0</v>
      </c>
      <c r="BC1233" s="161">
        <f>(((SUMIF($E$14:$E$217,$O1233,BC$14:BC$217)*(1+Costs_Lower)))*'Discount Factors'!BC$11)-BC$1201</f>
        <v>0</v>
      </c>
      <c r="BD1233" s="161">
        <f>(((SUMIF($E$14:$E$217,$O1233,BD$14:BD$217)*(1+Costs_Lower)))*'Discount Factors'!BD$11)-BD$1201</f>
        <v>0</v>
      </c>
      <c r="BE1233" s="161">
        <f>(((SUMIF($E$14:$E$217,$O1233,BE$14:BE$217)*(1+Costs_Lower)))*'Discount Factors'!BE$11)-BE$1201</f>
        <v>0</v>
      </c>
      <c r="BF1233" s="161">
        <f>(((SUMIF($E$14:$E$217,$O1233,BF$14:BF$217)*(1+Costs_Lower)))*'Discount Factors'!BF$11)-BF$1201</f>
        <v>0</v>
      </c>
      <c r="BG1233" s="161">
        <f>(((SUMIF($E$14:$E$217,$O1233,BG$14:BG$217)*(1+Costs_Lower)))*'Discount Factors'!BG$11)-BG$1201</f>
        <v>0</v>
      </c>
      <c r="BH1233" s="161">
        <f>(((SUMIF($E$14:$E$217,$O1233,BH$14:BH$217)*(1+Costs_Lower)))*'Discount Factors'!BH$11)-BH$1201</f>
        <v>0</v>
      </c>
      <c r="BI1233" s="161">
        <f>(((SUMIF($E$14:$E$217,$O1233,BI$14:BI$217)*(1+Costs_Lower)))*'Discount Factors'!BI$11)-BI$1201</f>
        <v>0</v>
      </c>
      <c r="BJ1233" s="161">
        <f>(((SUMIF($E$14:$E$217,$O1233,BJ$14:BJ$217)*(1+Costs_Lower)))*'Discount Factors'!BJ$11)-BJ$1201</f>
        <v>0</v>
      </c>
      <c r="BK1233" s="161">
        <f>(((SUMIF($E$14:$E$217,$O1233,BK$14:BK$217)*(1+Costs_Lower)))*'Discount Factors'!BK$11)-BK$1201</f>
        <v>0</v>
      </c>
      <c r="BL1233" s="161">
        <f>(((SUMIF($E$14:$E$217,$O1233,BL$14:BL$217)*(1+Costs_Lower)))*'Discount Factors'!BL$11)-BL$1201</f>
        <v>0</v>
      </c>
      <c r="BM1233" s="161">
        <f>(((SUMIF($E$14:$E$217,$O1233,BM$14:BM$217)*(1+Costs_Lower)))*'Discount Factors'!BM$11)-BM$1201</f>
        <v>0</v>
      </c>
      <c r="BN1233" s="161">
        <f>(((SUMIF($E$14:$E$217,$O1233,BN$14:BN$217)*(1+Costs_Lower)))*'Discount Factors'!BN$11)-BN$1201</f>
        <v>0</v>
      </c>
      <c r="BO1233" s="161">
        <f>(((SUMIF($E$14:$E$217,$O1233,BO$14:BO$217)*(1+Costs_Lower)))*'Discount Factors'!BO$11)-BO$1201</f>
        <v>0</v>
      </c>
      <c r="BP1233" s="161">
        <f>(((SUMIF($E$14:$E$217,$O1233,BP$14:BP$217)*(1+Costs_Lower)))*'Discount Factors'!BP$11)-BP$1201</f>
        <v>0</v>
      </c>
      <c r="BQ1233" s="161">
        <f>(((SUMIF($E$14:$E$217,$O1233,BQ$14:BQ$217)*(1+Costs_Lower)))*'Discount Factors'!BQ$11)-BQ$1201</f>
        <v>0</v>
      </c>
      <c r="BR1233" s="161">
        <f>(((SUMIF($E$14:$E$217,$O1233,BR$14:BR$217)*(1+Costs_Lower)))*'Discount Factors'!BR$11)-BR$1201</f>
        <v>0</v>
      </c>
      <c r="BS1233" s="161">
        <f>(((SUMIF($E$14:$E$217,$O1233,BS$14:BS$217)*(1+Costs_Lower)))*'Discount Factors'!BS$11)-BS$1201</f>
        <v>0</v>
      </c>
      <c r="BT1233" s="161">
        <f>(((SUMIF($E$14:$E$217,$O1233,BT$14:BT$217)*(1+Costs_Lower)))*'Discount Factors'!BT$11)-BT$1201</f>
        <v>0</v>
      </c>
      <c r="BU1233" s="161">
        <f>(((SUMIF($E$14:$E$217,$O1233,BU$14:BU$217)*(1+Costs_Lower)))*'Discount Factors'!BU$11)-BU$1201</f>
        <v>0</v>
      </c>
      <c r="BV1233" s="161">
        <f>(((SUMIF($E$14:$E$217,$O1233,BV$14:BV$217)*(1+Costs_Lower)))*'Discount Factors'!BV$11)-BV$1201</f>
        <v>0</v>
      </c>
      <c r="BW1233" s="161">
        <f>(((SUMIF($E$14:$E$217,$O1233,BW$14:BW$217)*(1+Costs_Lower)))*'Discount Factors'!BW$11)-BW$1201</f>
        <v>0</v>
      </c>
      <c r="BX1233" s="161">
        <f>(((SUMIF($E$14:$E$217,$O1233,BX$14:BX$217)*(1+Costs_Lower)))*'Discount Factors'!BX$11)-BX$1201</f>
        <v>0</v>
      </c>
      <c r="BY1233" s="161">
        <f>(((SUMIF($E$14:$E$217,$O1233,BY$14:BY$217)*(1+Costs_Lower)))*'Discount Factors'!BY$11)-BY$1201</f>
        <v>0</v>
      </c>
      <c r="BZ1233" s="161">
        <f>(((SUMIF($E$14:$E$217,$O1233,BZ$14:BZ$217)*(1+Costs_Lower)))*'Discount Factors'!BZ$11)-BZ$1201</f>
        <v>0</v>
      </c>
      <c r="CA1233" s="161">
        <f>(((SUMIF($E$14:$E$217,$O1233,CA$14:CA$217)*(1+Costs_Lower)))*'Discount Factors'!CA$11)-CA$1201</f>
        <v>0</v>
      </c>
      <c r="CB1233" s="161">
        <f>(((SUMIF($E$14:$E$217,$O1233,CB$14:CB$217)*(1+Costs_Lower)))*'Discount Factors'!CB$11)-CB$1201</f>
        <v>0</v>
      </c>
      <c r="CC1233" s="161">
        <f>(((SUMIF($E$14:$E$217,$O1233,CC$14:CC$217)*(1+Costs_Lower)))*'Discount Factors'!CC$11)-CC$1201</f>
        <v>0</v>
      </c>
      <c r="CD1233" s="161">
        <f>(((SUMIF($E$14:$E$217,$O1233,CD$14:CD$217)*(1+Costs_Lower)))*'Discount Factors'!CD$11)-CD$1201</f>
        <v>0</v>
      </c>
      <c r="CE1233" s="161">
        <f>(((SUMIF($E$14:$E$217,$O1233,CE$14:CE$217)*(1+Costs_Lower)))*'Discount Factors'!CE$11)-CE$1201</f>
        <v>0</v>
      </c>
      <c r="CF1233" s="161">
        <f>(((SUMIF($E$14:$E$217,$O1233,CF$14:CF$217)*(1+Costs_Lower)))*'Discount Factors'!CF$11)-CF$1201</f>
        <v>0</v>
      </c>
      <c r="CG1233" s="161">
        <f>(((SUMIF($E$14:$E$217,$O1233,CG$14:CG$217)*(1+Costs_Lower)))*'Discount Factors'!CG$11)-CG$1201</f>
        <v>0</v>
      </c>
      <c r="CH1233" s="161">
        <f>(((SUMIF($E$14:$E$217,$O1233,CH$14:CH$217)*(1+Costs_Lower)))*'Discount Factors'!CH$11)-CH$1201</f>
        <v>0</v>
      </c>
      <c r="CI1233" s="161">
        <f>(((SUMIF($E$14:$E$217,$O1233,CI$14:CI$217)*(1+Costs_Lower)))*'Discount Factors'!CI$11)-CI$1201</f>
        <v>0</v>
      </c>
      <c r="CJ1233" s="161">
        <f>(((SUMIF($E$14:$E$217,$O1233,CJ$14:CJ$217)*(1+Costs_Lower)))*'Discount Factors'!CJ$11)-CJ$1201</f>
        <v>0</v>
      </c>
      <c r="CK1233" s="161">
        <f>(((SUMIF($E$14:$E$217,$O1233,CK$14:CK$217)*(1+Costs_Lower)))*'Discount Factors'!CK$11)-CK$1201</f>
        <v>0</v>
      </c>
      <c r="CL1233" s="161">
        <f>(((SUMIF($E$14:$E$217,$O1233,CL$14:CL$217)*(1+Costs_Lower)))*'Discount Factors'!CL$11)-CL$1201</f>
        <v>0</v>
      </c>
      <c r="CM1233" s="161">
        <f>(((SUMIF($E$14:$E$217,$O1233,CM$14:CM$217)*(1+Costs_Lower)))*'Discount Factors'!CM$11)-CM$1201</f>
        <v>0</v>
      </c>
      <c r="CN1233" s="161">
        <f>(((SUMIF($E$14:$E$217,$O1233,CN$14:CN$217)*(1+Costs_Lower)))*'Discount Factors'!CN$11)-CN$1201</f>
        <v>0</v>
      </c>
      <c r="CO1233" s="161">
        <f>(((SUMIF($E$14:$E$217,$O1233,CO$14:CO$217)*(1+Costs_Lower)))*'Discount Factors'!CO$11)-CO$1201</f>
        <v>0</v>
      </c>
      <c r="CP1233" s="161">
        <f>(((SUMIF($E$14:$E$217,$O1233,CP$14:CP$217)*(1+Costs_Lower)))*'Discount Factors'!CP$11)-CP$1201</f>
        <v>0</v>
      </c>
      <c r="CQ1233" s="161">
        <f>(((SUMIF($E$14:$E$217,$O1233,CQ$14:CQ$217)*(1+Costs_Lower)))*'Discount Factors'!CQ$11)-CQ$1201</f>
        <v>0</v>
      </c>
    </row>
    <row r="1237" spans="1:95" x14ac:dyDescent="0.3">
      <c r="O1237" s="2" t="str">
        <f>Lists!$B$13</f>
        <v>Option 9</v>
      </c>
      <c r="P1237" s="161">
        <f>(((SUMIF($E$14:$E$217,$O1237,P$14:P$217)*(1+Costs_Lower)))*'Discount Factors'!P$11)-P$1201</f>
        <v>0</v>
      </c>
      <c r="Q1237" s="161">
        <f>(((SUMIF($E$14:$E$217,$O1237,Q$14:Q$217)*(1+Costs_Lower)))*'Discount Factors'!Q$11)-Q$1201</f>
        <v>0</v>
      </c>
      <c r="R1237" s="161">
        <f>(((SUMIF($E$14:$E$217,$O1237,R$14:R$217)*(1+Costs_Lower)))*'Discount Factors'!R$11)-R$1201</f>
        <v>0</v>
      </c>
      <c r="S1237" s="161">
        <f>(((SUMIF($E$14:$E$217,$O1237,S$14:S$217)*(1+Costs_Lower)))*'Discount Factors'!S$11)-S$1201</f>
        <v>0</v>
      </c>
      <c r="T1237" s="161">
        <f>(((SUMIF($E$14:$E$217,$O1237,T$14:T$217)*(1+Costs_Lower)))*'Discount Factors'!T$11)-T$1201</f>
        <v>0</v>
      </c>
      <c r="U1237" s="161">
        <f>(((SUMIF($E$14:$E$217,$O1237,U$14:U$217)*(1+Costs_Lower)))*'Discount Factors'!U$11)-U$1201</f>
        <v>0</v>
      </c>
      <c r="V1237" s="161">
        <f>(((SUMIF($E$14:$E$217,$O1237,V$14:V$217)*(1+Costs_Lower)))*'Discount Factors'!V$11)-V$1201</f>
        <v>0</v>
      </c>
      <c r="W1237" s="161">
        <f>(((SUMIF($E$14:$E$217,$O1237,W$14:W$217)*(1+Costs_Lower)))*'Discount Factors'!W$11)-W$1201</f>
        <v>0</v>
      </c>
      <c r="X1237" s="161">
        <f>(((SUMIF($E$14:$E$217,$O1237,X$14:X$217)*(1+Costs_Lower)))*'Discount Factors'!X$11)-X$1201</f>
        <v>0</v>
      </c>
      <c r="Y1237" s="161">
        <f>(((SUMIF($E$14:$E$217,$O1237,Y$14:Y$217)*(1+Costs_Lower)))*'Discount Factors'!Y$11)-Y$1201</f>
        <v>0</v>
      </c>
      <c r="Z1237" s="161">
        <f>(((SUMIF($E$14:$E$217,$O1237,Z$14:Z$217)*(1+Costs_Lower)))*'Discount Factors'!Z$11)-Z$1201</f>
        <v>0</v>
      </c>
      <c r="AA1237" s="161">
        <f>(((SUMIF($E$14:$E$217,$O1237,AA$14:AA$217)*(1+Costs_Lower)))*'Discount Factors'!AA$11)-AA$1201</f>
        <v>0</v>
      </c>
      <c r="AB1237" s="161">
        <f>(((SUMIF($E$14:$E$217,$O1237,AB$14:AB$217)*(1+Costs_Lower)))*'Discount Factors'!AB$11)-AB$1201</f>
        <v>0</v>
      </c>
      <c r="AC1237" s="161">
        <f>(((SUMIF($E$14:$E$217,$O1237,AC$14:AC$217)*(1+Costs_Lower)))*'Discount Factors'!AC$11)-AC$1201</f>
        <v>0</v>
      </c>
      <c r="AD1237" s="161">
        <f>(((SUMIF($E$14:$E$217,$O1237,AD$14:AD$217)*(1+Costs_Lower)))*'Discount Factors'!AD$11)-AD$1201</f>
        <v>0</v>
      </c>
      <c r="AE1237" s="161">
        <f>(((SUMIF($E$14:$E$217,$O1237,AE$14:AE$217)*(1+Costs_Lower)))*'Discount Factors'!AE$11)-AE$1201</f>
        <v>0</v>
      </c>
      <c r="AF1237" s="161">
        <f>(((SUMIF($E$14:$E$217,$O1237,AF$14:AF$217)*(1+Costs_Lower)))*'Discount Factors'!AF$11)-AF$1201</f>
        <v>0</v>
      </c>
      <c r="AG1237" s="161">
        <f>(((SUMIF($E$14:$E$217,$O1237,AG$14:AG$217)*(1+Costs_Lower)))*'Discount Factors'!AG$11)-AG$1201</f>
        <v>0</v>
      </c>
      <c r="AH1237" s="161">
        <f>(((SUMIF($E$14:$E$217,$O1237,AH$14:AH$217)*(1+Costs_Lower)))*'Discount Factors'!AH$11)-AH$1201</f>
        <v>0</v>
      </c>
      <c r="AI1237" s="161">
        <f>(((SUMIF($E$14:$E$217,$O1237,AI$14:AI$217)*(1+Costs_Lower)))*'Discount Factors'!AI$11)-AI$1201</f>
        <v>0</v>
      </c>
      <c r="AJ1237" s="161">
        <f>(((SUMIF($E$14:$E$217,$O1237,AJ$14:AJ$217)*(1+Costs_Lower)))*'Discount Factors'!AJ$11)-AJ$1201</f>
        <v>0</v>
      </c>
      <c r="AK1237" s="161">
        <f>(((SUMIF($E$14:$E$217,$O1237,AK$14:AK$217)*(1+Costs_Lower)))*'Discount Factors'!AK$11)-AK$1201</f>
        <v>0</v>
      </c>
      <c r="AL1237" s="161">
        <f>(((SUMIF($E$14:$E$217,$O1237,AL$14:AL$217)*(1+Costs_Lower)))*'Discount Factors'!AL$11)-AL$1201</f>
        <v>0</v>
      </c>
      <c r="AM1237" s="161">
        <f>(((SUMIF($E$14:$E$217,$O1237,AM$14:AM$217)*(1+Costs_Lower)))*'Discount Factors'!AM$11)-AM$1201</f>
        <v>0</v>
      </c>
      <c r="AN1237" s="161">
        <f>(((SUMIF($E$14:$E$217,$O1237,AN$14:AN$217)*(1+Costs_Lower)))*'Discount Factors'!AN$11)-AN$1201</f>
        <v>0</v>
      </c>
      <c r="AO1237" s="161">
        <f>(((SUMIF($E$14:$E$217,$O1237,AO$14:AO$217)*(1+Costs_Lower)))*'Discount Factors'!AO$11)-AO$1201</f>
        <v>0</v>
      </c>
      <c r="AP1237" s="161">
        <f>(((SUMIF($E$14:$E$217,$O1237,AP$14:AP$217)*(1+Costs_Lower)))*'Discount Factors'!AP$11)-AP$1201</f>
        <v>0</v>
      </c>
      <c r="AQ1237" s="161">
        <f>(((SUMIF($E$14:$E$217,$O1237,AQ$14:AQ$217)*(1+Costs_Lower)))*'Discount Factors'!AQ$11)-AQ$1201</f>
        <v>0</v>
      </c>
      <c r="AR1237" s="161">
        <f>(((SUMIF($E$14:$E$217,$O1237,AR$14:AR$217)*(1+Costs_Lower)))*'Discount Factors'!AR$11)-AR$1201</f>
        <v>0</v>
      </c>
      <c r="AS1237" s="161">
        <f>(((SUMIF($E$14:$E$217,$O1237,AS$14:AS$217)*(1+Costs_Lower)))*'Discount Factors'!AS$11)-AS$1201</f>
        <v>0</v>
      </c>
      <c r="AT1237" s="161">
        <f>(((SUMIF($E$14:$E$217,$O1237,AT$14:AT$217)*(1+Costs_Lower)))*'Discount Factors'!AT$11)-AT$1201</f>
        <v>0</v>
      </c>
      <c r="AU1237" s="161">
        <f>(((SUMIF($E$14:$E$217,$O1237,AU$14:AU$217)*(1+Costs_Lower)))*'Discount Factors'!AU$11)-AU$1201</f>
        <v>0</v>
      </c>
      <c r="AV1237" s="161">
        <f>(((SUMIF($E$14:$E$217,$O1237,AV$14:AV$217)*(1+Costs_Lower)))*'Discount Factors'!AV$11)-AV$1201</f>
        <v>0</v>
      </c>
      <c r="AW1237" s="161">
        <f>(((SUMIF($E$14:$E$217,$O1237,AW$14:AW$217)*(1+Costs_Lower)))*'Discount Factors'!AW$11)-AW$1201</f>
        <v>0</v>
      </c>
      <c r="AX1237" s="161">
        <f>(((SUMIF($E$14:$E$217,$O1237,AX$14:AX$217)*(1+Costs_Lower)))*'Discount Factors'!AX$11)-AX$1201</f>
        <v>0</v>
      </c>
      <c r="AY1237" s="161">
        <f>(((SUMIF($E$14:$E$217,$O1237,AY$14:AY$217)*(1+Costs_Lower)))*'Discount Factors'!AY$11)-AY$1201</f>
        <v>0</v>
      </c>
      <c r="AZ1237" s="161">
        <f>(((SUMIF($E$14:$E$217,$O1237,AZ$14:AZ$217)*(1+Costs_Lower)))*'Discount Factors'!AZ$11)-AZ$1201</f>
        <v>0</v>
      </c>
      <c r="BA1237" s="161">
        <f>(((SUMIF($E$14:$E$217,$O1237,BA$14:BA$217)*(1+Costs_Lower)))*'Discount Factors'!BA$11)-BA$1201</f>
        <v>0</v>
      </c>
      <c r="BB1237" s="161">
        <f>(((SUMIF($E$14:$E$217,$O1237,BB$14:BB$217)*(1+Costs_Lower)))*'Discount Factors'!BB$11)-BB$1201</f>
        <v>0</v>
      </c>
      <c r="BC1237" s="161">
        <f>(((SUMIF($E$14:$E$217,$O1237,BC$14:BC$217)*(1+Costs_Lower)))*'Discount Factors'!BC$11)-BC$1201</f>
        <v>0</v>
      </c>
      <c r="BD1237" s="161">
        <f>(((SUMIF($E$14:$E$217,$O1237,BD$14:BD$217)*(1+Costs_Lower)))*'Discount Factors'!BD$11)-BD$1201</f>
        <v>0</v>
      </c>
      <c r="BE1237" s="161">
        <f>(((SUMIF($E$14:$E$217,$O1237,BE$14:BE$217)*(1+Costs_Lower)))*'Discount Factors'!BE$11)-BE$1201</f>
        <v>0</v>
      </c>
      <c r="BF1237" s="161">
        <f>(((SUMIF($E$14:$E$217,$O1237,BF$14:BF$217)*(1+Costs_Lower)))*'Discount Factors'!BF$11)-BF$1201</f>
        <v>0</v>
      </c>
      <c r="BG1237" s="161">
        <f>(((SUMIF($E$14:$E$217,$O1237,BG$14:BG$217)*(1+Costs_Lower)))*'Discount Factors'!BG$11)-BG$1201</f>
        <v>0</v>
      </c>
      <c r="BH1237" s="161">
        <f>(((SUMIF($E$14:$E$217,$O1237,BH$14:BH$217)*(1+Costs_Lower)))*'Discount Factors'!BH$11)-BH$1201</f>
        <v>0</v>
      </c>
      <c r="BI1237" s="161">
        <f>(((SUMIF($E$14:$E$217,$O1237,BI$14:BI$217)*(1+Costs_Lower)))*'Discount Factors'!BI$11)-BI$1201</f>
        <v>0</v>
      </c>
      <c r="BJ1237" s="161">
        <f>(((SUMIF($E$14:$E$217,$O1237,BJ$14:BJ$217)*(1+Costs_Lower)))*'Discount Factors'!BJ$11)-BJ$1201</f>
        <v>0</v>
      </c>
      <c r="BK1237" s="161">
        <f>(((SUMIF($E$14:$E$217,$O1237,BK$14:BK$217)*(1+Costs_Lower)))*'Discount Factors'!BK$11)-BK$1201</f>
        <v>0</v>
      </c>
      <c r="BL1237" s="161">
        <f>(((SUMIF($E$14:$E$217,$O1237,BL$14:BL$217)*(1+Costs_Lower)))*'Discount Factors'!BL$11)-BL$1201</f>
        <v>0</v>
      </c>
      <c r="BM1237" s="161">
        <f>(((SUMIF($E$14:$E$217,$O1237,BM$14:BM$217)*(1+Costs_Lower)))*'Discount Factors'!BM$11)-BM$1201</f>
        <v>0</v>
      </c>
      <c r="BN1237" s="161">
        <f>(((SUMIF($E$14:$E$217,$O1237,BN$14:BN$217)*(1+Costs_Lower)))*'Discount Factors'!BN$11)-BN$1201</f>
        <v>0</v>
      </c>
      <c r="BO1237" s="161">
        <f>(((SUMIF($E$14:$E$217,$O1237,BO$14:BO$217)*(1+Costs_Lower)))*'Discount Factors'!BO$11)-BO$1201</f>
        <v>0</v>
      </c>
      <c r="BP1237" s="161">
        <f>(((SUMIF($E$14:$E$217,$O1237,BP$14:BP$217)*(1+Costs_Lower)))*'Discount Factors'!BP$11)-BP$1201</f>
        <v>0</v>
      </c>
      <c r="BQ1237" s="161">
        <f>(((SUMIF($E$14:$E$217,$O1237,BQ$14:BQ$217)*(1+Costs_Lower)))*'Discount Factors'!BQ$11)-BQ$1201</f>
        <v>0</v>
      </c>
      <c r="BR1237" s="161">
        <f>(((SUMIF($E$14:$E$217,$O1237,BR$14:BR$217)*(1+Costs_Lower)))*'Discount Factors'!BR$11)-BR$1201</f>
        <v>0</v>
      </c>
      <c r="BS1237" s="161">
        <f>(((SUMIF($E$14:$E$217,$O1237,BS$14:BS$217)*(1+Costs_Lower)))*'Discount Factors'!BS$11)-BS$1201</f>
        <v>0</v>
      </c>
      <c r="BT1237" s="161">
        <f>(((SUMIF($E$14:$E$217,$O1237,BT$14:BT$217)*(1+Costs_Lower)))*'Discount Factors'!BT$11)-BT$1201</f>
        <v>0</v>
      </c>
      <c r="BU1237" s="161">
        <f>(((SUMIF($E$14:$E$217,$O1237,BU$14:BU$217)*(1+Costs_Lower)))*'Discount Factors'!BU$11)-BU$1201</f>
        <v>0</v>
      </c>
      <c r="BV1237" s="161">
        <f>(((SUMIF($E$14:$E$217,$O1237,BV$14:BV$217)*(1+Costs_Lower)))*'Discount Factors'!BV$11)-BV$1201</f>
        <v>0</v>
      </c>
      <c r="BW1237" s="161">
        <f>(((SUMIF($E$14:$E$217,$O1237,BW$14:BW$217)*(1+Costs_Lower)))*'Discount Factors'!BW$11)-BW$1201</f>
        <v>0</v>
      </c>
      <c r="BX1237" s="161">
        <f>(((SUMIF($E$14:$E$217,$O1237,BX$14:BX$217)*(1+Costs_Lower)))*'Discount Factors'!BX$11)-BX$1201</f>
        <v>0</v>
      </c>
      <c r="BY1237" s="161">
        <f>(((SUMIF($E$14:$E$217,$O1237,BY$14:BY$217)*(1+Costs_Lower)))*'Discount Factors'!BY$11)-BY$1201</f>
        <v>0</v>
      </c>
      <c r="BZ1237" s="161">
        <f>(((SUMIF($E$14:$E$217,$O1237,BZ$14:BZ$217)*(1+Costs_Lower)))*'Discount Factors'!BZ$11)-BZ$1201</f>
        <v>0</v>
      </c>
      <c r="CA1237" s="161">
        <f>(((SUMIF($E$14:$E$217,$O1237,CA$14:CA$217)*(1+Costs_Lower)))*'Discount Factors'!CA$11)-CA$1201</f>
        <v>0</v>
      </c>
      <c r="CB1237" s="161">
        <f>(((SUMIF($E$14:$E$217,$O1237,CB$14:CB$217)*(1+Costs_Lower)))*'Discount Factors'!CB$11)-CB$1201</f>
        <v>0</v>
      </c>
      <c r="CC1237" s="161">
        <f>(((SUMIF($E$14:$E$217,$O1237,CC$14:CC$217)*(1+Costs_Lower)))*'Discount Factors'!CC$11)-CC$1201</f>
        <v>0</v>
      </c>
      <c r="CD1237" s="161">
        <f>(((SUMIF($E$14:$E$217,$O1237,CD$14:CD$217)*(1+Costs_Lower)))*'Discount Factors'!CD$11)-CD$1201</f>
        <v>0</v>
      </c>
      <c r="CE1237" s="161">
        <f>(((SUMIF($E$14:$E$217,$O1237,CE$14:CE$217)*(1+Costs_Lower)))*'Discount Factors'!CE$11)-CE$1201</f>
        <v>0</v>
      </c>
      <c r="CF1237" s="161">
        <f>(((SUMIF($E$14:$E$217,$O1237,CF$14:CF$217)*(1+Costs_Lower)))*'Discount Factors'!CF$11)-CF$1201</f>
        <v>0</v>
      </c>
      <c r="CG1237" s="161">
        <f>(((SUMIF($E$14:$E$217,$O1237,CG$14:CG$217)*(1+Costs_Lower)))*'Discount Factors'!CG$11)-CG$1201</f>
        <v>0</v>
      </c>
      <c r="CH1237" s="161">
        <f>(((SUMIF($E$14:$E$217,$O1237,CH$14:CH$217)*(1+Costs_Lower)))*'Discount Factors'!CH$11)-CH$1201</f>
        <v>0</v>
      </c>
      <c r="CI1237" s="161">
        <f>(((SUMIF($E$14:$E$217,$O1237,CI$14:CI$217)*(1+Costs_Lower)))*'Discount Factors'!CI$11)-CI$1201</f>
        <v>0</v>
      </c>
      <c r="CJ1237" s="161">
        <f>(((SUMIF($E$14:$E$217,$O1237,CJ$14:CJ$217)*(1+Costs_Lower)))*'Discount Factors'!CJ$11)-CJ$1201</f>
        <v>0</v>
      </c>
      <c r="CK1237" s="161">
        <f>(((SUMIF($E$14:$E$217,$O1237,CK$14:CK$217)*(1+Costs_Lower)))*'Discount Factors'!CK$11)-CK$1201</f>
        <v>0</v>
      </c>
      <c r="CL1237" s="161">
        <f>(((SUMIF($E$14:$E$217,$O1237,CL$14:CL$217)*(1+Costs_Lower)))*'Discount Factors'!CL$11)-CL$1201</f>
        <v>0</v>
      </c>
      <c r="CM1237" s="161">
        <f>(((SUMIF($E$14:$E$217,$O1237,CM$14:CM$217)*(1+Costs_Lower)))*'Discount Factors'!CM$11)-CM$1201</f>
        <v>0</v>
      </c>
      <c r="CN1237" s="161">
        <f>(((SUMIF($E$14:$E$217,$O1237,CN$14:CN$217)*(1+Costs_Lower)))*'Discount Factors'!CN$11)-CN$1201</f>
        <v>0</v>
      </c>
      <c r="CO1237" s="161">
        <f>(((SUMIF($E$14:$E$217,$O1237,CO$14:CO$217)*(1+Costs_Lower)))*'Discount Factors'!CO$11)-CO$1201</f>
        <v>0</v>
      </c>
      <c r="CP1237" s="161">
        <f>(((SUMIF($E$14:$E$217,$O1237,CP$14:CP$217)*(1+Costs_Lower)))*'Discount Factors'!CP$11)-CP$1201</f>
        <v>0</v>
      </c>
      <c r="CQ1237" s="161">
        <f>(((SUMIF($E$14:$E$217,$O1237,CQ$14:CQ$217)*(1+Costs_Lower)))*'Discount Factors'!CQ$11)-CQ$1201</f>
        <v>0</v>
      </c>
    </row>
    <row r="1241" spans="1:95" x14ac:dyDescent="0.3">
      <c r="O1241" s="2" t="str">
        <f>Lists!$B$14</f>
        <v>Option 10</v>
      </c>
      <c r="P1241" s="161">
        <f>(((SUMIF($E$14:$E$217,$O1241,P$14:P$217)*(1+Costs_Lower)))*'Discount Factors'!P$11)-P$1201</f>
        <v>0</v>
      </c>
      <c r="Q1241" s="161">
        <f>(((SUMIF($E$14:$E$217,$O1241,Q$14:Q$217)*(1+Costs_Lower)))*'Discount Factors'!Q$11)-Q$1201</f>
        <v>0</v>
      </c>
      <c r="R1241" s="161">
        <f>(((SUMIF($E$14:$E$217,$O1241,R$14:R$217)*(1+Costs_Lower)))*'Discount Factors'!R$11)-R$1201</f>
        <v>0</v>
      </c>
      <c r="S1241" s="161">
        <f>(((SUMIF($E$14:$E$217,$O1241,S$14:S$217)*(1+Costs_Lower)))*'Discount Factors'!S$11)-S$1201</f>
        <v>0</v>
      </c>
      <c r="T1241" s="161">
        <f>(((SUMIF($E$14:$E$217,$O1241,T$14:T$217)*(1+Costs_Lower)))*'Discount Factors'!T$11)-T$1201</f>
        <v>0</v>
      </c>
      <c r="U1241" s="161">
        <f>(((SUMIF($E$14:$E$217,$O1241,U$14:U$217)*(1+Costs_Lower)))*'Discount Factors'!U$11)-U$1201</f>
        <v>0</v>
      </c>
      <c r="V1241" s="161">
        <f>(((SUMIF($E$14:$E$217,$O1241,V$14:V$217)*(1+Costs_Lower)))*'Discount Factors'!V$11)-V$1201</f>
        <v>0</v>
      </c>
      <c r="W1241" s="161">
        <f>(((SUMIF($E$14:$E$217,$O1241,W$14:W$217)*(1+Costs_Lower)))*'Discount Factors'!W$11)-W$1201</f>
        <v>0</v>
      </c>
      <c r="X1241" s="161">
        <f>(((SUMIF($E$14:$E$217,$O1241,X$14:X$217)*(1+Costs_Lower)))*'Discount Factors'!X$11)-X$1201</f>
        <v>0</v>
      </c>
      <c r="Y1241" s="161">
        <f>(((SUMIF($E$14:$E$217,$O1241,Y$14:Y$217)*(1+Costs_Lower)))*'Discount Factors'!Y$11)-Y$1201</f>
        <v>0</v>
      </c>
      <c r="Z1241" s="161">
        <f>(((SUMIF($E$14:$E$217,$O1241,Z$14:Z$217)*(1+Costs_Lower)))*'Discount Factors'!Z$11)-Z$1201</f>
        <v>0</v>
      </c>
      <c r="AA1241" s="161">
        <f>(((SUMIF($E$14:$E$217,$O1241,AA$14:AA$217)*(1+Costs_Lower)))*'Discount Factors'!AA$11)-AA$1201</f>
        <v>0</v>
      </c>
      <c r="AB1241" s="161">
        <f>(((SUMIF($E$14:$E$217,$O1241,AB$14:AB$217)*(1+Costs_Lower)))*'Discount Factors'!AB$11)-AB$1201</f>
        <v>0</v>
      </c>
      <c r="AC1241" s="161">
        <f>(((SUMIF($E$14:$E$217,$O1241,AC$14:AC$217)*(1+Costs_Lower)))*'Discount Factors'!AC$11)-AC$1201</f>
        <v>0</v>
      </c>
      <c r="AD1241" s="161">
        <f>(((SUMIF($E$14:$E$217,$O1241,AD$14:AD$217)*(1+Costs_Lower)))*'Discount Factors'!AD$11)-AD$1201</f>
        <v>0</v>
      </c>
      <c r="AE1241" s="161">
        <f>(((SUMIF($E$14:$E$217,$O1241,AE$14:AE$217)*(1+Costs_Lower)))*'Discount Factors'!AE$11)-AE$1201</f>
        <v>0</v>
      </c>
      <c r="AF1241" s="161">
        <f>(((SUMIF($E$14:$E$217,$O1241,AF$14:AF$217)*(1+Costs_Lower)))*'Discount Factors'!AF$11)-AF$1201</f>
        <v>0</v>
      </c>
      <c r="AG1241" s="161">
        <f>(((SUMIF($E$14:$E$217,$O1241,AG$14:AG$217)*(1+Costs_Lower)))*'Discount Factors'!AG$11)-AG$1201</f>
        <v>0</v>
      </c>
      <c r="AH1241" s="161">
        <f>(((SUMIF($E$14:$E$217,$O1241,AH$14:AH$217)*(1+Costs_Lower)))*'Discount Factors'!AH$11)-AH$1201</f>
        <v>0</v>
      </c>
      <c r="AI1241" s="161">
        <f>(((SUMIF($E$14:$E$217,$O1241,AI$14:AI$217)*(1+Costs_Lower)))*'Discount Factors'!AI$11)-AI$1201</f>
        <v>0</v>
      </c>
      <c r="AJ1241" s="161">
        <f>(((SUMIF($E$14:$E$217,$O1241,AJ$14:AJ$217)*(1+Costs_Lower)))*'Discount Factors'!AJ$11)-AJ$1201</f>
        <v>0</v>
      </c>
      <c r="AK1241" s="161">
        <f>(((SUMIF($E$14:$E$217,$O1241,AK$14:AK$217)*(1+Costs_Lower)))*'Discount Factors'!AK$11)-AK$1201</f>
        <v>0</v>
      </c>
      <c r="AL1241" s="161">
        <f>(((SUMIF($E$14:$E$217,$O1241,AL$14:AL$217)*(1+Costs_Lower)))*'Discount Factors'!AL$11)-AL$1201</f>
        <v>0</v>
      </c>
      <c r="AM1241" s="161">
        <f>(((SUMIF($E$14:$E$217,$O1241,AM$14:AM$217)*(1+Costs_Lower)))*'Discount Factors'!AM$11)-AM$1201</f>
        <v>0</v>
      </c>
      <c r="AN1241" s="161">
        <f>(((SUMIF($E$14:$E$217,$O1241,AN$14:AN$217)*(1+Costs_Lower)))*'Discount Factors'!AN$11)-AN$1201</f>
        <v>0</v>
      </c>
      <c r="AO1241" s="161">
        <f>(((SUMIF($E$14:$E$217,$O1241,AO$14:AO$217)*(1+Costs_Lower)))*'Discount Factors'!AO$11)-AO$1201</f>
        <v>0</v>
      </c>
      <c r="AP1241" s="161">
        <f>(((SUMIF($E$14:$E$217,$O1241,AP$14:AP$217)*(1+Costs_Lower)))*'Discount Factors'!AP$11)-AP$1201</f>
        <v>0</v>
      </c>
      <c r="AQ1241" s="161">
        <f>(((SUMIF($E$14:$E$217,$O1241,AQ$14:AQ$217)*(1+Costs_Lower)))*'Discount Factors'!AQ$11)-AQ$1201</f>
        <v>0</v>
      </c>
      <c r="AR1241" s="161">
        <f>(((SUMIF($E$14:$E$217,$O1241,AR$14:AR$217)*(1+Costs_Lower)))*'Discount Factors'!AR$11)-AR$1201</f>
        <v>0</v>
      </c>
      <c r="AS1241" s="161">
        <f>(((SUMIF($E$14:$E$217,$O1241,AS$14:AS$217)*(1+Costs_Lower)))*'Discount Factors'!AS$11)-AS$1201</f>
        <v>0</v>
      </c>
      <c r="AT1241" s="161">
        <f>(((SUMIF($E$14:$E$217,$O1241,AT$14:AT$217)*(1+Costs_Lower)))*'Discount Factors'!AT$11)-AT$1201</f>
        <v>0</v>
      </c>
      <c r="AU1241" s="161">
        <f>(((SUMIF($E$14:$E$217,$O1241,AU$14:AU$217)*(1+Costs_Lower)))*'Discount Factors'!AU$11)-AU$1201</f>
        <v>0</v>
      </c>
      <c r="AV1241" s="161">
        <f>(((SUMIF($E$14:$E$217,$O1241,AV$14:AV$217)*(1+Costs_Lower)))*'Discount Factors'!AV$11)-AV$1201</f>
        <v>0</v>
      </c>
      <c r="AW1241" s="161">
        <f>(((SUMIF($E$14:$E$217,$O1241,AW$14:AW$217)*(1+Costs_Lower)))*'Discount Factors'!AW$11)-AW$1201</f>
        <v>0</v>
      </c>
      <c r="AX1241" s="161">
        <f>(((SUMIF($E$14:$E$217,$O1241,AX$14:AX$217)*(1+Costs_Lower)))*'Discount Factors'!AX$11)-AX$1201</f>
        <v>0</v>
      </c>
      <c r="AY1241" s="161">
        <f>(((SUMIF($E$14:$E$217,$O1241,AY$14:AY$217)*(1+Costs_Lower)))*'Discount Factors'!AY$11)-AY$1201</f>
        <v>0</v>
      </c>
      <c r="AZ1241" s="161">
        <f>(((SUMIF($E$14:$E$217,$O1241,AZ$14:AZ$217)*(1+Costs_Lower)))*'Discount Factors'!AZ$11)-AZ$1201</f>
        <v>0</v>
      </c>
      <c r="BA1241" s="161">
        <f>(((SUMIF($E$14:$E$217,$O1241,BA$14:BA$217)*(1+Costs_Lower)))*'Discount Factors'!BA$11)-BA$1201</f>
        <v>0</v>
      </c>
      <c r="BB1241" s="161">
        <f>(((SUMIF($E$14:$E$217,$O1241,BB$14:BB$217)*(1+Costs_Lower)))*'Discount Factors'!BB$11)-BB$1201</f>
        <v>0</v>
      </c>
      <c r="BC1241" s="161">
        <f>(((SUMIF($E$14:$E$217,$O1241,BC$14:BC$217)*(1+Costs_Lower)))*'Discount Factors'!BC$11)-BC$1201</f>
        <v>0</v>
      </c>
      <c r="BD1241" s="161">
        <f>(((SUMIF($E$14:$E$217,$O1241,BD$14:BD$217)*(1+Costs_Lower)))*'Discount Factors'!BD$11)-BD$1201</f>
        <v>0</v>
      </c>
      <c r="BE1241" s="161">
        <f>(((SUMIF($E$14:$E$217,$O1241,BE$14:BE$217)*(1+Costs_Lower)))*'Discount Factors'!BE$11)-BE$1201</f>
        <v>0</v>
      </c>
      <c r="BF1241" s="161">
        <f>(((SUMIF($E$14:$E$217,$O1241,BF$14:BF$217)*(1+Costs_Lower)))*'Discount Factors'!BF$11)-BF$1201</f>
        <v>0</v>
      </c>
      <c r="BG1241" s="161">
        <f>(((SUMIF($E$14:$E$217,$O1241,BG$14:BG$217)*(1+Costs_Lower)))*'Discount Factors'!BG$11)-BG$1201</f>
        <v>0</v>
      </c>
      <c r="BH1241" s="161">
        <f>(((SUMIF($E$14:$E$217,$O1241,BH$14:BH$217)*(1+Costs_Lower)))*'Discount Factors'!BH$11)-BH$1201</f>
        <v>0</v>
      </c>
      <c r="BI1241" s="161">
        <f>(((SUMIF($E$14:$E$217,$O1241,BI$14:BI$217)*(1+Costs_Lower)))*'Discount Factors'!BI$11)-BI$1201</f>
        <v>0</v>
      </c>
      <c r="BJ1241" s="161">
        <f>(((SUMIF($E$14:$E$217,$O1241,BJ$14:BJ$217)*(1+Costs_Lower)))*'Discount Factors'!BJ$11)-BJ$1201</f>
        <v>0</v>
      </c>
      <c r="BK1241" s="161">
        <f>(((SUMIF($E$14:$E$217,$O1241,BK$14:BK$217)*(1+Costs_Lower)))*'Discount Factors'!BK$11)-BK$1201</f>
        <v>0</v>
      </c>
      <c r="BL1241" s="161">
        <f>(((SUMIF($E$14:$E$217,$O1241,BL$14:BL$217)*(1+Costs_Lower)))*'Discount Factors'!BL$11)-BL$1201</f>
        <v>0</v>
      </c>
      <c r="BM1241" s="161">
        <f>(((SUMIF($E$14:$E$217,$O1241,BM$14:BM$217)*(1+Costs_Lower)))*'Discount Factors'!BM$11)-BM$1201</f>
        <v>0</v>
      </c>
      <c r="BN1241" s="161">
        <f>(((SUMIF($E$14:$E$217,$O1241,BN$14:BN$217)*(1+Costs_Lower)))*'Discount Factors'!BN$11)-BN$1201</f>
        <v>0</v>
      </c>
      <c r="BO1241" s="161">
        <f>(((SUMIF($E$14:$E$217,$O1241,BO$14:BO$217)*(1+Costs_Lower)))*'Discount Factors'!BO$11)-BO$1201</f>
        <v>0</v>
      </c>
      <c r="BP1241" s="161">
        <f>(((SUMIF($E$14:$E$217,$O1241,BP$14:BP$217)*(1+Costs_Lower)))*'Discount Factors'!BP$11)-BP$1201</f>
        <v>0</v>
      </c>
      <c r="BQ1241" s="161">
        <f>(((SUMIF($E$14:$E$217,$O1241,BQ$14:BQ$217)*(1+Costs_Lower)))*'Discount Factors'!BQ$11)-BQ$1201</f>
        <v>0</v>
      </c>
      <c r="BR1241" s="161">
        <f>(((SUMIF($E$14:$E$217,$O1241,BR$14:BR$217)*(1+Costs_Lower)))*'Discount Factors'!BR$11)-BR$1201</f>
        <v>0</v>
      </c>
      <c r="BS1241" s="161">
        <f>(((SUMIF($E$14:$E$217,$O1241,BS$14:BS$217)*(1+Costs_Lower)))*'Discount Factors'!BS$11)-BS$1201</f>
        <v>0</v>
      </c>
      <c r="BT1241" s="161">
        <f>(((SUMIF($E$14:$E$217,$O1241,BT$14:BT$217)*(1+Costs_Lower)))*'Discount Factors'!BT$11)-BT$1201</f>
        <v>0</v>
      </c>
      <c r="BU1241" s="161">
        <f>(((SUMIF($E$14:$E$217,$O1241,BU$14:BU$217)*(1+Costs_Lower)))*'Discount Factors'!BU$11)-BU$1201</f>
        <v>0</v>
      </c>
      <c r="BV1241" s="161">
        <f>(((SUMIF($E$14:$E$217,$O1241,BV$14:BV$217)*(1+Costs_Lower)))*'Discount Factors'!BV$11)-BV$1201</f>
        <v>0</v>
      </c>
      <c r="BW1241" s="161">
        <f>(((SUMIF($E$14:$E$217,$O1241,BW$14:BW$217)*(1+Costs_Lower)))*'Discount Factors'!BW$11)-BW$1201</f>
        <v>0</v>
      </c>
      <c r="BX1241" s="161">
        <f>(((SUMIF($E$14:$E$217,$O1241,BX$14:BX$217)*(1+Costs_Lower)))*'Discount Factors'!BX$11)-BX$1201</f>
        <v>0</v>
      </c>
      <c r="BY1241" s="161">
        <f>(((SUMIF($E$14:$E$217,$O1241,BY$14:BY$217)*(1+Costs_Lower)))*'Discount Factors'!BY$11)-BY$1201</f>
        <v>0</v>
      </c>
      <c r="BZ1241" s="161">
        <f>(((SUMIF($E$14:$E$217,$O1241,BZ$14:BZ$217)*(1+Costs_Lower)))*'Discount Factors'!BZ$11)-BZ$1201</f>
        <v>0</v>
      </c>
      <c r="CA1241" s="161">
        <f>(((SUMIF($E$14:$E$217,$O1241,CA$14:CA$217)*(1+Costs_Lower)))*'Discount Factors'!CA$11)-CA$1201</f>
        <v>0</v>
      </c>
      <c r="CB1241" s="161">
        <f>(((SUMIF($E$14:$E$217,$O1241,CB$14:CB$217)*(1+Costs_Lower)))*'Discount Factors'!CB$11)-CB$1201</f>
        <v>0</v>
      </c>
      <c r="CC1241" s="161">
        <f>(((SUMIF($E$14:$E$217,$O1241,CC$14:CC$217)*(1+Costs_Lower)))*'Discount Factors'!CC$11)-CC$1201</f>
        <v>0</v>
      </c>
      <c r="CD1241" s="161">
        <f>(((SUMIF($E$14:$E$217,$O1241,CD$14:CD$217)*(1+Costs_Lower)))*'Discount Factors'!CD$11)-CD$1201</f>
        <v>0</v>
      </c>
      <c r="CE1241" s="161">
        <f>(((SUMIF($E$14:$E$217,$O1241,CE$14:CE$217)*(1+Costs_Lower)))*'Discount Factors'!CE$11)-CE$1201</f>
        <v>0</v>
      </c>
      <c r="CF1241" s="161">
        <f>(((SUMIF($E$14:$E$217,$O1241,CF$14:CF$217)*(1+Costs_Lower)))*'Discount Factors'!CF$11)-CF$1201</f>
        <v>0</v>
      </c>
      <c r="CG1241" s="161">
        <f>(((SUMIF($E$14:$E$217,$O1241,CG$14:CG$217)*(1+Costs_Lower)))*'Discount Factors'!CG$11)-CG$1201</f>
        <v>0</v>
      </c>
      <c r="CH1241" s="161">
        <f>(((SUMIF($E$14:$E$217,$O1241,CH$14:CH$217)*(1+Costs_Lower)))*'Discount Factors'!CH$11)-CH$1201</f>
        <v>0</v>
      </c>
      <c r="CI1241" s="161">
        <f>(((SUMIF($E$14:$E$217,$O1241,CI$14:CI$217)*(1+Costs_Lower)))*'Discount Factors'!CI$11)-CI$1201</f>
        <v>0</v>
      </c>
      <c r="CJ1241" s="161">
        <f>(((SUMIF($E$14:$E$217,$O1241,CJ$14:CJ$217)*(1+Costs_Lower)))*'Discount Factors'!CJ$11)-CJ$1201</f>
        <v>0</v>
      </c>
      <c r="CK1241" s="161">
        <f>(((SUMIF($E$14:$E$217,$O1241,CK$14:CK$217)*(1+Costs_Lower)))*'Discount Factors'!CK$11)-CK$1201</f>
        <v>0</v>
      </c>
      <c r="CL1241" s="161">
        <f>(((SUMIF($E$14:$E$217,$O1241,CL$14:CL$217)*(1+Costs_Lower)))*'Discount Factors'!CL$11)-CL$1201</f>
        <v>0</v>
      </c>
      <c r="CM1241" s="161">
        <f>(((SUMIF($E$14:$E$217,$O1241,CM$14:CM$217)*(1+Costs_Lower)))*'Discount Factors'!CM$11)-CM$1201</f>
        <v>0</v>
      </c>
      <c r="CN1241" s="161">
        <f>(((SUMIF($E$14:$E$217,$O1241,CN$14:CN$217)*(1+Costs_Lower)))*'Discount Factors'!CN$11)-CN$1201</f>
        <v>0</v>
      </c>
      <c r="CO1241" s="161">
        <f>(((SUMIF($E$14:$E$217,$O1241,CO$14:CO$217)*(1+Costs_Lower)))*'Discount Factors'!CO$11)-CO$1201</f>
        <v>0</v>
      </c>
      <c r="CP1241" s="161">
        <f>(((SUMIF($E$14:$E$217,$O1241,CP$14:CP$217)*(1+Costs_Lower)))*'Discount Factors'!CP$11)-CP$1201</f>
        <v>0</v>
      </c>
      <c r="CQ1241" s="161">
        <f>(((SUMIF($E$14:$E$217,$O1241,CQ$14:CQ$217)*(1+Costs_Lower)))*'Discount Factors'!CQ$11)-CQ$1201</f>
        <v>0</v>
      </c>
    </row>
    <row r="1244" spans="1:95" s="17" customFormat="1" x14ac:dyDescent="0.3"/>
    <row r="1245" spans="1:95" x14ac:dyDescent="0.3">
      <c r="A1245" s="2" t="s">
        <v>236</v>
      </c>
    </row>
    <row r="1248" spans="1:95" x14ac:dyDescent="0.3">
      <c r="O1248" s="2" t="str">
        <f>Lists!$B$4</f>
        <v>Base Case</v>
      </c>
      <c r="P1248" s="161">
        <f>((SUMIF($E$224:$E$427,$O1248,P$224:P$427)*(1+Benefits_Upper)))*'Discount Factors'!P$11</f>
        <v>0</v>
      </c>
      <c r="Q1248" s="161">
        <f>((SUMIF($E$224:$E$427,$O1248,Q$224:Q$427)*(1+Benefits_Upper)))*'Discount Factors'!Q$11</f>
        <v>0</v>
      </c>
      <c r="R1248" s="161">
        <f>((SUMIF($E$224:$E$427,$O1248,R$224:R$427)*(1+Benefits_Upper)))*'Discount Factors'!R$11</f>
        <v>0</v>
      </c>
      <c r="S1248" s="161">
        <f>((SUMIF($E$224:$E$427,$O1248,S$224:S$427)*(1+Benefits_Upper)))*'Discount Factors'!S$11</f>
        <v>0</v>
      </c>
      <c r="T1248" s="161">
        <f>((SUMIF($E$224:$E$427,$O1248,T$224:T$427)*(1+Benefits_Upper)))*'Discount Factors'!T$11</f>
        <v>0</v>
      </c>
      <c r="U1248" s="161">
        <f>((SUMIF($E$224:$E$427,$O1248,U$224:U$427)*(1+Benefits_Upper)))*'Discount Factors'!U$11</f>
        <v>0</v>
      </c>
      <c r="V1248" s="161">
        <f>((SUMIF($E$224:$E$427,$O1248,V$224:V$427)*(1+Benefits_Upper)))*'Discount Factors'!V$11</f>
        <v>0</v>
      </c>
      <c r="W1248" s="161">
        <f>((SUMIF($E$224:$E$427,$O1248,W$224:W$427)*(1+Benefits_Upper)))*'Discount Factors'!W$11</f>
        <v>0</v>
      </c>
      <c r="X1248" s="161">
        <f>((SUMIF($E$224:$E$427,$O1248,X$224:X$427)*(1+Benefits_Upper)))*'Discount Factors'!X$11</f>
        <v>0</v>
      </c>
      <c r="Y1248" s="161">
        <f>((SUMIF($E$224:$E$427,$O1248,Y$224:Y$427)*(1+Benefits_Upper)))*'Discount Factors'!Y$11</f>
        <v>0</v>
      </c>
      <c r="Z1248" s="161">
        <f>((SUMIF($E$224:$E$427,$O1248,Z$224:Z$427)*(1+Benefits_Upper)))*'Discount Factors'!Z$11</f>
        <v>0</v>
      </c>
      <c r="AA1248" s="161">
        <f>((SUMIF($E$224:$E$427,$O1248,AA$224:AA$427)*(1+Benefits_Upper)))*'Discount Factors'!AA$11</f>
        <v>0</v>
      </c>
      <c r="AB1248" s="161">
        <f>((SUMIF($E$224:$E$427,$O1248,AB$224:AB$427)*(1+Benefits_Upper)))*'Discount Factors'!AB$11</f>
        <v>0</v>
      </c>
      <c r="AC1248" s="161">
        <f>((SUMIF($E$224:$E$427,$O1248,AC$224:AC$427)*(1+Benefits_Upper)))*'Discount Factors'!AC$11</f>
        <v>0</v>
      </c>
      <c r="AD1248" s="161">
        <f>((SUMIF($E$224:$E$427,$O1248,AD$224:AD$427)*(1+Benefits_Upper)))*'Discount Factors'!AD$11</f>
        <v>0</v>
      </c>
      <c r="AE1248" s="161">
        <f>((SUMIF($E$224:$E$427,$O1248,AE$224:AE$427)*(1+Benefits_Upper)))*'Discount Factors'!AE$11</f>
        <v>0</v>
      </c>
      <c r="AF1248" s="161">
        <f>((SUMIF($E$224:$E$427,$O1248,AF$224:AF$427)*(1+Benefits_Upper)))*'Discount Factors'!AF$11</f>
        <v>0</v>
      </c>
      <c r="AG1248" s="161">
        <f>((SUMIF($E$224:$E$427,$O1248,AG$224:AG$427)*(1+Benefits_Upper)))*'Discount Factors'!AG$11</f>
        <v>0</v>
      </c>
      <c r="AH1248" s="161">
        <f>((SUMIF($E$224:$E$427,$O1248,AH$224:AH$427)*(1+Benefits_Upper)))*'Discount Factors'!AH$11</f>
        <v>0</v>
      </c>
      <c r="AI1248" s="161">
        <f>((SUMIF($E$224:$E$427,$O1248,AI$224:AI$427)*(1+Benefits_Upper)))*'Discount Factors'!AI$11</f>
        <v>0</v>
      </c>
      <c r="AJ1248" s="161">
        <f>((SUMIF($E$224:$E$427,$O1248,AJ$224:AJ$427)*(1+Benefits_Upper)))*'Discount Factors'!AJ$11</f>
        <v>0</v>
      </c>
      <c r="AK1248" s="161">
        <f>((SUMIF($E$224:$E$427,$O1248,AK$224:AK$427)*(1+Benefits_Upper)))*'Discount Factors'!AK$11</f>
        <v>0</v>
      </c>
      <c r="AL1248" s="161">
        <f>((SUMIF($E$224:$E$427,$O1248,AL$224:AL$427)*(1+Benefits_Upper)))*'Discount Factors'!AL$11</f>
        <v>0</v>
      </c>
      <c r="AM1248" s="161">
        <f>((SUMIF($E$224:$E$427,$O1248,AM$224:AM$427)*(1+Benefits_Upper)))*'Discount Factors'!AM$11</f>
        <v>0</v>
      </c>
      <c r="AN1248" s="161">
        <f>((SUMIF($E$224:$E$427,$O1248,AN$224:AN$427)*(1+Benefits_Upper)))*'Discount Factors'!AN$11</f>
        <v>0</v>
      </c>
      <c r="AO1248" s="161">
        <f>((SUMIF($E$224:$E$427,$O1248,AO$224:AO$427)*(1+Benefits_Upper)))*'Discount Factors'!AO$11</f>
        <v>0</v>
      </c>
      <c r="AP1248" s="161">
        <f>((SUMIF($E$224:$E$427,$O1248,AP$224:AP$427)*(1+Benefits_Upper)))*'Discount Factors'!AP$11</f>
        <v>0</v>
      </c>
      <c r="AQ1248" s="161">
        <f>((SUMIF($E$224:$E$427,$O1248,AQ$224:AQ$427)*(1+Benefits_Upper)))*'Discount Factors'!AQ$11</f>
        <v>0</v>
      </c>
      <c r="AR1248" s="161">
        <f>((SUMIF($E$224:$E$427,$O1248,AR$224:AR$427)*(1+Benefits_Upper)))*'Discount Factors'!AR$11</f>
        <v>0</v>
      </c>
      <c r="AS1248" s="161">
        <f>((SUMIF($E$224:$E$427,$O1248,AS$224:AS$427)*(1+Benefits_Upper)))*'Discount Factors'!AS$11</f>
        <v>0</v>
      </c>
      <c r="AT1248" s="161">
        <f>((SUMIF($E$224:$E$427,$O1248,AT$224:AT$427)*(1+Benefits_Upper)))*'Discount Factors'!AT$11</f>
        <v>0</v>
      </c>
      <c r="AU1248" s="161">
        <f>((SUMIF($E$224:$E$427,$O1248,AU$224:AU$427)*(1+Benefits_Upper)))*'Discount Factors'!AU$11</f>
        <v>0</v>
      </c>
      <c r="AV1248" s="161">
        <f>((SUMIF($E$224:$E$427,$O1248,AV$224:AV$427)*(1+Benefits_Upper)))*'Discount Factors'!AV$11</f>
        <v>0</v>
      </c>
      <c r="AW1248" s="161">
        <f>((SUMIF($E$224:$E$427,$O1248,AW$224:AW$427)*(1+Benefits_Upper)))*'Discount Factors'!AW$11</f>
        <v>0</v>
      </c>
      <c r="AX1248" s="161">
        <f>((SUMIF($E$224:$E$427,$O1248,AX$224:AX$427)*(1+Benefits_Upper)))*'Discount Factors'!AX$11</f>
        <v>0</v>
      </c>
      <c r="AY1248" s="161">
        <f>((SUMIF($E$224:$E$427,$O1248,AY$224:AY$427)*(1+Benefits_Upper)))*'Discount Factors'!AY$11</f>
        <v>0</v>
      </c>
      <c r="AZ1248" s="161">
        <f>((SUMIF($E$224:$E$427,$O1248,AZ$224:AZ$427)*(1+Benefits_Upper)))*'Discount Factors'!AZ$11</f>
        <v>0</v>
      </c>
      <c r="BA1248" s="161">
        <f>((SUMIF($E$224:$E$427,$O1248,BA$224:BA$427)*(1+Benefits_Upper)))*'Discount Factors'!BA$11</f>
        <v>0</v>
      </c>
      <c r="BB1248" s="161">
        <f>((SUMIF($E$224:$E$427,$O1248,BB$224:BB$427)*(1+Benefits_Upper)))*'Discount Factors'!BB$11</f>
        <v>0</v>
      </c>
      <c r="BC1248" s="161">
        <f>((SUMIF($E$224:$E$427,$O1248,BC$224:BC$427)*(1+Benefits_Upper)))*'Discount Factors'!BC$11</f>
        <v>0</v>
      </c>
      <c r="BD1248" s="161">
        <f>((SUMIF($E$224:$E$427,$O1248,BD$224:BD$427)*(1+Benefits_Upper)))*'Discount Factors'!BD$11</f>
        <v>0</v>
      </c>
      <c r="BE1248" s="161">
        <f>((SUMIF($E$224:$E$427,$O1248,BE$224:BE$427)*(1+Benefits_Upper)))*'Discount Factors'!BE$11</f>
        <v>0</v>
      </c>
      <c r="BF1248" s="161">
        <f>((SUMIF($E$224:$E$427,$O1248,BF$224:BF$427)*(1+Benefits_Upper)))*'Discount Factors'!BF$11</f>
        <v>0</v>
      </c>
      <c r="BG1248" s="161">
        <f>((SUMIF($E$224:$E$427,$O1248,BG$224:BG$427)*(1+Benefits_Upper)))*'Discount Factors'!BG$11</f>
        <v>0</v>
      </c>
      <c r="BH1248" s="161">
        <f>((SUMIF($E$224:$E$427,$O1248,BH$224:BH$427)*(1+Benefits_Upper)))*'Discount Factors'!BH$11</f>
        <v>0</v>
      </c>
      <c r="BI1248" s="161">
        <f>((SUMIF($E$224:$E$427,$O1248,BI$224:BI$427)*(1+Benefits_Upper)))*'Discount Factors'!BI$11</f>
        <v>0</v>
      </c>
      <c r="BJ1248" s="161">
        <f>((SUMIF($E$224:$E$427,$O1248,BJ$224:BJ$427)*(1+Benefits_Upper)))*'Discount Factors'!BJ$11</f>
        <v>0</v>
      </c>
      <c r="BK1248" s="161">
        <f>((SUMIF($E$224:$E$427,$O1248,BK$224:BK$427)*(1+Benefits_Upper)))*'Discount Factors'!BK$11</f>
        <v>0</v>
      </c>
      <c r="BL1248" s="161">
        <f>((SUMIF($E$224:$E$427,$O1248,BL$224:BL$427)*(1+Benefits_Upper)))*'Discount Factors'!BL$11</f>
        <v>0</v>
      </c>
      <c r="BM1248" s="161">
        <f>((SUMIF($E$224:$E$427,$O1248,BM$224:BM$427)*(1+Benefits_Upper)))*'Discount Factors'!BM$11</f>
        <v>0</v>
      </c>
      <c r="BN1248" s="161">
        <f>((SUMIF($E$224:$E$427,$O1248,BN$224:BN$427)*(1+Benefits_Upper)))*'Discount Factors'!BN$11</f>
        <v>0</v>
      </c>
      <c r="BO1248" s="161">
        <f>((SUMIF($E$224:$E$427,$O1248,BO$224:BO$427)*(1+Benefits_Upper)))*'Discount Factors'!BO$11</f>
        <v>0</v>
      </c>
      <c r="BP1248" s="161">
        <f>((SUMIF($E$224:$E$427,$O1248,BP$224:BP$427)*(1+Benefits_Upper)))*'Discount Factors'!BP$11</f>
        <v>0</v>
      </c>
      <c r="BQ1248" s="161">
        <f>((SUMIF($E$224:$E$427,$O1248,BQ$224:BQ$427)*(1+Benefits_Upper)))*'Discount Factors'!BQ$11</f>
        <v>0</v>
      </c>
      <c r="BR1248" s="161">
        <f>((SUMIF($E$224:$E$427,$O1248,BR$224:BR$427)*(1+Benefits_Upper)))*'Discount Factors'!BR$11</f>
        <v>0</v>
      </c>
      <c r="BS1248" s="161">
        <f>((SUMIF($E$224:$E$427,$O1248,BS$224:BS$427)*(1+Benefits_Upper)))*'Discount Factors'!BS$11</f>
        <v>0</v>
      </c>
      <c r="BT1248" s="161">
        <f>((SUMIF($E$224:$E$427,$O1248,BT$224:BT$427)*(1+Benefits_Upper)))*'Discount Factors'!BT$11</f>
        <v>0</v>
      </c>
      <c r="BU1248" s="161">
        <f>((SUMIF($E$224:$E$427,$O1248,BU$224:BU$427)*(1+Benefits_Upper)))*'Discount Factors'!BU$11</f>
        <v>0</v>
      </c>
      <c r="BV1248" s="161">
        <f>((SUMIF($E$224:$E$427,$O1248,BV$224:BV$427)*(1+Benefits_Upper)))*'Discount Factors'!BV$11</f>
        <v>0</v>
      </c>
      <c r="BW1248" s="161">
        <f>((SUMIF($E$224:$E$427,$O1248,BW$224:BW$427)*(1+Benefits_Upper)))*'Discount Factors'!BW$11</f>
        <v>0</v>
      </c>
      <c r="BX1248" s="161">
        <f>((SUMIF($E$224:$E$427,$O1248,BX$224:BX$427)*(1+Benefits_Upper)))*'Discount Factors'!BX$11</f>
        <v>0</v>
      </c>
      <c r="BY1248" s="161">
        <f>((SUMIF($E$224:$E$427,$O1248,BY$224:BY$427)*(1+Benefits_Upper)))*'Discount Factors'!BY$11</f>
        <v>0</v>
      </c>
      <c r="BZ1248" s="161">
        <f>((SUMIF($E$224:$E$427,$O1248,BZ$224:BZ$427)*(1+Benefits_Upper)))*'Discount Factors'!BZ$11</f>
        <v>0</v>
      </c>
      <c r="CA1248" s="161">
        <f>((SUMIF($E$224:$E$427,$O1248,CA$224:CA$427)*(1+Benefits_Upper)))*'Discount Factors'!CA$11</f>
        <v>0</v>
      </c>
      <c r="CB1248" s="161">
        <f>((SUMIF($E$224:$E$427,$O1248,CB$224:CB$427)*(1+Benefits_Upper)))*'Discount Factors'!CB$11</f>
        <v>0</v>
      </c>
      <c r="CC1248" s="161">
        <f>((SUMIF($E$224:$E$427,$O1248,CC$224:CC$427)*(1+Benefits_Upper)))*'Discount Factors'!CC$11</f>
        <v>0</v>
      </c>
      <c r="CD1248" s="161">
        <f>((SUMIF($E$224:$E$427,$O1248,CD$224:CD$427)*(1+Benefits_Upper)))*'Discount Factors'!CD$11</f>
        <v>0</v>
      </c>
      <c r="CE1248" s="161">
        <f>((SUMIF($E$224:$E$427,$O1248,CE$224:CE$427)*(1+Benefits_Upper)))*'Discount Factors'!CE$11</f>
        <v>0</v>
      </c>
      <c r="CF1248" s="161">
        <f>((SUMIF($E$224:$E$427,$O1248,CF$224:CF$427)*(1+Benefits_Upper)))*'Discount Factors'!CF$11</f>
        <v>0</v>
      </c>
      <c r="CG1248" s="161">
        <f>((SUMIF($E$224:$E$427,$O1248,CG$224:CG$427)*(1+Benefits_Upper)))*'Discount Factors'!CG$11</f>
        <v>0</v>
      </c>
      <c r="CH1248" s="161">
        <f>((SUMIF($E$224:$E$427,$O1248,CH$224:CH$427)*(1+Benefits_Upper)))*'Discount Factors'!CH$11</f>
        <v>0</v>
      </c>
      <c r="CI1248" s="161">
        <f>((SUMIF($E$224:$E$427,$O1248,CI$224:CI$427)*(1+Benefits_Upper)))*'Discount Factors'!CI$11</f>
        <v>0</v>
      </c>
      <c r="CJ1248" s="161">
        <f>((SUMIF($E$224:$E$427,$O1248,CJ$224:CJ$427)*(1+Benefits_Upper)))*'Discount Factors'!CJ$11</f>
        <v>0</v>
      </c>
      <c r="CK1248" s="161">
        <f>((SUMIF($E$224:$E$427,$O1248,CK$224:CK$427)*(1+Benefits_Upper)))*'Discount Factors'!CK$11</f>
        <v>0</v>
      </c>
      <c r="CL1248" s="161">
        <f>((SUMIF($E$224:$E$427,$O1248,CL$224:CL$427)*(1+Benefits_Upper)))*'Discount Factors'!CL$11</f>
        <v>0</v>
      </c>
      <c r="CM1248" s="161">
        <f>((SUMIF($E$224:$E$427,$O1248,CM$224:CM$427)*(1+Benefits_Upper)))*'Discount Factors'!CM$11</f>
        <v>0</v>
      </c>
      <c r="CN1248" s="161">
        <f>((SUMIF($E$224:$E$427,$O1248,CN$224:CN$427)*(1+Benefits_Upper)))*'Discount Factors'!CN$11</f>
        <v>0</v>
      </c>
      <c r="CO1248" s="161">
        <f>((SUMIF($E$224:$E$427,$O1248,CO$224:CO$427)*(1+Benefits_Upper)))*'Discount Factors'!CO$11</f>
        <v>0</v>
      </c>
      <c r="CP1248" s="161">
        <f>((SUMIF($E$224:$E$427,$O1248,CP$224:CP$427)*(1+Benefits_Upper)))*'Discount Factors'!CP$11</f>
        <v>0</v>
      </c>
      <c r="CQ1248" s="161">
        <f>((SUMIF($E$224:$E$427,$O1248,CQ$224:CQ$427)*(1+Benefits_Upper)))*'Discount Factors'!CQ$11</f>
        <v>0</v>
      </c>
    </row>
    <row r="1249" spans="15:95" x14ac:dyDescent="0.3">
      <c r="P1249" s="161"/>
      <c r="Q1249" s="161"/>
      <c r="R1249" s="161"/>
      <c r="S1249" s="161"/>
      <c r="T1249" s="161"/>
      <c r="U1249" s="161"/>
      <c r="V1249" s="161"/>
      <c r="W1249" s="161"/>
      <c r="X1249" s="161"/>
      <c r="Y1249" s="161"/>
      <c r="Z1249" s="161"/>
      <c r="AA1249" s="161"/>
      <c r="AB1249" s="161"/>
      <c r="AC1249" s="161"/>
      <c r="AD1249" s="161"/>
      <c r="AE1249" s="161"/>
      <c r="AF1249" s="161"/>
      <c r="AG1249" s="161"/>
      <c r="AH1249" s="161"/>
      <c r="AI1249" s="161"/>
      <c r="AJ1249" s="161"/>
      <c r="AK1249" s="161"/>
      <c r="AL1249" s="161"/>
      <c r="AM1249" s="161"/>
      <c r="AN1249" s="161"/>
      <c r="AO1249" s="161"/>
      <c r="AP1249" s="161"/>
      <c r="AQ1249" s="161"/>
      <c r="AR1249" s="161"/>
      <c r="AS1249" s="161"/>
      <c r="AT1249" s="161"/>
      <c r="AU1249" s="161"/>
      <c r="AV1249" s="161"/>
      <c r="AW1249" s="161"/>
      <c r="AX1249" s="161"/>
      <c r="AY1249" s="161"/>
      <c r="AZ1249" s="161"/>
      <c r="BA1249" s="161"/>
      <c r="BB1249" s="161"/>
      <c r="BC1249" s="161"/>
      <c r="BD1249" s="161"/>
      <c r="BE1249" s="161"/>
      <c r="BF1249" s="161"/>
      <c r="BG1249" s="161"/>
      <c r="BH1249" s="161"/>
      <c r="BI1249" s="161"/>
      <c r="BJ1249" s="161"/>
      <c r="BK1249" s="161"/>
      <c r="BL1249" s="161"/>
      <c r="BM1249" s="161"/>
      <c r="BN1249" s="161"/>
      <c r="BO1249" s="161"/>
      <c r="BP1249" s="161"/>
      <c r="BQ1249" s="161"/>
      <c r="BR1249" s="161"/>
      <c r="BS1249" s="161"/>
      <c r="BT1249" s="161"/>
      <c r="BU1249" s="161"/>
      <c r="BV1249" s="161"/>
      <c r="BW1249" s="161"/>
      <c r="BX1249" s="161"/>
      <c r="BY1249" s="161"/>
      <c r="BZ1249" s="161"/>
      <c r="CA1249" s="161"/>
      <c r="CB1249" s="161"/>
      <c r="CC1249" s="161"/>
      <c r="CD1249" s="161"/>
      <c r="CE1249" s="161"/>
      <c r="CF1249" s="161"/>
      <c r="CG1249" s="161"/>
      <c r="CH1249" s="161"/>
      <c r="CI1249" s="161"/>
      <c r="CJ1249" s="161"/>
      <c r="CK1249" s="161"/>
      <c r="CL1249" s="161"/>
      <c r="CM1249" s="161"/>
      <c r="CN1249" s="161"/>
      <c r="CO1249" s="161"/>
      <c r="CP1249" s="161"/>
      <c r="CQ1249" s="161"/>
    </row>
    <row r="1250" spans="15:95" x14ac:dyDescent="0.3">
      <c r="P1250" s="161"/>
      <c r="Q1250" s="161"/>
      <c r="R1250" s="161"/>
      <c r="S1250" s="161"/>
      <c r="T1250" s="161"/>
      <c r="U1250" s="161"/>
      <c r="V1250" s="161"/>
      <c r="W1250" s="161"/>
      <c r="X1250" s="161"/>
      <c r="Y1250" s="161"/>
      <c r="Z1250" s="161"/>
      <c r="AA1250" s="161"/>
      <c r="AB1250" s="161"/>
      <c r="AC1250" s="161"/>
      <c r="AD1250" s="161"/>
      <c r="AE1250" s="161"/>
      <c r="AF1250" s="161"/>
      <c r="AG1250" s="161"/>
      <c r="AH1250" s="161"/>
      <c r="AI1250" s="161"/>
      <c r="AJ1250" s="161"/>
      <c r="AK1250" s="161"/>
      <c r="AL1250" s="161"/>
      <c r="AM1250" s="161"/>
      <c r="AN1250" s="161"/>
      <c r="AO1250" s="161"/>
      <c r="AP1250" s="161"/>
      <c r="AQ1250" s="161"/>
      <c r="AR1250" s="161"/>
      <c r="AS1250" s="161"/>
      <c r="AT1250" s="161"/>
      <c r="AU1250" s="161"/>
      <c r="AV1250" s="161"/>
      <c r="AW1250" s="161"/>
      <c r="AX1250" s="161"/>
      <c r="AY1250" s="161"/>
      <c r="AZ1250" s="161"/>
      <c r="BA1250" s="161"/>
      <c r="BB1250" s="161"/>
      <c r="BC1250" s="161"/>
      <c r="BD1250" s="161"/>
      <c r="BE1250" s="161"/>
      <c r="BF1250" s="161"/>
      <c r="BG1250" s="161"/>
      <c r="BH1250" s="161"/>
      <c r="BI1250" s="161"/>
      <c r="BJ1250" s="161"/>
      <c r="BK1250" s="161"/>
      <c r="BL1250" s="161"/>
      <c r="BM1250" s="161"/>
      <c r="BN1250" s="161"/>
      <c r="BO1250" s="161"/>
      <c r="BP1250" s="161"/>
      <c r="BQ1250" s="161"/>
      <c r="BR1250" s="161"/>
      <c r="BS1250" s="161"/>
      <c r="BT1250" s="161"/>
      <c r="BU1250" s="161"/>
      <c r="BV1250" s="161"/>
      <c r="BW1250" s="161"/>
      <c r="BX1250" s="161"/>
      <c r="BY1250" s="161"/>
      <c r="BZ1250" s="161"/>
      <c r="CA1250" s="161"/>
      <c r="CB1250" s="161"/>
      <c r="CC1250" s="161"/>
      <c r="CD1250" s="161"/>
      <c r="CE1250" s="161"/>
      <c r="CF1250" s="161"/>
      <c r="CG1250" s="161"/>
      <c r="CH1250" s="161"/>
      <c r="CI1250" s="161"/>
      <c r="CJ1250" s="161"/>
      <c r="CK1250" s="161"/>
      <c r="CL1250" s="161"/>
      <c r="CM1250" s="161"/>
      <c r="CN1250" s="161"/>
      <c r="CO1250" s="161"/>
      <c r="CP1250" s="161"/>
      <c r="CQ1250" s="161"/>
    </row>
    <row r="1251" spans="15:95" x14ac:dyDescent="0.3">
      <c r="P1251" s="161"/>
      <c r="Q1251" s="161"/>
      <c r="R1251" s="161"/>
      <c r="S1251" s="161"/>
      <c r="T1251" s="161"/>
      <c r="U1251" s="161"/>
      <c r="V1251" s="161"/>
      <c r="W1251" s="161"/>
      <c r="X1251" s="161"/>
      <c r="Y1251" s="161"/>
      <c r="Z1251" s="161"/>
      <c r="AA1251" s="161"/>
      <c r="AB1251" s="161"/>
      <c r="AC1251" s="161"/>
      <c r="AD1251" s="161"/>
      <c r="AE1251" s="161"/>
      <c r="AF1251" s="161"/>
      <c r="AG1251" s="161"/>
      <c r="AH1251" s="161"/>
      <c r="AI1251" s="161"/>
      <c r="AJ1251" s="161"/>
      <c r="AK1251" s="161"/>
      <c r="AL1251" s="161"/>
      <c r="AM1251" s="161"/>
      <c r="AN1251" s="161"/>
      <c r="AO1251" s="161"/>
      <c r="AP1251" s="161"/>
      <c r="AQ1251" s="161"/>
      <c r="AR1251" s="161"/>
      <c r="AS1251" s="161"/>
      <c r="AT1251" s="161"/>
      <c r="AU1251" s="161"/>
      <c r="AV1251" s="161"/>
      <c r="AW1251" s="161"/>
      <c r="AX1251" s="161"/>
      <c r="AY1251" s="161"/>
      <c r="AZ1251" s="161"/>
      <c r="BA1251" s="161"/>
      <c r="BB1251" s="161"/>
      <c r="BC1251" s="161"/>
      <c r="BD1251" s="161"/>
      <c r="BE1251" s="161"/>
      <c r="BF1251" s="161"/>
      <c r="BG1251" s="161"/>
      <c r="BH1251" s="161"/>
      <c r="BI1251" s="161"/>
      <c r="BJ1251" s="161"/>
      <c r="BK1251" s="161"/>
      <c r="BL1251" s="161"/>
      <c r="BM1251" s="161"/>
      <c r="BN1251" s="161"/>
      <c r="BO1251" s="161"/>
      <c r="BP1251" s="161"/>
      <c r="BQ1251" s="161"/>
      <c r="BR1251" s="161"/>
      <c r="BS1251" s="161"/>
      <c r="BT1251" s="161"/>
      <c r="BU1251" s="161"/>
      <c r="BV1251" s="161"/>
      <c r="BW1251" s="161"/>
      <c r="BX1251" s="161"/>
      <c r="BY1251" s="161"/>
      <c r="BZ1251" s="161"/>
      <c r="CA1251" s="161"/>
      <c r="CB1251" s="161"/>
      <c r="CC1251" s="161"/>
      <c r="CD1251" s="161"/>
      <c r="CE1251" s="161"/>
      <c r="CF1251" s="161"/>
      <c r="CG1251" s="161"/>
      <c r="CH1251" s="161"/>
      <c r="CI1251" s="161"/>
      <c r="CJ1251" s="161"/>
      <c r="CK1251" s="161"/>
      <c r="CL1251" s="161"/>
      <c r="CM1251" s="161"/>
      <c r="CN1251" s="161"/>
      <c r="CO1251" s="161"/>
      <c r="CP1251" s="161"/>
      <c r="CQ1251" s="161"/>
    </row>
    <row r="1252" spans="15:95" x14ac:dyDescent="0.3">
      <c r="O1252" s="2" t="str">
        <f>Lists!$B$5</f>
        <v>Option 1</v>
      </c>
      <c r="P1252" s="161">
        <f>((SUMIF($E$224:$E$427,$O1252,P$224:P$427)*(1+Benefits_Upper)))*'Discount Factors'!P$11-P$1248</f>
        <v>0</v>
      </c>
      <c r="Q1252" s="161">
        <f>((SUMIF($E$224:$E$427,$O1252,Q$224:Q$427)*(1+Benefits_Upper)))*'Discount Factors'!Q$11-Q$1248</f>
        <v>0</v>
      </c>
      <c r="R1252" s="161">
        <f>((SUMIF($E$224:$E$427,$O1252,R$224:R$427)*(1+Benefits_Upper)))*'Discount Factors'!R$11-R$1248</f>
        <v>0</v>
      </c>
      <c r="S1252" s="161">
        <f>((SUMIF($E$224:$E$427,$O1252,S$224:S$427)*(1+Benefits_Upper)))*'Discount Factors'!S$11-S$1248</f>
        <v>0</v>
      </c>
      <c r="T1252" s="161">
        <f>((SUMIF($E$224:$E$427,$O1252,T$224:T$427)*(1+Benefits_Upper)))*'Discount Factors'!T$11-T$1248</f>
        <v>0</v>
      </c>
      <c r="U1252" s="161">
        <f>((SUMIF($E$224:$E$427,$O1252,U$224:U$427)*(1+Benefits_Upper)))*'Discount Factors'!U$11-U$1248</f>
        <v>0</v>
      </c>
      <c r="V1252" s="161">
        <f>((SUMIF($E$224:$E$427,$O1252,V$224:V$427)*(1+Benefits_Upper)))*'Discount Factors'!V$11-V$1248</f>
        <v>0</v>
      </c>
      <c r="W1252" s="161">
        <f>((SUMIF($E$224:$E$427,$O1252,W$224:W$427)*(1+Benefits_Upper)))*'Discount Factors'!W$11-W$1248</f>
        <v>0</v>
      </c>
      <c r="X1252" s="161">
        <f>((SUMIF($E$224:$E$427,$O1252,X$224:X$427)*(1+Benefits_Upper)))*'Discount Factors'!X$11-X$1248</f>
        <v>0</v>
      </c>
      <c r="Y1252" s="161">
        <f>((SUMIF($E$224:$E$427,$O1252,Y$224:Y$427)*(1+Benefits_Upper)))*'Discount Factors'!Y$11-Y$1248</f>
        <v>0</v>
      </c>
      <c r="Z1252" s="161">
        <f>((SUMIF($E$224:$E$427,$O1252,Z$224:Z$427)*(1+Benefits_Upper)))*'Discount Factors'!Z$11-Z$1248</f>
        <v>0</v>
      </c>
      <c r="AA1252" s="161">
        <f>((SUMIF($E$224:$E$427,$O1252,AA$224:AA$427)*(1+Benefits_Upper)))*'Discount Factors'!AA$11-AA$1248</f>
        <v>0</v>
      </c>
      <c r="AB1252" s="161">
        <f>((SUMIF($E$224:$E$427,$O1252,AB$224:AB$427)*(1+Benefits_Upper)))*'Discount Factors'!AB$11-AB$1248</f>
        <v>0</v>
      </c>
      <c r="AC1252" s="161">
        <f>((SUMIF($E$224:$E$427,$O1252,AC$224:AC$427)*(1+Benefits_Upper)))*'Discount Factors'!AC$11-AC$1248</f>
        <v>0</v>
      </c>
      <c r="AD1252" s="161">
        <f>((SUMIF($E$224:$E$427,$O1252,AD$224:AD$427)*(1+Benefits_Upper)))*'Discount Factors'!AD$11-AD$1248</f>
        <v>0</v>
      </c>
      <c r="AE1252" s="161">
        <f>((SUMIF($E$224:$E$427,$O1252,AE$224:AE$427)*(1+Benefits_Upper)))*'Discount Factors'!AE$11-AE$1248</f>
        <v>0</v>
      </c>
      <c r="AF1252" s="161">
        <f>((SUMIF($E$224:$E$427,$O1252,AF$224:AF$427)*(1+Benefits_Upper)))*'Discount Factors'!AF$11-AF$1248</f>
        <v>0</v>
      </c>
      <c r="AG1252" s="161">
        <f>((SUMIF($E$224:$E$427,$O1252,AG$224:AG$427)*(1+Benefits_Upper)))*'Discount Factors'!AG$11-AG$1248</f>
        <v>0</v>
      </c>
      <c r="AH1252" s="161">
        <f>((SUMIF($E$224:$E$427,$O1252,AH$224:AH$427)*(1+Benefits_Upper)))*'Discount Factors'!AH$11-AH$1248</f>
        <v>0</v>
      </c>
      <c r="AI1252" s="161">
        <f>((SUMIF($E$224:$E$427,$O1252,AI$224:AI$427)*(1+Benefits_Upper)))*'Discount Factors'!AI$11-AI$1248</f>
        <v>0</v>
      </c>
      <c r="AJ1252" s="161">
        <f>((SUMIF($E$224:$E$427,$O1252,AJ$224:AJ$427)*(1+Benefits_Upper)))*'Discount Factors'!AJ$11-AJ$1248</f>
        <v>0</v>
      </c>
      <c r="AK1252" s="161">
        <f>((SUMIF($E$224:$E$427,$O1252,AK$224:AK$427)*(1+Benefits_Upper)))*'Discount Factors'!AK$11-AK$1248</f>
        <v>0</v>
      </c>
      <c r="AL1252" s="161">
        <f>((SUMIF($E$224:$E$427,$O1252,AL$224:AL$427)*(1+Benefits_Upper)))*'Discount Factors'!AL$11-AL$1248</f>
        <v>0</v>
      </c>
      <c r="AM1252" s="161">
        <f>((SUMIF($E$224:$E$427,$O1252,AM$224:AM$427)*(1+Benefits_Upper)))*'Discount Factors'!AM$11-AM$1248</f>
        <v>0</v>
      </c>
      <c r="AN1252" s="161">
        <f>((SUMIF($E$224:$E$427,$O1252,AN$224:AN$427)*(1+Benefits_Upper)))*'Discount Factors'!AN$11-AN$1248</f>
        <v>0</v>
      </c>
      <c r="AO1252" s="161">
        <f>((SUMIF($E$224:$E$427,$O1252,AO$224:AO$427)*(1+Benefits_Upper)))*'Discount Factors'!AO$11-AO$1248</f>
        <v>0</v>
      </c>
      <c r="AP1252" s="161">
        <f>((SUMIF($E$224:$E$427,$O1252,AP$224:AP$427)*(1+Benefits_Upper)))*'Discount Factors'!AP$11-AP$1248</f>
        <v>0</v>
      </c>
      <c r="AQ1252" s="161">
        <f>((SUMIF($E$224:$E$427,$O1252,AQ$224:AQ$427)*(1+Benefits_Upper)))*'Discount Factors'!AQ$11-AQ$1248</f>
        <v>0</v>
      </c>
      <c r="AR1252" s="161">
        <f>((SUMIF($E$224:$E$427,$O1252,AR$224:AR$427)*(1+Benefits_Upper)))*'Discount Factors'!AR$11-AR$1248</f>
        <v>0</v>
      </c>
      <c r="AS1252" s="161">
        <f>((SUMIF($E$224:$E$427,$O1252,AS$224:AS$427)*(1+Benefits_Upper)))*'Discount Factors'!AS$11-AS$1248</f>
        <v>0</v>
      </c>
      <c r="AT1252" s="161">
        <f>((SUMIF($E$224:$E$427,$O1252,AT$224:AT$427)*(1+Benefits_Upper)))*'Discount Factors'!AT$11-AT$1248</f>
        <v>0</v>
      </c>
      <c r="AU1252" s="161">
        <f>((SUMIF($E$224:$E$427,$O1252,AU$224:AU$427)*(1+Benefits_Upper)))*'Discount Factors'!AU$11-AU$1248</f>
        <v>0</v>
      </c>
      <c r="AV1252" s="161">
        <f>((SUMIF($E$224:$E$427,$O1252,AV$224:AV$427)*(1+Benefits_Upper)))*'Discount Factors'!AV$11-AV$1248</f>
        <v>0</v>
      </c>
      <c r="AW1252" s="161">
        <f>((SUMIF($E$224:$E$427,$O1252,AW$224:AW$427)*(1+Benefits_Upper)))*'Discount Factors'!AW$11-AW$1248</f>
        <v>0</v>
      </c>
      <c r="AX1252" s="161">
        <f>((SUMIF($E$224:$E$427,$O1252,AX$224:AX$427)*(1+Benefits_Upper)))*'Discount Factors'!AX$11-AX$1248</f>
        <v>0</v>
      </c>
      <c r="AY1252" s="161">
        <f>((SUMIF($E$224:$E$427,$O1252,AY$224:AY$427)*(1+Benefits_Upper)))*'Discount Factors'!AY$11-AY$1248</f>
        <v>0</v>
      </c>
      <c r="AZ1252" s="161">
        <f>((SUMIF($E$224:$E$427,$O1252,AZ$224:AZ$427)*(1+Benefits_Upper)))*'Discount Factors'!AZ$11-AZ$1248</f>
        <v>0</v>
      </c>
      <c r="BA1252" s="161">
        <f>((SUMIF($E$224:$E$427,$O1252,BA$224:BA$427)*(1+Benefits_Upper)))*'Discount Factors'!BA$11-BA$1248</f>
        <v>0</v>
      </c>
      <c r="BB1252" s="161">
        <f>((SUMIF($E$224:$E$427,$O1252,BB$224:BB$427)*(1+Benefits_Upper)))*'Discount Factors'!BB$11-BB$1248</f>
        <v>0</v>
      </c>
      <c r="BC1252" s="161">
        <f>((SUMIF($E$224:$E$427,$O1252,BC$224:BC$427)*(1+Benefits_Upper)))*'Discount Factors'!BC$11-BC$1248</f>
        <v>0</v>
      </c>
      <c r="BD1252" s="161">
        <f>((SUMIF($E$224:$E$427,$O1252,BD$224:BD$427)*(1+Benefits_Upper)))*'Discount Factors'!BD$11-BD$1248</f>
        <v>0</v>
      </c>
      <c r="BE1252" s="161">
        <f>((SUMIF($E$224:$E$427,$O1252,BE$224:BE$427)*(1+Benefits_Upper)))*'Discount Factors'!BE$11-BE$1248</f>
        <v>0</v>
      </c>
      <c r="BF1252" s="161">
        <f>((SUMIF($E$224:$E$427,$O1252,BF$224:BF$427)*(1+Benefits_Upper)))*'Discount Factors'!BF$11-BF$1248</f>
        <v>0</v>
      </c>
      <c r="BG1252" s="161">
        <f>((SUMIF($E$224:$E$427,$O1252,BG$224:BG$427)*(1+Benefits_Upper)))*'Discount Factors'!BG$11-BG$1248</f>
        <v>0</v>
      </c>
      <c r="BH1252" s="161">
        <f>((SUMIF($E$224:$E$427,$O1252,BH$224:BH$427)*(1+Benefits_Upper)))*'Discount Factors'!BH$11-BH$1248</f>
        <v>0</v>
      </c>
      <c r="BI1252" s="161">
        <f>((SUMIF($E$224:$E$427,$O1252,BI$224:BI$427)*(1+Benefits_Upper)))*'Discount Factors'!BI$11-BI$1248</f>
        <v>0</v>
      </c>
      <c r="BJ1252" s="161">
        <f>((SUMIF($E$224:$E$427,$O1252,BJ$224:BJ$427)*(1+Benefits_Upper)))*'Discount Factors'!BJ$11-BJ$1248</f>
        <v>0</v>
      </c>
      <c r="BK1252" s="161">
        <f>((SUMIF($E$224:$E$427,$O1252,BK$224:BK$427)*(1+Benefits_Upper)))*'Discount Factors'!BK$11-BK$1248</f>
        <v>0</v>
      </c>
      <c r="BL1252" s="161">
        <f>((SUMIF($E$224:$E$427,$O1252,BL$224:BL$427)*(1+Benefits_Upper)))*'Discount Factors'!BL$11-BL$1248</f>
        <v>0</v>
      </c>
      <c r="BM1252" s="161">
        <f>((SUMIF($E$224:$E$427,$O1252,BM$224:BM$427)*(1+Benefits_Upper)))*'Discount Factors'!BM$11-BM$1248</f>
        <v>0</v>
      </c>
      <c r="BN1252" s="161">
        <f>((SUMIF($E$224:$E$427,$O1252,BN$224:BN$427)*(1+Benefits_Upper)))*'Discount Factors'!BN$11-BN$1248</f>
        <v>0</v>
      </c>
      <c r="BO1252" s="161">
        <f>((SUMIF($E$224:$E$427,$O1252,BO$224:BO$427)*(1+Benefits_Upper)))*'Discount Factors'!BO$11-BO$1248</f>
        <v>0</v>
      </c>
      <c r="BP1252" s="161">
        <f>((SUMIF($E$224:$E$427,$O1252,BP$224:BP$427)*(1+Benefits_Upper)))*'Discount Factors'!BP$11-BP$1248</f>
        <v>0</v>
      </c>
      <c r="BQ1252" s="161">
        <f>((SUMIF($E$224:$E$427,$O1252,BQ$224:BQ$427)*(1+Benefits_Upper)))*'Discount Factors'!BQ$11-BQ$1248</f>
        <v>0</v>
      </c>
      <c r="BR1252" s="161">
        <f>((SUMIF($E$224:$E$427,$O1252,BR$224:BR$427)*(1+Benefits_Upper)))*'Discount Factors'!BR$11-BR$1248</f>
        <v>0</v>
      </c>
      <c r="BS1252" s="161">
        <f>((SUMIF($E$224:$E$427,$O1252,BS$224:BS$427)*(1+Benefits_Upper)))*'Discount Factors'!BS$11-BS$1248</f>
        <v>0</v>
      </c>
      <c r="BT1252" s="161">
        <f>((SUMIF($E$224:$E$427,$O1252,BT$224:BT$427)*(1+Benefits_Upper)))*'Discount Factors'!BT$11-BT$1248</f>
        <v>0</v>
      </c>
      <c r="BU1252" s="161">
        <f>((SUMIF($E$224:$E$427,$O1252,BU$224:BU$427)*(1+Benefits_Upper)))*'Discount Factors'!BU$11-BU$1248</f>
        <v>0</v>
      </c>
      <c r="BV1252" s="161">
        <f>((SUMIF($E$224:$E$427,$O1252,BV$224:BV$427)*(1+Benefits_Upper)))*'Discount Factors'!BV$11-BV$1248</f>
        <v>0</v>
      </c>
      <c r="BW1252" s="161">
        <f>((SUMIF($E$224:$E$427,$O1252,BW$224:BW$427)*(1+Benefits_Upper)))*'Discount Factors'!BW$11-BW$1248</f>
        <v>0</v>
      </c>
      <c r="BX1252" s="161">
        <f>((SUMIF($E$224:$E$427,$O1252,BX$224:BX$427)*(1+Benefits_Upper)))*'Discount Factors'!BX$11-BX$1248</f>
        <v>0</v>
      </c>
      <c r="BY1252" s="161">
        <f>((SUMIF($E$224:$E$427,$O1252,BY$224:BY$427)*(1+Benefits_Upper)))*'Discount Factors'!BY$11-BY$1248</f>
        <v>0</v>
      </c>
      <c r="BZ1252" s="161">
        <f>((SUMIF($E$224:$E$427,$O1252,BZ$224:BZ$427)*(1+Benefits_Upper)))*'Discount Factors'!BZ$11-BZ$1248</f>
        <v>0</v>
      </c>
      <c r="CA1252" s="161">
        <f>((SUMIF($E$224:$E$427,$O1252,CA$224:CA$427)*(1+Benefits_Upper)))*'Discount Factors'!CA$11-CA$1248</f>
        <v>0</v>
      </c>
      <c r="CB1252" s="161">
        <f>((SUMIF($E$224:$E$427,$O1252,CB$224:CB$427)*(1+Benefits_Upper)))*'Discount Factors'!CB$11-CB$1248</f>
        <v>0</v>
      </c>
      <c r="CC1252" s="161">
        <f>((SUMIF($E$224:$E$427,$O1252,CC$224:CC$427)*(1+Benefits_Upper)))*'Discount Factors'!CC$11-CC$1248</f>
        <v>0</v>
      </c>
      <c r="CD1252" s="161">
        <f>((SUMIF($E$224:$E$427,$O1252,CD$224:CD$427)*(1+Benefits_Upper)))*'Discount Factors'!CD$11-CD$1248</f>
        <v>0</v>
      </c>
      <c r="CE1252" s="161">
        <f>((SUMIF($E$224:$E$427,$O1252,CE$224:CE$427)*(1+Benefits_Upper)))*'Discount Factors'!CE$11-CE$1248</f>
        <v>0</v>
      </c>
      <c r="CF1252" s="161">
        <f>((SUMIF($E$224:$E$427,$O1252,CF$224:CF$427)*(1+Benefits_Upper)))*'Discount Factors'!CF$11-CF$1248</f>
        <v>0</v>
      </c>
      <c r="CG1252" s="161">
        <f>((SUMIF($E$224:$E$427,$O1252,CG$224:CG$427)*(1+Benefits_Upper)))*'Discount Factors'!CG$11-CG$1248</f>
        <v>0</v>
      </c>
      <c r="CH1252" s="161">
        <f>((SUMIF($E$224:$E$427,$O1252,CH$224:CH$427)*(1+Benefits_Upper)))*'Discount Factors'!CH$11-CH$1248</f>
        <v>0</v>
      </c>
      <c r="CI1252" s="161">
        <f>((SUMIF($E$224:$E$427,$O1252,CI$224:CI$427)*(1+Benefits_Upper)))*'Discount Factors'!CI$11-CI$1248</f>
        <v>0</v>
      </c>
      <c r="CJ1252" s="161">
        <f>((SUMIF($E$224:$E$427,$O1252,CJ$224:CJ$427)*(1+Benefits_Upper)))*'Discount Factors'!CJ$11-CJ$1248</f>
        <v>0</v>
      </c>
      <c r="CK1252" s="161">
        <f>((SUMIF($E$224:$E$427,$O1252,CK$224:CK$427)*(1+Benefits_Upper)))*'Discount Factors'!CK$11-CK$1248</f>
        <v>0</v>
      </c>
      <c r="CL1252" s="161">
        <f>((SUMIF($E$224:$E$427,$O1252,CL$224:CL$427)*(1+Benefits_Upper)))*'Discount Factors'!CL$11-CL$1248</f>
        <v>0</v>
      </c>
      <c r="CM1252" s="161">
        <f>((SUMIF($E$224:$E$427,$O1252,CM$224:CM$427)*(1+Benefits_Upper)))*'Discount Factors'!CM$11-CM$1248</f>
        <v>0</v>
      </c>
      <c r="CN1252" s="161">
        <f>((SUMIF($E$224:$E$427,$O1252,CN$224:CN$427)*(1+Benefits_Upper)))*'Discount Factors'!CN$11-CN$1248</f>
        <v>0</v>
      </c>
      <c r="CO1252" s="161">
        <f>((SUMIF($E$224:$E$427,$O1252,CO$224:CO$427)*(1+Benefits_Upper)))*'Discount Factors'!CO$11-CO$1248</f>
        <v>0</v>
      </c>
      <c r="CP1252" s="161">
        <f>((SUMIF($E$224:$E$427,$O1252,CP$224:CP$427)*(1+Benefits_Upper)))*'Discount Factors'!CP$11-CP$1248</f>
        <v>0</v>
      </c>
      <c r="CQ1252" s="161">
        <f>((SUMIF($E$224:$E$427,$O1252,CQ$224:CQ$427)*(1+Benefits_Upper)))*'Discount Factors'!CQ$11-CQ$1248</f>
        <v>0</v>
      </c>
    </row>
    <row r="1253" spans="15:95" x14ac:dyDescent="0.3">
      <c r="P1253" s="161"/>
      <c r="Q1253" s="161"/>
      <c r="R1253" s="161"/>
      <c r="S1253" s="161"/>
      <c r="T1253" s="161"/>
      <c r="U1253" s="161"/>
      <c r="V1253" s="161"/>
      <c r="W1253" s="161"/>
      <c r="X1253" s="161"/>
      <c r="Y1253" s="161"/>
      <c r="Z1253" s="161"/>
      <c r="AA1253" s="161"/>
      <c r="AB1253" s="161"/>
      <c r="AC1253" s="161"/>
      <c r="AD1253" s="161"/>
      <c r="AE1253" s="161"/>
      <c r="AF1253" s="161"/>
      <c r="AG1253" s="161"/>
      <c r="AH1253" s="161"/>
      <c r="AI1253" s="161"/>
      <c r="AJ1253" s="161"/>
      <c r="AK1253" s="161"/>
      <c r="AL1253" s="161"/>
      <c r="AM1253" s="161"/>
      <c r="AN1253" s="161"/>
      <c r="AO1253" s="161"/>
      <c r="AP1253" s="161"/>
      <c r="AQ1253" s="161"/>
      <c r="AR1253" s="161"/>
      <c r="AS1253" s="161"/>
      <c r="AT1253" s="161"/>
      <c r="AU1253" s="161"/>
      <c r="AV1253" s="161"/>
      <c r="AW1253" s="161"/>
      <c r="AX1253" s="161"/>
      <c r="AY1253" s="161"/>
      <c r="AZ1253" s="161"/>
      <c r="BA1253" s="161"/>
      <c r="BB1253" s="161"/>
      <c r="BC1253" s="161"/>
      <c r="BD1253" s="161"/>
      <c r="BE1253" s="161"/>
      <c r="BF1253" s="161"/>
      <c r="BG1253" s="161"/>
      <c r="BH1253" s="161"/>
      <c r="BI1253" s="161"/>
      <c r="BJ1253" s="161"/>
      <c r="BK1253" s="161"/>
      <c r="BL1253" s="161"/>
      <c r="BM1253" s="161"/>
      <c r="BN1253" s="161"/>
      <c r="BO1253" s="161"/>
      <c r="BP1253" s="161"/>
      <c r="BQ1253" s="161"/>
      <c r="BR1253" s="161"/>
      <c r="BS1253" s="161"/>
      <c r="BT1253" s="161"/>
      <c r="BU1253" s="161"/>
      <c r="BV1253" s="161"/>
      <c r="BW1253" s="161"/>
      <c r="BX1253" s="161"/>
      <c r="BY1253" s="161"/>
      <c r="BZ1253" s="161"/>
      <c r="CA1253" s="161"/>
      <c r="CB1253" s="161"/>
      <c r="CC1253" s="161"/>
      <c r="CD1253" s="161"/>
      <c r="CE1253" s="161"/>
      <c r="CF1253" s="161"/>
      <c r="CG1253" s="161"/>
      <c r="CH1253" s="161"/>
      <c r="CI1253" s="161"/>
      <c r="CJ1253" s="161"/>
      <c r="CK1253" s="161"/>
      <c r="CL1253" s="161"/>
      <c r="CM1253" s="161"/>
      <c r="CN1253" s="161"/>
      <c r="CO1253" s="161"/>
      <c r="CP1253" s="161"/>
      <c r="CQ1253" s="161"/>
    </row>
    <row r="1254" spans="15:95" x14ac:dyDescent="0.3">
      <c r="P1254" s="161"/>
      <c r="Q1254" s="161"/>
      <c r="R1254" s="161"/>
      <c r="S1254" s="161"/>
      <c r="T1254" s="161"/>
      <c r="U1254" s="161"/>
      <c r="V1254" s="161"/>
      <c r="W1254" s="161"/>
      <c r="X1254" s="161"/>
      <c r="Y1254" s="161"/>
      <c r="Z1254" s="161"/>
      <c r="AA1254" s="161"/>
      <c r="AB1254" s="161"/>
      <c r="AC1254" s="161"/>
      <c r="AD1254" s="161"/>
      <c r="AE1254" s="161"/>
      <c r="AF1254" s="161"/>
      <c r="AG1254" s="161"/>
      <c r="AH1254" s="161"/>
      <c r="AI1254" s="161"/>
      <c r="AJ1254" s="161"/>
      <c r="AK1254" s="161"/>
      <c r="AL1254" s="161"/>
      <c r="AM1254" s="161"/>
      <c r="AN1254" s="161"/>
      <c r="AO1254" s="161"/>
      <c r="AP1254" s="161"/>
      <c r="AQ1254" s="161"/>
      <c r="AR1254" s="161"/>
      <c r="AS1254" s="161"/>
      <c r="AT1254" s="161"/>
      <c r="AU1254" s="161"/>
      <c r="AV1254" s="161"/>
      <c r="AW1254" s="161"/>
      <c r="AX1254" s="161"/>
      <c r="AY1254" s="161"/>
      <c r="AZ1254" s="161"/>
      <c r="BA1254" s="161"/>
      <c r="BB1254" s="161"/>
      <c r="BC1254" s="161"/>
      <c r="BD1254" s="161"/>
      <c r="BE1254" s="161"/>
      <c r="BF1254" s="161"/>
      <c r="BG1254" s="161"/>
      <c r="BH1254" s="161"/>
      <c r="BI1254" s="161"/>
      <c r="BJ1254" s="161"/>
      <c r="BK1254" s="161"/>
      <c r="BL1254" s="161"/>
      <c r="BM1254" s="161"/>
      <c r="BN1254" s="161"/>
      <c r="BO1254" s="161"/>
      <c r="BP1254" s="161"/>
      <c r="BQ1254" s="161"/>
      <c r="BR1254" s="161"/>
      <c r="BS1254" s="161"/>
      <c r="BT1254" s="161"/>
      <c r="BU1254" s="161"/>
      <c r="BV1254" s="161"/>
      <c r="BW1254" s="161"/>
      <c r="BX1254" s="161"/>
      <c r="BY1254" s="161"/>
      <c r="BZ1254" s="161"/>
      <c r="CA1254" s="161"/>
      <c r="CB1254" s="161"/>
      <c r="CC1254" s="161"/>
      <c r="CD1254" s="161"/>
      <c r="CE1254" s="161"/>
      <c r="CF1254" s="161"/>
      <c r="CG1254" s="161"/>
      <c r="CH1254" s="161"/>
      <c r="CI1254" s="161"/>
      <c r="CJ1254" s="161"/>
      <c r="CK1254" s="161"/>
      <c r="CL1254" s="161"/>
      <c r="CM1254" s="161"/>
      <c r="CN1254" s="161"/>
      <c r="CO1254" s="161"/>
      <c r="CP1254" s="161"/>
      <c r="CQ1254" s="161"/>
    </row>
    <row r="1255" spans="15:95" x14ac:dyDescent="0.3">
      <c r="P1255" s="161"/>
      <c r="Q1255" s="161"/>
      <c r="R1255" s="161"/>
      <c r="S1255" s="161"/>
      <c r="T1255" s="161"/>
      <c r="U1255" s="161"/>
      <c r="V1255" s="161"/>
      <c r="W1255" s="161"/>
      <c r="X1255" s="161"/>
      <c r="Y1255" s="161"/>
      <c r="Z1255" s="161"/>
      <c r="AA1255" s="161"/>
      <c r="AB1255" s="161"/>
      <c r="AC1255" s="161"/>
      <c r="AD1255" s="161"/>
      <c r="AE1255" s="161"/>
      <c r="AF1255" s="161"/>
      <c r="AG1255" s="161"/>
      <c r="AH1255" s="161"/>
      <c r="AI1255" s="161"/>
      <c r="AJ1255" s="161"/>
      <c r="AK1255" s="161"/>
      <c r="AL1255" s="161"/>
      <c r="AM1255" s="161"/>
      <c r="AN1255" s="161"/>
      <c r="AO1255" s="161"/>
      <c r="AP1255" s="161"/>
      <c r="AQ1255" s="161"/>
      <c r="AR1255" s="161"/>
      <c r="AS1255" s="161"/>
      <c r="AT1255" s="161"/>
      <c r="AU1255" s="161"/>
      <c r="AV1255" s="161"/>
      <c r="AW1255" s="161"/>
      <c r="AX1255" s="161"/>
      <c r="AY1255" s="161"/>
      <c r="AZ1255" s="161"/>
      <c r="BA1255" s="161"/>
      <c r="BB1255" s="161"/>
      <c r="BC1255" s="161"/>
      <c r="BD1255" s="161"/>
      <c r="BE1255" s="161"/>
      <c r="BF1255" s="161"/>
      <c r="BG1255" s="161"/>
      <c r="BH1255" s="161"/>
      <c r="BI1255" s="161"/>
      <c r="BJ1255" s="161"/>
      <c r="BK1255" s="161"/>
      <c r="BL1255" s="161"/>
      <c r="BM1255" s="161"/>
      <c r="BN1255" s="161"/>
      <c r="BO1255" s="161"/>
      <c r="BP1255" s="161"/>
      <c r="BQ1255" s="161"/>
      <c r="BR1255" s="161"/>
      <c r="BS1255" s="161"/>
      <c r="BT1255" s="161"/>
      <c r="BU1255" s="161"/>
      <c r="BV1255" s="161"/>
      <c r="BW1255" s="161"/>
      <c r="BX1255" s="161"/>
      <c r="BY1255" s="161"/>
      <c r="BZ1255" s="161"/>
      <c r="CA1255" s="161"/>
      <c r="CB1255" s="161"/>
      <c r="CC1255" s="161"/>
      <c r="CD1255" s="161"/>
      <c r="CE1255" s="161"/>
      <c r="CF1255" s="161"/>
      <c r="CG1255" s="161"/>
      <c r="CH1255" s="161"/>
      <c r="CI1255" s="161"/>
      <c r="CJ1255" s="161"/>
      <c r="CK1255" s="161"/>
      <c r="CL1255" s="161"/>
      <c r="CM1255" s="161"/>
      <c r="CN1255" s="161"/>
      <c r="CO1255" s="161"/>
      <c r="CP1255" s="161"/>
      <c r="CQ1255" s="161"/>
    </row>
    <row r="1256" spans="15:95" x14ac:dyDescent="0.3">
      <c r="O1256" s="2" t="str">
        <f>Lists!$B$6</f>
        <v>Option 2</v>
      </c>
      <c r="P1256" s="161">
        <f>((SUMIF($E$224:$E$427,$O1256,P$224:P$427)*(1+Benefits_Upper)))*'Discount Factors'!P$11-P$1248</f>
        <v>0</v>
      </c>
      <c r="Q1256" s="161">
        <f>((SUMIF($E$224:$E$427,$O1256,Q$224:Q$427)*(1+Benefits_Upper)))*'Discount Factors'!Q$11-Q$1248</f>
        <v>0</v>
      </c>
      <c r="R1256" s="161">
        <f>((SUMIF($E$224:$E$427,$O1256,R$224:R$427)*(1+Benefits_Upper)))*'Discount Factors'!R$11-R$1248</f>
        <v>0</v>
      </c>
      <c r="S1256" s="161">
        <f>((SUMIF($E$224:$E$427,$O1256,S$224:S$427)*(1+Benefits_Upper)))*'Discount Factors'!S$11-S$1248</f>
        <v>0</v>
      </c>
      <c r="T1256" s="161">
        <f>((SUMIF($E$224:$E$427,$O1256,T$224:T$427)*(1+Benefits_Upper)))*'Discount Factors'!T$11-T$1248</f>
        <v>0</v>
      </c>
      <c r="U1256" s="161">
        <f>((SUMIF($E$224:$E$427,$O1256,U$224:U$427)*(1+Benefits_Upper)))*'Discount Factors'!U$11-U$1248</f>
        <v>0</v>
      </c>
      <c r="V1256" s="161">
        <f>((SUMIF($E$224:$E$427,$O1256,V$224:V$427)*(1+Benefits_Upper)))*'Discount Factors'!V$11-V$1248</f>
        <v>0</v>
      </c>
      <c r="W1256" s="161">
        <f>((SUMIF($E$224:$E$427,$O1256,W$224:W$427)*(1+Benefits_Upper)))*'Discount Factors'!W$11-W$1248</f>
        <v>0</v>
      </c>
      <c r="X1256" s="161">
        <f>((SUMIF($E$224:$E$427,$O1256,X$224:X$427)*(1+Benefits_Upper)))*'Discount Factors'!X$11-X$1248</f>
        <v>0</v>
      </c>
      <c r="Y1256" s="161">
        <f>((SUMIF($E$224:$E$427,$O1256,Y$224:Y$427)*(1+Benefits_Upper)))*'Discount Factors'!Y$11-Y$1248</f>
        <v>0</v>
      </c>
      <c r="Z1256" s="161">
        <f>((SUMIF($E$224:$E$427,$O1256,Z$224:Z$427)*(1+Benefits_Upper)))*'Discount Factors'!Z$11-Z$1248</f>
        <v>0</v>
      </c>
      <c r="AA1256" s="161">
        <f>((SUMIF($E$224:$E$427,$O1256,AA$224:AA$427)*(1+Benefits_Upper)))*'Discount Factors'!AA$11-AA$1248</f>
        <v>0</v>
      </c>
      <c r="AB1256" s="161">
        <f>((SUMIF($E$224:$E$427,$O1256,AB$224:AB$427)*(1+Benefits_Upper)))*'Discount Factors'!AB$11-AB$1248</f>
        <v>0</v>
      </c>
      <c r="AC1256" s="161">
        <f>((SUMIF($E$224:$E$427,$O1256,AC$224:AC$427)*(1+Benefits_Upper)))*'Discount Factors'!AC$11-AC$1248</f>
        <v>0</v>
      </c>
      <c r="AD1256" s="161">
        <f>((SUMIF($E$224:$E$427,$O1256,AD$224:AD$427)*(1+Benefits_Upper)))*'Discount Factors'!AD$11-AD$1248</f>
        <v>0</v>
      </c>
      <c r="AE1256" s="161">
        <f>((SUMIF($E$224:$E$427,$O1256,AE$224:AE$427)*(1+Benefits_Upper)))*'Discount Factors'!AE$11-AE$1248</f>
        <v>0</v>
      </c>
      <c r="AF1256" s="161">
        <f>((SUMIF($E$224:$E$427,$O1256,AF$224:AF$427)*(1+Benefits_Upper)))*'Discount Factors'!AF$11-AF$1248</f>
        <v>0</v>
      </c>
      <c r="AG1256" s="161">
        <f>((SUMIF($E$224:$E$427,$O1256,AG$224:AG$427)*(1+Benefits_Upper)))*'Discount Factors'!AG$11-AG$1248</f>
        <v>0</v>
      </c>
      <c r="AH1256" s="161">
        <f>((SUMIF($E$224:$E$427,$O1256,AH$224:AH$427)*(1+Benefits_Upper)))*'Discount Factors'!AH$11-AH$1248</f>
        <v>0</v>
      </c>
      <c r="AI1256" s="161">
        <f>((SUMIF($E$224:$E$427,$O1256,AI$224:AI$427)*(1+Benefits_Upper)))*'Discount Factors'!AI$11-AI$1248</f>
        <v>0</v>
      </c>
      <c r="AJ1256" s="161">
        <f>((SUMIF($E$224:$E$427,$O1256,AJ$224:AJ$427)*(1+Benefits_Upper)))*'Discount Factors'!AJ$11-AJ$1248</f>
        <v>0</v>
      </c>
      <c r="AK1256" s="161">
        <f>((SUMIF($E$224:$E$427,$O1256,AK$224:AK$427)*(1+Benefits_Upper)))*'Discount Factors'!AK$11-AK$1248</f>
        <v>0</v>
      </c>
      <c r="AL1256" s="161">
        <f>((SUMIF($E$224:$E$427,$O1256,AL$224:AL$427)*(1+Benefits_Upper)))*'Discount Factors'!AL$11-AL$1248</f>
        <v>0</v>
      </c>
      <c r="AM1256" s="161">
        <f>((SUMIF($E$224:$E$427,$O1256,AM$224:AM$427)*(1+Benefits_Upper)))*'Discount Factors'!AM$11-AM$1248</f>
        <v>0</v>
      </c>
      <c r="AN1256" s="161">
        <f>((SUMIF($E$224:$E$427,$O1256,AN$224:AN$427)*(1+Benefits_Upper)))*'Discount Factors'!AN$11-AN$1248</f>
        <v>0</v>
      </c>
      <c r="AO1256" s="161">
        <f>((SUMIF($E$224:$E$427,$O1256,AO$224:AO$427)*(1+Benefits_Upper)))*'Discount Factors'!AO$11-AO$1248</f>
        <v>0</v>
      </c>
      <c r="AP1256" s="161">
        <f>((SUMIF($E$224:$E$427,$O1256,AP$224:AP$427)*(1+Benefits_Upper)))*'Discount Factors'!AP$11-AP$1248</f>
        <v>0</v>
      </c>
      <c r="AQ1256" s="161">
        <f>((SUMIF($E$224:$E$427,$O1256,AQ$224:AQ$427)*(1+Benefits_Upper)))*'Discount Factors'!AQ$11-AQ$1248</f>
        <v>0</v>
      </c>
      <c r="AR1256" s="161">
        <f>((SUMIF($E$224:$E$427,$O1256,AR$224:AR$427)*(1+Benefits_Upper)))*'Discount Factors'!AR$11-AR$1248</f>
        <v>0</v>
      </c>
      <c r="AS1256" s="161">
        <f>((SUMIF($E$224:$E$427,$O1256,AS$224:AS$427)*(1+Benefits_Upper)))*'Discount Factors'!AS$11-AS$1248</f>
        <v>0</v>
      </c>
      <c r="AT1256" s="161">
        <f>((SUMIF($E$224:$E$427,$O1256,AT$224:AT$427)*(1+Benefits_Upper)))*'Discount Factors'!AT$11-AT$1248</f>
        <v>0</v>
      </c>
      <c r="AU1256" s="161">
        <f>((SUMIF($E$224:$E$427,$O1256,AU$224:AU$427)*(1+Benefits_Upper)))*'Discount Factors'!AU$11-AU$1248</f>
        <v>0</v>
      </c>
      <c r="AV1256" s="161">
        <f>((SUMIF($E$224:$E$427,$O1256,AV$224:AV$427)*(1+Benefits_Upper)))*'Discount Factors'!AV$11-AV$1248</f>
        <v>0</v>
      </c>
      <c r="AW1256" s="161">
        <f>((SUMIF($E$224:$E$427,$O1256,AW$224:AW$427)*(1+Benefits_Upper)))*'Discount Factors'!AW$11-AW$1248</f>
        <v>0</v>
      </c>
      <c r="AX1256" s="161">
        <f>((SUMIF($E$224:$E$427,$O1256,AX$224:AX$427)*(1+Benefits_Upper)))*'Discount Factors'!AX$11-AX$1248</f>
        <v>0</v>
      </c>
      <c r="AY1256" s="161">
        <f>((SUMIF($E$224:$E$427,$O1256,AY$224:AY$427)*(1+Benefits_Upper)))*'Discount Factors'!AY$11-AY$1248</f>
        <v>0</v>
      </c>
      <c r="AZ1256" s="161">
        <f>((SUMIF($E$224:$E$427,$O1256,AZ$224:AZ$427)*(1+Benefits_Upper)))*'Discount Factors'!AZ$11-AZ$1248</f>
        <v>0</v>
      </c>
      <c r="BA1256" s="161">
        <f>((SUMIF($E$224:$E$427,$O1256,BA$224:BA$427)*(1+Benefits_Upper)))*'Discount Factors'!BA$11-BA$1248</f>
        <v>0</v>
      </c>
      <c r="BB1256" s="161">
        <f>((SUMIF($E$224:$E$427,$O1256,BB$224:BB$427)*(1+Benefits_Upper)))*'Discount Factors'!BB$11-BB$1248</f>
        <v>0</v>
      </c>
      <c r="BC1256" s="161">
        <f>((SUMIF($E$224:$E$427,$O1256,BC$224:BC$427)*(1+Benefits_Upper)))*'Discount Factors'!BC$11-BC$1248</f>
        <v>0</v>
      </c>
      <c r="BD1256" s="161">
        <f>((SUMIF($E$224:$E$427,$O1256,BD$224:BD$427)*(1+Benefits_Upper)))*'Discount Factors'!BD$11-BD$1248</f>
        <v>0</v>
      </c>
      <c r="BE1256" s="161">
        <f>((SUMIF($E$224:$E$427,$O1256,BE$224:BE$427)*(1+Benefits_Upper)))*'Discount Factors'!BE$11-BE$1248</f>
        <v>0</v>
      </c>
      <c r="BF1256" s="161">
        <f>((SUMIF($E$224:$E$427,$O1256,BF$224:BF$427)*(1+Benefits_Upper)))*'Discount Factors'!BF$11-BF$1248</f>
        <v>0</v>
      </c>
      <c r="BG1256" s="161">
        <f>((SUMIF($E$224:$E$427,$O1256,BG$224:BG$427)*(1+Benefits_Upper)))*'Discount Factors'!BG$11-BG$1248</f>
        <v>0</v>
      </c>
      <c r="BH1256" s="161">
        <f>((SUMIF($E$224:$E$427,$O1256,BH$224:BH$427)*(1+Benefits_Upper)))*'Discount Factors'!BH$11-BH$1248</f>
        <v>0</v>
      </c>
      <c r="BI1256" s="161">
        <f>((SUMIF($E$224:$E$427,$O1256,BI$224:BI$427)*(1+Benefits_Upper)))*'Discount Factors'!BI$11-BI$1248</f>
        <v>0</v>
      </c>
      <c r="BJ1256" s="161">
        <f>((SUMIF($E$224:$E$427,$O1256,BJ$224:BJ$427)*(1+Benefits_Upper)))*'Discount Factors'!BJ$11-BJ$1248</f>
        <v>0</v>
      </c>
      <c r="BK1256" s="161">
        <f>((SUMIF($E$224:$E$427,$O1256,BK$224:BK$427)*(1+Benefits_Upper)))*'Discount Factors'!BK$11-BK$1248</f>
        <v>0</v>
      </c>
      <c r="BL1256" s="161">
        <f>((SUMIF($E$224:$E$427,$O1256,BL$224:BL$427)*(1+Benefits_Upper)))*'Discount Factors'!BL$11-BL$1248</f>
        <v>0</v>
      </c>
      <c r="BM1256" s="161">
        <f>((SUMIF($E$224:$E$427,$O1256,BM$224:BM$427)*(1+Benefits_Upper)))*'Discount Factors'!BM$11-BM$1248</f>
        <v>0</v>
      </c>
      <c r="BN1256" s="161">
        <f>((SUMIF($E$224:$E$427,$O1256,BN$224:BN$427)*(1+Benefits_Upper)))*'Discount Factors'!BN$11-BN$1248</f>
        <v>0</v>
      </c>
      <c r="BO1256" s="161">
        <f>((SUMIF($E$224:$E$427,$O1256,BO$224:BO$427)*(1+Benefits_Upper)))*'Discount Factors'!BO$11-BO$1248</f>
        <v>0</v>
      </c>
      <c r="BP1256" s="161">
        <f>((SUMIF($E$224:$E$427,$O1256,BP$224:BP$427)*(1+Benefits_Upper)))*'Discount Factors'!BP$11-BP$1248</f>
        <v>0</v>
      </c>
      <c r="BQ1256" s="161">
        <f>((SUMIF($E$224:$E$427,$O1256,BQ$224:BQ$427)*(1+Benefits_Upper)))*'Discount Factors'!BQ$11-BQ$1248</f>
        <v>0</v>
      </c>
      <c r="BR1256" s="161">
        <f>((SUMIF($E$224:$E$427,$O1256,BR$224:BR$427)*(1+Benefits_Upper)))*'Discount Factors'!BR$11-BR$1248</f>
        <v>0</v>
      </c>
      <c r="BS1256" s="161">
        <f>((SUMIF($E$224:$E$427,$O1256,BS$224:BS$427)*(1+Benefits_Upper)))*'Discount Factors'!BS$11-BS$1248</f>
        <v>0</v>
      </c>
      <c r="BT1256" s="161">
        <f>((SUMIF($E$224:$E$427,$O1256,BT$224:BT$427)*(1+Benefits_Upper)))*'Discount Factors'!BT$11-BT$1248</f>
        <v>0</v>
      </c>
      <c r="BU1256" s="161">
        <f>((SUMIF($E$224:$E$427,$O1256,BU$224:BU$427)*(1+Benefits_Upper)))*'Discount Factors'!BU$11-BU$1248</f>
        <v>0</v>
      </c>
      <c r="BV1256" s="161">
        <f>((SUMIF($E$224:$E$427,$O1256,BV$224:BV$427)*(1+Benefits_Upper)))*'Discount Factors'!BV$11-BV$1248</f>
        <v>0</v>
      </c>
      <c r="BW1256" s="161">
        <f>((SUMIF($E$224:$E$427,$O1256,BW$224:BW$427)*(1+Benefits_Upper)))*'Discount Factors'!BW$11-BW$1248</f>
        <v>0</v>
      </c>
      <c r="BX1256" s="161">
        <f>((SUMIF($E$224:$E$427,$O1256,BX$224:BX$427)*(1+Benefits_Upper)))*'Discount Factors'!BX$11-BX$1248</f>
        <v>0</v>
      </c>
      <c r="BY1256" s="161">
        <f>((SUMIF($E$224:$E$427,$O1256,BY$224:BY$427)*(1+Benefits_Upper)))*'Discount Factors'!BY$11-BY$1248</f>
        <v>0</v>
      </c>
      <c r="BZ1256" s="161">
        <f>((SUMIF($E$224:$E$427,$O1256,BZ$224:BZ$427)*(1+Benefits_Upper)))*'Discount Factors'!BZ$11-BZ$1248</f>
        <v>0</v>
      </c>
      <c r="CA1256" s="161">
        <f>((SUMIF($E$224:$E$427,$O1256,CA$224:CA$427)*(1+Benefits_Upper)))*'Discount Factors'!CA$11-CA$1248</f>
        <v>0</v>
      </c>
      <c r="CB1256" s="161">
        <f>((SUMIF($E$224:$E$427,$O1256,CB$224:CB$427)*(1+Benefits_Upper)))*'Discount Factors'!CB$11-CB$1248</f>
        <v>0</v>
      </c>
      <c r="CC1256" s="161">
        <f>((SUMIF($E$224:$E$427,$O1256,CC$224:CC$427)*(1+Benefits_Upper)))*'Discount Factors'!CC$11-CC$1248</f>
        <v>0</v>
      </c>
      <c r="CD1256" s="161">
        <f>((SUMIF($E$224:$E$427,$O1256,CD$224:CD$427)*(1+Benefits_Upper)))*'Discount Factors'!CD$11-CD$1248</f>
        <v>0</v>
      </c>
      <c r="CE1256" s="161">
        <f>((SUMIF($E$224:$E$427,$O1256,CE$224:CE$427)*(1+Benefits_Upper)))*'Discount Factors'!CE$11-CE$1248</f>
        <v>0</v>
      </c>
      <c r="CF1256" s="161">
        <f>((SUMIF($E$224:$E$427,$O1256,CF$224:CF$427)*(1+Benefits_Upper)))*'Discount Factors'!CF$11-CF$1248</f>
        <v>0</v>
      </c>
      <c r="CG1256" s="161">
        <f>((SUMIF($E$224:$E$427,$O1256,CG$224:CG$427)*(1+Benefits_Upper)))*'Discount Factors'!CG$11-CG$1248</f>
        <v>0</v>
      </c>
      <c r="CH1256" s="161">
        <f>((SUMIF($E$224:$E$427,$O1256,CH$224:CH$427)*(1+Benefits_Upper)))*'Discount Factors'!CH$11-CH$1248</f>
        <v>0</v>
      </c>
      <c r="CI1256" s="161">
        <f>((SUMIF($E$224:$E$427,$O1256,CI$224:CI$427)*(1+Benefits_Upper)))*'Discount Factors'!CI$11-CI$1248</f>
        <v>0</v>
      </c>
      <c r="CJ1256" s="161">
        <f>((SUMIF($E$224:$E$427,$O1256,CJ$224:CJ$427)*(1+Benefits_Upper)))*'Discount Factors'!CJ$11-CJ$1248</f>
        <v>0</v>
      </c>
      <c r="CK1256" s="161">
        <f>((SUMIF($E$224:$E$427,$O1256,CK$224:CK$427)*(1+Benefits_Upper)))*'Discount Factors'!CK$11-CK$1248</f>
        <v>0</v>
      </c>
      <c r="CL1256" s="161">
        <f>((SUMIF($E$224:$E$427,$O1256,CL$224:CL$427)*(1+Benefits_Upper)))*'Discount Factors'!CL$11-CL$1248</f>
        <v>0</v>
      </c>
      <c r="CM1256" s="161">
        <f>((SUMIF($E$224:$E$427,$O1256,CM$224:CM$427)*(1+Benefits_Upper)))*'Discount Factors'!CM$11-CM$1248</f>
        <v>0</v>
      </c>
      <c r="CN1256" s="161">
        <f>((SUMIF($E$224:$E$427,$O1256,CN$224:CN$427)*(1+Benefits_Upper)))*'Discount Factors'!CN$11-CN$1248</f>
        <v>0</v>
      </c>
      <c r="CO1256" s="161">
        <f>((SUMIF($E$224:$E$427,$O1256,CO$224:CO$427)*(1+Benefits_Upper)))*'Discount Factors'!CO$11-CO$1248</f>
        <v>0</v>
      </c>
      <c r="CP1256" s="161">
        <f>((SUMIF($E$224:$E$427,$O1256,CP$224:CP$427)*(1+Benefits_Upper)))*'Discount Factors'!CP$11-CP$1248</f>
        <v>0</v>
      </c>
      <c r="CQ1256" s="161">
        <f>((SUMIF($E$224:$E$427,$O1256,CQ$224:CQ$427)*(1+Benefits_Upper)))*'Discount Factors'!CQ$11-CQ$1248</f>
        <v>0</v>
      </c>
    </row>
    <row r="1257" spans="15:95" x14ac:dyDescent="0.3">
      <c r="P1257" s="161"/>
      <c r="Q1257" s="161"/>
      <c r="R1257" s="161"/>
      <c r="S1257" s="161"/>
      <c r="T1257" s="161"/>
      <c r="U1257" s="161"/>
      <c r="V1257" s="161"/>
      <c r="W1257" s="161"/>
      <c r="X1257" s="161"/>
      <c r="Y1257" s="161"/>
      <c r="Z1257" s="161"/>
      <c r="AA1257" s="161"/>
      <c r="AB1257" s="161"/>
      <c r="AC1257" s="161"/>
      <c r="AD1257" s="161"/>
      <c r="AE1257" s="161"/>
      <c r="AF1257" s="161"/>
      <c r="AG1257" s="161"/>
      <c r="AH1257" s="161"/>
      <c r="AI1257" s="161"/>
      <c r="AJ1257" s="161"/>
      <c r="AK1257" s="161"/>
      <c r="AL1257" s="161"/>
      <c r="AM1257" s="161"/>
      <c r="AN1257" s="161"/>
      <c r="AO1257" s="161"/>
      <c r="AP1257" s="161"/>
      <c r="AQ1257" s="161"/>
      <c r="AR1257" s="161"/>
      <c r="AS1257" s="161"/>
      <c r="AT1257" s="161"/>
      <c r="AU1257" s="161"/>
      <c r="AV1257" s="161"/>
      <c r="AW1257" s="161"/>
      <c r="AX1257" s="161"/>
      <c r="AY1257" s="161"/>
      <c r="AZ1257" s="161"/>
      <c r="BA1257" s="161"/>
      <c r="BB1257" s="161"/>
      <c r="BC1257" s="161"/>
      <c r="BD1257" s="161"/>
      <c r="BE1257" s="161"/>
      <c r="BF1257" s="161"/>
      <c r="BG1257" s="161"/>
      <c r="BH1257" s="161"/>
      <c r="BI1257" s="161"/>
      <c r="BJ1257" s="161"/>
      <c r="BK1257" s="161"/>
      <c r="BL1257" s="161"/>
      <c r="BM1257" s="161"/>
      <c r="BN1257" s="161"/>
      <c r="BO1257" s="161"/>
      <c r="BP1257" s="161"/>
      <c r="BQ1257" s="161"/>
      <c r="BR1257" s="161"/>
      <c r="BS1257" s="161"/>
      <c r="BT1257" s="161"/>
      <c r="BU1257" s="161"/>
      <c r="BV1257" s="161"/>
      <c r="BW1257" s="161"/>
      <c r="BX1257" s="161"/>
      <c r="BY1257" s="161"/>
      <c r="BZ1257" s="161"/>
      <c r="CA1257" s="161"/>
      <c r="CB1257" s="161"/>
      <c r="CC1257" s="161"/>
      <c r="CD1257" s="161"/>
      <c r="CE1257" s="161"/>
      <c r="CF1257" s="161"/>
      <c r="CG1257" s="161"/>
      <c r="CH1257" s="161"/>
      <c r="CI1257" s="161"/>
      <c r="CJ1257" s="161"/>
      <c r="CK1257" s="161"/>
      <c r="CL1257" s="161"/>
      <c r="CM1257" s="161"/>
      <c r="CN1257" s="161"/>
      <c r="CO1257" s="161"/>
      <c r="CP1257" s="161"/>
      <c r="CQ1257" s="161"/>
    </row>
    <row r="1258" spans="15:95" x14ac:dyDescent="0.3">
      <c r="P1258" s="161"/>
      <c r="Q1258" s="161"/>
      <c r="R1258" s="161"/>
      <c r="S1258" s="161"/>
      <c r="T1258" s="161"/>
      <c r="U1258" s="161"/>
      <c r="V1258" s="161"/>
      <c r="W1258" s="161"/>
      <c r="X1258" s="161"/>
      <c r="Y1258" s="161"/>
      <c r="Z1258" s="161"/>
      <c r="AA1258" s="161"/>
      <c r="AB1258" s="161"/>
      <c r="AC1258" s="161"/>
      <c r="AD1258" s="161"/>
      <c r="AE1258" s="161"/>
      <c r="AF1258" s="161"/>
      <c r="AG1258" s="161"/>
      <c r="AH1258" s="161"/>
      <c r="AI1258" s="161"/>
      <c r="AJ1258" s="161"/>
      <c r="AK1258" s="161"/>
      <c r="AL1258" s="161"/>
      <c r="AM1258" s="161"/>
      <c r="AN1258" s="161"/>
      <c r="AO1258" s="161"/>
      <c r="AP1258" s="161"/>
      <c r="AQ1258" s="161"/>
      <c r="AR1258" s="161"/>
      <c r="AS1258" s="161"/>
      <c r="AT1258" s="161"/>
      <c r="AU1258" s="161"/>
      <c r="AV1258" s="161"/>
      <c r="AW1258" s="161"/>
      <c r="AX1258" s="161"/>
      <c r="AY1258" s="161"/>
      <c r="AZ1258" s="161"/>
      <c r="BA1258" s="161"/>
      <c r="BB1258" s="161"/>
      <c r="BC1258" s="161"/>
      <c r="BD1258" s="161"/>
      <c r="BE1258" s="161"/>
      <c r="BF1258" s="161"/>
      <c r="BG1258" s="161"/>
      <c r="BH1258" s="161"/>
      <c r="BI1258" s="161"/>
      <c r="BJ1258" s="161"/>
      <c r="BK1258" s="161"/>
      <c r="BL1258" s="161"/>
      <c r="BM1258" s="161"/>
      <c r="BN1258" s="161"/>
      <c r="BO1258" s="161"/>
      <c r="BP1258" s="161"/>
      <c r="BQ1258" s="161"/>
      <c r="BR1258" s="161"/>
      <c r="BS1258" s="161"/>
      <c r="BT1258" s="161"/>
      <c r="BU1258" s="161"/>
      <c r="BV1258" s="161"/>
      <c r="BW1258" s="161"/>
      <c r="BX1258" s="161"/>
      <c r="BY1258" s="161"/>
      <c r="BZ1258" s="161"/>
      <c r="CA1258" s="161"/>
      <c r="CB1258" s="161"/>
      <c r="CC1258" s="161"/>
      <c r="CD1258" s="161"/>
      <c r="CE1258" s="161"/>
      <c r="CF1258" s="161"/>
      <c r="CG1258" s="161"/>
      <c r="CH1258" s="161"/>
      <c r="CI1258" s="161"/>
      <c r="CJ1258" s="161"/>
      <c r="CK1258" s="161"/>
      <c r="CL1258" s="161"/>
      <c r="CM1258" s="161"/>
      <c r="CN1258" s="161"/>
      <c r="CO1258" s="161"/>
      <c r="CP1258" s="161"/>
      <c r="CQ1258" s="161"/>
    </row>
    <row r="1259" spans="15:95" x14ac:dyDescent="0.3">
      <c r="P1259" s="161"/>
      <c r="Q1259" s="161"/>
      <c r="R1259" s="161"/>
      <c r="S1259" s="161"/>
      <c r="T1259" s="161"/>
      <c r="U1259" s="161"/>
      <c r="V1259" s="161"/>
      <c r="W1259" s="161"/>
      <c r="X1259" s="161"/>
      <c r="Y1259" s="161"/>
      <c r="Z1259" s="161"/>
      <c r="AA1259" s="161"/>
      <c r="AB1259" s="161"/>
      <c r="AC1259" s="161"/>
      <c r="AD1259" s="161"/>
      <c r="AE1259" s="161"/>
      <c r="AF1259" s="161"/>
      <c r="AG1259" s="161"/>
      <c r="AH1259" s="161"/>
      <c r="AI1259" s="161"/>
      <c r="AJ1259" s="161"/>
      <c r="AK1259" s="161"/>
      <c r="AL1259" s="161"/>
      <c r="AM1259" s="161"/>
      <c r="AN1259" s="161"/>
      <c r="AO1259" s="161"/>
      <c r="AP1259" s="161"/>
      <c r="AQ1259" s="161"/>
      <c r="AR1259" s="161"/>
      <c r="AS1259" s="161"/>
      <c r="AT1259" s="161"/>
      <c r="AU1259" s="161"/>
      <c r="AV1259" s="161"/>
      <c r="AW1259" s="161"/>
      <c r="AX1259" s="161"/>
      <c r="AY1259" s="161"/>
      <c r="AZ1259" s="161"/>
      <c r="BA1259" s="161"/>
      <c r="BB1259" s="161"/>
      <c r="BC1259" s="161"/>
      <c r="BD1259" s="161"/>
      <c r="BE1259" s="161"/>
      <c r="BF1259" s="161"/>
      <c r="BG1259" s="161"/>
      <c r="BH1259" s="161"/>
      <c r="BI1259" s="161"/>
      <c r="BJ1259" s="161"/>
      <c r="BK1259" s="161"/>
      <c r="BL1259" s="161"/>
      <c r="BM1259" s="161"/>
      <c r="BN1259" s="161"/>
      <c r="BO1259" s="161"/>
      <c r="BP1259" s="161"/>
      <c r="BQ1259" s="161"/>
      <c r="BR1259" s="161"/>
      <c r="BS1259" s="161"/>
      <c r="BT1259" s="161"/>
      <c r="BU1259" s="161"/>
      <c r="BV1259" s="161"/>
      <c r="BW1259" s="161"/>
      <c r="BX1259" s="161"/>
      <c r="BY1259" s="161"/>
      <c r="BZ1259" s="161"/>
      <c r="CA1259" s="161"/>
      <c r="CB1259" s="161"/>
      <c r="CC1259" s="161"/>
      <c r="CD1259" s="161"/>
      <c r="CE1259" s="161"/>
      <c r="CF1259" s="161"/>
      <c r="CG1259" s="161"/>
      <c r="CH1259" s="161"/>
      <c r="CI1259" s="161"/>
      <c r="CJ1259" s="161"/>
      <c r="CK1259" s="161"/>
      <c r="CL1259" s="161"/>
      <c r="CM1259" s="161"/>
      <c r="CN1259" s="161"/>
      <c r="CO1259" s="161"/>
      <c r="CP1259" s="161"/>
      <c r="CQ1259" s="161"/>
    </row>
    <row r="1260" spans="15:95" x14ac:dyDescent="0.3">
      <c r="O1260" s="2" t="str">
        <f>Lists!$B$7</f>
        <v>Option 3</v>
      </c>
      <c r="P1260" s="161">
        <f>((SUMIF($E$224:$E$427,$O1260,P$224:P$427)*(1+Benefits_Upper)))*'Discount Factors'!P$11-P$1248</f>
        <v>0</v>
      </c>
      <c r="Q1260" s="161">
        <f>((SUMIF($E$224:$E$427,$O1260,Q$224:Q$427)*(1+Benefits_Upper)))*'Discount Factors'!Q$11-Q$1248</f>
        <v>0</v>
      </c>
      <c r="R1260" s="161">
        <f>((SUMIF($E$224:$E$427,$O1260,R$224:R$427)*(1+Benefits_Upper)))*'Discount Factors'!R$11-R$1248</f>
        <v>0</v>
      </c>
      <c r="S1260" s="161">
        <f>((SUMIF($E$224:$E$427,$O1260,S$224:S$427)*(1+Benefits_Upper)))*'Discount Factors'!S$11-S$1248</f>
        <v>0</v>
      </c>
      <c r="T1260" s="161">
        <f>((SUMIF($E$224:$E$427,$O1260,T$224:T$427)*(1+Benefits_Upper)))*'Discount Factors'!T$11-T$1248</f>
        <v>0</v>
      </c>
      <c r="U1260" s="161">
        <f>((SUMIF($E$224:$E$427,$O1260,U$224:U$427)*(1+Benefits_Upper)))*'Discount Factors'!U$11-U$1248</f>
        <v>0</v>
      </c>
      <c r="V1260" s="161">
        <f>((SUMIF($E$224:$E$427,$O1260,V$224:V$427)*(1+Benefits_Upper)))*'Discount Factors'!V$11-V$1248</f>
        <v>0</v>
      </c>
      <c r="W1260" s="161">
        <f>((SUMIF($E$224:$E$427,$O1260,W$224:W$427)*(1+Benefits_Upper)))*'Discount Factors'!W$11-W$1248</f>
        <v>0</v>
      </c>
      <c r="X1260" s="161">
        <f>((SUMIF($E$224:$E$427,$O1260,X$224:X$427)*(1+Benefits_Upper)))*'Discount Factors'!X$11-X$1248</f>
        <v>0</v>
      </c>
      <c r="Y1260" s="161">
        <f>((SUMIF($E$224:$E$427,$O1260,Y$224:Y$427)*(1+Benefits_Upper)))*'Discount Factors'!Y$11-Y$1248</f>
        <v>0</v>
      </c>
      <c r="Z1260" s="161">
        <f>((SUMIF($E$224:$E$427,$O1260,Z$224:Z$427)*(1+Benefits_Upper)))*'Discount Factors'!Z$11-Z$1248</f>
        <v>0</v>
      </c>
      <c r="AA1260" s="161">
        <f>((SUMIF($E$224:$E$427,$O1260,AA$224:AA$427)*(1+Benefits_Upper)))*'Discount Factors'!AA$11-AA$1248</f>
        <v>0</v>
      </c>
      <c r="AB1260" s="161">
        <f>((SUMIF($E$224:$E$427,$O1260,AB$224:AB$427)*(1+Benefits_Upper)))*'Discount Factors'!AB$11-AB$1248</f>
        <v>0</v>
      </c>
      <c r="AC1260" s="161">
        <f>((SUMIF($E$224:$E$427,$O1260,AC$224:AC$427)*(1+Benefits_Upper)))*'Discount Factors'!AC$11-AC$1248</f>
        <v>0</v>
      </c>
      <c r="AD1260" s="161">
        <f>((SUMIF($E$224:$E$427,$O1260,AD$224:AD$427)*(1+Benefits_Upper)))*'Discount Factors'!AD$11-AD$1248</f>
        <v>0</v>
      </c>
      <c r="AE1260" s="161">
        <f>((SUMIF($E$224:$E$427,$O1260,AE$224:AE$427)*(1+Benefits_Upper)))*'Discount Factors'!AE$11-AE$1248</f>
        <v>0</v>
      </c>
      <c r="AF1260" s="161">
        <f>((SUMIF($E$224:$E$427,$O1260,AF$224:AF$427)*(1+Benefits_Upper)))*'Discount Factors'!AF$11-AF$1248</f>
        <v>0</v>
      </c>
      <c r="AG1260" s="161">
        <f>((SUMIF($E$224:$E$427,$O1260,AG$224:AG$427)*(1+Benefits_Upper)))*'Discount Factors'!AG$11-AG$1248</f>
        <v>0</v>
      </c>
      <c r="AH1260" s="161">
        <f>((SUMIF($E$224:$E$427,$O1260,AH$224:AH$427)*(1+Benefits_Upper)))*'Discount Factors'!AH$11-AH$1248</f>
        <v>0</v>
      </c>
      <c r="AI1260" s="161">
        <f>((SUMIF($E$224:$E$427,$O1260,AI$224:AI$427)*(1+Benefits_Upper)))*'Discount Factors'!AI$11-AI$1248</f>
        <v>0</v>
      </c>
      <c r="AJ1260" s="161">
        <f>((SUMIF($E$224:$E$427,$O1260,AJ$224:AJ$427)*(1+Benefits_Upper)))*'Discount Factors'!AJ$11-AJ$1248</f>
        <v>0</v>
      </c>
      <c r="AK1260" s="161">
        <f>((SUMIF($E$224:$E$427,$O1260,AK$224:AK$427)*(1+Benefits_Upper)))*'Discount Factors'!AK$11-AK$1248</f>
        <v>0</v>
      </c>
      <c r="AL1260" s="161">
        <f>((SUMIF($E$224:$E$427,$O1260,AL$224:AL$427)*(1+Benefits_Upper)))*'Discount Factors'!AL$11-AL$1248</f>
        <v>0</v>
      </c>
      <c r="AM1260" s="161">
        <f>((SUMIF($E$224:$E$427,$O1260,AM$224:AM$427)*(1+Benefits_Upper)))*'Discount Factors'!AM$11-AM$1248</f>
        <v>0</v>
      </c>
      <c r="AN1260" s="161">
        <f>((SUMIF($E$224:$E$427,$O1260,AN$224:AN$427)*(1+Benefits_Upper)))*'Discount Factors'!AN$11-AN$1248</f>
        <v>0</v>
      </c>
      <c r="AO1260" s="161">
        <f>((SUMIF($E$224:$E$427,$O1260,AO$224:AO$427)*(1+Benefits_Upper)))*'Discount Factors'!AO$11-AO$1248</f>
        <v>0</v>
      </c>
      <c r="AP1260" s="161">
        <f>((SUMIF($E$224:$E$427,$O1260,AP$224:AP$427)*(1+Benefits_Upper)))*'Discount Factors'!AP$11-AP$1248</f>
        <v>0</v>
      </c>
      <c r="AQ1260" s="161">
        <f>((SUMIF($E$224:$E$427,$O1260,AQ$224:AQ$427)*(1+Benefits_Upper)))*'Discount Factors'!AQ$11-AQ$1248</f>
        <v>0</v>
      </c>
      <c r="AR1260" s="161">
        <f>((SUMIF($E$224:$E$427,$O1260,AR$224:AR$427)*(1+Benefits_Upper)))*'Discount Factors'!AR$11-AR$1248</f>
        <v>0</v>
      </c>
      <c r="AS1260" s="161">
        <f>((SUMIF($E$224:$E$427,$O1260,AS$224:AS$427)*(1+Benefits_Upper)))*'Discount Factors'!AS$11-AS$1248</f>
        <v>0</v>
      </c>
      <c r="AT1260" s="161">
        <f>((SUMIF($E$224:$E$427,$O1260,AT$224:AT$427)*(1+Benefits_Upper)))*'Discount Factors'!AT$11-AT$1248</f>
        <v>0</v>
      </c>
      <c r="AU1260" s="161">
        <f>((SUMIF($E$224:$E$427,$O1260,AU$224:AU$427)*(1+Benefits_Upper)))*'Discount Factors'!AU$11-AU$1248</f>
        <v>0</v>
      </c>
      <c r="AV1260" s="161">
        <f>((SUMIF($E$224:$E$427,$O1260,AV$224:AV$427)*(1+Benefits_Upper)))*'Discount Factors'!AV$11-AV$1248</f>
        <v>0</v>
      </c>
      <c r="AW1260" s="161">
        <f>((SUMIF($E$224:$E$427,$O1260,AW$224:AW$427)*(1+Benefits_Upper)))*'Discount Factors'!AW$11-AW$1248</f>
        <v>0</v>
      </c>
      <c r="AX1260" s="161">
        <f>((SUMIF($E$224:$E$427,$O1260,AX$224:AX$427)*(1+Benefits_Upper)))*'Discount Factors'!AX$11-AX$1248</f>
        <v>0</v>
      </c>
      <c r="AY1260" s="161">
        <f>((SUMIF($E$224:$E$427,$O1260,AY$224:AY$427)*(1+Benefits_Upper)))*'Discount Factors'!AY$11-AY$1248</f>
        <v>0</v>
      </c>
      <c r="AZ1260" s="161">
        <f>((SUMIF($E$224:$E$427,$O1260,AZ$224:AZ$427)*(1+Benefits_Upper)))*'Discount Factors'!AZ$11-AZ$1248</f>
        <v>0</v>
      </c>
      <c r="BA1260" s="161">
        <f>((SUMIF($E$224:$E$427,$O1260,BA$224:BA$427)*(1+Benefits_Upper)))*'Discount Factors'!BA$11-BA$1248</f>
        <v>0</v>
      </c>
      <c r="BB1260" s="161">
        <f>((SUMIF($E$224:$E$427,$O1260,BB$224:BB$427)*(1+Benefits_Upper)))*'Discount Factors'!BB$11-BB$1248</f>
        <v>0</v>
      </c>
      <c r="BC1260" s="161">
        <f>((SUMIF($E$224:$E$427,$O1260,BC$224:BC$427)*(1+Benefits_Upper)))*'Discount Factors'!BC$11-BC$1248</f>
        <v>0</v>
      </c>
      <c r="BD1260" s="161">
        <f>((SUMIF($E$224:$E$427,$O1260,BD$224:BD$427)*(1+Benefits_Upper)))*'Discount Factors'!BD$11-BD$1248</f>
        <v>0</v>
      </c>
      <c r="BE1260" s="161">
        <f>((SUMIF($E$224:$E$427,$O1260,BE$224:BE$427)*(1+Benefits_Upper)))*'Discount Factors'!BE$11-BE$1248</f>
        <v>0</v>
      </c>
      <c r="BF1260" s="161">
        <f>((SUMIF($E$224:$E$427,$O1260,BF$224:BF$427)*(1+Benefits_Upper)))*'Discount Factors'!BF$11-BF$1248</f>
        <v>0</v>
      </c>
      <c r="BG1260" s="161">
        <f>((SUMIF($E$224:$E$427,$O1260,BG$224:BG$427)*(1+Benefits_Upper)))*'Discount Factors'!BG$11-BG$1248</f>
        <v>0</v>
      </c>
      <c r="BH1260" s="161">
        <f>((SUMIF($E$224:$E$427,$O1260,BH$224:BH$427)*(1+Benefits_Upper)))*'Discount Factors'!BH$11-BH$1248</f>
        <v>0</v>
      </c>
      <c r="BI1260" s="161">
        <f>((SUMIF($E$224:$E$427,$O1260,BI$224:BI$427)*(1+Benefits_Upper)))*'Discount Factors'!BI$11-BI$1248</f>
        <v>0</v>
      </c>
      <c r="BJ1260" s="161">
        <f>((SUMIF($E$224:$E$427,$O1260,BJ$224:BJ$427)*(1+Benefits_Upper)))*'Discount Factors'!BJ$11-BJ$1248</f>
        <v>0</v>
      </c>
      <c r="BK1260" s="161">
        <f>((SUMIF($E$224:$E$427,$O1260,BK$224:BK$427)*(1+Benefits_Upper)))*'Discount Factors'!BK$11-BK$1248</f>
        <v>0</v>
      </c>
      <c r="BL1260" s="161">
        <f>((SUMIF($E$224:$E$427,$O1260,BL$224:BL$427)*(1+Benefits_Upper)))*'Discount Factors'!BL$11-BL$1248</f>
        <v>0</v>
      </c>
      <c r="BM1260" s="161">
        <f>((SUMIF($E$224:$E$427,$O1260,BM$224:BM$427)*(1+Benefits_Upper)))*'Discount Factors'!BM$11-BM$1248</f>
        <v>0</v>
      </c>
      <c r="BN1260" s="161">
        <f>((SUMIF($E$224:$E$427,$O1260,BN$224:BN$427)*(1+Benefits_Upper)))*'Discount Factors'!BN$11-BN$1248</f>
        <v>0</v>
      </c>
      <c r="BO1260" s="161">
        <f>((SUMIF($E$224:$E$427,$O1260,BO$224:BO$427)*(1+Benefits_Upper)))*'Discount Factors'!BO$11-BO$1248</f>
        <v>0</v>
      </c>
      <c r="BP1260" s="161">
        <f>((SUMIF($E$224:$E$427,$O1260,BP$224:BP$427)*(1+Benefits_Upper)))*'Discount Factors'!BP$11-BP$1248</f>
        <v>0</v>
      </c>
      <c r="BQ1260" s="161">
        <f>((SUMIF($E$224:$E$427,$O1260,BQ$224:BQ$427)*(1+Benefits_Upper)))*'Discount Factors'!BQ$11-BQ$1248</f>
        <v>0</v>
      </c>
      <c r="BR1260" s="161">
        <f>((SUMIF($E$224:$E$427,$O1260,BR$224:BR$427)*(1+Benefits_Upper)))*'Discount Factors'!BR$11-BR$1248</f>
        <v>0</v>
      </c>
      <c r="BS1260" s="161">
        <f>((SUMIF($E$224:$E$427,$O1260,BS$224:BS$427)*(1+Benefits_Upper)))*'Discount Factors'!BS$11-BS$1248</f>
        <v>0</v>
      </c>
      <c r="BT1260" s="161">
        <f>((SUMIF($E$224:$E$427,$O1260,BT$224:BT$427)*(1+Benefits_Upper)))*'Discount Factors'!BT$11-BT$1248</f>
        <v>0</v>
      </c>
      <c r="BU1260" s="161">
        <f>((SUMIF($E$224:$E$427,$O1260,BU$224:BU$427)*(1+Benefits_Upper)))*'Discount Factors'!BU$11-BU$1248</f>
        <v>0</v>
      </c>
      <c r="BV1260" s="161">
        <f>((SUMIF($E$224:$E$427,$O1260,BV$224:BV$427)*(1+Benefits_Upper)))*'Discount Factors'!BV$11-BV$1248</f>
        <v>0</v>
      </c>
      <c r="BW1260" s="161">
        <f>((SUMIF($E$224:$E$427,$O1260,BW$224:BW$427)*(1+Benefits_Upper)))*'Discount Factors'!BW$11-BW$1248</f>
        <v>0</v>
      </c>
      <c r="BX1260" s="161">
        <f>((SUMIF($E$224:$E$427,$O1260,BX$224:BX$427)*(1+Benefits_Upper)))*'Discount Factors'!BX$11-BX$1248</f>
        <v>0</v>
      </c>
      <c r="BY1260" s="161">
        <f>((SUMIF($E$224:$E$427,$O1260,BY$224:BY$427)*(1+Benefits_Upper)))*'Discount Factors'!BY$11-BY$1248</f>
        <v>0</v>
      </c>
      <c r="BZ1260" s="161">
        <f>((SUMIF($E$224:$E$427,$O1260,BZ$224:BZ$427)*(1+Benefits_Upper)))*'Discount Factors'!BZ$11-BZ$1248</f>
        <v>0</v>
      </c>
      <c r="CA1260" s="161">
        <f>((SUMIF($E$224:$E$427,$O1260,CA$224:CA$427)*(1+Benefits_Upper)))*'Discount Factors'!CA$11-CA$1248</f>
        <v>0</v>
      </c>
      <c r="CB1260" s="161">
        <f>((SUMIF($E$224:$E$427,$O1260,CB$224:CB$427)*(1+Benefits_Upper)))*'Discount Factors'!CB$11-CB$1248</f>
        <v>0</v>
      </c>
      <c r="CC1260" s="161">
        <f>((SUMIF($E$224:$E$427,$O1260,CC$224:CC$427)*(1+Benefits_Upper)))*'Discount Factors'!CC$11-CC$1248</f>
        <v>0</v>
      </c>
      <c r="CD1260" s="161">
        <f>((SUMIF($E$224:$E$427,$O1260,CD$224:CD$427)*(1+Benefits_Upper)))*'Discount Factors'!CD$11-CD$1248</f>
        <v>0</v>
      </c>
      <c r="CE1260" s="161">
        <f>((SUMIF($E$224:$E$427,$O1260,CE$224:CE$427)*(1+Benefits_Upper)))*'Discount Factors'!CE$11-CE$1248</f>
        <v>0</v>
      </c>
      <c r="CF1260" s="161">
        <f>((SUMIF($E$224:$E$427,$O1260,CF$224:CF$427)*(1+Benefits_Upper)))*'Discount Factors'!CF$11-CF$1248</f>
        <v>0</v>
      </c>
      <c r="CG1260" s="161">
        <f>((SUMIF($E$224:$E$427,$O1260,CG$224:CG$427)*(1+Benefits_Upper)))*'Discount Factors'!CG$11-CG$1248</f>
        <v>0</v>
      </c>
      <c r="CH1260" s="161">
        <f>((SUMIF($E$224:$E$427,$O1260,CH$224:CH$427)*(1+Benefits_Upper)))*'Discount Factors'!CH$11-CH$1248</f>
        <v>0</v>
      </c>
      <c r="CI1260" s="161">
        <f>((SUMIF($E$224:$E$427,$O1260,CI$224:CI$427)*(1+Benefits_Upper)))*'Discount Factors'!CI$11-CI$1248</f>
        <v>0</v>
      </c>
      <c r="CJ1260" s="161">
        <f>((SUMIF($E$224:$E$427,$O1260,CJ$224:CJ$427)*(1+Benefits_Upper)))*'Discount Factors'!CJ$11-CJ$1248</f>
        <v>0</v>
      </c>
      <c r="CK1260" s="161">
        <f>((SUMIF($E$224:$E$427,$O1260,CK$224:CK$427)*(1+Benefits_Upper)))*'Discount Factors'!CK$11-CK$1248</f>
        <v>0</v>
      </c>
      <c r="CL1260" s="161">
        <f>((SUMIF($E$224:$E$427,$O1260,CL$224:CL$427)*(1+Benefits_Upper)))*'Discount Factors'!CL$11-CL$1248</f>
        <v>0</v>
      </c>
      <c r="CM1260" s="161">
        <f>((SUMIF($E$224:$E$427,$O1260,CM$224:CM$427)*(1+Benefits_Upper)))*'Discount Factors'!CM$11-CM$1248</f>
        <v>0</v>
      </c>
      <c r="CN1260" s="161">
        <f>((SUMIF($E$224:$E$427,$O1260,CN$224:CN$427)*(1+Benefits_Upper)))*'Discount Factors'!CN$11-CN$1248</f>
        <v>0</v>
      </c>
      <c r="CO1260" s="161">
        <f>((SUMIF($E$224:$E$427,$O1260,CO$224:CO$427)*(1+Benefits_Upper)))*'Discount Factors'!CO$11-CO$1248</f>
        <v>0</v>
      </c>
      <c r="CP1260" s="161">
        <f>((SUMIF($E$224:$E$427,$O1260,CP$224:CP$427)*(1+Benefits_Upper)))*'Discount Factors'!CP$11-CP$1248</f>
        <v>0</v>
      </c>
      <c r="CQ1260" s="161">
        <f>((SUMIF($E$224:$E$427,$O1260,CQ$224:CQ$427)*(1+Benefits_Upper)))*'Discount Factors'!CQ$11-CQ$1248</f>
        <v>0</v>
      </c>
    </row>
    <row r="1261" spans="15:95" x14ac:dyDescent="0.3">
      <c r="P1261" s="161"/>
      <c r="Q1261" s="161"/>
      <c r="R1261" s="161"/>
      <c r="S1261" s="161"/>
      <c r="T1261" s="161"/>
      <c r="U1261" s="161"/>
      <c r="V1261" s="161"/>
      <c r="W1261" s="161"/>
      <c r="X1261" s="161"/>
      <c r="Y1261" s="161"/>
      <c r="Z1261" s="161"/>
      <c r="AA1261" s="161"/>
      <c r="AB1261" s="161"/>
      <c r="AC1261" s="161"/>
      <c r="AD1261" s="161"/>
      <c r="AE1261" s="161"/>
      <c r="AF1261" s="161"/>
      <c r="AG1261" s="161"/>
      <c r="AH1261" s="161"/>
      <c r="AI1261" s="161"/>
      <c r="AJ1261" s="161"/>
      <c r="AK1261" s="161"/>
      <c r="AL1261" s="161"/>
      <c r="AM1261" s="161"/>
      <c r="AN1261" s="161"/>
      <c r="AO1261" s="161"/>
      <c r="AP1261" s="161"/>
      <c r="AQ1261" s="161"/>
      <c r="AR1261" s="161"/>
      <c r="AS1261" s="161"/>
      <c r="AT1261" s="161"/>
      <c r="AU1261" s="161"/>
      <c r="AV1261" s="161"/>
      <c r="AW1261" s="161"/>
      <c r="AX1261" s="161"/>
      <c r="AY1261" s="161"/>
      <c r="AZ1261" s="161"/>
      <c r="BA1261" s="161"/>
      <c r="BB1261" s="161"/>
      <c r="BC1261" s="161"/>
      <c r="BD1261" s="161"/>
      <c r="BE1261" s="161"/>
      <c r="BF1261" s="161"/>
      <c r="BG1261" s="161"/>
      <c r="BH1261" s="161"/>
      <c r="BI1261" s="161"/>
      <c r="BJ1261" s="161"/>
      <c r="BK1261" s="161"/>
      <c r="BL1261" s="161"/>
      <c r="BM1261" s="161"/>
      <c r="BN1261" s="161"/>
      <c r="BO1261" s="161"/>
      <c r="BP1261" s="161"/>
      <c r="BQ1261" s="161"/>
      <c r="BR1261" s="161"/>
      <c r="BS1261" s="161"/>
      <c r="BT1261" s="161"/>
      <c r="BU1261" s="161"/>
      <c r="BV1261" s="161"/>
      <c r="BW1261" s="161"/>
      <c r="BX1261" s="161"/>
      <c r="BY1261" s="161"/>
      <c r="BZ1261" s="161"/>
      <c r="CA1261" s="161"/>
      <c r="CB1261" s="161"/>
      <c r="CC1261" s="161"/>
      <c r="CD1261" s="161"/>
      <c r="CE1261" s="161"/>
      <c r="CF1261" s="161"/>
      <c r="CG1261" s="161"/>
      <c r="CH1261" s="161"/>
      <c r="CI1261" s="161"/>
      <c r="CJ1261" s="161"/>
      <c r="CK1261" s="161"/>
      <c r="CL1261" s="161"/>
      <c r="CM1261" s="161"/>
      <c r="CN1261" s="161"/>
      <c r="CO1261" s="161"/>
      <c r="CP1261" s="161"/>
      <c r="CQ1261" s="161"/>
    </row>
    <row r="1262" spans="15:95" x14ac:dyDescent="0.3">
      <c r="P1262" s="161"/>
      <c r="Q1262" s="161"/>
      <c r="R1262" s="161"/>
      <c r="S1262" s="161"/>
      <c r="T1262" s="161"/>
      <c r="U1262" s="161"/>
      <c r="V1262" s="161"/>
      <c r="W1262" s="161"/>
      <c r="X1262" s="161"/>
      <c r="Y1262" s="161"/>
      <c r="Z1262" s="161"/>
      <c r="AA1262" s="161"/>
      <c r="AB1262" s="161"/>
      <c r="AC1262" s="161"/>
      <c r="AD1262" s="161"/>
      <c r="AE1262" s="161"/>
      <c r="AF1262" s="161"/>
      <c r="AG1262" s="161"/>
      <c r="AH1262" s="161"/>
      <c r="AI1262" s="161"/>
      <c r="AJ1262" s="161"/>
      <c r="AK1262" s="161"/>
      <c r="AL1262" s="161"/>
      <c r="AM1262" s="161"/>
      <c r="AN1262" s="161"/>
      <c r="AO1262" s="161"/>
      <c r="AP1262" s="161"/>
      <c r="AQ1262" s="161"/>
      <c r="AR1262" s="161"/>
      <c r="AS1262" s="161"/>
      <c r="AT1262" s="161"/>
      <c r="AU1262" s="161"/>
      <c r="AV1262" s="161"/>
      <c r="AW1262" s="161"/>
      <c r="AX1262" s="161"/>
      <c r="AY1262" s="161"/>
      <c r="AZ1262" s="161"/>
      <c r="BA1262" s="161"/>
      <c r="BB1262" s="161"/>
      <c r="BC1262" s="161"/>
      <c r="BD1262" s="161"/>
      <c r="BE1262" s="161"/>
      <c r="BF1262" s="161"/>
      <c r="BG1262" s="161"/>
      <c r="BH1262" s="161"/>
      <c r="BI1262" s="161"/>
      <c r="BJ1262" s="161"/>
      <c r="BK1262" s="161"/>
      <c r="BL1262" s="161"/>
      <c r="BM1262" s="161"/>
      <c r="BN1262" s="161"/>
      <c r="BO1262" s="161"/>
      <c r="BP1262" s="161"/>
      <c r="BQ1262" s="161"/>
      <c r="BR1262" s="161"/>
      <c r="BS1262" s="161"/>
      <c r="BT1262" s="161"/>
      <c r="BU1262" s="161"/>
      <c r="BV1262" s="161"/>
      <c r="BW1262" s="161"/>
      <c r="BX1262" s="161"/>
      <c r="BY1262" s="161"/>
      <c r="BZ1262" s="161"/>
      <c r="CA1262" s="161"/>
      <c r="CB1262" s="161"/>
      <c r="CC1262" s="161"/>
      <c r="CD1262" s="161"/>
      <c r="CE1262" s="161"/>
      <c r="CF1262" s="161"/>
      <c r="CG1262" s="161"/>
      <c r="CH1262" s="161"/>
      <c r="CI1262" s="161"/>
      <c r="CJ1262" s="161"/>
      <c r="CK1262" s="161"/>
      <c r="CL1262" s="161"/>
      <c r="CM1262" s="161"/>
      <c r="CN1262" s="161"/>
      <c r="CO1262" s="161"/>
      <c r="CP1262" s="161"/>
      <c r="CQ1262" s="161"/>
    </row>
    <row r="1263" spans="15:95" x14ac:dyDescent="0.3">
      <c r="P1263" s="161"/>
      <c r="Q1263" s="161"/>
      <c r="R1263" s="161"/>
      <c r="S1263" s="161"/>
      <c r="T1263" s="161"/>
      <c r="U1263" s="161"/>
      <c r="V1263" s="161"/>
      <c r="W1263" s="161"/>
      <c r="X1263" s="161"/>
      <c r="Y1263" s="161"/>
      <c r="Z1263" s="161"/>
      <c r="AA1263" s="161"/>
      <c r="AB1263" s="161"/>
      <c r="AC1263" s="161"/>
      <c r="AD1263" s="161"/>
      <c r="AE1263" s="161"/>
      <c r="AF1263" s="161"/>
      <c r="AG1263" s="161"/>
      <c r="AH1263" s="161"/>
      <c r="AI1263" s="161"/>
      <c r="AJ1263" s="161"/>
      <c r="AK1263" s="161"/>
      <c r="AL1263" s="161"/>
      <c r="AM1263" s="161"/>
      <c r="AN1263" s="161"/>
      <c r="AO1263" s="161"/>
      <c r="AP1263" s="161"/>
      <c r="AQ1263" s="161"/>
      <c r="AR1263" s="161"/>
      <c r="AS1263" s="161"/>
      <c r="AT1263" s="161"/>
      <c r="AU1263" s="161"/>
      <c r="AV1263" s="161"/>
      <c r="AW1263" s="161"/>
      <c r="AX1263" s="161"/>
      <c r="AY1263" s="161"/>
      <c r="AZ1263" s="161"/>
      <c r="BA1263" s="161"/>
      <c r="BB1263" s="161"/>
      <c r="BC1263" s="161"/>
      <c r="BD1263" s="161"/>
      <c r="BE1263" s="161"/>
      <c r="BF1263" s="161"/>
      <c r="BG1263" s="161"/>
      <c r="BH1263" s="161"/>
      <c r="BI1263" s="161"/>
      <c r="BJ1263" s="161"/>
      <c r="BK1263" s="161"/>
      <c r="BL1263" s="161"/>
      <c r="BM1263" s="161"/>
      <c r="BN1263" s="161"/>
      <c r="BO1263" s="161"/>
      <c r="BP1263" s="161"/>
      <c r="BQ1263" s="161"/>
      <c r="BR1263" s="161"/>
      <c r="BS1263" s="161"/>
      <c r="BT1263" s="161"/>
      <c r="BU1263" s="161"/>
      <c r="BV1263" s="161"/>
      <c r="BW1263" s="161"/>
      <c r="BX1263" s="161"/>
      <c r="BY1263" s="161"/>
      <c r="BZ1263" s="161"/>
      <c r="CA1263" s="161"/>
      <c r="CB1263" s="161"/>
      <c r="CC1263" s="161"/>
      <c r="CD1263" s="161"/>
      <c r="CE1263" s="161"/>
      <c r="CF1263" s="161"/>
      <c r="CG1263" s="161"/>
      <c r="CH1263" s="161"/>
      <c r="CI1263" s="161"/>
      <c r="CJ1263" s="161"/>
      <c r="CK1263" s="161"/>
      <c r="CL1263" s="161"/>
      <c r="CM1263" s="161"/>
      <c r="CN1263" s="161"/>
      <c r="CO1263" s="161"/>
      <c r="CP1263" s="161"/>
      <c r="CQ1263" s="161"/>
    </row>
    <row r="1264" spans="15:95" x14ac:dyDescent="0.3">
      <c r="O1264" s="2" t="str">
        <f>Lists!$B$8</f>
        <v>Option 4</v>
      </c>
      <c r="P1264" s="161">
        <f>((SUMIF($E$224:$E$427,$O1264,P$224:P$427)*(1+Benefits_Upper)))*'Discount Factors'!P$11-P$1248</f>
        <v>0</v>
      </c>
      <c r="Q1264" s="161">
        <f>((SUMIF($E$224:$E$427,$O1264,Q$224:Q$427)*(1+Benefits_Upper)))*'Discount Factors'!Q$11-Q$1248</f>
        <v>0</v>
      </c>
      <c r="R1264" s="161">
        <f>((SUMIF($E$224:$E$427,$O1264,R$224:R$427)*(1+Benefits_Upper)))*'Discount Factors'!R$11-R$1248</f>
        <v>0</v>
      </c>
      <c r="S1264" s="161">
        <f>((SUMIF($E$224:$E$427,$O1264,S$224:S$427)*(1+Benefits_Upper)))*'Discount Factors'!S$11-S$1248</f>
        <v>0</v>
      </c>
      <c r="T1264" s="161">
        <f>((SUMIF($E$224:$E$427,$O1264,T$224:T$427)*(1+Benefits_Upper)))*'Discount Factors'!T$11-T$1248</f>
        <v>0</v>
      </c>
      <c r="U1264" s="161">
        <f>((SUMIF($E$224:$E$427,$O1264,U$224:U$427)*(1+Benefits_Upper)))*'Discount Factors'!U$11-U$1248</f>
        <v>0</v>
      </c>
      <c r="V1264" s="161">
        <f>((SUMIF($E$224:$E$427,$O1264,V$224:V$427)*(1+Benefits_Upper)))*'Discount Factors'!V$11-V$1248</f>
        <v>0</v>
      </c>
      <c r="W1264" s="161">
        <f>((SUMIF($E$224:$E$427,$O1264,W$224:W$427)*(1+Benefits_Upper)))*'Discount Factors'!W$11-W$1248</f>
        <v>0</v>
      </c>
      <c r="X1264" s="161">
        <f>((SUMIF($E$224:$E$427,$O1264,X$224:X$427)*(1+Benefits_Upper)))*'Discount Factors'!X$11-X$1248</f>
        <v>0</v>
      </c>
      <c r="Y1264" s="161">
        <f>((SUMIF($E$224:$E$427,$O1264,Y$224:Y$427)*(1+Benefits_Upper)))*'Discount Factors'!Y$11-Y$1248</f>
        <v>0</v>
      </c>
      <c r="Z1264" s="161">
        <f>((SUMIF($E$224:$E$427,$O1264,Z$224:Z$427)*(1+Benefits_Upper)))*'Discount Factors'!Z$11-Z$1248</f>
        <v>0</v>
      </c>
      <c r="AA1264" s="161">
        <f>((SUMIF($E$224:$E$427,$O1264,AA$224:AA$427)*(1+Benefits_Upper)))*'Discount Factors'!AA$11-AA$1248</f>
        <v>0</v>
      </c>
      <c r="AB1264" s="161">
        <f>((SUMIF($E$224:$E$427,$O1264,AB$224:AB$427)*(1+Benefits_Upper)))*'Discount Factors'!AB$11-AB$1248</f>
        <v>0</v>
      </c>
      <c r="AC1264" s="161">
        <f>((SUMIF($E$224:$E$427,$O1264,AC$224:AC$427)*(1+Benefits_Upper)))*'Discount Factors'!AC$11-AC$1248</f>
        <v>0</v>
      </c>
      <c r="AD1264" s="161">
        <f>((SUMIF($E$224:$E$427,$O1264,AD$224:AD$427)*(1+Benefits_Upper)))*'Discount Factors'!AD$11-AD$1248</f>
        <v>0</v>
      </c>
      <c r="AE1264" s="161">
        <f>((SUMIF($E$224:$E$427,$O1264,AE$224:AE$427)*(1+Benefits_Upper)))*'Discount Factors'!AE$11-AE$1248</f>
        <v>0</v>
      </c>
      <c r="AF1264" s="161">
        <f>((SUMIF($E$224:$E$427,$O1264,AF$224:AF$427)*(1+Benefits_Upper)))*'Discount Factors'!AF$11-AF$1248</f>
        <v>0</v>
      </c>
      <c r="AG1264" s="161">
        <f>((SUMIF($E$224:$E$427,$O1264,AG$224:AG$427)*(1+Benefits_Upper)))*'Discount Factors'!AG$11-AG$1248</f>
        <v>0</v>
      </c>
      <c r="AH1264" s="161">
        <f>((SUMIF($E$224:$E$427,$O1264,AH$224:AH$427)*(1+Benefits_Upper)))*'Discount Factors'!AH$11-AH$1248</f>
        <v>0</v>
      </c>
      <c r="AI1264" s="161">
        <f>((SUMIF($E$224:$E$427,$O1264,AI$224:AI$427)*(1+Benefits_Upper)))*'Discount Factors'!AI$11-AI$1248</f>
        <v>0</v>
      </c>
      <c r="AJ1264" s="161">
        <f>((SUMIF($E$224:$E$427,$O1264,AJ$224:AJ$427)*(1+Benefits_Upper)))*'Discount Factors'!AJ$11-AJ$1248</f>
        <v>0</v>
      </c>
      <c r="AK1264" s="161">
        <f>((SUMIF($E$224:$E$427,$O1264,AK$224:AK$427)*(1+Benefits_Upper)))*'Discount Factors'!AK$11-AK$1248</f>
        <v>0</v>
      </c>
      <c r="AL1264" s="161">
        <f>((SUMIF($E$224:$E$427,$O1264,AL$224:AL$427)*(1+Benefits_Upper)))*'Discount Factors'!AL$11-AL$1248</f>
        <v>0</v>
      </c>
      <c r="AM1264" s="161">
        <f>((SUMIF($E$224:$E$427,$O1264,AM$224:AM$427)*(1+Benefits_Upper)))*'Discount Factors'!AM$11-AM$1248</f>
        <v>0</v>
      </c>
      <c r="AN1264" s="161">
        <f>((SUMIF($E$224:$E$427,$O1264,AN$224:AN$427)*(1+Benefits_Upper)))*'Discount Factors'!AN$11-AN$1248</f>
        <v>0</v>
      </c>
      <c r="AO1264" s="161">
        <f>((SUMIF($E$224:$E$427,$O1264,AO$224:AO$427)*(1+Benefits_Upper)))*'Discount Factors'!AO$11-AO$1248</f>
        <v>0</v>
      </c>
      <c r="AP1264" s="161">
        <f>((SUMIF($E$224:$E$427,$O1264,AP$224:AP$427)*(1+Benefits_Upper)))*'Discount Factors'!AP$11-AP$1248</f>
        <v>0</v>
      </c>
      <c r="AQ1264" s="161">
        <f>((SUMIF($E$224:$E$427,$O1264,AQ$224:AQ$427)*(1+Benefits_Upper)))*'Discount Factors'!AQ$11-AQ$1248</f>
        <v>0</v>
      </c>
      <c r="AR1264" s="161">
        <f>((SUMIF($E$224:$E$427,$O1264,AR$224:AR$427)*(1+Benefits_Upper)))*'Discount Factors'!AR$11-AR$1248</f>
        <v>0</v>
      </c>
      <c r="AS1264" s="161">
        <f>((SUMIF($E$224:$E$427,$O1264,AS$224:AS$427)*(1+Benefits_Upper)))*'Discount Factors'!AS$11-AS$1248</f>
        <v>0</v>
      </c>
      <c r="AT1264" s="161">
        <f>((SUMIF($E$224:$E$427,$O1264,AT$224:AT$427)*(1+Benefits_Upper)))*'Discount Factors'!AT$11-AT$1248</f>
        <v>0</v>
      </c>
      <c r="AU1264" s="161">
        <f>((SUMIF($E$224:$E$427,$O1264,AU$224:AU$427)*(1+Benefits_Upper)))*'Discount Factors'!AU$11-AU$1248</f>
        <v>0</v>
      </c>
      <c r="AV1264" s="161">
        <f>((SUMIF($E$224:$E$427,$O1264,AV$224:AV$427)*(1+Benefits_Upper)))*'Discount Factors'!AV$11-AV$1248</f>
        <v>0</v>
      </c>
      <c r="AW1264" s="161">
        <f>((SUMIF($E$224:$E$427,$O1264,AW$224:AW$427)*(1+Benefits_Upper)))*'Discount Factors'!AW$11-AW$1248</f>
        <v>0</v>
      </c>
      <c r="AX1264" s="161">
        <f>((SUMIF($E$224:$E$427,$O1264,AX$224:AX$427)*(1+Benefits_Upper)))*'Discount Factors'!AX$11-AX$1248</f>
        <v>0</v>
      </c>
      <c r="AY1264" s="161">
        <f>((SUMIF($E$224:$E$427,$O1264,AY$224:AY$427)*(1+Benefits_Upper)))*'Discount Factors'!AY$11-AY$1248</f>
        <v>0</v>
      </c>
      <c r="AZ1264" s="161">
        <f>((SUMIF($E$224:$E$427,$O1264,AZ$224:AZ$427)*(1+Benefits_Upper)))*'Discount Factors'!AZ$11-AZ$1248</f>
        <v>0</v>
      </c>
      <c r="BA1264" s="161">
        <f>((SUMIF($E$224:$E$427,$O1264,BA$224:BA$427)*(1+Benefits_Upper)))*'Discount Factors'!BA$11-BA$1248</f>
        <v>0</v>
      </c>
      <c r="BB1264" s="161">
        <f>((SUMIF($E$224:$E$427,$O1264,BB$224:BB$427)*(1+Benefits_Upper)))*'Discount Factors'!BB$11-BB$1248</f>
        <v>0</v>
      </c>
      <c r="BC1264" s="161">
        <f>((SUMIF($E$224:$E$427,$O1264,BC$224:BC$427)*(1+Benefits_Upper)))*'Discount Factors'!BC$11-BC$1248</f>
        <v>0</v>
      </c>
      <c r="BD1264" s="161">
        <f>((SUMIF($E$224:$E$427,$O1264,BD$224:BD$427)*(1+Benefits_Upper)))*'Discount Factors'!BD$11-BD$1248</f>
        <v>0</v>
      </c>
      <c r="BE1264" s="161">
        <f>((SUMIF($E$224:$E$427,$O1264,BE$224:BE$427)*(1+Benefits_Upper)))*'Discount Factors'!BE$11-BE$1248</f>
        <v>0</v>
      </c>
      <c r="BF1264" s="161">
        <f>((SUMIF($E$224:$E$427,$O1264,BF$224:BF$427)*(1+Benefits_Upper)))*'Discount Factors'!BF$11-BF$1248</f>
        <v>0</v>
      </c>
      <c r="BG1264" s="161">
        <f>((SUMIF($E$224:$E$427,$O1264,BG$224:BG$427)*(1+Benefits_Upper)))*'Discount Factors'!BG$11-BG$1248</f>
        <v>0</v>
      </c>
      <c r="BH1264" s="161">
        <f>((SUMIF($E$224:$E$427,$O1264,BH$224:BH$427)*(1+Benefits_Upper)))*'Discount Factors'!BH$11-BH$1248</f>
        <v>0</v>
      </c>
      <c r="BI1264" s="161">
        <f>((SUMIF($E$224:$E$427,$O1264,BI$224:BI$427)*(1+Benefits_Upper)))*'Discount Factors'!BI$11-BI$1248</f>
        <v>0</v>
      </c>
      <c r="BJ1264" s="161">
        <f>((SUMIF($E$224:$E$427,$O1264,BJ$224:BJ$427)*(1+Benefits_Upper)))*'Discount Factors'!BJ$11-BJ$1248</f>
        <v>0</v>
      </c>
      <c r="BK1264" s="161">
        <f>((SUMIF($E$224:$E$427,$O1264,BK$224:BK$427)*(1+Benefits_Upper)))*'Discount Factors'!BK$11-BK$1248</f>
        <v>0</v>
      </c>
      <c r="BL1264" s="161">
        <f>((SUMIF($E$224:$E$427,$O1264,BL$224:BL$427)*(1+Benefits_Upper)))*'Discount Factors'!BL$11-BL$1248</f>
        <v>0</v>
      </c>
      <c r="BM1264" s="161">
        <f>((SUMIF($E$224:$E$427,$O1264,BM$224:BM$427)*(1+Benefits_Upper)))*'Discount Factors'!BM$11-BM$1248</f>
        <v>0</v>
      </c>
      <c r="BN1264" s="161">
        <f>((SUMIF($E$224:$E$427,$O1264,BN$224:BN$427)*(1+Benefits_Upper)))*'Discount Factors'!BN$11-BN$1248</f>
        <v>0</v>
      </c>
      <c r="BO1264" s="161">
        <f>((SUMIF($E$224:$E$427,$O1264,BO$224:BO$427)*(1+Benefits_Upper)))*'Discount Factors'!BO$11-BO$1248</f>
        <v>0</v>
      </c>
      <c r="BP1264" s="161">
        <f>((SUMIF($E$224:$E$427,$O1264,BP$224:BP$427)*(1+Benefits_Upper)))*'Discount Factors'!BP$11-BP$1248</f>
        <v>0</v>
      </c>
      <c r="BQ1264" s="161">
        <f>((SUMIF($E$224:$E$427,$O1264,BQ$224:BQ$427)*(1+Benefits_Upper)))*'Discount Factors'!BQ$11-BQ$1248</f>
        <v>0</v>
      </c>
      <c r="BR1264" s="161">
        <f>((SUMIF($E$224:$E$427,$O1264,BR$224:BR$427)*(1+Benefits_Upper)))*'Discount Factors'!BR$11-BR$1248</f>
        <v>0</v>
      </c>
      <c r="BS1264" s="161">
        <f>((SUMIF($E$224:$E$427,$O1264,BS$224:BS$427)*(1+Benefits_Upper)))*'Discount Factors'!BS$11-BS$1248</f>
        <v>0</v>
      </c>
      <c r="BT1264" s="161">
        <f>((SUMIF($E$224:$E$427,$O1264,BT$224:BT$427)*(1+Benefits_Upper)))*'Discount Factors'!BT$11-BT$1248</f>
        <v>0</v>
      </c>
      <c r="BU1264" s="161">
        <f>((SUMIF($E$224:$E$427,$O1264,BU$224:BU$427)*(1+Benefits_Upper)))*'Discount Factors'!BU$11-BU$1248</f>
        <v>0</v>
      </c>
      <c r="BV1264" s="161">
        <f>((SUMIF($E$224:$E$427,$O1264,BV$224:BV$427)*(1+Benefits_Upper)))*'Discount Factors'!BV$11-BV$1248</f>
        <v>0</v>
      </c>
      <c r="BW1264" s="161">
        <f>((SUMIF($E$224:$E$427,$O1264,BW$224:BW$427)*(1+Benefits_Upper)))*'Discount Factors'!BW$11-BW$1248</f>
        <v>0</v>
      </c>
      <c r="BX1264" s="161">
        <f>((SUMIF($E$224:$E$427,$O1264,BX$224:BX$427)*(1+Benefits_Upper)))*'Discount Factors'!BX$11-BX$1248</f>
        <v>0</v>
      </c>
      <c r="BY1264" s="161">
        <f>((SUMIF($E$224:$E$427,$O1264,BY$224:BY$427)*(1+Benefits_Upper)))*'Discount Factors'!BY$11-BY$1248</f>
        <v>0</v>
      </c>
      <c r="BZ1264" s="161">
        <f>((SUMIF($E$224:$E$427,$O1264,BZ$224:BZ$427)*(1+Benefits_Upper)))*'Discount Factors'!BZ$11-BZ$1248</f>
        <v>0</v>
      </c>
      <c r="CA1264" s="161">
        <f>((SUMIF($E$224:$E$427,$O1264,CA$224:CA$427)*(1+Benefits_Upper)))*'Discount Factors'!CA$11-CA$1248</f>
        <v>0</v>
      </c>
      <c r="CB1264" s="161">
        <f>((SUMIF($E$224:$E$427,$O1264,CB$224:CB$427)*(1+Benefits_Upper)))*'Discount Factors'!CB$11-CB$1248</f>
        <v>0</v>
      </c>
      <c r="CC1264" s="161">
        <f>((SUMIF($E$224:$E$427,$O1264,CC$224:CC$427)*(1+Benefits_Upper)))*'Discount Factors'!CC$11-CC$1248</f>
        <v>0</v>
      </c>
      <c r="CD1264" s="161">
        <f>((SUMIF($E$224:$E$427,$O1264,CD$224:CD$427)*(1+Benefits_Upper)))*'Discount Factors'!CD$11-CD$1248</f>
        <v>0</v>
      </c>
      <c r="CE1264" s="161">
        <f>((SUMIF($E$224:$E$427,$O1264,CE$224:CE$427)*(1+Benefits_Upper)))*'Discount Factors'!CE$11-CE$1248</f>
        <v>0</v>
      </c>
      <c r="CF1264" s="161">
        <f>((SUMIF($E$224:$E$427,$O1264,CF$224:CF$427)*(1+Benefits_Upper)))*'Discount Factors'!CF$11-CF$1248</f>
        <v>0</v>
      </c>
      <c r="CG1264" s="161">
        <f>((SUMIF($E$224:$E$427,$O1264,CG$224:CG$427)*(1+Benefits_Upper)))*'Discount Factors'!CG$11-CG$1248</f>
        <v>0</v>
      </c>
      <c r="CH1264" s="161">
        <f>((SUMIF($E$224:$E$427,$O1264,CH$224:CH$427)*(1+Benefits_Upper)))*'Discount Factors'!CH$11-CH$1248</f>
        <v>0</v>
      </c>
      <c r="CI1264" s="161">
        <f>((SUMIF($E$224:$E$427,$O1264,CI$224:CI$427)*(1+Benefits_Upper)))*'Discount Factors'!CI$11-CI$1248</f>
        <v>0</v>
      </c>
      <c r="CJ1264" s="161">
        <f>((SUMIF($E$224:$E$427,$O1264,CJ$224:CJ$427)*(1+Benefits_Upper)))*'Discount Factors'!CJ$11-CJ$1248</f>
        <v>0</v>
      </c>
      <c r="CK1264" s="161">
        <f>((SUMIF($E$224:$E$427,$O1264,CK$224:CK$427)*(1+Benefits_Upper)))*'Discount Factors'!CK$11-CK$1248</f>
        <v>0</v>
      </c>
      <c r="CL1264" s="161">
        <f>((SUMIF($E$224:$E$427,$O1264,CL$224:CL$427)*(1+Benefits_Upper)))*'Discount Factors'!CL$11-CL$1248</f>
        <v>0</v>
      </c>
      <c r="CM1264" s="161">
        <f>((SUMIF($E$224:$E$427,$O1264,CM$224:CM$427)*(1+Benefits_Upper)))*'Discount Factors'!CM$11-CM$1248</f>
        <v>0</v>
      </c>
      <c r="CN1264" s="161">
        <f>((SUMIF($E$224:$E$427,$O1264,CN$224:CN$427)*(1+Benefits_Upper)))*'Discount Factors'!CN$11-CN$1248</f>
        <v>0</v>
      </c>
      <c r="CO1264" s="161">
        <f>((SUMIF($E$224:$E$427,$O1264,CO$224:CO$427)*(1+Benefits_Upper)))*'Discount Factors'!CO$11-CO$1248</f>
        <v>0</v>
      </c>
      <c r="CP1264" s="161">
        <f>((SUMIF($E$224:$E$427,$O1264,CP$224:CP$427)*(1+Benefits_Upper)))*'Discount Factors'!CP$11-CP$1248</f>
        <v>0</v>
      </c>
      <c r="CQ1264" s="161">
        <f>((SUMIF($E$224:$E$427,$O1264,CQ$224:CQ$427)*(1+Benefits_Upper)))*'Discount Factors'!CQ$11-CQ$1248</f>
        <v>0</v>
      </c>
    </row>
    <row r="1265" spans="15:95" x14ac:dyDescent="0.3">
      <c r="P1265" s="161"/>
      <c r="Q1265" s="161"/>
      <c r="R1265" s="161"/>
      <c r="S1265" s="161"/>
      <c r="T1265" s="161"/>
      <c r="U1265" s="161"/>
      <c r="V1265" s="161"/>
      <c r="W1265" s="161"/>
      <c r="X1265" s="161"/>
      <c r="Y1265" s="161"/>
      <c r="Z1265" s="161"/>
      <c r="AA1265" s="161"/>
      <c r="AB1265" s="161"/>
      <c r="AC1265" s="161"/>
      <c r="AD1265" s="161"/>
      <c r="AE1265" s="161"/>
      <c r="AF1265" s="161"/>
      <c r="AG1265" s="161"/>
      <c r="AH1265" s="161"/>
      <c r="AI1265" s="161"/>
      <c r="AJ1265" s="161"/>
      <c r="AK1265" s="161"/>
      <c r="AL1265" s="161"/>
      <c r="AM1265" s="161"/>
      <c r="AN1265" s="161"/>
      <c r="AO1265" s="161"/>
      <c r="AP1265" s="161"/>
      <c r="AQ1265" s="161"/>
      <c r="AR1265" s="161"/>
      <c r="AS1265" s="161"/>
      <c r="AT1265" s="161"/>
      <c r="AU1265" s="161"/>
      <c r="AV1265" s="161"/>
      <c r="AW1265" s="161"/>
      <c r="AX1265" s="161"/>
      <c r="AY1265" s="161"/>
      <c r="AZ1265" s="161"/>
      <c r="BA1265" s="161"/>
      <c r="BB1265" s="161"/>
      <c r="BC1265" s="161"/>
      <c r="BD1265" s="161"/>
      <c r="BE1265" s="161"/>
      <c r="BF1265" s="161"/>
      <c r="BG1265" s="161"/>
      <c r="BH1265" s="161"/>
      <c r="BI1265" s="161"/>
      <c r="BJ1265" s="161"/>
      <c r="BK1265" s="161"/>
      <c r="BL1265" s="161"/>
      <c r="BM1265" s="161"/>
      <c r="BN1265" s="161"/>
      <c r="BO1265" s="161"/>
      <c r="BP1265" s="161"/>
      <c r="BQ1265" s="161"/>
      <c r="BR1265" s="161"/>
      <c r="BS1265" s="161"/>
      <c r="BT1265" s="161"/>
      <c r="BU1265" s="161"/>
      <c r="BV1265" s="161"/>
      <c r="BW1265" s="161"/>
      <c r="BX1265" s="161"/>
      <c r="BY1265" s="161"/>
      <c r="BZ1265" s="161"/>
      <c r="CA1265" s="161"/>
      <c r="CB1265" s="161"/>
      <c r="CC1265" s="161"/>
      <c r="CD1265" s="161"/>
      <c r="CE1265" s="161"/>
      <c r="CF1265" s="161"/>
      <c r="CG1265" s="161"/>
      <c r="CH1265" s="161"/>
      <c r="CI1265" s="161"/>
      <c r="CJ1265" s="161"/>
      <c r="CK1265" s="161"/>
      <c r="CL1265" s="161"/>
      <c r="CM1265" s="161"/>
      <c r="CN1265" s="161"/>
      <c r="CO1265" s="161"/>
      <c r="CP1265" s="161"/>
      <c r="CQ1265" s="161"/>
    </row>
    <row r="1266" spans="15:95" x14ac:dyDescent="0.3">
      <c r="P1266" s="161"/>
      <c r="Q1266" s="161"/>
      <c r="R1266" s="161"/>
      <c r="S1266" s="161"/>
      <c r="T1266" s="161"/>
      <c r="U1266" s="161"/>
      <c r="V1266" s="161"/>
      <c r="W1266" s="161"/>
      <c r="X1266" s="161"/>
      <c r="Y1266" s="161"/>
      <c r="Z1266" s="161"/>
      <c r="AA1266" s="161"/>
      <c r="AB1266" s="161"/>
      <c r="AC1266" s="161"/>
      <c r="AD1266" s="161"/>
      <c r="AE1266" s="161"/>
      <c r="AF1266" s="161"/>
      <c r="AG1266" s="161"/>
      <c r="AH1266" s="161"/>
      <c r="AI1266" s="161"/>
      <c r="AJ1266" s="161"/>
      <c r="AK1266" s="161"/>
      <c r="AL1266" s="161"/>
      <c r="AM1266" s="161"/>
      <c r="AN1266" s="161"/>
      <c r="AO1266" s="161"/>
      <c r="AP1266" s="161"/>
      <c r="AQ1266" s="161"/>
      <c r="AR1266" s="161"/>
      <c r="AS1266" s="161"/>
      <c r="AT1266" s="161"/>
      <c r="AU1266" s="161"/>
      <c r="AV1266" s="161"/>
      <c r="AW1266" s="161"/>
      <c r="AX1266" s="161"/>
      <c r="AY1266" s="161"/>
      <c r="AZ1266" s="161"/>
      <c r="BA1266" s="161"/>
      <c r="BB1266" s="161"/>
      <c r="BC1266" s="161"/>
      <c r="BD1266" s="161"/>
      <c r="BE1266" s="161"/>
      <c r="BF1266" s="161"/>
      <c r="BG1266" s="161"/>
      <c r="BH1266" s="161"/>
      <c r="BI1266" s="161"/>
      <c r="BJ1266" s="161"/>
      <c r="BK1266" s="161"/>
      <c r="BL1266" s="161"/>
      <c r="BM1266" s="161"/>
      <c r="BN1266" s="161"/>
      <c r="BO1266" s="161"/>
      <c r="BP1266" s="161"/>
      <c r="BQ1266" s="161"/>
      <c r="BR1266" s="161"/>
      <c r="BS1266" s="161"/>
      <c r="BT1266" s="161"/>
      <c r="BU1266" s="161"/>
      <c r="BV1266" s="161"/>
      <c r="BW1266" s="161"/>
      <c r="BX1266" s="161"/>
      <c r="BY1266" s="161"/>
      <c r="BZ1266" s="161"/>
      <c r="CA1266" s="161"/>
      <c r="CB1266" s="161"/>
      <c r="CC1266" s="161"/>
      <c r="CD1266" s="161"/>
      <c r="CE1266" s="161"/>
      <c r="CF1266" s="161"/>
      <c r="CG1266" s="161"/>
      <c r="CH1266" s="161"/>
      <c r="CI1266" s="161"/>
      <c r="CJ1266" s="161"/>
      <c r="CK1266" s="161"/>
      <c r="CL1266" s="161"/>
      <c r="CM1266" s="161"/>
      <c r="CN1266" s="161"/>
      <c r="CO1266" s="161"/>
      <c r="CP1266" s="161"/>
      <c r="CQ1266" s="161"/>
    </row>
    <row r="1267" spans="15:95" x14ac:dyDescent="0.3">
      <c r="P1267" s="161"/>
      <c r="Q1267" s="161"/>
      <c r="R1267" s="161"/>
      <c r="S1267" s="161"/>
      <c r="T1267" s="161"/>
      <c r="U1267" s="161"/>
      <c r="V1267" s="161"/>
      <c r="W1267" s="161"/>
      <c r="X1267" s="161"/>
      <c r="Y1267" s="161"/>
      <c r="Z1267" s="161"/>
      <c r="AA1267" s="161"/>
      <c r="AB1267" s="161"/>
      <c r="AC1267" s="161"/>
      <c r="AD1267" s="161"/>
      <c r="AE1267" s="161"/>
      <c r="AF1267" s="161"/>
      <c r="AG1267" s="161"/>
      <c r="AH1267" s="161"/>
      <c r="AI1267" s="161"/>
      <c r="AJ1267" s="161"/>
      <c r="AK1267" s="161"/>
      <c r="AL1267" s="161"/>
      <c r="AM1267" s="161"/>
      <c r="AN1267" s="161"/>
      <c r="AO1267" s="161"/>
      <c r="AP1267" s="161"/>
      <c r="AQ1267" s="161"/>
      <c r="AR1267" s="161"/>
      <c r="AS1267" s="161"/>
      <c r="AT1267" s="161"/>
      <c r="AU1267" s="161"/>
      <c r="AV1267" s="161"/>
      <c r="AW1267" s="161"/>
      <c r="AX1267" s="161"/>
      <c r="AY1267" s="161"/>
      <c r="AZ1267" s="161"/>
      <c r="BA1267" s="161"/>
      <c r="BB1267" s="161"/>
      <c r="BC1267" s="161"/>
      <c r="BD1267" s="161"/>
      <c r="BE1267" s="161"/>
      <c r="BF1267" s="161"/>
      <c r="BG1267" s="161"/>
      <c r="BH1267" s="161"/>
      <c r="BI1267" s="161"/>
      <c r="BJ1267" s="161"/>
      <c r="BK1267" s="161"/>
      <c r="BL1267" s="161"/>
      <c r="BM1267" s="161"/>
      <c r="BN1267" s="161"/>
      <c r="BO1267" s="161"/>
      <c r="BP1267" s="161"/>
      <c r="BQ1267" s="161"/>
      <c r="BR1267" s="161"/>
      <c r="BS1267" s="161"/>
      <c r="BT1267" s="161"/>
      <c r="BU1267" s="161"/>
      <c r="BV1267" s="161"/>
      <c r="BW1267" s="161"/>
      <c r="BX1267" s="161"/>
      <c r="BY1267" s="161"/>
      <c r="BZ1267" s="161"/>
      <c r="CA1267" s="161"/>
      <c r="CB1267" s="161"/>
      <c r="CC1267" s="161"/>
      <c r="CD1267" s="161"/>
      <c r="CE1267" s="161"/>
      <c r="CF1267" s="161"/>
      <c r="CG1267" s="161"/>
      <c r="CH1267" s="161"/>
      <c r="CI1267" s="161"/>
      <c r="CJ1267" s="161"/>
      <c r="CK1267" s="161"/>
      <c r="CL1267" s="161"/>
      <c r="CM1267" s="161"/>
      <c r="CN1267" s="161"/>
      <c r="CO1267" s="161"/>
      <c r="CP1267" s="161"/>
      <c r="CQ1267" s="161"/>
    </row>
    <row r="1268" spans="15:95" x14ac:dyDescent="0.3">
      <c r="O1268" s="2" t="str">
        <f>Lists!$B$9</f>
        <v>Option 5</v>
      </c>
      <c r="P1268" s="161">
        <f>((SUMIF($E$224:$E$427,$O1268,P$224:P$427)*(1+Benefits_Upper)))*'Discount Factors'!P$11-P$1248</f>
        <v>0</v>
      </c>
      <c r="Q1268" s="161">
        <f>((SUMIF($E$224:$E$427,$O1268,Q$224:Q$427)*(1+Benefits_Upper)))*'Discount Factors'!Q$11-Q$1248</f>
        <v>0</v>
      </c>
      <c r="R1268" s="161">
        <f>((SUMIF($E$224:$E$427,$O1268,R$224:R$427)*(1+Benefits_Upper)))*'Discount Factors'!R$11-R$1248</f>
        <v>0</v>
      </c>
      <c r="S1268" s="161">
        <f>((SUMIF($E$224:$E$427,$O1268,S$224:S$427)*(1+Benefits_Upper)))*'Discount Factors'!S$11-S$1248</f>
        <v>0</v>
      </c>
      <c r="T1268" s="161">
        <f>((SUMIF($E$224:$E$427,$O1268,T$224:T$427)*(1+Benefits_Upper)))*'Discount Factors'!T$11-T$1248</f>
        <v>0</v>
      </c>
      <c r="U1268" s="161">
        <f>((SUMIF($E$224:$E$427,$O1268,U$224:U$427)*(1+Benefits_Upper)))*'Discount Factors'!U$11-U$1248</f>
        <v>0</v>
      </c>
      <c r="V1268" s="161">
        <f>((SUMIF($E$224:$E$427,$O1268,V$224:V$427)*(1+Benefits_Upper)))*'Discount Factors'!V$11-V$1248</f>
        <v>0</v>
      </c>
      <c r="W1268" s="161">
        <f>((SUMIF($E$224:$E$427,$O1268,W$224:W$427)*(1+Benefits_Upper)))*'Discount Factors'!W$11-W$1248</f>
        <v>0</v>
      </c>
      <c r="X1268" s="161">
        <f>((SUMIF($E$224:$E$427,$O1268,X$224:X$427)*(1+Benefits_Upper)))*'Discount Factors'!X$11-X$1248</f>
        <v>0</v>
      </c>
      <c r="Y1268" s="161">
        <f>((SUMIF($E$224:$E$427,$O1268,Y$224:Y$427)*(1+Benefits_Upper)))*'Discount Factors'!Y$11-Y$1248</f>
        <v>0</v>
      </c>
      <c r="Z1268" s="161">
        <f>((SUMIF($E$224:$E$427,$O1268,Z$224:Z$427)*(1+Benefits_Upper)))*'Discount Factors'!Z$11-Z$1248</f>
        <v>0</v>
      </c>
      <c r="AA1268" s="161">
        <f>((SUMIF($E$224:$E$427,$O1268,AA$224:AA$427)*(1+Benefits_Upper)))*'Discount Factors'!AA$11-AA$1248</f>
        <v>0</v>
      </c>
      <c r="AB1268" s="161">
        <f>((SUMIF($E$224:$E$427,$O1268,AB$224:AB$427)*(1+Benefits_Upper)))*'Discount Factors'!AB$11-AB$1248</f>
        <v>0</v>
      </c>
      <c r="AC1268" s="161">
        <f>((SUMIF($E$224:$E$427,$O1268,AC$224:AC$427)*(1+Benefits_Upper)))*'Discount Factors'!AC$11-AC$1248</f>
        <v>0</v>
      </c>
      <c r="AD1268" s="161">
        <f>((SUMIF($E$224:$E$427,$O1268,AD$224:AD$427)*(1+Benefits_Upper)))*'Discount Factors'!AD$11-AD$1248</f>
        <v>0</v>
      </c>
      <c r="AE1268" s="161">
        <f>((SUMIF($E$224:$E$427,$O1268,AE$224:AE$427)*(1+Benefits_Upper)))*'Discount Factors'!AE$11-AE$1248</f>
        <v>0</v>
      </c>
      <c r="AF1268" s="161">
        <f>((SUMIF($E$224:$E$427,$O1268,AF$224:AF$427)*(1+Benefits_Upper)))*'Discount Factors'!AF$11-AF$1248</f>
        <v>0</v>
      </c>
      <c r="AG1268" s="161">
        <f>((SUMIF($E$224:$E$427,$O1268,AG$224:AG$427)*(1+Benefits_Upper)))*'Discount Factors'!AG$11-AG$1248</f>
        <v>0</v>
      </c>
      <c r="AH1268" s="161">
        <f>((SUMIF($E$224:$E$427,$O1268,AH$224:AH$427)*(1+Benefits_Upper)))*'Discount Factors'!AH$11-AH$1248</f>
        <v>0</v>
      </c>
      <c r="AI1268" s="161">
        <f>((SUMIF($E$224:$E$427,$O1268,AI$224:AI$427)*(1+Benefits_Upper)))*'Discount Factors'!AI$11-AI$1248</f>
        <v>0</v>
      </c>
      <c r="AJ1268" s="161">
        <f>((SUMIF($E$224:$E$427,$O1268,AJ$224:AJ$427)*(1+Benefits_Upper)))*'Discount Factors'!AJ$11-AJ$1248</f>
        <v>0</v>
      </c>
      <c r="AK1268" s="161">
        <f>((SUMIF($E$224:$E$427,$O1268,AK$224:AK$427)*(1+Benefits_Upper)))*'Discount Factors'!AK$11-AK$1248</f>
        <v>0</v>
      </c>
      <c r="AL1268" s="161">
        <f>((SUMIF($E$224:$E$427,$O1268,AL$224:AL$427)*(1+Benefits_Upper)))*'Discount Factors'!AL$11-AL$1248</f>
        <v>0</v>
      </c>
      <c r="AM1268" s="161">
        <f>((SUMIF($E$224:$E$427,$O1268,AM$224:AM$427)*(1+Benefits_Upper)))*'Discount Factors'!AM$11-AM$1248</f>
        <v>0</v>
      </c>
      <c r="AN1268" s="161">
        <f>((SUMIF($E$224:$E$427,$O1268,AN$224:AN$427)*(1+Benefits_Upper)))*'Discount Factors'!AN$11-AN$1248</f>
        <v>0</v>
      </c>
      <c r="AO1268" s="161">
        <f>((SUMIF($E$224:$E$427,$O1268,AO$224:AO$427)*(1+Benefits_Upper)))*'Discount Factors'!AO$11-AO$1248</f>
        <v>0</v>
      </c>
      <c r="AP1268" s="161">
        <f>((SUMIF($E$224:$E$427,$O1268,AP$224:AP$427)*(1+Benefits_Upper)))*'Discount Factors'!AP$11-AP$1248</f>
        <v>0</v>
      </c>
      <c r="AQ1268" s="161">
        <f>((SUMIF($E$224:$E$427,$O1268,AQ$224:AQ$427)*(1+Benefits_Upper)))*'Discount Factors'!AQ$11-AQ$1248</f>
        <v>0</v>
      </c>
      <c r="AR1268" s="161">
        <f>((SUMIF($E$224:$E$427,$O1268,AR$224:AR$427)*(1+Benefits_Upper)))*'Discount Factors'!AR$11-AR$1248</f>
        <v>0</v>
      </c>
      <c r="AS1268" s="161">
        <f>((SUMIF($E$224:$E$427,$O1268,AS$224:AS$427)*(1+Benefits_Upper)))*'Discount Factors'!AS$11-AS$1248</f>
        <v>0</v>
      </c>
      <c r="AT1268" s="161">
        <f>((SUMIF($E$224:$E$427,$O1268,AT$224:AT$427)*(1+Benefits_Upper)))*'Discount Factors'!AT$11-AT$1248</f>
        <v>0</v>
      </c>
      <c r="AU1268" s="161">
        <f>((SUMIF($E$224:$E$427,$O1268,AU$224:AU$427)*(1+Benefits_Upper)))*'Discount Factors'!AU$11-AU$1248</f>
        <v>0</v>
      </c>
      <c r="AV1268" s="161">
        <f>((SUMIF($E$224:$E$427,$O1268,AV$224:AV$427)*(1+Benefits_Upper)))*'Discount Factors'!AV$11-AV$1248</f>
        <v>0</v>
      </c>
      <c r="AW1268" s="161">
        <f>((SUMIF($E$224:$E$427,$O1268,AW$224:AW$427)*(1+Benefits_Upper)))*'Discount Factors'!AW$11-AW$1248</f>
        <v>0</v>
      </c>
      <c r="AX1268" s="161">
        <f>((SUMIF($E$224:$E$427,$O1268,AX$224:AX$427)*(1+Benefits_Upper)))*'Discount Factors'!AX$11-AX$1248</f>
        <v>0</v>
      </c>
      <c r="AY1268" s="161">
        <f>((SUMIF($E$224:$E$427,$O1268,AY$224:AY$427)*(1+Benefits_Upper)))*'Discount Factors'!AY$11-AY$1248</f>
        <v>0</v>
      </c>
      <c r="AZ1268" s="161">
        <f>((SUMIF($E$224:$E$427,$O1268,AZ$224:AZ$427)*(1+Benefits_Upper)))*'Discount Factors'!AZ$11-AZ$1248</f>
        <v>0</v>
      </c>
      <c r="BA1268" s="161">
        <f>((SUMIF($E$224:$E$427,$O1268,BA$224:BA$427)*(1+Benefits_Upper)))*'Discount Factors'!BA$11-BA$1248</f>
        <v>0</v>
      </c>
      <c r="BB1268" s="161">
        <f>((SUMIF($E$224:$E$427,$O1268,BB$224:BB$427)*(1+Benefits_Upper)))*'Discount Factors'!BB$11-BB$1248</f>
        <v>0</v>
      </c>
      <c r="BC1268" s="161">
        <f>((SUMIF($E$224:$E$427,$O1268,BC$224:BC$427)*(1+Benefits_Upper)))*'Discount Factors'!BC$11-BC$1248</f>
        <v>0</v>
      </c>
      <c r="BD1268" s="161">
        <f>((SUMIF($E$224:$E$427,$O1268,BD$224:BD$427)*(1+Benefits_Upper)))*'Discount Factors'!BD$11-BD$1248</f>
        <v>0</v>
      </c>
      <c r="BE1268" s="161">
        <f>((SUMIF($E$224:$E$427,$O1268,BE$224:BE$427)*(1+Benefits_Upper)))*'Discount Factors'!BE$11-BE$1248</f>
        <v>0</v>
      </c>
      <c r="BF1268" s="161">
        <f>((SUMIF($E$224:$E$427,$O1268,BF$224:BF$427)*(1+Benefits_Upper)))*'Discount Factors'!BF$11-BF$1248</f>
        <v>0</v>
      </c>
      <c r="BG1268" s="161">
        <f>((SUMIF($E$224:$E$427,$O1268,BG$224:BG$427)*(1+Benefits_Upper)))*'Discount Factors'!BG$11-BG$1248</f>
        <v>0</v>
      </c>
      <c r="BH1268" s="161">
        <f>((SUMIF($E$224:$E$427,$O1268,BH$224:BH$427)*(1+Benefits_Upper)))*'Discount Factors'!BH$11-BH$1248</f>
        <v>0</v>
      </c>
      <c r="BI1268" s="161">
        <f>((SUMIF($E$224:$E$427,$O1268,BI$224:BI$427)*(1+Benefits_Upper)))*'Discount Factors'!BI$11-BI$1248</f>
        <v>0</v>
      </c>
      <c r="BJ1268" s="161">
        <f>((SUMIF($E$224:$E$427,$O1268,BJ$224:BJ$427)*(1+Benefits_Upper)))*'Discount Factors'!BJ$11-BJ$1248</f>
        <v>0</v>
      </c>
      <c r="BK1268" s="161">
        <f>((SUMIF($E$224:$E$427,$O1268,BK$224:BK$427)*(1+Benefits_Upper)))*'Discount Factors'!BK$11-BK$1248</f>
        <v>0</v>
      </c>
      <c r="BL1268" s="161">
        <f>((SUMIF($E$224:$E$427,$O1268,BL$224:BL$427)*(1+Benefits_Upper)))*'Discount Factors'!BL$11-BL$1248</f>
        <v>0</v>
      </c>
      <c r="BM1268" s="161">
        <f>((SUMIF($E$224:$E$427,$O1268,BM$224:BM$427)*(1+Benefits_Upper)))*'Discount Factors'!BM$11-BM$1248</f>
        <v>0</v>
      </c>
      <c r="BN1268" s="161">
        <f>((SUMIF($E$224:$E$427,$O1268,BN$224:BN$427)*(1+Benefits_Upper)))*'Discount Factors'!BN$11-BN$1248</f>
        <v>0</v>
      </c>
      <c r="BO1268" s="161">
        <f>((SUMIF($E$224:$E$427,$O1268,BO$224:BO$427)*(1+Benefits_Upper)))*'Discount Factors'!BO$11-BO$1248</f>
        <v>0</v>
      </c>
      <c r="BP1268" s="161">
        <f>((SUMIF($E$224:$E$427,$O1268,BP$224:BP$427)*(1+Benefits_Upper)))*'Discount Factors'!BP$11-BP$1248</f>
        <v>0</v>
      </c>
      <c r="BQ1268" s="161">
        <f>((SUMIF($E$224:$E$427,$O1268,BQ$224:BQ$427)*(1+Benefits_Upper)))*'Discount Factors'!BQ$11-BQ$1248</f>
        <v>0</v>
      </c>
      <c r="BR1268" s="161">
        <f>((SUMIF($E$224:$E$427,$O1268,BR$224:BR$427)*(1+Benefits_Upper)))*'Discount Factors'!BR$11-BR$1248</f>
        <v>0</v>
      </c>
      <c r="BS1268" s="161">
        <f>((SUMIF($E$224:$E$427,$O1268,BS$224:BS$427)*(1+Benefits_Upper)))*'Discount Factors'!BS$11-BS$1248</f>
        <v>0</v>
      </c>
      <c r="BT1268" s="161">
        <f>((SUMIF($E$224:$E$427,$O1268,BT$224:BT$427)*(1+Benefits_Upper)))*'Discount Factors'!BT$11-BT$1248</f>
        <v>0</v>
      </c>
      <c r="BU1268" s="161">
        <f>((SUMIF($E$224:$E$427,$O1268,BU$224:BU$427)*(1+Benefits_Upper)))*'Discount Factors'!BU$11-BU$1248</f>
        <v>0</v>
      </c>
      <c r="BV1268" s="161">
        <f>((SUMIF($E$224:$E$427,$O1268,BV$224:BV$427)*(1+Benefits_Upper)))*'Discount Factors'!BV$11-BV$1248</f>
        <v>0</v>
      </c>
      <c r="BW1268" s="161">
        <f>((SUMIF($E$224:$E$427,$O1268,BW$224:BW$427)*(1+Benefits_Upper)))*'Discount Factors'!BW$11-BW$1248</f>
        <v>0</v>
      </c>
      <c r="BX1268" s="161">
        <f>((SUMIF($E$224:$E$427,$O1268,BX$224:BX$427)*(1+Benefits_Upper)))*'Discount Factors'!BX$11-BX$1248</f>
        <v>0</v>
      </c>
      <c r="BY1268" s="161">
        <f>((SUMIF($E$224:$E$427,$O1268,BY$224:BY$427)*(1+Benefits_Upper)))*'Discount Factors'!BY$11-BY$1248</f>
        <v>0</v>
      </c>
      <c r="BZ1268" s="161">
        <f>((SUMIF($E$224:$E$427,$O1268,BZ$224:BZ$427)*(1+Benefits_Upper)))*'Discount Factors'!BZ$11-BZ$1248</f>
        <v>0</v>
      </c>
      <c r="CA1268" s="161">
        <f>((SUMIF($E$224:$E$427,$O1268,CA$224:CA$427)*(1+Benefits_Upper)))*'Discount Factors'!CA$11-CA$1248</f>
        <v>0</v>
      </c>
      <c r="CB1268" s="161">
        <f>((SUMIF($E$224:$E$427,$O1268,CB$224:CB$427)*(1+Benefits_Upper)))*'Discount Factors'!CB$11-CB$1248</f>
        <v>0</v>
      </c>
      <c r="CC1268" s="161">
        <f>((SUMIF($E$224:$E$427,$O1268,CC$224:CC$427)*(1+Benefits_Upper)))*'Discount Factors'!CC$11-CC$1248</f>
        <v>0</v>
      </c>
      <c r="CD1268" s="161">
        <f>((SUMIF($E$224:$E$427,$O1268,CD$224:CD$427)*(1+Benefits_Upper)))*'Discount Factors'!CD$11-CD$1248</f>
        <v>0</v>
      </c>
      <c r="CE1268" s="161">
        <f>((SUMIF($E$224:$E$427,$O1268,CE$224:CE$427)*(1+Benefits_Upper)))*'Discount Factors'!CE$11-CE$1248</f>
        <v>0</v>
      </c>
      <c r="CF1268" s="161">
        <f>((SUMIF($E$224:$E$427,$O1268,CF$224:CF$427)*(1+Benefits_Upper)))*'Discount Factors'!CF$11-CF$1248</f>
        <v>0</v>
      </c>
      <c r="CG1268" s="161">
        <f>((SUMIF($E$224:$E$427,$O1268,CG$224:CG$427)*(1+Benefits_Upper)))*'Discount Factors'!CG$11-CG$1248</f>
        <v>0</v>
      </c>
      <c r="CH1268" s="161">
        <f>((SUMIF($E$224:$E$427,$O1268,CH$224:CH$427)*(1+Benefits_Upper)))*'Discount Factors'!CH$11-CH$1248</f>
        <v>0</v>
      </c>
      <c r="CI1268" s="161">
        <f>((SUMIF($E$224:$E$427,$O1268,CI$224:CI$427)*(1+Benefits_Upper)))*'Discount Factors'!CI$11-CI$1248</f>
        <v>0</v>
      </c>
      <c r="CJ1268" s="161">
        <f>((SUMIF($E$224:$E$427,$O1268,CJ$224:CJ$427)*(1+Benefits_Upper)))*'Discount Factors'!CJ$11-CJ$1248</f>
        <v>0</v>
      </c>
      <c r="CK1268" s="161">
        <f>((SUMIF($E$224:$E$427,$O1268,CK$224:CK$427)*(1+Benefits_Upper)))*'Discount Factors'!CK$11-CK$1248</f>
        <v>0</v>
      </c>
      <c r="CL1268" s="161">
        <f>((SUMIF($E$224:$E$427,$O1268,CL$224:CL$427)*(1+Benefits_Upper)))*'Discount Factors'!CL$11-CL$1248</f>
        <v>0</v>
      </c>
      <c r="CM1268" s="161">
        <f>((SUMIF($E$224:$E$427,$O1268,CM$224:CM$427)*(1+Benefits_Upper)))*'Discount Factors'!CM$11-CM$1248</f>
        <v>0</v>
      </c>
      <c r="CN1268" s="161">
        <f>((SUMIF($E$224:$E$427,$O1268,CN$224:CN$427)*(1+Benefits_Upper)))*'Discount Factors'!CN$11-CN$1248</f>
        <v>0</v>
      </c>
      <c r="CO1268" s="161">
        <f>((SUMIF($E$224:$E$427,$O1268,CO$224:CO$427)*(1+Benefits_Upper)))*'Discount Factors'!CO$11-CO$1248</f>
        <v>0</v>
      </c>
      <c r="CP1268" s="161">
        <f>((SUMIF($E$224:$E$427,$O1268,CP$224:CP$427)*(1+Benefits_Upper)))*'Discount Factors'!CP$11-CP$1248</f>
        <v>0</v>
      </c>
      <c r="CQ1268" s="161">
        <f>((SUMIF($E$224:$E$427,$O1268,CQ$224:CQ$427)*(1+Benefits_Upper)))*'Discount Factors'!CQ$11-CQ$1248</f>
        <v>0</v>
      </c>
    </row>
    <row r="1269" spans="15:95" x14ac:dyDescent="0.3">
      <c r="P1269" s="161"/>
      <c r="Q1269" s="161"/>
      <c r="R1269" s="161"/>
      <c r="S1269" s="161"/>
      <c r="T1269" s="161"/>
      <c r="U1269" s="161"/>
      <c r="V1269" s="161"/>
      <c r="W1269" s="161"/>
      <c r="X1269" s="161"/>
      <c r="Y1269" s="161"/>
      <c r="Z1269" s="161"/>
      <c r="AA1269" s="161"/>
      <c r="AB1269" s="161"/>
      <c r="AC1269" s="161"/>
      <c r="AD1269" s="161"/>
      <c r="AE1269" s="161"/>
      <c r="AF1269" s="161"/>
      <c r="AG1269" s="161"/>
      <c r="AH1269" s="161"/>
      <c r="AI1269" s="161"/>
      <c r="AJ1269" s="161"/>
      <c r="AK1269" s="161"/>
      <c r="AL1269" s="161"/>
      <c r="AM1269" s="161"/>
      <c r="AN1269" s="161"/>
      <c r="AO1269" s="161"/>
      <c r="AP1269" s="161"/>
      <c r="AQ1269" s="161"/>
      <c r="AR1269" s="161"/>
      <c r="AS1269" s="161"/>
      <c r="AT1269" s="161"/>
      <c r="AU1269" s="161"/>
      <c r="AV1269" s="161"/>
      <c r="AW1269" s="161"/>
      <c r="AX1269" s="161"/>
      <c r="AY1269" s="161"/>
      <c r="AZ1269" s="161"/>
      <c r="BA1269" s="161"/>
      <c r="BB1269" s="161"/>
      <c r="BC1269" s="161"/>
      <c r="BD1269" s="161"/>
      <c r="BE1269" s="161"/>
      <c r="BF1269" s="161"/>
      <c r="BG1269" s="161"/>
      <c r="BH1269" s="161"/>
      <c r="BI1269" s="161"/>
      <c r="BJ1269" s="161"/>
      <c r="BK1269" s="161"/>
      <c r="BL1269" s="161"/>
      <c r="BM1269" s="161"/>
      <c r="BN1269" s="161"/>
      <c r="BO1269" s="161"/>
      <c r="BP1269" s="161"/>
      <c r="BQ1269" s="161"/>
      <c r="BR1269" s="161"/>
      <c r="BS1269" s="161"/>
      <c r="BT1269" s="161"/>
      <c r="BU1269" s="161"/>
      <c r="BV1269" s="161"/>
      <c r="BW1269" s="161"/>
      <c r="BX1269" s="161"/>
      <c r="BY1269" s="161"/>
      <c r="BZ1269" s="161"/>
      <c r="CA1269" s="161"/>
      <c r="CB1269" s="161"/>
      <c r="CC1269" s="161"/>
      <c r="CD1269" s="161"/>
      <c r="CE1269" s="161"/>
      <c r="CF1269" s="161"/>
      <c r="CG1269" s="161"/>
      <c r="CH1269" s="161"/>
      <c r="CI1269" s="161"/>
      <c r="CJ1269" s="161"/>
      <c r="CK1269" s="161"/>
      <c r="CL1269" s="161"/>
      <c r="CM1269" s="161"/>
      <c r="CN1269" s="161"/>
      <c r="CO1269" s="161"/>
      <c r="CP1269" s="161"/>
      <c r="CQ1269" s="161"/>
    </row>
    <row r="1270" spans="15:95" x14ac:dyDescent="0.3">
      <c r="P1270" s="161"/>
      <c r="Q1270" s="161"/>
      <c r="R1270" s="161"/>
      <c r="S1270" s="161"/>
      <c r="T1270" s="161"/>
      <c r="U1270" s="161"/>
      <c r="V1270" s="161"/>
      <c r="W1270" s="161"/>
      <c r="X1270" s="161"/>
      <c r="Y1270" s="161"/>
      <c r="Z1270" s="161"/>
      <c r="AA1270" s="161"/>
      <c r="AB1270" s="161"/>
      <c r="AC1270" s="161"/>
      <c r="AD1270" s="161"/>
      <c r="AE1270" s="161"/>
      <c r="AF1270" s="161"/>
      <c r="AG1270" s="161"/>
      <c r="AH1270" s="161"/>
      <c r="AI1270" s="161"/>
      <c r="AJ1270" s="161"/>
      <c r="AK1270" s="161"/>
      <c r="AL1270" s="161"/>
      <c r="AM1270" s="161"/>
      <c r="AN1270" s="161"/>
      <c r="AO1270" s="161"/>
      <c r="AP1270" s="161"/>
      <c r="AQ1270" s="161"/>
      <c r="AR1270" s="161"/>
      <c r="AS1270" s="161"/>
      <c r="AT1270" s="161"/>
      <c r="AU1270" s="161"/>
      <c r="AV1270" s="161"/>
      <c r="AW1270" s="161"/>
      <c r="AX1270" s="161"/>
      <c r="AY1270" s="161"/>
      <c r="AZ1270" s="161"/>
      <c r="BA1270" s="161"/>
      <c r="BB1270" s="161"/>
      <c r="BC1270" s="161"/>
      <c r="BD1270" s="161"/>
      <c r="BE1270" s="161"/>
      <c r="BF1270" s="161"/>
      <c r="BG1270" s="161"/>
      <c r="BH1270" s="161"/>
      <c r="BI1270" s="161"/>
      <c r="BJ1270" s="161"/>
      <c r="BK1270" s="161"/>
      <c r="BL1270" s="161"/>
      <c r="BM1270" s="161"/>
      <c r="BN1270" s="161"/>
      <c r="BO1270" s="161"/>
      <c r="BP1270" s="161"/>
      <c r="BQ1270" s="161"/>
      <c r="BR1270" s="161"/>
      <c r="BS1270" s="161"/>
      <c r="BT1270" s="161"/>
      <c r="BU1270" s="161"/>
      <c r="BV1270" s="161"/>
      <c r="BW1270" s="161"/>
      <c r="BX1270" s="161"/>
      <c r="BY1270" s="161"/>
      <c r="BZ1270" s="161"/>
      <c r="CA1270" s="161"/>
      <c r="CB1270" s="161"/>
      <c r="CC1270" s="161"/>
      <c r="CD1270" s="161"/>
      <c r="CE1270" s="161"/>
      <c r="CF1270" s="161"/>
      <c r="CG1270" s="161"/>
      <c r="CH1270" s="161"/>
      <c r="CI1270" s="161"/>
      <c r="CJ1270" s="161"/>
      <c r="CK1270" s="161"/>
      <c r="CL1270" s="161"/>
      <c r="CM1270" s="161"/>
      <c r="CN1270" s="161"/>
      <c r="CO1270" s="161"/>
      <c r="CP1270" s="161"/>
      <c r="CQ1270" s="161"/>
    </row>
    <row r="1271" spans="15:95" x14ac:dyDescent="0.3">
      <c r="P1271" s="161"/>
      <c r="Q1271" s="161"/>
      <c r="R1271" s="161"/>
      <c r="S1271" s="161"/>
      <c r="T1271" s="161"/>
      <c r="U1271" s="161"/>
      <c r="V1271" s="161"/>
      <c r="W1271" s="161"/>
      <c r="X1271" s="161"/>
      <c r="Y1271" s="161"/>
      <c r="Z1271" s="161"/>
      <c r="AA1271" s="161"/>
      <c r="AB1271" s="161"/>
      <c r="AC1271" s="161"/>
      <c r="AD1271" s="161"/>
      <c r="AE1271" s="161"/>
      <c r="AF1271" s="161"/>
      <c r="AG1271" s="161"/>
      <c r="AH1271" s="161"/>
      <c r="AI1271" s="161"/>
      <c r="AJ1271" s="161"/>
      <c r="AK1271" s="161"/>
      <c r="AL1271" s="161"/>
      <c r="AM1271" s="161"/>
      <c r="AN1271" s="161"/>
      <c r="AO1271" s="161"/>
      <c r="AP1271" s="161"/>
      <c r="AQ1271" s="161"/>
      <c r="AR1271" s="161"/>
      <c r="AS1271" s="161"/>
      <c r="AT1271" s="161"/>
      <c r="AU1271" s="161"/>
      <c r="AV1271" s="161"/>
      <c r="AW1271" s="161"/>
      <c r="AX1271" s="161"/>
      <c r="AY1271" s="161"/>
      <c r="AZ1271" s="161"/>
      <c r="BA1271" s="161"/>
      <c r="BB1271" s="161"/>
      <c r="BC1271" s="161"/>
      <c r="BD1271" s="161"/>
      <c r="BE1271" s="161"/>
      <c r="BF1271" s="161"/>
      <c r="BG1271" s="161"/>
      <c r="BH1271" s="161"/>
      <c r="BI1271" s="161"/>
      <c r="BJ1271" s="161"/>
      <c r="BK1271" s="161"/>
      <c r="BL1271" s="161"/>
      <c r="BM1271" s="161"/>
      <c r="BN1271" s="161"/>
      <c r="BO1271" s="161"/>
      <c r="BP1271" s="161"/>
      <c r="BQ1271" s="161"/>
      <c r="BR1271" s="161"/>
      <c r="BS1271" s="161"/>
      <c r="BT1271" s="161"/>
      <c r="BU1271" s="161"/>
      <c r="BV1271" s="161"/>
      <c r="BW1271" s="161"/>
      <c r="BX1271" s="161"/>
      <c r="BY1271" s="161"/>
      <c r="BZ1271" s="161"/>
      <c r="CA1271" s="161"/>
      <c r="CB1271" s="161"/>
      <c r="CC1271" s="161"/>
      <c r="CD1271" s="161"/>
      <c r="CE1271" s="161"/>
      <c r="CF1271" s="161"/>
      <c r="CG1271" s="161"/>
      <c r="CH1271" s="161"/>
      <c r="CI1271" s="161"/>
      <c r="CJ1271" s="161"/>
      <c r="CK1271" s="161"/>
      <c r="CL1271" s="161"/>
      <c r="CM1271" s="161"/>
      <c r="CN1271" s="161"/>
      <c r="CO1271" s="161"/>
      <c r="CP1271" s="161"/>
      <c r="CQ1271" s="161"/>
    </row>
    <row r="1272" spans="15:95" x14ac:dyDescent="0.3">
      <c r="O1272" s="2" t="str">
        <f>Lists!$B$10</f>
        <v>Option 6</v>
      </c>
      <c r="P1272" s="161">
        <f>((SUMIF($E$224:$E$427,$O1272,P$224:P$427)*(1+Benefits_Upper)))*'Discount Factors'!P$11-P$1248</f>
        <v>0</v>
      </c>
      <c r="Q1272" s="161">
        <f>((SUMIF($E$224:$E$427,$O1272,Q$224:Q$427)*(1+Benefits_Upper)))*'Discount Factors'!Q$11-Q$1248</f>
        <v>0</v>
      </c>
      <c r="R1272" s="161">
        <f>((SUMIF($E$224:$E$427,$O1272,R$224:R$427)*(1+Benefits_Upper)))*'Discount Factors'!R$11-R$1248</f>
        <v>0</v>
      </c>
      <c r="S1272" s="161">
        <f>((SUMIF($E$224:$E$427,$O1272,S$224:S$427)*(1+Benefits_Upper)))*'Discount Factors'!S$11-S$1248</f>
        <v>0</v>
      </c>
      <c r="T1272" s="161">
        <f>((SUMIF($E$224:$E$427,$O1272,T$224:T$427)*(1+Benefits_Upper)))*'Discount Factors'!T$11-T$1248</f>
        <v>0</v>
      </c>
      <c r="U1272" s="161">
        <f>((SUMIF($E$224:$E$427,$O1272,U$224:U$427)*(1+Benefits_Upper)))*'Discount Factors'!U$11-U$1248</f>
        <v>0</v>
      </c>
      <c r="V1272" s="161">
        <f>((SUMIF($E$224:$E$427,$O1272,V$224:V$427)*(1+Benefits_Upper)))*'Discount Factors'!V$11-V$1248</f>
        <v>0</v>
      </c>
      <c r="W1272" s="161">
        <f>((SUMIF($E$224:$E$427,$O1272,W$224:W$427)*(1+Benefits_Upper)))*'Discount Factors'!W$11-W$1248</f>
        <v>0</v>
      </c>
      <c r="X1272" s="161">
        <f>((SUMIF($E$224:$E$427,$O1272,X$224:X$427)*(1+Benefits_Upper)))*'Discount Factors'!X$11-X$1248</f>
        <v>0</v>
      </c>
      <c r="Y1272" s="161">
        <f>((SUMIF($E$224:$E$427,$O1272,Y$224:Y$427)*(1+Benefits_Upper)))*'Discount Factors'!Y$11-Y$1248</f>
        <v>0</v>
      </c>
      <c r="Z1272" s="161">
        <f>((SUMIF($E$224:$E$427,$O1272,Z$224:Z$427)*(1+Benefits_Upper)))*'Discount Factors'!Z$11-Z$1248</f>
        <v>0</v>
      </c>
      <c r="AA1272" s="161">
        <f>((SUMIF($E$224:$E$427,$O1272,AA$224:AA$427)*(1+Benefits_Upper)))*'Discount Factors'!AA$11-AA$1248</f>
        <v>0</v>
      </c>
      <c r="AB1272" s="161">
        <f>((SUMIF($E$224:$E$427,$O1272,AB$224:AB$427)*(1+Benefits_Upper)))*'Discount Factors'!AB$11-AB$1248</f>
        <v>0</v>
      </c>
      <c r="AC1272" s="161">
        <f>((SUMIF($E$224:$E$427,$O1272,AC$224:AC$427)*(1+Benefits_Upper)))*'Discount Factors'!AC$11-AC$1248</f>
        <v>0</v>
      </c>
      <c r="AD1272" s="161">
        <f>((SUMIF($E$224:$E$427,$O1272,AD$224:AD$427)*(1+Benefits_Upper)))*'Discount Factors'!AD$11-AD$1248</f>
        <v>0</v>
      </c>
      <c r="AE1272" s="161">
        <f>((SUMIF($E$224:$E$427,$O1272,AE$224:AE$427)*(1+Benefits_Upper)))*'Discount Factors'!AE$11-AE$1248</f>
        <v>0</v>
      </c>
      <c r="AF1272" s="161">
        <f>((SUMIF($E$224:$E$427,$O1272,AF$224:AF$427)*(1+Benefits_Upper)))*'Discount Factors'!AF$11-AF$1248</f>
        <v>0</v>
      </c>
      <c r="AG1272" s="161">
        <f>((SUMIF($E$224:$E$427,$O1272,AG$224:AG$427)*(1+Benefits_Upper)))*'Discount Factors'!AG$11-AG$1248</f>
        <v>0</v>
      </c>
      <c r="AH1272" s="161">
        <f>((SUMIF($E$224:$E$427,$O1272,AH$224:AH$427)*(1+Benefits_Upper)))*'Discount Factors'!AH$11-AH$1248</f>
        <v>0</v>
      </c>
      <c r="AI1272" s="161">
        <f>((SUMIF($E$224:$E$427,$O1272,AI$224:AI$427)*(1+Benefits_Upper)))*'Discount Factors'!AI$11-AI$1248</f>
        <v>0</v>
      </c>
      <c r="AJ1272" s="161">
        <f>((SUMIF($E$224:$E$427,$O1272,AJ$224:AJ$427)*(1+Benefits_Upper)))*'Discount Factors'!AJ$11-AJ$1248</f>
        <v>0</v>
      </c>
      <c r="AK1272" s="161">
        <f>((SUMIF($E$224:$E$427,$O1272,AK$224:AK$427)*(1+Benefits_Upper)))*'Discount Factors'!AK$11-AK$1248</f>
        <v>0</v>
      </c>
      <c r="AL1272" s="161">
        <f>((SUMIF($E$224:$E$427,$O1272,AL$224:AL$427)*(1+Benefits_Upper)))*'Discount Factors'!AL$11-AL$1248</f>
        <v>0</v>
      </c>
      <c r="AM1272" s="161">
        <f>((SUMIF($E$224:$E$427,$O1272,AM$224:AM$427)*(1+Benefits_Upper)))*'Discount Factors'!AM$11-AM$1248</f>
        <v>0</v>
      </c>
      <c r="AN1272" s="161">
        <f>((SUMIF($E$224:$E$427,$O1272,AN$224:AN$427)*(1+Benefits_Upper)))*'Discount Factors'!AN$11-AN$1248</f>
        <v>0</v>
      </c>
      <c r="AO1272" s="161">
        <f>((SUMIF($E$224:$E$427,$O1272,AO$224:AO$427)*(1+Benefits_Upper)))*'Discount Factors'!AO$11-AO$1248</f>
        <v>0</v>
      </c>
      <c r="AP1272" s="161">
        <f>((SUMIF($E$224:$E$427,$O1272,AP$224:AP$427)*(1+Benefits_Upper)))*'Discount Factors'!AP$11-AP$1248</f>
        <v>0</v>
      </c>
      <c r="AQ1272" s="161">
        <f>((SUMIF($E$224:$E$427,$O1272,AQ$224:AQ$427)*(1+Benefits_Upper)))*'Discount Factors'!AQ$11-AQ$1248</f>
        <v>0</v>
      </c>
      <c r="AR1272" s="161">
        <f>((SUMIF($E$224:$E$427,$O1272,AR$224:AR$427)*(1+Benefits_Upper)))*'Discount Factors'!AR$11-AR$1248</f>
        <v>0</v>
      </c>
      <c r="AS1272" s="161">
        <f>((SUMIF($E$224:$E$427,$O1272,AS$224:AS$427)*(1+Benefits_Upper)))*'Discount Factors'!AS$11-AS$1248</f>
        <v>0</v>
      </c>
      <c r="AT1272" s="161">
        <f>((SUMIF($E$224:$E$427,$O1272,AT$224:AT$427)*(1+Benefits_Upper)))*'Discount Factors'!AT$11-AT$1248</f>
        <v>0</v>
      </c>
      <c r="AU1272" s="161">
        <f>((SUMIF($E$224:$E$427,$O1272,AU$224:AU$427)*(1+Benefits_Upper)))*'Discount Factors'!AU$11-AU$1248</f>
        <v>0</v>
      </c>
      <c r="AV1272" s="161">
        <f>((SUMIF($E$224:$E$427,$O1272,AV$224:AV$427)*(1+Benefits_Upper)))*'Discount Factors'!AV$11-AV$1248</f>
        <v>0</v>
      </c>
      <c r="AW1272" s="161">
        <f>((SUMIF($E$224:$E$427,$O1272,AW$224:AW$427)*(1+Benefits_Upper)))*'Discount Factors'!AW$11-AW$1248</f>
        <v>0</v>
      </c>
      <c r="AX1272" s="161">
        <f>((SUMIF($E$224:$E$427,$O1272,AX$224:AX$427)*(1+Benefits_Upper)))*'Discount Factors'!AX$11-AX$1248</f>
        <v>0</v>
      </c>
      <c r="AY1272" s="161">
        <f>((SUMIF($E$224:$E$427,$O1272,AY$224:AY$427)*(1+Benefits_Upper)))*'Discount Factors'!AY$11-AY$1248</f>
        <v>0</v>
      </c>
      <c r="AZ1272" s="161">
        <f>((SUMIF($E$224:$E$427,$O1272,AZ$224:AZ$427)*(1+Benefits_Upper)))*'Discount Factors'!AZ$11-AZ$1248</f>
        <v>0</v>
      </c>
      <c r="BA1272" s="161">
        <f>((SUMIF($E$224:$E$427,$O1272,BA$224:BA$427)*(1+Benefits_Upper)))*'Discount Factors'!BA$11-BA$1248</f>
        <v>0</v>
      </c>
      <c r="BB1272" s="161">
        <f>((SUMIF($E$224:$E$427,$O1272,BB$224:BB$427)*(1+Benefits_Upper)))*'Discount Factors'!BB$11-BB$1248</f>
        <v>0</v>
      </c>
      <c r="BC1272" s="161">
        <f>((SUMIF($E$224:$E$427,$O1272,BC$224:BC$427)*(1+Benefits_Upper)))*'Discount Factors'!BC$11-BC$1248</f>
        <v>0</v>
      </c>
      <c r="BD1272" s="161">
        <f>((SUMIF($E$224:$E$427,$O1272,BD$224:BD$427)*(1+Benefits_Upper)))*'Discount Factors'!BD$11-BD$1248</f>
        <v>0</v>
      </c>
      <c r="BE1272" s="161">
        <f>((SUMIF($E$224:$E$427,$O1272,BE$224:BE$427)*(1+Benefits_Upper)))*'Discount Factors'!BE$11-BE$1248</f>
        <v>0</v>
      </c>
      <c r="BF1272" s="161">
        <f>((SUMIF($E$224:$E$427,$O1272,BF$224:BF$427)*(1+Benefits_Upper)))*'Discount Factors'!BF$11-BF$1248</f>
        <v>0</v>
      </c>
      <c r="BG1272" s="161">
        <f>((SUMIF($E$224:$E$427,$O1272,BG$224:BG$427)*(1+Benefits_Upper)))*'Discount Factors'!BG$11-BG$1248</f>
        <v>0</v>
      </c>
      <c r="BH1272" s="161">
        <f>((SUMIF($E$224:$E$427,$O1272,BH$224:BH$427)*(1+Benefits_Upper)))*'Discount Factors'!BH$11-BH$1248</f>
        <v>0</v>
      </c>
      <c r="BI1272" s="161">
        <f>((SUMIF($E$224:$E$427,$O1272,BI$224:BI$427)*(1+Benefits_Upper)))*'Discount Factors'!BI$11-BI$1248</f>
        <v>0</v>
      </c>
      <c r="BJ1272" s="161">
        <f>((SUMIF($E$224:$E$427,$O1272,BJ$224:BJ$427)*(1+Benefits_Upper)))*'Discount Factors'!BJ$11-BJ$1248</f>
        <v>0</v>
      </c>
      <c r="BK1272" s="161">
        <f>((SUMIF($E$224:$E$427,$O1272,BK$224:BK$427)*(1+Benefits_Upper)))*'Discount Factors'!BK$11-BK$1248</f>
        <v>0</v>
      </c>
      <c r="BL1272" s="161">
        <f>((SUMIF($E$224:$E$427,$O1272,BL$224:BL$427)*(1+Benefits_Upper)))*'Discount Factors'!BL$11-BL$1248</f>
        <v>0</v>
      </c>
      <c r="BM1272" s="161">
        <f>((SUMIF($E$224:$E$427,$O1272,BM$224:BM$427)*(1+Benefits_Upper)))*'Discount Factors'!BM$11-BM$1248</f>
        <v>0</v>
      </c>
      <c r="BN1272" s="161">
        <f>((SUMIF($E$224:$E$427,$O1272,BN$224:BN$427)*(1+Benefits_Upper)))*'Discount Factors'!BN$11-BN$1248</f>
        <v>0</v>
      </c>
      <c r="BO1272" s="161">
        <f>((SUMIF($E$224:$E$427,$O1272,BO$224:BO$427)*(1+Benefits_Upper)))*'Discount Factors'!BO$11-BO$1248</f>
        <v>0</v>
      </c>
      <c r="BP1272" s="161">
        <f>((SUMIF($E$224:$E$427,$O1272,BP$224:BP$427)*(1+Benefits_Upper)))*'Discount Factors'!BP$11-BP$1248</f>
        <v>0</v>
      </c>
      <c r="BQ1272" s="161">
        <f>((SUMIF($E$224:$E$427,$O1272,BQ$224:BQ$427)*(1+Benefits_Upper)))*'Discount Factors'!BQ$11-BQ$1248</f>
        <v>0</v>
      </c>
      <c r="BR1272" s="161">
        <f>((SUMIF($E$224:$E$427,$O1272,BR$224:BR$427)*(1+Benefits_Upper)))*'Discount Factors'!BR$11-BR$1248</f>
        <v>0</v>
      </c>
      <c r="BS1272" s="161">
        <f>((SUMIF($E$224:$E$427,$O1272,BS$224:BS$427)*(1+Benefits_Upper)))*'Discount Factors'!BS$11-BS$1248</f>
        <v>0</v>
      </c>
      <c r="BT1272" s="161">
        <f>((SUMIF($E$224:$E$427,$O1272,BT$224:BT$427)*(1+Benefits_Upper)))*'Discount Factors'!BT$11-BT$1248</f>
        <v>0</v>
      </c>
      <c r="BU1272" s="161">
        <f>((SUMIF($E$224:$E$427,$O1272,BU$224:BU$427)*(1+Benefits_Upper)))*'Discount Factors'!BU$11-BU$1248</f>
        <v>0</v>
      </c>
      <c r="BV1272" s="161">
        <f>((SUMIF($E$224:$E$427,$O1272,BV$224:BV$427)*(1+Benefits_Upper)))*'Discount Factors'!BV$11-BV$1248</f>
        <v>0</v>
      </c>
      <c r="BW1272" s="161">
        <f>((SUMIF($E$224:$E$427,$O1272,BW$224:BW$427)*(1+Benefits_Upper)))*'Discount Factors'!BW$11-BW$1248</f>
        <v>0</v>
      </c>
      <c r="BX1272" s="161">
        <f>((SUMIF($E$224:$E$427,$O1272,BX$224:BX$427)*(1+Benefits_Upper)))*'Discount Factors'!BX$11-BX$1248</f>
        <v>0</v>
      </c>
      <c r="BY1272" s="161">
        <f>((SUMIF($E$224:$E$427,$O1272,BY$224:BY$427)*(1+Benefits_Upper)))*'Discount Factors'!BY$11-BY$1248</f>
        <v>0</v>
      </c>
      <c r="BZ1272" s="161">
        <f>((SUMIF($E$224:$E$427,$O1272,BZ$224:BZ$427)*(1+Benefits_Upper)))*'Discount Factors'!BZ$11-BZ$1248</f>
        <v>0</v>
      </c>
      <c r="CA1272" s="161">
        <f>((SUMIF($E$224:$E$427,$O1272,CA$224:CA$427)*(1+Benefits_Upper)))*'Discount Factors'!CA$11-CA$1248</f>
        <v>0</v>
      </c>
      <c r="CB1272" s="161">
        <f>((SUMIF($E$224:$E$427,$O1272,CB$224:CB$427)*(1+Benefits_Upper)))*'Discount Factors'!CB$11-CB$1248</f>
        <v>0</v>
      </c>
      <c r="CC1272" s="161">
        <f>((SUMIF($E$224:$E$427,$O1272,CC$224:CC$427)*(1+Benefits_Upper)))*'Discount Factors'!CC$11-CC$1248</f>
        <v>0</v>
      </c>
      <c r="CD1272" s="161">
        <f>((SUMIF($E$224:$E$427,$O1272,CD$224:CD$427)*(1+Benefits_Upper)))*'Discount Factors'!CD$11-CD$1248</f>
        <v>0</v>
      </c>
      <c r="CE1272" s="161">
        <f>((SUMIF($E$224:$E$427,$O1272,CE$224:CE$427)*(1+Benefits_Upper)))*'Discount Factors'!CE$11-CE$1248</f>
        <v>0</v>
      </c>
      <c r="CF1272" s="161">
        <f>((SUMIF($E$224:$E$427,$O1272,CF$224:CF$427)*(1+Benefits_Upper)))*'Discount Factors'!CF$11-CF$1248</f>
        <v>0</v>
      </c>
      <c r="CG1272" s="161">
        <f>((SUMIF($E$224:$E$427,$O1272,CG$224:CG$427)*(1+Benefits_Upper)))*'Discount Factors'!CG$11-CG$1248</f>
        <v>0</v>
      </c>
      <c r="CH1272" s="161">
        <f>((SUMIF($E$224:$E$427,$O1272,CH$224:CH$427)*(1+Benefits_Upper)))*'Discount Factors'!CH$11-CH$1248</f>
        <v>0</v>
      </c>
      <c r="CI1272" s="161">
        <f>((SUMIF($E$224:$E$427,$O1272,CI$224:CI$427)*(1+Benefits_Upper)))*'Discount Factors'!CI$11-CI$1248</f>
        <v>0</v>
      </c>
      <c r="CJ1272" s="161">
        <f>((SUMIF($E$224:$E$427,$O1272,CJ$224:CJ$427)*(1+Benefits_Upper)))*'Discount Factors'!CJ$11-CJ$1248</f>
        <v>0</v>
      </c>
      <c r="CK1272" s="161">
        <f>((SUMIF($E$224:$E$427,$O1272,CK$224:CK$427)*(1+Benefits_Upper)))*'Discount Factors'!CK$11-CK$1248</f>
        <v>0</v>
      </c>
      <c r="CL1272" s="161">
        <f>((SUMIF($E$224:$E$427,$O1272,CL$224:CL$427)*(1+Benefits_Upper)))*'Discount Factors'!CL$11-CL$1248</f>
        <v>0</v>
      </c>
      <c r="CM1272" s="161">
        <f>((SUMIF($E$224:$E$427,$O1272,CM$224:CM$427)*(1+Benefits_Upper)))*'Discount Factors'!CM$11-CM$1248</f>
        <v>0</v>
      </c>
      <c r="CN1272" s="161">
        <f>((SUMIF($E$224:$E$427,$O1272,CN$224:CN$427)*(1+Benefits_Upper)))*'Discount Factors'!CN$11-CN$1248</f>
        <v>0</v>
      </c>
      <c r="CO1272" s="161">
        <f>((SUMIF($E$224:$E$427,$O1272,CO$224:CO$427)*(1+Benefits_Upper)))*'Discount Factors'!CO$11-CO$1248</f>
        <v>0</v>
      </c>
      <c r="CP1272" s="161">
        <f>((SUMIF($E$224:$E$427,$O1272,CP$224:CP$427)*(1+Benefits_Upper)))*'Discount Factors'!CP$11-CP$1248</f>
        <v>0</v>
      </c>
      <c r="CQ1272" s="161">
        <f>((SUMIF($E$224:$E$427,$O1272,CQ$224:CQ$427)*(1+Benefits_Upper)))*'Discount Factors'!CQ$11-CQ$1248</f>
        <v>0</v>
      </c>
    </row>
    <row r="1273" spans="15:95" x14ac:dyDescent="0.3">
      <c r="P1273" s="161"/>
      <c r="Q1273" s="161"/>
      <c r="R1273" s="161"/>
      <c r="S1273" s="161"/>
      <c r="T1273" s="161"/>
      <c r="U1273" s="161"/>
      <c r="V1273" s="161"/>
      <c r="W1273" s="161"/>
      <c r="X1273" s="161"/>
      <c r="Y1273" s="161"/>
      <c r="Z1273" s="161"/>
      <c r="AA1273" s="161"/>
      <c r="AB1273" s="161"/>
      <c r="AC1273" s="161"/>
      <c r="AD1273" s="161"/>
      <c r="AE1273" s="161"/>
      <c r="AF1273" s="161"/>
      <c r="AG1273" s="161"/>
      <c r="AH1273" s="161"/>
      <c r="AI1273" s="161"/>
      <c r="AJ1273" s="161"/>
      <c r="AK1273" s="161"/>
      <c r="AL1273" s="161"/>
      <c r="AM1273" s="161"/>
      <c r="AN1273" s="161"/>
      <c r="AO1273" s="161"/>
      <c r="AP1273" s="161"/>
      <c r="AQ1273" s="161"/>
      <c r="AR1273" s="161"/>
      <c r="AS1273" s="161"/>
      <c r="AT1273" s="161"/>
      <c r="AU1273" s="161"/>
      <c r="AV1273" s="161"/>
      <c r="AW1273" s="161"/>
      <c r="AX1273" s="161"/>
      <c r="AY1273" s="161"/>
      <c r="AZ1273" s="161"/>
      <c r="BA1273" s="161"/>
      <c r="BB1273" s="161"/>
      <c r="BC1273" s="161"/>
      <c r="BD1273" s="161"/>
      <c r="BE1273" s="161"/>
      <c r="BF1273" s="161"/>
      <c r="BG1273" s="161"/>
      <c r="BH1273" s="161"/>
      <c r="BI1273" s="161"/>
      <c r="BJ1273" s="161"/>
      <c r="BK1273" s="161"/>
      <c r="BL1273" s="161"/>
      <c r="BM1273" s="161"/>
      <c r="BN1273" s="161"/>
      <c r="BO1273" s="161"/>
      <c r="BP1273" s="161"/>
      <c r="BQ1273" s="161"/>
      <c r="BR1273" s="161"/>
      <c r="BS1273" s="161"/>
      <c r="BT1273" s="161"/>
      <c r="BU1273" s="161"/>
      <c r="BV1273" s="161"/>
      <c r="BW1273" s="161"/>
      <c r="BX1273" s="161"/>
      <c r="BY1273" s="161"/>
      <c r="BZ1273" s="161"/>
      <c r="CA1273" s="161"/>
      <c r="CB1273" s="161"/>
      <c r="CC1273" s="161"/>
      <c r="CD1273" s="161"/>
      <c r="CE1273" s="161"/>
      <c r="CF1273" s="161"/>
      <c r="CG1273" s="161"/>
      <c r="CH1273" s="161"/>
      <c r="CI1273" s="161"/>
      <c r="CJ1273" s="161"/>
      <c r="CK1273" s="161"/>
      <c r="CL1273" s="161"/>
      <c r="CM1273" s="161"/>
      <c r="CN1273" s="161"/>
      <c r="CO1273" s="161"/>
      <c r="CP1273" s="161"/>
      <c r="CQ1273" s="161"/>
    </row>
    <row r="1274" spans="15:95" x14ac:dyDescent="0.3">
      <c r="P1274" s="161"/>
      <c r="Q1274" s="161"/>
      <c r="R1274" s="161"/>
      <c r="S1274" s="161"/>
      <c r="T1274" s="161"/>
      <c r="U1274" s="161"/>
      <c r="V1274" s="161"/>
      <c r="W1274" s="161"/>
      <c r="X1274" s="161"/>
      <c r="Y1274" s="161"/>
      <c r="Z1274" s="161"/>
      <c r="AA1274" s="161"/>
      <c r="AB1274" s="161"/>
      <c r="AC1274" s="161"/>
      <c r="AD1274" s="161"/>
      <c r="AE1274" s="161"/>
      <c r="AF1274" s="161"/>
      <c r="AG1274" s="161"/>
      <c r="AH1274" s="161"/>
      <c r="AI1274" s="161"/>
      <c r="AJ1274" s="161"/>
      <c r="AK1274" s="161"/>
      <c r="AL1274" s="161"/>
      <c r="AM1274" s="161"/>
      <c r="AN1274" s="161"/>
      <c r="AO1274" s="161"/>
      <c r="AP1274" s="161"/>
      <c r="AQ1274" s="161"/>
      <c r="AR1274" s="161"/>
      <c r="AS1274" s="161"/>
      <c r="AT1274" s="161"/>
      <c r="AU1274" s="161"/>
      <c r="AV1274" s="161"/>
      <c r="AW1274" s="161"/>
      <c r="AX1274" s="161"/>
      <c r="AY1274" s="161"/>
      <c r="AZ1274" s="161"/>
      <c r="BA1274" s="161"/>
      <c r="BB1274" s="161"/>
      <c r="BC1274" s="161"/>
      <c r="BD1274" s="161"/>
      <c r="BE1274" s="161"/>
      <c r="BF1274" s="161"/>
      <c r="BG1274" s="161"/>
      <c r="BH1274" s="161"/>
      <c r="BI1274" s="161"/>
      <c r="BJ1274" s="161"/>
      <c r="BK1274" s="161"/>
      <c r="BL1274" s="161"/>
      <c r="BM1274" s="161"/>
      <c r="BN1274" s="161"/>
      <c r="BO1274" s="161"/>
      <c r="BP1274" s="161"/>
      <c r="BQ1274" s="161"/>
      <c r="BR1274" s="161"/>
      <c r="BS1274" s="161"/>
      <c r="BT1274" s="161"/>
      <c r="BU1274" s="161"/>
      <c r="BV1274" s="161"/>
      <c r="BW1274" s="161"/>
      <c r="BX1274" s="161"/>
      <c r="BY1274" s="161"/>
      <c r="BZ1274" s="161"/>
      <c r="CA1274" s="161"/>
      <c r="CB1274" s="161"/>
      <c r="CC1274" s="161"/>
      <c r="CD1274" s="161"/>
      <c r="CE1274" s="161"/>
      <c r="CF1274" s="161"/>
      <c r="CG1274" s="161"/>
      <c r="CH1274" s="161"/>
      <c r="CI1274" s="161"/>
      <c r="CJ1274" s="161"/>
      <c r="CK1274" s="161"/>
      <c r="CL1274" s="161"/>
      <c r="CM1274" s="161"/>
      <c r="CN1274" s="161"/>
      <c r="CO1274" s="161"/>
      <c r="CP1274" s="161"/>
      <c r="CQ1274" s="161"/>
    </row>
    <row r="1275" spans="15:95" x14ac:dyDescent="0.3">
      <c r="P1275" s="161"/>
      <c r="Q1275" s="161"/>
      <c r="R1275" s="161"/>
      <c r="S1275" s="161"/>
      <c r="T1275" s="161"/>
      <c r="U1275" s="161"/>
      <c r="V1275" s="161"/>
      <c r="W1275" s="161"/>
      <c r="X1275" s="161"/>
      <c r="Y1275" s="161"/>
      <c r="Z1275" s="161"/>
      <c r="AA1275" s="161"/>
      <c r="AB1275" s="161"/>
      <c r="AC1275" s="161"/>
      <c r="AD1275" s="161"/>
      <c r="AE1275" s="161"/>
      <c r="AF1275" s="161"/>
      <c r="AG1275" s="161"/>
      <c r="AH1275" s="161"/>
      <c r="AI1275" s="161"/>
      <c r="AJ1275" s="161"/>
      <c r="AK1275" s="161"/>
      <c r="AL1275" s="161"/>
      <c r="AM1275" s="161"/>
      <c r="AN1275" s="161"/>
      <c r="AO1275" s="161"/>
      <c r="AP1275" s="161"/>
      <c r="AQ1275" s="161"/>
      <c r="AR1275" s="161"/>
      <c r="AS1275" s="161"/>
      <c r="AT1275" s="161"/>
      <c r="AU1275" s="161"/>
      <c r="AV1275" s="161"/>
      <c r="AW1275" s="161"/>
      <c r="AX1275" s="161"/>
      <c r="AY1275" s="161"/>
      <c r="AZ1275" s="161"/>
      <c r="BA1275" s="161"/>
      <c r="BB1275" s="161"/>
      <c r="BC1275" s="161"/>
      <c r="BD1275" s="161"/>
      <c r="BE1275" s="161"/>
      <c r="BF1275" s="161"/>
      <c r="BG1275" s="161"/>
      <c r="BH1275" s="161"/>
      <c r="BI1275" s="161"/>
      <c r="BJ1275" s="161"/>
      <c r="BK1275" s="161"/>
      <c r="BL1275" s="161"/>
      <c r="BM1275" s="161"/>
      <c r="BN1275" s="161"/>
      <c r="BO1275" s="161"/>
      <c r="BP1275" s="161"/>
      <c r="BQ1275" s="161"/>
      <c r="BR1275" s="161"/>
      <c r="BS1275" s="161"/>
      <c r="BT1275" s="161"/>
      <c r="BU1275" s="161"/>
      <c r="BV1275" s="161"/>
      <c r="BW1275" s="161"/>
      <c r="BX1275" s="161"/>
      <c r="BY1275" s="161"/>
      <c r="BZ1275" s="161"/>
      <c r="CA1275" s="161"/>
      <c r="CB1275" s="161"/>
      <c r="CC1275" s="161"/>
      <c r="CD1275" s="161"/>
      <c r="CE1275" s="161"/>
      <c r="CF1275" s="161"/>
      <c r="CG1275" s="161"/>
      <c r="CH1275" s="161"/>
      <c r="CI1275" s="161"/>
      <c r="CJ1275" s="161"/>
      <c r="CK1275" s="161"/>
      <c r="CL1275" s="161"/>
      <c r="CM1275" s="161"/>
      <c r="CN1275" s="161"/>
      <c r="CO1275" s="161"/>
      <c r="CP1275" s="161"/>
      <c r="CQ1275" s="161"/>
    </row>
    <row r="1276" spans="15:95" x14ac:dyDescent="0.3">
      <c r="O1276" s="2" t="str">
        <f>Lists!$B$11</f>
        <v>Option 7</v>
      </c>
      <c r="P1276" s="161">
        <f>((SUMIF($E$224:$E$427,$O1276,P$224:P$427)*(1+Benefits_Upper)))*'Discount Factors'!P$11-P$1248</f>
        <v>0</v>
      </c>
      <c r="Q1276" s="161">
        <f>((SUMIF($E$224:$E$427,$O1276,Q$224:Q$427)*(1+Benefits_Upper)))*'Discount Factors'!Q$11-Q$1248</f>
        <v>0</v>
      </c>
      <c r="R1276" s="161">
        <f>((SUMIF($E$224:$E$427,$O1276,R$224:R$427)*(1+Benefits_Upper)))*'Discount Factors'!R$11-R$1248</f>
        <v>0</v>
      </c>
      <c r="S1276" s="161">
        <f>((SUMIF($E$224:$E$427,$O1276,S$224:S$427)*(1+Benefits_Upper)))*'Discount Factors'!S$11-S$1248</f>
        <v>0</v>
      </c>
      <c r="T1276" s="161">
        <f>((SUMIF($E$224:$E$427,$O1276,T$224:T$427)*(1+Benefits_Upper)))*'Discount Factors'!T$11-T$1248</f>
        <v>0</v>
      </c>
      <c r="U1276" s="161">
        <f>((SUMIF($E$224:$E$427,$O1276,U$224:U$427)*(1+Benefits_Upper)))*'Discount Factors'!U$11-U$1248</f>
        <v>0</v>
      </c>
      <c r="V1276" s="161">
        <f>((SUMIF($E$224:$E$427,$O1276,V$224:V$427)*(1+Benefits_Upper)))*'Discount Factors'!V$11-V$1248</f>
        <v>0</v>
      </c>
      <c r="W1276" s="161">
        <f>((SUMIF($E$224:$E$427,$O1276,W$224:W$427)*(1+Benefits_Upper)))*'Discount Factors'!W$11-W$1248</f>
        <v>0</v>
      </c>
      <c r="X1276" s="161">
        <f>((SUMIF($E$224:$E$427,$O1276,X$224:X$427)*(1+Benefits_Upper)))*'Discount Factors'!X$11-X$1248</f>
        <v>0</v>
      </c>
      <c r="Y1276" s="161">
        <f>((SUMIF($E$224:$E$427,$O1276,Y$224:Y$427)*(1+Benefits_Upper)))*'Discount Factors'!Y$11-Y$1248</f>
        <v>0</v>
      </c>
      <c r="Z1276" s="161">
        <f>((SUMIF($E$224:$E$427,$O1276,Z$224:Z$427)*(1+Benefits_Upper)))*'Discount Factors'!Z$11-Z$1248</f>
        <v>0</v>
      </c>
      <c r="AA1276" s="161">
        <f>((SUMIF($E$224:$E$427,$O1276,AA$224:AA$427)*(1+Benefits_Upper)))*'Discount Factors'!AA$11-AA$1248</f>
        <v>0</v>
      </c>
      <c r="AB1276" s="161">
        <f>((SUMIF($E$224:$E$427,$O1276,AB$224:AB$427)*(1+Benefits_Upper)))*'Discount Factors'!AB$11-AB$1248</f>
        <v>0</v>
      </c>
      <c r="AC1276" s="161">
        <f>((SUMIF($E$224:$E$427,$O1276,AC$224:AC$427)*(1+Benefits_Upper)))*'Discount Factors'!AC$11-AC$1248</f>
        <v>0</v>
      </c>
      <c r="AD1276" s="161">
        <f>((SUMIF($E$224:$E$427,$O1276,AD$224:AD$427)*(1+Benefits_Upper)))*'Discount Factors'!AD$11-AD$1248</f>
        <v>0</v>
      </c>
      <c r="AE1276" s="161">
        <f>((SUMIF($E$224:$E$427,$O1276,AE$224:AE$427)*(1+Benefits_Upper)))*'Discount Factors'!AE$11-AE$1248</f>
        <v>0</v>
      </c>
      <c r="AF1276" s="161">
        <f>((SUMIF($E$224:$E$427,$O1276,AF$224:AF$427)*(1+Benefits_Upper)))*'Discount Factors'!AF$11-AF$1248</f>
        <v>0</v>
      </c>
      <c r="AG1276" s="161">
        <f>((SUMIF($E$224:$E$427,$O1276,AG$224:AG$427)*(1+Benefits_Upper)))*'Discount Factors'!AG$11-AG$1248</f>
        <v>0</v>
      </c>
      <c r="AH1276" s="161">
        <f>((SUMIF($E$224:$E$427,$O1276,AH$224:AH$427)*(1+Benefits_Upper)))*'Discount Factors'!AH$11-AH$1248</f>
        <v>0</v>
      </c>
      <c r="AI1276" s="161">
        <f>((SUMIF($E$224:$E$427,$O1276,AI$224:AI$427)*(1+Benefits_Upper)))*'Discount Factors'!AI$11-AI$1248</f>
        <v>0</v>
      </c>
      <c r="AJ1276" s="161">
        <f>((SUMIF($E$224:$E$427,$O1276,AJ$224:AJ$427)*(1+Benefits_Upper)))*'Discount Factors'!AJ$11-AJ$1248</f>
        <v>0</v>
      </c>
      <c r="AK1276" s="161">
        <f>((SUMIF($E$224:$E$427,$O1276,AK$224:AK$427)*(1+Benefits_Upper)))*'Discount Factors'!AK$11-AK$1248</f>
        <v>0</v>
      </c>
      <c r="AL1276" s="161">
        <f>((SUMIF($E$224:$E$427,$O1276,AL$224:AL$427)*(1+Benefits_Upper)))*'Discount Factors'!AL$11-AL$1248</f>
        <v>0</v>
      </c>
      <c r="AM1276" s="161">
        <f>((SUMIF($E$224:$E$427,$O1276,AM$224:AM$427)*(1+Benefits_Upper)))*'Discount Factors'!AM$11-AM$1248</f>
        <v>0</v>
      </c>
      <c r="AN1276" s="161">
        <f>((SUMIF($E$224:$E$427,$O1276,AN$224:AN$427)*(1+Benefits_Upper)))*'Discount Factors'!AN$11-AN$1248</f>
        <v>0</v>
      </c>
      <c r="AO1276" s="161">
        <f>((SUMIF($E$224:$E$427,$O1276,AO$224:AO$427)*(1+Benefits_Upper)))*'Discount Factors'!AO$11-AO$1248</f>
        <v>0</v>
      </c>
      <c r="AP1276" s="161">
        <f>((SUMIF($E$224:$E$427,$O1276,AP$224:AP$427)*(1+Benefits_Upper)))*'Discount Factors'!AP$11-AP$1248</f>
        <v>0</v>
      </c>
      <c r="AQ1276" s="161">
        <f>((SUMIF($E$224:$E$427,$O1276,AQ$224:AQ$427)*(1+Benefits_Upper)))*'Discount Factors'!AQ$11-AQ$1248</f>
        <v>0</v>
      </c>
      <c r="AR1276" s="161">
        <f>((SUMIF($E$224:$E$427,$O1276,AR$224:AR$427)*(1+Benefits_Upper)))*'Discount Factors'!AR$11-AR$1248</f>
        <v>0</v>
      </c>
      <c r="AS1276" s="161">
        <f>((SUMIF($E$224:$E$427,$O1276,AS$224:AS$427)*(1+Benefits_Upper)))*'Discount Factors'!AS$11-AS$1248</f>
        <v>0</v>
      </c>
      <c r="AT1276" s="161">
        <f>((SUMIF($E$224:$E$427,$O1276,AT$224:AT$427)*(1+Benefits_Upper)))*'Discount Factors'!AT$11-AT$1248</f>
        <v>0</v>
      </c>
      <c r="AU1276" s="161">
        <f>((SUMIF($E$224:$E$427,$O1276,AU$224:AU$427)*(1+Benefits_Upper)))*'Discount Factors'!AU$11-AU$1248</f>
        <v>0</v>
      </c>
      <c r="AV1276" s="161">
        <f>((SUMIF($E$224:$E$427,$O1276,AV$224:AV$427)*(1+Benefits_Upper)))*'Discount Factors'!AV$11-AV$1248</f>
        <v>0</v>
      </c>
      <c r="AW1276" s="161">
        <f>((SUMIF($E$224:$E$427,$O1276,AW$224:AW$427)*(1+Benefits_Upper)))*'Discount Factors'!AW$11-AW$1248</f>
        <v>0</v>
      </c>
      <c r="AX1276" s="161">
        <f>((SUMIF($E$224:$E$427,$O1276,AX$224:AX$427)*(1+Benefits_Upper)))*'Discount Factors'!AX$11-AX$1248</f>
        <v>0</v>
      </c>
      <c r="AY1276" s="161">
        <f>((SUMIF($E$224:$E$427,$O1276,AY$224:AY$427)*(1+Benefits_Upper)))*'Discount Factors'!AY$11-AY$1248</f>
        <v>0</v>
      </c>
      <c r="AZ1276" s="161">
        <f>((SUMIF($E$224:$E$427,$O1276,AZ$224:AZ$427)*(1+Benefits_Upper)))*'Discount Factors'!AZ$11-AZ$1248</f>
        <v>0</v>
      </c>
      <c r="BA1276" s="161">
        <f>((SUMIF($E$224:$E$427,$O1276,BA$224:BA$427)*(1+Benefits_Upper)))*'Discount Factors'!BA$11-BA$1248</f>
        <v>0</v>
      </c>
      <c r="BB1276" s="161">
        <f>((SUMIF($E$224:$E$427,$O1276,BB$224:BB$427)*(1+Benefits_Upper)))*'Discount Factors'!BB$11-BB$1248</f>
        <v>0</v>
      </c>
      <c r="BC1276" s="161">
        <f>((SUMIF($E$224:$E$427,$O1276,BC$224:BC$427)*(1+Benefits_Upper)))*'Discount Factors'!BC$11-BC$1248</f>
        <v>0</v>
      </c>
      <c r="BD1276" s="161">
        <f>((SUMIF($E$224:$E$427,$O1276,BD$224:BD$427)*(1+Benefits_Upper)))*'Discount Factors'!BD$11-BD$1248</f>
        <v>0</v>
      </c>
      <c r="BE1276" s="161">
        <f>((SUMIF($E$224:$E$427,$O1276,BE$224:BE$427)*(1+Benefits_Upper)))*'Discount Factors'!BE$11-BE$1248</f>
        <v>0</v>
      </c>
      <c r="BF1276" s="161">
        <f>((SUMIF($E$224:$E$427,$O1276,BF$224:BF$427)*(1+Benefits_Upper)))*'Discount Factors'!BF$11-BF$1248</f>
        <v>0</v>
      </c>
      <c r="BG1276" s="161">
        <f>((SUMIF($E$224:$E$427,$O1276,BG$224:BG$427)*(1+Benefits_Upper)))*'Discount Factors'!BG$11-BG$1248</f>
        <v>0</v>
      </c>
      <c r="BH1276" s="161">
        <f>((SUMIF($E$224:$E$427,$O1276,BH$224:BH$427)*(1+Benefits_Upper)))*'Discount Factors'!BH$11-BH$1248</f>
        <v>0</v>
      </c>
      <c r="BI1276" s="161">
        <f>((SUMIF($E$224:$E$427,$O1276,BI$224:BI$427)*(1+Benefits_Upper)))*'Discount Factors'!BI$11-BI$1248</f>
        <v>0</v>
      </c>
      <c r="BJ1276" s="161">
        <f>((SUMIF($E$224:$E$427,$O1276,BJ$224:BJ$427)*(1+Benefits_Upper)))*'Discount Factors'!BJ$11-BJ$1248</f>
        <v>0</v>
      </c>
      <c r="BK1276" s="161">
        <f>((SUMIF($E$224:$E$427,$O1276,BK$224:BK$427)*(1+Benefits_Upper)))*'Discount Factors'!BK$11-BK$1248</f>
        <v>0</v>
      </c>
      <c r="BL1276" s="161">
        <f>((SUMIF($E$224:$E$427,$O1276,BL$224:BL$427)*(1+Benefits_Upper)))*'Discount Factors'!BL$11-BL$1248</f>
        <v>0</v>
      </c>
      <c r="BM1276" s="161">
        <f>((SUMIF($E$224:$E$427,$O1276,BM$224:BM$427)*(1+Benefits_Upper)))*'Discount Factors'!BM$11-BM$1248</f>
        <v>0</v>
      </c>
      <c r="BN1276" s="161">
        <f>((SUMIF($E$224:$E$427,$O1276,BN$224:BN$427)*(1+Benefits_Upper)))*'Discount Factors'!BN$11-BN$1248</f>
        <v>0</v>
      </c>
      <c r="BO1276" s="161">
        <f>((SUMIF($E$224:$E$427,$O1276,BO$224:BO$427)*(1+Benefits_Upper)))*'Discount Factors'!BO$11-BO$1248</f>
        <v>0</v>
      </c>
      <c r="BP1276" s="161">
        <f>((SUMIF($E$224:$E$427,$O1276,BP$224:BP$427)*(1+Benefits_Upper)))*'Discount Factors'!BP$11-BP$1248</f>
        <v>0</v>
      </c>
      <c r="BQ1276" s="161">
        <f>((SUMIF($E$224:$E$427,$O1276,BQ$224:BQ$427)*(1+Benefits_Upper)))*'Discount Factors'!BQ$11-BQ$1248</f>
        <v>0</v>
      </c>
      <c r="BR1276" s="161">
        <f>((SUMIF($E$224:$E$427,$O1276,BR$224:BR$427)*(1+Benefits_Upper)))*'Discount Factors'!BR$11-BR$1248</f>
        <v>0</v>
      </c>
      <c r="BS1276" s="161">
        <f>((SUMIF($E$224:$E$427,$O1276,BS$224:BS$427)*(1+Benefits_Upper)))*'Discount Factors'!BS$11-BS$1248</f>
        <v>0</v>
      </c>
      <c r="BT1276" s="161">
        <f>((SUMIF($E$224:$E$427,$O1276,BT$224:BT$427)*(1+Benefits_Upper)))*'Discount Factors'!BT$11-BT$1248</f>
        <v>0</v>
      </c>
      <c r="BU1276" s="161">
        <f>((SUMIF($E$224:$E$427,$O1276,BU$224:BU$427)*(1+Benefits_Upper)))*'Discount Factors'!BU$11-BU$1248</f>
        <v>0</v>
      </c>
      <c r="BV1276" s="161">
        <f>((SUMIF($E$224:$E$427,$O1276,BV$224:BV$427)*(1+Benefits_Upper)))*'Discount Factors'!BV$11-BV$1248</f>
        <v>0</v>
      </c>
      <c r="BW1276" s="161">
        <f>((SUMIF($E$224:$E$427,$O1276,BW$224:BW$427)*(1+Benefits_Upper)))*'Discount Factors'!BW$11-BW$1248</f>
        <v>0</v>
      </c>
      <c r="BX1276" s="161">
        <f>((SUMIF($E$224:$E$427,$O1276,BX$224:BX$427)*(1+Benefits_Upper)))*'Discount Factors'!BX$11-BX$1248</f>
        <v>0</v>
      </c>
      <c r="BY1276" s="161">
        <f>((SUMIF($E$224:$E$427,$O1276,BY$224:BY$427)*(1+Benefits_Upper)))*'Discount Factors'!BY$11-BY$1248</f>
        <v>0</v>
      </c>
      <c r="BZ1276" s="161">
        <f>((SUMIF($E$224:$E$427,$O1276,BZ$224:BZ$427)*(1+Benefits_Upper)))*'Discount Factors'!BZ$11-BZ$1248</f>
        <v>0</v>
      </c>
      <c r="CA1276" s="161">
        <f>((SUMIF($E$224:$E$427,$O1276,CA$224:CA$427)*(1+Benefits_Upper)))*'Discount Factors'!CA$11-CA$1248</f>
        <v>0</v>
      </c>
      <c r="CB1276" s="161">
        <f>((SUMIF($E$224:$E$427,$O1276,CB$224:CB$427)*(1+Benefits_Upper)))*'Discount Factors'!CB$11-CB$1248</f>
        <v>0</v>
      </c>
      <c r="CC1276" s="161">
        <f>((SUMIF($E$224:$E$427,$O1276,CC$224:CC$427)*(1+Benefits_Upper)))*'Discount Factors'!CC$11-CC$1248</f>
        <v>0</v>
      </c>
      <c r="CD1276" s="161">
        <f>((SUMIF($E$224:$E$427,$O1276,CD$224:CD$427)*(1+Benefits_Upper)))*'Discount Factors'!CD$11-CD$1248</f>
        <v>0</v>
      </c>
      <c r="CE1276" s="161">
        <f>((SUMIF($E$224:$E$427,$O1276,CE$224:CE$427)*(1+Benefits_Upper)))*'Discount Factors'!CE$11-CE$1248</f>
        <v>0</v>
      </c>
      <c r="CF1276" s="161">
        <f>((SUMIF($E$224:$E$427,$O1276,CF$224:CF$427)*(1+Benefits_Upper)))*'Discount Factors'!CF$11-CF$1248</f>
        <v>0</v>
      </c>
      <c r="CG1276" s="161">
        <f>((SUMIF($E$224:$E$427,$O1276,CG$224:CG$427)*(1+Benefits_Upper)))*'Discount Factors'!CG$11-CG$1248</f>
        <v>0</v>
      </c>
      <c r="CH1276" s="161">
        <f>((SUMIF($E$224:$E$427,$O1276,CH$224:CH$427)*(1+Benefits_Upper)))*'Discount Factors'!CH$11-CH$1248</f>
        <v>0</v>
      </c>
      <c r="CI1276" s="161">
        <f>((SUMIF($E$224:$E$427,$O1276,CI$224:CI$427)*(1+Benefits_Upper)))*'Discount Factors'!CI$11-CI$1248</f>
        <v>0</v>
      </c>
      <c r="CJ1276" s="161">
        <f>((SUMIF($E$224:$E$427,$O1276,CJ$224:CJ$427)*(1+Benefits_Upper)))*'Discount Factors'!CJ$11-CJ$1248</f>
        <v>0</v>
      </c>
      <c r="CK1276" s="161">
        <f>((SUMIF($E$224:$E$427,$O1276,CK$224:CK$427)*(1+Benefits_Upper)))*'Discount Factors'!CK$11-CK$1248</f>
        <v>0</v>
      </c>
      <c r="CL1276" s="161">
        <f>((SUMIF($E$224:$E$427,$O1276,CL$224:CL$427)*(1+Benefits_Upper)))*'Discount Factors'!CL$11-CL$1248</f>
        <v>0</v>
      </c>
      <c r="CM1276" s="161">
        <f>((SUMIF($E$224:$E$427,$O1276,CM$224:CM$427)*(1+Benefits_Upper)))*'Discount Factors'!CM$11-CM$1248</f>
        <v>0</v>
      </c>
      <c r="CN1276" s="161">
        <f>((SUMIF($E$224:$E$427,$O1276,CN$224:CN$427)*(1+Benefits_Upper)))*'Discount Factors'!CN$11-CN$1248</f>
        <v>0</v>
      </c>
      <c r="CO1276" s="161">
        <f>((SUMIF($E$224:$E$427,$O1276,CO$224:CO$427)*(1+Benefits_Upper)))*'Discount Factors'!CO$11-CO$1248</f>
        <v>0</v>
      </c>
      <c r="CP1276" s="161">
        <f>((SUMIF($E$224:$E$427,$O1276,CP$224:CP$427)*(1+Benefits_Upper)))*'Discount Factors'!CP$11-CP$1248</f>
        <v>0</v>
      </c>
      <c r="CQ1276" s="161">
        <f>((SUMIF($E$224:$E$427,$O1276,CQ$224:CQ$427)*(1+Benefits_Upper)))*'Discount Factors'!CQ$11-CQ$1248</f>
        <v>0</v>
      </c>
    </row>
    <row r="1277" spans="15:95" x14ac:dyDescent="0.3">
      <c r="P1277" s="161"/>
      <c r="Q1277" s="161"/>
      <c r="R1277" s="161"/>
      <c r="S1277" s="161"/>
      <c r="T1277" s="161"/>
      <c r="U1277" s="161"/>
      <c r="V1277" s="161"/>
      <c r="W1277" s="161"/>
      <c r="X1277" s="161"/>
      <c r="Y1277" s="161"/>
      <c r="Z1277" s="161"/>
      <c r="AA1277" s="161"/>
      <c r="AB1277" s="161"/>
      <c r="AC1277" s="161"/>
      <c r="AD1277" s="161"/>
      <c r="AE1277" s="161"/>
      <c r="AF1277" s="161"/>
      <c r="AG1277" s="161"/>
      <c r="AH1277" s="161"/>
      <c r="AI1277" s="161"/>
      <c r="AJ1277" s="161"/>
      <c r="AK1277" s="161"/>
      <c r="AL1277" s="161"/>
      <c r="AM1277" s="161"/>
      <c r="AN1277" s="161"/>
      <c r="AO1277" s="161"/>
      <c r="AP1277" s="161"/>
      <c r="AQ1277" s="161"/>
      <c r="AR1277" s="161"/>
      <c r="AS1277" s="161"/>
      <c r="AT1277" s="161"/>
      <c r="AU1277" s="161"/>
      <c r="AV1277" s="161"/>
      <c r="AW1277" s="161"/>
      <c r="AX1277" s="161"/>
      <c r="AY1277" s="161"/>
      <c r="AZ1277" s="161"/>
      <c r="BA1277" s="161"/>
      <c r="BB1277" s="161"/>
      <c r="BC1277" s="161"/>
      <c r="BD1277" s="161"/>
      <c r="BE1277" s="161"/>
      <c r="BF1277" s="161"/>
      <c r="BG1277" s="161"/>
      <c r="BH1277" s="161"/>
      <c r="BI1277" s="161"/>
      <c r="BJ1277" s="161"/>
      <c r="BK1277" s="161"/>
      <c r="BL1277" s="161"/>
      <c r="BM1277" s="161"/>
      <c r="BN1277" s="161"/>
      <c r="BO1277" s="161"/>
      <c r="BP1277" s="161"/>
      <c r="BQ1277" s="161"/>
      <c r="BR1277" s="161"/>
      <c r="BS1277" s="161"/>
      <c r="BT1277" s="161"/>
      <c r="BU1277" s="161"/>
      <c r="BV1277" s="161"/>
      <c r="BW1277" s="161"/>
      <c r="BX1277" s="161"/>
      <c r="BY1277" s="161"/>
      <c r="BZ1277" s="161"/>
      <c r="CA1277" s="161"/>
      <c r="CB1277" s="161"/>
      <c r="CC1277" s="161"/>
      <c r="CD1277" s="161"/>
      <c r="CE1277" s="161"/>
      <c r="CF1277" s="161"/>
      <c r="CG1277" s="161"/>
      <c r="CH1277" s="161"/>
      <c r="CI1277" s="161"/>
      <c r="CJ1277" s="161"/>
      <c r="CK1277" s="161"/>
      <c r="CL1277" s="161"/>
      <c r="CM1277" s="161"/>
      <c r="CN1277" s="161"/>
      <c r="CO1277" s="161"/>
      <c r="CP1277" s="161"/>
      <c r="CQ1277" s="161"/>
    </row>
    <row r="1278" spans="15:95" x14ac:dyDescent="0.3">
      <c r="P1278" s="161"/>
      <c r="Q1278" s="161"/>
      <c r="R1278" s="161"/>
      <c r="S1278" s="161"/>
      <c r="T1278" s="161"/>
      <c r="U1278" s="161"/>
      <c r="V1278" s="161"/>
      <c r="W1278" s="161"/>
      <c r="X1278" s="161"/>
      <c r="Y1278" s="161"/>
      <c r="Z1278" s="161"/>
      <c r="AA1278" s="161"/>
      <c r="AB1278" s="161"/>
      <c r="AC1278" s="161"/>
      <c r="AD1278" s="161"/>
      <c r="AE1278" s="161"/>
      <c r="AF1278" s="161"/>
      <c r="AG1278" s="161"/>
      <c r="AH1278" s="161"/>
      <c r="AI1278" s="161"/>
      <c r="AJ1278" s="161"/>
      <c r="AK1278" s="161"/>
      <c r="AL1278" s="161"/>
      <c r="AM1278" s="161"/>
      <c r="AN1278" s="161"/>
      <c r="AO1278" s="161"/>
      <c r="AP1278" s="161"/>
      <c r="AQ1278" s="161"/>
      <c r="AR1278" s="161"/>
      <c r="AS1278" s="161"/>
      <c r="AT1278" s="161"/>
      <c r="AU1278" s="161"/>
      <c r="AV1278" s="161"/>
      <c r="AW1278" s="161"/>
      <c r="AX1278" s="161"/>
      <c r="AY1278" s="161"/>
      <c r="AZ1278" s="161"/>
      <c r="BA1278" s="161"/>
      <c r="BB1278" s="161"/>
      <c r="BC1278" s="161"/>
      <c r="BD1278" s="161"/>
      <c r="BE1278" s="161"/>
      <c r="BF1278" s="161"/>
      <c r="BG1278" s="161"/>
      <c r="BH1278" s="161"/>
      <c r="BI1278" s="161"/>
      <c r="BJ1278" s="161"/>
      <c r="BK1278" s="161"/>
      <c r="BL1278" s="161"/>
      <c r="BM1278" s="161"/>
      <c r="BN1278" s="161"/>
      <c r="BO1278" s="161"/>
      <c r="BP1278" s="161"/>
      <c r="BQ1278" s="161"/>
      <c r="BR1278" s="161"/>
      <c r="BS1278" s="161"/>
      <c r="BT1278" s="161"/>
      <c r="BU1278" s="161"/>
      <c r="BV1278" s="161"/>
      <c r="BW1278" s="161"/>
      <c r="BX1278" s="161"/>
      <c r="BY1278" s="161"/>
      <c r="BZ1278" s="161"/>
      <c r="CA1278" s="161"/>
      <c r="CB1278" s="161"/>
      <c r="CC1278" s="161"/>
      <c r="CD1278" s="161"/>
      <c r="CE1278" s="161"/>
      <c r="CF1278" s="161"/>
      <c r="CG1278" s="161"/>
      <c r="CH1278" s="161"/>
      <c r="CI1278" s="161"/>
      <c r="CJ1278" s="161"/>
      <c r="CK1278" s="161"/>
      <c r="CL1278" s="161"/>
      <c r="CM1278" s="161"/>
      <c r="CN1278" s="161"/>
      <c r="CO1278" s="161"/>
      <c r="CP1278" s="161"/>
      <c r="CQ1278" s="161"/>
    </row>
    <row r="1279" spans="15:95" x14ac:dyDescent="0.3">
      <c r="P1279" s="161"/>
      <c r="Q1279" s="161"/>
      <c r="R1279" s="161"/>
      <c r="S1279" s="161"/>
      <c r="T1279" s="161"/>
      <c r="U1279" s="161"/>
      <c r="V1279" s="161"/>
      <c r="W1279" s="161"/>
      <c r="X1279" s="161"/>
      <c r="Y1279" s="161"/>
      <c r="Z1279" s="161"/>
      <c r="AA1279" s="161"/>
      <c r="AB1279" s="161"/>
      <c r="AC1279" s="161"/>
      <c r="AD1279" s="161"/>
      <c r="AE1279" s="161"/>
      <c r="AF1279" s="161"/>
      <c r="AG1279" s="161"/>
      <c r="AH1279" s="161"/>
      <c r="AI1279" s="161"/>
      <c r="AJ1279" s="161"/>
      <c r="AK1279" s="161"/>
      <c r="AL1279" s="161"/>
      <c r="AM1279" s="161"/>
      <c r="AN1279" s="161"/>
      <c r="AO1279" s="161"/>
      <c r="AP1279" s="161"/>
      <c r="AQ1279" s="161"/>
      <c r="AR1279" s="161"/>
      <c r="AS1279" s="161"/>
      <c r="AT1279" s="161"/>
      <c r="AU1279" s="161"/>
      <c r="AV1279" s="161"/>
      <c r="AW1279" s="161"/>
      <c r="AX1279" s="161"/>
      <c r="AY1279" s="161"/>
      <c r="AZ1279" s="161"/>
      <c r="BA1279" s="161"/>
      <c r="BB1279" s="161"/>
      <c r="BC1279" s="161"/>
      <c r="BD1279" s="161"/>
      <c r="BE1279" s="161"/>
      <c r="BF1279" s="161"/>
      <c r="BG1279" s="161"/>
      <c r="BH1279" s="161"/>
      <c r="BI1279" s="161"/>
      <c r="BJ1279" s="161"/>
      <c r="BK1279" s="161"/>
      <c r="BL1279" s="161"/>
      <c r="BM1279" s="161"/>
      <c r="BN1279" s="161"/>
      <c r="BO1279" s="161"/>
      <c r="BP1279" s="161"/>
      <c r="BQ1279" s="161"/>
      <c r="BR1279" s="161"/>
      <c r="BS1279" s="161"/>
      <c r="BT1279" s="161"/>
      <c r="BU1279" s="161"/>
      <c r="BV1279" s="161"/>
      <c r="BW1279" s="161"/>
      <c r="BX1279" s="161"/>
      <c r="BY1279" s="161"/>
      <c r="BZ1279" s="161"/>
      <c r="CA1279" s="161"/>
      <c r="CB1279" s="161"/>
      <c r="CC1279" s="161"/>
      <c r="CD1279" s="161"/>
      <c r="CE1279" s="161"/>
      <c r="CF1279" s="161"/>
      <c r="CG1279" s="161"/>
      <c r="CH1279" s="161"/>
      <c r="CI1279" s="161"/>
      <c r="CJ1279" s="161"/>
      <c r="CK1279" s="161"/>
      <c r="CL1279" s="161"/>
      <c r="CM1279" s="161"/>
      <c r="CN1279" s="161"/>
      <c r="CO1279" s="161"/>
      <c r="CP1279" s="161"/>
      <c r="CQ1279" s="161"/>
    </row>
    <row r="1280" spans="15:95" x14ac:dyDescent="0.3">
      <c r="O1280" s="2" t="str">
        <f>Lists!$B$12</f>
        <v>Option 8</v>
      </c>
      <c r="P1280" s="161">
        <f>((SUMIF($E$224:$E$427,$O1280,P$224:P$427)*(1+Benefits_Upper)))*'Discount Factors'!P$11-P$1248</f>
        <v>0</v>
      </c>
      <c r="Q1280" s="161">
        <f>((SUMIF($E$224:$E$427,$O1280,Q$224:Q$427)*(1+Benefits_Upper)))*'Discount Factors'!Q$11-Q$1248</f>
        <v>0</v>
      </c>
      <c r="R1280" s="161">
        <f>((SUMIF($E$224:$E$427,$O1280,R$224:R$427)*(1+Benefits_Upper)))*'Discount Factors'!R$11-R$1248</f>
        <v>0</v>
      </c>
      <c r="S1280" s="161">
        <f>((SUMIF($E$224:$E$427,$O1280,S$224:S$427)*(1+Benefits_Upper)))*'Discount Factors'!S$11-S$1248</f>
        <v>0</v>
      </c>
      <c r="T1280" s="161">
        <f>((SUMIF($E$224:$E$427,$O1280,T$224:T$427)*(1+Benefits_Upper)))*'Discount Factors'!T$11-T$1248</f>
        <v>0</v>
      </c>
      <c r="U1280" s="161">
        <f>((SUMIF($E$224:$E$427,$O1280,U$224:U$427)*(1+Benefits_Upper)))*'Discount Factors'!U$11-U$1248</f>
        <v>0</v>
      </c>
      <c r="V1280" s="161">
        <f>((SUMIF($E$224:$E$427,$O1280,V$224:V$427)*(1+Benefits_Upper)))*'Discount Factors'!V$11-V$1248</f>
        <v>0</v>
      </c>
      <c r="W1280" s="161">
        <f>((SUMIF($E$224:$E$427,$O1280,W$224:W$427)*(1+Benefits_Upper)))*'Discount Factors'!W$11-W$1248</f>
        <v>0</v>
      </c>
      <c r="X1280" s="161">
        <f>((SUMIF($E$224:$E$427,$O1280,X$224:X$427)*(1+Benefits_Upper)))*'Discount Factors'!X$11-X$1248</f>
        <v>0</v>
      </c>
      <c r="Y1280" s="161">
        <f>((SUMIF($E$224:$E$427,$O1280,Y$224:Y$427)*(1+Benefits_Upper)))*'Discount Factors'!Y$11-Y$1248</f>
        <v>0</v>
      </c>
      <c r="Z1280" s="161">
        <f>((SUMIF($E$224:$E$427,$O1280,Z$224:Z$427)*(1+Benefits_Upper)))*'Discount Factors'!Z$11-Z$1248</f>
        <v>0</v>
      </c>
      <c r="AA1280" s="161">
        <f>((SUMIF($E$224:$E$427,$O1280,AA$224:AA$427)*(1+Benefits_Upper)))*'Discount Factors'!AA$11-AA$1248</f>
        <v>0</v>
      </c>
      <c r="AB1280" s="161">
        <f>((SUMIF($E$224:$E$427,$O1280,AB$224:AB$427)*(1+Benefits_Upper)))*'Discount Factors'!AB$11-AB$1248</f>
        <v>0</v>
      </c>
      <c r="AC1280" s="161">
        <f>((SUMIF($E$224:$E$427,$O1280,AC$224:AC$427)*(1+Benefits_Upper)))*'Discount Factors'!AC$11-AC$1248</f>
        <v>0</v>
      </c>
      <c r="AD1280" s="161">
        <f>((SUMIF($E$224:$E$427,$O1280,AD$224:AD$427)*(1+Benefits_Upper)))*'Discount Factors'!AD$11-AD$1248</f>
        <v>0</v>
      </c>
      <c r="AE1280" s="161">
        <f>((SUMIF($E$224:$E$427,$O1280,AE$224:AE$427)*(1+Benefits_Upper)))*'Discount Factors'!AE$11-AE$1248</f>
        <v>0</v>
      </c>
      <c r="AF1280" s="161">
        <f>((SUMIF($E$224:$E$427,$O1280,AF$224:AF$427)*(1+Benefits_Upper)))*'Discount Factors'!AF$11-AF$1248</f>
        <v>0</v>
      </c>
      <c r="AG1280" s="161">
        <f>((SUMIF($E$224:$E$427,$O1280,AG$224:AG$427)*(1+Benefits_Upper)))*'Discount Factors'!AG$11-AG$1248</f>
        <v>0</v>
      </c>
      <c r="AH1280" s="161">
        <f>((SUMIF($E$224:$E$427,$O1280,AH$224:AH$427)*(1+Benefits_Upper)))*'Discount Factors'!AH$11-AH$1248</f>
        <v>0</v>
      </c>
      <c r="AI1280" s="161">
        <f>((SUMIF($E$224:$E$427,$O1280,AI$224:AI$427)*(1+Benefits_Upper)))*'Discount Factors'!AI$11-AI$1248</f>
        <v>0</v>
      </c>
      <c r="AJ1280" s="161">
        <f>((SUMIF($E$224:$E$427,$O1280,AJ$224:AJ$427)*(1+Benefits_Upper)))*'Discount Factors'!AJ$11-AJ$1248</f>
        <v>0</v>
      </c>
      <c r="AK1280" s="161">
        <f>((SUMIF($E$224:$E$427,$O1280,AK$224:AK$427)*(1+Benefits_Upper)))*'Discount Factors'!AK$11-AK$1248</f>
        <v>0</v>
      </c>
      <c r="AL1280" s="161">
        <f>((SUMIF($E$224:$E$427,$O1280,AL$224:AL$427)*(1+Benefits_Upper)))*'Discount Factors'!AL$11-AL$1248</f>
        <v>0</v>
      </c>
      <c r="AM1280" s="161">
        <f>((SUMIF($E$224:$E$427,$O1280,AM$224:AM$427)*(1+Benefits_Upper)))*'Discount Factors'!AM$11-AM$1248</f>
        <v>0</v>
      </c>
      <c r="AN1280" s="161">
        <f>((SUMIF($E$224:$E$427,$O1280,AN$224:AN$427)*(1+Benefits_Upper)))*'Discount Factors'!AN$11-AN$1248</f>
        <v>0</v>
      </c>
      <c r="AO1280" s="161">
        <f>((SUMIF($E$224:$E$427,$O1280,AO$224:AO$427)*(1+Benefits_Upper)))*'Discount Factors'!AO$11-AO$1248</f>
        <v>0</v>
      </c>
      <c r="AP1280" s="161">
        <f>((SUMIF($E$224:$E$427,$O1280,AP$224:AP$427)*(1+Benefits_Upper)))*'Discount Factors'!AP$11-AP$1248</f>
        <v>0</v>
      </c>
      <c r="AQ1280" s="161">
        <f>((SUMIF($E$224:$E$427,$O1280,AQ$224:AQ$427)*(1+Benefits_Upper)))*'Discount Factors'!AQ$11-AQ$1248</f>
        <v>0</v>
      </c>
      <c r="AR1280" s="161">
        <f>((SUMIF($E$224:$E$427,$O1280,AR$224:AR$427)*(1+Benefits_Upper)))*'Discount Factors'!AR$11-AR$1248</f>
        <v>0</v>
      </c>
      <c r="AS1280" s="161">
        <f>((SUMIF($E$224:$E$427,$O1280,AS$224:AS$427)*(1+Benefits_Upper)))*'Discount Factors'!AS$11-AS$1248</f>
        <v>0</v>
      </c>
      <c r="AT1280" s="161">
        <f>((SUMIF($E$224:$E$427,$O1280,AT$224:AT$427)*(1+Benefits_Upper)))*'Discount Factors'!AT$11-AT$1248</f>
        <v>0</v>
      </c>
      <c r="AU1280" s="161">
        <f>((SUMIF($E$224:$E$427,$O1280,AU$224:AU$427)*(1+Benefits_Upper)))*'Discount Factors'!AU$11-AU$1248</f>
        <v>0</v>
      </c>
      <c r="AV1280" s="161">
        <f>((SUMIF($E$224:$E$427,$O1280,AV$224:AV$427)*(1+Benefits_Upper)))*'Discount Factors'!AV$11-AV$1248</f>
        <v>0</v>
      </c>
      <c r="AW1280" s="161">
        <f>((SUMIF($E$224:$E$427,$O1280,AW$224:AW$427)*(1+Benefits_Upper)))*'Discount Factors'!AW$11-AW$1248</f>
        <v>0</v>
      </c>
      <c r="AX1280" s="161">
        <f>((SUMIF($E$224:$E$427,$O1280,AX$224:AX$427)*(1+Benefits_Upper)))*'Discount Factors'!AX$11-AX$1248</f>
        <v>0</v>
      </c>
      <c r="AY1280" s="161">
        <f>((SUMIF($E$224:$E$427,$O1280,AY$224:AY$427)*(1+Benefits_Upper)))*'Discount Factors'!AY$11-AY$1248</f>
        <v>0</v>
      </c>
      <c r="AZ1280" s="161">
        <f>((SUMIF($E$224:$E$427,$O1280,AZ$224:AZ$427)*(1+Benefits_Upper)))*'Discount Factors'!AZ$11-AZ$1248</f>
        <v>0</v>
      </c>
      <c r="BA1280" s="161">
        <f>((SUMIF($E$224:$E$427,$O1280,BA$224:BA$427)*(1+Benefits_Upper)))*'Discount Factors'!BA$11-BA$1248</f>
        <v>0</v>
      </c>
      <c r="BB1280" s="161">
        <f>((SUMIF($E$224:$E$427,$O1280,BB$224:BB$427)*(1+Benefits_Upper)))*'Discount Factors'!BB$11-BB$1248</f>
        <v>0</v>
      </c>
      <c r="BC1280" s="161">
        <f>((SUMIF($E$224:$E$427,$O1280,BC$224:BC$427)*(1+Benefits_Upper)))*'Discount Factors'!BC$11-BC$1248</f>
        <v>0</v>
      </c>
      <c r="BD1280" s="161">
        <f>((SUMIF($E$224:$E$427,$O1280,BD$224:BD$427)*(1+Benefits_Upper)))*'Discount Factors'!BD$11-BD$1248</f>
        <v>0</v>
      </c>
      <c r="BE1280" s="161">
        <f>((SUMIF($E$224:$E$427,$O1280,BE$224:BE$427)*(1+Benefits_Upper)))*'Discount Factors'!BE$11-BE$1248</f>
        <v>0</v>
      </c>
      <c r="BF1280" s="161">
        <f>((SUMIF($E$224:$E$427,$O1280,BF$224:BF$427)*(1+Benefits_Upper)))*'Discount Factors'!BF$11-BF$1248</f>
        <v>0</v>
      </c>
      <c r="BG1280" s="161">
        <f>((SUMIF($E$224:$E$427,$O1280,BG$224:BG$427)*(1+Benefits_Upper)))*'Discount Factors'!BG$11-BG$1248</f>
        <v>0</v>
      </c>
      <c r="BH1280" s="161">
        <f>((SUMIF($E$224:$E$427,$O1280,BH$224:BH$427)*(1+Benefits_Upper)))*'Discount Factors'!BH$11-BH$1248</f>
        <v>0</v>
      </c>
      <c r="BI1280" s="161">
        <f>((SUMIF($E$224:$E$427,$O1280,BI$224:BI$427)*(1+Benefits_Upper)))*'Discount Factors'!BI$11-BI$1248</f>
        <v>0</v>
      </c>
      <c r="BJ1280" s="161">
        <f>((SUMIF($E$224:$E$427,$O1280,BJ$224:BJ$427)*(1+Benefits_Upper)))*'Discount Factors'!BJ$11-BJ$1248</f>
        <v>0</v>
      </c>
      <c r="BK1280" s="161">
        <f>((SUMIF($E$224:$E$427,$O1280,BK$224:BK$427)*(1+Benefits_Upper)))*'Discount Factors'!BK$11-BK$1248</f>
        <v>0</v>
      </c>
      <c r="BL1280" s="161">
        <f>((SUMIF($E$224:$E$427,$O1280,BL$224:BL$427)*(1+Benefits_Upper)))*'Discount Factors'!BL$11-BL$1248</f>
        <v>0</v>
      </c>
      <c r="BM1280" s="161">
        <f>((SUMIF($E$224:$E$427,$O1280,BM$224:BM$427)*(1+Benefits_Upper)))*'Discount Factors'!BM$11-BM$1248</f>
        <v>0</v>
      </c>
      <c r="BN1280" s="161">
        <f>((SUMIF($E$224:$E$427,$O1280,BN$224:BN$427)*(1+Benefits_Upper)))*'Discount Factors'!BN$11-BN$1248</f>
        <v>0</v>
      </c>
      <c r="BO1280" s="161">
        <f>((SUMIF($E$224:$E$427,$O1280,BO$224:BO$427)*(1+Benefits_Upper)))*'Discount Factors'!BO$11-BO$1248</f>
        <v>0</v>
      </c>
      <c r="BP1280" s="161">
        <f>((SUMIF($E$224:$E$427,$O1280,BP$224:BP$427)*(1+Benefits_Upper)))*'Discount Factors'!BP$11-BP$1248</f>
        <v>0</v>
      </c>
      <c r="BQ1280" s="161">
        <f>((SUMIF($E$224:$E$427,$O1280,BQ$224:BQ$427)*(1+Benefits_Upper)))*'Discount Factors'!BQ$11-BQ$1248</f>
        <v>0</v>
      </c>
      <c r="BR1280" s="161">
        <f>((SUMIF($E$224:$E$427,$O1280,BR$224:BR$427)*(1+Benefits_Upper)))*'Discount Factors'!BR$11-BR$1248</f>
        <v>0</v>
      </c>
      <c r="BS1280" s="161">
        <f>((SUMIF($E$224:$E$427,$O1280,BS$224:BS$427)*(1+Benefits_Upper)))*'Discount Factors'!BS$11-BS$1248</f>
        <v>0</v>
      </c>
      <c r="BT1280" s="161">
        <f>((SUMIF($E$224:$E$427,$O1280,BT$224:BT$427)*(1+Benefits_Upper)))*'Discount Factors'!BT$11-BT$1248</f>
        <v>0</v>
      </c>
      <c r="BU1280" s="161">
        <f>((SUMIF($E$224:$E$427,$O1280,BU$224:BU$427)*(1+Benefits_Upper)))*'Discount Factors'!BU$11-BU$1248</f>
        <v>0</v>
      </c>
      <c r="BV1280" s="161">
        <f>((SUMIF($E$224:$E$427,$O1280,BV$224:BV$427)*(1+Benefits_Upper)))*'Discount Factors'!BV$11-BV$1248</f>
        <v>0</v>
      </c>
      <c r="BW1280" s="161">
        <f>((SUMIF($E$224:$E$427,$O1280,BW$224:BW$427)*(1+Benefits_Upper)))*'Discount Factors'!BW$11-BW$1248</f>
        <v>0</v>
      </c>
      <c r="BX1280" s="161">
        <f>((SUMIF($E$224:$E$427,$O1280,BX$224:BX$427)*(1+Benefits_Upper)))*'Discount Factors'!BX$11-BX$1248</f>
        <v>0</v>
      </c>
      <c r="BY1280" s="161">
        <f>((SUMIF($E$224:$E$427,$O1280,BY$224:BY$427)*(1+Benefits_Upper)))*'Discount Factors'!BY$11-BY$1248</f>
        <v>0</v>
      </c>
      <c r="BZ1280" s="161">
        <f>((SUMIF($E$224:$E$427,$O1280,BZ$224:BZ$427)*(1+Benefits_Upper)))*'Discount Factors'!BZ$11-BZ$1248</f>
        <v>0</v>
      </c>
      <c r="CA1280" s="161">
        <f>((SUMIF($E$224:$E$427,$O1280,CA$224:CA$427)*(1+Benefits_Upper)))*'Discount Factors'!CA$11-CA$1248</f>
        <v>0</v>
      </c>
      <c r="CB1280" s="161">
        <f>((SUMIF($E$224:$E$427,$O1280,CB$224:CB$427)*(1+Benefits_Upper)))*'Discount Factors'!CB$11-CB$1248</f>
        <v>0</v>
      </c>
      <c r="CC1280" s="161">
        <f>((SUMIF($E$224:$E$427,$O1280,CC$224:CC$427)*(1+Benefits_Upper)))*'Discount Factors'!CC$11-CC$1248</f>
        <v>0</v>
      </c>
      <c r="CD1280" s="161">
        <f>((SUMIF($E$224:$E$427,$O1280,CD$224:CD$427)*(1+Benefits_Upper)))*'Discount Factors'!CD$11-CD$1248</f>
        <v>0</v>
      </c>
      <c r="CE1280" s="161">
        <f>((SUMIF($E$224:$E$427,$O1280,CE$224:CE$427)*(1+Benefits_Upper)))*'Discount Factors'!CE$11-CE$1248</f>
        <v>0</v>
      </c>
      <c r="CF1280" s="161">
        <f>((SUMIF($E$224:$E$427,$O1280,CF$224:CF$427)*(1+Benefits_Upper)))*'Discount Factors'!CF$11-CF$1248</f>
        <v>0</v>
      </c>
      <c r="CG1280" s="161">
        <f>((SUMIF($E$224:$E$427,$O1280,CG$224:CG$427)*(1+Benefits_Upper)))*'Discount Factors'!CG$11-CG$1248</f>
        <v>0</v>
      </c>
      <c r="CH1280" s="161">
        <f>((SUMIF($E$224:$E$427,$O1280,CH$224:CH$427)*(1+Benefits_Upper)))*'Discount Factors'!CH$11-CH$1248</f>
        <v>0</v>
      </c>
      <c r="CI1280" s="161">
        <f>((SUMIF($E$224:$E$427,$O1280,CI$224:CI$427)*(1+Benefits_Upper)))*'Discount Factors'!CI$11-CI$1248</f>
        <v>0</v>
      </c>
      <c r="CJ1280" s="161">
        <f>((SUMIF($E$224:$E$427,$O1280,CJ$224:CJ$427)*(1+Benefits_Upper)))*'Discount Factors'!CJ$11-CJ$1248</f>
        <v>0</v>
      </c>
      <c r="CK1280" s="161">
        <f>((SUMIF($E$224:$E$427,$O1280,CK$224:CK$427)*(1+Benefits_Upper)))*'Discount Factors'!CK$11-CK$1248</f>
        <v>0</v>
      </c>
      <c r="CL1280" s="161">
        <f>((SUMIF($E$224:$E$427,$O1280,CL$224:CL$427)*(1+Benefits_Upper)))*'Discount Factors'!CL$11-CL$1248</f>
        <v>0</v>
      </c>
      <c r="CM1280" s="161">
        <f>((SUMIF($E$224:$E$427,$O1280,CM$224:CM$427)*(1+Benefits_Upper)))*'Discount Factors'!CM$11-CM$1248</f>
        <v>0</v>
      </c>
      <c r="CN1280" s="161">
        <f>((SUMIF($E$224:$E$427,$O1280,CN$224:CN$427)*(1+Benefits_Upper)))*'Discount Factors'!CN$11-CN$1248</f>
        <v>0</v>
      </c>
      <c r="CO1280" s="161">
        <f>((SUMIF($E$224:$E$427,$O1280,CO$224:CO$427)*(1+Benefits_Upper)))*'Discount Factors'!CO$11-CO$1248</f>
        <v>0</v>
      </c>
      <c r="CP1280" s="161">
        <f>((SUMIF($E$224:$E$427,$O1280,CP$224:CP$427)*(1+Benefits_Upper)))*'Discount Factors'!CP$11-CP$1248</f>
        <v>0</v>
      </c>
      <c r="CQ1280" s="161">
        <f>((SUMIF($E$224:$E$427,$O1280,CQ$224:CQ$427)*(1+Benefits_Upper)))*'Discount Factors'!CQ$11-CQ$1248</f>
        <v>0</v>
      </c>
    </row>
    <row r="1281" spans="1:95" x14ac:dyDescent="0.3">
      <c r="P1281" s="161"/>
      <c r="Q1281" s="161"/>
      <c r="R1281" s="161"/>
      <c r="S1281" s="161"/>
      <c r="T1281" s="161"/>
      <c r="U1281" s="161"/>
      <c r="V1281" s="161"/>
      <c r="W1281" s="161"/>
      <c r="X1281" s="161"/>
      <c r="Y1281" s="161"/>
      <c r="Z1281" s="161"/>
      <c r="AA1281" s="161"/>
      <c r="AB1281" s="161"/>
      <c r="AC1281" s="161"/>
      <c r="AD1281" s="161"/>
      <c r="AE1281" s="161"/>
      <c r="AF1281" s="161"/>
      <c r="AG1281" s="161"/>
      <c r="AH1281" s="161"/>
      <c r="AI1281" s="161"/>
      <c r="AJ1281" s="161"/>
      <c r="AK1281" s="161"/>
      <c r="AL1281" s="161"/>
      <c r="AM1281" s="161"/>
      <c r="AN1281" s="161"/>
      <c r="AO1281" s="161"/>
      <c r="AP1281" s="161"/>
      <c r="AQ1281" s="161"/>
      <c r="AR1281" s="161"/>
      <c r="AS1281" s="161"/>
      <c r="AT1281" s="161"/>
      <c r="AU1281" s="161"/>
      <c r="AV1281" s="161"/>
      <c r="AW1281" s="161"/>
      <c r="AX1281" s="161"/>
      <c r="AY1281" s="161"/>
      <c r="AZ1281" s="161"/>
      <c r="BA1281" s="161"/>
      <c r="BB1281" s="161"/>
      <c r="BC1281" s="161"/>
      <c r="BD1281" s="161"/>
      <c r="BE1281" s="161"/>
      <c r="BF1281" s="161"/>
      <c r="BG1281" s="161"/>
      <c r="BH1281" s="161"/>
      <c r="BI1281" s="161"/>
      <c r="BJ1281" s="161"/>
      <c r="BK1281" s="161"/>
      <c r="BL1281" s="161"/>
      <c r="BM1281" s="161"/>
      <c r="BN1281" s="161"/>
      <c r="BO1281" s="161"/>
      <c r="BP1281" s="161"/>
      <c r="BQ1281" s="161"/>
      <c r="BR1281" s="161"/>
      <c r="BS1281" s="161"/>
      <c r="BT1281" s="161"/>
      <c r="BU1281" s="161"/>
      <c r="BV1281" s="161"/>
      <c r="BW1281" s="161"/>
      <c r="BX1281" s="161"/>
      <c r="BY1281" s="161"/>
      <c r="BZ1281" s="161"/>
      <c r="CA1281" s="161"/>
      <c r="CB1281" s="161"/>
      <c r="CC1281" s="161"/>
      <c r="CD1281" s="161"/>
      <c r="CE1281" s="161"/>
      <c r="CF1281" s="161"/>
      <c r="CG1281" s="161"/>
      <c r="CH1281" s="161"/>
      <c r="CI1281" s="161"/>
      <c r="CJ1281" s="161"/>
      <c r="CK1281" s="161"/>
      <c r="CL1281" s="161"/>
      <c r="CM1281" s="161"/>
      <c r="CN1281" s="161"/>
      <c r="CO1281" s="161"/>
      <c r="CP1281" s="161"/>
      <c r="CQ1281" s="161"/>
    </row>
    <row r="1282" spans="1:95" x14ac:dyDescent="0.3">
      <c r="P1282" s="161"/>
      <c r="Q1282" s="161"/>
      <c r="R1282" s="161"/>
      <c r="S1282" s="161"/>
      <c r="T1282" s="161"/>
      <c r="U1282" s="161"/>
      <c r="V1282" s="161"/>
      <c r="W1282" s="161"/>
      <c r="X1282" s="161"/>
      <c r="Y1282" s="161"/>
      <c r="Z1282" s="161"/>
      <c r="AA1282" s="161"/>
      <c r="AB1282" s="161"/>
      <c r="AC1282" s="161"/>
      <c r="AD1282" s="161"/>
      <c r="AE1282" s="161"/>
      <c r="AF1282" s="161"/>
      <c r="AG1282" s="161"/>
      <c r="AH1282" s="161"/>
      <c r="AI1282" s="161"/>
      <c r="AJ1282" s="161"/>
      <c r="AK1282" s="161"/>
      <c r="AL1282" s="161"/>
      <c r="AM1282" s="161"/>
      <c r="AN1282" s="161"/>
      <c r="AO1282" s="161"/>
      <c r="AP1282" s="161"/>
      <c r="AQ1282" s="161"/>
      <c r="AR1282" s="161"/>
      <c r="AS1282" s="161"/>
      <c r="AT1282" s="161"/>
      <c r="AU1282" s="161"/>
      <c r="AV1282" s="161"/>
      <c r="AW1282" s="161"/>
      <c r="AX1282" s="161"/>
      <c r="AY1282" s="161"/>
      <c r="AZ1282" s="161"/>
      <c r="BA1282" s="161"/>
      <c r="BB1282" s="161"/>
      <c r="BC1282" s="161"/>
      <c r="BD1282" s="161"/>
      <c r="BE1282" s="161"/>
      <c r="BF1282" s="161"/>
      <c r="BG1282" s="161"/>
      <c r="BH1282" s="161"/>
      <c r="BI1282" s="161"/>
      <c r="BJ1282" s="161"/>
      <c r="BK1282" s="161"/>
      <c r="BL1282" s="161"/>
      <c r="BM1282" s="161"/>
      <c r="BN1282" s="161"/>
      <c r="BO1282" s="161"/>
      <c r="BP1282" s="161"/>
      <c r="BQ1282" s="161"/>
      <c r="BR1282" s="161"/>
      <c r="BS1282" s="161"/>
      <c r="BT1282" s="161"/>
      <c r="BU1282" s="161"/>
      <c r="BV1282" s="161"/>
      <c r="BW1282" s="161"/>
      <c r="BX1282" s="161"/>
      <c r="BY1282" s="161"/>
      <c r="BZ1282" s="161"/>
      <c r="CA1282" s="161"/>
      <c r="CB1282" s="161"/>
      <c r="CC1282" s="161"/>
      <c r="CD1282" s="161"/>
      <c r="CE1282" s="161"/>
      <c r="CF1282" s="161"/>
      <c r="CG1282" s="161"/>
      <c r="CH1282" s="161"/>
      <c r="CI1282" s="161"/>
      <c r="CJ1282" s="161"/>
      <c r="CK1282" s="161"/>
      <c r="CL1282" s="161"/>
      <c r="CM1282" s="161"/>
      <c r="CN1282" s="161"/>
      <c r="CO1282" s="161"/>
      <c r="CP1282" s="161"/>
      <c r="CQ1282" s="161"/>
    </row>
    <row r="1283" spans="1:95" x14ac:dyDescent="0.3">
      <c r="P1283" s="161"/>
      <c r="Q1283" s="161"/>
      <c r="R1283" s="161"/>
      <c r="S1283" s="161"/>
      <c r="T1283" s="161"/>
      <c r="U1283" s="161"/>
      <c r="V1283" s="161"/>
      <c r="W1283" s="161"/>
      <c r="X1283" s="161"/>
      <c r="Y1283" s="161"/>
      <c r="Z1283" s="161"/>
      <c r="AA1283" s="161"/>
      <c r="AB1283" s="161"/>
      <c r="AC1283" s="161"/>
      <c r="AD1283" s="161"/>
      <c r="AE1283" s="161"/>
      <c r="AF1283" s="161"/>
      <c r="AG1283" s="161"/>
      <c r="AH1283" s="161"/>
      <c r="AI1283" s="161"/>
      <c r="AJ1283" s="161"/>
      <c r="AK1283" s="161"/>
      <c r="AL1283" s="161"/>
      <c r="AM1283" s="161"/>
      <c r="AN1283" s="161"/>
      <c r="AO1283" s="161"/>
      <c r="AP1283" s="161"/>
      <c r="AQ1283" s="161"/>
      <c r="AR1283" s="161"/>
      <c r="AS1283" s="161"/>
      <c r="AT1283" s="161"/>
      <c r="AU1283" s="161"/>
      <c r="AV1283" s="161"/>
      <c r="AW1283" s="161"/>
      <c r="AX1283" s="161"/>
      <c r="AY1283" s="161"/>
      <c r="AZ1283" s="161"/>
      <c r="BA1283" s="161"/>
      <c r="BB1283" s="161"/>
      <c r="BC1283" s="161"/>
      <c r="BD1283" s="161"/>
      <c r="BE1283" s="161"/>
      <c r="BF1283" s="161"/>
      <c r="BG1283" s="161"/>
      <c r="BH1283" s="161"/>
      <c r="BI1283" s="161"/>
      <c r="BJ1283" s="161"/>
      <c r="BK1283" s="161"/>
      <c r="BL1283" s="161"/>
      <c r="BM1283" s="161"/>
      <c r="BN1283" s="161"/>
      <c r="BO1283" s="161"/>
      <c r="BP1283" s="161"/>
      <c r="BQ1283" s="161"/>
      <c r="BR1283" s="161"/>
      <c r="BS1283" s="161"/>
      <c r="BT1283" s="161"/>
      <c r="BU1283" s="161"/>
      <c r="BV1283" s="161"/>
      <c r="BW1283" s="161"/>
      <c r="BX1283" s="161"/>
      <c r="BY1283" s="161"/>
      <c r="BZ1283" s="161"/>
      <c r="CA1283" s="161"/>
      <c r="CB1283" s="161"/>
      <c r="CC1283" s="161"/>
      <c r="CD1283" s="161"/>
      <c r="CE1283" s="161"/>
      <c r="CF1283" s="161"/>
      <c r="CG1283" s="161"/>
      <c r="CH1283" s="161"/>
      <c r="CI1283" s="161"/>
      <c r="CJ1283" s="161"/>
      <c r="CK1283" s="161"/>
      <c r="CL1283" s="161"/>
      <c r="CM1283" s="161"/>
      <c r="CN1283" s="161"/>
      <c r="CO1283" s="161"/>
      <c r="CP1283" s="161"/>
      <c r="CQ1283" s="161"/>
    </row>
    <row r="1284" spans="1:95" x14ac:dyDescent="0.3">
      <c r="O1284" s="2" t="str">
        <f>Lists!$B$13</f>
        <v>Option 9</v>
      </c>
      <c r="P1284" s="161">
        <f>((SUMIF($E$224:$E$427,$O1284,P$224:P$427)*(1+Benefits_Upper)))*'Discount Factors'!P$11-P$1248</f>
        <v>0</v>
      </c>
      <c r="Q1284" s="161">
        <f>((SUMIF($E$224:$E$427,$O1284,Q$224:Q$427)*(1+Benefits_Upper)))*'Discount Factors'!Q$11-Q$1248</f>
        <v>0</v>
      </c>
      <c r="R1284" s="161">
        <f>((SUMIF($E$224:$E$427,$O1284,R$224:R$427)*(1+Benefits_Upper)))*'Discount Factors'!R$11-R$1248</f>
        <v>0</v>
      </c>
      <c r="S1284" s="161">
        <f>((SUMIF($E$224:$E$427,$O1284,S$224:S$427)*(1+Benefits_Upper)))*'Discount Factors'!S$11-S$1248</f>
        <v>0</v>
      </c>
      <c r="T1284" s="161">
        <f>((SUMIF($E$224:$E$427,$O1284,T$224:T$427)*(1+Benefits_Upper)))*'Discount Factors'!T$11-T$1248</f>
        <v>0</v>
      </c>
      <c r="U1284" s="161">
        <f>((SUMIF($E$224:$E$427,$O1284,U$224:U$427)*(1+Benefits_Upper)))*'Discount Factors'!U$11-U$1248</f>
        <v>0</v>
      </c>
      <c r="V1284" s="161">
        <f>((SUMIF($E$224:$E$427,$O1284,V$224:V$427)*(1+Benefits_Upper)))*'Discount Factors'!V$11-V$1248</f>
        <v>0</v>
      </c>
      <c r="W1284" s="161">
        <f>((SUMIF($E$224:$E$427,$O1284,W$224:W$427)*(1+Benefits_Upper)))*'Discount Factors'!W$11-W$1248</f>
        <v>0</v>
      </c>
      <c r="X1284" s="161">
        <f>((SUMIF($E$224:$E$427,$O1284,X$224:X$427)*(1+Benefits_Upper)))*'Discount Factors'!X$11-X$1248</f>
        <v>0</v>
      </c>
      <c r="Y1284" s="161">
        <f>((SUMIF($E$224:$E$427,$O1284,Y$224:Y$427)*(1+Benefits_Upper)))*'Discount Factors'!Y$11-Y$1248</f>
        <v>0</v>
      </c>
      <c r="Z1284" s="161">
        <f>((SUMIF($E$224:$E$427,$O1284,Z$224:Z$427)*(1+Benefits_Upper)))*'Discount Factors'!Z$11-Z$1248</f>
        <v>0</v>
      </c>
      <c r="AA1284" s="161">
        <f>((SUMIF($E$224:$E$427,$O1284,AA$224:AA$427)*(1+Benefits_Upper)))*'Discount Factors'!AA$11-AA$1248</f>
        <v>0</v>
      </c>
      <c r="AB1284" s="161">
        <f>((SUMIF($E$224:$E$427,$O1284,AB$224:AB$427)*(1+Benefits_Upper)))*'Discount Factors'!AB$11-AB$1248</f>
        <v>0</v>
      </c>
      <c r="AC1284" s="161">
        <f>((SUMIF($E$224:$E$427,$O1284,AC$224:AC$427)*(1+Benefits_Upper)))*'Discount Factors'!AC$11-AC$1248</f>
        <v>0</v>
      </c>
      <c r="AD1284" s="161">
        <f>((SUMIF($E$224:$E$427,$O1284,AD$224:AD$427)*(1+Benefits_Upper)))*'Discount Factors'!AD$11-AD$1248</f>
        <v>0</v>
      </c>
      <c r="AE1284" s="161">
        <f>((SUMIF($E$224:$E$427,$O1284,AE$224:AE$427)*(1+Benefits_Upper)))*'Discount Factors'!AE$11-AE$1248</f>
        <v>0</v>
      </c>
      <c r="AF1284" s="161">
        <f>((SUMIF($E$224:$E$427,$O1284,AF$224:AF$427)*(1+Benefits_Upper)))*'Discount Factors'!AF$11-AF$1248</f>
        <v>0</v>
      </c>
      <c r="AG1284" s="161">
        <f>((SUMIF($E$224:$E$427,$O1284,AG$224:AG$427)*(1+Benefits_Upper)))*'Discount Factors'!AG$11-AG$1248</f>
        <v>0</v>
      </c>
      <c r="AH1284" s="161">
        <f>((SUMIF($E$224:$E$427,$O1284,AH$224:AH$427)*(1+Benefits_Upper)))*'Discount Factors'!AH$11-AH$1248</f>
        <v>0</v>
      </c>
      <c r="AI1284" s="161">
        <f>((SUMIF($E$224:$E$427,$O1284,AI$224:AI$427)*(1+Benefits_Upper)))*'Discount Factors'!AI$11-AI$1248</f>
        <v>0</v>
      </c>
      <c r="AJ1284" s="161">
        <f>((SUMIF($E$224:$E$427,$O1284,AJ$224:AJ$427)*(1+Benefits_Upper)))*'Discount Factors'!AJ$11-AJ$1248</f>
        <v>0</v>
      </c>
      <c r="AK1284" s="161">
        <f>((SUMIF($E$224:$E$427,$O1284,AK$224:AK$427)*(1+Benefits_Upper)))*'Discount Factors'!AK$11-AK$1248</f>
        <v>0</v>
      </c>
      <c r="AL1284" s="161">
        <f>((SUMIF($E$224:$E$427,$O1284,AL$224:AL$427)*(1+Benefits_Upper)))*'Discount Factors'!AL$11-AL$1248</f>
        <v>0</v>
      </c>
      <c r="AM1284" s="161">
        <f>((SUMIF($E$224:$E$427,$O1284,AM$224:AM$427)*(1+Benefits_Upper)))*'Discount Factors'!AM$11-AM$1248</f>
        <v>0</v>
      </c>
      <c r="AN1284" s="161">
        <f>((SUMIF($E$224:$E$427,$O1284,AN$224:AN$427)*(1+Benefits_Upper)))*'Discount Factors'!AN$11-AN$1248</f>
        <v>0</v>
      </c>
      <c r="AO1284" s="161">
        <f>((SUMIF($E$224:$E$427,$O1284,AO$224:AO$427)*(1+Benefits_Upper)))*'Discount Factors'!AO$11-AO$1248</f>
        <v>0</v>
      </c>
      <c r="AP1284" s="161">
        <f>((SUMIF($E$224:$E$427,$O1284,AP$224:AP$427)*(1+Benefits_Upper)))*'Discount Factors'!AP$11-AP$1248</f>
        <v>0</v>
      </c>
      <c r="AQ1284" s="161">
        <f>((SUMIF($E$224:$E$427,$O1284,AQ$224:AQ$427)*(1+Benefits_Upper)))*'Discount Factors'!AQ$11-AQ$1248</f>
        <v>0</v>
      </c>
      <c r="AR1284" s="161">
        <f>((SUMIF($E$224:$E$427,$O1284,AR$224:AR$427)*(1+Benefits_Upper)))*'Discount Factors'!AR$11-AR$1248</f>
        <v>0</v>
      </c>
      <c r="AS1284" s="161">
        <f>((SUMIF($E$224:$E$427,$O1284,AS$224:AS$427)*(1+Benefits_Upper)))*'Discount Factors'!AS$11-AS$1248</f>
        <v>0</v>
      </c>
      <c r="AT1284" s="161">
        <f>((SUMIF($E$224:$E$427,$O1284,AT$224:AT$427)*(1+Benefits_Upper)))*'Discount Factors'!AT$11-AT$1248</f>
        <v>0</v>
      </c>
      <c r="AU1284" s="161">
        <f>((SUMIF($E$224:$E$427,$O1284,AU$224:AU$427)*(1+Benefits_Upper)))*'Discount Factors'!AU$11-AU$1248</f>
        <v>0</v>
      </c>
      <c r="AV1284" s="161">
        <f>((SUMIF($E$224:$E$427,$O1284,AV$224:AV$427)*(1+Benefits_Upper)))*'Discount Factors'!AV$11-AV$1248</f>
        <v>0</v>
      </c>
      <c r="AW1284" s="161">
        <f>((SUMIF($E$224:$E$427,$O1284,AW$224:AW$427)*(1+Benefits_Upper)))*'Discount Factors'!AW$11-AW$1248</f>
        <v>0</v>
      </c>
      <c r="AX1284" s="161">
        <f>((SUMIF($E$224:$E$427,$O1284,AX$224:AX$427)*(1+Benefits_Upper)))*'Discount Factors'!AX$11-AX$1248</f>
        <v>0</v>
      </c>
      <c r="AY1284" s="161">
        <f>((SUMIF($E$224:$E$427,$O1284,AY$224:AY$427)*(1+Benefits_Upper)))*'Discount Factors'!AY$11-AY$1248</f>
        <v>0</v>
      </c>
      <c r="AZ1284" s="161">
        <f>((SUMIF($E$224:$E$427,$O1284,AZ$224:AZ$427)*(1+Benefits_Upper)))*'Discount Factors'!AZ$11-AZ$1248</f>
        <v>0</v>
      </c>
      <c r="BA1284" s="161">
        <f>((SUMIF($E$224:$E$427,$O1284,BA$224:BA$427)*(1+Benefits_Upper)))*'Discount Factors'!BA$11-BA$1248</f>
        <v>0</v>
      </c>
      <c r="BB1284" s="161">
        <f>((SUMIF($E$224:$E$427,$O1284,BB$224:BB$427)*(1+Benefits_Upper)))*'Discount Factors'!BB$11-BB$1248</f>
        <v>0</v>
      </c>
      <c r="BC1284" s="161">
        <f>((SUMIF($E$224:$E$427,$O1284,BC$224:BC$427)*(1+Benefits_Upper)))*'Discount Factors'!BC$11-BC$1248</f>
        <v>0</v>
      </c>
      <c r="BD1284" s="161">
        <f>((SUMIF($E$224:$E$427,$O1284,BD$224:BD$427)*(1+Benefits_Upper)))*'Discount Factors'!BD$11-BD$1248</f>
        <v>0</v>
      </c>
      <c r="BE1284" s="161">
        <f>((SUMIF($E$224:$E$427,$O1284,BE$224:BE$427)*(1+Benefits_Upper)))*'Discount Factors'!BE$11-BE$1248</f>
        <v>0</v>
      </c>
      <c r="BF1284" s="161">
        <f>((SUMIF($E$224:$E$427,$O1284,BF$224:BF$427)*(1+Benefits_Upper)))*'Discount Factors'!BF$11-BF$1248</f>
        <v>0</v>
      </c>
      <c r="BG1284" s="161">
        <f>((SUMIF($E$224:$E$427,$O1284,BG$224:BG$427)*(1+Benefits_Upper)))*'Discount Factors'!BG$11-BG$1248</f>
        <v>0</v>
      </c>
      <c r="BH1284" s="161">
        <f>((SUMIF($E$224:$E$427,$O1284,BH$224:BH$427)*(1+Benefits_Upper)))*'Discount Factors'!BH$11-BH$1248</f>
        <v>0</v>
      </c>
      <c r="BI1284" s="161">
        <f>((SUMIF($E$224:$E$427,$O1284,BI$224:BI$427)*(1+Benefits_Upper)))*'Discount Factors'!BI$11-BI$1248</f>
        <v>0</v>
      </c>
      <c r="BJ1284" s="161">
        <f>((SUMIF($E$224:$E$427,$O1284,BJ$224:BJ$427)*(1+Benefits_Upper)))*'Discount Factors'!BJ$11-BJ$1248</f>
        <v>0</v>
      </c>
      <c r="BK1284" s="161">
        <f>((SUMIF($E$224:$E$427,$O1284,BK$224:BK$427)*(1+Benefits_Upper)))*'Discount Factors'!BK$11-BK$1248</f>
        <v>0</v>
      </c>
      <c r="BL1284" s="161">
        <f>((SUMIF($E$224:$E$427,$O1284,BL$224:BL$427)*(1+Benefits_Upper)))*'Discount Factors'!BL$11-BL$1248</f>
        <v>0</v>
      </c>
      <c r="BM1284" s="161">
        <f>((SUMIF($E$224:$E$427,$O1284,BM$224:BM$427)*(1+Benefits_Upper)))*'Discount Factors'!BM$11-BM$1248</f>
        <v>0</v>
      </c>
      <c r="BN1284" s="161">
        <f>((SUMIF($E$224:$E$427,$O1284,BN$224:BN$427)*(1+Benefits_Upper)))*'Discount Factors'!BN$11-BN$1248</f>
        <v>0</v>
      </c>
      <c r="BO1284" s="161">
        <f>((SUMIF($E$224:$E$427,$O1284,BO$224:BO$427)*(1+Benefits_Upper)))*'Discount Factors'!BO$11-BO$1248</f>
        <v>0</v>
      </c>
      <c r="BP1284" s="161">
        <f>((SUMIF($E$224:$E$427,$O1284,BP$224:BP$427)*(1+Benefits_Upper)))*'Discount Factors'!BP$11-BP$1248</f>
        <v>0</v>
      </c>
      <c r="BQ1284" s="161">
        <f>((SUMIF($E$224:$E$427,$O1284,BQ$224:BQ$427)*(1+Benefits_Upper)))*'Discount Factors'!BQ$11-BQ$1248</f>
        <v>0</v>
      </c>
      <c r="BR1284" s="161">
        <f>((SUMIF($E$224:$E$427,$O1284,BR$224:BR$427)*(1+Benefits_Upper)))*'Discount Factors'!BR$11-BR$1248</f>
        <v>0</v>
      </c>
      <c r="BS1284" s="161">
        <f>((SUMIF($E$224:$E$427,$O1284,BS$224:BS$427)*(1+Benefits_Upper)))*'Discount Factors'!BS$11-BS$1248</f>
        <v>0</v>
      </c>
      <c r="BT1284" s="161">
        <f>((SUMIF($E$224:$E$427,$O1284,BT$224:BT$427)*(1+Benefits_Upper)))*'Discount Factors'!BT$11-BT$1248</f>
        <v>0</v>
      </c>
      <c r="BU1284" s="161">
        <f>((SUMIF($E$224:$E$427,$O1284,BU$224:BU$427)*(1+Benefits_Upper)))*'Discount Factors'!BU$11-BU$1248</f>
        <v>0</v>
      </c>
      <c r="BV1284" s="161">
        <f>((SUMIF($E$224:$E$427,$O1284,BV$224:BV$427)*(1+Benefits_Upper)))*'Discount Factors'!BV$11-BV$1248</f>
        <v>0</v>
      </c>
      <c r="BW1284" s="161">
        <f>((SUMIF($E$224:$E$427,$O1284,BW$224:BW$427)*(1+Benefits_Upper)))*'Discount Factors'!BW$11-BW$1248</f>
        <v>0</v>
      </c>
      <c r="BX1284" s="161">
        <f>((SUMIF($E$224:$E$427,$O1284,BX$224:BX$427)*(1+Benefits_Upper)))*'Discount Factors'!BX$11-BX$1248</f>
        <v>0</v>
      </c>
      <c r="BY1284" s="161">
        <f>((SUMIF($E$224:$E$427,$O1284,BY$224:BY$427)*(1+Benefits_Upper)))*'Discount Factors'!BY$11-BY$1248</f>
        <v>0</v>
      </c>
      <c r="BZ1284" s="161">
        <f>((SUMIF($E$224:$E$427,$O1284,BZ$224:BZ$427)*(1+Benefits_Upper)))*'Discount Factors'!BZ$11-BZ$1248</f>
        <v>0</v>
      </c>
      <c r="CA1284" s="161">
        <f>((SUMIF($E$224:$E$427,$O1284,CA$224:CA$427)*(1+Benefits_Upper)))*'Discount Factors'!CA$11-CA$1248</f>
        <v>0</v>
      </c>
      <c r="CB1284" s="161">
        <f>((SUMIF($E$224:$E$427,$O1284,CB$224:CB$427)*(1+Benefits_Upper)))*'Discount Factors'!CB$11-CB$1248</f>
        <v>0</v>
      </c>
      <c r="CC1284" s="161">
        <f>((SUMIF($E$224:$E$427,$O1284,CC$224:CC$427)*(1+Benefits_Upper)))*'Discount Factors'!CC$11-CC$1248</f>
        <v>0</v>
      </c>
      <c r="CD1284" s="161">
        <f>((SUMIF($E$224:$E$427,$O1284,CD$224:CD$427)*(1+Benefits_Upper)))*'Discount Factors'!CD$11-CD$1248</f>
        <v>0</v>
      </c>
      <c r="CE1284" s="161">
        <f>((SUMIF($E$224:$E$427,$O1284,CE$224:CE$427)*(1+Benefits_Upper)))*'Discount Factors'!CE$11-CE$1248</f>
        <v>0</v>
      </c>
      <c r="CF1284" s="161">
        <f>((SUMIF($E$224:$E$427,$O1284,CF$224:CF$427)*(1+Benefits_Upper)))*'Discount Factors'!CF$11-CF$1248</f>
        <v>0</v>
      </c>
      <c r="CG1284" s="161">
        <f>((SUMIF($E$224:$E$427,$O1284,CG$224:CG$427)*(1+Benefits_Upper)))*'Discount Factors'!CG$11-CG$1248</f>
        <v>0</v>
      </c>
      <c r="CH1284" s="161">
        <f>((SUMIF($E$224:$E$427,$O1284,CH$224:CH$427)*(1+Benefits_Upper)))*'Discount Factors'!CH$11-CH$1248</f>
        <v>0</v>
      </c>
      <c r="CI1284" s="161">
        <f>((SUMIF($E$224:$E$427,$O1284,CI$224:CI$427)*(1+Benefits_Upper)))*'Discount Factors'!CI$11-CI$1248</f>
        <v>0</v>
      </c>
      <c r="CJ1284" s="161">
        <f>((SUMIF($E$224:$E$427,$O1284,CJ$224:CJ$427)*(1+Benefits_Upper)))*'Discount Factors'!CJ$11-CJ$1248</f>
        <v>0</v>
      </c>
      <c r="CK1284" s="161">
        <f>((SUMIF($E$224:$E$427,$O1284,CK$224:CK$427)*(1+Benefits_Upper)))*'Discount Factors'!CK$11-CK$1248</f>
        <v>0</v>
      </c>
      <c r="CL1284" s="161">
        <f>((SUMIF($E$224:$E$427,$O1284,CL$224:CL$427)*(1+Benefits_Upper)))*'Discount Factors'!CL$11-CL$1248</f>
        <v>0</v>
      </c>
      <c r="CM1284" s="161">
        <f>((SUMIF($E$224:$E$427,$O1284,CM$224:CM$427)*(1+Benefits_Upper)))*'Discount Factors'!CM$11-CM$1248</f>
        <v>0</v>
      </c>
      <c r="CN1284" s="161">
        <f>((SUMIF($E$224:$E$427,$O1284,CN$224:CN$427)*(1+Benefits_Upper)))*'Discount Factors'!CN$11-CN$1248</f>
        <v>0</v>
      </c>
      <c r="CO1284" s="161">
        <f>((SUMIF($E$224:$E$427,$O1284,CO$224:CO$427)*(1+Benefits_Upper)))*'Discount Factors'!CO$11-CO$1248</f>
        <v>0</v>
      </c>
      <c r="CP1284" s="161">
        <f>((SUMIF($E$224:$E$427,$O1284,CP$224:CP$427)*(1+Benefits_Upper)))*'Discount Factors'!CP$11-CP$1248</f>
        <v>0</v>
      </c>
      <c r="CQ1284" s="161">
        <f>((SUMIF($E$224:$E$427,$O1284,CQ$224:CQ$427)*(1+Benefits_Upper)))*'Discount Factors'!CQ$11-CQ$1248</f>
        <v>0</v>
      </c>
    </row>
    <row r="1285" spans="1:95" x14ac:dyDescent="0.3">
      <c r="P1285" s="161"/>
      <c r="Q1285" s="161"/>
      <c r="R1285" s="161"/>
      <c r="S1285" s="161"/>
      <c r="T1285" s="161"/>
      <c r="U1285" s="161"/>
      <c r="V1285" s="161"/>
      <c r="W1285" s="161"/>
      <c r="X1285" s="161"/>
      <c r="Y1285" s="161"/>
      <c r="Z1285" s="161"/>
      <c r="AA1285" s="161"/>
      <c r="AB1285" s="161"/>
      <c r="AC1285" s="161"/>
      <c r="AD1285" s="161"/>
      <c r="AE1285" s="161"/>
      <c r="AF1285" s="161"/>
      <c r="AG1285" s="161"/>
      <c r="AH1285" s="161"/>
      <c r="AI1285" s="161"/>
      <c r="AJ1285" s="161"/>
      <c r="AK1285" s="161"/>
      <c r="AL1285" s="161"/>
      <c r="AM1285" s="161"/>
      <c r="AN1285" s="161"/>
      <c r="AO1285" s="161"/>
      <c r="AP1285" s="161"/>
      <c r="AQ1285" s="161"/>
      <c r="AR1285" s="161"/>
      <c r="AS1285" s="161"/>
      <c r="AT1285" s="161"/>
      <c r="AU1285" s="161"/>
      <c r="AV1285" s="161"/>
      <c r="AW1285" s="161"/>
      <c r="AX1285" s="161"/>
      <c r="AY1285" s="161"/>
      <c r="AZ1285" s="161"/>
      <c r="BA1285" s="161"/>
      <c r="BB1285" s="161"/>
      <c r="BC1285" s="161"/>
      <c r="BD1285" s="161"/>
      <c r="BE1285" s="161"/>
      <c r="BF1285" s="161"/>
      <c r="BG1285" s="161"/>
      <c r="BH1285" s="161"/>
      <c r="BI1285" s="161"/>
      <c r="BJ1285" s="161"/>
      <c r="BK1285" s="161"/>
      <c r="BL1285" s="161"/>
      <c r="BM1285" s="161"/>
      <c r="BN1285" s="161"/>
      <c r="BO1285" s="161"/>
      <c r="BP1285" s="161"/>
      <c r="BQ1285" s="161"/>
      <c r="BR1285" s="161"/>
      <c r="BS1285" s="161"/>
      <c r="BT1285" s="161"/>
      <c r="BU1285" s="161"/>
      <c r="BV1285" s="161"/>
      <c r="BW1285" s="161"/>
      <c r="BX1285" s="161"/>
      <c r="BY1285" s="161"/>
      <c r="BZ1285" s="161"/>
      <c r="CA1285" s="161"/>
      <c r="CB1285" s="161"/>
      <c r="CC1285" s="161"/>
      <c r="CD1285" s="161"/>
      <c r="CE1285" s="161"/>
      <c r="CF1285" s="161"/>
      <c r="CG1285" s="161"/>
      <c r="CH1285" s="161"/>
      <c r="CI1285" s="161"/>
      <c r="CJ1285" s="161"/>
      <c r="CK1285" s="161"/>
      <c r="CL1285" s="161"/>
      <c r="CM1285" s="161"/>
      <c r="CN1285" s="161"/>
      <c r="CO1285" s="161"/>
      <c r="CP1285" s="161"/>
      <c r="CQ1285" s="161"/>
    </row>
    <row r="1286" spans="1:95" x14ac:dyDescent="0.3">
      <c r="P1286" s="161"/>
      <c r="Q1286" s="161"/>
      <c r="R1286" s="161"/>
      <c r="S1286" s="161"/>
      <c r="T1286" s="161"/>
      <c r="U1286" s="161"/>
      <c r="V1286" s="161"/>
      <c r="W1286" s="161"/>
      <c r="X1286" s="161"/>
      <c r="Y1286" s="161"/>
      <c r="Z1286" s="161"/>
      <c r="AA1286" s="161"/>
      <c r="AB1286" s="161"/>
      <c r="AC1286" s="161"/>
      <c r="AD1286" s="161"/>
      <c r="AE1286" s="161"/>
      <c r="AF1286" s="161"/>
      <c r="AG1286" s="161"/>
      <c r="AH1286" s="161"/>
      <c r="AI1286" s="161"/>
      <c r="AJ1286" s="161"/>
      <c r="AK1286" s="161"/>
      <c r="AL1286" s="161"/>
      <c r="AM1286" s="161"/>
      <c r="AN1286" s="161"/>
      <c r="AO1286" s="161"/>
      <c r="AP1286" s="161"/>
      <c r="AQ1286" s="161"/>
      <c r="AR1286" s="161"/>
      <c r="AS1286" s="161"/>
      <c r="AT1286" s="161"/>
      <c r="AU1286" s="161"/>
      <c r="AV1286" s="161"/>
      <c r="AW1286" s="161"/>
      <c r="AX1286" s="161"/>
      <c r="AY1286" s="161"/>
      <c r="AZ1286" s="161"/>
      <c r="BA1286" s="161"/>
      <c r="BB1286" s="161"/>
      <c r="BC1286" s="161"/>
      <c r="BD1286" s="161"/>
      <c r="BE1286" s="161"/>
      <c r="BF1286" s="161"/>
      <c r="BG1286" s="161"/>
      <c r="BH1286" s="161"/>
      <c r="BI1286" s="161"/>
      <c r="BJ1286" s="161"/>
      <c r="BK1286" s="161"/>
      <c r="BL1286" s="161"/>
      <c r="BM1286" s="161"/>
      <c r="BN1286" s="161"/>
      <c r="BO1286" s="161"/>
      <c r="BP1286" s="161"/>
      <c r="BQ1286" s="161"/>
      <c r="BR1286" s="161"/>
      <c r="BS1286" s="161"/>
      <c r="BT1286" s="161"/>
      <c r="BU1286" s="161"/>
      <c r="BV1286" s="161"/>
      <c r="BW1286" s="161"/>
      <c r="BX1286" s="161"/>
      <c r="BY1286" s="161"/>
      <c r="BZ1286" s="161"/>
      <c r="CA1286" s="161"/>
      <c r="CB1286" s="161"/>
      <c r="CC1286" s="161"/>
      <c r="CD1286" s="161"/>
      <c r="CE1286" s="161"/>
      <c r="CF1286" s="161"/>
      <c r="CG1286" s="161"/>
      <c r="CH1286" s="161"/>
      <c r="CI1286" s="161"/>
      <c r="CJ1286" s="161"/>
      <c r="CK1286" s="161"/>
      <c r="CL1286" s="161"/>
      <c r="CM1286" s="161"/>
      <c r="CN1286" s="161"/>
      <c r="CO1286" s="161"/>
      <c r="CP1286" s="161"/>
      <c r="CQ1286" s="161"/>
    </row>
    <row r="1287" spans="1:95" x14ac:dyDescent="0.3">
      <c r="P1287" s="161"/>
      <c r="Q1287" s="161"/>
      <c r="R1287" s="161"/>
      <c r="S1287" s="161"/>
      <c r="T1287" s="161"/>
      <c r="U1287" s="161"/>
      <c r="V1287" s="161"/>
      <c r="W1287" s="161"/>
      <c r="X1287" s="161"/>
      <c r="Y1287" s="161"/>
      <c r="Z1287" s="161"/>
      <c r="AA1287" s="161"/>
      <c r="AB1287" s="161"/>
      <c r="AC1287" s="161"/>
      <c r="AD1287" s="161"/>
      <c r="AE1287" s="161"/>
      <c r="AF1287" s="161"/>
      <c r="AG1287" s="161"/>
      <c r="AH1287" s="161"/>
      <c r="AI1287" s="161"/>
      <c r="AJ1287" s="161"/>
      <c r="AK1287" s="161"/>
      <c r="AL1287" s="161"/>
      <c r="AM1287" s="161"/>
      <c r="AN1287" s="161"/>
      <c r="AO1287" s="161"/>
      <c r="AP1287" s="161"/>
      <c r="AQ1287" s="161"/>
      <c r="AR1287" s="161"/>
      <c r="AS1287" s="161"/>
      <c r="AT1287" s="161"/>
      <c r="AU1287" s="161"/>
      <c r="AV1287" s="161"/>
      <c r="AW1287" s="161"/>
      <c r="AX1287" s="161"/>
      <c r="AY1287" s="161"/>
      <c r="AZ1287" s="161"/>
      <c r="BA1287" s="161"/>
      <c r="BB1287" s="161"/>
      <c r="BC1287" s="161"/>
      <c r="BD1287" s="161"/>
      <c r="BE1287" s="161"/>
      <c r="BF1287" s="161"/>
      <c r="BG1287" s="161"/>
      <c r="BH1287" s="161"/>
      <c r="BI1287" s="161"/>
      <c r="BJ1287" s="161"/>
      <c r="BK1287" s="161"/>
      <c r="BL1287" s="161"/>
      <c r="BM1287" s="161"/>
      <c r="BN1287" s="161"/>
      <c r="BO1287" s="161"/>
      <c r="BP1287" s="161"/>
      <c r="BQ1287" s="161"/>
      <c r="BR1287" s="161"/>
      <c r="BS1287" s="161"/>
      <c r="BT1287" s="161"/>
      <c r="BU1287" s="161"/>
      <c r="BV1287" s="161"/>
      <c r="BW1287" s="161"/>
      <c r="BX1287" s="161"/>
      <c r="BY1287" s="161"/>
      <c r="BZ1287" s="161"/>
      <c r="CA1287" s="161"/>
      <c r="CB1287" s="161"/>
      <c r="CC1287" s="161"/>
      <c r="CD1287" s="161"/>
      <c r="CE1287" s="161"/>
      <c r="CF1287" s="161"/>
      <c r="CG1287" s="161"/>
      <c r="CH1287" s="161"/>
      <c r="CI1287" s="161"/>
      <c r="CJ1287" s="161"/>
      <c r="CK1287" s="161"/>
      <c r="CL1287" s="161"/>
      <c r="CM1287" s="161"/>
      <c r="CN1287" s="161"/>
      <c r="CO1287" s="161"/>
      <c r="CP1287" s="161"/>
      <c r="CQ1287" s="161"/>
    </row>
    <row r="1288" spans="1:95" x14ac:dyDescent="0.3">
      <c r="O1288" s="2" t="str">
        <f>Lists!$B$14</f>
        <v>Option 10</v>
      </c>
      <c r="P1288" s="161">
        <f>((SUMIF($E$224:$E$427,$O1288,P$224:P$427)*(1+Benefits_Upper)))*'Discount Factors'!P$11-P$1248</f>
        <v>0</v>
      </c>
      <c r="Q1288" s="161">
        <f>((SUMIF($E$224:$E$427,$O1288,Q$224:Q$427)*(1+Benefits_Upper)))*'Discount Factors'!Q$11-Q$1248</f>
        <v>0</v>
      </c>
      <c r="R1288" s="161">
        <f>((SUMIF($E$224:$E$427,$O1288,R$224:R$427)*(1+Benefits_Upper)))*'Discount Factors'!R$11-R$1248</f>
        <v>0</v>
      </c>
      <c r="S1288" s="161">
        <f>((SUMIF($E$224:$E$427,$O1288,S$224:S$427)*(1+Benefits_Upper)))*'Discount Factors'!S$11-S$1248</f>
        <v>0</v>
      </c>
      <c r="T1288" s="161">
        <f>((SUMIF($E$224:$E$427,$O1288,T$224:T$427)*(1+Benefits_Upper)))*'Discount Factors'!T$11-T$1248</f>
        <v>0</v>
      </c>
      <c r="U1288" s="161">
        <f>((SUMIF($E$224:$E$427,$O1288,U$224:U$427)*(1+Benefits_Upper)))*'Discount Factors'!U$11-U$1248</f>
        <v>0</v>
      </c>
      <c r="V1288" s="161">
        <f>((SUMIF($E$224:$E$427,$O1288,V$224:V$427)*(1+Benefits_Upper)))*'Discount Factors'!V$11-V$1248</f>
        <v>0</v>
      </c>
      <c r="W1288" s="161">
        <f>((SUMIF($E$224:$E$427,$O1288,W$224:W$427)*(1+Benefits_Upper)))*'Discount Factors'!W$11-W$1248</f>
        <v>0</v>
      </c>
      <c r="X1288" s="161">
        <f>((SUMIF($E$224:$E$427,$O1288,X$224:X$427)*(1+Benefits_Upper)))*'Discount Factors'!X$11-X$1248</f>
        <v>0</v>
      </c>
      <c r="Y1288" s="161">
        <f>((SUMIF($E$224:$E$427,$O1288,Y$224:Y$427)*(1+Benefits_Upper)))*'Discount Factors'!Y$11-Y$1248</f>
        <v>0</v>
      </c>
      <c r="Z1288" s="161">
        <f>((SUMIF($E$224:$E$427,$O1288,Z$224:Z$427)*(1+Benefits_Upper)))*'Discount Factors'!Z$11-Z$1248</f>
        <v>0</v>
      </c>
      <c r="AA1288" s="161">
        <f>((SUMIF($E$224:$E$427,$O1288,AA$224:AA$427)*(1+Benefits_Upper)))*'Discount Factors'!AA$11-AA$1248</f>
        <v>0</v>
      </c>
      <c r="AB1288" s="161">
        <f>((SUMIF($E$224:$E$427,$O1288,AB$224:AB$427)*(1+Benefits_Upper)))*'Discount Factors'!AB$11-AB$1248</f>
        <v>0</v>
      </c>
      <c r="AC1288" s="161">
        <f>((SUMIF($E$224:$E$427,$O1288,AC$224:AC$427)*(1+Benefits_Upper)))*'Discount Factors'!AC$11-AC$1248</f>
        <v>0</v>
      </c>
      <c r="AD1288" s="161">
        <f>((SUMIF($E$224:$E$427,$O1288,AD$224:AD$427)*(1+Benefits_Upper)))*'Discount Factors'!AD$11-AD$1248</f>
        <v>0</v>
      </c>
      <c r="AE1288" s="161">
        <f>((SUMIF($E$224:$E$427,$O1288,AE$224:AE$427)*(1+Benefits_Upper)))*'Discount Factors'!AE$11-AE$1248</f>
        <v>0</v>
      </c>
      <c r="AF1288" s="161">
        <f>((SUMIF($E$224:$E$427,$O1288,AF$224:AF$427)*(1+Benefits_Upper)))*'Discount Factors'!AF$11-AF$1248</f>
        <v>0</v>
      </c>
      <c r="AG1288" s="161">
        <f>((SUMIF($E$224:$E$427,$O1288,AG$224:AG$427)*(1+Benefits_Upper)))*'Discount Factors'!AG$11-AG$1248</f>
        <v>0</v>
      </c>
      <c r="AH1288" s="161">
        <f>((SUMIF($E$224:$E$427,$O1288,AH$224:AH$427)*(1+Benefits_Upper)))*'Discount Factors'!AH$11-AH$1248</f>
        <v>0</v>
      </c>
      <c r="AI1288" s="161">
        <f>((SUMIF($E$224:$E$427,$O1288,AI$224:AI$427)*(1+Benefits_Upper)))*'Discount Factors'!AI$11-AI$1248</f>
        <v>0</v>
      </c>
      <c r="AJ1288" s="161">
        <f>((SUMIF($E$224:$E$427,$O1288,AJ$224:AJ$427)*(1+Benefits_Upper)))*'Discount Factors'!AJ$11-AJ$1248</f>
        <v>0</v>
      </c>
      <c r="AK1288" s="161">
        <f>((SUMIF($E$224:$E$427,$O1288,AK$224:AK$427)*(1+Benefits_Upper)))*'Discount Factors'!AK$11-AK$1248</f>
        <v>0</v>
      </c>
      <c r="AL1288" s="161">
        <f>((SUMIF($E$224:$E$427,$O1288,AL$224:AL$427)*(1+Benefits_Upper)))*'Discount Factors'!AL$11-AL$1248</f>
        <v>0</v>
      </c>
      <c r="AM1288" s="161">
        <f>((SUMIF($E$224:$E$427,$O1288,AM$224:AM$427)*(1+Benefits_Upper)))*'Discount Factors'!AM$11-AM$1248</f>
        <v>0</v>
      </c>
      <c r="AN1288" s="161">
        <f>((SUMIF($E$224:$E$427,$O1288,AN$224:AN$427)*(1+Benefits_Upper)))*'Discount Factors'!AN$11-AN$1248</f>
        <v>0</v>
      </c>
      <c r="AO1288" s="161">
        <f>((SUMIF($E$224:$E$427,$O1288,AO$224:AO$427)*(1+Benefits_Upper)))*'Discount Factors'!AO$11-AO$1248</f>
        <v>0</v>
      </c>
      <c r="AP1288" s="161">
        <f>((SUMIF($E$224:$E$427,$O1288,AP$224:AP$427)*(1+Benefits_Upper)))*'Discount Factors'!AP$11-AP$1248</f>
        <v>0</v>
      </c>
      <c r="AQ1288" s="161">
        <f>((SUMIF($E$224:$E$427,$O1288,AQ$224:AQ$427)*(1+Benefits_Upper)))*'Discount Factors'!AQ$11-AQ$1248</f>
        <v>0</v>
      </c>
      <c r="AR1288" s="161">
        <f>((SUMIF($E$224:$E$427,$O1288,AR$224:AR$427)*(1+Benefits_Upper)))*'Discount Factors'!AR$11-AR$1248</f>
        <v>0</v>
      </c>
      <c r="AS1288" s="161">
        <f>((SUMIF($E$224:$E$427,$O1288,AS$224:AS$427)*(1+Benefits_Upper)))*'Discount Factors'!AS$11-AS$1248</f>
        <v>0</v>
      </c>
      <c r="AT1288" s="161">
        <f>((SUMIF($E$224:$E$427,$O1288,AT$224:AT$427)*(1+Benefits_Upper)))*'Discount Factors'!AT$11-AT$1248</f>
        <v>0</v>
      </c>
      <c r="AU1288" s="161">
        <f>((SUMIF($E$224:$E$427,$O1288,AU$224:AU$427)*(1+Benefits_Upper)))*'Discount Factors'!AU$11-AU$1248</f>
        <v>0</v>
      </c>
      <c r="AV1288" s="161">
        <f>((SUMIF($E$224:$E$427,$O1288,AV$224:AV$427)*(1+Benefits_Upper)))*'Discount Factors'!AV$11-AV$1248</f>
        <v>0</v>
      </c>
      <c r="AW1288" s="161">
        <f>((SUMIF($E$224:$E$427,$O1288,AW$224:AW$427)*(1+Benefits_Upper)))*'Discount Factors'!AW$11-AW$1248</f>
        <v>0</v>
      </c>
      <c r="AX1288" s="161">
        <f>((SUMIF($E$224:$E$427,$O1288,AX$224:AX$427)*(1+Benefits_Upper)))*'Discount Factors'!AX$11-AX$1248</f>
        <v>0</v>
      </c>
      <c r="AY1288" s="161">
        <f>((SUMIF($E$224:$E$427,$O1288,AY$224:AY$427)*(1+Benefits_Upper)))*'Discount Factors'!AY$11-AY$1248</f>
        <v>0</v>
      </c>
      <c r="AZ1288" s="161">
        <f>((SUMIF($E$224:$E$427,$O1288,AZ$224:AZ$427)*(1+Benefits_Upper)))*'Discount Factors'!AZ$11-AZ$1248</f>
        <v>0</v>
      </c>
      <c r="BA1288" s="161">
        <f>((SUMIF($E$224:$E$427,$O1288,BA$224:BA$427)*(1+Benefits_Upper)))*'Discount Factors'!BA$11-BA$1248</f>
        <v>0</v>
      </c>
      <c r="BB1288" s="161">
        <f>((SUMIF($E$224:$E$427,$O1288,BB$224:BB$427)*(1+Benefits_Upper)))*'Discount Factors'!BB$11-BB$1248</f>
        <v>0</v>
      </c>
      <c r="BC1288" s="161">
        <f>((SUMIF($E$224:$E$427,$O1288,BC$224:BC$427)*(1+Benefits_Upper)))*'Discount Factors'!BC$11-BC$1248</f>
        <v>0</v>
      </c>
      <c r="BD1288" s="161">
        <f>((SUMIF($E$224:$E$427,$O1288,BD$224:BD$427)*(1+Benefits_Upper)))*'Discount Factors'!BD$11-BD$1248</f>
        <v>0</v>
      </c>
      <c r="BE1288" s="161">
        <f>((SUMIF($E$224:$E$427,$O1288,BE$224:BE$427)*(1+Benefits_Upper)))*'Discount Factors'!BE$11-BE$1248</f>
        <v>0</v>
      </c>
      <c r="BF1288" s="161">
        <f>((SUMIF($E$224:$E$427,$O1288,BF$224:BF$427)*(1+Benefits_Upper)))*'Discount Factors'!BF$11-BF$1248</f>
        <v>0</v>
      </c>
      <c r="BG1288" s="161">
        <f>((SUMIF($E$224:$E$427,$O1288,BG$224:BG$427)*(1+Benefits_Upper)))*'Discount Factors'!BG$11-BG$1248</f>
        <v>0</v>
      </c>
      <c r="BH1288" s="161">
        <f>((SUMIF($E$224:$E$427,$O1288,BH$224:BH$427)*(1+Benefits_Upper)))*'Discount Factors'!BH$11-BH$1248</f>
        <v>0</v>
      </c>
      <c r="BI1288" s="161">
        <f>((SUMIF($E$224:$E$427,$O1288,BI$224:BI$427)*(1+Benefits_Upper)))*'Discount Factors'!BI$11-BI$1248</f>
        <v>0</v>
      </c>
      <c r="BJ1288" s="161">
        <f>((SUMIF($E$224:$E$427,$O1288,BJ$224:BJ$427)*(1+Benefits_Upper)))*'Discount Factors'!BJ$11-BJ$1248</f>
        <v>0</v>
      </c>
      <c r="BK1288" s="161">
        <f>((SUMIF($E$224:$E$427,$O1288,BK$224:BK$427)*(1+Benefits_Upper)))*'Discount Factors'!BK$11-BK$1248</f>
        <v>0</v>
      </c>
      <c r="BL1288" s="161">
        <f>((SUMIF($E$224:$E$427,$O1288,BL$224:BL$427)*(1+Benefits_Upper)))*'Discount Factors'!BL$11-BL$1248</f>
        <v>0</v>
      </c>
      <c r="BM1288" s="161">
        <f>((SUMIF($E$224:$E$427,$O1288,BM$224:BM$427)*(1+Benefits_Upper)))*'Discount Factors'!BM$11-BM$1248</f>
        <v>0</v>
      </c>
      <c r="BN1288" s="161">
        <f>((SUMIF($E$224:$E$427,$O1288,BN$224:BN$427)*(1+Benefits_Upper)))*'Discount Factors'!BN$11-BN$1248</f>
        <v>0</v>
      </c>
      <c r="BO1288" s="161">
        <f>((SUMIF($E$224:$E$427,$O1288,BO$224:BO$427)*(1+Benefits_Upper)))*'Discount Factors'!BO$11-BO$1248</f>
        <v>0</v>
      </c>
      <c r="BP1288" s="161">
        <f>((SUMIF($E$224:$E$427,$O1288,BP$224:BP$427)*(1+Benefits_Upper)))*'Discount Factors'!BP$11-BP$1248</f>
        <v>0</v>
      </c>
      <c r="BQ1288" s="161">
        <f>((SUMIF($E$224:$E$427,$O1288,BQ$224:BQ$427)*(1+Benefits_Upper)))*'Discount Factors'!BQ$11-BQ$1248</f>
        <v>0</v>
      </c>
      <c r="BR1288" s="161">
        <f>((SUMIF($E$224:$E$427,$O1288,BR$224:BR$427)*(1+Benefits_Upper)))*'Discount Factors'!BR$11-BR$1248</f>
        <v>0</v>
      </c>
      <c r="BS1288" s="161">
        <f>((SUMIF($E$224:$E$427,$O1288,BS$224:BS$427)*(1+Benefits_Upper)))*'Discount Factors'!BS$11-BS$1248</f>
        <v>0</v>
      </c>
      <c r="BT1288" s="161">
        <f>((SUMIF($E$224:$E$427,$O1288,BT$224:BT$427)*(1+Benefits_Upper)))*'Discount Factors'!BT$11-BT$1248</f>
        <v>0</v>
      </c>
      <c r="BU1288" s="161">
        <f>((SUMIF($E$224:$E$427,$O1288,BU$224:BU$427)*(1+Benefits_Upper)))*'Discount Factors'!BU$11-BU$1248</f>
        <v>0</v>
      </c>
      <c r="BV1288" s="161">
        <f>((SUMIF($E$224:$E$427,$O1288,BV$224:BV$427)*(1+Benefits_Upper)))*'Discount Factors'!BV$11-BV$1248</f>
        <v>0</v>
      </c>
      <c r="BW1288" s="161">
        <f>((SUMIF($E$224:$E$427,$O1288,BW$224:BW$427)*(1+Benefits_Upper)))*'Discount Factors'!BW$11-BW$1248</f>
        <v>0</v>
      </c>
      <c r="BX1288" s="161">
        <f>((SUMIF($E$224:$E$427,$O1288,BX$224:BX$427)*(1+Benefits_Upper)))*'Discount Factors'!BX$11-BX$1248</f>
        <v>0</v>
      </c>
      <c r="BY1288" s="161">
        <f>((SUMIF($E$224:$E$427,$O1288,BY$224:BY$427)*(1+Benefits_Upper)))*'Discount Factors'!BY$11-BY$1248</f>
        <v>0</v>
      </c>
      <c r="BZ1288" s="161">
        <f>((SUMIF($E$224:$E$427,$O1288,BZ$224:BZ$427)*(1+Benefits_Upper)))*'Discount Factors'!BZ$11-BZ$1248</f>
        <v>0</v>
      </c>
      <c r="CA1288" s="161">
        <f>((SUMIF($E$224:$E$427,$O1288,CA$224:CA$427)*(1+Benefits_Upper)))*'Discount Factors'!CA$11-CA$1248</f>
        <v>0</v>
      </c>
      <c r="CB1288" s="161">
        <f>((SUMIF($E$224:$E$427,$O1288,CB$224:CB$427)*(1+Benefits_Upper)))*'Discount Factors'!CB$11-CB$1248</f>
        <v>0</v>
      </c>
      <c r="CC1288" s="161">
        <f>((SUMIF($E$224:$E$427,$O1288,CC$224:CC$427)*(1+Benefits_Upper)))*'Discount Factors'!CC$11-CC$1248</f>
        <v>0</v>
      </c>
      <c r="CD1288" s="161">
        <f>((SUMIF($E$224:$E$427,$O1288,CD$224:CD$427)*(1+Benefits_Upper)))*'Discount Factors'!CD$11-CD$1248</f>
        <v>0</v>
      </c>
      <c r="CE1288" s="161">
        <f>((SUMIF($E$224:$E$427,$O1288,CE$224:CE$427)*(1+Benefits_Upper)))*'Discount Factors'!CE$11-CE$1248</f>
        <v>0</v>
      </c>
      <c r="CF1288" s="161">
        <f>((SUMIF($E$224:$E$427,$O1288,CF$224:CF$427)*(1+Benefits_Upper)))*'Discount Factors'!CF$11-CF$1248</f>
        <v>0</v>
      </c>
      <c r="CG1288" s="161">
        <f>((SUMIF($E$224:$E$427,$O1288,CG$224:CG$427)*(1+Benefits_Upper)))*'Discount Factors'!CG$11-CG$1248</f>
        <v>0</v>
      </c>
      <c r="CH1288" s="161">
        <f>((SUMIF($E$224:$E$427,$O1288,CH$224:CH$427)*(1+Benefits_Upper)))*'Discount Factors'!CH$11-CH$1248</f>
        <v>0</v>
      </c>
      <c r="CI1288" s="161">
        <f>((SUMIF($E$224:$E$427,$O1288,CI$224:CI$427)*(1+Benefits_Upper)))*'Discount Factors'!CI$11-CI$1248</f>
        <v>0</v>
      </c>
      <c r="CJ1288" s="161">
        <f>((SUMIF($E$224:$E$427,$O1288,CJ$224:CJ$427)*(1+Benefits_Upper)))*'Discount Factors'!CJ$11-CJ$1248</f>
        <v>0</v>
      </c>
      <c r="CK1288" s="161">
        <f>((SUMIF($E$224:$E$427,$O1288,CK$224:CK$427)*(1+Benefits_Upper)))*'Discount Factors'!CK$11-CK$1248</f>
        <v>0</v>
      </c>
      <c r="CL1288" s="161">
        <f>((SUMIF($E$224:$E$427,$O1288,CL$224:CL$427)*(1+Benefits_Upper)))*'Discount Factors'!CL$11-CL$1248</f>
        <v>0</v>
      </c>
      <c r="CM1288" s="161">
        <f>((SUMIF($E$224:$E$427,$O1288,CM$224:CM$427)*(1+Benefits_Upper)))*'Discount Factors'!CM$11-CM$1248</f>
        <v>0</v>
      </c>
      <c r="CN1288" s="161">
        <f>((SUMIF($E$224:$E$427,$O1288,CN$224:CN$427)*(1+Benefits_Upper)))*'Discount Factors'!CN$11-CN$1248</f>
        <v>0</v>
      </c>
      <c r="CO1288" s="161">
        <f>((SUMIF($E$224:$E$427,$O1288,CO$224:CO$427)*(1+Benefits_Upper)))*'Discount Factors'!CO$11-CO$1248</f>
        <v>0</v>
      </c>
      <c r="CP1288" s="161">
        <f>((SUMIF($E$224:$E$427,$O1288,CP$224:CP$427)*(1+Benefits_Upper)))*'Discount Factors'!CP$11-CP$1248</f>
        <v>0</v>
      </c>
      <c r="CQ1288" s="161">
        <f>((SUMIF($E$224:$E$427,$O1288,CQ$224:CQ$427)*(1+Benefits_Upper)))*'Discount Factors'!CQ$11-CQ$1248</f>
        <v>0</v>
      </c>
    </row>
    <row r="1290" spans="1:95" s="17" customFormat="1" x14ac:dyDescent="0.3"/>
    <row r="1291" spans="1:95" x14ac:dyDescent="0.3">
      <c r="A1291" s="2" t="s">
        <v>221</v>
      </c>
    </row>
    <row r="1294" spans="1:95" x14ac:dyDescent="0.3">
      <c r="P1294" s="2" t="s">
        <v>115</v>
      </c>
      <c r="Q1294" s="2" t="s">
        <v>116</v>
      </c>
    </row>
    <row r="1295" spans="1:95" x14ac:dyDescent="0.3">
      <c r="O1295" s="2" t="str">
        <f>Lists!$B$4</f>
        <v>Base Case</v>
      </c>
      <c r="P1295" s="91">
        <f>SUM(P1248:CQ1248)-SUM(P1201:CQ1201)</f>
        <v>0</v>
      </c>
      <c r="Q1295" s="6" t="e">
        <f>SUM(P1248:CQ1248)/SUM(P1201:CQ1201)</f>
        <v>#DIV/0!</v>
      </c>
      <c r="S1295" s="161"/>
      <c r="T1295" s="161"/>
    </row>
    <row r="1296" spans="1:95" x14ac:dyDescent="0.3">
      <c r="P1296" s="91"/>
      <c r="Q1296" s="6"/>
    </row>
    <row r="1297" spans="15:20" x14ac:dyDescent="0.3">
      <c r="P1297" s="91"/>
      <c r="Q1297" s="6"/>
    </row>
    <row r="1298" spans="15:20" x14ac:dyDescent="0.3">
      <c r="P1298" s="91"/>
      <c r="Q1298" s="6"/>
    </row>
    <row r="1299" spans="15:20" x14ac:dyDescent="0.3">
      <c r="O1299" s="2" t="str">
        <f>Lists!$B$5</f>
        <v>Option 1</v>
      </c>
      <c r="P1299" s="91">
        <f>SUM(P1252:CQ1252)-SUM(P1205:CQ1205)</f>
        <v>0</v>
      </c>
      <c r="Q1299" s="6" t="e">
        <f>SUM(P1252:CQ1252)/SUM(P1205:CQ1205)</f>
        <v>#DIV/0!</v>
      </c>
      <c r="S1299" s="161"/>
      <c r="T1299" s="161"/>
    </row>
    <row r="1300" spans="15:20" x14ac:dyDescent="0.3">
      <c r="P1300" s="91"/>
      <c r="Q1300" s="6"/>
    </row>
    <row r="1301" spans="15:20" x14ac:dyDescent="0.3">
      <c r="P1301" s="91"/>
      <c r="Q1301" s="6"/>
    </row>
    <row r="1302" spans="15:20" x14ac:dyDescent="0.3">
      <c r="P1302" s="91"/>
      <c r="Q1302" s="6"/>
    </row>
    <row r="1303" spans="15:20" x14ac:dyDescent="0.3">
      <c r="O1303" s="2" t="str">
        <f>Lists!$B$6</f>
        <v>Option 2</v>
      </c>
      <c r="P1303" s="91">
        <f>SUM(P1256:CQ1256)-SUM(P1209:CQ1209)</f>
        <v>0</v>
      </c>
      <c r="Q1303" s="6" t="e">
        <f>SUM(P1256:CQ1256)/SUM(P1209:CQ1209)</f>
        <v>#DIV/0!</v>
      </c>
    </row>
    <row r="1304" spans="15:20" x14ac:dyDescent="0.3">
      <c r="P1304" s="91"/>
      <c r="Q1304" s="6"/>
    </row>
    <row r="1305" spans="15:20" x14ac:dyDescent="0.3">
      <c r="P1305" s="91"/>
      <c r="Q1305" s="6"/>
    </row>
    <row r="1306" spans="15:20" x14ac:dyDescent="0.3">
      <c r="P1306" s="91"/>
      <c r="Q1306" s="6"/>
    </row>
    <row r="1307" spans="15:20" x14ac:dyDescent="0.3">
      <c r="O1307" s="2" t="str">
        <f>Lists!$B$7</f>
        <v>Option 3</v>
      </c>
      <c r="P1307" s="91">
        <f>SUM(P1260:CQ1260)-SUM(P1213:CQ1213)</f>
        <v>0</v>
      </c>
      <c r="Q1307" s="6" t="e">
        <f>SUM(P1260:CQ1260)/SUM(P1213:CQ1213)</f>
        <v>#DIV/0!</v>
      </c>
    </row>
    <row r="1308" spans="15:20" x14ac:dyDescent="0.3">
      <c r="P1308" s="91"/>
      <c r="Q1308" s="6"/>
    </row>
    <row r="1309" spans="15:20" x14ac:dyDescent="0.3">
      <c r="P1309" s="91"/>
      <c r="Q1309" s="6"/>
    </row>
    <row r="1310" spans="15:20" x14ac:dyDescent="0.3">
      <c r="P1310" s="91"/>
      <c r="Q1310" s="6"/>
    </row>
    <row r="1311" spans="15:20" x14ac:dyDescent="0.3">
      <c r="O1311" s="2" t="str">
        <f>Lists!$B$8</f>
        <v>Option 4</v>
      </c>
      <c r="P1311" s="91">
        <f>SUM(P1264:CQ1264)-SUM(P1217:CQ1217)</f>
        <v>0</v>
      </c>
      <c r="Q1311" s="6" t="e">
        <f>SUM(P1264:CQ1264)/SUM(P1217:CQ1217)</f>
        <v>#DIV/0!</v>
      </c>
    </row>
    <row r="1312" spans="15:20" x14ac:dyDescent="0.3">
      <c r="P1312" s="91"/>
      <c r="Q1312" s="6"/>
    </row>
    <row r="1313" spans="15:17" x14ac:dyDescent="0.3">
      <c r="P1313" s="91"/>
      <c r="Q1313" s="6"/>
    </row>
    <row r="1314" spans="15:17" x14ac:dyDescent="0.3">
      <c r="P1314" s="91"/>
      <c r="Q1314" s="6"/>
    </row>
    <row r="1315" spans="15:17" x14ac:dyDescent="0.3">
      <c r="O1315" s="2" t="str">
        <f>Lists!$B$9</f>
        <v>Option 5</v>
      </c>
      <c r="P1315" s="91">
        <f>SUM(P1268:CQ1268)-SUM(P1221:CQ1221)</f>
        <v>0</v>
      </c>
      <c r="Q1315" s="6" t="e">
        <f>SUM(P1268:CQ1268)/SUM(P1221:CQ1221)</f>
        <v>#DIV/0!</v>
      </c>
    </row>
    <row r="1316" spans="15:17" x14ac:dyDescent="0.3">
      <c r="P1316" s="91"/>
      <c r="Q1316" s="6"/>
    </row>
    <row r="1317" spans="15:17" x14ac:dyDescent="0.3">
      <c r="P1317" s="91"/>
      <c r="Q1317" s="6"/>
    </row>
    <row r="1318" spans="15:17" x14ac:dyDescent="0.3">
      <c r="P1318" s="91"/>
      <c r="Q1318" s="6"/>
    </row>
    <row r="1319" spans="15:17" x14ac:dyDescent="0.3">
      <c r="O1319" s="2" t="str">
        <f>Lists!$B$10</f>
        <v>Option 6</v>
      </c>
      <c r="P1319" s="91">
        <f>SUM(P1272:CQ1272)-SUM(P1225:CQ1225)</f>
        <v>0</v>
      </c>
      <c r="Q1319" s="6" t="e">
        <f>SUM(P1272:CQ1272)/SUM(P1225:CQ1225)</f>
        <v>#DIV/0!</v>
      </c>
    </row>
    <row r="1320" spans="15:17" x14ac:dyDescent="0.3">
      <c r="P1320" s="91"/>
      <c r="Q1320" s="6"/>
    </row>
    <row r="1321" spans="15:17" x14ac:dyDescent="0.3">
      <c r="P1321" s="91"/>
      <c r="Q1321" s="6"/>
    </row>
    <row r="1322" spans="15:17" x14ac:dyDescent="0.3">
      <c r="P1322" s="91"/>
      <c r="Q1322" s="6"/>
    </row>
    <row r="1323" spans="15:17" x14ac:dyDescent="0.3">
      <c r="O1323" s="2" t="str">
        <f>Lists!$B$11</f>
        <v>Option 7</v>
      </c>
      <c r="P1323" s="91">
        <f>SUM(P1276:CQ1276)-SUM(P1229:CQ1229)</f>
        <v>0</v>
      </c>
      <c r="Q1323" s="6" t="e">
        <f>SUM(P1276:CQ1276)/SUM(P1229:CQ1229)</f>
        <v>#DIV/0!</v>
      </c>
    </row>
    <row r="1324" spans="15:17" x14ac:dyDescent="0.3">
      <c r="P1324" s="91"/>
      <c r="Q1324" s="6"/>
    </row>
    <row r="1325" spans="15:17" x14ac:dyDescent="0.3">
      <c r="P1325" s="91"/>
      <c r="Q1325" s="6"/>
    </row>
    <row r="1326" spans="15:17" x14ac:dyDescent="0.3">
      <c r="P1326" s="91"/>
      <c r="Q1326" s="6"/>
    </row>
    <row r="1327" spans="15:17" x14ac:dyDescent="0.3">
      <c r="O1327" s="2" t="str">
        <f>Lists!$B$12</f>
        <v>Option 8</v>
      </c>
      <c r="P1327" s="91">
        <f>SUM(P1280:CQ1280)-SUM(P1233:CQ1233)</f>
        <v>0</v>
      </c>
      <c r="Q1327" s="6" t="e">
        <f>SUM(P1280:CQ1280)/SUM(P1233:CQ1233)</f>
        <v>#DIV/0!</v>
      </c>
    </row>
    <row r="1328" spans="15:17" x14ac:dyDescent="0.3">
      <c r="P1328" s="91"/>
      <c r="Q1328" s="6"/>
    </row>
    <row r="1329" spans="15:17" x14ac:dyDescent="0.3">
      <c r="P1329" s="91"/>
      <c r="Q1329" s="6"/>
    </row>
    <row r="1330" spans="15:17" x14ac:dyDescent="0.3">
      <c r="P1330" s="91"/>
      <c r="Q1330" s="6"/>
    </row>
    <row r="1331" spans="15:17" x14ac:dyDescent="0.3">
      <c r="O1331" s="2" t="str">
        <f>Lists!$B$13</f>
        <v>Option 9</v>
      </c>
      <c r="P1331" s="91">
        <f>SUM(P1284:CQ1284)-SUM(P1237:CQ1237)</f>
        <v>0</v>
      </c>
      <c r="Q1331" s="6" t="e">
        <f>SUM(P1284:CQ1284)/SUM(P1237:CQ1237)</f>
        <v>#DIV/0!</v>
      </c>
    </row>
    <row r="1332" spans="15:17" x14ac:dyDescent="0.3">
      <c r="P1332" s="91"/>
      <c r="Q1332" s="6"/>
    </row>
    <row r="1333" spans="15:17" x14ac:dyDescent="0.3">
      <c r="P1333" s="91"/>
      <c r="Q1333" s="6"/>
    </row>
    <row r="1334" spans="15:17" x14ac:dyDescent="0.3">
      <c r="P1334" s="91"/>
      <c r="Q1334" s="6"/>
    </row>
    <row r="1335" spans="15:17" x14ac:dyDescent="0.3">
      <c r="O1335" s="2" t="str">
        <f>Lists!$B$14</f>
        <v>Option 10</v>
      </c>
      <c r="P1335" s="91">
        <f>SUM(P1288:CQ1288)-SUM(P1241:CQ1241)</f>
        <v>0</v>
      </c>
      <c r="Q1335" s="6" t="e">
        <f>SUM(P1288:CQ1288)/SUM(P1241:CQ1241)</f>
        <v>#DIV/0!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BDE5-7420-42E7-B525-6BEDED575B6B}">
  <sheetPr codeName="Sheet12">
    <tabColor theme="4"/>
    <pageSetUpPr fitToPage="1"/>
  </sheetPr>
  <dimension ref="A1:J59"/>
  <sheetViews>
    <sheetView showGridLines="0" showRowColHeaders="0" topLeftCell="A7" zoomScale="85" zoomScaleNormal="85" workbookViewId="0">
      <selection activeCell="J52" sqref="J52"/>
    </sheetView>
  </sheetViews>
  <sheetFormatPr defaultColWidth="9.1796875" defaultRowHeight="14.5" x14ac:dyDescent="0.35"/>
  <cols>
    <col min="1" max="1" width="3.81640625" style="52" customWidth="1"/>
    <col min="2" max="7" width="9.1796875" style="55" customWidth="1"/>
    <col min="8" max="8" width="80" style="55" customWidth="1"/>
    <col min="9" max="9" width="9.1796875" style="55" customWidth="1"/>
    <col min="10" max="10" width="20.81640625" style="55" customWidth="1"/>
    <col min="11" max="16384" width="9.1796875" style="55"/>
  </cols>
  <sheetData>
    <row r="1" spans="1:10" ht="15.5" x14ac:dyDescent="0.35">
      <c r="A1" s="51"/>
      <c r="B1" s="51" t="s">
        <v>8</v>
      </c>
      <c r="C1" s="52"/>
      <c r="D1" s="52"/>
      <c r="E1" s="52"/>
      <c r="F1" s="52"/>
      <c r="G1" s="52"/>
      <c r="H1" s="52"/>
      <c r="I1" s="52"/>
      <c r="J1" s="52"/>
    </row>
    <row r="2" spans="1:10" x14ac:dyDescent="0.35">
      <c r="B2" s="52"/>
      <c r="C2" s="52"/>
      <c r="D2" s="52"/>
      <c r="E2" s="52"/>
      <c r="F2" s="52"/>
      <c r="G2" s="52"/>
      <c r="H2" s="52"/>
      <c r="I2" s="52"/>
      <c r="J2" s="52"/>
    </row>
    <row r="3" spans="1:10" x14ac:dyDescent="0.35">
      <c r="A3" s="53"/>
      <c r="B3" s="52"/>
      <c r="C3" s="52"/>
      <c r="D3" s="52"/>
      <c r="E3" s="293" t="s">
        <v>252</v>
      </c>
      <c r="F3" s="293"/>
      <c r="G3" s="293"/>
      <c r="H3" s="293"/>
      <c r="I3" s="293"/>
      <c r="J3" s="52"/>
    </row>
    <row r="4" spans="1:10" x14ac:dyDescent="0.35">
      <c r="A4" s="53"/>
      <c r="B4" s="52"/>
      <c r="C4" s="52"/>
      <c r="D4" s="52"/>
      <c r="E4" s="293"/>
      <c r="F4" s="293"/>
      <c r="G4" s="293"/>
      <c r="H4" s="293"/>
      <c r="I4" s="293"/>
      <c r="J4" s="52"/>
    </row>
    <row r="5" spans="1:10" ht="29.25" customHeight="1" x14ac:dyDescent="0.35">
      <c r="A5" s="53"/>
      <c r="B5" s="52"/>
      <c r="C5" s="52"/>
      <c r="D5" s="52"/>
      <c r="E5" s="294"/>
      <c r="F5" s="294"/>
      <c r="G5" s="294"/>
      <c r="H5" s="294"/>
      <c r="I5" s="294"/>
      <c r="J5" s="52"/>
    </row>
    <row r="6" spans="1:10" ht="20" x14ac:dyDescent="0.35">
      <c r="B6" s="60"/>
      <c r="C6" s="60"/>
      <c r="D6" s="60"/>
      <c r="E6" s="60"/>
      <c r="F6" s="60"/>
      <c r="G6" s="60"/>
      <c r="H6" s="60"/>
      <c r="I6" s="60"/>
      <c r="J6" s="53"/>
    </row>
    <row r="7" spans="1:10" ht="20" x14ac:dyDescent="0.35">
      <c r="B7" s="61"/>
      <c r="C7" s="61"/>
      <c r="D7" s="61"/>
      <c r="E7" s="61"/>
      <c r="F7" s="61"/>
      <c r="G7" s="61"/>
      <c r="H7" s="61"/>
      <c r="I7" s="61"/>
      <c r="J7" s="53"/>
    </row>
    <row r="8" spans="1:10" ht="20" x14ac:dyDescent="0.35">
      <c r="B8" s="62" t="s">
        <v>9</v>
      </c>
      <c r="C8" s="63"/>
      <c r="D8" s="63"/>
      <c r="E8" s="63"/>
      <c r="F8" s="63"/>
      <c r="G8" s="69"/>
      <c r="H8" s="298" t="s">
        <v>10</v>
      </c>
      <c r="I8" s="298"/>
      <c r="J8" s="53"/>
    </row>
    <row r="9" spans="1:10" ht="14" x14ac:dyDescent="0.3">
      <c r="A9" s="55"/>
      <c r="B9" s="64"/>
      <c r="C9" s="64"/>
      <c r="D9" s="64"/>
    </row>
    <row r="10" spans="1:10" ht="15.5" x14ac:dyDescent="0.35">
      <c r="B10" s="65" t="s">
        <v>11</v>
      </c>
      <c r="C10" s="66"/>
      <c r="D10" s="66"/>
      <c r="E10" s="66"/>
      <c r="F10" s="66"/>
      <c r="G10" s="66"/>
      <c r="H10" s="111"/>
      <c r="I10" s="66"/>
    </row>
    <row r="11" spans="1:10" ht="15.5" x14ac:dyDescent="0.35">
      <c r="B11" s="67"/>
      <c r="C11" s="67"/>
      <c r="D11" s="67"/>
      <c r="E11" s="67"/>
      <c r="F11" s="67"/>
      <c r="G11" s="67"/>
      <c r="H11" s="59"/>
      <c r="I11" s="67"/>
    </row>
    <row r="12" spans="1:10" ht="15.5" x14ac:dyDescent="0.35">
      <c r="B12" s="67">
        <v>1</v>
      </c>
      <c r="C12" s="71" t="s">
        <v>237</v>
      </c>
      <c r="D12" s="67"/>
      <c r="E12" s="67"/>
      <c r="F12" s="67"/>
      <c r="G12" s="67"/>
      <c r="H12" s="57" t="s">
        <v>12</v>
      </c>
      <c r="I12" s="67"/>
    </row>
    <row r="13" spans="1:10" ht="15.5" x14ac:dyDescent="0.35">
      <c r="B13" s="67"/>
      <c r="C13" s="68"/>
      <c r="D13" s="67"/>
      <c r="E13" s="67"/>
      <c r="F13" s="67"/>
      <c r="G13" s="67"/>
      <c r="H13" s="57"/>
      <c r="I13" s="67"/>
    </row>
    <row r="14" spans="1:10" ht="15.5" x14ac:dyDescent="0.35">
      <c r="B14" s="67">
        <v>2</v>
      </c>
      <c r="C14" s="71" t="s">
        <v>238</v>
      </c>
      <c r="D14" s="71"/>
      <c r="E14" s="71"/>
      <c r="F14" s="71"/>
      <c r="G14" s="71"/>
      <c r="H14" s="57" t="s">
        <v>13</v>
      </c>
      <c r="I14" s="71"/>
    </row>
    <row r="15" spans="1:10" ht="15.5" x14ac:dyDescent="0.35">
      <c r="B15" s="67"/>
      <c r="C15" s="67"/>
      <c r="D15" s="67"/>
      <c r="E15" s="67"/>
      <c r="F15" s="67"/>
      <c r="G15" s="67"/>
      <c r="H15" s="57"/>
      <c r="I15" s="67"/>
    </row>
    <row r="16" spans="1:10" ht="15.5" x14ac:dyDescent="0.35">
      <c r="B16" s="67">
        <v>3</v>
      </c>
      <c r="C16" s="71" t="s">
        <v>14</v>
      </c>
      <c r="D16" s="67"/>
      <c r="E16" s="67"/>
      <c r="F16" s="67"/>
      <c r="G16" s="67"/>
      <c r="H16" s="57" t="s">
        <v>270</v>
      </c>
      <c r="I16" s="67"/>
    </row>
    <row r="17" spans="2:9" ht="15.5" x14ac:dyDescent="0.35">
      <c r="B17" s="67"/>
      <c r="C17" s="67"/>
      <c r="D17" s="67"/>
      <c r="E17" s="67"/>
      <c r="F17" s="67"/>
      <c r="G17" s="67"/>
      <c r="H17" s="57"/>
      <c r="I17" s="67"/>
    </row>
    <row r="18" spans="2:9" ht="15.5" x14ac:dyDescent="0.35">
      <c r="B18" s="72" t="s">
        <v>15</v>
      </c>
      <c r="C18" s="72"/>
      <c r="D18" s="72"/>
      <c r="E18" s="72"/>
      <c r="F18" s="72"/>
      <c r="G18" s="72"/>
      <c r="H18" s="112"/>
      <c r="I18" s="72"/>
    </row>
    <row r="19" spans="2:9" ht="15.5" x14ac:dyDescent="0.35">
      <c r="B19" s="67"/>
      <c r="C19" s="67"/>
      <c r="D19" s="67"/>
      <c r="E19" s="67"/>
      <c r="F19" s="67"/>
      <c r="G19" s="67"/>
      <c r="H19" s="59"/>
      <c r="I19" s="67"/>
    </row>
    <row r="20" spans="2:9" ht="15.5" x14ac:dyDescent="0.35">
      <c r="B20" s="67">
        <v>4</v>
      </c>
      <c r="C20" s="71" t="s">
        <v>16</v>
      </c>
      <c r="D20" s="67"/>
      <c r="E20" s="67"/>
      <c r="F20" s="67"/>
      <c r="G20" s="67"/>
      <c r="H20" s="57" t="s">
        <v>17</v>
      </c>
      <c r="I20" s="67"/>
    </row>
    <row r="21" spans="2:9" ht="15.5" x14ac:dyDescent="0.35">
      <c r="B21" s="67"/>
      <c r="C21" s="67"/>
      <c r="D21" s="67"/>
      <c r="E21" s="67"/>
      <c r="F21" s="67"/>
      <c r="G21" s="67"/>
      <c r="H21" s="57"/>
      <c r="I21" s="67"/>
    </row>
    <row r="22" spans="2:9" ht="15.5" x14ac:dyDescent="0.35">
      <c r="B22" s="67">
        <v>5</v>
      </c>
      <c r="C22" s="71" t="s">
        <v>18</v>
      </c>
      <c r="D22" s="67"/>
      <c r="E22" s="67"/>
      <c r="F22" s="67"/>
      <c r="G22" s="67"/>
      <c r="H22" s="57" t="s">
        <v>19</v>
      </c>
      <c r="I22" s="67"/>
    </row>
    <row r="23" spans="2:9" ht="15.5" x14ac:dyDescent="0.35">
      <c r="B23" s="67"/>
      <c r="C23" s="67"/>
      <c r="D23" s="67"/>
      <c r="E23" s="67"/>
      <c r="F23" s="67"/>
      <c r="G23" s="67"/>
      <c r="H23" s="57"/>
      <c r="I23" s="67"/>
    </row>
    <row r="24" spans="2:9" ht="15.5" x14ac:dyDescent="0.35">
      <c r="B24" s="67">
        <v>6</v>
      </c>
      <c r="C24" s="71" t="s">
        <v>20</v>
      </c>
      <c r="D24" s="67"/>
      <c r="E24" s="67"/>
      <c r="F24" s="67"/>
      <c r="G24" s="67"/>
      <c r="H24" s="57" t="s">
        <v>271</v>
      </c>
      <c r="I24" s="67"/>
    </row>
    <row r="25" spans="2:9" ht="15.5" x14ac:dyDescent="0.35">
      <c r="B25" s="67"/>
      <c r="C25" s="67"/>
      <c r="D25" s="67"/>
      <c r="E25" s="67"/>
      <c r="F25" s="67"/>
      <c r="G25" s="67"/>
      <c r="H25" s="57"/>
      <c r="I25" s="67"/>
    </row>
    <row r="26" spans="2:9" ht="31" x14ac:dyDescent="0.35">
      <c r="B26" s="67">
        <v>7</v>
      </c>
      <c r="C26" s="71" t="s">
        <v>21</v>
      </c>
      <c r="D26" s="67"/>
      <c r="E26" s="67"/>
      <c r="F26" s="67"/>
      <c r="G26" s="67"/>
      <c r="H26" s="57" t="s">
        <v>272</v>
      </c>
      <c r="I26" s="67"/>
    </row>
    <row r="27" spans="2:9" ht="15.5" x14ac:dyDescent="0.35">
      <c r="B27" s="67"/>
      <c r="C27" s="67"/>
      <c r="D27" s="67"/>
      <c r="E27" s="67"/>
      <c r="F27" s="67"/>
      <c r="G27" s="67"/>
      <c r="H27" s="57"/>
      <c r="I27" s="67"/>
    </row>
    <row r="28" spans="2:9" ht="15.5" x14ac:dyDescent="0.35">
      <c r="B28" s="67">
        <v>8</v>
      </c>
      <c r="C28" s="71" t="s">
        <v>22</v>
      </c>
      <c r="D28" s="67"/>
      <c r="E28" s="67"/>
      <c r="F28" s="67"/>
      <c r="G28" s="67"/>
      <c r="H28" s="57" t="s">
        <v>23</v>
      </c>
      <c r="I28" s="67"/>
    </row>
    <row r="29" spans="2:9" ht="15.5" x14ac:dyDescent="0.35">
      <c r="C29" s="67"/>
      <c r="H29" s="57"/>
    </row>
    <row r="30" spans="2:9" ht="15.5" x14ac:dyDescent="0.35">
      <c r="B30" s="72" t="s">
        <v>24</v>
      </c>
      <c r="C30" s="72"/>
      <c r="D30" s="72"/>
      <c r="E30" s="72"/>
      <c r="F30" s="72"/>
      <c r="G30" s="72"/>
      <c r="H30" s="112"/>
      <c r="I30" s="72"/>
    </row>
    <row r="32" spans="2:9" ht="15.5" x14ac:dyDescent="0.35">
      <c r="B32" s="67">
        <v>9</v>
      </c>
      <c r="C32" s="71" t="s">
        <v>25</v>
      </c>
      <c r="H32" s="57" t="s">
        <v>26</v>
      </c>
    </row>
    <row r="33" spans="1:10" ht="15.5" x14ac:dyDescent="0.35">
      <c r="B33" s="67"/>
      <c r="C33" s="67"/>
      <c r="H33" s="57"/>
    </row>
    <row r="34" spans="1:10" ht="15.5" x14ac:dyDescent="0.35">
      <c r="B34" s="67">
        <v>10</v>
      </c>
      <c r="C34" s="71" t="s">
        <v>27</v>
      </c>
      <c r="H34" s="57" t="s">
        <v>28</v>
      </c>
    </row>
    <row r="35" spans="1:10" ht="15.5" x14ac:dyDescent="0.35">
      <c r="C35" s="67"/>
      <c r="H35" s="57"/>
    </row>
    <row r="36" spans="1:10" ht="15.5" x14ac:dyDescent="0.35">
      <c r="F36" s="67"/>
    </row>
    <row r="37" spans="1:10" ht="20" x14ac:dyDescent="0.35">
      <c r="B37" s="62" t="s">
        <v>29</v>
      </c>
      <c r="C37" s="63"/>
      <c r="D37" s="63"/>
      <c r="E37" s="63"/>
      <c r="F37" s="63"/>
      <c r="G37" s="63"/>
      <c r="H37" s="63"/>
      <c r="I37" s="63"/>
    </row>
    <row r="39" spans="1:10" ht="15.5" x14ac:dyDescent="0.35">
      <c r="C39" s="298" t="s">
        <v>30</v>
      </c>
      <c r="D39" s="298"/>
      <c r="E39" s="298"/>
      <c r="F39" s="298"/>
      <c r="G39" s="69"/>
      <c r="H39" s="298" t="s">
        <v>31</v>
      </c>
      <c r="I39" s="298"/>
    </row>
    <row r="40" spans="1:10" ht="15.5" x14ac:dyDescent="0.35">
      <c r="C40" s="103"/>
      <c r="D40" s="103"/>
      <c r="E40" s="103"/>
      <c r="F40" s="103"/>
      <c r="G40" s="69"/>
      <c r="H40" s="103"/>
      <c r="I40" s="103"/>
    </row>
    <row r="41" spans="1:10" ht="62" x14ac:dyDescent="0.35">
      <c r="C41" s="101" t="s">
        <v>227</v>
      </c>
      <c r="D41" s="101"/>
      <c r="E41" s="101"/>
      <c r="F41" s="101"/>
      <c r="H41" s="102" t="s">
        <v>278</v>
      </c>
      <c r="I41" s="102"/>
    </row>
    <row r="42" spans="1:10" s="70" customFormat="1" ht="46.5" x14ac:dyDescent="0.35">
      <c r="A42" s="52"/>
      <c r="B42" s="55"/>
      <c r="C42" s="101" t="s">
        <v>32</v>
      </c>
      <c r="D42" s="101"/>
      <c r="E42" s="101"/>
      <c r="F42" s="101"/>
      <c r="G42" s="55"/>
      <c r="H42" s="102" t="s">
        <v>251</v>
      </c>
      <c r="I42" s="102"/>
      <c r="J42" s="55"/>
    </row>
    <row r="43" spans="1:10" s="70" customFormat="1" ht="15.5" x14ac:dyDescent="0.35">
      <c r="A43" s="52"/>
      <c r="B43" s="55"/>
      <c r="C43" s="101"/>
      <c r="D43" s="101"/>
      <c r="E43" s="101"/>
      <c r="F43" s="101"/>
      <c r="G43" s="55"/>
      <c r="H43" s="102"/>
      <c r="I43" s="102"/>
      <c r="J43" s="55"/>
    </row>
    <row r="44" spans="1:10" ht="15.5" x14ac:dyDescent="0.35">
      <c r="C44" s="101" t="s">
        <v>116</v>
      </c>
      <c r="D44" s="101"/>
      <c r="E44" s="101"/>
      <c r="F44" s="101"/>
      <c r="H44" s="336" t="s">
        <v>277</v>
      </c>
      <c r="I44" s="102"/>
    </row>
    <row r="45" spans="1:10" ht="15.5" x14ac:dyDescent="0.35">
      <c r="I45" s="102"/>
    </row>
    <row r="46" spans="1:10" ht="62" x14ac:dyDescent="0.35">
      <c r="C46" s="101" t="s">
        <v>33</v>
      </c>
      <c r="D46" s="101"/>
      <c r="E46" s="101"/>
      <c r="F46" s="101"/>
      <c r="H46" s="102" t="s">
        <v>253</v>
      </c>
      <c r="I46" s="102"/>
    </row>
    <row r="47" spans="1:10" ht="15.5" x14ac:dyDescent="0.35">
      <c r="C47" s="101"/>
      <c r="D47" s="101"/>
      <c r="E47" s="101"/>
      <c r="F47" s="101"/>
      <c r="H47" s="102"/>
      <c r="I47" s="102"/>
    </row>
    <row r="48" spans="1:10" ht="18" customHeight="1" x14ac:dyDescent="0.35">
      <c r="C48" s="101" t="s">
        <v>115</v>
      </c>
      <c r="D48" s="101"/>
      <c r="E48" s="101"/>
      <c r="F48" s="101"/>
      <c r="H48" s="336" t="s">
        <v>239</v>
      </c>
      <c r="I48" s="102"/>
    </row>
    <row r="49" spans="3:9" ht="15.5" x14ac:dyDescent="0.35">
      <c r="I49" s="102"/>
    </row>
    <row r="50" spans="3:9" ht="15.5" x14ac:dyDescent="0.35">
      <c r="C50" s="101" t="s">
        <v>34</v>
      </c>
      <c r="D50" s="101"/>
      <c r="E50" s="101"/>
      <c r="F50" s="101"/>
      <c r="H50" s="102" t="s">
        <v>254</v>
      </c>
      <c r="I50" s="102"/>
    </row>
    <row r="51" spans="3:9" ht="15.5" x14ac:dyDescent="0.35">
      <c r="C51" s="101"/>
      <c r="D51" s="101"/>
      <c r="E51" s="101"/>
      <c r="F51" s="101"/>
      <c r="H51" s="102"/>
      <c r="I51" s="102"/>
    </row>
    <row r="52" spans="3:9" ht="46.5" x14ac:dyDescent="0.35">
      <c r="C52" s="101" t="s">
        <v>36</v>
      </c>
      <c r="D52" s="101"/>
      <c r="E52" s="101"/>
      <c r="F52" s="101"/>
      <c r="H52" s="102" t="s">
        <v>274</v>
      </c>
      <c r="I52" s="102"/>
    </row>
    <row r="53" spans="3:9" ht="15.5" x14ac:dyDescent="0.35">
      <c r="I53" s="102"/>
    </row>
    <row r="54" spans="3:9" ht="15.5" x14ac:dyDescent="0.35">
      <c r="C54" s="101"/>
      <c r="D54" s="101"/>
      <c r="E54" s="101"/>
      <c r="F54" s="101"/>
      <c r="H54" s="102"/>
      <c r="I54" s="102"/>
    </row>
    <row r="55" spans="3:9" ht="15.5" x14ac:dyDescent="0.35">
      <c r="C55" s="101"/>
      <c r="D55" s="101"/>
      <c r="E55" s="101"/>
      <c r="F55" s="101"/>
      <c r="H55" s="102"/>
      <c r="I55" s="102"/>
    </row>
    <row r="56" spans="3:9" ht="15.5" x14ac:dyDescent="0.35">
      <c r="C56" s="101"/>
      <c r="D56" s="101"/>
      <c r="E56" s="101"/>
      <c r="F56" s="101"/>
      <c r="H56" s="102"/>
      <c r="I56" s="102"/>
    </row>
    <row r="57" spans="3:9" ht="15.5" x14ac:dyDescent="0.35">
      <c r="C57" s="101"/>
      <c r="D57" s="101"/>
      <c r="E57" s="101"/>
      <c r="F57" s="101"/>
      <c r="H57" s="102"/>
      <c r="I57" s="102"/>
    </row>
    <row r="58" spans="3:9" ht="68.25" customHeight="1" x14ac:dyDescent="0.35">
      <c r="C58" s="101"/>
      <c r="D58" s="101"/>
      <c r="E58" s="101"/>
      <c r="F58" s="101"/>
      <c r="H58" s="102"/>
      <c r="I58" s="102"/>
    </row>
    <row r="59" spans="3:9" ht="15.5" x14ac:dyDescent="0.35">
      <c r="C59" s="101"/>
    </row>
  </sheetData>
  <mergeCells count="4">
    <mergeCell ref="C39:F39"/>
    <mergeCell ref="H39:I39"/>
    <mergeCell ref="E3:I5"/>
    <mergeCell ref="H8:I8"/>
  </mergeCells>
  <hyperlinks>
    <hyperlink ref="C12" location="Cover!A1" display="Cover Sheet" xr:uid="{291ABC9E-4C00-4B33-A3A2-068E08727DD2}"/>
    <hyperlink ref="C16" location="Guide!A1" display="Guide" xr:uid="{6CE58877-1DE4-49A3-BDE7-D9799ACDC836}"/>
    <hyperlink ref="C20" location="'Primary Inputs'!A1" display="Primary Inputs" xr:uid="{1A6A097A-2690-4987-BA44-34783529A0C3}"/>
    <hyperlink ref="C22" location="'Cost Inputs'!A1" display="Cost Inputs" xr:uid="{D8F86423-5C9B-41CE-8745-264D1EF1A2AB}"/>
    <hyperlink ref="C24" location="'Benefit Inputs'!A1" display="Benefit Inputs" xr:uid="{96252C4E-B5C4-4F43-A58F-7C338F72375C}"/>
    <hyperlink ref="C26" location="'Distributional Inputs'!A1" display="Distributional Inputs" xr:uid="{8A7684F5-C4AC-4864-8E8A-DA51192CBF48}"/>
    <hyperlink ref="C28" location="'Sensitivity Inputs'!A1" display="Sensitivity Inputs" xr:uid="{0CB25E83-2E8C-4220-A9D4-85DF6F9E351F}"/>
    <hyperlink ref="C32" location="Report!A1" display="Report" xr:uid="{BEB9B3F6-8CBA-402B-AC21-257422872B85}"/>
    <hyperlink ref="C34" location="'Extended Report'!A1" display="Extended Report " xr:uid="{C099FB82-9DCA-48C3-8A28-9A56BEF05ED1}"/>
  </hyperlinks>
  <pageMargins left="0.7" right="0.7" top="0.75" bottom="0.75" header="0.3" footer="0.3"/>
  <pageSetup paperSize="9" scale="48"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D2302-35AA-44B6-9CAE-D10CBA5C76B0}">
  <sheetPr codeName="Sheet16">
    <tabColor theme="4"/>
  </sheetPr>
  <dimension ref="A1:T166"/>
  <sheetViews>
    <sheetView zoomScale="85" zoomScaleNormal="85" workbookViewId="0">
      <selection activeCell="A136" sqref="A136"/>
    </sheetView>
  </sheetViews>
  <sheetFormatPr defaultColWidth="0" defaultRowHeight="14" zeroHeight="1" x14ac:dyDescent="0.3"/>
  <cols>
    <col min="1" max="1" width="47.81640625" style="2" bestFit="1" customWidth="1"/>
    <col min="2" max="2" width="24.1796875" style="2" bestFit="1" customWidth="1"/>
    <col min="3" max="3" width="55.453125" style="2" bestFit="1" customWidth="1"/>
    <col min="4" max="4" width="15.7265625" style="2" customWidth="1"/>
    <col min="5" max="5" width="17.26953125" style="2" bestFit="1" customWidth="1"/>
    <col min="6" max="6" width="15" style="2" customWidth="1"/>
    <col min="7" max="7" width="12.81640625" style="2" bestFit="1" customWidth="1"/>
    <col min="8" max="8" width="15" style="2" bestFit="1" customWidth="1"/>
    <col min="9" max="9" width="9.1796875" style="2" customWidth="1"/>
    <col min="10" max="10" width="15" style="2" bestFit="1" customWidth="1"/>
    <col min="11" max="11" width="9.1796875" style="2" customWidth="1"/>
    <col min="12" max="12" width="22.7265625" style="2" bestFit="1" customWidth="1"/>
    <col min="13" max="13" width="11" style="2" bestFit="1" customWidth="1"/>
    <col min="14" max="14" width="12.26953125" style="2" bestFit="1" customWidth="1"/>
    <col min="15" max="15" width="9.7265625" style="2" bestFit="1" customWidth="1"/>
    <col min="16" max="16" width="12.26953125" style="2" bestFit="1" customWidth="1"/>
    <col min="17" max="17" width="9.7265625" style="2" bestFit="1" customWidth="1"/>
    <col min="18" max="18" width="11" style="2" bestFit="1" customWidth="1"/>
    <col min="19" max="20" width="9.1796875" style="2" customWidth="1"/>
    <col min="21" max="16384" width="0" style="2" hidden="1"/>
  </cols>
  <sheetData>
    <row r="1" spans="1:20" s="25" customFormat="1" ht="20" x14ac:dyDescent="0.4">
      <c r="A1" s="116" t="s">
        <v>14</v>
      </c>
      <c r="B1" s="114"/>
      <c r="C1" s="114"/>
      <c r="D1" s="114"/>
      <c r="E1" s="114"/>
      <c r="F1" s="114"/>
      <c r="G1" s="114"/>
      <c r="H1" s="114"/>
      <c r="I1" s="114"/>
      <c r="J1" s="114"/>
      <c r="K1" s="114"/>
      <c r="L1" s="114"/>
      <c r="M1" s="114"/>
      <c r="N1" s="114"/>
      <c r="O1" s="114"/>
      <c r="P1" s="114"/>
      <c r="Q1" s="114"/>
      <c r="R1" s="114"/>
      <c r="S1" s="114"/>
      <c r="T1" s="114"/>
    </row>
    <row r="2" spans="1:20" s="25" customFormat="1" ht="15.5" x14ac:dyDescent="0.35">
      <c r="A2" s="114"/>
      <c r="B2" s="114"/>
      <c r="C2" s="114"/>
      <c r="D2" s="114"/>
      <c r="E2" s="114"/>
      <c r="F2" s="114"/>
      <c r="G2" s="114"/>
      <c r="H2" s="114"/>
      <c r="I2" s="114"/>
      <c r="J2" s="114"/>
      <c r="K2" s="114"/>
      <c r="L2" s="114"/>
      <c r="M2" s="114"/>
      <c r="N2" s="114"/>
      <c r="O2" s="114"/>
      <c r="P2" s="114"/>
      <c r="Q2" s="114"/>
      <c r="R2" s="114"/>
      <c r="S2" s="114"/>
      <c r="T2" s="114"/>
    </row>
    <row r="3" spans="1:20" s="25" customFormat="1" ht="16" thickBot="1" x14ac:dyDescent="0.4">
      <c r="A3" s="117" t="s">
        <v>37</v>
      </c>
      <c r="B3" s="114"/>
      <c r="C3" s="114"/>
      <c r="D3" s="300" t="s">
        <v>38</v>
      </c>
      <c r="E3" s="33" t="s">
        <v>39</v>
      </c>
      <c r="F3" s="114"/>
      <c r="G3" s="114"/>
      <c r="H3" s="114"/>
      <c r="I3" s="114"/>
      <c r="J3" s="114"/>
      <c r="K3" s="114"/>
      <c r="L3" s="114"/>
      <c r="M3" s="114"/>
      <c r="N3" s="114"/>
      <c r="O3" s="114"/>
      <c r="P3" s="114"/>
      <c r="Q3" s="114"/>
      <c r="R3" s="114"/>
      <c r="S3" s="114"/>
      <c r="T3" s="114"/>
    </row>
    <row r="4" spans="1:20" s="25" customFormat="1" ht="15.5" x14ac:dyDescent="0.35">
      <c r="A4" s="114"/>
      <c r="B4" s="114"/>
      <c r="C4" s="114"/>
      <c r="D4" s="300"/>
      <c r="E4" s="36" t="s">
        <v>40</v>
      </c>
      <c r="F4" s="114"/>
      <c r="G4" s="114"/>
      <c r="H4" s="114"/>
      <c r="I4" s="114"/>
      <c r="J4" s="114"/>
      <c r="K4" s="114"/>
      <c r="L4" s="114"/>
      <c r="M4" s="114"/>
      <c r="N4" s="114"/>
      <c r="O4" s="114"/>
      <c r="P4" s="114"/>
      <c r="Q4" s="114"/>
      <c r="R4" s="114"/>
      <c r="S4" s="114"/>
      <c r="T4" s="114"/>
    </row>
    <row r="5" spans="1:20" s="25" customFormat="1" ht="15.5" x14ac:dyDescent="0.35">
      <c r="A5" s="114"/>
      <c r="B5" s="114"/>
      <c r="C5" s="114"/>
      <c r="D5" s="114"/>
      <c r="E5" s="114"/>
      <c r="F5" s="114"/>
      <c r="G5" s="114"/>
      <c r="H5" s="114"/>
      <c r="I5" s="114"/>
      <c r="J5" s="114"/>
      <c r="K5" s="114"/>
      <c r="L5" s="114"/>
      <c r="M5" s="114"/>
      <c r="N5" s="114"/>
      <c r="O5" s="114"/>
      <c r="P5" s="114"/>
      <c r="Q5" s="114"/>
      <c r="R5" s="114"/>
      <c r="S5" s="114"/>
      <c r="T5" s="114"/>
    </row>
    <row r="6" spans="1:20" s="25" customFormat="1" ht="15.5" x14ac:dyDescent="0.35">
      <c r="A6" s="114"/>
      <c r="B6" s="114"/>
      <c r="C6" s="114"/>
      <c r="D6" s="114"/>
      <c r="E6" s="114"/>
      <c r="F6" s="114"/>
      <c r="G6" s="114"/>
      <c r="H6" s="114"/>
      <c r="I6" s="114"/>
      <c r="J6" s="114"/>
      <c r="K6" s="114"/>
      <c r="L6" s="114"/>
      <c r="M6" s="114"/>
      <c r="N6" s="114"/>
      <c r="O6" s="114"/>
      <c r="P6" s="114"/>
      <c r="Q6" s="114"/>
      <c r="R6" s="114"/>
      <c r="S6" s="114"/>
      <c r="T6" s="114"/>
    </row>
    <row r="7" spans="1:20" s="25" customFormat="1" ht="15.5" x14ac:dyDescent="0.35">
      <c r="A7" s="114"/>
      <c r="B7" s="114"/>
      <c r="C7" s="114"/>
      <c r="D7" s="114"/>
      <c r="E7" s="114"/>
      <c r="F7" s="114"/>
      <c r="G7" s="114"/>
      <c r="H7" s="114"/>
      <c r="I7" s="114"/>
      <c r="J7" s="114"/>
      <c r="K7" s="114"/>
      <c r="L7" s="114"/>
      <c r="M7" s="114"/>
      <c r="N7" s="114"/>
      <c r="O7" s="114"/>
      <c r="P7" s="114"/>
      <c r="Q7" s="114"/>
      <c r="R7" s="114"/>
      <c r="S7" s="114"/>
      <c r="T7" s="114"/>
    </row>
    <row r="8" spans="1:20" s="25" customFormat="1" ht="15.5" x14ac:dyDescent="0.35">
      <c r="A8" s="115"/>
      <c r="B8" s="115"/>
      <c r="C8" s="115"/>
      <c r="D8" s="115"/>
      <c r="E8" s="115"/>
      <c r="F8" s="115"/>
      <c r="G8" s="115"/>
      <c r="H8" s="115"/>
      <c r="I8" s="115"/>
      <c r="J8" s="115"/>
      <c r="K8" s="115"/>
      <c r="L8" s="115"/>
      <c r="M8" s="115"/>
      <c r="N8" s="115"/>
      <c r="O8" s="115"/>
      <c r="P8" s="115"/>
      <c r="Q8" s="115"/>
      <c r="R8" s="115"/>
      <c r="S8" s="115"/>
      <c r="T8" s="115"/>
    </row>
    <row r="9" spans="1:20" s="25" customFormat="1" ht="20" x14ac:dyDescent="0.4">
      <c r="A9" s="116" t="s">
        <v>216</v>
      </c>
      <c r="B9" s="115"/>
      <c r="C9" s="115"/>
      <c r="D9" s="115"/>
      <c r="E9" s="115"/>
      <c r="F9" s="115"/>
      <c r="G9" s="115"/>
      <c r="H9" s="115"/>
      <c r="I9" s="115"/>
      <c r="J9" s="115"/>
      <c r="K9" s="115"/>
      <c r="L9" s="115"/>
      <c r="M9" s="115"/>
      <c r="N9" s="115"/>
      <c r="O9" s="115"/>
      <c r="P9" s="115"/>
      <c r="Q9" s="115"/>
      <c r="R9" s="115"/>
      <c r="S9" s="115"/>
      <c r="T9" s="115"/>
    </row>
    <row r="10" spans="1:20" x14ac:dyDescent="0.3">
      <c r="A10" s="146"/>
      <c r="B10" s="146"/>
      <c r="C10" s="146"/>
      <c r="D10" s="146"/>
      <c r="E10" s="146"/>
      <c r="F10" s="146"/>
      <c r="G10" s="146"/>
      <c r="H10" s="146"/>
      <c r="I10" s="146"/>
      <c r="J10" s="146"/>
      <c r="K10" s="146"/>
      <c r="L10" s="146"/>
      <c r="M10" s="146"/>
      <c r="N10" s="146"/>
      <c r="O10" s="146"/>
      <c r="P10" s="146"/>
      <c r="Q10" s="146"/>
      <c r="R10" s="146"/>
      <c r="S10" s="146"/>
      <c r="T10" s="146"/>
    </row>
    <row r="11" spans="1:20" x14ac:dyDescent="0.3">
      <c r="A11" s="151" t="s">
        <v>212</v>
      </c>
      <c r="B11" s="146"/>
      <c r="C11" s="146"/>
      <c r="D11" s="146"/>
      <c r="E11" s="146"/>
      <c r="F11" s="146"/>
      <c r="G11" s="146"/>
      <c r="H11" s="146"/>
      <c r="I11" s="146"/>
      <c r="J11" s="146"/>
      <c r="K11" s="146"/>
      <c r="L11" s="146"/>
      <c r="M11" s="146"/>
      <c r="N11" s="146"/>
      <c r="O11" s="146"/>
      <c r="P11" s="146"/>
      <c r="Q11" s="146"/>
      <c r="R11" s="146"/>
      <c r="S11" s="146"/>
      <c r="T11" s="146"/>
    </row>
    <row r="12" spans="1:20" ht="30.5" customHeight="1" x14ac:dyDescent="0.3">
      <c r="A12" s="301" t="s">
        <v>213</v>
      </c>
      <c r="B12" s="301"/>
      <c r="C12" s="146"/>
      <c r="D12" s="146"/>
      <c r="E12" s="146"/>
      <c r="F12" s="146"/>
      <c r="G12" s="146"/>
      <c r="H12" s="146"/>
      <c r="I12" s="146"/>
      <c r="J12" s="146"/>
      <c r="K12" s="146"/>
      <c r="L12" s="146"/>
      <c r="M12" s="146"/>
      <c r="N12" s="146"/>
      <c r="O12" s="146"/>
      <c r="P12" s="146"/>
      <c r="Q12" s="146"/>
      <c r="R12" s="146"/>
      <c r="S12" s="146"/>
      <c r="T12" s="146"/>
    </row>
    <row r="13" spans="1:20" x14ac:dyDescent="0.3">
      <c r="A13" s="146"/>
      <c r="B13" s="146"/>
      <c r="C13" s="146"/>
      <c r="D13" s="146"/>
      <c r="E13" s="146"/>
      <c r="F13" s="146"/>
      <c r="G13" s="146"/>
      <c r="H13" s="146"/>
      <c r="I13" s="146"/>
      <c r="J13" s="146"/>
      <c r="K13" s="146"/>
      <c r="L13" s="146"/>
      <c r="M13" s="146"/>
      <c r="N13" s="146"/>
      <c r="O13" s="146"/>
      <c r="P13" s="146"/>
      <c r="Q13" s="146"/>
      <c r="R13" s="146"/>
      <c r="S13" s="146"/>
      <c r="T13" s="146"/>
    </row>
    <row r="14" spans="1:20" ht="28" x14ac:dyDescent="0.3">
      <c r="A14" s="155" t="s">
        <v>214</v>
      </c>
      <c r="B14" s="146"/>
      <c r="C14" s="241" t="s">
        <v>39</v>
      </c>
      <c r="D14" s="146"/>
      <c r="E14" s="146"/>
      <c r="F14" s="146"/>
      <c r="G14" s="146"/>
      <c r="H14" s="146"/>
      <c r="I14" s="146"/>
      <c r="J14" s="146"/>
      <c r="K14" s="146"/>
      <c r="L14" s="146"/>
      <c r="M14" s="146"/>
      <c r="N14" s="146"/>
      <c r="O14" s="146"/>
      <c r="P14" s="146"/>
      <c r="Q14" s="146"/>
      <c r="R14" s="146"/>
      <c r="S14" s="146"/>
      <c r="T14" s="146"/>
    </row>
    <row r="15" spans="1:20" x14ac:dyDescent="0.3">
      <c r="A15" s="146"/>
      <c r="B15" s="146"/>
      <c r="C15" s="146"/>
      <c r="D15" s="146"/>
      <c r="E15" s="146"/>
      <c r="F15" s="146"/>
      <c r="G15" s="146"/>
      <c r="H15" s="146"/>
      <c r="I15" s="146"/>
      <c r="J15" s="146"/>
      <c r="K15" s="146"/>
      <c r="L15" s="146"/>
      <c r="M15" s="146"/>
      <c r="N15" s="146"/>
      <c r="O15" s="146"/>
      <c r="P15" s="146"/>
      <c r="Q15" s="146"/>
      <c r="R15" s="146"/>
      <c r="S15" s="146"/>
      <c r="T15" s="146"/>
    </row>
    <row r="16" spans="1:20" ht="42" x14ac:dyDescent="0.3">
      <c r="A16" s="155" t="s">
        <v>215</v>
      </c>
      <c r="B16" s="146"/>
      <c r="C16" s="242" t="s">
        <v>40</v>
      </c>
      <c r="D16" s="146"/>
      <c r="E16" s="146"/>
      <c r="F16" s="146"/>
      <c r="G16" s="146"/>
      <c r="H16" s="146"/>
      <c r="I16" s="146"/>
      <c r="J16" s="146"/>
      <c r="K16" s="146"/>
      <c r="L16" s="146"/>
      <c r="M16" s="146"/>
      <c r="N16" s="146"/>
      <c r="O16" s="146"/>
      <c r="P16" s="146"/>
      <c r="Q16" s="146"/>
      <c r="R16" s="146"/>
      <c r="S16" s="146"/>
      <c r="T16" s="146"/>
    </row>
    <row r="17" spans="1:20" x14ac:dyDescent="0.3">
      <c r="A17" s="155"/>
      <c r="B17" s="146"/>
      <c r="C17" s="146"/>
      <c r="D17" s="146"/>
      <c r="E17" s="146"/>
      <c r="F17" s="146"/>
      <c r="G17" s="146"/>
      <c r="H17" s="146"/>
      <c r="I17" s="146"/>
      <c r="J17" s="146"/>
      <c r="K17" s="146"/>
      <c r="L17" s="146"/>
      <c r="M17" s="146"/>
      <c r="N17" s="146"/>
      <c r="O17" s="146"/>
      <c r="P17" s="146"/>
      <c r="Q17" s="146"/>
      <c r="R17" s="146"/>
      <c r="S17" s="146"/>
      <c r="T17" s="146"/>
    </row>
    <row r="18" spans="1:20" ht="28" x14ac:dyDescent="0.3">
      <c r="A18" s="155" t="s">
        <v>217</v>
      </c>
      <c r="B18" s="146"/>
      <c r="C18" s="245" t="s">
        <v>200</v>
      </c>
      <c r="D18" s="146"/>
      <c r="E18" s="146"/>
      <c r="F18" s="146"/>
      <c r="G18" s="146"/>
      <c r="H18" s="146"/>
      <c r="I18" s="146"/>
      <c r="J18" s="146"/>
      <c r="K18" s="146"/>
      <c r="L18" s="146"/>
      <c r="M18" s="146"/>
      <c r="N18" s="146"/>
      <c r="O18" s="146"/>
      <c r="P18" s="146"/>
      <c r="Q18" s="146"/>
      <c r="R18" s="146"/>
      <c r="S18" s="146"/>
      <c r="T18" s="146"/>
    </row>
    <row r="19" spans="1:20" x14ac:dyDescent="0.3">
      <c r="A19" s="146"/>
      <c r="B19" s="146"/>
      <c r="C19" s="146"/>
      <c r="D19" s="146"/>
      <c r="E19" s="146"/>
      <c r="F19" s="146"/>
      <c r="G19" s="146"/>
      <c r="H19" s="146"/>
      <c r="I19" s="146"/>
      <c r="J19" s="146"/>
      <c r="K19" s="146"/>
      <c r="L19" s="146"/>
      <c r="M19" s="146"/>
      <c r="N19" s="146"/>
      <c r="O19" s="146"/>
      <c r="P19" s="146"/>
      <c r="Q19" s="146"/>
      <c r="R19" s="146"/>
      <c r="S19" s="146"/>
      <c r="T19" s="146"/>
    </row>
    <row r="20" spans="1:20" x14ac:dyDescent="0.3">
      <c r="A20" s="146"/>
      <c r="B20" s="146"/>
      <c r="C20" s="146"/>
      <c r="D20" s="146"/>
      <c r="E20" s="146"/>
      <c r="F20" s="146"/>
      <c r="G20" s="146"/>
      <c r="H20" s="146"/>
      <c r="I20" s="146"/>
      <c r="J20" s="146"/>
      <c r="K20" s="146"/>
      <c r="L20" s="146"/>
      <c r="M20" s="146"/>
      <c r="N20" s="146"/>
      <c r="O20" s="146"/>
      <c r="P20" s="146"/>
      <c r="Q20" s="146"/>
      <c r="R20" s="146"/>
      <c r="S20" s="146"/>
      <c r="T20" s="146"/>
    </row>
    <row r="21" spans="1:20" s="25" customFormat="1" ht="20" x14ac:dyDescent="0.4">
      <c r="A21" s="116" t="s">
        <v>41</v>
      </c>
      <c r="B21" s="115"/>
      <c r="C21" s="115"/>
      <c r="D21" s="115"/>
      <c r="E21" s="115"/>
      <c r="F21" s="115"/>
      <c r="G21" s="115"/>
      <c r="H21" s="115"/>
      <c r="I21" s="115"/>
      <c r="J21" s="115"/>
      <c r="K21" s="115"/>
      <c r="L21" s="115"/>
      <c r="M21" s="115"/>
      <c r="N21" s="115"/>
      <c r="O21" s="115"/>
      <c r="P21" s="115"/>
      <c r="Q21" s="115"/>
      <c r="R21" s="115"/>
      <c r="S21" s="115"/>
      <c r="T21" s="115"/>
    </row>
    <row r="22" spans="1:20" x14ac:dyDescent="0.3">
      <c r="A22" s="146"/>
      <c r="B22" s="146"/>
      <c r="C22" s="146"/>
      <c r="D22" s="146"/>
      <c r="E22" s="146"/>
      <c r="F22" s="146"/>
      <c r="G22" s="146"/>
      <c r="H22" s="146"/>
      <c r="I22" s="146"/>
      <c r="J22" s="146"/>
      <c r="K22" s="146"/>
      <c r="L22" s="146"/>
      <c r="M22" s="146"/>
      <c r="N22" s="146"/>
      <c r="O22" s="146"/>
      <c r="P22" s="146"/>
      <c r="Q22" s="146"/>
      <c r="R22" s="146"/>
      <c r="S22" s="146"/>
      <c r="T22" s="146"/>
    </row>
    <row r="23" spans="1:20" x14ac:dyDescent="0.3">
      <c r="A23" s="147" t="s">
        <v>42</v>
      </c>
      <c r="B23" s="146"/>
      <c r="C23" s="146"/>
      <c r="D23" s="146"/>
      <c r="E23" s="146"/>
      <c r="F23" s="146"/>
      <c r="G23" s="146"/>
      <c r="H23" s="146"/>
      <c r="I23" s="146"/>
      <c r="J23" s="146"/>
      <c r="K23" s="146"/>
      <c r="L23" s="146"/>
      <c r="M23" s="146"/>
      <c r="N23" s="146"/>
      <c r="O23" s="146"/>
      <c r="P23" s="146"/>
      <c r="Q23" s="146"/>
      <c r="R23" s="146"/>
      <c r="S23" s="146"/>
      <c r="T23" s="146"/>
    </row>
    <row r="24" spans="1:20" ht="31.5" customHeight="1" x14ac:dyDescent="0.3">
      <c r="A24" s="301" t="s">
        <v>43</v>
      </c>
      <c r="B24" s="301"/>
      <c r="C24" s="146"/>
      <c r="D24" s="146"/>
      <c r="E24" s="146"/>
      <c r="F24" s="146"/>
      <c r="G24" s="146"/>
      <c r="H24" s="146"/>
      <c r="I24" s="146"/>
      <c r="J24" s="146"/>
      <c r="K24" s="146"/>
      <c r="L24" s="146"/>
      <c r="M24" s="146"/>
      <c r="N24" s="146"/>
      <c r="O24" s="146"/>
      <c r="P24" s="146"/>
      <c r="Q24" s="146"/>
      <c r="R24" s="146"/>
      <c r="S24" s="146"/>
      <c r="T24" s="146"/>
    </row>
    <row r="25" spans="1:20" x14ac:dyDescent="0.3">
      <c r="A25" s="146"/>
      <c r="B25" s="146"/>
      <c r="C25" s="146"/>
      <c r="D25" s="146"/>
      <c r="E25" s="146"/>
      <c r="F25" s="146"/>
      <c r="G25" s="146"/>
      <c r="H25" s="146"/>
      <c r="I25" s="146"/>
      <c r="J25" s="146"/>
      <c r="K25" s="146"/>
      <c r="L25" s="146"/>
      <c r="M25" s="146"/>
      <c r="N25" s="146"/>
      <c r="O25" s="146"/>
      <c r="P25" s="146"/>
      <c r="Q25" s="146"/>
      <c r="R25" s="146"/>
      <c r="S25" s="146"/>
      <c r="T25" s="146"/>
    </row>
    <row r="26" spans="1:20" x14ac:dyDescent="0.3">
      <c r="A26" s="146"/>
      <c r="B26" s="150" t="s">
        <v>44</v>
      </c>
      <c r="C26" s="46"/>
      <c r="D26" s="146"/>
      <c r="E26" s="146"/>
      <c r="F26" s="146"/>
      <c r="G26" s="146"/>
      <c r="H26" s="146"/>
      <c r="I26" s="146"/>
      <c r="J26" s="146"/>
      <c r="K26" s="146"/>
      <c r="L26" s="146"/>
      <c r="M26" s="146"/>
      <c r="N26" s="146"/>
      <c r="O26" s="146"/>
      <c r="P26" s="146"/>
      <c r="Q26" s="146"/>
      <c r="R26" s="146"/>
      <c r="S26" s="146"/>
      <c r="T26" s="146"/>
    </row>
    <row r="27" spans="1:20" x14ac:dyDescent="0.3">
      <c r="A27" s="146"/>
      <c r="B27" s="152"/>
      <c r="C27" s="152"/>
      <c r="D27" s="146"/>
      <c r="E27" s="146"/>
      <c r="F27" s="146"/>
      <c r="G27" s="146"/>
      <c r="H27" s="146"/>
      <c r="I27" s="146"/>
      <c r="J27" s="146"/>
      <c r="K27" s="146"/>
      <c r="L27" s="146"/>
      <c r="M27" s="146"/>
      <c r="N27" s="146"/>
      <c r="O27" s="146"/>
      <c r="P27" s="146"/>
      <c r="Q27" s="146"/>
      <c r="R27" s="146"/>
      <c r="S27" s="146"/>
      <c r="T27" s="146"/>
    </row>
    <row r="28" spans="1:20" x14ac:dyDescent="0.3">
      <c r="A28" s="146"/>
      <c r="B28" s="150" t="s">
        <v>45</v>
      </c>
      <c r="C28" s="46"/>
      <c r="D28" s="146"/>
      <c r="E28" s="146"/>
      <c r="F28" s="146"/>
      <c r="G28" s="146"/>
      <c r="H28" s="146"/>
      <c r="I28" s="146"/>
      <c r="J28" s="146"/>
      <c r="K28" s="146"/>
      <c r="L28" s="146"/>
      <c r="M28" s="146"/>
      <c r="N28" s="146"/>
      <c r="O28" s="146"/>
      <c r="P28" s="146"/>
      <c r="Q28" s="146"/>
      <c r="R28" s="146"/>
      <c r="S28" s="146"/>
      <c r="T28" s="146"/>
    </row>
    <row r="29" spans="1:20" x14ac:dyDescent="0.3">
      <c r="A29" s="146"/>
      <c r="B29" s="150"/>
      <c r="C29" s="146"/>
      <c r="D29" s="146"/>
      <c r="E29" s="146"/>
      <c r="F29" s="146"/>
      <c r="G29" s="146"/>
      <c r="H29" s="146"/>
      <c r="I29" s="146"/>
      <c r="J29" s="146"/>
      <c r="K29" s="146"/>
      <c r="L29" s="146"/>
      <c r="M29" s="146"/>
      <c r="N29" s="146"/>
      <c r="O29" s="146"/>
      <c r="P29" s="146"/>
      <c r="Q29" s="146"/>
      <c r="R29" s="146"/>
      <c r="S29" s="146"/>
      <c r="T29" s="146"/>
    </row>
    <row r="30" spans="1:20" x14ac:dyDescent="0.3">
      <c r="A30" s="146"/>
      <c r="B30" s="146"/>
      <c r="C30" s="146"/>
      <c r="D30" s="146"/>
      <c r="E30" s="146"/>
      <c r="F30" s="146"/>
      <c r="G30" s="146"/>
      <c r="H30" s="146"/>
      <c r="I30" s="146"/>
      <c r="J30" s="146"/>
      <c r="K30" s="146"/>
      <c r="L30" s="146"/>
      <c r="M30" s="146"/>
      <c r="N30" s="146"/>
      <c r="O30" s="146"/>
      <c r="P30" s="146"/>
      <c r="Q30" s="146"/>
      <c r="R30" s="146"/>
      <c r="S30" s="146"/>
      <c r="T30" s="146"/>
    </row>
    <row r="31" spans="1:20" x14ac:dyDescent="0.3">
      <c r="A31" s="151" t="s">
        <v>46</v>
      </c>
      <c r="B31" s="146"/>
      <c r="C31" s="146"/>
      <c r="D31" s="146"/>
      <c r="E31" s="146"/>
      <c r="F31" s="146"/>
      <c r="G31" s="146"/>
      <c r="H31" s="146"/>
      <c r="I31" s="146"/>
      <c r="J31" s="146"/>
      <c r="K31" s="146"/>
      <c r="L31" s="146"/>
      <c r="M31" s="146"/>
      <c r="N31" s="146"/>
      <c r="O31" s="146"/>
      <c r="P31" s="146"/>
      <c r="Q31" s="146"/>
      <c r="R31" s="146"/>
      <c r="S31" s="146"/>
      <c r="T31" s="146"/>
    </row>
    <row r="32" spans="1:20" x14ac:dyDescent="0.3">
      <c r="A32" s="151"/>
      <c r="B32" s="146"/>
      <c r="C32" s="146"/>
      <c r="D32" s="146"/>
      <c r="E32" s="146"/>
      <c r="F32" s="146"/>
      <c r="G32" s="146"/>
      <c r="H32" s="146"/>
      <c r="I32" s="146"/>
      <c r="J32" s="146"/>
      <c r="K32" s="146"/>
      <c r="L32" s="146"/>
      <c r="M32" s="146"/>
      <c r="N32" s="146"/>
      <c r="O32" s="146"/>
      <c r="P32" s="146"/>
      <c r="Q32" s="146"/>
      <c r="R32" s="146"/>
      <c r="S32" s="146"/>
      <c r="T32" s="146"/>
    </row>
    <row r="33" spans="1:20" x14ac:dyDescent="0.3">
      <c r="A33" s="151"/>
      <c r="B33" s="146"/>
      <c r="C33" s="146"/>
      <c r="D33" s="146"/>
      <c r="E33" s="146"/>
      <c r="F33" s="146"/>
      <c r="G33" s="146"/>
      <c r="H33" s="146"/>
      <c r="I33" s="146"/>
      <c r="J33" s="146"/>
      <c r="K33" s="146"/>
      <c r="L33" s="146"/>
      <c r="M33" s="146"/>
      <c r="N33" s="146"/>
      <c r="O33" s="146"/>
      <c r="P33" s="146"/>
      <c r="Q33" s="146"/>
      <c r="R33" s="146"/>
      <c r="S33" s="146"/>
      <c r="T33" s="146"/>
    </row>
    <row r="34" spans="1:20" x14ac:dyDescent="0.3">
      <c r="A34" s="146"/>
      <c r="B34" s="146"/>
      <c r="C34" s="146"/>
      <c r="D34" s="146" t="s">
        <v>47</v>
      </c>
      <c r="E34" s="146"/>
      <c r="F34" s="146"/>
      <c r="G34" s="146"/>
      <c r="H34" s="146"/>
      <c r="I34" s="146"/>
      <c r="J34" s="146"/>
      <c r="K34" s="146"/>
      <c r="L34" s="146"/>
      <c r="M34" s="146"/>
      <c r="N34" s="146"/>
      <c r="O34" s="146"/>
      <c r="P34" s="146"/>
      <c r="Q34" s="146"/>
      <c r="R34" s="146"/>
      <c r="S34" s="146"/>
      <c r="T34" s="146"/>
    </row>
    <row r="35" spans="1:20" x14ac:dyDescent="0.3">
      <c r="A35" s="146"/>
      <c r="B35" s="146" t="s">
        <v>48</v>
      </c>
      <c r="C35" s="146"/>
      <c r="D35" s="146"/>
      <c r="E35" s="146"/>
      <c r="F35" s="146"/>
      <c r="G35" s="146"/>
      <c r="H35" s="146"/>
      <c r="I35" s="146"/>
      <c r="J35" s="146"/>
      <c r="K35" s="146"/>
      <c r="L35" s="146"/>
      <c r="M35" s="146"/>
      <c r="N35" s="146"/>
      <c r="O35" s="146"/>
      <c r="P35" s="146"/>
      <c r="Q35" s="146"/>
      <c r="R35" s="146"/>
      <c r="S35" s="146"/>
      <c r="T35" s="146"/>
    </row>
    <row r="36" spans="1:20" ht="14.5" x14ac:dyDescent="0.35">
      <c r="A36" s="146"/>
      <c r="B36" s="146"/>
      <c r="C36" s="146" t="s">
        <v>49</v>
      </c>
      <c r="D36" s="146" t="s">
        <v>50</v>
      </c>
      <c r="E36" s="44">
        <v>2023</v>
      </c>
      <c r="F36" s="149" t="str">
        <f>"Corresponds to the "&amp;'Primary Inputs'!$F$20&amp;" financial year"</f>
        <v>Corresponds to the  financial year</v>
      </c>
      <c r="G36" s="146"/>
      <c r="H36" s="146"/>
      <c r="I36" s="146"/>
      <c r="J36" s="146"/>
      <c r="K36" s="146"/>
      <c r="L36" s="146"/>
      <c r="M36" s="146"/>
      <c r="N36" s="146"/>
      <c r="O36" s="146"/>
      <c r="P36" s="146"/>
      <c r="Q36" s="146"/>
      <c r="R36" s="146"/>
      <c r="S36" s="146"/>
      <c r="T36" s="146"/>
    </row>
    <row r="37" spans="1:20" x14ac:dyDescent="0.3">
      <c r="A37" s="146"/>
      <c r="B37" s="146"/>
      <c r="C37" s="146"/>
      <c r="D37" s="146"/>
      <c r="E37" s="146"/>
      <c r="F37" s="146"/>
      <c r="G37" s="146"/>
      <c r="H37" s="146"/>
      <c r="I37" s="146"/>
      <c r="J37" s="146"/>
      <c r="K37" s="146"/>
      <c r="L37" s="146"/>
      <c r="M37" s="146"/>
      <c r="N37" s="146"/>
      <c r="O37" s="146"/>
      <c r="P37" s="146"/>
      <c r="Q37" s="146"/>
      <c r="R37" s="146"/>
      <c r="S37" s="146"/>
      <c r="T37" s="146"/>
    </row>
    <row r="38" spans="1:20" ht="14.5" x14ac:dyDescent="0.35">
      <c r="A38" s="146"/>
      <c r="B38" s="146"/>
      <c r="C38" s="146" t="s">
        <v>228</v>
      </c>
      <c r="D38" s="146" t="s">
        <v>50</v>
      </c>
      <c r="E38" s="44">
        <v>2023</v>
      </c>
      <c r="F38" s="149" t="str">
        <f>"Corresponds to the "&amp;'Primary Inputs'!$F$22&amp;" financial year"</f>
        <v>Corresponds to the  financial year</v>
      </c>
      <c r="G38" s="146"/>
      <c r="H38" s="146"/>
      <c r="I38" s="146"/>
      <c r="J38" s="146"/>
      <c r="K38" s="146"/>
      <c r="L38" s="146"/>
      <c r="M38" s="146"/>
      <c r="N38" s="146"/>
      <c r="O38" s="146"/>
      <c r="P38" s="146"/>
      <c r="Q38" s="146"/>
      <c r="R38" s="146"/>
      <c r="S38" s="146"/>
      <c r="T38" s="146"/>
    </row>
    <row r="39" spans="1:20" x14ac:dyDescent="0.3">
      <c r="A39" s="146"/>
      <c r="B39" s="146"/>
      <c r="C39" s="146"/>
      <c r="D39" s="146"/>
      <c r="E39" s="146"/>
      <c r="F39" s="146"/>
      <c r="G39" s="146"/>
      <c r="H39" s="146"/>
      <c r="I39" s="146"/>
      <c r="J39" s="146"/>
      <c r="K39" s="146"/>
      <c r="L39" s="146"/>
      <c r="M39" s="146"/>
      <c r="N39" s="146"/>
      <c r="O39" s="146"/>
      <c r="P39" s="146"/>
      <c r="Q39" s="146"/>
      <c r="R39" s="146"/>
      <c r="S39" s="146"/>
      <c r="T39" s="146"/>
    </row>
    <row r="40" spans="1:20" x14ac:dyDescent="0.3">
      <c r="A40" s="146"/>
      <c r="B40" s="146"/>
      <c r="C40" s="146" t="s">
        <v>229</v>
      </c>
      <c r="D40" s="146" t="s">
        <v>51</v>
      </c>
      <c r="E40" s="44">
        <v>40</v>
      </c>
      <c r="F40" s="146"/>
      <c r="G40" s="146"/>
      <c r="H40" s="146"/>
      <c r="I40" s="146"/>
      <c r="J40" s="146"/>
      <c r="K40" s="146"/>
      <c r="L40" s="146"/>
      <c r="M40" s="146"/>
      <c r="N40" s="146"/>
      <c r="O40" s="146"/>
      <c r="P40" s="146"/>
      <c r="Q40" s="146"/>
      <c r="R40" s="146"/>
      <c r="S40" s="146"/>
      <c r="T40" s="146"/>
    </row>
    <row r="41" spans="1:20" x14ac:dyDescent="0.3">
      <c r="A41" s="146"/>
      <c r="B41" s="146" t="s">
        <v>52</v>
      </c>
      <c r="C41" s="146"/>
      <c r="D41" s="146"/>
      <c r="E41" s="146"/>
      <c r="F41" s="146"/>
      <c r="G41" s="146"/>
      <c r="H41" s="146"/>
      <c r="I41" s="146"/>
      <c r="J41" s="146"/>
      <c r="K41" s="146"/>
      <c r="L41" s="146"/>
      <c r="M41" s="146"/>
      <c r="N41" s="146"/>
      <c r="O41" s="146"/>
      <c r="P41" s="146"/>
      <c r="Q41" s="146"/>
      <c r="R41" s="146"/>
      <c r="S41" s="146"/>
      <c r="T41" s="146"/>
    </row>
    <row r="42" spans="1:20" x14ac:dyDescent="0.3">
      <c r="A42" s="146"/>
      <c r="B42" s="146"/>
      <c r="C42" s="146" t="s">
        <v>53</v>
      </c>
      <c r="D42" s="146" t="s">
        <v>54</v>
      </c>
      <c r="E42" s="45">
        <v>0.05</v>
      </c>
      <c r="F42" s="146"/>
      <c r="G42" s="146"/>
      <c r="H42" s="146"/>
      <c r="I42" s="146"/>
      <c r="J42" s="146"/>
      <c r="K42" s="146"/>
      <c r="L42" s="146"/>
      <c r="M42" s="146"/>
      <c r="N42" s="146"/>
      <c r="O42" s="146"/>
      <c r="P42" s="146"/>
      <c r="Q42" s="146"/>
      <c r="R42" s="146"/>
      <c r="S42" s="146"/>
      <c r="T42" s="146"/>
    </row>
    <row r="43" spans="1:20" x14ac:dyDescent="0.3">
      <c r="A43" s="146"/>
      <c r="B43" s="146"/>
      <c r="C43" s="146"/>
      <c r="D43" s="146"/>
      <c r="E43" s="146"/>
      <c r="F43" s="146"/>
      <c r="G43" s="146"/>
      <c r="H43" s="146"/>
      <c r="I43" s="146"/>
      <c r="J43" s="146"/>
      <c r="K43" s="146"/>
      <c r="L43" s="146"/>
      <c r="M43" s="146"/>
      <c r="N43" s="146"/>
      <c r="O43" s="146"/>
      <c r="P43" s="146"/>
      <c r="Q43" s="146"/>
      <c r="R43" s="146"/>
      <c r="S43" s="146"/>
      <c r="T43" s="146"/>
    </row>
    <row r="44" spans="1:20" x14ac:dyDescent="0.3">
      <c r="A44" s="146"/>
      <c r="B44" s="146"/>
      <c r="C44" s="146" t="s">
        <v>240</v>
      </c>
      <c r="D44" s="146" t="s">
        <v>55</v>
      </c>
      <c r="E44" s="14">
        <v>1</v>
      </c>
      <c r="F44" s="146"/>
      <c r="G44" s="146"/>
      <c r="H44" s="146"/>
      <c r="I44" s="146"/>
      <c r="J44" s="146"/>
      <c r="K44" s="146"/>
      <c r="L44" s="146"/>
      <c r="M44" s="146"/>
      <c r="N44" s="146"/>
      <c r="O44" s="146"/>
      <c r="P44" s="146"/>
      <c r="Q44" s="146"/>
      <c r="R44" s="146"/>
      <c r="S44" s="146"/>
      <c r="T44" s="146"/>
    </row>
    <row r="45" spans="1:20" x14ac:dyDescent="0.3">
      <c r="A45" s="146"/>
      <c r="B45" s="146"/>
      <c r="C45" s="146"/>
      <c r="D45" s="146"/>
      <c r="E45" s="146"/>
      <c r="F45" s="146"/>
      <c r="G45" s="146"/>
      <c r="H45" s="146"/>
      <c r="I45" s="146"/>
      <c r="J45" s="146"/>
      <c r="K45" s="146"/>
      <c r="L45" s="146"/>
      <c r="M45" s="146"/>
      <c r="N45" s="146"/>
      <c r="O45" s="146"/>
      <c r="P45" s="146"/>
      <c r="Q45" s="146"/>
      <c r="R45" s="146"/>
      <c r="S45" s="146"/>
      <c r="T45" s="146"/>
    </row>
    <row r="46" spans="1:20" x14ac:dyDescent="0.3">
      <c r="A46" s="146"/>
      <c r="B46" s="146"/>
      <c r="C46" s="146"/>
      <c r="D46" s="146"/>
      <c r="E46" s="146"/>
      <c r="F46" s="146"/>
      <c r="G46" s="146"/>
      <c r="H46" s="146"/>
      <c r="I46" s="146"/>
      <c r="J46" s="146"/>
      <c r="K46" s="146"/>
      <c r="L46" s="146"/>
      <c r="M46" s="146"/>
      <c r="N46" s="146"/>
      <c r="O46" s="146"/>
      <c r="P46" s="146"/>
      <c r="Q46" s="146"/>
      <c r="R46" s="146"/>
      <c r="S46" s="146"/>
      <c r="T46" s="146"/>
    </row>
    <row r="47" spans="1:20" x14ac:dyDescent="0.3">
      <c r="A47" s="147" t="s">
        <v>56</v>
      </c>
      <c r="B47" s="146"/>
      <c r="C47" s="146"/>
      <c r="D47" s="146"/>
      <c r="E47" s="146"/>
      <c r="F47" s="146"/>
      <c r="G47" s="146"/>
      <c r="H47" s="146"/>
      <c r="I47" s="146"/>
      <c r="J47" s="146"/>
      <c r="K47" s="146"/>
      <c r="L47" s="146"/>
      <c r="M47" s="146"/>
      <c r="N47" s="146"/>
      <c r="O47" s="146"/>
      <c r="P47" s="146"/>
      <c r="Q47" s="146"/>
      <c r="R47" s="146"/>
      <c r="S47" s="146"/>
      <c r="T47" s="146"/>
    </row>
    <row r="48" spans="1:20" ht="51" customHeight="1" x14ac:dyDescent="0.3">
      <c r="A48" s="302" t="s">
        <v>57</v>
      </c>
      <c r="B48" s="302"/>
      <c r="C48" s="302"/>
      <c r="D48" s="146"/>
      <c r="E48" s="146"/>
      <c r="F48" s="146"/>
      <c r="G48" s="146"/>
      <c r="H48" s="146"/>
      <c r="I48" s="146"/>
      <c r="J48" s="146"/>
      <c r="K48" s="146"/>
      <c r="L48" s="146"/>
      <c r="M48" s="146"/>
      <c r="N48" s="146"/>
      <c r="O48" s="146"/>
      <c r="P48" s="146"/>
      <c r="Q48" s="146"/>
      <c r="R48" s="146"/>
      <c r="S48" s="146"/>
      <c r="T48" s="146"/>
    </row>
    <row r="49" spans="1:20" x14ac:dyDescent="0.3">
      <c r="A49" s="146"/>
      <c r="B49" s="146"/>
      <c r="C49" s="146"/>
      <c r="D49" s="146"/>
      <c r="E49" s="146"/>
      <c r="F49" s="146"/>
      <c r="G49" s="146"/>
      <c r="H49" s="146"/>
      <c r="I49" s="146"/>
      <c r="J49" s="146"/>
      <c r="K49" s="146"/>
      <c r="L49" s="146"/>
      <c r="M49" s="146"/>
      <c r="N49" s="146"/>
      <c r="O49" s="146"/>
      <c r="P49" s="146"/>
      <c r="Q49" s="146"/>
      <c r="R49" s="146"/>
      <c r="S49" s="146"/>
      <c r="T49" s="146"/>
    </row>
    <row r="50" spans="1:20" x14ac:dyDescent="0.3">
      <c r="A50" s="146"/>
      <c r="B50" s="146"/>
      <c r="C50" s="148" t="s">
        <v>58</v>
      </c>
      <c r="D50" s="146"/>
      <c r="E50" s="146"/>
      <c r="F50" s="146"/>
      <c r="G50" s="146"/>
      <c r="H50" s="146"/>
      <c r="I50" s="146"/>
      <c r="J50" s="146"/>
      <c r="K50" s="146"/>
      <c r="L50" s="146"/>
      <c r="M50" s="146"/>
      <c r="N50" s="146"/>
      <c r="O50" s="146"/>
      <c r="P50" s="146"/>
      <c r="Q50" s="146"/>
      <c r="R50" s="146"/>
      <c r="S50" s="146"/>
      <c r="T50" s="146"/>
    </row>
    <row r="51" spans="1:20" x14ac:dyDescent="0.3">
      <c r="A51" s="146"/>
      <c r="B51" s="146"/>
      <c r="C51" s="146"/>
      <c r="D51" s="146"/>
      <c r="E51" s="146"/>
      <c r="F51" s="146"/>
      <c r="G51" s="146"/>
      <c r="H51" s="146"/>
      <c r="I51" s="146"/>
      <c r="J51" s="146"/>
      <c r="K51" s="146"/>
      <c r="L51" s="146"/>
      <c r="M51" s="146"/>
      <c r="N51" s="146"/>
      <c r="O51" s="146"/>
      <c r="P51" s="146"/>
      <c r="Q51" s="146"/>
      <c r="R51" s="146"/>
      <c r="S51" s="146"/>
      <c r="T51" s="146"/>
    </row>
    <row r="52" spans="1:20" x14ac:dyDescent="0.3">
      <c r="A52" s="146"/>
      <c r="B52" s="146" t="s">
        <v>59</v>
      </c>
      <c r="C52" s="46"/>
      <c r="D52" s="146"/>
      <c r="E52" s="146"/>
      <c r="F52" s="146"/>
      <c r="G52" s="146"/>
      <c r="H52" s="146"/>
      <c r="I52" s="146"/>
      <c r="J52" s="146"/>
      <c r="K52" s="146"/>
      <c r="L52" s="146"/>
      <c r="M52" s="146"/>
      <c r="N52" s="146"/>
      <c r="O52" s="146"/>
      <c r="P52" s="146"/>
      <c r="Q52" s="146"/>
      <c r="R52" s="146"/>
      <c r="S52" s="146"/>
      <c r="T52" s="146"/>
    </row>
    <row r="53" spans="1:20" x14ac:dyDescent="0.3">
      <c r="A53" s="146"/>
      <c r="B53" s="146"/>
      <c r="C53" s="146"/>
      <c r="D53" s="146"/>
      <c r="E53" s="146"/>
      <c r="F53" s="146"/>
      <c r="G53" s="146"/>
      <c r="H53" s="146"/>
      <c r="I53" s="146"/>
      <c r="J53" s="146"/>
      <c r="K53" s="146"/>
      <c r="L53" s="146"/>
      <c r="M53" s="146"/>
      <c r="N53" s="146"/>
      <c r="O53" s="146"/>
      <c r="P53" s="146"/>
      <c r="Q53" s="146"/>
      <c r="R53" s="146"/>
      <c r="S53" s="146"/>
      <c r="T53" s="146"/>
    </row>
    <row r="54" spans="1:20" x14ac:dyDescent="0.3">
      <c r="A54" s="146"/>
      <c r="B54" s="146" t="s">
        <v>60</v>
      </c>
      <c r="C54" s="46"/>
      <c r="D54" s="146"/>
      <c r="E54" s="146"/>
      <c r="F54" s="146"/>
      <c r="G54" s="146"/>
      <c r="H54" s="146"/>
      <c r="I54" s="146"/>
      <c r="J54" s="146"/>
      <c r="K54" s="146"/>
      <c r="L54" s="146"/>
      <c r="M54" s="146"/>
      <c r="N54" s="146"/>
      <c r="O54" s="146"/>
      <c r="P54" s="146"/>
      <c r="Q54" s="146"/>
      <c r="R54" s="146"/>
      <c r="S54" s="146"/>
      <c r="T54" s="146"/>
    </row>
    <row r="55" spans="1:20" x14ac:dyDescent="0.3">
      <c r="A55" s="146"/>
      <c r="B55" s="146"/>
      <c r="C55" s="146"/>
      <c r="D55" s="146"/>
      <c r="E55" s="146"/>
      <c r="F55" s="146"/>
      <c r="G55" s="146"/>
      <c r="H55" s="146"/>
      <c r="I55" s="146"/>
      <c r="J55" s="146"/>
      <c r="K55" s="146"/>
      <c r="L55" s="146"/>
      <c r="M55" s="146"/>
      <c r="N55" s="146"/>
      <c r="O55" s="146"/>
      <c r="P55" s="146"/>
      <c r="Q55" s="146"/>
      <c r="R55" s="146"/>
      <c r="S55" s="146"/>
      <c r="T55" s="146"/>
    </row>
    <row r="56" spans="1:20" x14ac:dyDescent="0.3">
      <c r="A56" s="146"/>
      <c r="B56" s="146" t="s">
        <v>61</v>
      </c>
      <c r="C56" s="46"/>
      <c r="D56" s="146"/>
      <c r="E56" s="146"/>
      <c r="F56" s="146"/>
      <c r="G56" s="146"/>
      <c r="H56" s="146"/>
      <c r="I56" s="146"/>
      <c r="J56" s="146"/>
      <c r="K56" s="146"/>
      <c r="L56" s="146"/>
      <c r="M56" s="146"/>
      <c r="N56" s="146"/>
      <c r="O56" s="146"/>
      <c r="P56" s="146"/>
      <c r="Q56" s="146"/>
      <c r="R56" s="146"/>
      <c r="S56" s="146"/>
      <c r="T56" s="146"/>
    </row>
    <row r="57" spans="1:20" x14ac:dyDescent="0.3">
      <c r="A57" s="146"/>
      <c r="B57" s="146"/>
      <c r="C57" s="146"/>
      <c r="D57" s="146"/>
      <c r="E57" s="146"/>
      <c r="F57" s="146"/>
      <c r="G57" s="146"/>
      <c r="H57" s="146"/>
      <c r="I57" s="146"/>
      <c r="J57" s="146"/>
      <c r="K57" s="146"/>
      <c r="L57" s="146"/>
      <c r="M57" s="146"/>
      <c r="N57" s="146"/>
      <c r="O57" s="146"/>
      <c r="P57" s="146"/>
      <c r="Q57" s="146"/>
      <c r="R57" s="146"/>
      <c r="S57" s="146"/>
      <c r="T57" s="146"/>
    </row>
    <row r="58" spans="1:20" x14ac:dyDescent="0.3">
      <c r="A58" s="146"/>
      <c r="B58" s="146" t="s">
        <v>62</v>
      </c>
      <c r="C58" s="46"/>
      <c r="D58" s="146"/>
      <c r="E58" s="146"/>
      <c r="F58" s="146"/>
      <c r="G58" s="146"/>
      <c r="H58" s="146"/>
      <c r="I58" s="146"/>
      <c r="J58" s="146"/>
      <c r="K58" s="146"/>
      <c r="L58" s="146"/>
      <c r="M58" s="146"/>
      <c r="N58" s="146"/>
      <c r="O58" s="146"/>
      <c r="P58" s="146"/>
      <c r="Q58" s="146"/>
      <c r="R58" s="146"/>
      <c r="S58" s="146"/>
      <c r="T58" s="146"/>
    </row>
    <row r="59" spans="1:20" x14ac:dyDescent="0.3">
      <c r="A59" s="146"/>
      <c r="B59" s="146"/>
      <c r="C59" s="146"/>
      <c r="D59" s="146"/>
      <c r="E59" s="146"/>
      <c r="F59" s="146"/>
      <c r="G59" s="146"/>
      <c r="H59" s="146"/>
      <c r="I59" s="146"/>
      <c r="J59" s="146"/>
      <c r="K59" s="146"/>
      <c r="L59" s="146"/>
      <c r="M59" s="146"/>
      <c r="N59" s="146"/>
      <c r="O59" s="146"/>
      <c r="P59" s="146"/>
      <c r="Q59" s="146"/>
      <c r="R59" s="146"/>
      <c r="S59" s="146"/>
      <c r="T59" s="146"/>
    </row>
    <row r="60" spans="1:20" x14ac:dyDescent="0.3">
      <c r="A60" s="146"/>
      <c r="B60" s="146"/>
      <c r="C60" s="146"/>
      <c r="D60" s="146"/>
      <c r="E60" s="146"/>
      <c r="F60" s="146"/>
      <c r="G60" s="146"/>
      <c r="H60" s="146"/>
      <c r="I60" s="146"/>
      <c r="J60" s="146"/>
      <c r="K60" s="146"/>
      <c r="L60" s="146"/>
      <c r="M60" s="146"/>
      <c r="N60" s="146"/>
      <c r="O60" s="146"/>
      <c r="P60" s="146"/>
      <c r="Q60" s="146"/>
      <c r="R60" s="146"/>
      <c r="S60" s="146"/>
      <c r="T60" s="146"/>
    </row>
    <row r="61" spans="1:20" s="25" customFormat="1" ht="15.5" x14ac:dyDescent="0.35">
      <c r="A61" s="118"/>
      <c r="B61" s="118"/>
      <c r="C61" s="118"/>
      <c r="D61" s="118"/>
      <c r="E61" s="118"/>
      <c r="F61" s="118"/>
      <c r="G61" s="118"/>
      <c r="H61" s="118"/>
      <c r="I61" s="118"/>
      <c r="J61" s="118"/>
      <c r="K61" s="118"/>
      <c r="L61" s="118"/>
      <c r="M61" s="118"/>
      <c r="N61" s="118"/>
      <c r="O61" s="118"/>
      <c r="P61" s="118"/>
      <c r="Q61" s="118"/>
      <c r="R61" s="118"/>
      <c r="S61" s="118"/>
      <c r="T61" s="118"/>
    </row>
    <row r="62" spans="1:20" s="25" customFormat="1" ht="20" x14ac:dyDescent="0.4">
      <c r="A62" s="116" t="s">
        <v>63</v>
      </c>
      <c r="B62" s="118"/>
      <c r="C62" s="118"/>
      <c r="D62" s="118"/>
      <c r="E62" s="118"/>
      <c r="F62" s="118"/>
      <c r="G62" s="118"/>
      <c r="H62" s="118"/>
      <c r="I62" s="118"/>
      <c r="J62" s="118"/>
      <c r="K62" s="118"/>
      <c r="L62" s="118"/>
      <c r="M62" s="118"/>
      <c r="N62" s="118"/>
      <c r="O62" s="118"/>
      <c r="P62" s="118"/>
      <c r="Q62" s="118"/>
      <c r="R62" s="118"/>
      <c r="S62" s="118"/>
      <c r="T62" s="118"/>
    </row>
    <row r="63" spans="1:20" x14ac:dyDescent="0.3">
      <c r="A63" s="150" t="s">
        <v>64</v>
      </c>
      <c r="B63" s="152"/>
      <c r="C63" s="152"/>
      <c r="D63" s="152"/>
      <c r="E63" s="152"/>
      <c r="F63" s="152"/>
      <c r="G63" s="152"/>
      <c r="H63" s="152"/>
      <c r="I63" s="152"/>
      <c r="J63" s="152"/>
      <c r="K63" s="152"/>
      <c r="L63" s="152"/>
      <c r="M63" s="152"/>
      <c r="N63" s="152"/>
      <c r="O63" s="152"/>
      <c r="P63" s="152"/>
      <c r="Q63" s="152"/>
      <c r="R63" s="152"/>
      <c r="S63" s="152"/>
      <c r="T63" s="152"/>
    </row>
    <row r="64" spans="1:20" x14ac:dyDescent="0.3">
      <c r="A64" s="156"/>
      <c r="B64" s="152"/>
      <c r="C64" s="152"/>
      <c r="D64" s="152"/>
      <c r="E64" s="152"/>
      <c r="F64" s="152"/>
      <c r="G64" s="152"/>
      <c r="H64" s="152"/>
      <c r="I64" s="152"/>
      <c r="J64" s="152"/>
      <c r="K64" s="152"/>
      <c r="L64" s="152"/>
      <c r="M64" s="152"/>
      <c r="N64" s="152"/>
      <c r="O64" s="152"/>
      <c r="P64" s="152"/>
      <c r="Q64" s="152"/>
      <c r="R64" s="152"/>
      <c r="S64" s="152"/>
      <c r="T64" s="152"/>
    </row>
    <row r="65" spans="1:20" x14ac:dyDescent="0.3">
      <c r="A65" s="151" t="s">
        <v>65</v>
      </c>
      <c r="B65" s="146"/>
      <c r="C65" s="146"/>
      <c r="D65" s="146"/>
      <c r="E65" s="146"/>
      <c r="F65" s="146"/>
      <c r="G65" s="146"/>
      <c r="H65" s="146"/>
      <c r="I65" s="146"/>
      <c r="J65" s="146"/>
      <c r="K65" s="146"/>
      <c r="L65" s="146"/>
      <c r="M65" s="146"/>
      <c r="N65" s="146"/>
      <c r="O65" s="146"/>
      <c r="P65" s="146"/>
      <c r="Q65" s="146"/>
      <c r="R65" s="146"/>
      <c r="S65" s="146"/>
      <c r="T65" s="146"/>
    </row>
    <row r="66" spans="1:20" ht="28.5" customHeight="1" x14ac:dyDescent="0.3">
      <c r="A66" s="303" t="s">
        <v>66</v>
      </c>
      <c r="B66" s="303"/>
      <c r="C66" s="303"/>
      <c r="D66" s="146"/>
      <c r="E66" s="146"/>
      <c r="F66" s="146"/>
      <c r="G66" s="146"/>
      <c r="H66" s="146"/>
      <c r="I66" s="146"/>
      <c r="J66" s="146"/>
      <c r="K66" s="146"/>
      <c r="L66" s="146"/>
      <c r="M66" s="146"/>
      <c r="N66" s="146"/>
      <c r="O66" s="146"/>
      <c r="P66" s="146"/>
      <c r="Q66" s="146"/>
      <c r="R66" s="146"/>
      <c r="S66" s="146"/>
      <c r="T66" s="146"/>
    </row>
    <row r="67" spans="1:20" x14ac:dyDescent="0.3">
      <c r="A67" s="157"/>
      <c r="B67" s="157"/>
      <c r="C67" s="157"/>
      <c r="D67" s="146"/>
      <c r="E67" s="146"/>
      <c r="F67" s="146"/>
      <c r="G67" s="146"/>
      <c r="H67" s="146"/>
      <c r="I67" s="146"/>
      <c r="J67" s="146"/>
      <c r="K67" s="146"/>
      <c r="L67" s="146"/>
      <c r="M67" s="146"/>
      <c r="N67" s="146"/>
      <c r="O67" s="146"/>
      <c r="P67" s="146"/>
      <c r="Q67" s="146"/>
      <c r="R67" s="146"/>
      <c r="S67" s="146"/>
      <c r="T67" s="146"/>
    </row>
    <row r="68" spans="1:20" x14ac:dyDescent="0.3">
      <c r="A68" s="157"/>
      <c r="B68" s="157"/>
      <c r="C68" s="157"/>
      <c r="D68" s="146"/>
      <c r="E68" s="146"/>
      <c r="F68" s="146"/>
      <c r="G68" s="146"/>
      <c r="H68" s="146"/>
      <c r="I68" s="146"/>
      <c r="J68" s="146"/>
      <c r="K68" s="146"/>
      <c r="L68" s="146"/>
      <c r="M68" s="146"/>
      <c r="N68" s="146"/>
      <c r="O68" s="146"/>
      <c r="P68" s="146"/>
      <c r="Q68" s="146"/>
      <c r="R68" s="146"/>
      <c r="S68" s="146"/>
      <c r="T68" s="146"/>
    </row>
    <row r="69" spans="1:20" x14ac:dyDescent="0.3">
      <c r="A69" s="157"/>
      <c r="B69" s="157"/>
      <c r="C69" s="157"/>
      <c r="D69" s="146"/>
      <c r="E69" s="146"/>
      <c r="F69" s="146"/>
      <c r="G69" s="146"/>
      <c r="H69" s="146"/>
      <c r="I69" s="146"/>
      <c r="J69" s="146"/>
      <c r="K69" s="146"/>
      <c r="L69" s="146"/>
      <c r="M69" s="146"/>
      <c r="N69" s="146"/>
      <c r="O69" s="146"/>
      <c r="P69" s="146"/>
      <c r="Q69" s="146"/>
      <c r="R69" s="146"/>
      <c r="S69" s="146"/>
      <c r="T69" s="146"/>
    </row>
    <row r="70" spans="1:20" x14ac:dyDescent="0.3">
      <c r="A70" s="157"/>
      <c r="B70" s="146"/>
      <c r="C70" s="157"/>
      <c r="D70" s="146"/>
      <c r="E70" s="146"/>
      <c r="F70" s="146"/>
      <c r="G70" s="146"/>
      <c r="H70" s="146"/>
      <c r="I70" s="146"/>
      <c r="J70" s="146"/>
      <c r="K70" s="146"/>
      <c r="L70" s="146"/>
      <c r="M70" s="146"/>
      <c r="N70" s="146"/>
      <c r="O70" s="146"/>
      <c r="P70" s="146"/>
      <c r="Q70" s="146"/>
      <c r="R70" s="146"/>
      <c r="S70" s="146"/>
      <c r="T70" s="146"/>
    </row>
    <row r="71" spans="1:20" x14ac:dyDescent="0.3">
      <c r="A71" s="146"/>
      <c r="B71" s="146"/>
      <c r="C71" s="146" t="s">
        <v>67</v>
      </c>
      <c r="D71" s="146"/>
      <c r="E71" s="146"/>
      <c r="F71" s="146"/>
      <c r="G71" s="146"/>
      <c r="H71" s="146"/>
      <c r="I71" s="146"/>
      <c r="J71" s="146"/>
      <c r="K71" s="146"/>
      <c r="L71" s="146"/>
      <c r="M71" s="146"/>
      <c r="N71" s="146"/>
      <c r="O71" s="146"/>
      <c r="P71" s="146"/>
      <c r="Q71" s="146"/>
      <c r="R71" s="146"/>
      <c r="S71" s="146"/>
      <c r="T71" s="146"/>
    </row>
    <row r="72" spans="1:20" x14ac:dyDescent="0.3">
      <c r="A72" s="146"/>
      <c r="B72" s="146"/>
      <c r="C72" s="46"/>
      <c r="D72" s="146"/>
      <c r="E72" s="146"/>
      <c r="F72" s="146"/>
      <c r="G72" s="15" t="s">
        <v>68</v>
      </c>
      <c r="H72" s="146"/>
      <c r="I72" s="146"/>
      <c r="J72" s="146"/>
      <c r="K72" s="146"/>
      <c r="L72" s="146"/>
      <c r="M72" s="146"/>
      <c r="N72" s="146"/>
      <c r="O72" s="146"/>
      <c r="P72" s="146"/>
      <c r="Q72" s="146"/>
      <c r="R72" s="146"/>
      <c r="S72" s="146"/>
      <c r="T72" s="146"/>
    </row>
    <row r="73" spans="1:20" x14ac:dyDescent="0.3">
      <c r="A73" s="146"/>
      <c r="B73" s="146"/>
      <c r="C73" s="146"/>
      <c r="D73" s="146"/>
      <c r="E73" s="146"/>
      <c r="F73" s="146"/>
      <c r="G73" s="146"/>
      <c r="H73" s="146"/>
      <c r="I73" s="146"/>
      <c r="J73" s="146"/>
      <c r="K73" s="146"/>
      <c r="L73" s="146"/>
      <c r="M73" s="146"/>
      <c r="N73" s="146"/>
      <c r="O73" s="146"/>
      <c r="P73" s="146"/>
      <c r="Q73" s="146"/>
      <c r="R73" s="146"/>
      <c r="S73" s="146"/>
      <c r="T73" s="146"/>
    </row>
    <row r="74" spans="1:20" x14ac:dyDescent="0.3">
      <c r="A74" s="146"/>
      <c r="B74" s="146"/>
      <c r="C74" s="146"/>
      <c r="D74" s="146"/>
      <c r="E74" s="146"/>
      <c r="F74" s="146"/>
      <c r="G74" s="146"/>
      <c r="H74" s="146"/>
      <c r="I74" s="146"/>
      <c r="J74" s="146"/>
      <c r="K74" s="146"/>
      <c r="L74" s="146"/>
      <c r="M74" s="146"/>
      <c r="N74" s="146"/>
      <c r="O74" s="146"/>
      <c r="P74" s="146"/>
      <c r="Q74" s="146"/>
      <c r="R74" s="146"/>
      <c r="S74" s="146"/>
      <c r="T74" s="146"/>
    </row>
    <row r="75" spans="1:20" x14ac:dyDescent="0.3">
      <c r="A75" s="151" t="s">
        <v>265</v>
      </c>
      <c r="B75" s="146"/>
      <c r="C75" s="146"/>
      <c r="D75" s="146"/>
      <c r="E75" s="146"/>
      <c r="F75" s="146"/>
      <c r="G75" s="146"/>
      <c r="H75" s="146"/>
      <c r="I75" s="146"/>
      <c r="J75" s="146"/>
      <c r="K75" s="146"/>
      <c r="L75" s="146"/>
      <c r="M75" s="146"/>
      <c r="N75" s="146"/>
      <c r="O75" s="146"/>
      <c r="P75" s="146"/>
      <c r="Q75" s="146"/>
      <c r="R75" s="146"/>
      <c r="S75" s="146"/>
      <c r="T75" s="146"/>
    </row>
    <row r="76" spans="1:20" x14ac:dyDescent="0.3">
      <c r="A76" s="154"/>
      <c r="B76" s="146"/>
      <c r="C76" s="146"/>
      <c r="D76" s="146"/>
      <c r="E76" s="146"/>
      <c r="F76" s="146"/>
      <c r="G76" s="146"/>
      <c r="H76" s="146"/>
      <c r="I76" s="146"/>
      <c r="J76" s="146"/>
      <c r="K76" s="146"/>
      <c r="L76" s="146"/>
      <c r="M76" s="146"/>
      <c r="N76" s="146"/>
      <c r="O76" s="146"/>
      <c r="P76" s="146"/>
      <c r="Q76" s="146"/>
      <c r="R76" s="146"/>
      <c r="S76" s="146"/>
      <c r="T76" s="146"/>
    </row>
    <row r="77" spans="1:20" x14ac:dyDescent="0.3">
      <c r="A77" s="146"/>
      <c r="B77" s="146"/>
      <c r="C77" s="146"/>
      <c r="D77" s="146"/>
      <c r="E77" s="146"/>
      <c r="F77" s="146"/>
      <c r="G77" s="146"/>
      <c r="H77" s="146"/>
      <c r="I77" s="146"/>
      <c r="J77" s="146"/>
      <c r="K77" s="146"/>
      <c r="L77" s="146"/>
      <c r="M77" s="146"/>
      <c r="N77" s="146"/>
      <c r="O77" s="146"/>
      <c r="P77" s="146"/>
      <c r="Q77" s="146"/>
      <c r="R77" s="146"/>
      <c r="S77" s="146"/>
      <c r="T77" s="146"/>
    </row>
    <row r="78" spans="1:20" x14ac:dyDescent="0.3">
      <c r="A78" s="146"/>
      <c r="B78" s="146"/>
      <c r="C78" s="146"/>
      <c r="D78" s="146"/>
      <c r="E78" s="146"/>
      <c r="F78" s="146"/>
      <c r="G78" s="146"/>
      <c r="H78" s="146"/>
      <c r="I78" s="146"/>
      <c r="J78" s="146"/>
      <c r="K78" s="146"/>
      <c r="L78" s="146"/>
      <c r="M78" s="146"/>
      <c r="N78" s="146"/>
      <c r="O78" s="146"/>
      <c r="P78" s="146"/>
      <c r="Q78" s="146"/>
      <c r="R78" s="146"/>
      <c r="S78" s="146"/>
      <c r="T78" s="146"/>
    </row>
    <row r="79" spans="1:20" ht="113.25" customHeight="1" x14ac:dyDescent="0.3">
      <c r="A79" s="146"/>
      <c r="B79" s="146"/>
      <c r="C79" s="146"/>
      <c r="D79" s="146"/>
      <c r="E79" s="146"/>
      <c r="F79" s="146"/>
      <c r="G79" s="146"/>
      <c r="H79" s="146"/>
      <c r="I79" s="146"/>
      <c r="J79" s="146"/>
      <c r="K79" s="146"/>
      <c r="L79" s="146"/>
      <c r="M79" s="146"/>
      <c r="N79" s="146"/>
      <c r="O79" s="146"/>
      <c r="P79" s="146"/>
      <c r="Q79" s="146"/>
      <c r="R79" s="146"/>
      <c r="S79" s="146"/>
      <c r="T79" s="146"/>
    </row>
    <row r="80" spans="1:20" x14ac:dyDescent="0.3">
      <c r="A80" s="151"/>
      <c r="B80" s="146"/>
      <c r="C80" s="146"/>
      <c r="D80" s="146"/>
      <c r="E80" s="146"/>
      <c r="F80" s="146"/>
      <c r="G80" s="146"/>
      <c r="H80" s="146"/>
      <c r="I80" s="146"/>
      <c r="J80" s="146"/>
      <c r="K80" s="146"/>
      <c r="L80" s="146"/>
      <c r="M80" s="146"/>
      <c r="N80" s="146"/>
      <c r="O80" s="146"/>
      <c r="P80" s="146"/>
      <c r="Q80" s="146"/>
      <c r="R80" s="146"/>
      <c r="S80" s="146"/>
      <c r="T80" s="146"/>
    </row>
    <row r="81" spans="1:20" x14ac:dyDescent="0.3">
      <c r="A81" s="151"/>
      <c r="B81" s="146"/>
      <c r="C81" s="146"/>
      <c r="D81" s="146"/>
      <c r="E81" s="146"/>
      <c r="F81" s="146"/>
      <c r="G81" s="146"/>
      <c r="H81" s="146"/>
      <c r="I81" s="146"/>
      <c r="J81" s="146"/>
      <c r="K81" s="146"/>
      <c r="L81" s="146"/>
      <c r="M81" s="146"/>
      <c r="N81" s="146"/>
      <c r="O81" s="146"/>
      <c r="P81" s="146"/>
      <c r="Q81" s="146"/>
      <c r="R81" s="146"/>
      <c r="S81" s="146"/>
      <c r="T81" s="146"/>
    </row>
    <row r="82" spans="1:20" x14ac:dyDescent="0.3">
      <c r="A82" s="151"/>
      <c r="B82" s="146"/>
      <c r="C82" s="146"/>
      <c r="D82" s="146"/>
      <c r="E82" s="146"/>
      <c r="F82" s="146"/>
      <c r="G82" s="146"/>
      <c r="H82" s="146"/>
      <c r="I82" s="146"/>
      <c r="J82" s="146"/>
      <c r="K82" s="146"/>
      <c r="L82" s="146" t="s">
        <v>97</v>
      </c>
      <c r="M82" s="146">
        <v>2020</v>
      </c>
      <c r="N82" s="146">
        <v>2021</v>
      </c>
      <c r="O82" s="146">
        <v>2022</v>
      </c>
      <c r="P82" s="146">
        <v>2023</v>
      </c>
      <c r="Q82" s="146">
        <v>2024</v>
      </c>
      <c r="R82" s="146">
        <v>2025</v>
      </c>
      <c r="S82" s="146"/>
      <c r="T82" s="146"/>
    </row>
    <row r="83" spans="1:20" x14ac:dyDescent="0.3">
      <c r="A83" s="151"/>
      <c r="B83" s="146"/>
      <c r="C83" s="146"/>
      <c r="D83" s="146"/>
      <c r="E83" s="146"/>
      <c r="F83" s="146"/>
      <c r="G83" s="146"/>
      <c r="H83" s="146"/>
      <c r="I83" s="146"/>
      <c r="J83" s="146"/>
      <c r="K83" s="146"/>
      <c r="L83" s="146" t="s">
        <v>198</v>
      </c>
      <c r="M83" s="146">
        <v>0</v>
      </c>
      <c r="N83" s="146">
        <v>1</v>
      </c>
      <c r="O83" s="146">
        <v>2</v>
      </c>
      <c r="P83" s="146">
        <v>3</v>
      </c>
      <c r="Q83" s="146">
        <v>4</v>
      </c>
      <c r="R83" s="146">
        <v>5</v>
      </c>
      <c r="S83" s="146"/>
      <c r="T83" s="146"/>
    </row>
    <row r="84" spans="1:20" ht="15" customHeight="1" x14ac:dyDescent="0.3">
      <c r="A84" s="146"/>
      <c r="B84" s="146"/>
      <c r="C84" s="146"/>
      <c r="D84" s="146"/>
      <c r="E84" s="146"/>
      <c r="F84" s="146"/>
      <c r="G84" s="146"/>
      <c r="H84" s="146"/>
      <c r="I84" s="146"/>
      <c r="J84" s="146"/>
      <c r="K84" s="146"/>
      <c r="L84" s="155" t="s">
        <v>199</v>
      </c>
      <c r="M84" s="146">
        <v>1</v>
      </c>
      <c r="N84" s="146">
        <v>2</v>
      </c>
      <c r="O84" s="146">
        <v>3</v>
      </c>
      <c r="P84" s="146">
        <v>4</v>
      </c>
      <c r="Q84" s="146">
        <v>5</v>
      </c>
      <c r="R84" s="146">
        <v>6</v>
      </c>
      <c r="S84" s="146"/>
      <c r="T84" s="146"/>
    </row>
    <row r="85" spans="1:20" x14ac:dyDescent="0.3">
      <c r="A85" s="146"/>
      <c r="B85" s="146"/>
      <c r="C85" s="155"/>
      <c r="D85" s="155"/>
      <c r="E85" s="155"/>
      <c r="F85" s="155"/>
      <c r="G85" s="155"/>
      <c r="H85" s="155"/>
      <c r="I85" s="155"/>
      <c r="J85" s="155"/>
      <c r="K85" s="155"/>
      <c r="L85" s="155" t="s">
        <v>196</v>
      </c>
      <c r="M85" s="146">
        <v>1</v>
      </c>
      <c r="N85" s="146">
        <v>1</v>
      </c>
      <c r="O85" s="146">
        <v>1</v>
      </c>
      <c r="P85" s="146">
        <v>1</v>
      </c>
      <c r="Q85" s="146">
        <v>1</v>
      </c>
      <c r="R85" s="146">
        <v>1</v>
      </c>
      <c r="S85" s="146"/>
      <c r="T85" s="146"/>
    </row>
    <row r="86" spans="1:20" x14ac:dyDescent="0.3">
      <c r="A86" s="146"/>
      <c r="B86" s="146"/>
      <c r="C86" s="155"/>
      <c r="D86" s="155"/>
      <c r="E86" s="155"/>
      <c r="F86" s="155"/>
      <c r="G86" s="155"/>
      <c r="H86" s="155"/>
      <c r="I86" s="155"/>
      <c r="J86" s="155"/>
      <c r="K86" s="155"/>
      <c r="L86" s="155"/>
      <c r="M86" s="146"/>
      <c r="N86" s="146"/>
      <c r="O86" s="146"/>
      <c r="P86" s="146"/>
      <c r="Q86" s="146"/>
      <c r="R86" s="146"/>
      <c r="S86" s="146"/>
      <c r="T86" s="146"/>
    </row>
    <row r="87" spans="1:20" x14ac:dyDescent="0.3">
      <c r="A87" s="146"/>
      <c r="B87" s="146"/>
      <c r="C87" s="146"/>
      <c r="D87" s="146"/>
      <c r="E87" s="146"/>
      <c r="F87" s="146"/>
      <c r="G87" s="146"/>
      <c r="H87" s="146"/>
      <c r="I87" s="146"/>
      <c r="J87" s="146"/>
      <c r="K87" s="146"/>
      <c r="L87" s="146" t="s">
        <v>73</v>
      </c>
      <c r="M87" s="48">
        <v>1</v>
      </c>
      <c r="N87" s="48">
        <v>1</v>
      </c>
      <c r="O87" s="48"/>
      <c r="P87" s="48">
        <v>1</v>
      </c>
      <c r="Q87" s="48"/>
      <c r="R87" s="48"/>
      <c r="S87" s="146"/>
      <c r="T87" s="146"/>
    </row>
    <row r="88" spans="1:20" x14ac:dyDescent="0.3">
      <c r="A88" s="146"/>
      <c r="B88" s="146"/>
      <c r="C88" s="146"/>
      <c r="D88" s="146"/>
      <c r="E88" s="146"/>
      <c r="F88" s="146"/>
      <c r="G88" s="146"/>
      <c r="H88" s="146"/>
      <c r="I88" s="146"/>
      <c r="J88" s="146"/>
      <c r="K88" s="146"/>
      <c r="L88" s="146" t="s">
        <v>74</v>
      </c>
      <c r="M88" s="47">
        <v>50000</v>
      </c>
      <c r="N88" s="47">
        <v>150000</v>
      </c>
      <c r="O88" s="48"/>
      <c r="P88" s="47">
        <v>300000</v>
      </c>
      <c r="Q88" s="48"/>
      <c r="R88" s="48"/>
      <c r="S88" s="146"/>
      <c r="T88" s="146"/>
    </row>
    <row r="89" spans="1:20" x14ac:dyDescent="0.3">
      <c r="A89" s="146"/>
      <c r="B89" s="146"/>
      <c r="C89" s="146"/>
      <c r="D89" s="146"/>
      <c r="E89" s="146"/>
      <c r="F89" s="146"/>
      <c r="G89" s="146"/>
      <c r="H89" s="146"/>
      <c r="I89" s="146"/>
      <c r="J89" s="146"/>
      <c r="K89" s="146"/>
      <c r="L89" s="146"/>
      <c r="M89" s="146"/>
      <c r="N89" s="146"/>
      <c r="O89" s="146"/>
      <c r="P89" s="146"/>
      <c r="Q89" s="146"/>
      <c r="R89" s="146"/>
      <c r="S89" s="146"/>
      <c r="T89" s="146"/>
    </row>
    <row r="90" spans="1:20" x14ac:dyDescent="0.3">
      <c r="A90" s="146"/>
      <c r="B90" s="146"/>
      <c r="C90" s="146"/>
      <c r="D90" s="146"/>
      <c r="E90" s="146"/>
      <c r="F90" s="146"/>
      <c r="G90" s="146"/>
      <c r="H90" s="146"/>
      <c r="I90" s="146"/>
      <c r="J90" s="146"/>
      <c r="K90" s="146"/>
      <c r="L90" s="146" t="s">
        <v>75</v>
      </c>
      <c r="M90" s="84">
        <f t="shared" ref="M90:R90" si="0">M87*M88</f>
        <v>50000</v>
      </c>
      <c r="N90" s="84">
        <f t="shared" si="0"/>
        <v>150000</v>
      </c>
      <c r="O90" s="84">
        <f t="shared" si="0"/>
        <v>0</v>
      </c>
      <c r="P90" s="84">
        <f t="shared" si="0"/>
        <v>300000</v>
      </c>
      <c r="Q90" s="84">
        <f t="shared" si="0"/>
        <v>0</v>
      </c>
      <c r="R90" s="84">
        <f t="shared" si="0"/>
        <v>0</v>
      </c>
      <c r="S90" s="146"/>
      <c r="T90" s="146"/>
    </row>
    <row r="91" spans="1:20" ht="13" customHeight="1" x14ac:dyDescent="0.3">
      <c r="A91" s="146"/>
      <c r="B91" s="146"/>
      <c r="C91" s="146"/>
      <c r="D91" s="146"/>
      <c r="E91" s="146"/>
      <c r="F91" s="146"/>
      <c r="G91" s="146"/>
      <c r="H91" s="146"/>
      <c r="I91" s="146"/>
      <c r="J91" s="146"/>
      <c r="K91" s="146"/>
      <c r="L91" s="146"/>
      <c r="M91" s="153"/>
      <c r="N91" s="153"/>
      <c r="O91" s="153"/>
      <c r="P91" s="153"/>
      <c r="Q91" s="153"/>
      <c r="R91" s="153"/>
      <c r="S91" s="146"/>
      <c r="T91" s="146"/>
    </row>
    <row r="92" spans="1:20" s="17" customFormat="1" ht="13" customHeight="1" x14ac:dyDescent="0.3">
      <c r="A92" s="280"/>
      <c r="B92" s="280"/>
      <c r="C92" s="280"/>
      <c r="D92" s="280"/>
      <c r="E92" s="280"/>
      <c r="F92" s="280"/>
      <c r="G92" s="280"/>
      <c r="H92" s="280"/>
      <c r="I92" s="280"/>
      <c r="J92" s="280"/>
      <c r="K92" s="280"/>
      <c r="L92" s="280"/>
      <c r="M92" s="281"/>
      <c r="N92" s="281"/>
      <c r="O92" s="281"/>
      <c r="P92" s="281"/>
      <c r="Q92" s="281"/>
      <c r="R92" s="281"/>
      <c r="S92" s="280"/>
      <c r="T92" s="280"/>
    </row>
    <row r="93" spans="1:20" ht="13" customHeight="1" x14ac:dyDescent="0.3">
      <c r="A93" s="146"/>
      <c r="B93" s="146"/>
      <c r="C93" s="146"/>
      <c r="D93" s="146"/>
      <c r="E93" s="146"/>
      <c r="F93" s="146"/>
      <c r="G93" s="146"/>
      <c r="H93" s="146"/>
      <c r="I93" s="146"/>
      <c r="J93" s="146"/>
      <c r="K93" s="146"/>
      <c r="L93" s="146"/>
      <c r="M93" s="153"/>
      <c r="N93" s="153"/>
      <c r="O93" s="153"/>
      <c r="P93" s="153"/>
      <c r="Q93" s="153"/>
      <c r="R93" s="153"/>
      <c r="S93" s="146"/>
      <c r="T93" s="146"/>
    </row>
    <row r="94" spans="1:20" ht="13" customHeight="1" x14ac:dyDescent="0.3">
      <c r="A94" s="151" t="s">
        <v>266</v>
      </c>
      <c r="B94" s="146"/>
      <c r="C94" s="146"/>
      <c r="D94" s="146"/>
      <c r="E94" s="146"/>
      <c r="F94" s="146"/>
      <c r="G94" s="146"/>
      <c r="H94" s="146"/>
      <c r="I94" s="146"/>
      <c r="J94" s="146"/>
      <c r="K94" s="146"/>
      <c r="L94" s="146"/>
      <c r="M94" s="153"/>
      <c r="N94" s="153"/>
      <c r="O94" s="153"/>
      <c r="P94" s="153"/>
      <c r="Q94" s="153"/>
      <c r="R94" s="153"/>
      <c r="S94" s="146"/>
      <c r="T94" s="146"/>
    </row>
    <row r="95" spans="1:20" ht="13" customHeight="1" x14ac:dyDescent="0.3">
      <c r="A95" s="146"/>
      <c r="B95" s="146"/>
      <c r="C95" s="146"/>
      <c r="D95" s="146"/>
      <c r="E95" s="146"/>
      <c r="F95" s="146"/>
      <c r="G95" s="146"/>
      <c r="H95" s="146"/>
      <c r="I95" s="146"/>
      <c r="J95" s="146"/>
      <c r="K95" s="146"/>
      <c r="L95" s="146"/>
      <c r="M95" s="153"/>
      <c r="N95" s="153"/>
      <c r="O95" s="153"/>
      <c r="P95" s="153"/>
      <c r="Q95" s="153"/>
      <c r="R95" s="153"/>
      <c r="S95" s="146"/>
      <c r="T95" s="146"/>
    </row>
    <row r="96" spans="1:20" x14ac:dyDescent="0.3">
      <c r="A96" s="146"/>
      <c r="B96" s="146"/>
      <c r="C96" s="146"/>
      <c r="D96" s="146"/>
      <c r="E96" s="146"/>
      <c r="F96" s="146"/>
      <c r="G96" s="146"/>
      <c r="H96" s="146"/>
      <c r="I96" s="146"/>
      <c r="J96" s="146"/>
      <c r="K96" s="146"/>
      <c r="L96" s="146"/>
      <c r="M96" s="153"/>
      <c r="N96" s="153"/>
      <c r="O96" s="153"/>
      <c r="P96" s="153"/>
      <c r="Q96" s="153"/>
      <c r="R96" s="153"/>
      <c r="S96" s="146"/>
      <c r="T96" s="146"/>
    </row>
    <row r="97" spans="1:20" x14ac:dyDescent="0.3">
      <c r="A97" s="146"/>
      <c r="B97" s="146"/>
      <c r="C97" s="146"/>
      <c r="D97" s="146"/>
      <c r="E97" s="146"/>
      <c r="F97" s="146"/>
      <c r="G97" s="146"/>
      <c r="H97" s="146"/>
      <c r="I97" s="146"/>
      <c r="J97" s="146"/>
      <c r="K97" s="146"/>
      <c r="L97" s="146"/>
      <c r="M97" s="153"/>
      <c r="N97" s="153"/>
      <c r="O97" s="153"/>
      <c r="P97" s="153"/>
      <c r="Q97" s="153"/>
      <c r="R97" s="153"/>
      <c r="S97" s="146"/>
      <c r="T97" s="146"/>
    </row>
    <row r="98" spans="1:20" x14ac:dyDescent="0.3">
      <c r="A98" s="146"/>
      <c r="B98" s="146"/>
      <c r="C98" s="146"/>
      <c r="D98" s="146"/>
      <c r="E98" s="146"/>
      <c r="F98" s="146"/>
      <c r="G98" s="146"/>
      <c r="H98" s="146"/>
      <c r="I98" s="146"/>
      <c r="J98" s="146"/>
      <c r="K98" s="146"/>
      <c r="L98" s="146"/>
      <c r="M98" s="153"/>
      <c r="N98" s="153"/>
      <c r="O98" s="153"/>
      <c r="P98" s="153"/>
      <c r="Q98" s="153"/>
      <c r="R98" s="153"/>
      <c r="S98" s="146"/>
      <c r="T98" s="146"/>
    </row>
    <row r="99" spans="1:20" x14ac:dyDescent="0.3">
      <c r="A99" s="146"/>
      <c r="B99" s="146"/>
      <c r="C99" s="146" t="s">
        <v>103</v>
      </c>
      <c r="D99" s="146"/>
      <c r="E99" s="146"/>
      <c r="F99" s="146"/>
      <c r="G99" s="146"/>
      <c r="H99" s="146"/>
      <c r="I99" s="146"/>
      <c r="J99" s="146"/>
      <c r="K99" s="146"/>
      <c r="L99" s="146"/>
      <c r="M99" s="153"/>
      <c r="N99" s="153"/>
      <c r="O99" s="153"/>
      <c r="P99" s="153"/>
      <c r="Q99" s="153"/>
      <c r="R99" s="153"/>
      <c r="S99" s="146"/>
      <c r="T99" s="146"/>
    </row>
    <row r="100" spans="1:20" x14ac:dyDescent="0.3">
      <c r="A100" s="146"/>
      <c r="B100" s="146"/>
      <c r="C100" s="46"/>
      <c r="D100" s="146"/>
      <c r="E100" s="15" t="s">
        <v>68</v>
      </c>
      <c r="F100" s="146"/>
      <c r="G100" s="146"/>
      <c r="H100" s="15" t="s">
        <v>261</v>
      </c>
      <c r="I100" s="146"/>
      <c r="J100" s="146"/>
      <c r="K100" s="146"/>
      <c r="L100" s="146"/>
      <c r="M100" s="153"/>
      <c r="N100" s="153"/>
      <c r="O100" s="153"/>
      <c r="P100" s="153"/>
      <c r="Q100" s="153"/>
      <c r="R100" s="153"/>
      <c r="S100" s="146"/>
      <c r="T100" s="146"/>
    </row>
    <row r="101" spans="1:20" x14ac:dyDescent="0.3">
      <c r="A101" s="146"/>
      <c r="B101" s="146"/>
      <c r="C101" s="146"/>
      <c r="D101" s="146"/>
      <c r="E101" s="146"/>
      <c r="F101" s="146"/>
      <c r="G101" s="146"/>
      <c r="H101" s="146"/>
      <c r="I101" s="146"/>
      <c r="J101" s="146"/>
      <c r="K101" s="146"/>
      <c r="L101" s="146"/>
      <c r="M101" s="153"/>
      <c r="N101" s="153"/>
      <c r="O101" s="153"/>
      <c r="P101" s="153"/>
      <c r="Q101" s="153"/>
      <c r="R101" s="153"/>
      <c r="S101" s="146"/>
      <c r="T101" s="146"/>
    </row>
    <row r="102" spans="1:20" x14ac:dyDescent="0.3">
      <c r="A102" s="146"/>
      <c r="B102" s="146"/>
      <c r="C102" s="146"/>
      <c r="D102" s="146"/>
      <c r="E102" s="146"/>
      <c r="F102" s="146"/>
      <c r="G102" s="146"/>
      <c r="H102" s="146"/>
      <c r="I102" s="146"/>
      <c r="J102" s="146"/>
      <c r="K102" s="146"/>
      <c r="L102" s="146"/>
      <c r="M102" s="153"/>
      <c r="N102" s="153"/>
      <c r="O102" s="153"/>
      <c r="P102" s="153"/>
      <c r="Q102" s="153"/>
      <c r="R102" s="153"/>
      <c r="S102" s="146"/>
      <c r="T102" s="146"/>
    </row>
    <row r="103" spans="1:20" x14ac:dyDescent="0.3">
      <c r="A103" s="146"/>
      <c r="B103" s="146"/>
      <c r="C103" s="146"/>
      <c r="D103" s="146"/>
      <c r="E103" s="146"/>
      <c r="F103" s="146"/>
      <c r="G103" s="146"/>
      <c r="H103" s="146"/>
      <c r="I103" s="146"/>
      <c r="J103" s="146"/>
      <c r="K103" s="146"/>
      <c r="L103" s="146"/>
      <c r="M103" s="153"/>
      <c r="N103" s="153"/>
      <c r="O103" s="153"/>
      <c r="P103" s="153"/>
      <c r="Q103" s="153"/>
      <c r="R103" s="153"/>
      <c r="S103" s="146"/>
      <c r="T103" s="146"/>
    </row>
    <row r="104" spans="1:20" x14ac:dyDescent="0.3">
      <c r="A104" s="146"/>
      <c r="B104" s="146"/>
      <c r="C104" s="146"/>
      <c r="D104" s="146"/>
      <c r="E104" s="146"/>
      <c r="F104" s="146"/>
      <c r="G104" s="146"/>
      <c r="H104" s="146"/>
      <c r="I104" s="146"/>
      <c r="J104" s="146"/>
      <c r="K104" s="146"/>
      <c r="L104" s="146"/>
      <c r="M104" s="153"/>
      <c r="N104" s="153"/>
      <c r="O104" s="153"/>
      <c r="P104" s="153"/>
      <c r="Q104" s="153"/>
      <c r="R104" s="153"/>
      <c r="S104" s="146"/>
      <c r="T104" s="146"/>
    </row>
    <row r="105" spans="1:20" x14ac:dyDescent="0.3">
      <c r="A105" s="146"/>
      <c r="B105" s="146"/>
      <c r="C105" s="146"/>
      <c r="D105" s="146"/>
      <c r="E105" s="146"/>
      <c r="F105" s="146"/>
      <c r="G105" s="146"/>
      <c r="H105" s="146"/>
      <c r="I105" s="146"/>
      <c r="J105" s="146"/>
      <c r="K105" s="146"/>
      <c r="L105" s="146"/>
      <c r="M105" s="153"/>
      <c r="N105" s="153"/>
      <c r="O105" s="153"/>
      <c r="P105" s="153"/>
      <c r="Q105" s="153"/>
      <c r="R105" s="153"/>
      <c r="S105" s="146"/>
      <c r="T105" s="146"/>
    </row>
    <row r="106" spans="1:20" x14ac:dyDescent="0.3">
      <c r="A106" s="146"/>
      <c r="B106" s="146"/>
      <c r="C106" s="146"/>
      <c r="D106" s="146"/>
      <c r="E106" s="146"/>
      <c r="F106" s="146"/>
      <c r="G106" s="146"/>
      <c r="H106" s="146"/>
      <c r="I106" s="146"/>
      <c r="J106" s="146"/>
      <c r="K106" s="146"/>
      <c r="L106" s="146"/>
      <c r="M106" s="153"/>
      <c r="N106" s="153"/>
      <c r="O106" s="153"/>
      <c r="P106" s="153"/>
      <c r="Q106" s="153"/>
      <c r="R106" s="153"/>
      <c r="S106" s="146"/>
      <c r="T106" s="146"/>
    </row>
    <row r="107" spans="1:20" x14ac:dyDescent="0.3">
      <c r="A107" s="146"/>
      <c r="B107" s="146"/>
      <c r="C107" s="146"/>
      <c r="D107" s="146"/>
      <c r="E107" s="146"/>
      <c r="F107" s="146"/>
      <c r="G107" s="146"/>
      <c r="H107" s="146"/>
      <c r="I107" s="146"/>
      <c r="J107" s="146"/>
      <c r="K107" s="146"/>
      <c r="L107" s="146"/>
      <c r="M107" s="153"/>
      <c r="N107" s="153"/>
      <c r="O107" s="153"/>
      <c r="P107" s="153"/>
      <c r="Q107" s="153"/>
      <c r="R107" s="153"/>
      <c r="S107" s="146"/>
      <c r="T107" s="146"/>
    </row>
    <row r="108" spans="1:20" x14ac:dyDescent="0.3">
      <c r="A108" s="146"/>
      <c r="B108" s="146"/>
      <c r="C108" s="146"/>
      <c r="D108" s="146"/>
      <c r="E108" s="146"/>
      <c r="F108" s="146"/>
      <c r="G108" s="146"/>
      <c r="H108" s="146"/>
      <c r="I108" s="146"/>
      <c r="J108" s="146"/>
      <c r="K108" s="146"/>
      <c r="L108" s="146"/>
      <c r="M108" s="153"/>
      <c r="N108" s="153"/>
      <c r="O108" s="153"/>
      <c r="P108" s="153"/>
      <c r="Q108" s="153"/>
      <c r="R108" s="153"/>
      <c r="S108" s="146"/>
      <c r="T108" s="146"/>
    </row>
    <row r="109" spans="1:20" x14ac:dyDescent="0.3">
      <c r="A109" s="146"/>
      <c r="B109" s="146"/>
      <c r="C109" s="146"/>
      <c r="D109" s="146"/>
      <c r="E109" s="146"/>
      <c r="F109" s="146"/>
      <c r="G109" s="146"/>
      <c r="H109" s="146"/>
      <c r="I109" s="146"/>
      <c r="J109" s="146"/>
      <c r="K109" s="146"/>
      <c r="L109" s="146"/>
      <c r="M109" s="153"/>
      <c r="N109" s="153"/>
      <c r="O109" s="153"/>
      <c r="P109" s="153"/>
      <c r="Q109" s="153"/>
      <c r="R109" s="153"/>
      <c r="S109" s="146"/>
      <c r="T109" s="146"/>
    </row>
    <row r="110" spans="1:20" x14ac:dyDescent="0.3">
      <c r="A110" s="146"/>
      <c r="B110" s="146"/>
      <c r="C110" s="146"/>
      <c r="D110" s="146"/>
      <c r="E110" s="146"/>
      <c r="F110" s="146"/>
      <c r="G110" s="146"/>
      <c r="H110" s="146"/>
      <c r="I110" s="146"/>
      <c r="J110" s="146"/>
      <c r="K110" s="146"/>
      <c r="L110" s="146"/>
      <c r="M110" s="153"/>
      <c r="N110" s="153"/>
      <c r="O110" s="153"/>
      <c r="P110" s="153"/>
      <c r="Q110" s="153"/>
      <c r="R110" s="153"/>
      <c r="S110" s="146"/>
      <c r="T110" s="146"/>
    </row>
    <row r="111" spans="1:20" x14ac:dyDescent="0.3">
      <c r="A111" s="146"/>
      <c r="B111" s="146"/>
      <c r="C111" s="146"/>
      <c r="D111" s="146"/>
      <c r="E111" s="146"/>
      <c r="F111" s="146"/>
      <c r="G111" s="146"/>
      <c r="H111" s="146"/>
      <c r="I111" s="146"/>
      <c r="J111" s="146"/>
      <c r="K111" s="146"/>
      <c r="L111" s="146"/>
      <c r="M111" s="153"/>
      <c r="N111" s="153"/>
      <c r="O111" s="153"/>
      <c r="P111" s="153"/>
      <c r="Q111" s="153"/>
      <c r="R111" s="153"/>
      <c r="S111" s="146"/>
      <c r="T111" s="146"/>
    </row>
    <row r="112" spans="1:20" x14ac:dyDescent="0.3">
      <c r="A112" s="146"/>
      <c r="B112" s="146"/>
      <c r="C112" s="146"/>
      <c r="D112" s="146"/>
      <c r="E112" s="146"/>
      <c r="F112" s="146"/>
      <c r="G112" s="146"/>
      <c r="H112" s="146"/>
      <c r="I112" s="146"/>
      <c r="J112" s="146"/>
      <c r="K112" s="146"/>
      <c r="L112" s="146"/>
      <c r="M112" s="153"/>
      <c r="N112" s="153"/>
      <c r="O112" s="153"/>
      <c r="P112" s="153"/>
      <c r="Q112" s="153"/>
      <c r="R112" s="153"/>
      <c r="S112" s="146"/>
      <c r="T112" s="146"/>
    </row>
    <row r="113" spans="1:20" x14ac:dyDescent="0.3">
      <c r="A113" s="146"/>
      <c r="B113" s="146"/>
      <c r="C113" s="146"/>
      <c r="D113" s="146"/>
      <c r="E113" s="146"/>
      <c r="F113" s="146"/>
      <c r="G113" s="146"/>
      <c r="H113" s="146"/>
      <c r="I113" s="146"/>
      <c r="J113" s="146"/>
      <c r="K113" s="146"/>
      <c r="L113" s="146" t="s">
        <v>97</v>
      </c>
      <c r="M113" s="146">
        <v>2020</v>
      </c>
      <c r="N113" s="146">
        <v>2021</v>
      </c>
      <c r="O113" s="146">
        <v>2022</v>
      </c>
      <c r="P113" s="146">
        <v>2023</v>
      </c>
      <c r="Q113" s="146">
        <v>2024</v>
      </c>
      <c r="R113" s="146">
        <v>2025</v>
      </c>
      <c r="S113" s="146"/>
      <c r="T113" s="146"/>
    </row>
    <row r="114" spans="1:20" x14ac:dyDescent="0.3">
      <c r="A114" s="146"/>
      <c r="B114" s="146"/>
      <c r="C114" s="146"/>
      <c r="D114" s="146"/>
      <c r="E114" s="146"/>
      <c r="F114" s="146"/>
      <c r="G114" s="146"/>
      <c r="H114" s="146"/>
      <c r="I114" s="146"/>
      <c r="J114" s="146"/>
      <c r="K114" s="146"/>
      <c r="L114" s="146" t="s">
        <v>198</v>
      </c>
      <c r="M114" s="146">
        <v>0</v>
      </c>
      <c r="N114" s="146">
        <v>1</v>
      </c>
      <c r="O114" s="146">
        <v>2</v>
      </c>
      <c r="P114" s="146">
        <v>3</v>
      </c>
      <c r="Q114" s="146">
        <v>4</v>
      </c>
      <c r="R114" s="146">
        <v>5</v>
      </c>
      <c r="S114" s="146"/>
      <c r="T114" s="146"/>
    </row>
    <row r="115" spans="1:20" x14ac:dyDescent="0.3">
      <c r="A115" s="146"/>
      <c r="B115" s="146"/>
      <c r="C115" s="146"/>
      <c r="D115" s="146"/>
      <c r="E115" s="146"/>
      <c r="F115" s="146"/>
      <c r="G115" s="146"/>
      <c r="H115" s="146"/>
      <c r="I115" s="146"/>
      <c r="J115" s="146"/>
      <c r="K115" s="146"/>
      <c r="L115" s="155" t="s">
        <v>199</v>
      </c>
      <c r="M115" s="146">
        <v>1</v>
      </c>
      <c r="N115" s="146">
        <v>2</v>
      </c>
      <c r="O115" s="146">
        <v>3</v>
      </c>
      <c r="P115" s="146">
        <v>4</v>
      </c>
      <c r="Q115" s="146">
        <v>5</v>
      </c>
      <c r="R115" s="146">
        <v>6</v>
      </c>
      <c r="S115" s="146"/>
      <c r="T115" s="146"/>
    </row>
    <row r="116" spans="1:20" x14ac:dyDescent="0.3">
      <c r="A116" s="146"/>
      <c r="B116" s="146"/>
      <c r="C116" s="146"/>
      <c r="D116" s="146"/>
      <c r="E116" s="146"/>
      <c r="F116" s="146"/>
      <c r="G116" s="146"/>
      <c r="H116" s="146"/>
      <c r="I116" s="146"/>
      <c r="J116" s="146"/>
      <c r="K116" s="146"/>
      <c r="L116" s="155" t="s">
        <v>196</v>
      </c>
      <c r="M116" s="146">
        <v>1</v>
      </c>
      <c r="N116" s="146">
        <v>1</v>
      </c>
      <c r="O116" s="146">
        <v>1</v>
      </c>
      <c r="P116" s="146">
        <v>1</v>
      </c>
      <c r="Q116" s="146">
        <v>1</v>
      </c>
      <c r="R116" s="146">
        <v>1</v>
      </c>
      <c r="S116" s="146"/>
      <c r="T116" s="146"/>
    </row>
    <row r="117" spans="1:20" x14ac:dyDescent="0.3">
      <c r="A117" s="146"/>
      <c r="B117" s="146"/>
      <c r="C117" s="146"/>
      <c r="D117" s="146"/>
      <c r="E117" s="146"/>
      <c r="F117" s="146"/>
      <c r="G117" s="146"/>
      <c r="H117" s="146"/>
      <c r="I117" s="146"/>
      <c r="J117" s="146"/>
      <c r="K117" s="146"/>
      <c r="L117" s="155"/>
      <c r="M117" s="146"/>
      <c r="N117" s="146"/>
      <c r="O117" s="146"/>
      <c r="P117" s="146"/>
      <c r="Q117" s="146"/>
      <c r="R117" s="146"/>
      <c r="S117" s="146"/>
      <c r="T117" s="146"/>
    </row>
    <row r="118" spans="1:20" x14ac:dyDescent="0.3">
      <c r="A118" s="146"/>
      <c r="B118" s="146"/>
      <c r="C118" s="146"/>
      <c r="D118" s="146"/>
      <c r="E118" s="146"/>
      <c r="F118" s="146"/>
      <c r="G118" s="146"/>
      <c r="H118" s="146"/>
      <c r="I118" s="146"/>
      <c r="J118" s="146"/>
      <c r="K118" s="146"/>
      <c r="L118" s="146" t="s">
        <v>73</v>
      </c>
      <c r="M118" s="48"/>
      <c r="N118" s="48">
        <v>1</v>
      </c>
      <c r="O118" s="48">
        <v>1</v>
      </c>
      <c r="P118" s="48">
        <v>1</v>
      </c>
      <c r="Q118" s="48"/>
      <c r="R118" s="48"/>
      <c r="S118" s="146"/>
      <c r="T118" s="146"/>
    </row>
    <row r="119" spans="1:20" x14ac:dyDescent="0.3">
      <c r="A119" s="146"/>
      <c r="B119" s="146"/>
      <c r="C119" s="146"/>
      <c r="D119" s="146"/>
      <c r="E119" s="146"/>
      <c r="F119" s="146"/>
      <c r="G119" s="146"/>
      <c r="H119" s="146"/>
      <c r="I119" s="146"/>
      <c r="J119" s="146"/>
      <c r="K119" s="146"/>
      <c r="L119" s="146" t="s">
        <v>74</v>
      </c>
      <c r="M119" s="47"/>
      <c r="N119" s="47">
        <v>50000</v>
      </c>
      <c r="O119" s="47">
        <v>50000</v>
      </c>
      <c r="P119" s="47">
        <v>50000</v>
      </c>
      <c r="Q119" s="48"/>
      <c r="R119" s="48"/>
      <c r="S119" s="146"/>
      <c r="T119" s="146"/>
    </row>
    <row r="120" spans="1:20" x14ac:dyDescent="0.3">
      <c r="A120" s="146"/>
      <c r="B120" s="146"/>
      <c r="C120" s="146"/>
      <c r="D120" s="146"/>
      <c r="E120" s="146"/>
      <c r="F120" s="146"/>
      <c r="G120" s="146"/>
      <c r="H120" s="146"/>
      <c r="I120" s="146"/>
      <c r="J120" s="146"/>
      <c r="K120" s="146"/>
      <c r="L120" s="146"/>
      <c r="M120" s="146"/>
      <c r="N120" s="146"/>
      <c r="O120" s="146"/>
      <c r="P120" s="146"/>
      <c r="Q120" s="146"/>
      <c r="R120" s="146"/>
      <c r="S120" s="146"/>
      <c r="T120" s="146"/>
    </row>
    <row r="121" spans="1:20" x14ac:dyDescent="0.3">
      <c r="A121" s="146"/>
      <c r="B121" s="146"/>
      <c r="C121" s="146"/>
      <c r="D121" s="146"/>
      <c r="E121" s="146"/>
      <c r="F121" s="146"/>
      <c r="G121" s="146"/>
      <c r="H121" s="146"/>
      <c r="I121" s="146"/>
      <c r="J121" s="146"/>
      <c r="K121" s="146"/>
      <c r="L121" s="146" t="s">
        <v>75</v>
      </c>
      <c r="M121" s="84">
        <f t="shared" ref="M121:R121" si="1">M118*M119</f>
        <v>0</v>
      </c>
      <c r="N121" s="84">
        <f t="shared" si="1"/>
        <v>50000</v>
      </c>
      <c r="O121" s="84">
        <f t="shared" si="1"/>
        <v>50000</v>
      </c>
      <c r="P121" s="84">
        <f t="shared" si="1"/>
        <v>50000</v>
      </c>
      <c r="Q121" s="84">
        <f t="shared" si="1"/>
        <v>0</v>
      </c>
      <c r="R121" s="84">
        <f t="shared" si="1"/>
        <v>0</v>
      </c>
      <c r="S121" s="146"/>
      <c r="T121" s="146"/>
    </row>
    <row r="122" spans="1:20" x14ac:dyDescent="0.3">
      <c r="A122" s="146"/>
      <c r="B122" s="146"/>
      <c r="C122" s="146"/>
      <c r="D122" s="146"/>
      <c r="E122" s="146"/>
      <c r="F122" s="146"/>
      <c r="G122" s="146"/>
      <c r="H122" s="146"/>
      <c r="I122" s="146"/>
      <c r="J122" s="146"/>
      <c r="K122" s="146"/>
      <c r="L122" s="146"/>
      <c r="M122" s="153"/>
      <c r="N122" s="153"/>
      <c r="O122" s="153"/>
      <c r="P122" s="153"/>
      <c r="Q122" s="153"/>
      <c r="R122" s="153"/>
      <c r="S122" s="146"/>
      <c r="T122" s="146"/>
    </row>
    <row r="123" spans="1:20" x14ac:dyDescent="0.3">
      <c r="A123" s="146"/>
      <c r="B123" s="146"/>
      <c r="C123" s="146"/>
      <c r="D123" s="146"/>
      <c r="E123" s="146"/>
      <c r="F123" s="146"/>
      <c r="G123" s="146"/>
      <c r="H123" s="146"/>
      <c r="I123" s="146"/>
      <c r="J123" s="146"/>
      <c r="K123" s="146"/>
      <c r="L123" s="146"/>
      <c r="M123" s="153"/>
      <c r="N123" s="153"/>
      <c r="O123" s="153"/>
      <c r="P123" s="153"/>
      <c r="Q123" s="153"/>
      <c r="R123" s="153"/>
      <c r="S123" s="146"/>
      <c r="T123" s="146"/>
    </row>
    <row r="124" spans="1:20" x14ac:dyDescent="0.3">
      <c r="A124" s="146"/>
      <c r="B124" s="146"/>
      <c r="C124" s="146"/>
      <c r="D124" s="146"/>
      <c r="E124" s="146"/>
      <c r="F124" s="146"/>
      <c r="G124" s="146"/>
      <c r="H124" s="146"/>
      <c r="I124" s="146"/>
      <c r="J124" s="146"/>
      <c r="K124" s="146"/>
      <c r="L124" s="146"/>
      <c r="M124" s="153"/>
      <c r="N124" s="153"/>
      <c r="O124" s="153"/>
      <c r="P124" s="153"/>
      <c r="Q124" s="153"/>
      <c r="R124" s="153"/>
      <c r="S124" s="146"/>
      <c r="T124" s="146"/>
    </row>
    <row r="125" spans="1:20" x14ac:dyDescent="0.3">
      <c r="A125" s="146"/>
      <c r="B125" s="146"/>
      <c r="C125" s="146"/>
      <c r="D125" s="146"/>
      <c r="E125" s="146"/>
      <c r="F125" s="146"/>
      <c r="G125" s="146"/>
      <c r="H125" s="146"/>
      <c r="I125" s="146"/>
      <c r="J125" s="146"/>
      <c r="K125" s="146"/>
      <c r="L125" s="146"/>
      <c r="M125" s="153"/>
      <c r="N125" s="153"/>
      <c r="O125" s="153"/>
      <c r="P125" s="153"/>
      <c r="Q125" s="153"/>
      <c r="R125" s="153"/>
      <c r="S125" s="146"/>
      <c r="T125" s="146"/>
    </row>
    <row r="126" spans="1:20" x14ac:dyDescent="0.3">
      <c r="A126" s="146"/>
      <c r="B126" s="146"/>
      <c r="C126" s="146"/>
      <c r="D126" s="146"/>
      <c r="E126" s="146"/>
      <c r="F126" s="146"/>
      <c r="G126" s="146"/>
      <c r="H126" s="146"/>
      <c r="I126" s="146"/>
      <c r="J126" s="146"/>
      <c r="K126" s="146"/>
      <c r="L126" s="146"/>
      <c r="M126" s="146"/>
      <c r="N126" s="146"/>
      <c r="O126" s="146"/>
      <c r="P126" s="146"/>
      <c r="Q126" s="146"/>
      <c r="R126" s="146"/>
      <c r="S126" s="146"/>
      <c r="T126" s="146"/>
    </row>
    <row r="127" spans="1:20" s="25" customFormat="1" ht="15.5" x14ac:dyDescent="0.35">
      <c r="A127" s="118"/>
      <c r="B127" s="118"/>
      <c r="C127" s="118"/>
      <c r="D127" s="118"/>
      <c r="E127" s="118"/>
      <c r="F127" s="118"/>
      <c r="G127" s="118"/>
      <c r="H127" s="118"/>
      <c r="I127" s="118"/>
      <c r="J127" s="118"/>
      <c r="K127" s="118"/>
      <c r="L127" s="118"/>
      <c r="M127" s="118"/>
      <c r="N127" s="118"/>
      <c r="O127" s="118"/>
      <c r="P127" s="118"/>
      <c r="Q127" s="118"/>
      <c r="R127" s="118"/>
      <c r="S127" s="118"/>
      <c r="T127" s="118"/>
    </row>
    <row r="128" spans="1:20" s="25" customFormat="1" ht="20" x14ac:dyDescent="0.4">
      <c r="A128" s="116" t="s">
        <v>76</v>
      </c>
      <c r="B128" s="118"/>
      <c r="C128" s="118"/>
      <c r="D128" s="118"/>
      <c r="E128" s="118"/>
      <c r="F128" s="118"/>
      <c r="G128" s="118"/>
      <c r="H128" s="118"/>
      <c r="I128" s="118"/>
      <c r="J128" s="118"/>
      <c r="K128" s="118"/>
      <c r="L128" s="118"/>
      <c r="M128" s="118"/>
      <c r="N128" s="118"/>
      <c r="O128" s="118"/>
      <c r="P128" s="118"/>
      <c r="Q128" s="118"/>
      <c r="R128" s="118"/>
      <c r="S128" s="118"/>
      <c r="T128" s="118"/>
    </row>
    <row r="129" spans="1:20" x14ac:dyDescent="0.3">
      <c r="A129" s="146"/>
      <c r="B129" s="146"/>
      <c r="C129" s="146"/>
      <c r="D129" s="146"/>
      <c r="E129" s="146"/>
      <c r="F129" s="146"/>
      <c r="G129" s="146"/>
      <c r="H129" s="146"/>
      <c r="I129" s="146"/>
      <c r="J129" s="146"/>
      <c r="K129" s="146"/>
      <c r="L129" s="146"/>
      <c r="M129" s="146"/>
      <c r="N129" s="146"/>
      <c r="O129" s="146"/>
      <c r="P129" s="146"/>
      <c r="Q129" s="146"/>
      <c r="R129" s="146"/>
      <c r="S129" s="146"/>
      <c r="T129" s="146"/>
    </row>
    <row r="130" spans="1:20" x14ac:dyDescent="0.3">
      <c r="A130" s="151" t="s">
        <v>77</v>
      </c>
      <c r="B130" s="146"/>
      <c r="C130" s="146"/>
      <c r="D130" s="146"/>
      <c r="E130" s="146"/>
      <c r="F130" s="146"/>
      <c r="G130" s="146"/>
      <c r="H130" s="146"/>
      <c r="I130" s="146"/>
      <c r="J130" s="146"/>
      <c r="K130" s="146"/>
      <c r="L130" s="146"/>
      <c r="M130" s="146"/>
      <c r="N130" s="146"/>
      <c r="O130" s="146"/>
      <c r="P130" s="146"/>
      <c r="Q130" s="146"/>
      <c r="R130" s="146"/>
      <c r="S130" s="146"/>
      <c r="T130" s="146"/>
    </row>
    <row r="131" spans="1:20" ht="35.25" customHeight="1" x14ac:dyDescent="0.3">
      <c r="A131" s="301" t="s">
        <v>78</v>
      </c>
      <c r="B131" s="301"/>
      <c r="C131" s="301"/>
      <c r="D131" s="301"/>
      <c r="E131" s="301"/>
      <c r="F131" s="301"/>
      <c r="G131" s="301"/>
      <c r="H131" s="301"/>
      <c r="I131" s="146"/>
      <c r="J131" s="146"/>
      <c r="K131" s="146"/>
      <c r="L131" s="146"/>
      <c r="M131" s="146"/>
      <c r="N131" s="146"/>
      <c r="O131" s="146"/>
      <c r="P131" s="146"/>
      <c r="Q131" s="146"/>
      <c r="R131" s="146"/>
      <c r="S131" s="146"/>
      <c r="T131" s="146"/>
    </row>
    <row r="132" spans="1:20" x14ac:dyDescent="0.3">
      <c r="A132" s="146"/>
      <c r="B132" s="146"/>
      <c r="C132" s="146"/>
      <c r="D132" s="146"/>
      <c r="E132" s="146"/>
      <c r="F132" s="146"/>
      <c r="G132" s="146"/>
      <c r="H132" s="146"/>
      <c r="I132" s="146"/>
      <c r="J132" s="146"/>
      <c r="K132" s="146"/>
      <c r="L132" s="146"/>
      <c r="M132" s="146"/>
      <c r="N132" s="146"/>
      <c r="O132" s="146"/>
      <c r="P132" s="146"/>
      <c r="Q132" s="146"/>
      <c r="R132" s="146"/>
      <c r="S132" s="146"/>
      <c r="T132" s="146"/>
    </row>
    <row r="133" spans="1:20" x14ac:dyDescent="0.3">
      <c r="A133" s="146"/>
      <c r="B133" s="146"/>
      <c r="C133" s="146"/>
      <c r="D133" s="146"/>
      <c r="E133" s="146"/>
      <c r="F133" s="146"/>
      <c r="G133" s="146"/>
      <c r="H133" s="146"/>
      <c r="I133" s="146"/>
      <c r="J133" s="146"/>
      <c r="K133" s="146"/>
      <c r="L133" s="146"/>
      <c r="M133" s="146"/>
      <c r="N133" s="146"/>
      <c r="O133" s="146"/>
      <c r="P133" s="146"/>
      <c r="Q133" s="146"/>
      <c r="R133" s="146"/>
      <c r="S133" s="146"/>
      <c r="T133" s="146"/>
    </row>
    <row r="134" spans="1:20" x14ac:dyDescent="0.3">
      <c r="A134" s="146"/>
      <c r="B134" s="146"/>
      <c r="C134" s="146"/>
      <c r="D134" s="146"/>
      <c r="E134" s="146"/>
      <c r="F134" s="146"/>
      <c r="G134" s="146"/>
      <c r="H134" s="146"/>
      <c r="I134" s="146"/>
      <c r="J134" s="146"/>
      <c r="K134" s="146"/>
      <c r="L134" s="146"/>
      <c r="M134" s="146"/>
      <c r="N134" s="146"/>
      <c r="O134" s="146"/>
      <c r="P134" s="146"/>
      <c r="Q134" s="146"/>
      <c r="R134" s="146"/>
      <c r="S134" s="146"/>
      <c r="T134" s="146"/>
    </row>
    <row r="135" spans="1:20" x14ac:dyDescent="0.3">
      <c r="A135" s="146"/>
      <c r="B135" s="146"/>
      <c r="C135" s="146"/>
      <c r="D135" s="146" t="s">
        <v>59</v>
      </c>
      <c r="E135" s="146"/>
      <c r="F135" s="146" t="s">
        <v>60</v>
      </c>
      <c r="G135" s="146"/>
      <c r="H135" s="146" t="s">
        <v>61</v>
      </c>
      <c r="I135" s="146"/>
      <c r="J135" s="146" t="s">
        <v>62</v>
      </c>
      <c r="K135" s="146"/>
      <c r="L135" s="146"/>
      <c r="M135" s="146"/>
      <c r="N135" s="146"/>
      <c r="O135" s="146"/>
      <c r="P135" s="146"/>
      <c r="Q135" s="146"/>
      <c r="R135" s="146"/>
      <c r="S135" s="146"/>
      <c r="T135" s="146"/>
    </row>
    <row r="136" spans="1:20" x14ac:dyDescent="0.3">
      <c r="A136" s="146"/>
      <c r="B136" s="146"/>
      <c r="C136" s="146"/>
      <c r="D136" s="49">
        <v>0.5</v>
      </c>
      <c r="E136" s="146"/>
      <c r="F136" s="49">
        <v>0.15</v>
      </c>
      <c r="G136" s="146"/>
      <c r="H136" s="49">
        <v>0.25</v>
      </c>
      <c r="I136" s="146"/>
      <c r="J136" s="49">
        <v>0.1</v>
      </c>
      <c r="K136" s="146"/>
      <c r="L136" s="146"/>
      <c r="M136" s="146"/>
      <c r="N136" s="146"/>
      <c r="O136" s="146"/>
      <c r="P136" s="146"/>
      <c r="Q136" s="146"/>
      <c r="R136" s="146"/>
      <c r="S136" s="146"/>
      <c r="T136" s="146"/>
    </row>
    <row r="137" spans="1:20" x14ac:dyDescent="0.3">
      <c r="A137" s="146"/>
      <c r="B137" s="146"/>
      <c r="C137" s="146"/>
      <c r="D137" s="146"/>
      <c r="E137" s="146"/>
      <c r="F137" s="146"/>
      <c r="G137" s="146"/>
      <c r="H137" s="146"/>
      <c r="I137" s="146"/>
      <c r="J137" s="146"/>
      <c r="K137" s="146"/>
      <c r="L137" s="146"/>
      <c r="M137" s="146"/>
      <c r="N137" s="146"/>
      <c r="O137" s="146"/>
      <c r="P137" s="146"/>
      <c r="Q137" s="146"/>
      <c r="R137" s="146"/>
      <c r="S137" s="146"/>
      <c r="T137" s="146"/>
    </row>
    <row r="138" spans="1:20" x14ac:dyDescent="0.3">
      <c r="A138" s="146"/>
      <c r="B138" s="146"/>
      <c r="C138" s="146"/>
      <c r="D138" s="146"/>
      <c r="E138" s="146"/>
      <c r="F138" s="146"/>
      <c r="G138" s="146"/>
      <c r="H138" s="146"/>
      <c r="I138" s="146"/>
      <c r="J138" s="146"/>
      <c r="K138" s="146"/>
      <c r="L138" s="146"/>
      <c r="M138" s="146"/>
      <c r="N138" s="146"/>
      <c r="O138" s="146"/>
      <c r="P138" s="146"/>
      <c r="Q138" s="146"/>
      <c r="R138" s="146"/>
      <c r="S138" s="146"/>
      <c r="T138" s="146"/>
    </row>
    <row r="139" spans="1:20" x14ac:dyDescent="0.3">
      <c r="A139" s="146"/>
      <c r="B139" s="146"/>
      <c r="C139" s="146"/>
      <c r="D139" s="146"/>
      <c r="E139" s="146"/>
      <c r="F139" s="146"/>
      <c r="G139" s="146"/>
      <c r="H139" s="146"/>
      <c r="I139" s="146"/>
      <c r="J139" s="146"/>
      <c r="K139" s="146"/>
      <c r="L139" s="146"/>
      <c r="M139" s="146"/>
      <c r="N139" s="146"/>
      <c r="O139" s="146"/>
      <c r="P139" s="146"/>
      <c r="Q139" s="146"/>
      <c r="R139" s="146"/>
      <c r="S139" s="146"/>
      <c r="T139" s="146"/>
    </row>
    <row r="140" spans="1:20" x14ac:dyDescent="0.3">
      <c r="A140" s="146"/>
      <c r="B140" s="146"/>
      <c r="C140" s="146"/>
      <c r="D140" s="146"/>
      <c r="E140" s="146"/>
      <c r="F140" s="146"/>
      <c r="G140" s="146"/>
      <c r="H140" s="146"/>
      <c r="I140" s="146"/>
      <c r="J140" s="146"/>
      <c r="K140" s="146"/>
      <c r="L140" s="146"/>
      <c r="M140" s="146"/>
      <c r="N140" s="146"/>
      <c r="O140" s="146"/>
      <c r="P140" s="146"/>
      <c r="Q140" s="146"/>
      <c r="R140" s="146"/>
      <c r="S140" s="146"/>
      <c r="T140" s="146"/>
    </row>
    <row r="141" spans="1:20" s="25" customFormat="1" ht="15.5" x14ac:dyDescent="0.35">
      <c r="A141" s="118"/>
      <c r="B141" s="118"/>
      <c r="C141" s="118"/>
      <c r="D141" s="118"/>
      <c r="E141" s="118"/>
      <c r="F141" s="118"/>
      <c r="G141" s="118"/>
      <c r="H141" s="118"/>
      <c r="I141" s="118"/>
      <c r="J141" s="118"/>
      <c r="K141" s="118"/>
      <c r="L141" s="118"/>
      <c r="M141" s="118"/>
      <c r="N141" s="118"/>
      <c r="O141" s="118"/>
      <c r="P141" s="118"/>
      <c r="Q141" s="118"/>
      <c r="R141" s="118"/>
      <c r="S141" s="118"/>
      <c r="T141" s="118"/>
    </row>
    <row r="142" spans="1:20" s="25" customFormat="1" ht="20" x14ac:dyDescent="0.4">
      <c r="A142" s="116" t="s">
        <v>79</v>
      </c>
      <c r="B142" s="118"/>
      <c r="C142" s="118"/>
      <c r="D142" s="118"/>
      <c r="E142" s="118"/>
      <c r="F142" s="118"/>
      <c r="G142" s="118"/>
      <c r="H142" s="118"/>
      <c r="I142" s="118"/>
      <c r="J142" s="118"/>
      <c r="K142" s="118"/>
      <c r="L142" s="118"/>
      <c r="M142" s="118"/>
      <c r="N142" s="118"/>
      <c r="O142" s="118"/>
      <c r="P142" s="118"/>
      <c r="Q142" s="118"/>
      <c r="R142" s="118"/>
      <c r="S142" s="118"/>
      <c r="T142" s="118"/>
    </row>
    <row r="143" spans="1:20" x14ac:dyDescent="0.3">
      <c r="A143" s="146"/>
      <c r="B143" s="146"/>
      <c r="C143" s="146"/>
      <c r="D143" s="146"/>
      <c r="E143" s="146"/>
      <c r="F143" s="146"/>
      <c r="G143" s="146"/>
      <c r="H143" s="146"/>
      <c r="I143" s="146"/>
      <c r="J143" s="146"/>
      <c r="K143" s="146"/>
      <c r="L143" s="146"/>
      <c r="M143" s="146"/>
      <c r="N143" s="146"/>
      <c r="O143" s="146"/>
      <c r="P143" s="146"/>
      <c r="Q143" s="146"/>
      <c r="R143" s="146"/>
      <c r="S143" s="146"/>
      <c r="T143" s="146"/>
    </row>
    <row r="144" spans="1:20" x14ac:dyDescent="0.3">
      <c r="A144" s="151" t="s">
        <v>80</v>
      </c>
      <c r="B144" s="146"/>
      <c r="C144" s="146"/>
      <c r="D144" s="146"/>
      <c r="E144" s="146"/>
      <c r="F144" s="146"/>
      <c r="G144" s="146"/>
      <c r="H144" s="146"/>
      <c r="I144" s="146"/>
      <c r="J144" s="146"/>
      <c r="K144" s="146"/>
      <c r="L144" s="146"/>
      <c r="M144" s="146"/>
      <c r="N144" s="146"/>
      <c r="O144" s="146"/>
      <c r="P144" s="146"/>
      <c r="Q144" s="146"/>
      <c r="R144" s="146"/>
      <c r="S144" s="146"/>
      <c r="T144" s="146"/>
    </row>
    <row r="145" spans="1:20" ht="30" customHeight="1" x14ac:dyDescent="0.3">
      <c r="A145" s="301" t="s">
        <v>81</v>
      </c>
      <c r="B145" s="301"/>
      <c r="C145" s="301"/>
      <c r="D145" s="301"/>
      <c r="E145" s="301"/>
      <c r="F145" s="301"/>
      <c r="G145" s="301"/>
      <c r="H145" s="301"/>
      <c r="I145" s="146"/>
      <c r="J145" s="146"/>
      <c r="K145" s="146"/>
      <c r="L145" s="146"/>
      <c r="M145" s="146"/>
      <c r="N145" s="146"/>
      <c r="O145" s="146"/>
      <c r="P145" s="146"/>
      <c r="Q145" s="146"/>
      <c r="R145" s="146"/>
      <c r="S145" s="146"/>
      <c r="T145" s="146"/>
    </row>
    <row r="146" spans="1:20" x14ac:dyDescent="0.3">
      <c r="A146" s="146"/>
      <c r="B146" s="146"/>
      <c r="C146" s="146"/>
      <c r="D146" s="146"/>
      <c r="E146" s="146"/>
      <c r="F146" s="146"/>
      <c r="G146" s="146"/>
      <c r="H146" s="146"/>
      <c r="I146" s="146"/>
      <c r="J146" s="146"/>
      <c r="K146" s="146"/>
      <c r="L146" s="146"/>
      <c r="M146" s="146"/>
      <c r="N146" s="146"/>
      <c r="O146" s="146"/>
      <c r="P146" s="146"/>
      <c r="Q146" s="146"/>
      <c r="R146" s="146"/>
      <c r="S146" s="146"/>
      <c r="T146" s="146"/>
    </row>
    <row r="147" spans="1:20" x14ac:dyDescent="0.3">
      <c r="A147" s="146"/>
      <c r="B147" s="146"/>
      <c r="C147" s="146"/>
      <c r="D147" s="146"/>
      <c r="E147" s="146"/>
      <c r="F147" s="146"/>
      <c r="G147" s="146"/>
      <c r="H147" s="146"/>
      <c r="I147" s="146"/>
      <c r="J147" s="146"/>
      <c r="K147" s="146"/>
      <c r="L147" s="146"/>
      <c r="M147" s="146"/>
      <c r="N147" s="146"/>
      <c r="O147" s="146"/>
      <c r="P147" s="146"/>
      <c r="Q147" s="146"/>
      <c r="R147" s="146"/>
      <c r="S147" s="146"/>
      <c r="T147" s="146"/>
    </row>
    <row r="148" spans="1:20" x14ac:dyDescent="0.3">
      <c r="A148" s="146"/>
      <c r="B148" s="146"/>
      <c r="C148" s="146"/>
      <c r="D148" s="146"/>
      <c r="E148" s="146"/>
      <c r="F148" s="146"/>
      <c r="G148" s="146"/>
      <c r="H148" s="146"/>
      <c r="I148" s="146"/>
      <c r="J148" s="146"/>
      <c r="K148" s="146"/>
      <c r="L148" s="146"/>
      <c r="M148" s="146"/>
      <c r="N148" s="146"/>
      <c r="O148" s="146"/>
      <c r="P148" s="146"/>
      <c r="Q148" s="146"/>
      <c r="R148" s="146"/>
      <c r="S148" s="146"/>
      <c r="T148" s="146"/>
    </row>
    <row r="149" spans="1:20" x14ac:dyDescent="0.3">
      <c r="A149" s="146"/>
      <c r="B149" s="146"/>
      <c r="C149" s="146"/>
      <c r="D149" s="146"/>
      <c r="E149" s="146"/>
      <c r="F149" s="146"/>
      <c r="G149" s="146"/>
      <c r="H149" s="146"/>
      <c r="I149" s="146"/>
      <c r="J149" s="146"/>
      <c r="K149" s="146"/>
      <c r="L149" s="146"/>
      <c r="M149" s="146"/>
      <c r="N149" s="146"/>
      <c r="O149" s="146"/>
      <c r="P149" s="146"/>
      <c r="Q149" s="146"/>
      <c r="R149" s="146"/>
      <c r="S149" s="146"/>
      <c r="T149" s="146"/>
    </row>
    <row r="150" spans="1:20" x14ac:dyDescent="0.3">
      <c r="A150" s="146"/>
      <c r="B150" s="299" t="s">
        <v>82</v>
      </c>
      <c r="C150" s="146" t="s">
        <v>83</v>
      </c>
      <c r="D150" s="146" t="s">
        <v>54</v>
      </c>
      <c r="E150" s="50">
        <v>0.03</v>
      </c>
      <c r="F150" s="146"/>
      <c r="G150" s="146"/>
      <c r="H150" s="146"/>
      <c r="I150" s="146"/>
      <c r="J150" s="146"/>
      <c r="K150" s="146"/>
      <c r="L150" s="146"/>
      <c r="M150" s="146"/>
      <c r="N150" s="146"/>
      <c r="O150" s="146"/>
      <c r="P150" s="146"/>
      <c r="Q150" s="146"/>
      <c r="R150" s="146"/>
      <c r="S150" s="146"/>
      <c r="T150" s="146"/>
    </row>
    <row r="151" spans="1:20" x14ac:dyDescent="0.3">
      <c r="A151" s="146"/>
      <c r="B151" s="299"/>
      <c r="C151" s="146"/>
      <c r="D151" s="146"/>
      <c r="E151" s="146"/>
      <c r="F151" s="146"/>
      <c r="G151" s="146"/>
      <c r="H151" s="146"/>
      <c r="I151" s="146"/>
      <c r="J151" s="146"/>
      <c r="K151" s="146"/>
      <c r="L151" s="146"/>
      <c r="M151" s="146"/>
      <c r="N151" s="146"/>
      <c r="O151" s="146"/>
      <c r="P151" s="146"/>
      <c r="Q151" s="146"/>
      <c r="R151" s="146"/>
      <c r="S151" s="146"/>
      <c r="T151" s="146"/>
    </row>
    <row r="152" spans="1:20" x14ac:dyDescent="0.3">
      <c r="A152" s="146"/>
      <c r="B152" s="299"/>
      <c r="C152" s="146" t="s">
        <v>84</v>
      </c>
      <c r="D152" s="146" t="s">
        <v>54</v>
      </c>
      <c r="E152" s="50">
        <v>7.0000000000000007E-2</v>
      </c>
      <c r="F152" s="146"/>
      <c r="G152" s="146"/>
      <c r="H152" s="146"/>
      <c r="I152" s="146"/>
      <c r="J152" s="146"/>
      <c r="K152" s="146"/>
      <c r="L152" s="146"/>
      <c r="M152" s="146"/>
      <c r="N152" s="146"/>
      <c r="O152" s="146"/>
      <c r="P152" s="146"/>
      <c r="Q152" s="146"/>
      <c r="R152" s="146"/>
      <c r="S152" s="146"/>
      <c r="T152" s="146"/>
    </row>
    <row r="153" spans="1:20" x14ac:dyDescent="0.3">
      <c r="A153" s="146"/>
      <c r="B153" s="299"/>
      <c r="C153" s="146"/>
      <c r="D153" s="146"/>
      <c r="E153" s="146"/>
      <c r="F153" s="146"/>
      <c r="G153" s="146"/>
      <c r="H153" s="146"/>
      <c r="I153" s="146"/>
      <c r="J153" s="146"/>
      <c r="K153" s="146"/>
      <c r="L153" s="146"/>
      <c r="M153" s="146"/>
      <c r="N153" s="146"/>
      <c r="O153" s="146"/>
      <c r="P153" s="146"/>
      <c r="Q153" s="146"/>
      <c r="R153" s="146"/>
      <c r="S153" s="146"/>
      <c r="T153" s="146"/>
    </row>
    <row r="154" spans="1:20" x14ac:dyDescent="0.3">
      <c r="A154" s="146"/>
      <c r="B154" s="299"/>
      <c r="C154" s="146" t="s">
        <v>85</v>
      </c>
      <c r="D154" s="146" t="s">
        <v>86</v>
      </c>
      <c r="E154" s="50">
        <v>0.1</v>
      </c>
      <c r="F154" s="146"/>
      <c r="G154" s="146"/>
      <c r="H154" s="146"/>
      <c r="I154" s="146"/>
      <c r="J154" s="146"/>
      <c r="K154" s="146"/>
      <c r="L154" s="146"/>
      <c r="M154" s="146"/>
      <c r="N154" s="146"/>
      <c r="O154" s="146"/>
      <c r="P154" s="146"/>
      <c r="Q154" s="146"/>
      <c r="R154" s="146"/>
      <c r="S154" s="146"/>
      <c r="T154" s="146"/>
    </row>
    <row r="155" spans="1:20" x14ac:dyDescent="0.3">
      <c r="A155" s="146"/>
      <c r="B155" s="299"/>
      <c r="C155" s="146"/>
      <c r="D155" s="146"/>
      <c r="E155" s="146"/>
      <c r="F155" s="146"/>
      <c r="G155" s="146"/>
      <c r="H155" s="146"/>
      <c r="I155" s="146"/>
      <c r="J155" s="146"/>
      <c r="K155" s="146"/>
      <c r="L155" s="146"/>
      <c r="M155" s="146"/>
      <c r="N155" s="146"/>
      <c r="O155" s="146"/>
      <c r="P155" s="146"/>
      <c r="Q155" s="146"/>
      <c r="R155" s="146"/>
      <c r="S155" s="146"/>
      <c r="T155" s="146"/>
    </row>
    <row r="156" spans="1:20" x14ac:dyDescent="0.3">
      <c r="A156" s="146"/>
      <c r="B156" s="299" t="s">
        <v>87</v>
      </c>
      <c r="C156" s="146"/>
      <c r="D156" s="146"/>
      <c r="E156" s="146"/>
      <c r="F156" s="146"/>
      <c r="G156" s="146"/>
      <c r="H156" s="146"/>
      <c r="I156" s="146"/>
      <c r="J156" s="146"/>
      <c r="K156" s="146"/>
      <c r="L156" s="146"/>
      <c r="M156" s="146"/>
      <c r="N156" s="146"/>
      <c r="O156" s="146"/>
      <c r="P156" s="146"/>
      <c r="Q156" s="146"/>
      <c r="R156" s="146"/>
      <c r="S156" s="146"/>
      <c r="T156" s="146"/>
    </row>
    <row r="157" spans="1:20" x14ac:dyDescent="0.3">
      <c r="A157" s="146"/>
      <c r="B157" s="299"/>
      <c r="C157" s="146" t="s">
        <v>88</v>
      </c>
      <c r="D157" s="146" t="s">
        <v>86</v>
      </c>
      <c r="E157" s="50">
        <v>0.2</v>
      </c>
      <c r="F157" s="146"/>
      <c r="G157" s="146"/>
      <c r="H157" s="146"/>
      <c r="I157" s="146"/>
      <c r="J157" s="146"/>
      <c r="K157" s="146"/>
      <c r="L157" s="146"/>
      <c r="M157" s="146"/>
      <c r="N157" s="146"/>
      <c r="O157" s="146"/>
      <c r="P157" s="146"/>
      <c r="Q157" s="146"/>
      <c r="R157" s="146"/>
      <c r="S157" s="146"/>
      <c r="T157" s="146"/>
    </row>
    <row r="158" spans="1:20" x14ac:dyDescent="0.3">
      <c r="A158" s="146"/>
      <c r="B158" s="299"/>
      <c r="C158" s="146"/>
      <c r="D158" s="146"/>
      <c r="E158" s="146"/>
      <c r="F158" s="146"/>
      <c r="G158" s="146"/>
      <c r="H158" s="146"/>
      <c r="I158" s="146"/>
      <c r="J158" s="146"/>
      <c r="K158" s="146"/>
      <c r="L158" s="146"/>
      <c r="M158" s="146"/>
      <c r="N158" s="146"/>
      <c r="O158" s="146"/>
      <c r="P158" s="146"/>
      <c r="Q158" s="146"/>
      <c r="R158" s="146"/>
      <c r="S158" s="146"/>
      <c r="T158" s="146"/>
    </row>
    <row r="159" spans="1:20" x14ac:dyDescent="0.3">
      <c r="A159" s="146"/>
      <c r="B159" s="299"/>
      <c r="C159" s="146" t="s">
        <v>89</v>
      </c>
      <c r="D159" s="146" t="s">
        <v>86</v>
      </c>
      <c r="E159" s="50">
        <v>-0.2</v>
      </c>
      <c r="F159" s="146"/>
      <c r="G159" s="146"/>
      <c r="H159" s="146"/>
      <c r="I159" s="146"/>
      <c r="J159" s="146"/>
      <c r="K159" s="146"/>
      <c r="L159" s="146"/>
      <c r="M159" s="146"/>
      <c r="N159" s="146"/>
      <c r="O159" s="146"/>
      <c r="P159" s="146"/>
      <c r="Q159" s="146"/>
      <c r="R159" s="146"/>
      <c r="S159" s="146"/>
      <c r="T159" s="146"/>
    </row>
    <row r="160" spans="1:20" x14ac:dyDescent="0.3">
      <c r="A160" s="146"/>
      <c r="B160" s="299"/>
      <c r="C160" s="146"/>
      <c r="D160" s="146"/>
      <c r="E160" s="146"/>
      <c r="F160" s="146"/>
      <c r="G160" s="146"/>
      <c r="H160" s="146"/>
      <c r="I160" s="146"/>
      <c r="J160" s="146"/>
      <c r="K160" s="146"/>
      <c r="L160" s="146"/>
      <c r="M160" s="146"/>
      <c r="N160" s="146"/>
      <c r="O160" s="146"/>
      <c r="P160" s="146"/>
      <c r="Q160" s="146"/>
      <c r="R160" s="146"/>
      <c r="S160" s="146"/>
      <c r="T160" s="146"/>
    </row>
    <row r="161" spans="1:20" x14ac:dyDescent="0.3">
      <c r="A161" s="146"/>
      <c r="B161" s="299" t="s">
        <v>90</v>
      </c>
      <c r="C161" s="146"/>
      <c r="D161" s="146"/>
      <c r="E161" s="146"/>
      <c r="F161" s="146"/>
      <c r="G161" s="146"/>
      <c r="H161" s="146"/>
      <c r="I161" s="146"/>
      <c r="J161" s="146"/>
      <c r="K161" s="146"/>
      <c r="L161" s="146"/>
      <c r="M161" s="146"/>
      <c r="N161" s="146"/>
      <c r="O161" s="146"/>
      <c r="P161" s="146"/>
      <c r="Q161" s="146"/>
      <c r="R161" s="146"/>
      <c r="S161" s="146"/>
      <c r="T161" s="146"/>
    </row>
    <row r="162" spans="1:20" x14ac:dyDescent="0.3">
      <c r="A162" s="146"/>
      <c r="B162" s="299"/>
      <c r="C162" s="146" t="s">
        <v>91</v>
      </c>
      <c r="D162" s="146" t="s">
        <v>54</v>
      </c>
      <c r="E162" s="50">
        <v>0.2</v>
      </c>
      <c r="F162" s="146"/>
      <c r="G162" s="146"/>
      <c r="H162" s="146"/>
      <c r="I162" s="146"/>
      <c r="J162" s="146"/>
      <c r="K162" s="146"/>
      <c r="L162" s="146"/>
      <c r="M162" s="146"/>
      <c r="N162" s="146"/>
      <c r="O162" s="146"/>
      <c r="P162" s="146"/>
      <c r="Q162" s="146"/>
      <c r="R162" s="146"/>
      <c r="S162" s="146"/>
      <c r="T162" s="146"/>
    </row>
    <row r="163" spans="1:20" x14ac:dyDescent="0.3">
      <c r="A163" s="146"/>
      <c r="B163" s="299"/>
      <c r="C163" s="146"/>
      <c r="D163" s="146"/>
      <c r="E163" s="146"/>
      <c r="F163" s="146"/>
      <c r="G163" s="146"/>
      <c r="H163" s="146"/>
      <c r="I163" s="146"/>
      <c r="J163" s="146"/>
      <c r="K163" s="146"/>
      <c r="L163" s="146"/>
      <c r="M163" s="146"/>
      <c r="N163" s="146"/>
      <c r="O163" s="146"/>
      <c r="P163" s="146"/>
      <c r="Q163" s="146"/>
      <c r="R163" s="146"/>
      <c r="S163" s="146"/>
      <c r="T163" s="146"/>
    </row>
    <row r="164" spans="1:20" x14ac:dyDescent="0.3">
      <c r="A164" s="146"/>
      <c r="B164" s="299"/>
      <c r="C164" s="146" t="s">
        <v>92</v>
      </c>
      <c r="D164" s="146" t="s">
        <v>54</v>
      </c>
      <c r="E164" s="50">
        <v>-0.2</v>
      </c>
      <c r="F164" s="146"/>
      <c r="G164" s="146"/>
      <c r="H164" s="146"/>
      <c r="I164" s="146"/>
      <c r="J164" s="146"/>
      <c r="K164" s="146"/>
      <c r="L164" s="146"/>
      <c r="M164" s="146"/>
      <c r="N164" s="146"/>
      <c r="O164" s="146"/>
      <c r="P164" s="146"/>
      <c r="Q164" s="146"/>
      <c r="R164" s="146"/>
      <c r="S164" s="146"/>
      <c r="T164" s="146"/>
    </row>
    <row r="165" spans="1:20" x14ac:dyDescent="0.3">
      <c r="A165" s="146"/>
      <c r="B165" s="299"/>
      <c r="C165" s="146"/>
      <c r="D165" s="146"/>
      <c r="E165" s="146"/>
      <c r="F165" s="146"/>
      <c r="G165" s="146"/>
      <c r="H165" s="146"/>
      <c r="I165" s="146"/>
      <c r="J165" s="146"/>
      <c r="K165" s="146"/>
      <c r="L165" s="146"/>
      <c r="M165" s="146"/>
      <c r="N165" s="146"/>
      <c r="O165" s="146"/>
      <c r="P165" s="146"/>
      <c r="Q165" s="146"/>
      <c r="R165" s="146"/>
      <c r="S165" s="146"/>
      <c r="T165" s="146"/>
    </row>
    <row r="166" spans="1:20" x14ac:dyDescent="0.3">
      <c r="A166" s="146"/>
      <c r="B166" s="146"/>
      <c r="C166" s="146"/>
      <c r="D166" s="146"/>
      <c r="E166" s="146"/>
      <c r="F166" s="146"/>
      <c r="G166" s="146"/>
      <c r="H166" s="146"/>
      <c r="I166" s="146"/>
      <c r="J166" s="146"/>
      <c r="K166" s="146"/>
      <c r="L166" s="146"/>
      <c r="M166" s="146"/>
      <c r="N166" s="146"/>
      <c r="O166" s="146"/>
      <c r="P166" s="146"/>
      <c r="Q166" s="146"/>
      <c r="R166" s="146"/>
      <c r="S166" s="146"/>
      <c r="T166" s="146"/>
    </row>
  </sheetData>
  <sheetProtection algorithmName="SHA-512" hashValue="o2uKkivfyEYnZYmdPveHVAgNxVPNb9kg5WrPL3LeA16gf3TRFrclXRoDv99XXy9yZv7MIhT2F+vpeVlKvOzJhg==" saltValue="KpZj7xDuCGGTNcJ/4O5YAA==" spinCount="100000" sheet="1" objects="1" scenarios="1"/>
  <mergeCells count="10">
    <mergeCell ref="B150:B155"/>
    <mergeCell ref="B156:B160"/>
    <mergeCell ref="B161:B165"/>
    <mergeCell ref="D3:D4"/>
    <mergeCell ref="A131:H131"/>
    <mergeCell ref="A145:H145"/>
    <mergeCell ref="A24:B24"/>
    <mergeCell ref="A48:C48"/>
    <mergeCell ref="A66:C66"/>
    <mergeCell ref="A12:B12"/>
  </mergeCells>
  <conditionalFormatting sqref="E100">
    <cfRule type="containsText" dxfId="1232" priority="18" operator="containsText" text="Option 4">
      <formula>NOT(ISERROR(SEARCH("Option 4",E100)))</formula>
    </cfRule>
    <cfRule type="containsText" dxfId="1231" priority="14" operator="containsText" text="Option 8">
      <formula>NOT(ISERROR(SEARCH("Option 8",E100)))</formula>
    </cfRule>
    <cfRule type="containsText" dxfId="1230" priority="15" operator="containsText" text="Option 7">
      <formula>NOT(ISERROR(SEARCH("Option 7",E100)))</formula>
    </cfRule>
    <cfRule type="containsText" dxfId="1229" priority="16" operator="containsText" text="Option 6">
      <formula>NOT(ISERROR(SEARCH("Option 6",E100)))</formula>
    </cfRule>
    <cfRule type="containsText" dxfId="1228" priority="17" operator="containsText" text="Option 5">
      <formula>NOT(ISERROR(SEARCH("Option 5",E100)))</formula>
    </cfRule>
    <cfRule type="containsText" dxfId="1227" priority="12" operator="containsText" text="Option 10">
      <formula>NOT(ISERROR(SEARCH("Option 10",E100)))</formula>
    </cfRule>
    <cfRule type="containsText" dxfId="1226" priority="13" operator="containsText" text="Option 9">
      <formula>NOT(ISERROR(SEARCH("Option 9",E100)))</formula>
    </cfRule>
    <cfRule type="containsText" dxfId="1225" priority="19" operator="containsText" text="Option 3">
      <formula>NOT(ISERROR(SEARCH("Option 3",E100)))</formula>
    </cfRule>
    <cfRule type="containsText" dxfId="1224" priority="20" operator="containsText" text="Option 2">
      <formula>NOT(ISERROR(SEARCH("Option 2",E100)))</formula>
    </cfRule>
    <cfRule type="containsText" dxfId="1223" priority="21" operator="containsText" text="Option 1">
      <formula>NOT(ISERROR(SEARCH("Option 1",E100)))</formula>
    </cfRule>
    <cfRule type="containsText" dxfId="1222" priority="22" operator="containsText" text="Base Case">
      <formula>NOT(ISERROR(SEARCH("Base Case",E100)))</formula>
    </cfRule>
  </conditionalFormatting>
  <conditionalFormatting sqref="G72">
    <cfRule type="containsText" dxfId="1221" priority="23" operator="containsText" text="Option 10">
      <formula>NOT(ISERROR(SEARCH("Option 10",G72)))</formula>
    </cfRule>
    <cfRule type="containsText" dxfId="1220" priority="24" operator="containsText" text="Option 9">
      <formula>NOT(ISERROR(SEARCH("Option 9",G72)))</formula>
    </cfRule>
    <cfRule type="containsText" dxfId="1219" priority="25" operator="containsText" text="Option 8">
      <formula>NOT(ISERROR(SEARCH("Option 8",G72)))</formula>
    </cfRule>
    <cfRule type="containsText" dxfId="1218" priority="26" operator="containsText" text="Option 7">
      <formula>NOT(ISERROR(SEARCH("Option 7",G72)))</formula>
    </cfRule>
    <cfRule type="containsText" dxfId="1217" priority="27" operator="containsText" text="Option 6">
      <formula>NOT(ISERROR(SEARCH("Option 6",G72)))</formula>
    </cfRule>
    <cfRule type="containsText" dxfId="1216" priority="28" operator="containsText" text="Option 5">
      <formula>NOT(ISERROR(SEARCH("Option 5",G72)))</formula>
    </cfRule>
    <cfRule type="containsText" dxfId="1215" priority="29" operator="containsText" text="Option 4">
      <formula>NOT(ISERROR(SEARCH("Option 4",G72)))</formula>
    </cfRule>
    <cfRule type="containsText" dxfId="1214" priority="30" operator="containsText" text="Option 3">
      <formula>NOT(ISERROR(SEARCH("Option 3",G72)))</formula>
    </cfRule>
    <cfRule type="containsText" dxfId="1213" priority="31" operator="containsText" text="Option 2">
      <formula>NOT(ISERROR(SEARCH("Option 2",G72)))</formula>
    </cfRule>
    <cfRule type="containsText" dxfId="1212" priority="32" operator="containsText" text="Option 1">
      <formula>NOT(ISERROR(SEARCH("Option 1",G72)))</formula>
    </cfRule>
    <cfRule type="containsText" dxfId="1211" priority="33" operator="containsText" text="Base Case">
      <formula>NOT(ISERROR(SEARCH("Base Case",G72)))</formula>
    </cfRule>
  </conditionalFormatting>
  <conditionalFormatting sqref="H100">
    <cfRule type="containsText" dxfId="1210" priority="6" operator="containsText" text="Option 5">
      <formula>NOT(ISERROR(SEARCH("Option 5",H100)))</formula>
    </cfRule>
    <cfRule type="containsText" dxfId="1209" priority="7" operator="containsText" text="Option 4">
      <formula>NOT(ISERROR(SEARCH("Option 4",H100)))</formula>
    </cfRule>
    <cfRule type="containsText" dxfId="1208" priority="8" operator="containsText" text="Option 3">
      <formula>NOT(ISERROR(SEARCH("Option 3",H100)))</formula>
    </cfRule>
    <cfRule type="containsText" dxfId="1207" priority="9" operator="containsText" text="Option 2">
      <formula>NOT(ISERROR(SEARCH("Option 2",H100)))</formula>
    </cfRule>
    <cfRule type="containsText" dxfId="1206" priority="10" operator="containsText" text="Option 1">
      <formula>NOT(ISERROR(SEARCH("Option 1",H100)))</formula>
    </cfRule>
    <cfRule type="containsText" dxfId="1205" priority="11" operator="containsText" text="Base Case">
      <formula>NOT(ISERROR(SEARCH("Base Case",H100)))</formula>
    </cfRule>
    <cfRule type="containsText" dxfId="1204" priority="1" operator="containsText" text="Option 10">
      <formula>NOT(ISERROR(SEARCH("Option 10",H100)))</formula>
    </cfRule>
    <cfRule type="containsText" dxfId="1203" priority="2" operator="containsText" text="Option 9">
      <formula>NOT(ISERROR(SEARCH("Option 9",H100)))</formula>
    </cfRule>
    <cfRule type="containsText" dxfId="1202" priority="3" operator="containsText" text="Option 8">
      <formula>NOT(ISERROR(SEARCH("Option 8",H100)))</formula>
    </cfRule>
    <cfRule type="containsText" dxfId="1201" priority="4" operator="containsText" text="Option 7">
      <formula>NOT(ISERROR(SEARCH("Option 7",H100)))</formula>
    </cfRule>
    <cfRule type="containsText" dxfId="1200" priority="5" operator="containsText" text="Option 6">
      <formula>NOT(ISERROR(SEARCH("Option 6",H100)))</formula>
    </cfRule>
  </conditionalFormatting>
  <conditionalFormatting sqref="M90:R112 M121:R125">
    <cfRule type="cellIs" dxfId="1199" priority="36" operator="lessThan">
      <formula>0</formula>
    </cfRule>
  </conditionalFormatting>
  <dataValidations count="1">
    <dataValidation type="decimal" allowBlank="1" showInputMessage="1" showErrorMessage="1" error="Note: sum of % across stakeholder groups, must not exceed 100%" sqref="D136 J136 F136 H136" xr:uid="{8A2B5D11-86AB-4BC7-8534-6AE6F0B88100}">
      <formula1>0</formula1>
      <formula2>1</formula2>
    </dataValidation>
  </dataValidations>
  <pageMargins left="0.7" right="0.7" top="0.75" bottom="0.75" header="0.3" footer="0.3"/>
  <pageSetup paperSize="8"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0178841-B26D-46EC-8B78-63893FF9C3B6}">
          <x14:formula1>
            <xm:f>Lists!$B$4:$B$14</xm:f>
          </x14:formula1>
          <xm:sqref>G72 E100</xm:sqref>
        </x14:dataValidation>
        <x14:dataValidation type="list" allowBlank="1" showInputMessage="1" showErrorMessage="1" xr:uid="{D402C60E-FA2B-4BF3-83BD-1C5FA9CB9E99}">
          <x14:formula1>
            <xm:f>Lists!$B$23:$B$27</xm:f>
          </x14:formula1>
          <xm:sqref>E44</xm:sqref>
        </x14:dataValidation>
        <x14:dataValidation type="list" allowBlank="1" showInputMessage="1" showErrorMessage="1" xr:uid="{B13F6810-EACE-46DA-B2D9-E0E082089F26}">
          <x14:formula1>
            <xm:f>Lists!$B$30:$B$31</xm:f>
          </x14:formula1>
          <xm:sqref>H100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FC1C-2BEB-4576-9245-CFD26020F259}">
  <sheetPr codeName="Sheet1">
    <tabColor theme="6"/>
  </sheetPr>
  <dimension ref="A1:CP74"/>
  <sheetViews>
    <sheetView showGridLines="0" zoomScale="80" zoomScaleNormal="80" workbookViewId="0">
      <selection activeCell="B17" sqref="B17"/>
    </sheetView>
  </sheetViews>
  <sheetFormatPr defaultColWidth="9.1796875" defaultRowHeight="15" customHeight="1" zeroHeight="1" x14ac:dyDescent="0.3"/>
  <cols>
    <col min="1" max="1" width="29.26953125" style="2" bestFit="1" customWidth="1"/>
    <col min="2" max="2" width="61.453125" style="2" bestFit="1" customWidth="1"/>
    <col min="3" max="3" width="16.7265625" style="2" bestFit="1" customWidth="1"/>
    <col min="4" max="4" width="15.54296875" style="2" bestFit="1" customWidth="1"/>
    <col min="5" max="5" width="24.54296875" style="2" bestFit="1" customWidth="1"/>
    <col min="6" max="6" width="16.26953125" style="2" bestFit="1" customWidth="1"/>
    <col min="7" max="7" width="9.1796875" style="2" customWidth="1"/>
    <col min="8" max="8" width="10.453125" style="2" bestFit="1" customWidth="1"/>
    <col min="9" max="14" width="9.1796875" style="2" customWidth="1"/>
    <col min="15" max="15" width="24.54296875" style="2" bestFit="1" customWidth="1"/>
    <col min="16" max="55" width="10.1796875" style="2" bestFit="1" customWidth="1"/>
    <col min="56" max="94" width="9.453125" style="2" bestFit="1" customWidth="1"/>
    <col min="95" max="16384" width="9.1796875" style="2"/>
  </cols>
  <sheetData>
    <row r="1" spans="1:94" ht="20" x14ac:dyDescent="0.4">
      <c r="A1" s="116" t="s">
        <v>16</v>
      </c>
      <c r="B1" s="120"/>
      <c r="C1" s="304"/>
      <c r="D1" s="304"/>
      <c r="E1" s="304"/>
      <c r="F1" s="304"/>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row>
    <row r="2" spans="1:94" ht="14" x14ac:dyDescent="0.3">
      <c r="A2" s="119"/>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row>
    <row r="3" spans="1:94" ht="14" x14ac:dyDescent="0.3">
      <c r="A3" s="119" t="s">
        <v>44</v>
      </c>
      <c r="B3" s="13"/>
      <c r="C3" s="121"/>
      <c r="D3" s="120"/>
      <c r="E3" s="119" t="s">
        <v>0</v>
      </c>
      <c r="F3" s="13"/>
      <c r="G3" s="120"/>
      <c r="H3" s="135" t="s">
        <v>93</v>
      </c>
      <c r="I3" s="305"/>
      <c r="J3" s="306"/>
      <c r="K3" s="306"/>
      <c r="L3" s="306"/>
      <c r="M3" s="307"/>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row>
    <row r="4" spans="1:94" ht="14" x14ac:dyDescent="0.3">
      <c r="A4" s="119"/>
      <c r="B4" s="120"/>
      <c r="C4" s="120"/>
      <c r="D4" s="120"/>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row>
    <row r="5" spans="1:94" ht="14" x14ac:dyDescent="0.3">
      <c r="A5" s="119" t="s">
        <v>45</v>
      </c>
      <c r="B5" s="13"/>
      <c r="C5" s="121"/>
      <c r="D5" s="120"/>
      <c r="E5" s="119" t="s">
        <v>94</v>
      </c>
      <c r="F5" s="13"/>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row>
    <row r="6" spans="1:94" ht="14.5" thickBot="1" x14ac:dyDescent="0.35">
      <c r="A6" s="119"/>
      <c r="B6" s="120"/>
      <c r="C6" s="120"/>
      <c r="D6" s="120"/>
      <c r="E6" s="120"/>
      <c r="F6" s="120"/>
      <c r="G6" s="120"/>
      <c r="H6" s="120"/>
      <c r="I6" s="120"/>
      <c r="J6" s="120"/>
      <c r="K6" s="120"/>
      <c r="L6" s="120"/>
      <c r="M6" s="120"/>
      <c r="N6" s="300" t="s">
        <v>38</v>
      </c>
      <c r="O6" s="33" t="s">
        <v>39</v>
      </c>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row>
    <row r="7" spans="1:94" ht="14" x14ac:dyDescent="0.3">
      <c r="A7" s="119"/>
      <c r="B7" s="120"/>
      <c r="C7" s="120"/>
      <c r="D7" s="120"/>
      <c r="E7" s="119" t="s">
        <v>95</v>
      </c>
      <c r="F7" s="13"/>
      <c r="G7" s="120"/>
      <c r="H7" s="120"/>
      <c r="I7" s="120"/>
      <c r="J7" s="120"/>
      <c r="K7" s="120"/>
      <c r="L7" s="120"/>
      <c r="M7" s="120"/>
      <c r="N7" s="300"/>
      <c r="O7" s="36" t="s">
        <v>40</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row>
    <row r="8" spans="1:94" ht="14" x14ac:dyDescent="0.3">
      <c r="A8" s="119"/>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row>
    <row r="9" spans="1:94" ht="14" x14ac:dyDescent="0.3">
      <c r="A9" s="119"/>
      <c r="B9" s="120"/>
      <c r="C9" s="119" t="s">
        <v>96</v>
      </c>
      <c r="D9" s="120"/>
      <c r="E9" s="120"/>
      <c r="F9" s="120"/>
      <c r="G9" s="120"/>
      <c r="H9" s="120"/>
      <c r="I9" s="120"/>
      <c r="J9" s="120"/>
      <c r="K9" s="120"/>
      <c r="L9" s="120"/>
      <c r="M9" s="120"/>
      <c r="N9" s="120"/>
      <c r="O9" s="120"/>
      <c r="P9" s="119">
        <f t="shared" ref="P9:AU9" si="0">P70</f>
        <v>0</v>
      </c>
      <c r="Q9" s="119">
        <f t="shared" si="0"/>
        <v>1</v>
      </c>
      <c r="R9" s="119">
        <f t="shared" si="0"/>
        <v>2</v>
      </c>
      <c r="S9" s="119">
        <f t="shared" si="0"/>
        <v>3</v>
      </c>
      <c r="T9" s="119">
        <f t="shared" si="0"/>
        <v>4</v>
      </c>
      <c r="U9" s="119">
        <f t="shared" si="0"/>
        <v>5</v>
      </c>
      <c r="V9" s="119">
        <f t="shared" si="0"/>
        <v>6</v>
      </c>
      <c r="W9" s="119">
        <f t="shared" si="0"/>
        <v>7</v>
      </c>
      <c r="X9" s="119">
        <f t="shared" si="0"/>
        <v>8</v>
      </c>
      <c r="Y9" s="119">
        <f t="shared" si="0"/>
        <v>9</v>
      </c>
      <c r="Z9" s="119">
        <f t="shared" si="0"/>
        <v>10</v>
      </c>
      <c r="AA9" s="119">
        <f t="shared" si="0"/>
        <v>11</v>
      </c>
      <c r="AB9" s="119">
        <f t="shared" si="0"/>
        <v>12</v>
      </c>
      <c r="AC9" s="119">
        <f t="shared" si="0"/>
        <v>13</v>
      </c>
      <c r="AD9" s="119">
        <f t="shared" si="0"/>
        <v>14</v>
      </c>
      <c r="AE9" s="119">
        <f t="shared" si="0"/>
        <v>15</v>
      </c>
      <c r="AF9" s="119">
        <f t="shared" si="0"/>
        <v>16</v>
      </c>
      <c r="AG9" s="119">
        <f t="shared" si="0"/>
        <v>17</v>
      </c>
      <c r="AH9" s="119">
        <f t="shared" si="0"/>
        <v>18</v>
      </c>
      <c r="AI9" s="119">
        <f t="shared" si="0"/>
        <v>19</v>
      </c>
      <c r="AJ9" s="119">
        <f t="shared" si="0"/>
        <v>20</v>
      </c>
      <c r="AK9" s="119">
        <f t="shared" si="0"/>
        <v>21</v>
      </c>
      <c r="AL9" s="119">
        <f t="shared" si="0"/>
        <v>22</v>
      </c>
      <c r="AM9" s="119">
        <f t="shared" si="0"/>
        <v>23</v>
      </c>
      <c r="AN9" s="119">
        <f t="shared" si="0"/>
        <v>24</v>
      </c>
      <c r="AO9" s="119">
        <f t="shared" si="0"/>
        <v>25</v>
      </c>
      <c r="AP9" s="119">
        <f t="shared" si="0"/>
        <v>26</v>
      </c>
      <c r="AQ9" s="119">
        <f t="shared" si="0"/>
        <v>27</v>
      </c>
      <c r="AR9" s="119">
        <f t="shared" si="0"/>
        <v>28</v>
      </c>
      <c r="AS9" s="119">
        <f t="shared" si="0"/>
        <v>29</v>
      </c>
      <c r="AT9" s="119">
        <f t="shared" si="0"/>
        <v>30</v>
      </c>
      <c r="AU9" s="119">
        <f t="shared" si="0"/>
        <v>31</v>
      </c>
      <c r="AV9" s="119">
        <f t="shared" ref="AV9:CA9" si="1">AV70</f>
        <v>32</v>
      </c>
      <c r="AW9" s="119">
        <f t="shared" si="1"/>
        <v>33</v>
      </c>
      <c r="AX9" s="119">
        <f t="shared" si="1"/>
        <v>34</v>
      </c>
      <c r="AY9" s="119">
        <f t="shared" si="1"/>
        <v>35</v>
      </c>
      <c r="AZ9" s="119">
        <f t="shared" si="1"/>
        <v>36</v>
      </c>
      <c r="BA9" s="119">
        <f t="shared" si="1"/>
        <v>37</v>
      </c>
      <c r="BB9" s="119">
        <f t="shared" si="1"/>
        <v>38</v>
      </c>
      <c r="BC9" s="119">
        <f t="shared" si="1"/>
        <v>39</v>
      </c>
      <c r="BD9" s="119">
        <f t="shared" si="1"/>
        <v>40</v>
      </c>
      <c r="BE9" s="119">
        <f t="shared" si="1"/>
        <v>41</v>
      </c>
      <c r="BF9" s="119">
        <f t="shared" si="1"/>
        <v>42</v>
      </c>
      <c r="BG9" s="119">
        <f t="shared" si="1"/>
        <v>43</v>
      </c>
      <c r="BH9" s="119">
        <f t="shared" si="1"/>
        <v>44</v>
      </c>
      <c r="BI9" s="119">
        <f t="shared" si="1"/>
        <v>45</v>
      </c>
      <c r="BJ9" s="119">
        <f t="shared" si="1"/>
        <v>46</v>
      </c>
      <c r="BK9" s="119">
        <f t="shared" si="1"/>
        <v>47</v>
      </c>
      <c r="BL9" s="119">
        <f t="shared" si="1"/>
        <v>48</v>
      </c>
      <c r="BM9" s="119">
        <f t="shared" si="1"/>
        <v>49</v>
      </c>
      <c r="BN9" s="119">
        <f t="shared" si="1"/>
        <v>50</v>
      </c>
      <c r="BO9" s="119">
        <f t="shared" si="1"/>
        <v>51</v>
      </c>
      <c r="BP9" s="119">
        <f t="shared" si="1"/>
        <v>52</v>
      </c>
      <c r="BQ9" s="119">
        <f t="shared" si="1"/>
        <v>53</v>
      </c>
      <c r="BR9" s="119">
        <f t="shared" si="1"/>
        <v>54</v>
      </c>
      <c r="BS9" s="119">
        <f t="shared" si="1"/>
        <v>55</v>
      </c>
      <c r="BT9" s="119">
        <f t="shared" si="1"/>
        <v>56</v>
      </c>
      <c r="BU9" s="119">
        <f t="shared" si="1"/>
        <v>57</v>
      </c>
      <c r="BV9" s="119">
        <f t="shared" si="1"/>
        <v>58</v>
      </c>
      <c r="BW9" s="119">
        <f t="shared" si="1"/>
        <v>59</v>
      </c>
      <c r="BX9" s="119">
        <f t="shared" si="1"/>
        <v>60</v>
      </c>
      <c r="BY9" s="119">
        <f t="shared" si="1"/>
        <v>61</v>
      </c>
      <c r="BZ9" s="119">
        <f t="shared" si="1"/>
        <v>62</v>
      </c>
      <c r="CA9" s="119">
        <f t="shared" si="1"/>
        <v>63</v>
      </c>
      <c r="CB9" s="119">
        <f t="shared" ref="CB9:CP9" si="2">CB70</f>
        <v>64</v>
      </c>
      <c r="CC9" s="119">
        <f t="shared" si="2"/>
        <v>65</v>
      </c>
      <c r="CD9" s="119">
        <f t="shared" si="2"/>
        <v>66</v>
      </c>
      <c r="CE9" s="119">
        <f t="shared" si="2"/>
        <v>67</v>
      </c>
      <c r="CF9" s="119">
        <f t="shared" si="2"/>
        <v>68</v>
      </c>
      <c r="CG9" s="119">
        <f t="shared" si="2"/>
        <v>69</v>
      </c>
      <c r="CH9" s="119">
        <f t="shared" si="2"/>
        <v>70</v>
      </c>
      <c r="CI9" s="119">
        <f t="shared" si="2"/>
        <v>71</v>
      </c>
      <c r="CJ9" s="119">
        <f t="shared" si="2"/>
        <v>72</v>
      </c>
      <c r="CK9" s="119">
        <f t="shared" si="2"/>
        <v>73</v>
      </c>
      <c r="CL9" s="119">
        <f t="shared" si="2"/>
        <v>74</v>
      </c>
      <c r="CM9" s="119">
        <f t="shared" si="2"/>
        <v>75</v>
      </c>
      <c r="CN9" s="119">
        <f t="shared" si="2"/>
        <v>76</v>
      </c>
      <c r="CO9" s="119">
        <f t="shared" si="2"/>
        <v>77</v>
      </c>
      <c r="CP9" s="119">
        <f t="shared" si="2"/>
        <v>78</v>
      </c>
    </row>
    <row r="10" spans="1:94" ht="15" customHeight="1" x14ac:dyDescent="0.3"/>
    <row r="11" spans="1:94" ht="15" customHeight="1" x14ac:dyDescent="0.3">
      <c r="A11" s="246" t="s">
        <v>224</v>
      </c>
    </row>
    <row r="12" spans="1:94" ht="15" customHeight="1" x14ac:dyDescent="0.3"/>
    <row r="13" spans="1:94" ht="114" customHeight="1" x14ac:dyDescent="0.3">
      <c r="A13" s="266" t="s">
        <v>225</v>
      </c>
      <c r="B13" s="285" t="s">
        <v>257</v>
      </c>
    </row>
    <row r="14" spans="1:94" ht="15" customHeight="1" x14ac:dyDescent="0.3"/>
    <row r="15" spans="1:94" ht="112" customHeight="1" x14ac:dyDescent="0.3">
      <c r="A15" s="266" t="s">
        <v>226</v>
      </c>
      <c r="B15" s="285" t="s">
        <v>256</v>
      </c>
    </row>
    <row r="16" spans="1:94" ht="15" customHeight="1" x14ac:dyDescent="0.3"/>
    <row r="17" spans="1:94" ht="112" customHeight="1" x14ac:dyDescent="0.3">
      <c r="A17" s="266" t="s">
        <v>231</v>
      </c>
      <c r="B17" s="285" t="s">
        <v>255</v>
      </c>
    </row>
    <row r="18" spans="1:94" ht="12" customHeight="1" x14ac:dyDescent="0.3">
      <c r="A18" s="266"/>
      <c r="B18" s="266"/>
      <c r="C18" s="266"/>
      <c r="D18" s="266"/>
    </row>
    <row r="19" spans="1:94" ht="14" x14ac:dyDescent="0.3">
      <c r="A19" s="246" t="s">
        <v>48</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1:94" ht="14" x14ac:dyDescent="0.3">
      <c r="A20" s="1"/>
      <c r="B20" s="2" t="s">
        <v>49</v>
      </c>
      <c r="C20" s="1" t="s">
        <v>50</v>
      </c>
      <c r="D20" s="12"/>
      <c r="E20" s="37"/>
      <c r="F20" s="78"/>
      <c r="G20" s="73"/>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1:94"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1:94" ht="14" x14ac:dyDescent="0.3">
      <c r="A22" s="1"/>
      <c r="B22" s="1" t="s">
        <v>228</v>
      </c>
      <c r="C22" s="1" t="s">
        <v>50</v>
      </c>
      <c r="D22" s="12"/>
      <c r="E22" s="37"/>
      <c r="F22" s="78"/>
      <c r="G22" s="73"/>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1:94"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1:94" ht="14" x14ac:dyDescent="0.3">
      <c r="A24" s="1"/>
      <c r="B24" s="1" t="s">
        <v>229</v>
      </c>
      <c r="C24" s="1" t="s">
        <v>51</v>
      </c>
      <c r="D24" s="12"/>
      <c r="E24" s="3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4"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1:94" ht="14" x14ac:dyDescent="0.3">
      <c r="A26" s="1"/>
      <c r="B26" s="1" t="s">
        <v>230</v>
      </c>
      <c r="C26" s="1" t="s">
        <v>50</v>
      </c>
      <c r="D26" s="110">
        <f>Period_Appraisal_Start+Period_Appraisal-1</f>
        <v>-1</v>
      </c>
      <c r="E26" s="37"/>
      <c r="F26" s="78"/>
      <c r="G26" s="73"/>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1:94"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row>
    <row r="28" spans="1:94" ht="14" x14ac:dyDescent="0.3">
      <c r="A28" s="246" t="s">
        <v>52</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row>
    <row r="29" spans="1:94" ht="14" x14ac:dyDescent="0.3">
      <c r="A29" s="1"/>
      <c r="B29" s="1" t="s">
        <v>264</v>
      </c>
      <c r="C29" s="1" t="s">
        <v>54</v>
      </c>
      <c r="D29" s="284">
        <v>0.05</v>
      </c>
      <c r="E29" s="37"/>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1:94"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1:94" ht="15.5" customHeight="1" x14ac:dyDescent="0.3">
      <c r="A31" s="1"/>
      <c r="B31" s="1" t="s">
        <v>275</v>
      </c>
      <c r="C31" s="1" t="s">
        <v>55</v>
      </c>
      <c r="D31" s="14">
        <v>1</v>
      </c>
      <c r="E31" s="37"/>
      <c r="F31" s="282"/>
      <c r="G31" s="282"/>
      <c r="H31" s="282"/>
      <c r="I31" s="282"/>
      <c r="J31" s="282"/>
      <c r="K31" s="270"/>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1:94" ht="14" customHeight="1" x14ac:dyDescent="0.3">
      <c r="A32" s="1"/>
      <c r="B32" s="1"/>
      <c r="C32" s="1"/>
      <c r="D32" s="38"/>
      <c r="E32" s="1"/>
      <c r="F32" s="282"/>
      <c r="G32" s="282"/>
      <c r="H32" s="282"/>
      <c r="I32" s="282"/>
      <c r="J32" s="282"/>
      <c r="K32" s="27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1:94" ht="14" customHeight="1" x14ac:dyDescent="0.3">
      <c r="A33" s="1"/>
      <c r="B33" s="1"/>
      <c r="C33" s="1"/>
      <c r="D33" s="38"/>
      <c r="E33" s="1"/>
      <c r="F33" s="282"/>
      <c r="G33" s="282"/>
      <c r="H33" s="282"/>
      <c r="I33" s="282"/>
      <c r="J33" s="282"/>
      <c r="K33" s="27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1:94" ht="14" customHeight="1" x14ac:dyDescent="0.3">
      <c r="A34" s="1"/>
      <c r="B34" s="20" t="s">
        <v>58</v>
      </c>
      <c r="C34" s="1"/>
      <c r="D34" s="1"/>
      <c r="E34" s="1"/>
      <c r="F34" s="282"/>
      <c r="G34" s="282"/>
      <c r="H34" s="282"/>
      <c r="I34" s="282"/>
      <c r="J34" s="282"/>
      <c r="K34" s="27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1:94" ht="14.15" customHeight="1" x14ac:dyDescent="0.3">
      <c r="A35" s="1"/>
      <c r="B35" s="1"/>
      <c r="C35" s="1"/>
      <c r="D35" s="1"/>
      <c r="E35" s="1"/>
      <c r="F35" s="282"/>
      <c r="G35" s="282"/>
      <c r="H35" s="282"/>
      <c r="I35" s="282"/>
      <c r="J35" s="282"/>
      <c r="K35" s="270"/>
      <c r="L35" s="1"/>
      <c r="M35" s="1"/>
      <c r="N35" s="1"/>
    </row>
    <row r="36" spans="1:94" ht="14" customHeight="1" x14ac:dyDescent="0.3">
      <c r="A36" s="73" t="s">
        <v>59</v>
      </c>
      <c r="B36" s="13"/>
      <c r="C36" s="37"/>
      <c r="D36" s="1"/>
      <c r="E36" s="1"/>
      <c r="F36" s="282"/>
      <c r="G36" s="282"/>
      <c r="H36" s="282"/>
      <c r="I36" s="282"/>
      <c r="J36" s="282"/>
      <c r="K36" s="270"/>
      <c r="L36" s="1"/>
      <c r="M36" s="1"/>
      <c r="N36" s="1"/>
    </row>
    <row r="37" spans="1:94" ht="14" x14ac:dyDescent="0.3">
      <c r="A37" s="73"/>
      <c r="B37" s="1"/>
      <c r="C37" s="1"/>
      <c r="D37" s="1"/>
      <c r="E37" s="1"/>
      <c r="F37" s="1"/>
      <c r="G37" s="1"/>
      <c r="H37" s="1"/>
      <c r="I37" s="1"/>
      <c r="J37" s="1"/>
      <c r="K37" s="1"/>
      <c r="L37" s="1"/>
      <c r="M37" s="1"/>
      <c r="N37" s="1"/>
    </row>
    <row r="38" spans="1:94" ht="14" x14ac:dyDescent="0.3">
      <c r="A38" s="73" t="s">
        <v>60</v>
      </c>
      <c r="B38" s="13"/>
      <c r="C38" s="37"/>
      <c r="D38" s="1"/>
      <c r="E38" s="1"/>
      <c r="F38" s="1"/>
      <c r="G38" s="1"/>
      <c r="H38" s="1"/>
      <c r="I38" s="1"/>
      <c r="J38" s="1"/>
      <c r="K38" s="1"/>
      <c r="L38" s="1"/>
      <c r="M38" s="1"/>
      <c r="N38" s="1"/>
    </row>
    <row r="39" spans="1:94" ht="14" x14ac:dyDescent="0.3">
      <c r="A39" s="7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4" ht="14" x14ac:dyDescent="0.3">
      <c r="A40" s="73" t="s">
        <v>61</v>
      </c>
      <c r="B40" s="13"/>
      <c r="C40" s="37"/>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4" ht="14" x14ac:dyDescent="0.3">
      <c r="A41" s="7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4" ht="14" x14ac:dyDescent="0.3">
      <c r="A42" s="73" t="s">
        <v>62</v>
      </c>
      <c r="B42" s="13"/>
      <c r="C42" s="37"/>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4" ht="15" customHeight="1" x14ac:dyDescent="0.3">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row>
    <row r="44" spans="1:94" ht="15" customHeight="1" x14ac:dyDescent="0.3">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row>
    <row r="45" spans="1:94" ht="15" customHeight="1" x14ac:dyDescent="0.3">
      <c r="A45" s="20" t="s">
        <v>98</v>
      </c>
      <c r="B45" s="100" t="s">
        <v>99</v>
      </c>
    </row>
    <row r="46" spans="1:94" ht="15" customHeight="1" x14ac:dyDescent="0.3">
      <c r="A46" s="98"/>
    </row>
    <row r="47" spans="1:94" ht="15" customHeight="1" x14ac:dyDescent="0.35">
      <c r="A47" s="99" t="str">
        <f>Lists!$B$4</f>
        <v>Base Case</v>
      </c>
      <c r="B47" s="13"/>
    </row>
    <row r="48" spans="1:94" customFormat="1" ht="15" customHeight="1" x14ac:dyDescent="0.35"/>
    <row r="49" spans="1:2" ht="15" customHeight="1" x14ac:dyDescent="0.35">
      <c r="A49" s="99" t="str">
        <f>Lists!$B$5</f>
        <v>Option 1</v>
      </c>
      <c r="B49" s="13"/>
    </row>
    <row r="50" spans="1:2" customFormat="1" ht="15" customHeight="1" x14ac:dyDescent="0.35"/>
    <row r="51" spans="1:2" ht="15" customHeight="1" x14ac:dyDescent="0.35">
      <c r="A51" s="99" t="str">
        <f>Lists!$B$6</f>
        <v>Option 2</v>
      </c>
      <c r="B51" s="13"/>
    </row>
    <row r="52" spans="1:2" customFormat="1" ht="15" customHeight="1" x14ac:dyDescent="0.35"/>
    <row r="53" spans="1:2" ht="15" customHeight="1" x14ac:dyDescent="0.35">
      <c r="A53" s="99" t="str">
        <f>Lists!$B$7</f>
        <v>Option 3</v>
      </c>
      <c r="B53" s="13"/>
    </row>
    <row r="54" spans="1:2" ht="15" customHeight="1" x14ac:dyDescent="0.35">
      <c r="A54" s="99"/>
      <c r="B54"/>
    </row>
    <row r="55" spans="1:2" ht="15" customHeight="1" x14ac:dyDescent="0.35">
      <c r="A55" s="99" t="str">
        <f>Lists!$B$8</f>
        <v>Option 4</v>
      </c>
      <c r="B55" s="13"/>
    </row>
    <row r="56" spans="1:2" customFormat="1" ht="15" customHeight="1" x14ac:dyDescent="0.35"/>
    <row r="57" spans="1:2" ht="15" customHeight="1" x14ac:dyDescent="0.35">
      <c r="A57" s="99" t="str">
        <f>Lists!$B$9</f>
        <v>Option 5</v>
      </c>
      <c r="B57" s="13"/>
    </row>
    <row r="58" spans="1:2" customFormat="1" ht="15" customHeight="1" x14ac:dyDescent="0.35"/>
    <row r="59" spans="1:2" ht="15" customHeight="1" x14ac:dyDescent="0.35">
      <c r="A59" s="99" t="str">
        <f>Lists!$B$10</f>
        <v>Option 6</v>
      </c>
      <c r="B59" s="13"/>
    </row>
    <row r="60" spans="1:2" customFormat="1" ht="15" customHeight="1" x14ac:dyDescent="0.35"/>
    <row r="61" spans="1:2" ht="15" customHeight="1" x14ac:dyDescent="0.35">
      <c r="A61" s="99" t="str">
        <f>Lists!$B$11</f>
        <v>Option 7</v>
      </c>
      <c r="B61" s="13"/>
    </row>
    <row r="62" spans="1:2" customFormat="1" ht="15" customHeight="1" x14ac:dyDescent="0.35"/>
    <row r="63" spans="1:2" ht="15" customHeight="1" x14ac:dyDescent="0.35">
      <c r="A63" s="99" t="str">
        <f>Lists!$B$12</f>
        <v>Option 8</v>
      </c>
      <c r="B63" s="13"/>
    </row>
    <row r="64" spans="1:2" customFormat="1" ht="15" customHeight="1" x14ac:dyDescent="0.35"/>
    <row r="65" spans="1:94" ht="15" customHeight="1" x14ac:dyDescent="0.35">
      <c r="A65" s="99" t="str">
        <f>Lists!$B$13</f>
        <v>Option 9</v>
      </c>
      <c r="B65" s="13"/>
    </row>
    <row r="66" spans="1:94" customFormat="1" ht="15" customHeight="1" x14ac:dyDescent="0.35"/>
    <row r="67" spans="1:94" ht="15" customHeight="1" x14ac:dyDescent="0.35">
      <c r="A67" s="99" t="str">
        <f>Lists!$B$14</f>
        <v>Option 10</v>
      </c>
      <c r="B67" s="13"/>
    </row>
    <row r="68" spans="1:94" ht="15" customHeight="1" x14ac:dyDescent="0.35">
      <c r="A68" s="99"/>
      <c r="B68" s="99"/>
    </row>
    <row r="69" spans="1:94" customFormat="1" ht="15" customHeight="1" x14ac:dyDescent="0.35">
      <c r="A69" s="93" t="s">
        <v>201</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row>
    <row r="70" spans="1:94" customFormat="1" ht="15" hidden="1" customHeight="1" x14ac:dyDescent="0.35">
      <c r="A70" s="93"/>
      <c r="O70" s="74" t="s">
        <v>69</v>
      </c>
      <c r="P70" s="73">
        <f>Base_Year</f>
        <v>0</v>
      </c>
      <c r="Q70" s="73">
        <f>P70+1</f>
        <v>1</v>
      </c>
      <c r="R70" s="73">
        <f t="shared" ref="R70:BM70" si="3">Q70+1</f>
        <v>2</v>
      </c>
      <c r="S70" s="73">
        <f t="shared" si="3"/>
        <v>3</v>
      </c>
      <c r="T70" s="73">
        <f t="shared" si="3"/>
        <v>4</v>
      </c>
      <c r="U70" s="73">
        <f>T70+1</f>
        <v>5</v>
      </c>
      <c r="V70" s="73">
        <f t="shared" si="3"/>
        <v>6</v>
      </c>
      <c r="W70" s="73">
        <f t="shared" si="3"/>
        <v>7</v>
      </c>
      <c r="X70" s="73">
        <f t="shared" si="3"/>
        <v>8</v>
      </c>
      <c r="Y70" s="73">
        <f t="shared" si="3"/>
        <v>9</v>
      </c>
      <c r="Z70" s="73">
        <f t="shared" si="3"/>
        <v>10</v>
      </c>
      <c r="AA70" s="73">
        <f t="shared" si="3"/>
        <v>11</v>
      </c>
      <c r="AB70" s="73">
        <f t="shared" si="3"/>
        <v>12</v>
      </c>
      <c r="AC70" s="73">
        <f t="shared" si="3"/>
        <v>13</v>
      </c>
      <c r="AD70" s="73">
        <f t="shared" si="3"/>
        <v>14</v>
      </c>
      <c r="AE70" s="73">
        <f t="shared" si="3"/>
        <v>15</v>
      </c>
      <c r="AF70" s="73">
        <f t="shared" si="3"/>
        <v>16</v>
      </c>
      <c r="AG70" s="73">
        <f t="shared" si="3"/>
        <v>17</v>
      </c>
      <c r="AH70" s="73">
        <f t="shared" si="3"/>
        <v>18</v>
      </c>
      <c r="AI70" s="73">
        <f t="shared" si="3"/>
        <v>19</v>
      </c>
      <c r="AJ70" s="73">
        <f t="shared" si="3"/>
        <v>20</v>
      </c>
      <c r="AK70" s="73">
        <f t="shared" si="3"/>
        <v>21</v>
      </c>
      <c r="AL70" s="73">
        <f t="shared" si="3"/>
        <v>22</v>
      </c>
      <c r="AM70" s="73">
        <f t="shared" si="3"/>
        <v>23</v>
      </c>
      <c r="AN70" s="73">
        <f t="shared" si="3"/>
        <v>24</v>
      </c>
      <c r="AO70" s="73">
        <f t="shared" si="3"/>
        <v>25</v>
      </c>
      <c r="AP70" s="73">
        <f t="shared" si="3"/>
        <v>26</v>
      </c>
      <c r="AQ70" s="73">
        <f t="shared" si="3"/>
        <v>27</v>
      </c>
      <c r="AR70" s="73">
        <f t="shared" si="3"/>
        <v>28</v>
      </c>
      <c r="AS70" s="73">
        <f t="shared" si="3"/>
        <v>29</v>
      </c>
      <c r="AT70" s="73">
        <f t="shared" si="3"/>
        <v>30</v>
      </c>
      <c r="AU70" s="73">
        <f t="shared" si="3"/>
        <v>31</v>
      </c>
      <c r="AV70" s="73">
        <f t="shared" si="3"/>
        <v>32</v>
      </c>
      <c r="AW70" s="73">
        <f t="shared" si="3"/>
        <v>33</v>
      </c>
      <c r="AX70" s="73">
        <f t="shared" si="3"/>
        <v>34</v>
      </c>
      <c r="AY70" s="73">
        <f t="shared" si="3"/>
        <v>35</v>
      </c>
      <c r="AZ70" s="73">
        <f t="shared" si="3"/>
        <v>36</v>
      </c>
      <c r="BA70" s="73">
        <f t="shared" si="3"/>
        <v>37</v>
      </c>
      <c r="BB70" s="73">
        <f t="shared" si="3"/>
        <v>38</v>
      </c>
      <c r="BC70" s="73">
        <f t="shared" si="3"/>
        <v>39</v>
      </c>
      <c r="BD70" s="73">
        <f t="shared" si="3"/>
        <v>40</v>
      </c>
      <c r="BE70" s="73">
        <f t="shared" si="3"/>
        <v>41</v>
      </c>
      <c r="BF70" s="73">
        <f t="shared" si="3"/>
        <v>42</v>
      </c>
      <c r="BG70" s="73">
        <f t="shared" si="3"/>
        <v>43</v>
      </c>
      <c r="BH70" s="73">
        <f t="shared" si="3"/>
        <v>44</v>
      </c>
      <c r="BI70" s="73">
        <f t="shared" si="3"/>
        <v>45</v>
      </c>
      <c r="BJ70" s="73">
        <f t="shared" si="3"/>
        <v>46</v>
      </c>
      <c r="BK70" s="73">
        <f t="shared" si="3"/>
        <v>47</v>
      </c>
      <c r="BL70" s="73">
        <f t="shared" si="3"/>
        <v>48</v>
      </c>
      <c r="BM70" s="73">
        <f t="shared" si="3"/>
        <v>49</v>
      </c>
      <c r="BN70" s="73">
        <f t="shared" ref="BN70" si="4">BM70+1</f>
        <v>50</v>
      </c>
      <c r="BO70" s="73">
        <f t="shared" ref="BO70" si="5">BN70+1</f>
        <v>51</v>
      </c>
      <c r="BP70" s="73">
        <f t="shared" ref="BP70" si="6">BO70+1</f>
        <v>52</v>
      </c>
      <c r="BQ70" s="73">
        <f t="shared" ref="BQ70" si="7">BP70+1</f>
        <v>53</v>
      </c>
      <c r="BR70" s="73">
        <f t="shared" ref="BR70" si="8">BQ70+1</f>
        <v>54</v>
      </c>
      <c r="BS70" s="73">
        <f t="shared" ref="BS70" si="9">BR70+1</f>
        <v>55</v>
      </c>
      <c r="BT70" s="73">
        <f t="shared" ref="BT70" si="10">BS70+1</f>
        <v>56</v>
      </c>
      <c r="BU70" s="73">
        <f t="shared" ref="BU70" si="11">BT70+1</f>
        <v>57</v>
      </c>
      <c r="BV70" s="73">
        <f t="shared" ref="BV70" si="12">BU70+1</f>
        <v>58</v>
      </c>
      <c r="BW70" s="73">
        <f t="shared" ref="BW70" si="13">BV70+1</f>
        <v>59</v>
      </c>
      <c r="BX70" s="73">
        <f t="shared" ref="BX70" si="14">BW70+1</f>
        <v>60</v>
      </c>
      <c r="BY70" s="73">
        <f t="shared" ref="BY70" si="15">BX70+1</f>
        <v>61</v>
      </c>
      <c r="BZ70" s="73">
        <f t="shared" ref="BZ70" si="16">BY70+1</f>
        <v>62</v>
      </c>
      <c r="CA70" s="73">
        <f t="shared" ref="CA70" si="17">BZ70+1</f>
        <v>63</v>
      </c>
      <c r="CB70" s="73">
        <f t="shared" ref="CB70" si="18">CA70+1</f>
        <v>64</v>
      </c>
      <c r="CC70" s="73">
        <f t="shared" ref="CC70" si="19">CB70+1</f>
        <v>65</v>
      </c>
      <c r="CD70" s="73">
        <f t="shared" ref="CD70" si="20">CC70+1</f>
        <v>66</v>
      </c>
      <c r="CE70" s="73">
        <f t="shared" ref="CE70" si="21">CD70+1</f>
        <v>67</v>
      </c>
      <c r="CF70" s="73">
        <f t="shared" ref="CF70" si="22">CE70+1</f>
        <v>68</v>
      </c>
      <c r="CG70" s="73">
        <f t="shared" ref="CG70" si="23">CF70+1</f>
        <v>69</v>
      </c>
      <c r="CH70" s="73">
        <f t="shared" ref="CH70" si="24">CG70+1</f>
        <v>70</v>
      </c>
      <c r="CI70" s="73">
        <f t="shared" ref="CI70" si="25">CH70+1</f>
        <v>71</v>
      </c>
      <c r="CJ70" s="73">
        <f t="shared" ref="CJ70" si="26">CI70+1</f>
        <v>72</v>
      </c>
      <c r="CK70" s="73">
        <f t="shared" ref="CK70" si="27">CJ70+1</f>
        <v>73</v>
      </c>
      <c r="CL70" s="73">
        <f t="shared" ref="CL70" si="28">CK70+1</f>
        <v>74</v>
      </c>
      <c r="CM70" s="73">
        <f t="shared" ref="CM70" si="29">CL70+1</f>
        <v>75</v>
      </c>
      <c r="CN70" s="73">
        <f t="shared" ref="CN70" si="30">CM70+1</f>
        <v>76</v>
      </c>
      <c r="CO70" s="73">
        <f t="shared" ref="CO70:CP70" si="31">CN70+1</f>
        <v>77</v>
      </c>
      <c r="CP70" s="73">
        <f t="shared" si="31"/>
        <v>78</v>
      </c>
    </row>
    <row r="71" spans="1:94" customFormat="1" ht="15" hidden="1" customHeight="1" x14ac:dyDescent="0.35">
      <c r="A71" s="93"/>
      <c r="O71" s="74" t="s">
        <v>70</v>
      </c>
      <c r="P71" s="1">
        <f t="shared" ref="P71:AU71" si="32">IFERROR(IF(P70&lt;=Period_Appraisal_Start,0,O71+1),"-")</f>
        <v>0</v>
      </c>
      <c r="Q71" s="1">
        <f t="shared" si="32"/>
        <v>1</v>
      </c>
      <c r="R71" s="1">
        <f t="shared" si="32"/>
        <v>2</v>
      </c>
      <c r="S71" s="1">
        <f t="shared" si="32"/>
        <v>3</v>
      </c>
      <c r="T71" s="1">
        <f t="shared" si="32"/>
        <v>4</v>
      </c>
      <c r="U71" s="1">
        <f t="shared" si="32"/>
        <v>5</v>
      </c>
      <c r="V71" s="1">
        <f t="shared" si="32"/>
        <v>6</v>
      </c>
      <c r="W71" s="1">
        <f t="shared" si="32"/>
        <v>7</v>
      </c>
      <c r="X71" s="1">
        <f t="shared" si="32"/>
        <v>8</v>
      </c>
      <c r="Y71" s="1">
        <f t="shared" si="32"/>
        <v>9</v>
      </c>
      <c r="Z71" s="1">
        <f t="shared" si="32"/>
        <v>10</v>
      </c>
      <c r="AA71" s="1">
        <f t="shared" si="32"/>
        <v>11</v>
      </c>
      <c r="AB71" s="1">
        <f t="shared" si="32"/>
        <v>12</v>
      </c>
      <c r="AC71" s="1">
        <f t="shared" si="32"/>
        <v>13</v>
      </c>
      <c r="AD71" s="1">
        <f t="shared" si="32"/>
        <v>14</v>
      </c>
      <c r="AE71" s="1">
        <f t="shared" si="32"/>
        <v>15</v>
      </c>
      <c r="AF71" s="1">
        <f t="shared" si="32"/>
        <v>16</v>
      </c>
      <c r="AG71" s="1">
        <f t="shared" si="32"/>
        <v>17</v>
      </c>
      <c r="AH71" s="1">
        <f t="shared" si="32"/>
        <v>18</v>
      </c>
      <c r="AI71" s="1">
        <f t="shared" si="32"/>
        <v>19</v>
      </c>
      <c r="AJ71" s="1">
        <f t="shared" si="32"/>
        <v>20</v>
      </c>
      <c r="AK71" s="1">
        <f t="shared" si="32"/>
        <v>21</v>
      </c>
      <c r="AL71" s="1">
        <f t="shared" si="32"/>
        <v>22</v>
      </c>
      <c r="AM71" s="1">
        <f t="shared" si="32"/>
        <v>23</v>
      </c>
      <c r="AN71" s="1">
        <f t="shared" si="32"/>
        <v>24</v>
      </c>
      <c r="AO71" s="1">
        <f t="shared" si="32"/>
        <v>25</v>
      </c>
      <c r="AP71" s="1">
        <f t="shared" si="32"/>
        <v>26</v>
      </c>
      <c r="AQ71" s="1">
        <f t="shared" si="32"/>
        <v>27</v>
      </c>
      <c r="AR71" s="1">
        <f t="shared" si="32"/>
        <v>28</v>
      </c>
      <c r="AS71" s="1">
        <f t="shared" si="32"/>
        <v>29</v>
      </c>
      <c r="AT71" s="1">
        <f t="shared" si="32"/>
        <v>30</v>
      </c>
      <c r="AU71" s="1">
        <f t="shared" si="32"/>
        <v>31</v>
      </c>
      <c r="AV71" s="1">
        <f t="shared" ref="AV71:CA71" si="33">IFERROR(IF(AV70&lt;=Period_Appraisal_Start,0,AU71+1),"-")</f>
        <v>32</v>
      </c>
      <c r="AW71" s="1">
        <f t="shared" si="33"/>
        <v>33</v>
      </c>
      <c r="AX71" s="1">
        <f t="shared" si="33"/>
        <v>34</v>
      </c>
      <c r="AY71" s="1">
        <f t="shared" si="33"/>
        <v>35</v>
      </c>
      <c r="AZ71" s="1">
        <f t="shared" si="33"/>
        <v>36</v>
      </c>
      <c r="BA71" s="1">
        <f t="shared" si="33"/>
        <v>37</v>
      </c>
      <c r="BB71" s="1">
        <f t="shared" si="33"/>
        <v>38</v>
      </c>
      <c r="BC71" s="1">
        <f t="shared" si="33"/>
        <v>39</v>
      </c>
      <c r="BD71" s="1">
        <f t="shared" si="33"/>
        <v>40</v>
      </c>
      <c r="BE71" s="1">
        <f t="shared" si="33"/>
        <v>41</v>
      </c>
      <c r="BF71" s="1">
        <f t="shared" si="33"/>
        <v>42</v>
      </c>
      <c r="BG71" s="1">
        <f t="shared" si="33"/>
        <v>43</v>
      </c>
      <c r="BH71" s="1">
        <f t="shared" si="33"/>
        <v>44</v>
      </c>
      <c r="BI71" s="1">
        <f t="shared" si="33"/>
        <v>45</v>
      </c>
      <c r="BJ71" s="1">
        <f t="shared" si="33"/>
        <v>46</v>
      </c>
      <c r="BK71" s="1">
        <f t="shared" si="33"/>
        <v>47</v>
      </c>
      <c r="BL71" s="1">
        <f t="shared" si="33"/>
        <v>48</v>
      </c>
      <c r="BM71" s="1">
        <f t="shared" si="33"/>
        <v>49</v>
      </c>
      <c r="BN71" s="1">
        <f t="shared" si="33"/>
        <v>50</v>
      </c>
      <c r="BO71" s="1">
        <f t="shared" si="33"/>
        <v>51</v>
      </c>
      <c r="BP71" s="1">
        <f t="shared" si="33"/>
        <v>52</v>
      </c>
      <c r="BQ71" s="1">
        <f t="shared" si="33"/>
        <v>53</v>
      </c>
      <c r="BR71" s="1">
        <f t="shared" si="33"/>
        <v>54</v>
      </c>
      <c r="BS71" s="1">
        <f t="shared" si="33"/>
        <v>55</v>
      </c>
      <c r="BT71" s="1">
        <f t="shared" si="33"/>
        <v>56</v>
      </c>
      <c r="BU71" s="1">
        <f t="shared" si="33"/>
        <v>57</v>
      </c>
      <c r="BV71" s="1">
        <f t="shared" si="33"/>
        <v>58</v>
      </c>
      <c r="BW71" s="1">
        <f t="shared" si="33"/>
        <v>59</v>
      </c>
      <c r="BX71" s="1">
        <f t="shared" si="33"/>
        <v>60</v>
      </c>
      <c r="BY71" s="1">
        <f t="shared" si="33"/>
        <v>61</v>
      </c>
      <c r="BZ71" s="1">
        <f t="shared" si="33"/>
        <v>62</v>
      </c>
      <c r="CA71" s="1">
        <f t="shared" si="33"/>
        <v>63</v>
      </c>
      <c r="CB71" s="1">
        <f t="shared" ref="CB71:CP71" si="34">IFERROR(IF(CB70&lt;=Period_Appraisal_Start,0,CA71+1),"-")</f>
        <v>64</v>
      </c>
      <c r="CC71" s="1">
        <f t="shared" si="34"/>
        <v>65</v>
      </c>
      <c r="CD71" s="1">
        <f t="shared" si="34"/>
        <v>66</v>
      </c>
      <c r="CE71" s="1">
        <f t="shared" si="34"/>
        <v>67</v>
      </c>
      <c r="CF71" s="1">
        <f t="shared" si="34"/>
        <v>68</v>
      </c>
      <c r="CG71" s="1">
        <f t="shared" si="34"/>
        <v>69</v>
      </c>
      <c r="CH71" s="1">
        <f t="shared" si="34"/>
        <v>70</v>
      </c>
      <c r="CI71" s="1">
        <f t="shared" si="34"/>
        <v>71</v>
      </c>
      <c r="CJ71" s="1">
        <f t="shared" si="34"/>
        <v>72</v>
      </c>
      <c r="CK71" s="1">
        <f t="shared" si="34"/>
        <v>73</v>
      </c>
      <c r="CL71" s="1">
        <f t="shared" si="34"/>
        <v>74</v>
      </c>
      <c r="CM71" s="1">
        <f t="shared" si="34"/>
        <v>75</v>
      </c>
      <c r="CN71" s="1">
        <f t="shared" si="34"/>
        <v>76</v>
      </c>
      <c r="CO71" s="1">
        <f t="shared" si="34"/>
        <v>77</v>
      </c>
      <c r="CP71" s="1">
        <f t="shared" si="34"/>
        <v>78</v>
      </c>
    </row>
    <row r="72" spans="1:94" customFormat="1" ht="15" hidden="1" customHeight="1" x14ac:dyDescent="0.35">
      <c r="A72" s="93"/>
      <c r="O72" s="74" t="s">
        <v>71</v>
      </c>
      <c r="P72" s="1">
        <f t="shared" ref="P72:AU72" si="35">IFERROR(IF(P70&lt;Period_Appraisal_Start,0,P71+1),"-")</f>
        <v>1</v>
      </c>
      <c r="Q72" s="1">
        <f t="shared" si="35"/>
        <v>2</v>
      </c>
      <c r="R72" s="1">
        <f t="shared" si="35"/>
        <v>3</v>
      </c>
      <c r="S72" s="1">
        <f t="shared" si="35"/>
        <v>4</v>
      </c>
      <c r="T72" s="1">
        <f t="shared" si="35"/>
        <v>5</v>
      </c>
      <c r="U72" s="1">
        <f t="shared" si="35"/>
        <v>6</v>
      </c>
      <c r="V72" s="1">
        <f t="shared" si="35"/>
        <v>7</v>
      </c>
      <c r="W72" s="1">
        <f t="shared" si="35"/>
        <v>8</v>
      </c>
      <c r="X72" s="1">
        <f t="shared" si="35"/>
        <v>9</v>
      </c>
      <c r="Y72" s="1">
        <f t="shared" si="35"/>
        <v>10</v>
      </c>
      <c r="Z72" s="1">
        <f t="shared" si="35"/>
        <v>11</v>
      </c>
      <c r="AA72" s="1">
        <f t="shared" si="35"/>
        <v>12</v>
      </c>
      <c r="AB72" s="1">
        <f t="shared" si="35"/>
        <v>13</v>
      </c>
      <c r="AC72" s="1">
        <f t="shared" si="35"/>
        <v>14</v>
      </c>
      <c r="AD72" s="1">
        <f t="shared" si="35"/>
        <v>15</v>
      </c>
      <c r="AE72" s="1">
        <f t="shared" si="35"/>
        <v>16</v>
      </c>
      <c r="AF72" s="1">
        <f t="shared" si="35"/>
        <v>17</v>
      </c>
      <c r="AG72" s="1">
        <f t="shared" si="35"/>
        <v>18</v>
      </c>
      <c r="AH72" s="1">
        <f t="shared" si="35"/>
        <v>19</v>
      </c>
      <c r="AI72" s="1">
        <f t="shared" si="35"/>
        <v>20</v>
      </c>
      <c r="AJ72" s="1">
        <f t="shared" si="35"/>
        <v>21</v>
      </c>
      <c r="AK72" s="1">
        <f t="shared" si="35"/>
        <v>22</v>
      </c>
      <c r="AL72" s="1">
        <f t="shared" si="35"/>
        <v>23</v>
      </c>
      <c r="AM72" s="1">
        <f t="shared" si="35"/>
        <v>24</v>
      </c>
      <c r="AN72" s="1">
        <f t="shared" si="35"/>
        <v>25</v>
      </c>
      <c r="AO72" s="1">
        <f t="shared" si="35"/>
        <v>26</v>
      </c>
      <c r="AP72" s="1">
        <f t="shared" si="35"/>
        <v>27</v>
      </c>
      <c r="AQ72" s="1">
        <f t="shared" si="35"/>
        <v>28</v>
      </c>
      <c r="AR72" s="1">
        <f t="shared" si="35"/>
        <v>29</v>
      </c>
      <c r="AS72" s="1">
        <f t="shared" si="35"/>
        <v>30</v>
      </c>
      <c r="AT72" s="1">
        <f t="shared" si="35"/>
        <v>31</v>
      </c>
      <c r="AU72" s="1">
        <f t="shared" si="35"/>
        <v>32</v>
      </c>
      <c r="AV72" s="1">
        <f t="shared" ref="AV72:CA72" si="36">IFERROR(IF(AV70&lt;Period_Appraisal_Start,0,AV71+1),"-")</f>
        <v>33</v>
      </c>
      <c r="AW72" s="1">
        <f t="shared" si="36"/>
        <v>34</v>
      </c>
      <c r="AX72" s="1">
        <f t="shared" si="36"/>
        <v>35</v>
      </c>
      <c r="AY72" s="1">
        <f t="shared" si="36"/>
        <v>36</v>
      </c>
      <c r="AZ72" s="1">
        <f t="shared" si="36"/>
        <v>37</v>
      </c>
      <c r="BA72" s="1">
        <f t="shared" si="36"/>
        <v>38</v>
      </c>
      <c r="BB72" s="1">
        <f t="shared" si="36"/>
        <v>39</v>
      </c>
      <c r="BC72" s="1">
        <f t="shared" si="36"/>
        <v>40</v>
      </c>
      <c r="BD72" s="1">
        <f t="shared" si="36"/>
        <v>41</v>
      </c>
      <c r="BE72" s="1">
        <f t="shared" si="36"/>
        <v>42</v>
      </c>
      <c r="BF72" s="1">
        <f t="shared" si="36"/>
        <v>43</v>
      </c>
      <c r="BG72" s="1">
        <f t="shared" si="36"/>
        <v>44</v>
      </c>
      <c r="BH72" s="1">
        <f t="shared" si="36"/>
        <v>45</v>
      </c>
      <c r="BI72" s="1">
        <f t="shared" si="36"/>
        <v>46</v>
      </c>
      <c r="BJ72" s="1">
        <f t="shared" si="36"/>
        <v>47</v>
      </c>
      <c r="BK72" s="1">
        <f t="shared" si="36"/>
        <v>48</v>
      </c>
      <c r="BL72" s="1">
        <f t="shared" si="36"/>
        <v>49</v>
      </c>
      <c r="BM72" s="1">
        <f t="shared" si="36"/>
        <v>50</v>
      </c>
      <c r="BN72" s="1">
        <f t="shared" si="36"/>
        <v>51</v>
      </c>
      <c r="BO72" s="1">
        <f t="shared" si="36"/>
        <v>52</v>
      </c>
      <c r="BP72" s="1">
        <f t="shared" si="36"/>
        <v>53</v>
      </c>
      <c r="BQ72" s="1">
        <f t="shared" si="36"/>
        <v>54</v>
      </c>
      <c r="BR72" s="1">
        <f t="shared" si="36"/>
        <v>55</v>
      </c>
      <c r="BS72" s="1">
        <f t="shared" si="36"/>
        <v>56</v>
      </c>
      <c r="BT72" s="1">
        <f t="shared" si="36"/>
        <v>57</v>
      </c>
      <c r="BU72" s="1">
        <f t="shared" si="36"/>
        <v>58</v>
      </c>
      <c r="BV72" s="1">
        <f t="shared" si="36"/>
        <v>59</v>
      </c>
      <c r="BW72" s="1">
        <f t="shared" si="36"/>
        <v>60</v>
      </c>
      <c r="BX72" s="1">
        <f t="shared" si="36"/>
        <v>61</v>
      </c>
      <c r="BY72" s="1">
        <f t="shared" si="36"/>
        <v>62</v>
      </c>
      <c r="BZ72" s="1">
        <f t="shared" si="36"/>
        <v>63</v>
      </c>
      <c r="CA72" s="1">
        <f t="shared" si="36"/>
        <v>64</v>
      </c>
      <c r="CB72" s="1">
        <f t="shared" ref="CB72:CP72" si="37">IFERROR(IF(CB70&lt;Period_Appraisal_Start,0,CB71+1),"-")</f>
        <v>65</v>
      </c>
      <c r="CC72" s="1">
        <f t="shared" si="37"/>
        <v>66</v>
      </c>
      <c r="CD72" s="1">
        <f t="shared" si="37"/>
        <v>67</v>
      </c>
      <c r="CE72" s="1">
        <f t="shared" si="37"/>
        <v>68</v>
      </c>
      <c r="CF72" s="1">
        <f t="shared" si="37"/>
        <v>69</v>
      </c>
      <c r="CG72" s="1">
        <f t="shared" si="37"/>
        <v>70</v>
      </c>
      <c r="CH72" s="1">
        <f t="shared" si="37"/>
        <v>71</v>
      </c>
      <c r="CI72" s="1">
        <f t="shared" si="37"/>
        <v>72</v>
      </c>
      <c r="CJ72" s="1">
        <f t="shared" si="37"/>
        <v>73</v>
      </c>
      <c r="CK72" s="1">
        <f t="shared" si="37"/>
        <v>74</v>
      </c>
      <c r="CL72" s="1">
        <f t="shared" si="37"/>
        <v>75</v>
      </c>
      <c r="CM72" s="1">
        <f t="shared" si="37"/>
        <v>76</v>
      </c>
      <c r="CN72" s="1">
        <f t="shared" si="37"/>
        <v>77</v>
      </c>
      <c r="CO72" s="1">
        <f t="shared" si="37"/>
        <v>78</v>
      </c>
      <c r="CP72" s="1">
        <f t="shared" si="37"/>
        <v>79</v>
      </c>
    </row>
    <row r="73" spans="1:94" customFormat="1" ht="15" hidden="1" customHeight="1" x14ac:dyDescent="0.35">
      <c r="A73" s="93"/>
      <c r="O73" s="74" t="s">
        <v>72</v>
      </c>
      <c r="P73" s="1">
        <f t="shared" ref="P73:AU73" si="38">IF(AND(P70&gt;=Period_Appraisal_Start,P70&lt;=Period_Appraisal_End),1,0)</f>
        <v>0</v>
      </c>
      <c r="Q73" s="1">
        <f t="shared" si="38"/>
        <v>0</v>
      </c>
      <c r="R73" s="1">
        <f t="shared" si="38"/>
        <v>0</v>
      </c>
      <c r="S73" s="1">
        <f t="shared" si="38"/>
        <v>0</v>
      </c>
      <c r="T73" s="1">
        <f t="shared" si="38"/>
        <v>0</v>
      </c>
      <c r="U73" s="1">
        <f t="shared" si="38"/>
        <v>0</v>
      </c>
      <c r="V73" s="1">
        <f t="shared" si="38"/>
        <v>0</v>
      </c>
      <c r="W73" s="1">
        <f t="shared" si="38"/>
        <v>0</v>
      </c>
      <c r="X73" s="1">
        <f t="shared" si="38"/>
        <v>0</v>
      </c>
      <c r="Y73" s="1">
        <f t="shared" si="38"/>
        <v>0</v>
      </c>
      <c r="Z73" s="1">
        <f t="shared" si="38"/>
        <v>0</v>
      </c>
      <c r="AA73" s="1">
        <f t="shared" si="38"/>
        <v>0</v>
      </c>
      <c r="AB73" s="1">
        <f t="shared" si="38"/>
        <v>0</v>
      </c>
      <c r="AC73" s="1">
        <f t="shared" si="38"/>
        <v>0</v>
      </c>
      <c r="AD73" s="1">
        <f t="shared" si="38"/>
        <v>0</v>
      </c>
      <c r="AE73" s="1">
        <f t="shared" si="38"/>
        <v>0</v>
      </c>
      <c r="AF73" s="1">
        <f t="shared" si="38"/>
        <v>0</v>
      </c>
      <c r="AG73" s="1">
        <f t="shared" si="38"/>
        <v>0</v>
      </c>
      <c r="AH73" s="1">
        <f t="shared" si="38"/>
        <v>0</v>
      </c>
      <c r="AI73" s="1">
        <f t="shared" si="38"/>
        <v>0</v>
      </c>
      <c r="AJ73" s="1">
        <f t="shared" si="38"/>
        <v>0</v>
      </c>
      <c r="AK73" s="1">
        <f t="shared" si="38"/>
        <v>0</v>
      </c>
      <c r="AL73" s="1">
        <f t="shared" si="38"/>
        <v>0</v>
      </c>
      <c r="AM73" s="1">
        <f t="shared" si="38"/>
        <v>0</v>
      </c>
      <c r="AN73" s="1">
        <f t="shared" si="38"/>
        <v>0</v>
      </c>
      <c r="AO73" s="1">
        <f t="shared" si="38"/>
        <v>0</v>
      </c>
      <c r="AP73" s="1">
        <f t="shared" si="38"/>
        <v>0</v>
      </c>
      <c r="AQ73" s="1">
        <f t="shared" si="38"/>
        <v>0</v>
      </c>
      <c r="AR73" s="1">
        <f t="shared" si="38"/>
        <v>0</v>
      </c>
      <c r="AS73" s="1">
        <f t="shared" si="38"/>
        <v>0</v>
      </c>
      <c r="AT73" s="1">
        <f t="shared" si="38"/>
        <v>0</v>
      </c>
      <c r="AU73" s="1">
        <f t="shared" si="38"/>
        <v>0</v>
      </c>
      <c r="AV73" s="1">
        <f t="shared" ref="AV73:CA73" si="39">IF(AND(AV70&gt;=Period_Appraisal_Start,AV70&lt;=Period_Appraisal_End),1,0)</f>
        <v>0</v>
      </c>
      <c r="AW73" s="1">
        <f t="shared" si="39"/>
        <v>0</v>
      </c>
      <c r="AX73" s="1">
        <f t="shared" si="39"/>
        <v>0</v>
      </c>
      <c r="AY73" s="1">
        <f t="shared" si="39"/>
        <v>0</v>
      </c>
      <c r="AZ73" s="1">
        <f t="shared" si="39"/>
        <v>0</v>
      </c>
      <c r="BA73" s="1">
        <f t="shared" si="39"/>
        <v>0</v>
      </c>
      <c r="BB73" s="1">
        <f t="shared" si="39"/>
        <v>0</v>
      </c>
      <c r="BC73" s="1">
        <f t="shared" si="39"/>
        <v>0</v>
      </c>
      <c r="BD73" s="1">
        <f t="shared" si="39"/>
        <v>0</v>
      </c>
      <c r="BE73" s="1">
        <f t="shared" si="39"/>
        <v>0</v>
      </c>
      <c r="BF73" s="1">
        <f t="shared" si="39"/>
        <v>0</v>
      </c>
      <c r="BG73" s="1">
        <f t="shared" si="39"/>
        <v>0</v>
      </c>
      <c r="BH73" s="1">
        <f t="shared" si="39"/>
        <v>0</v>
      </c>
      <c r="BI73" s="1">
        <f t="shared" si="39"/>
        <v>0</v>
      </c>
      <c r="BJ73" s="1">
        <f t="shared" si="39"/>
        <v>0</v>
      </c>
      <c r="BK73" s="1">
        <f t="shared" si="39"/>
        <v>0</v>
      </c>
      <c r="BL73" s="1">
        <f t="shared" si="39"/>
        <v>0</v>
      </c>
      <c r="BM73" s="1">
        <f t="shared" si="39"/>
        <v>0</v>
      </c>
      <c r="BN73" s="1">
        <f t="shared" si="39"/>
        <v>0</v>
      </c>
      <c r="BO73" s="1">
        <f t="shared" si="39"/>
        <v>0</v>
      </c>
      <c r="BP73" s="1">
        <f t="shared" si="39"/>
        <v>0</v>
      </c>
      <c r="BQ73" s="1">
        <f t="shared" si="39"/>
        <v>0</v>
      </c>
      <c r="BR73" s="1">
        <f t="shared" si="39"/>
        <v>0</v>
      </c>
      <c r="BS73" s="1">
        <f t="shared" si="39"/>
        <v>0</v>
      </c>
      <c r="BT73" s="1">
        <f t="shared" si="39"/>
        <v>0</v>
      </c>
      <c r="BU73" s="1">
        <f t="shared" si="39"/>
        <v>0</v>
      </c>
      <c r="BV73" s="1">
        <f t="shared" si="39"/>
        <v>0</v>
      </c>
      <c r="BW73" s="1">
        <f t="shared" si="39"/>
        <v>0</v>
      </c>
      <c r="BX73" s="1">
        <f t="shared" si="39"/>
        <v>0</v>
      </c>
      <c r="BY73" s="1">
        <f t="shared" si="39"/>
        <v>0</v>
      </c>
      <c r="BZ73" s="1">
        <f t="shared" si="39"/>
        <v>0</v>
      </c>
      <c r="CA73" s="1">
        <f t="shared" si="39"/>
        <v>0</v>
      </c>
      <c r="CB73" s="1">
        <f t="shared" ref="CB73:CP73" si="40">IF(AND(CB70&gt;=Period_Appraisal_Start,CB70&lt;=Period_Appraisal_End),1,0)</f>
        <v>0</v>
      </c>
      <c r="CC73" s="1">
        <f t="shared" si="40"/>
        <v>0</v>
      </c>
      <c r="CD73" s="1">
        <f t="shared" si="40"/>
        <v>0</v>
      </c>
      <c r="CE73" s="1">
        <f t="shared" si="40"/>
        <v>0</v>
      </c>
      <c r="CF73" s="1">
        <f t="shared" si="40"/>
        <v>0</v>
      </c>
      <c r="CG73" s="1">
        <f t="shared" si="40"/>
        <v>0</v>
      </c>
      <c r="CH73" s="1">
        <f t="shared" si="40"/>
        <v>0</v>
      </c>
      <c r="CI73" s="1">
        <f t="shared" si="40"/>
        <v>0</v>
      </c>
      <c r="CJ73" s="1">
        <f t="shared" si="40"/>
        <v>0</v>
      </c>
      <c r="CK73" s="1">
        <f t="shared" si="40"/>
        <v>0</v>
      </c>
      <c r="CL73" s="1">
        <f t="shared" si="40"/>
        <v>0</v>
      </c>
      <c r="CM73" s="1">
        <f t="shared" si="40"/>
        <v>0</v>
      </c>
      <c r="CN73" s="1">
        <f t="shared" si="40"/>
        <v>0</v>
      </c>
      <c r="CO73" s="1">
        <f t="shared" si="40"/>
        <v>0</v>
      </c>
      <c r="CP73" s="1">
        <f t="shared" si="40"/>
        <v>0</v>
      </c>
    </row>
    <row r="74" spans="1:94" customFormat="1" ht="15" hidden="1" customHeight="1" x14ac:dyDescent="0.35">
      <c r="A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row>
  </sheetData>
  <sheetProtection algorithmName="SHA-512" hashValue="L2QiTT6fC3pXRRJ8doQhiPLCBQeGLAiz8A1A0MiF9OUo+0qHW2H4QV4PnKcphuzzD8y2nyq020B+FtzD99UWcA==" saltValue="HvG43nu0yRi8s+qXKvmD8w==" spinCount="100000" sheet="1" objects="1" scenarios="1" formatCells="0"/>
  <dataConsolidate/>
  <mergeCells count="3">
    <mergeCell ref="C1:F1"/>
    <mergeCell ref="I3:M3"/>
    <mergeCell ref="N6:N7"/>
  </mergeCells>
  <conditionalFormatting sqref="P73:CP73">
    <cfRule type="cellIs" dxfId="1198" priority="2" operator="equal">
      <formula>1</formula>
    </cfRule>
  </conditionalFormatting>
  <dataValidations count="1">
    <dataValidation type="whole" operator="greaterThan" allowBlank="1" showInputMessage="1" showErrorMessage="1" sqref="D22 D20 D24 D26" xr:uid="{0A66A4AD-05EE-4594-93A0-BD7F3C10D4CA}">
      <formula1>0</formula1>
    </dataValidation>
  </dataValidations>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E88E4E-0674-4167-B07F-EBFAADC5EDCA}">
          <x14:formula1>
            <xm:f>Lists!$B$23:$B$27</xm:f>
          </x14:formula1>
          <xm:sqref>D31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80A41-0879-4E9F-8F7E-8E4F738BF3D9}">
  <sheetPr codeName="Sheet6">
    <tabColor theme="6"/>
  </sheetPr>
  <dimension ref="A1:CJ130"/>
  <sheetViews>
    <sheetView zoomScale="85" zoomScaleNormal="85" zoomScaleSheetLayoutView="100" workbookViewId="0">
      <pane xSplit="8" ySplit="8" topLeftCell="I9" activePane="bottomRight" state="frozen"/>
      <selection activeCell="T17" sqref="T17"/>
      <selection pane="topRight" activeCell="T17" sqref="T17"/>
      <selection pane="bottomLeft" activeCell="T17" sqref="T17"/>
      <selection pane="bottomRight" activeCell="J10" sqref="J10"/>
    </sheetView>
  </sheetViews>
  <sheetFormatPr defaultColWidth="0" defaultRowHeight="14" zeroHeight="1" x14ac:dyDescent="0.3"/>
  <cols>
    <col min="1" max="1" width="5.453125" style="2" customWidth="1"/>
    <col min="2" max="2" width="14.54296875" style="2" customWidth="1"/>
    <col min="3" max="3" width="27.7265625" style="2" customWidth="1"/>
    <col min="4" max="4" width="9" style="2" customWidth="1"/>
    <col min="5" max="5" width="14.54296875" style="2" customWidth="1"/>
    <col min="6" max="6" width="5.90625" style="2" customWidth="1"/>
    <col min="7" max="7" width="15.6328125" style="2" customWidth="1"/>
    <col min="8" max="8" width="20.54296875" style="2" bestFit="1" customWidth="1"/>
    <col min="9" max="9" width="3.1796875" style="2" customWidth="1"/>
    <col min="10" max="10" width="18.7265625" style="2" customWidth="1"/>
    <col min="11" max="88" width="18.54296875" style="2" customWidth="1"/>
    <col min="89" max="16384" width="9.1796875" style="2" hidden="1"/>
  </cols>
  <sheetData>
    <row r="1" spans="1:88" ht="20" x14ac:dyDescent="0.4">
      <c r="A1" s="123" t="s">
        <v>193</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x14ac:dyDescent="0.3">
      <c r="A2" s="124"/>
      <c r="B2" s="120"/>
      <c r="C2" s="119"/>
      <c r="D2" s="119"/>
      <c r="E2" s="119"/>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row>
    <row r="3" spans="1:88" ht="14.5" thickBot="1" x14ac:dyDescent="0.35">
      <c r="A3" s="308" t="s">
        <v>38</v>
      </c>
      <c r="B3" s="33" t="s">
        <v>39</v>
      </c>
      <c r="C3" s="119"/>
      <c r="D3" s="309" t="s">
        <v>258</v>
      </c>
      <c r="E3" s="309"/>
      <c r="F3" s="309"/>
      <c r="G3" s="30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row>
    <row r="4" spans="1:88" x14ac:dyDescent="0.3">
      <c r="A4" s="308"/>
      <c r="B4" s="31" t="s">
        <v>40</v>
      </c>
      <c r="C4" s="119"/>
      <c r="D4" s="309"/>
      <c r="E4" s="309"/>
      <c r="F4" s="309"/>
      <c r="G4" s="309"/>
      <c r="H4" s="119" t="s">
        <v>97</v>
      </c>
      <c r="I4" s="119"/>
      <c r="J4" s="119">
        <f>'Primary Inputs'!P70</f>
        <v>0</v>
      </c>
      <c r="K4" s="119">
        <f>'Primary Inputs'!Q70</f>
        <v>1</v>
      </c>
      <c r="L4" s="119">
        <f>'Primary Inputs'!R70</f>
        <v>2</v>
      </c>
      <c r="M4" s="119">
        <f>'Primary Inputs'!S70</f>
        <v>3</v>
      </c>
      <c r="N4" s="119">
        <f>'Primary Inputs'!T70</f>
        <v>4</v>
      </c>
      <c r="O4" s="119">
        <f>'Primary Inputs'!U70</f>
        <v>5</v>
      </c>
      <c r="P4" s="119">
        <f>'Primary Inputs'!V70</f>
        <v>6</v>
      </c>
      <c r="Q4" s="119">
        <f>'Primary Inputs'!W70</f>
        <v>7</v>
      </c>
      <c r="R4" s="119">
        <f>'Primary Inputs'!X70</f>
        <v>8</v>
      </c>
      <c r="S4" s="119">
        <f>'Primary Inputs'!Y70</f>
        <v>9</v>
      </c>
      <c r="T4" s="119">
        <f>'Primary Inputs'!Z70</f>
        <v>10</v>
      </c>
      <c r="U4" s="119">
        <f>'Primary Inputs'!AA70</f>
        <v>11</v>
      </c>
      <c r="V4" s="119">
        <f>'Primary Inputs'!AB70</f>
        <v>12</v>
      </c>
      <c r="W4" s="119">
        <f>'Primary Inputs'!AC70</f>
        <v>13</v>
      </c>
      <c r="X4" s="119">
        <f>'Primary Inputs'!AD70</f>
        <v>14</v>
      </c>
      <c r="Y4" s="119">
        <f>'Primary Inputs'!AE70</f>
        <v>15</v>
      </c>
      <c r="Z4" s="119">
        <f>'Primary Inputs'!AF70</f>
        <v>16</v>
      </c>
      <c r="AA4" s="119">
        <f>'Primary Inputs'!AG70</f>
        <v>17</v>
      </c>
      <c r="AB4" s="119">
        <f>'Primary Inputs'!AH70</f>
        <v>18</v>
      </c>
      <c r="AC4" s="119">
        <f>'Primary Inputs'!AI70</f>
        <v>19</v>
      </c>
      <c r="AD4" s="119">
        <f>'Primary Inputs'!AJ70</f>
        <v>20</v>
      </c>
      <c r="AE4" s="119">
        <f>'Primary Inputs'!AK70</f>
        <v>21</v>
      </c>
      <c r="AF4" s="119">
        <f>'Primary Inputs'!AL70</f>
        <v>22</v>
      </c>
      <c r="AG4" s="119">
        <f>'Primary Inputs'!AM70</f>
        <v>23</v>
      </c>
      <c r="AH4" s="119">
        <f>'Primary Inputs'!AN70</f>
        <v>24</v>
      </c>
      <c r="AI4" s="119">
        <f>'Primary Inputs'!AO70</f>
        <v>25</v>
      </c>
      <c r="AJ4" s="119">
        <f>'Primary Inputs'!AP70</f>
        <v>26</v>
      </c>
      <c r="AK4" s="119">
        <f>'Primary Inputs'!AQ70</f>
        <v>27</v>
      </c>
      <c r="AL4" s="119">
        <f>'Primary Inputs'!AR70</f>
        <v>28</v>
      </c>
      <c r="AM4" s="119">
        <f>'Primary Inputs'!AS70</f>
        <v>29</v>
      </c>
      <c r="AN4" s="119">
        <f>'Primary Inputs'!AT70</f>
        <v>30</v>
      </c>
      <c r="AO4" s="119">
        <f>'Primary Inputs'!AU70</f>
        <v>31</v>
      </c>
      <c r="AP4" s="119">
        <f>'Primary Inputs'!AV70</f>
        <v>32</v>
      </c>
      <c r="AQ4" s="119">
        <f>'Primary Inputs'!AW70</f>
        <v>33</v>
      </c>
      <c r="AR4" s="119">
        <f>'Primary Inputs'!AX70</f>
        <v>34</v>
      </c>
      <c r="AS4" s="119">
        <f>'Primary Inputs'!AY70</f>
        <v>35</v>
      </c>
      <c r="AT4" s="119">
        <f>'Primary Inputs'!AZ70</f>
        <v>36</v>
      </c>
      <c r="AU4" s="119">
        <f>'Primary Inputs'!BA70</f>
        <v>37</v>
      </c>
      <c r="AV4" s="119">
        <f>'Primary Inputs'!BB70</f>
        <v>38</v>
      </c>
      <c r="AW4" s="119">
        <f>'Primary Inputs'!BC70</f>
        <v>39</v>
      </c>
      <c r="AX4" s="119">
        <f>'Primary Inputs'!BD70</f>
        <v>40</v>
      </c>
      <c r="AY4" s="119">
        <f>'Primary Inputs'!BE70</f>
        <v>41</v>
      </c>
      <c r="AZ4" s="119">
        <f>'Primary Inputs'!BF70</f>
        <v>42</v>
      </c>
      <c r="BA4" s="119">
        <f>'Primary Inputs'!BG70</f>
        <v>43</v>
      </c>
      <c r="BB4" s="119">
        <f>'Primary Inputs'!BH70</f>
        <v>44</v>
      </c>
      <c r="BC4" s="119">
        <f>'Primary Inputs'!BI70</f>
        <v>45</v>
      </c>
      <c r="BD4" s="119">
        <f>'Primary Inputs'!BJ70</f>
        <v>46</v>
      </c>
      <c r="BE4" s="119">
        <f>'Primary Inputs'!BK70</f>
        <v>47</v>
      </c>
      <c r="BF4" s="119">
        <f>'Primary Inputs'!BL70</f>
        <v>48</v>
      </c>
      <c r="BG4" s="119">
        <f>'Primary Inputs'!BM70</f>
        <v>49</v>
      </c>
      <c r="BH4" s="119">
        <f>'Primary Inputs'!BN70</f>
        <v>50</v>
      </c>
      <c r="BI4" s="119">
        <f>'Primary Inputs'!BO70</f>
        <v>51</v>
      </c>
      <c r="BJ4" s="119">
        <f>'Primary Inputs'!BP70</f>
        <v>52</v>
      </c>
      <c r="BK4" s="119">
        <f>'Primary Inputs'!BQ70</f>
        <v>53</v>
      </c>
      <c r="BL4" s="119">
        <f>'Primary Inputs'!BR70</f>
        <v>54</v>
      </c>
      <c r="BM4" s="119">
        <f>'Primary Inputs'!BS70</f>
        <v>55</v>
      </c>
      <c r="BN4" s="119">
        <f>'Primary Inputs'!BT70</f>
        <v>56</v>
      </c>
      <c r="BO4" s="119">
        <f>'Primary Inputs'!BU70</f>
        <v>57</v>
      </c>
      <c r="BP4" s="119">
        <f>'Primary Inputs'!BV70</f>
        <v>58</v>
      </c>
      <c r="BQ4" s="119">
        <f>'Primary Inputs'!BW70</f>
        <v>59</v>
      </c>
      <c r="BR4" s="119">
        <f>'Primary Inputs'!BX70</f>
        <v>60</v>
      </c>
      <c r="BS4" s="119">
        <f>'Primary Inputs'!BY70</f>
        <v>61</v>
      </c>
      <c r="BT4" s="119">
        <f>'Primary Inputs'!BZ70</f>
        <v>62</v>
      </c>
      <c r="BU4" s="119">
        <f>'Primary Inputs'!CA70</f>
        <v>63</v>
      </c>
      <c r="BV4" s="119">
        <f>'Primary Inputs'!CB70</f>
        <v>64</v>
      </c>
      <c r="BW4" s="119">
        <f>'Primary Inputs'!CC70</f>
        <v>65</v>
      </c>
      <c r="BX4" s="119">
        <f>'Primary Inputs'!CD70</f>
        <v>66</v>
      </c>
      <c r="BY4" s="119">
        <f>'Primary Inputs'!CE70</f>
        <v>67</v>
      </c>
      <c r="BZ4" s="119">
        <f>'Primary Inputs'!CF70</f>
        <v>68</v>
      </c>
      <c r="CA4" s="119">
        <f>'Primary Inputs'!CG70</f>
        <v>69</v>
      </c>
      <c r="CB4" s="119">
        <f>'Primary Inputs'!CH70</f>
        <v>70</v>
      </c>
      <c r="CC4" s="119">
        <f>'Primary Inputs'!CI70</f>
        <v>71</v>
      </c>
      <c r="CD4" s="119">
        <f>'Primary Inputs'!CJ70</f>
        <v>72</v>
      </c>
      <c r="CE4" s="119">
        <f>'Primary Inputs'!CK70</f>
        <v>73</v>
      </c>
      <c r="CF4" s="119">
        <f>'Primary Inputs'!CL70</f>
        <v>74</v>
      </c>
      <c r="CG4" s="119">
        <f>'Primary Inputs'!CM70</f>
        <v>75</v>
      </c>
      <c r="CH4" s="119">
        <f>'Primary Inputs'!CN70</f>
        <v>76</v>
      </c>
      <c r="CI4" s="119">
        <f>'Primary Inputs'!CO70</f>
        <v>77</v>
      </c>
      <c r="CJ4" s="119">
        <f>'Primary Inputs'!CP70</f>
        <v>78</v>
      </c>
    </row>
    <row r="5" spans="1:88" x14ac:dyDescent="0.3">
      <c r="A5" s="122"/>
      <c r="B5" s="243" t="s">
        <v>200</v>
      </c>
      <c r="C5" s="119"/>
      <c r="D5" s="309"/>
      <c r="E5" s="309"/>
      <c r="F5" s="309"/>
      <c r="G5" s="309"/>
      <c r="H5" s="119" t="s">
        <v>198</v>
      </c>
      <c r="I5" s="119"/>
      <c r="J5" s="119">
        <f>'Primary Inputs'!P71</f>
        <v>0</v>
      </c>
      <c r="K5" s="119">
        <f>'Primary Inputs'!Q71</f>
        <v>1</v>
      </c>
      <c r="L5" s="119">
        <f>'Primary Inputs'!R71</f>
        <v>2</v>
      </c>
      <c r="M5" s="119">
        <f>'Primary Inputs'!S71</f>
        <v>3</v>
      </c>
      <c r="N5" s="119">
        <f>'Primary Inputs'!T71</f>
        <v>4</v>
      </c>
      <c r="O5" s="119">
        <f>'Primary Inputs'!U71</f>
        <v>5</v>
      </c>
      <c r="P5" s="119">
        <f>'Primary Inputs'!V71</f>
        <v>6</v>
      </c>
      <c r="Q5" s="119">
        <f>'Primary Inputs'!W71</f>
        <v>7</v>
      </c>
      <c r="R5" s="119">
        <f>'Primary Inputs'!X71</f>
        <v>8</v>
      </c>
      <c r="S5" s="119">
        <f>'Primary Inputs'!Y71</f>
        <v>9</v>
      </c>
      <c r="T5" s="119">
        <f>'Primary Inputs'!Z71</f>
        <v>10</v>
      </c>
      <c r="U5" s="119">
        <f>'Primary Inputs'!AA71</f>
        <v>11</v>
      </c>
      <c r="V5" s="119">
        <f>'Primary Inputs'!AB71</f>
        <v>12</v>
      </c>
      <c r="W5" s="119">
        <f>'Primary Inputs'!AC71</f>
        <v>13</v>
      </c>
      <c r="X5" s="119">
        <f>'Primary Inputs'!AD71</f>
        <v>14</v>
      </c>
      <c r="Y5" s="119">
        <f>'Primary Inputs'!AE71</f>
        <v>15</v>
      </c>
      <c r="Z5" s="119">
        <f>'Primary Inputs'!AF71</f>
        <v>16</v>
      </c>
      <c r="AA5" s="119">
        <f>'Primary Inputs'!AG71</f>
        <v>17</v>
      </c>
      <c r="AB5" s="119">
        <f>'Primary Inputs'!AH71</f>
        <v>18</v>
      </c>
      <c r="AC5" s="119">
        <f>'Primary Inputs'!AI71</f>
        <v>19</v>
      </c>
      <c r="AD5" s="119">
        <f>'Primary Inputs'!AJ71</f>
        <v>20</v>
      </c>
      <c r="AE5" s="119">
        <f>'Primary Inputs'!AK71</f>
        <v>21</v>
      </c>
      <c r="AF5" s="119">
        <f>'Primary Inputs'!AL71</f>
        <v>22</v>
      </c>
      <c r="AG5" s="119">
        <f>'Primary Inputs'!AM71</f>
        <v>23</v>
      </c>
      <c r="AH5" s="119">
        <f>'Primary Inputs'!AN71</f>
        <v>24</v>
      </c>
      <c r="AI5" s="119">
        <f>'Primary Inputs'!AO71</f>
        <v>25</v>
      </c>
      <c r="AJ5" s="119">
        <f>'Primary Inputs'!AP71</f>
        <v>26</v>
      </c>
      <c r="AK5" s="119">
        <f>'Primary Inputs'!AQ71</f>
        <v>27</v>
      </c>
      <c r="AL5" s="119">
        <f>'Primary Inputs'!AR71</f>
        <v>28</v>
      </c>
      <c r="AM5" s="119">
        <f>'Primary Inputs'!AS71</f>
        <v>29</v>
      </c>
      <c r="AN5" s="119">
        <f>'Primary Inputs'!AT71</f>
        <v>30</v>
      </c>
      <c r="AO5" s="119">
        <f>'Primary Inputs'!AU71</f>
        <v>31</v>
      </c>
      <c r="AP5" s="119">
        <f>'Primary Inputs'!AV71</f>
        <v>32</v>
      </c>
      <c r="AQ5" s="119">
        <f>'Primary Inputs'!AW71</f>
        <v>33</v>
      </c>
      <c r="AR5" s="119">
        <f>'Primary Inputs'!AX71</f>
        <v>34</v>
      </c>
      <c r="AS5" s="119">
        <f>'Primary Inputs'!AY71</f>
        <v>35</v>
      </c>
      <c r="AT5" s="119">
        <f>'Primary Inputs'!AZ71</f>
        <v>36</v>
      </c>
      <c r="AU5" s="119">
        <f>'Primary Inputs'!BA71</f>
        <v>37</v>
      </c>
      <c r="AV5" s="119">
        <f>'Primary Inputs'!BB71</f>
        <v>38</v>
      </c>
      <c r="AW5" s="119">
        <f>'Primary Inputs'!BC71</f>
        <v>39</v>
      </c>
      <c r="AX5" s="119">
        <f>'Primary Inputs'!BD71</f>
        <v>40</v>
      </c>
      <c r="AY5" s="119">
        <f>'Primary Inputs'!BE71</f>
        <v>41</v>
      </c>
      <c r="AZ5" s="119">
        <f>'Primary Inputs'!BF71</f>
        <v>42</v>
      </c>
      <c r="BA5" s="119">
        <f>'Primary Inputs'!BG71</f>
        <v>43</v>
      </c>
      <c r="BB5" s="119">
        <f>'Primary Inputs'!BH71</f>
        <v>44</v>
      </c>
      <c r="BC5" s="119">
        <f>'Primary Inputs'!BI71</f>
        <v>45</v>
      </c>
      <c r="BD5" s="119">
        <f>'Primary Inputs'!BJ71</f>
        <v>46</v>
      </c>
      <c r="BE5" s="119">
        <f>'Primary Inputs'!BK71</f>
        <v>47</v>
      </c>
      <c r="BF5" s="119">
        <f>'Primary Inputs'!BL71</f>
        <v>48</v>
      </c>
      <c r="BG5" s="119">
        <f>'Primary Inputs'!BM71</f>
        <v>49</v>
      </c>
      <c r="BH5" s="119">
        <f>'Primary Inputs'!BN71</f>
        <v>50</v>
      </c>
      <c r="BI5" s="119">
        <f>'Primary Inputs'!BO71</f>
        <v>51</v>
      </c>
      <c r="BJ5" s="119">
        <f>'Primary Inputs'!BP71</f>
        <v>52</v>
      </c>
      <c r="BK5" s="119">
        <f>'Primary Inputs'!BQ71</f>
        <v>53</v>
      </c>
      <c r="BL5" s="119">
        <f>'Primary Inputs'!BR71</f>
        <v>54</v>
      </c>
      <c r="BM5" s="119">
        <f>'Primary Inputs'!BS71</f>
        <v>55</v>
      </c>
      <c r="BN5" s="119">
        <f>'Primary Inputs'!BT71</f>
        <v>56</v>
      </c>
      <c r="BO5" s="119">
        <f>'Primary Inputs'!BU71</f>
        <v>57</v>
      </c>
      <c r="BP5" s="119">
        <f>'Primary Inputs'!BV71</f>
        <v>58</v>
      </c>
      <c r="BQ5" s="119">
        <f>'Primary Inputs'!BW71</f>
        <v>59</v>
      </c>
      <c r="BR5" s="119">
        <f>'Primary Inputs'!BX71</f>
        <v>60</v>
      </c>
      <c r="BS5" s="119">
        <f>'Primary Inputs'!BY71</f>
        <v>61</v>
      </c>
      <c r="BT5" s="119">
        <f>'Primary Inputs'!BZ71</f>
        <v>62</v>
      </c>
      <c r="BU5" s="119">
        <f>'Primary Inputs'!CA71</f>
        <v>63</v>
      </c>
      <c r="BV5" s="119">
        <f>'Primary Inputs'!CB71</f>
        <v>64</v>
      </c>
      <c r="BW5" s="119">
        <f>'Primary Inputs'!CC71</f>
        <v>65</v>
      </c>
      <c r="BX5" s="119">
        <f>'Primary Inputs'!CD71</f>
        <v>66</v>
      </c>
      <c r="BY5" s="119">
        <f>'Primary Inputs'!CE71</f>
        <v>67</v>
      </c>
      <c r="BZ5" s="119">
        <f>'Primary Inputs'!CF71</f>
        <v>68</v>
      </c>
      <c r="CA5" s="119">
        <f>'Primary Inputs'!CG71</f>
        <v>69</v>
      </c>
      <c r="CB5" s="119">
        <f>'Primary Inputs'!CH71</f>
        <v>70</v>
      </c>
      <c r="CC5" s="119">
        <f>'Primary Inputs'!CI71</f>
        <v>71</v>
      </c>
      <c r="CD5" s="119">
        <f>'Primary Inputs'!CJ71</f>
        <v>72</v>
      </c>
      <c r="CE5" s="119">
        <f>'Primary Inputs'!CK71</f>
        <v>73</v>
      </c>
      <c r="CF5" s="119">
        <f>'Primary Inputs'!CL71</f>
        <v>74</v>
      </c>
      <c r="CG5" s="119">
        <f>'Primary Inputs'!CM71</f>
        <v>75</v>
      </c>
      <c r="CH5" s="119">
        <f>'Primary Inputs'!CN71</f>
        <v>76</v>
      </c>
      <c r="CI5" s="119">
        <f>'Primary Inputs'!CO71</f>
        <v>77</v>
      </c>
      <c r="CJ5" s="119">
        <f>'Primary Inputs'!CP71</f>
        <v>78</v>
      </c>
    </row>
    <row r="6" spans="1:88" x14ac:dyDescent="0.3">
      <c r="A6" s="122"/>
      <c r="B6" s="119"/>
      <c r="C6" s="119"/>
      <c r="D6" s="119"/>
      <c r="E6" s="119"/>
      <c r="F6" s="119"/>
      <c r="G6" s="119"/>
      <c r="H6" s="119" t="s">
        <v>199</v>
      </c>
      <c r="I6" s="119"/>
      <c r="J6" s="119">
        <f>'Primary Inputs'!P72</f>
        <v>1</v>
      </c>
      <c r="K6" s="119">
        <f>'Primary Inputs'!Q72</f>
        <v>2</v>
      </c>
      <c r="L6" s="119">
        <f>'Primary Inputs'!R72</f>
        <v>3</v>
      </c>
      <c r="M6" s="119">
        <f>'Primary Inputs'!S72</f>
        <v>4</v>
      </c>
      <c r="N6" s="119">
        <f>'Primary Inputs'!T72</f>
        <v>5</v>
      </c>
      <c r="O6" s="119">
        <f>'Primary Inputs'!U72</f>
        <v>6</v>
      </c>
      <c r="P6" s="119">
        <f>'Primary Inputs'!V72</f>
        <v>7</v>
      </c>
      <c r="Q6" s="119">
        <f>'Primary Inputs'!W72</f>
        <v>8</v>
      </c>
      <c r="R6" s="119">
        <f>'Primary Inputs'!X72</f>
        <v>9</v>
      </c>
      <c r="S6" s="119">
        <f>'Primary Inputs'!Y72</f>
        <v>10</v>
      </c>
      <c r="T6" s="119">
        <f>'Primary Inputs'!Z72</f>
        <v>11</v>
      </c>
      <c r="U6" s="119">
        <f>'Primary Inputs'!AA72</f>
        <v>12</v>
      </c>
      <c r="V6" s="119">
        <f>'Primary Inputs'!AB72</f>
        <v>13</v>
      </c>
      <c r="W6" s="119">
        <f>'Primary Inputs'!AC72</f>
        <v>14</v>
      </c>
      <c r="X6" s="119">
        <f>'Primary Inputs'!AD72</f>
        <v>15</v>
      </c>
      <c r="Y6" s="119">
        <f>'Primary Inputs'!AE72</f>
        <v>16</v>
      </c>
      <c r="Z6" s="119">
        <f>'Primary Inputs'!AF72</f>
        <v>17</v>
      </c>
      <c r="AA6" s="119">
        <f>'Primary Inputs'!AG72</f>
        <v>18</v>
      </c>
      <c r="AB6" s="119">
        <f>'Primary Inputs'!AH72</f>
        <v>19</v>
      </c>
      <c r="AC6" s="119">
        <f>'Primary Inputs'!AI72</f>
        <v>20</v>
      </c>
      <c r="AD6" s="119">
        <f>'Primary Inputs'!AJ72</f>
        <v>21</v>
      </c>
      <c r="AE6" s="119">
        <f>'Primary Inputs'!AK72</f>
        <v>22</v>
      </c>
      <c r="AF6" s="119">
        <f>'Primary Inputs'!AL72</f>
        <v>23</v>
      </c>
      <c r="AG6" s="119">
        <f>'Primary Inputs'!AM72</f>
        <v>24</v>
      </c>
      <c r="AH6" s="119">
        <f>'Primary Inputs'!AN72</f>
        <v>25</v>
      </c>
      <c r="AI6" s="119">
        <f>'Primary Inputs'!AO72</f>
        <v>26</v>
      </c>
      <c r="AJ6" s="119">
        <f>'Primary Inputs'!AP72</f>
        <v>27</v>
      </c>
      <c r="AK6" s="119">
        <f>'Primary Inputs'!AQ72</f>
        <v>28</v>
      </c>
      <c r="AL6" s="119">
        <f>'Primary Inputs'!AR72</f>
        <v>29</v>
      </c>
      <c r="AM6" s="119">
        <f>'Primary Inputs'!AS72</f>
        <v>30</v>
      </c>
      <c r="AN6" s="119">
        <f>'Primary Inputs'!AT72</f>
        <v>31</v>
      </c>
      <c r="AO6" s="119">
        <f>'Primary Inputs'!AU72</f>
        <v>32</v>
      </c>
      <c r="AP6" s="119">
        <f>'Primary Inputs'!AV72</f>
        <v>33</v>
      </c>
      <c r="AQ6" s="119">
        <f>'Primary Inputs'!AW72</f>
        <v>34</v>
      </c>
      <c r="AR6" s="119">
        <f>'Primary Inputs'!AX72</f>
        <v>35</v>
      </c>
      <c r="AS6" s="119">
        <f>'Primary Inputs'!AY72</f>
        <v>36</v>
      </c>
      <c r="AT6" s="119">
        <f>'Primary Inputs'!AZ72</f>
        <v>37</v>
      </c>
      <c r="AU6" s="119">
        <f>'Primary Inputs'!BA72</f>
        <v>38</v>
      </c>
      <c r="AV6" s="119">
        <f>'Primary Inputs'!BB72</f>
        <v>39</v>
      </c>
      <c r="AW6" s="119">
        <f>'Primary Inputs'!BC72</f>
        <v>40</v>
      </c>
      <c r="AX6" s="119">
        <f>'Primary Inputs'!BD72</f>
        <v>41</v>
      </c>
      <c r="AY6" s="119">
        <f>'Primary Inputs'!BE72</f>
        <v>42</v>
      </c>
      <c r="AZ6" s="119">
        <f>'Primary Inputs'!BF72</f>
        <v>43</v>
      </c>
      <c r="BA6" s="119">
        <f>'Primary Inputs'!BG72</f>
        <v>44</v>
      </c>
      <c r="BB6" s="119">
        <f>'Primary Inputs'!BH72</f>
        <v>45</v>
      </c>
      <c r="BC6" s="119">
        <f>'Primary Inputs'!BI72</f>
        <v>46</v>
      </c>
      <c r="BD6" s="119">
        <f>'Primary Inputs'!BJ72</f>
        <v>47</v>
      </c>
      <c r="BE6" s="119">
        <f>'Primary Inputs'!BK72</f>
        <v>48</v>
      </c>
      <c r="BF6" s="119">
        <f>'Primary Inputs'!BL72</f>
        <v>49</v>
      </c>
      <c r="BG6" s="119">
        <f>'Primary Inputs'!BM72</f>
        <v>50</v>
      </c>
      <c r="BH6" s="119">
        <f>'Primary Inputs'!BN72</f>
        <v>51</v>
      </c>
      <c r="BI6" s="119">
        <f>'Primary Inputs'!BO72</f>
        <v>52</v>
      </c>
      <c r="BJ6" s="119">
        <f>'Primary Inputs'!BP72</f>
        <v>53</v>
      </c>
      <c r="BK6" s="119">
        <f>'Primary Inputs'!BQ72</f>
        <v>54</v>
      </c>
      <c r="BL6" s="119">
        <f>'Primary Inputs'!BR72</f>
        <v>55</v>
      </c>
      <c r="BM6" s="119">
        <f>'Primary Inputs'!BS72</f>
        <v>56</v>
      </c>
      <c r="BN6" s="119">
        <f>'Primary Inputs'!BT72</f>
        <v>57</v>
      </c>
      <c r="BO6" s="119">
        <f>'Primary Inputs'!BU72</f>
        <v>58</v>
      </c>
      <c r="BP6" s="119">
        <f>'Primary Inputs'!BV72</f>
        <v>59</v>
      </c>
      <c r="BQ6" s="119">
        <f>'Primary Inputs'!BW72</f>
        <v>60</v>
      </c>
      <c r="BR6" s="119">
        <f>'Primary Inputs'!BX72</f>
        <v>61</v>
      </c>
      <c r="BS6" s="119">
        <f>'Primary Inputs'!BY72</f>
        <v>62</v>
      </c>
      <c r="BT6" s="119">
        <f>'Primary Inputs'!BZ72</f>
        <v>63</v>
      </c>
      <c r="BU6" s="119">
        <f>'Primary Inputs'!CA72</f>
        <v>64</v>
      </c>
      <c r="BV6" s="119">
        <f>'Primary Inputs'!CB72</f>
        <v>65</v>
      </c>
      <c r="BW6" s="119">
        <f>'Primary Inputs'!CC72</f>
        <v>66</v>
      </c>
      <c r="BX6" s="119">
        <f>'Primary Inputs'!CD72</f>
        <v>67</v>
      </c>
      <c r="BY6" s="119">
        <f>'Primary Inputs'!CE72</f>
        <v>68</v>
      </c>
      <c r="BZ6" s="119">
        <f>'Primary Inputs'!CF72</f>
        <v>69</v>
      </c>
      <c r="CA6" s="119">
        <f>'Primary Inputs'!CG72</f>
        <v>70</v>
      </c>
      <c r="CB6" s="119">
        <f>'Primary Inputs'!CH72</f>
        <v>71</v>
      </c>
      <c r="CC6" s="119">
        <f>'Primary Inputs'!CI72</f>
        <v>72</v>
      </c>
      <c r="CD6" s="119">
        <f>'Primary Inputs'!CJ72</f>
        <v>73</v>
      </c>
      <c r="CE6" s="119">
        <f>'Primary Inputs'!CK72</f>
        <v>74</v>
      </c>
      <c r="CF6" s="119">
        <f>'Primary Inputs'!CL72</f>
        <v>75</v>
      </c>
      <c r="CG6" s="119">
        <f>'Primary Inputs'!CM72</f>
        <v>76</v>
      </c>
      <c r="CH6" s="119">
        <f>'Primary Inputs'!CN72</f>
        <v>77</v>
      </c>
      <c r="CI6" s="119">
        <f>'Primary Inputs'!CO72</f>
        <v>78</v>
      </c>
      <c r="CJ6" s="119">
        <f>'Primary Inputs'!CP72</f>
        <v>79</v>
      </c>
    </row>
    <row r="7" spans="1:88" x14ac:dyDescent="0.3">
      <c r="A7" s="119"/>
      <c r="B7" s="119"/>
      <c r="C7" s="267" t="s">
        <v>67</v>
      </c>
      <c r="D7" s="267"/>
      <c r="E7" s="267" t="s">
        <v>34</v>
      </c>
      <c r="F7" s="119"/>
      <c r="G7" s="119" t="s">
        <v>195</v>
      </c>
      <c r="H7" s="119" t="s">
        <v>196</v>
      </c>
      <c r="I7" s="119"/>
      <c r="J7" s="119">
        <f>'Primary Inputs'!P73</f>
        <v>0</v>
      </c>
      <c r="K7" s="119">
        <f>'Primary Inputs'!Q73</f>
        <v>0</v>
      </c>
      <c r="L7" s="119">
        <f>'Primary Inputs'!R73</f>
        <v>0</v>
      </c>
      <c r="M7" s="119">
        <f>'Primary Inputs'!S73</f>
        <v>0</v>
      </c>
      <c r="N7" s="119">
        <f>'Primary Inputs'!T73</f>
        <v>0</v>
      </c>
      <c r="O7" s="119">
        <f>'Primary Inputs'!U73</f>
        <v>0</v>
      </c>
      <c r="P7" s="119">
        <f>'Primary Inputs'!V73</f>
        <v>0</v>
      </c>
      <c r="Q7" s="119">
        <f>'Primary Inputs'!W73</f>
        <v>0</v>
      </c>
      <c r="R7" s="119">
        <f>'Primary Inputs'!X73</f>
        <v>0</v>
      </c>
      <c r="S7" s="119">
        <f>'Primary Inputs'!Y73</f>
        <v>0</v>
      </c>
      <c r="T7" s="119">
        <f>'Primary Inputs'!Z73</f>
        <v>0</v>
      </c>
      <c r="U7" s="119">
        <f>'Primary Inputs'!AA73</f>
        <v>0</v>
      </c>
      <c r="V7" s="119">
        <f>'Primary Inputs'!AB73</f>
        <v>0</v>
      </c>
      <c r="W7" s="119">
        <f>'Primary Inputs'!AC73</f>
        <v>0</v>
      </c>
      <c r="X7" s="119">
        <f>'Primary Inputs'!AD73</f>
        <v>0</v>
      </c>
      <c r="Y7" s="119">
        <f>'Primary Inputs'!AE73</f>
        <v>0</v>
      </c>
      <c r="Z7" s="119">
        <f>'Primary Inputs'!AF73</f>
        <v>0</v>
      </c>
      <c r="AA7" s="119">
        <f>'Primary Inputs'!AG73</f>
        <v>0</v>
      </c>
      <c r="AB7" s="119">
        <f>'Primary Inputs'!AH73</f>
        <v>0</v>
      </c>
      <c r="AC7" s="119">
        <f>'Primary Inputs'!AI73</f>
        <v>0</v>
      </c>
      <c r="AD7" s="119">
        <f>'Primary Inputs'!AJ73</f>
        <v>0</v>
      </c>
      <c r="AE7" s="119">
        <f>'Primary Inputs'!AK73</f>
        <v>0</v>
      </c>
      <c r="AF7" s="119">
        <f>'Primary Inputs'!AL73</f>
        <v>0</v>
      </c>
      <c r="AG7" s="119">
        <f>'Primary Inputs'!AM73</f>
        <v>0</v>
      </c>
      <c r="AH7" s="119">
        <f>'Primary Inputs'!AN73</f>
        <v>0</v>
      </c>
      <c r="AI7" s="119">
        <f>'Primary Inputs'!AO73</f>
        <v>0</v>
      </c>
      <c r="AJ7" s="119">
        <f>'Primary Inputs'!AP73</f>
        <v>0</v>
      </c>
      <c r="AK7" s="119">
        <f>'Primary Inputs'!AQ73</f>
        <v>0</v>
      </c>
      <c r="AL7" s="119">
        <f>'Primary Inputs'!AR73</f>
        <v>0</v>
      </c>
      <c r="AM7" s="119">
        <f>'Primary Inputs'!AS73</f>
        <v>0</v>
      </c>
      <c r="AN7" s="119">
        <f>'Primary Inputs'!AT73</f>
        <v>0</v>
      </c>
      <c r="AO7" s="119">
        <f>'Primary Inputs'!AU73</f>
        <v>0</v>
      </c>
      <c r="AP7" s="119">
        <f>'Primary Inputs'!AV73</f>
        <v>0</v>
      </c>
      <c r="AQ7" s="119">
        <f>'Primary Inputs'!AW73</f>
        <v>0</v>
      </c>
      <c r="AR7" s="119">
        <f>'Primary Inputs'!AX73</f>
        <v>0</v>
      </c>
      <c r="AS7" s="119">
        <f>'Primary Inputs'!AY73</f>
        <v>0</v>
      </c>
      <c r="AT7" s="119">
        <f>'Primary Inputs'!AZ73</f>
        <v>0</v>
      </c>
      <c r="AU7" s="119">
        <f>'Primary Inputs'!BA73</f>
        <v>0</v>
      </c>
      <c r="AV7" s="119">
        <f>'Primary Inputs'!BB73</f>
        <v>0</v>
      </c>
      <c r="AW7" s="119">
        <f>'Primary Inputs'!BC73</f>
        <v>0</v>
      </c>
      <c r="AX7" s="119">
        <f>'Primary Inputs'!BD73</f>
        <v>0</v>
      </c>
      <c r="AY7" s="119">
        <f>'Primary Inputs'!BE73</f>
        <v>0</v>
      </c>
      <c r="AZ7" s="119">
        <f>'Primary Inputs'!BF73</f>
        <v>0</v>
      </c>
      <c r="BA7" s="119">
        <f>'Primary Inputs'!BG73</f>
        <v>0</v>
      </c>
      <c r="BB7" s="119">
        <f>'Primary Inputs'!BH73</f>
        <v>0</v>
      </c>
      <c r="BC7" s="119">
        <f>'Primary Inputs'!BI73</f>
        <v>0</v>
      </c>
      <c r="BD7" s="119">
        <f>'Primary Inputs'!BJ73</f>
        <v>0</v>
      </c>
      <c r="BE7" s="119">
        <f>'Primary Inputs'!BK73</f>
        <v>0</v>
      </c>
      <c r="BF7" s="119">
        <f>'Primary Inputs'!BL73</f>
        <v>0</v>
      </c>
      <c r="BG7" s="119">
        <f>'Primary Inputs'!BM73</f>
        <v>0</v>
      </c>
      <c r="BH7" s="119">
        <f>'Primary Inputs'!BN73</f>
        <v>0</v>
      </c>
      <c r="BI7" s="119">
        <f>'Primary Inputs'!BO73</f>
        <v>0</v>
      </c>
      <c r="BJ7" s="119">
        <f>'Primary Inputs'!BP73</f>
        <v>0</v>
      </c>
      <c r="BK7" s="119">
        <f>'Primary Inputs'!BQ73</f>
        <v>0</v>
      </c>
      <c r="BL7" s="119">
        <f>'Primary Inputs'!BR73</f>
        <v>0</v>
      </c>
      <c r="BM7" s="119">
        <f>'Primary Inputs'!BS73</f>
        <v>0</v>
      </c>
      <c r="BN7" s="119">
        <f>'Primary Inputs'!BT73</f>
        <v>0</v>
      </c>
      <c r="BO7" s="119">
        <f>'Primary Inputs'!BU73</f>
        <v>0</v>
      </c>
      <c r="BP7" s="119">
        <f>'Primary Inputs'!BV73</f>
        <v>0</v>
      </c>
      <c r="BQ7" s="119">
        <f>'Primary Inputs'!BW73</f>
        <v>0</v>
      </c>
      <c r="BR7" s="119">
        <f>'Primary Inputs'!BX73</f>
        <v>0</v>
      </c>
      <c r="BS7" s="119">
        <f>'Primary Inputs'!BY73</f>
        <v>0</v>
      </c>
      <c r="BT7" s="119">
        <f>'Primary Inputs'!BZ73</f>
        <v>0</v>
      </c>
      <c r="BU7" s="119">
        <f>'Primary Inputs'!CA73</f>
        <v>0</v>
      </c>
      <c r="BV7" s="119">
        <f>'Primary Inputs'!CB73</f>
        <v>0</v>
      </c>
      <c r="BW7" s="119">
        <f>'Primary Inputs'!CC73</f>
        <v>0</v>
      </c>
      <c r="BX7" s="119">
        <f>'Primary Inputs'!CD73</f>
        <v>0</v>
      </c>
      <c r="BY7" s="119">
        <f>'Primary Inputs'!CE73</f>
        <v>0</v>
      </c>
      <c r="BZ7" s="119">
        <f>'Primary Inputs'!CF73</f>
        <v>0</v>
      </c>
      <c r="CA7" s="119">
        <f>'Primary Inputs'!CG73</f>
        <v>0</v>
      </c>
      <c r="CB7" s="119">
        <f>'Primary Inputs'!CH73</f>
        <v>0</v>
      </c>
      <c r="CC7" s="119">
        <f>'Primary Inputs'!CI73</f>
        <v>0</v>
      </c>
      <c r="CD7" s="119">
        <f>'Primary Inputs'!CJ73</f>
        <v>0</v>
      </c>
      <c r="CE7" s="119">
        <f>'Primary Inputs'!CK73</f>
        <v>0</v>
      </c>
      <c r="CF7" s="119">
        <f>'Primary Inputs'!CL73</f>
        <v>0</v>
      </c>
      <c r="CG7" s="119">
        <f>'Primary Inputs'!CM73</f>
        <v>0</v>
      </c>
      <c r="CH7" s="119">
        <f>'Primary Inputs'!CN73</f>
        <v>0</v>
      </c>
      <c r="CI7" s="119">
        <f>'Primary Inputs'!CO73</f>
        <v>0</v>
      </c>
      <c r="CJ7" s="119">
        <f>'Primary Inputs'!CP73</f>
        <v>0</v>
      </c>
    </row>
    <row r="8" spans="1:88" x14ac:dyDescent="0.3">
      <c r="A8" s="122"/>
      <c r="B8" s="119"/>
      <c r="C8" s="267"/>
      <c r="D8" s="267"/>
      <c r="E8" s="267"/>
      <c r="F8" s="119"/>
      <c r="G8" s="119"/>
      <c r="H8" s="119" t="s">
        <v>197</v>
      </c>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row>
    <row r="9" spans="1:88" ht="15" customHeight="1" x14ac:dyDescent="0.3">
      <c r="A9" s="3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row>
    <row r="10" spans="1:88" ht="15" customHeight="1" x14ac:dyDescent="0.3">
      <c r="A10" s="34"/>
      <c r="B10" s="35"/>
      <c r="C10" s="1"/>
      <c r="D10" s="1"/>
      <c r="E10" s="1"/>
      <c r="F10" s="1"/>
      <c r="G10" s="1" t="s">
        <v>73</v>
      </c>
      <c r="H10" s="1"/>
      <c r="I10" s="1"/>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row>
    <row r="11" spans="1:88" x14ac:dyDescent="0.3">
      <c r="A11" s="34">
        <v>1</v>
      </c>
      <c r="B11" s="35"/>
      <c r="C11" s="13"/>
      <c r="D11" s="1"/>
      <c r="E11" s="15"/>
      <c r="F11" s="1"/>
      <c r="G11" s="1" t="s">
        <v>203</v>
      </c>
      <c r="H11" s="1"/>
      <c r="I11" s="1"/>
      <c r="J11" s="274"/>
      <c r="K11" s="274"/>
      <c r="L11" s="274"/>
      <c r="M11" s="274"/>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row>
    <row r="12" spans="1:88" s="171" customFormat="1" x14ac:dyDescent="0.3">
      <c r="A12" s="167"/>
      <c r="B12" s="168"/>
      <c r="C12" s="169"/>
      <c r="D12" s="169"/>
      <c r="E12" s="169"/>
      <c r="F12" s="169"/>
      <c r="G12" s="169" t="s">
        <v>101</v>
      </c>
      <c r="H12" s="279">
        <f>SUM(J12:CJ12)</f>
        <v>0</v>
      </c>
      <c r="I12" s="173"/>
      <c r="J12" s="278">
        <f>J$7*J10*J11</f>
        <v>0</v>
      </c>
      <c r="K12" s="278">
        <f t="shared" ref="K12:BV12" si="0">K$7*K10*K11</f>
        <v>0</v>
      </c>
      <c r="L12" s="278">
        <f t="shared" si="0"/>
        <v>0</v>
      </c>
      <c r="M12" s="278">
        <f t="shared" si="0"/>
        <v>0</v>
      </c>
      <c r="N12" s="278">
        <f t="shared" si="0"/>
        <v>0</v>
      </c>
      <c r="O12" s="278">
        <f t="shared" si="0"/>
        <v>0</v>
      </c>
      <c r="P12" s="278">
        <f t="shared" si="0"/>
        <v>0</v>
      </c>
      <c r="Q12" s="278">
        <f t="shared" si="0"/>
        <v>0</v>
      </c>
      <c r="R12" s="278">
        <f t="shared" si="0"/>
        <v>0</v>
      </c>
      <c r="S12" s="278">
        <f t="shared" si="0"/>
        <v>0</v>
      </c>
      <c r="T12" s="278">
        <f t="shared" si="0"/>
        <v>0</v>
      </c>
      <c r="U12" s="278">
        <f t="shared" si="0"/>
        <v>0</v>
      </c>
      <c r="V12" s="278">
        <f t="shared" si="0"/>
        <v>0</v>
      </c>
      <c r="W12" s="278">
        <f t="shared" si="0"/>
        <v>0</v>
      </c>
      <c r="X12" s="278">
        <f t="shared" si="0"/>
        <v>0</v>
      </c>
      <c r="Y12" s="278">
        <f t="shared" si="0"/>
        <v>0</v>
      </c>
      <c r="Z12" s="278">
        <f t="shared" si="0"/>
        <v>0</v>
      </c>
      <c r="AA12" s="278">
        <f t="shared" si="0"/>
        <v>0</v>
      </c>
      <c r="AB12" s="278">
        <f t="shared" si="0"/>
        <v>0</v>
      </c>
      <c r="AC12" s="278">
        <f t="shared" si="0"/>
        <v>0</v>
      </c>
      <c r="AD12" s="278">
        <f t="shared" si="0"/>
        <v>0</v>
      </c>
      <c r="AE12" s="278">
        <f t="shared" si="0"/>
        <v>0</v>
      </c>
      <c r="AF12" s="278">
        <f t="shared" si="0"/>
        <v>0</v>
      </c>
      <c r="AG12" s="278">
        <f t="shared" si="0"/>
        <v>0</v>
      </c>
      <c r="AH12" s="278">
        <f t="shared" si="0"/>
        <v>0</v>
      </c>
      <c r="AI12" s="278">
        <f t="shared" si="0"/>
        <v>0</v>
      </c>
      <c r="AJ12" s="278">
        <f t="shared" si="0"/>
        <v>0</v>
      </c>
      <c r="AK12" s="278">
        <f t="shared" si="0"/>
        <v>0</v>
      </c>
      <c r="AL12" s="278">
        <f t="shared" si="0"/>
        <v>0</v>
      </c>
      <c r="AM12" s="278">
        <f t="shared" si="0"/>
        <v>0</v>
      </c>
      <c r="AN12" s="278">
        <f t="shared" si="0"/>
        <v>0</v>
      </c>
      <c r="AO12" s="278">
        <f t="shared" si="0"/>
        <v>0</v>
      </c>
      <c r="AP12" s="278">
        <f t="shared" si="0"/>
        <v>0</v>
      </c>
      <c r="AQ12" s="278">
        <f t="shared" si="0"/>
        <v>0</v>
      </c>
      <c r="AR12" s="278">
        <f t="shared" si="0"/>
        <v>0</v>
      </c>
      <c r="AS12" s="278">
        <f t="shared" si="0"/>
        <v>0</v>
      </c>
      <c r="AT12" s="278">
        <f t="shared" si="0"/>
        <v>0</v>
      </c>
      <c r="AU12" s="278">
        <f t="shared" si="0"/>
        <v>0</v>
      </c>
      <c r="AV12" s="278">
        <f t="shared" si="0"/>
        <v>0</v>
      </c>
      <c r="AW12" s="278">
        <f t="shared" si="0"/>
        <v>0</v>
      </c>
      <c r="AX12" s="278">
        <f t="shared" si="0"/>
        <v>0</v>
      </c>
      <c r="AY12" s="278">
        <f t="shared" si="0"/>
        <v>0</v>
      </c>
      <c r="AZ12" s="278">
        <f t="shared" si="0"/>
        <v>0</v>
      </c>
      <c r="BA12" s="278">
        <f t="shared" si="0"/>
        <v>0</v>
      </c>
      <c r="BB12" s="278">
        <f t="shared" si="0"/>
        <v>0</v>
      </c>
      <c r="BC12" s="278">
        <f t="shared" si="0"/>
        <v>0</v>
      </c>
      <c r="BD12" s="278">
        <f t="shared" si="0"/>
        <v>0</v>
      </c>
      <c r="BE12" s="278">
        <f t="shared" si="0"/>
        <v>0</v>
      </c>
      <c r="BF12" s="278">
        <f t="shared" si="0"/>
        <v>0</v>
      </c>
      <c r="BG12" s="278">
        <f t="shared" si="0"/>
        <v>0</v>
      </c>
      <c r="BH12" s="278">
        <f t="shared" si="0"/>
        <v>0</v>
      </c>
      <c r="BI12" s="278">
        <f t="shared" si="0"/>
        <v>0</v>
      </c>
      <c r="BJ12" s="278">
        <f t="shared" si="0"/>
        <v>0</v>
      </c>
      <c r="BK12" s="278">
        <f t="shared" si="0"/>
        <v>0</v>
      </c>
      <c r="BL12" s="278">
        <f t="shared" si="0"/>
        <v>0</v>
      </c>
      <c r="BM12" s="278">
        <f t="shared" si="0"/>
        <v>0</v>
      </c>
      <c r="BN12" s="278">
        <f t="shared" si="0"/>
        <v>0</v>
      </c>
      <c r="BO12" s="278">
        <f t="shared" si="0"/>
        <v>0</v>
      </c>
      <c r="BP12" s="278">
        <f t="shared" si="0"/>
        <v>0</v>
      </c>
      <c r="BQ12" s="278">
        <f t="shared" si="0"/>
        <v>0</v>
      </c>
      <c r="BR12" s="278">
        <f t="shared" si="0"/>
        <v>0</v>
      </c>
      <c r="BS12" s="278">
        <f t="shared" si="0"/>
        <v>0</v>
      </c>
      <c r="BT12" s="278">
        <f t="shared" si="0"/>
        <v>0</v>
      </c>
      <c r="BU12" s="278">
        <f t="shared" si="0"/>
        <v>0</v>
      </c>
      <c r="BV12" s="278">
        <f t="shared" si="0"/>
        <v>0</v>
      </c>
      <c r="BW12" s="278">
        <f t="shared" ref="BW12:CJ12" si="1">BW$7*BW10*BW11</f>
        <v>0</v>
      </c>
      <c r="BX12" s="278">
        <f t="shared" si="1"/>
        <v>0</v>
      </c>
      <c r="BY12" s="278">
        <f t="shared" si="1"/>
        <v>0</v>
      </c>
      <c r="BZ12" s="278">
        <f t="shared" si="1"/>
        <v>0</v>
      </c>
      <c r="CA12" s="278">
        <f t="shared" si="1"/>
        <v>0</v>
      </c>
      <c r="CB12" s="278">
        <f t="shared" si="1"/>
        <v>0</v>
      </c>
      <c r="CC12" s="278">
        <f t="shared" si="1"/>
        <v>0</v>
      </c>
      <c r="CD12" s="278">
        <f t="shared" si="1"/>
        <v>0</v>
      </c>
      <c r="CE12" s="278">
        <f t="shared" si="1"/>
        <v>0</v>
      </c>
      <c r="CF12" s="278">
        <f t="shared" si="1"/>
        <v>0</v>
      </c>
      <c r="CG12" s="278">
        <f t="shared" si="1"/>
        <v>0</v>
      </c>
      <c r="CH12" s="278">
        <f t="shared" si="1"/>
        <v>0</v>
      </c>
      <c r="CI12" s="278">
        <f t="shared" si="1"/>
        <v>0</v>
      </c>
      <c r="CJ12" s="278">
        <f t="shared" si="1"/>
        <v>0</v>
      </c>
    </row>
    <row r="13" spans="1:88" ht="15" customHeight="1" x14ac:dyDescent="0.3">
      <c r="A13" s="34"/>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row>
    <row r="14" spans="1:88" ht="15" customHeight="1" x14ac:dyDescent="0.3">
      <c r="A14" s="34"/>
      <c r="B14" s="35"/>
      <c r="C14" s="1"/>
      <c r="D14" s="1"/>
      <c r="E14" s="1"/>
      <c r="F14" s="1"/>
      <c r="G14" s="1" t="s">
        <v>73</v>
      </c>
      <c r="H14" s="1"/>
      <c r="I14" s="1"/>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row>
    <row r="15" spans="1:88" x14ac:dyDescent="0.3">
      <c r="A15" s="34">
        <f>A11+1</f>
        <v>2</v>
      </c>
      <c r="B15" s="35"/>
      <c r="C15" s="13"/>
      <c r="D15" s="1"/>
      <c r="E15" s="15"/>
      <c r="F15" s="1"/>
      <c r="G15" s="1" t="s">
        <v>204</v>
      </c>
      <c r="H15" s="1"/>
      <c r="I15" s="1"/>
      <c r="J15" s="274"/>
      <c r="K15" s="274"/>
      <c r="L15" s="274"/>
      <c r="M15" s="274"/>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row>
    <row r="16" spans="1:88" s="171" customFormat="1" x14ac:dyDescent="0.3">
      <c r="A16" s="167"/>
      <c r="B16" s="168"/>
      <c r="C16" s="169"/>
      <c r="D16" s="169"/>
      <c r="E16" s="169"/>
      <c r="F16" s="169"/>
      <c r="G16" s="169" t="s">
        <v>101</v>
      </c>
      <c r="H16" s="279">
        <f>SUM(J16:CJ16)</f>
        <v>0</v>
      </c>
      <c r="I16" s="173"/>
      <c r="J16" s="278">
        <f>J$7*J14*J15</f>
        <v>0</v>
      </c>
      <c r="K16" s="278">
        <f t="shared" ref="K16:BV16" si="2">K$7*K14*K15</f>
        <v>0</v>
      </c>
      <c r="L16" s="278">
        <f t="shared" si="2"/>
        <v>0</v>
      </c>
      <c r="M16" s="278">
        <f t="shared" si="2"/>
        <v>0</v>
      </c>
      <c r="N16" s="278">
        <f t="shared" si="2"/>
        <v>0</v>
      </c>
      <c r="O16" s="278">
        <f t="shared" si="2"/>
        <v>0</v>
      </c>
      <c r="P16" s="278">
        <f t="shared" si="2"/>
        <v>0</v>
      </c>
      <c r="Q16" s="278">
        <f t="shared" si="2"/>
        <v>0</v>
      </c>
      <c r="R16" s="278">
        <f t="shared" si="2"/>
        <v>0</v>
      </c>
      <c r="S16" s="278">
        <f t="shared" si="2"/>
        <v>0</v>
      </c>
      <c r="T16" s="278">
        <f t="shared" si="2"/>
        <v>0</v>
      </c>
      <c r="U16" s="278">
        <f t="shared" si="2"/>
        <v>0</v>
      </c>
      <c r="V16" s="278">
        <f t="shared" si="2"/>
        <v>0</v>
      </c>
      <c r="W16" s="278">
        <f t="shared" si="2"/>
        <v>0</v>
      </c>
      <c r="X16" s="278">
        <f t="shared" si="2"/>
        <v>0</v>
      </c>
      <c r="Y16" s="278">
        <f t="shared" si="2"/>
        <v>0</v>
      </c>
      <c r="Z16" s="278">
        <f t="shared" si="2"/>
        <v>0</v>
      </c>
      <c r="AA16" s="278">
        <f t="shared" si="2"/>
        <v>0</v>
      </c>
      <c r="AB16" s="278">
        <f t="shared" si="2"/>
        <v>0</v>
      </c>
      <c r="AC16" s="278">
        <f t="shared" si="2"/>
        <v>0</v>
      </c>
      <c r="AD16" s="278">
        <f t="shared" si="2"/>
        <v>0</v>
      </c>
      <c r="AE16" s="278">
        <f t="shared" si="2"/>
        <v>0</v>
      </c>
      <c r="AF16" s="278">
        <f t="shared" si="2"/>
        <v>0</v>
      </c>
      <c r="AG16" s="278">
        <f t="shared" si="2"/>
        <v>0</v>
      </c>
      <c r="AH16" s="278">
        <f t="shared" si="2"/>
        <v>0</v>
      </c>
      <c r="AI16" s="278">
        <f t="shared" si="2"/>
        <v>0</v>
      </c>
      <c r="AJ16" s="278">
        <f t="shared" si="2"/>
        <v>0</v>
      </c>
      <c r="AK16" s="278">
        <f t="shared" si="2"/>
        <v>0</v>
      </c>
      <c r="AL16" s="278">
        <f t="shared" si="2"/>
        <v>0</v>
      </c>
      <c r="AM16" s="278">
        <f t="shared" si="2"/>
        <v>0</v>
      </c>
      <c r="AN16" s="278">
        <f t="shared" si="2"/>
        <v>0</v>
      </c>
      <c r="AO16" s="278">
        <f t="shared" si="2"/>
        <v>0</v>
      </c>
      <c r="AP16" s="278">
        <f t="shared" si="2"/>
        <v>0</v>
      </c>
      <c r="AQ16" s="278">
        <f t="shared" si="2"/>
        <v>0</v>
      </c>
      <c r="AR16" s="278">
        <f t="shared" si="2"/>
        <v>0</v>
      </c>
      <c r="AS16" s="278">
        <f t="shared" si="2"/>
        <v>0</v>
      </c>
      <c r="AT16" s="278">
        <f t="shared" si="2"/>
        <v>0</v>
      </c>
      <c r="AU16" s="278">
        <f t="shared" si="2"/>
        <v>0</v>
      </c>
      <c r="AV16" s="278">
        <f t="shared" si="2"/>
        <v>0</v>
      </c>
      <c r="AW16" s="278">
        <f t="shared" si="2"/>
        <v>0</v>
      </c>
      <c r="AX16" s="278">
        <f t="shared" si="2"/>
        <v>0</v>
      </c>
      <c r="AY16" s="278">
        <f t="shared" si="2"/>
        <v>0</v>
      </c>
      <c r="AZ16" s="278">
        <f t="shared" si="2"/>
        <v>0</v>
      </c>
      <c r="BA16" s="278">
        <f t="shared" si="2"/>
        <v>0</v>
      </c>
      <c r="BB16" s="278">
        <f t="shared" si="2"/>
        <v>0</v>
      </c>
      <c r="BC16" s="278">
        <f t="shared" si="2"/>
        <v>0</v>
      </c>
      <c r="BD16" s="278">
        <f t="shared" si="2"/>
        <v>0</v>
      </c>
      <c r="BE16" s="278">
        <f t="shared" si="2"/>
        <v>0</v>
      </c>
      <c r="BF16" s="278">
        <f t="shared" si="2"/>
        <v>0</v>
      </c>
      <c r="BG16" s="278">
        <f t="shared" si="2"/>
        <v>0</v>
      </c>
      <c r="BH16" s="278">
        <f t="shared" si="2"/>
        <v>0</v>
      </c>
      <c r="BI16" s="278">
        <f t="shared" si="2"/>
        <v>0</v>
      </c>
      <c r="BJ16" s="278">
        <f t="shared" si="2"/>
        <v>0</v>
      </c>
      <c r="BK16" s="278">
        <f t="shared" si="2"/>
        <v>0</v>
      </c>
      <c r="BL16" s="278">
        <f t="shared" si="2"/>
        <v>0</v>
      </c>
      <c r="BM16" s="278">
        <f t="shared" si="2"/>
        <v>0</v>
      </c>
      <c r="BN16" s="278">
        <f t="shared" si="2"/>
        <v>0</v>
      </c>
      <c r="BO16" s="278">
        <f t="shared" si="2"/>
        <v>0</v>
      </c>
      <c r="BP16" s="278">
        <f t="shared" si="2"/>
        <v>0</v>
      </c>
      <c r="BQ16" s="278">
        <f t="shared" si="2"/>
        <v>0</v>
      </c>
      <c r="BR16" s="278">
        <f t="shared" si="2"/>
        <v>0</v>
      </c>
      <c r="BS16" s="278">
        <f t="shared" si="2"/>
        <v>0</v>
      </c>
      <c r="BT16" s="278">
        <f t="shared" si="2"/>
        <v>0</v>
      </c>
      <c r="BU16" s="278">
        <f t="shared" si="2"/>
        <v>0</v>
      </c>
      <c r="BV16" s="278">
        <f t="shared" si="2"/>
        <v>0</v>
      </c>
      <c r="BW16" s="278">
        <f t="shared" ref="BW16:CJ16" si="3">BW$7*BW14*BW15</f>
        <v>0</v>
      </c>
      <c r="BX16" s="278">
        <f t="shared" si="3"/>
        <v>0</v>
      </c>
      <c r="BY16" s="278">
        <f t="shared" si="3"/>
        <v>0</v>
      </c>
      <c r="BZ16" s="278">
        <f t="shared" si="3"/>
        <v>0</v>
      </c>
      <c r="CA16" s="278">
        <f t="shared" si="3"/>
        <v>0</v>
      </c>
      <c r="CB16" s="278">
        <f t="shared" si="3"/>
        <v>0</v>
      </c>
      <c r="CC16" s="278">
        <f t="shared" si="3"/>
        <v>0</v>
      </c>
      <c r="CD16" s="278">
        <f t="shared" si="3"/>
        <v>0</v>
      </c>
      <c r="CE16" s="278">
        <f t="shared" si="3"/>
        <v>0</v>
      </c>
      <c r="CF16" s="278">
        <f t="shared" si="3"/>
        <v>0</v>
      </c>
      <c r="CG16" s="278">
        <f t="shared" si="3"/>
        <v>0</v>
      </c>
      <c r="CH16" s="278">
        <f t="shared" si="3"/>
        <v>0</v>
      </c>
      <c r="CI16" s="278">
        <f t="shared" si="3"/>
        <v>0</v>
      </c>
      <c r="CJ16" s="278">
        <f t="shared" si="3"/>
        <v>0</v>
      </c>
    </row>
    <row r="17" spans="1:88" ht="15" customHeight="1" x14ac:dyDescent="0.3">
      <c r="A17" s="3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row>
    <row r="18" spans="1:88" ht="15" customHeight="1" x14ac:dyDescent="0.3">
      <c r="A18" s="34"/>
      <c r="B18" s="35"/>
      <c r="C18" s="1"/>
      <c r="D18" s="1"/>
      <c r="E18" s="1"/>
      <c r="F18" s="1"/>
      <c r="G18" s="1" t="s">
        <v>73</v>
      </c>
      <c r="H18" s="1"/>
      <c r="I18" s="1"/>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row>
    <row r="19" spans="1:88" x14ac:dyDescent="0.3">
      <c r="A19" s="34">
        <f>A15+1</f>
        <v>3</v>
      </c>
      <c r="B19" s="35"/>
      <c r="C19" s="13"/>
      <c r="D19" s="1"/>
      <c r="E19" s="15"/>
      <c r="F19" s="1"/>
      <c r="G19" s="1" t="s">
        <v>204</v>
      </c>
      <c r="H19" s="1"/>
      <c r="I19" s="1"/>
      <c r="J19" s="274"/>
      <c r="K19" s="274"/>
      <c r="L19" s="274"/>
      <c r="M19" s="274"/>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row>
    <row r="20" spans="1:88" s="171" customFormat="1" x14ac:dyDescent="0.3">
      <c r="A20" s="167"/>
      <c r="B20" s="168"/>
      <c r="C20" s="169"/>
      <c r="D20" s="169"/>
      <c r="E20" s="169"/>
      <c r="F20" s="169"/>
      <c r="G20" s="169" t="s">
        <v>101</v>
      </c>
      <c r="H20" s="279">
        <f>SUM(J20:CJ20)</f>
        <v>0</v>
      </c>
      <c r="I20" s="173"/>
      <c r="J20" s="278">
        <f>J$7*J18*J19</f>
        <v>0</v>
      </c>
      <c r="K20" s="278">
        <f t="shared" ref="K20:BV20" si="4">K$7*K18*K19</f>
        <v>0</v>
      </c>
      <c r="L20" s="278">
        <f t="shared" si="4"/>
        <v>0</v>
      </c>
      <c r="M20" s="278">
        <f t="shared" si="4"/>
        <v>0</v>
      </c>
      <c r="N20" s="278">
        <f t="shared" si="4"/>
        <v>0</v>
      </c>
      <c r="O20" s="278">
        <f t="shared" si="4"/>
        <v>0</v>
      </c>
      <c r="P20" s="278">
        <f t="shared" si="4"/>
        <v>0</v>
      </c>
      <c r="Q20" s="278">
        <f t="shared" si="4"/>
        <v>0</v>
      </c>
      <c r="R20" s="278">
        <f t="shared" si="4"/>
        <v>0</v>
      </c>
      <c r="S20" s="278">
        <f t="shared" si="4"/>
        <v>0</v>
      </c>
      <c r="T20" s="278">
        <f t="shared" si="4"/>
        <v>0</v>
      </c>
      <c r="U20" s="278">
        <f t="shared" si="4"/>
        <v>0</v>
      </c>
      <c r="V20" s="278">
        <f t="shared" si="4"/>
        <v>0</v>
      </c>
      <c r="W20" s="278">
        <f t="shared" si="4"/>
        <v>0</v>
      </c>
      <c r="X20" s="278">
        <f t="shared" si="4"/>
        <v>0</v>
      </c>
      <c r="Y20" s="278">
        <f t="shared" si="4"/>
        <v>0</v>
      </c>
      <c r="Z20" s="278">
        <f t="shared" si="4"/>
        <v>0</v>
      </c>
      <c r="AA20" s="278">
        <f t="shared" si="4"/>
        <v>0</v>
      </c>
      <c r="AB20" s="278">
        <f t="shared" si="4"/>
        <v>0</v>
      </c>
      <c r="AC20" s="278">
        <f t="shared" si="4"/>
        <v>0</v>
      </c>
      <c r="AD20" s="278">
        <f t="shared" si="4"/>
        <v>0</v>
      </c>
      <c r="AE20" s="278">
        <f t="shared" si="4"/>
        <v>0</v>
      </c>
      <c r="AF20" s="278">
        <f t="shared" si="4"/>
        <v>0</v>
      </c>
      <c r="AG20" s="278">
        <f t="shared" si="4"/>
        <v>0</v>
      </c>
      <c r="AH20" s="278">
        <f t="shared" si="4"/>
        <v>0</v>
      </c>
      <c r="AI20" s="278">
        <f t="shared" si="4"/>
        <v>0</v>
      </c>
      <c r="AJ20" s="278">
        <f t="shared" si="4"/>
        <v>0</v>
      </c>
      <c r="AK20" s="278">
        <f t="shared" si="4"/>
        <v>0</v>
      </c>
      <c r="AL20" s="278">
        <f t="shared" si="4"/>
        <v>0</v>
      </c>
      <c r="AM20" s="278">
        <f t="shared" si="4"/>
        <v>0</v>
      </c>
      <c r="AN20" s="278">
        <f t="shared" si="4"/>
        <v>0</v>
      </c>
      <c r="AO20" s="278">
        <f t="shared" si="4"/>
        <v>0</v>
      </c>
      <c r="AP20" s="278">
        <f t="shared" si="4"/>
        <v>0</v>
      </c>
      <c r="AQ20" s="278">
        <f t="shared" si="4"/>
        <v>0</v>
      </c>
      <c r="AR20" s="278">
        <f t="shared" si="4"/>
        <v>0</v>
      </c>
      <c r="AS20" s="278">
        <f t="shared" si="4"/>
        <v>0</v>
      </c>
      <c r="AT20" s="278">
        <f t="shared" si="4"/>
        <v>0</v>
      </c>
      <c r="AU20" s="278">
        <f t="shared" si="4"/>
        <v>0</v>
      </c>
      <c r="AV20" s="278">
        <f t="shared" si="4"/>
        <v>0</v>
      </c>
      <c r="AW20" s="278">
        <f t="shared" si="4"/>
        <v>0</v>
      </c>
      <c r="AX20" s="278">
        <f t="shared" si="4"/>
        <v>0</v>
      </c>
      <c r="AY20" s="278">
        <f t="shared" si="4"/>
        <v>0</v>
      </c>
      <c r="AZ20" s="278">
        <f t="shared" si="4"/>
        <v>0</v>
      </c>
      <c r="BA20" s="278">
        <f t="shared" si="4"/>
        <v>0</v>
      </c>
      <c r="BB20" s="278">
        <f t="shared" si="4"/>
        <v>0</v>
      </c>
      <c r="BC20" s="278">
        <f t="shared" si="4"/>
        <v>0</v>
      </c>
      <c r="BD20" s="278">
        <f t="shared" si="4"/>
        <v>0</v>
      </c>
      <c r="BE20" s="278">
        <f t="shared" si="4"/>
        <v>0</v>
      </c>
      <c r="BF20" s="278">
        <f t="shared" si="4"/>
        <v>0</v>
      </c>
      <c r="BG20" s="278">
        <f t="shared" si="4"/>
        <v>0</v>
      </c>
      <c r="BH20" s="278">
        <f t="shared" si="4"/>
        <v>0</v>
      </c>
      <c r="BI20" s="278">
        <f t="shared" si="4"/>
        <v>0</v>
      </c>
      <c r="BJ20" s="278">
        <f t="shared" si="4"/>
        <v>0</v>
      </c>
      <c r="BK20" s="278">
        <f t="shared" si="4"/>
        <v>0</v>
      </c>
      <c r="BL20" s="278">
        <f t="shared" si="4"/>
        <v>0</v>
      </c>
      <c r="BM20" s="278">
        <f t="shared" si="4"/>
        <v>0</v>
      </c>
      <c r="BN20" s="278">
        <f t="shared" si="4"/>
        <v>0</v>
      </c>
      <c r="BO20" s="278">
        <f t="shared" si="4"/>
        <v>0</v>
      </c>
      <c r="BP20" s="278">
        <f t="shared" si="4"/>
        <v>0</v>
      </c>
      <c r="BQ20" s="278">
        <f t="shared" si="4"/>
        <v>0</v>
      </c>
      <c r="BR20" s="278">
        <f t="shared" si="4"/>
        <v>0</v>
      </c>
      <c r="BS20" s="278">
        <f t="shared" si="4"/>
        <v>0</v>
      </c>
      <c r="BT20" s="278">
        <f t="shared" si="4"/>
        <v>0</v>
      </c>
      <c r="BU20" s="278">
        <f t="shared" si="4"/>
        <v>0</v>
      </c>
      <c r="BV20" s="278">
        <f t="shared" si="4"/>
        <v>0</v>
      </c>
      <c r="BW20" s="278">
        <f t="shared" ref="BW20:CJ20" si="5">BW$7*BW18*BW19</f>
        <v>0</v>
      </c>
      <c r="BX20" s="278">
        <f t="shared" si="5"/>
        <v>0</v>
      </c>
      <c r="BY20" s="278">
        <f t="shared" si="5"/>
        <v>0</v>
      </c>
      <c r="BZ20" s="278">
        <f t="shared" si="5"/>
        <v>0</v>
      </c>
      <c r="CA20" s="278">
        <f t="shared" si="5"/>
        <v>0</v>
      </c>
      <c r="CB20" s="278">
        <f t="shared" si="5"/>
        <v>0</v>
      </c>
      <c r="CC20" s="278">
        <f t="shared" si="5"/>
        <v>0</v>
      </c>
      <c r="CD20" s="278">
        <f t="shared" si="5"/>
        <v>0</v>
      </c>
      <c r="CE20" s="278">
        <f t="shared" si="5"/>
        <v>0</v>
      </c>
      <c r="CF20" s="278">
        <f t="shared" si="5"/>
        <v>0</v>
      </c>
      <c r="CG20" s="278">
        <f t="shared" si="5"/>
        <v>0</v>
      </c>
      <c r="CH20" s="278">
        <f t="shared" si="5"/>
        <v>0</v>
      </c>
      <c r="CI20" s="278">
        <f t="shared" si="5"/>
        <v>0</v>
      </c>
      <c r="CJ20" s="278">
        <f t="shared" si="5"/>
        <v>0</v>
      </c>
    </row>
    <row r="21" spans="1:88" ht="15" customHeight="1" x14ac:dyDescent="0.3">
      <c r="A21" s="3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row>
    <row r="22" spans="1:88" ht="15" customHeight="1" x14ac:dyDescent="0.3">
      <c r="A22" s="34"/>
      <c r="B22" s="35"/>
      <c r="C22" s="1"/>
      <c r="D22" s="1"/>
      <c r="E22" s="1"/>
      <c r="F22" s="1"/>
      <c r="G22" s="1" t="s">
        <v>73</v>
      </c>
      <c r="H22" s="1"/>
      <c r="I22" s="1"/>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row>
    <row r="23" spans="1:88" x14ac:dyDescent="0.3">
      <c r="A23" s="34">
        <f>A19+1</f>
        <v>4</v>
      </c>
      <c r="B23" s="35"/>
      <c r="C23" s="13"/>
      <c r="D23" s="1"/>
      <c r="E23" s="15"/>
      <c r="F23" s="1"/>
      <c r="G23" s="1" t="s">
        <v>204</v>
      </c>
      <c r="H23" s="1"/>
      <c r="I23" s="1"/>
      <c r="J23" s="274"/>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row>
    <row r="24" spans="1:88" s="171" customFormat="1" x14ac:dyDescent="0.3">
      <c r="A24" s="167"/>
      <c r="B24" s="168"/>
      <c r="C24" s="169"/>
      <c r="D24" s="169"/>
      <c r="E24" s="169"/>
      <c r="F24" s="169"/>
      <c r="G24" s="169" t="s">
        <v>101</v>
      </c>
      <c r="H24" s="279">
        <f>SUM(J24:CJ24)</f>
        <v>0</v>
      </c>
      <c r="I24" s="173"/>
      <c r="J24" s="278">
        <f>J$7*J22*J23</f>
        <v>0</v>
      </c>
      <c r="K24" s="278">
        <f t="shared" ref="K24" si="6">K$7*K22*K23</f>
        <v>0</v>
      </c>
      <c r="L24" s="278">
        <f t="shared" ref="L24" si="7">L$7*L22*L23</f>
        <v>0</v>
      </c>
      <c r="M24" s="278">
        <f>M$7*M22*M23</f>
        <v>0</v>
      </c>
      <c r="N24" s="278">
        <f t="shared" ref="N24" si="8">N$7*N22*N23</f>
        <v>0</v>
      </c>
      <c r="O24" s="278">
        <f t="shared" ref="O24" si="9">O$7*O22*O23</f>
        <v>0</v>
      </c>
      <c r="P24" s="278">
        <f t="shared" ref="P24" si="10">P$7*P22*P23</f>
        <v>0</v>
      </c>
      <c r="Q24" s="278">
        <f t="shared" ref="Q24" si="11">Q$7*Q22*Q23</f>
        <v>0</v>
      </c>
      <c r="R24" s="278">
        <f t="shared" ref="R24" si="12">R$7*R22*R23</f>
        <v>0</v>
      </c>
      <c r="S24" s="278">
        <f t="shared" ref="S24" si="13">S$7*S22*S23</f>
        <v>0</v>
      </c>
      <c r="T24" s="278">
        <f t="shared" ref="T24" si="14">T$7*T22*T23</f>
        <v>0</v>
      </c>
      <c r="U24" s="278">
        <f t="shared" ref="U24" si="15">U$7*U22*U23</f>
        <v>0</v>
      </c>
      <c r="V24" s="278">
        <f t="shared" ref="V24" si="16">V$7*V22*V23</f>
        <v>0</v>
      </c>
      <c r="W24" s="278">
        <f t="shared" ref="W24" si="17">W$7*W22*W23</f>
        <v>0</v>
      </c>
      <c r="X24" s="278">
        <f t="shared" ref="X24" si="18">X$7*X22*X23</f>
        <v>0</v>
      </c>
      <c r="Y24" s="278">
        <f t="shared" ref="Y24" si="19">Y$7*Y22*Y23</f>
        <v>0</v>
      </c>
      <c r="Z24" s="278">
        <f t="shared" ref="Z24" si="20">Z$7*Z22*Z23</f>
        <v>0</v>
      </c>
      <c r="AA24" s="278">
        <f t="shared" ref="AA24" si="21">AA$7*AA22*AA23</f>
        <v>0</v>
      </c>
      <c r="AB24" s="278">
        <f t="shared" ref="AB24" si="22">AB$7*AB22*AB23</f>
        <v>0</v>
      </c>
      <c r="AC24" s="278">
        <f t="shared" ref="AC24" si="23">AC$7*AC22*AC23</f>
        <v>0</v>
      </c>
      <c r="AD24" s="278">
        <f t="shared" ref="AD24" si="24">AD$7*AD22*AD23</f>
        <v>0</v>
      </c>
      <c r="AE24" s="278">
        <f t="shared" ref="AE24" si="25">AE$7*AE22*AE23</f>
        <v>0</v>
      </c>
      <c r="AF24" s="278">
        <f t="shared" ref="AF24" si="26">AF$7*AF22*AF23</f>
        <v>0</v>
      </c>
      <c r="AG24" s="278">
        <f t="shared" ref="AG24" si="27">AG$7*AG22*AG23</f>
        <v>0</v>
      </c>
      <c r="AH24" s="278">
        <f t="shared" ref="AH24" si="28">AH$7*AH22*AH23</f>
        <v>0</v>
      </c>
      <c r="AI24" s="278">
        <f t="shared" ref="AI24" si="29">AI$7*AI22*AI23</f>
        <v>0</v>
      </c>
      <c r="AJ24" s="278">
        <f t="shared" ref="AJ24" si="30">AJ$7*AJ22*AJ23</f>
        <v>0</v>
      </c>
      <c r="AK24" s="278">
        <f t="shared" ref="AK24" si="31">AK$7*AK22*AK23</f>
        <v>0</v>
      </c>
      <c r="AL24" s="278">
        <f t="shared" ref="AL24" si="32">AL$7*AL22*AL23</f>
        <v>0</v>
      </c>
      <c r="AM24" s="278">
        <f t="shared" ref="AM24" si="33">AM$7*AM22*AM23</f>
        <v>0</v>
      </c>
      <c r="AN24" s="278">
        <f t="shared" ref="AN24" si="34">AN$7*AN22*AN23</f>
        <v>0</v>
      </c>
      <c r="AO24" s="278">
        <f t="shared" ref="AO24" si="35">AO$7*AO22*AO23</f>
        <v>0</v>
      </c>
      <c r="AP24" s="278">
        <f t="shared" ref="AP24" si="36">AP$7*AP22*AP23</f>
        <v>0</v>
      </c>
      <c r="AQ24" s="278">
        <f t="shared" ref="AQ24" si="37">AQ$7*AQ22*AQ23</f>
        <v>0</v>
      </c>
      <c r="AR24" s="278">
        <f t="shared" ref="AR24" si="38">AR$7*AR22*AR23</f>
        <v>0</v>
      </c>
      <c r="AS24" s="278">
        <f t="shared" ref="AS24" si="39">AS$7*AS22*AS23</f>
        <v>0</v>
      </c>
      <c r="AT24" s="278">
        <f t="shared" ref="AT24" si="40">AT$7*AT22*AT23</f>
        <v>0</v>
      </c>
      <c r="AU24" s="278">
        <f t="shared" ref="AU24" si="41">AU$7*AU22*AU23</f>
        <v>0</v>
      </c>
      <c r="AV24" s="278">
        <f t="shared" ref="AV24" si="42">AV$7*AV22*AV23</f>
        <v>0</v>
      </c>
      <c r="AW24" s="278">
        <f t="shared" ref="AW24" si="43">AW$7*AW22*AW23</f>
        <v>0</v>
      </c>
      <c r="AX24" s="278">
        <f t="shared" ref="AX24" si="44">AX$7*AX22*AX23</f>
        <v>0</v>
      </c>
      <c r="AY24" s="278">
        <f t="shared" ref="AY24" si="45">AY$7*AY22*AY23</f>
        <v>0</v>
      </c>
      <c r="AZ24" s="278">
        <f t="shared" ref="AZ24" si="46">AZ$7*AZ22*AZ23</f>
        <v>0</v>
      </c>
      <c r="BA24" s="278">
        <f t="shared" ref="BA24" si="47">BA$7*BA22*BA23</f>
        <v>0</v>
      </c>
      <c r="BB24" s="278">
        <f t="shared" ref="BB24" si="48">BB$7*BB22*BB23</f>
        <v>0</v>
      </c>
      <c r="BC24" s="278">
        <f t="shared" ref="BC24" si="49">BC$7*BC22*BC23</f>
        <v>0</v>
      </c>
      <c r="BD24" s="278">
        <f t="shared" ref="BD24" si="50">BD$7*BD22*BD23</f>
        <v>0</v>
      </c>
      <c r="BE24" s="278">
        <f t="shared" ref="BE24" si="51">BE$7*BE22*BE23</f>
        <v>0</v>
      </c>
      <c r="BF24" s="278">
        <f t="shared" ref="BF24" si="52">BF$7*BF22*BF23</f>
        <v>0</v>
      </c>
      <c r="BG24" s="278">
        <f t="shared" ref="BG24" si="53">BG$7*BG22*BG23</f>
        <v>0</v>
      </c>
      <c r="BH24" s="278">
        <f t="shared" ref="BH24" si="54">BH$7*BH22*BH23</f>
        <v>0</v>
      </c>
      <c r="BI24" s="278">
        <f t="shared" ref="BI24" si="55">BI$7*BI22*BI23</f>
        <v>0</v>
      </c>
      <c r="BJ24" s="278">
        <f t="shared" ref="BJ24" si="56">BJ$7*BJ22*BJ23</f>
        <v>0</v>
      </c>
      <c r="BK24" s="278">
        <f t="shared" ref="BK24" si="57">BK$7*BK22*BK23</f>
        <v>0</v>
      </c>
      <c r="BL24" s="278">
        <f t="shared" ref="BL24" si="58">BL$7*BL22*BL23</f>
        <v>0</v>
      </c>
      <c r="BM24" s="278">
        <f t="shared" ref="BM24" si="59">BM$7*BM22*BM23</f>
        <v>0</v>
      </c>
      <c r="BN24" s="278">
        <f t="shared" ref="BN24" si="60">BN$7*BN22*BN23</f>
        <v>0</v>
      </c>
      <c r="BO24" s="278">
        <f t="shared" ref="BO24" si="61">BO$7*BO22*BO23</f>
        <v>0</v>
      </c>
      <c r="BP24" s="278">
        <f t="shared" ref="BP24" si="62">BP$7*BP22*BP23</f>
        <v>0</v>
      </c>
      <c r="BQ24" s="278">
        <f t="shared" ref="BQ24" si="63">BQ$7*BQ22*BQ23</f>
        <v>0</v>
      </c>
      <c r="BR24" s="278">
        <f t="shared" ref="BR24" si="64">BR$7*BR22*BR23</f>
        <v>0</v>
      </c>
      <c r="BS24" s="278">
        <f t="shared" ref="BS24" si="65">BS$7*BS22*BS23</f>
        <v>0</v>
      </c>
      <c r="BT24" s="278">
        <f t="shared" ref="BT24" si="66">BT$7*BT22*BT23</f>
        <v>0</v>
      </c>
      <c r="BU24" s="278">
        <f t="shared" ref="BU24" si="67">BU$7*BU22*BU23</f>
        <v>0</v>
      </c>
      <c r="BV24" s="278">
        <f t="shared" ref="BV24" si="68">BV$7*BV22*BV23</f>
        <v>0</v>
      </c>
      <c r="BW24" s="278">
        <f t="shared" ref="BW24" si="69">BW$7*BW22*BW23</f>
        <v>0</v>
      </c>
      <c r="BX24" s="278">
        <f t="shared" ref="BX24" si="70">BX$7*BX22*BX23</f>
        <v>0</v>
      </c>
      <c r="BY24" s="278">
        <f t="shared" ref="BY24" si="71">BY$7*BY22*BY23</f>
        <v>0</v>
      </c>
      <c r="BZ24" s="278">
        <f t="shared" ref="BZ24" si="72">BZ$7*BZ22*BZ23</f>
        <v>0</v>
      </c>
      <c r="CA24" s="278">
        <f t="shared" ref="CA24" si="73">CA$7*CA22*CA23</f>
        <v>0</v>
      </c>
      <c r="CB24" s="278">
        <f t="shared" ref="CB24" si="74">CB$7*CB22*CB23</f>
        <v>0</v>
      </c>
      <c r="CC24" s="278">
        <f t="shared" ref="CC24" si="75">CC$7*CC22*CC23</f>
        <v>0</v>
      </c>
      <c r="CD24" s="278">
        <f t="shared" ref="CD24" si="76">CD$7*CD22*CD23</f>
        <v>0</v>
      </c>
      <c r="CE24" s="278">
        <f t="shared" ref="CE24" si="77">CE$7*CE22*CE23</f>
        <v>0</v>
      </c>
      <c r="CF24" s="278">
        <f t="shared" ref="CF24" si="78">CF$7*CF22*CF23</f>
        <v>0</v>
      </c>
      <c r="CG24" s="278">
        <f t="shared" ref="CG24" si="79">CG$7*CG22*CG23</f>
        <v>0</v>
      </c>
      <c r="CH24" s="278">
        <f t="shared" ref="CH24" si="80">CH$7*CH22*CH23</f>
        <v>0</v>
      </c>
      <c r="CI24" s="278">
        <f t="shared" ref="CI24" si="81">CI$7*CI22*CI23</f>
        <v>0</v>
      </c>
      <c r="CJ24" s="278">
        <f t="shared" ref="CJ24" si="82">CJ$7*CJ22*CJ23</f>
        <v>0</v>
      </c>
    </row>
    <row r="25" spans="1:88" ht="15" customHeight="1" x14ac:dyDescent="0.3">
      <c r="A25" s="34"/>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row>
    <row r="26" spans="1:88" ht="15" customHeight="1" x14ac:dyDescent="0.3">
      <c r="A26" s="34"/>
      <c r="B26" s="35"/>
      <c r="C26" s="1"/>
      <c r="D26" s="1"/>
      <c r="E26" s="1"/>
      <c r="F26" s="1"/>
      <c r="G26" s="1" t="s">
        <v>73</v>
      </c>
      <c r="H26" s="1"/>
      <c r="I26" s="1"/>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row>
    <row r="27" spans="1:88" x14ac:dyDescent="0.3">
      <c r="A27" s="34">
        <f>A23+1</f>
        <v>5</v>
      </c>
      <c r="B27" s="35"/>
      <c r="C27" s="13"/>
      <c r="D27" s="1"/>
      <c r="E27" s="15"/>
      <c r="F27" s="1"/>
      <c r="G27" s="1" t="s">
        <v>203</v>
      </c>
      <c r="H27" s="1"/>
      <c r="I27" s="1"/>
      <c r="J27" s="274"/>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row>
    <row r="28" spans="1:88" s="171" customFormat="1" x14ac:dyDescent="0.3">
      <c r="A28" s="167"/>
      <c r="B28" s="168"/>
      <c r="C28" s="169"/>
      <c r="D28" s="169"/>
      <c r="E28" s="169"/>
      <c r="F28" s="169"/>
      <c r="G28" s="169" t="s">
        <v>101</v>
      </c>
      <c r="H28" s="279">
        <f>SUM(J28:CJ28)</f>
        <v>0</v>
      </c>
      <c r="I28" s="173"/>
      <c r="J28" s="278">
        <f>J$7*J26*J27</f>
        <v>0</v>
      </c>
      <c r="K28" s="278">
        <f t="shared" ref="K28" si="83">K$7*K26*K27</f>
        <v>0</v>
      </c>
      <c r="L28" s="278">
        <f t="shared" ref="L28" si="84">L$7*L26*L27</f>
        <v>0</v>
      </c>
      <c r="M28" s="278">
        <f>M$7*M26*M27</f>
        <v>0</v>
      </c>
      <c r="N28" s="278">
        <f t="shared" ref="N28" si="85">N$7*N26*N27</f>
        <v>0</v>
      </c>
      <c r="O28" s="278">
        <f t="shared" ref="O28" si="86">O$7*O26*O27</f>
        <v>0</v>
      </c>
      <c r="P28" s="278">
        <f t="shared" ref="P28" si="87">P$7*P26*P27</f>
        <v>0</v>
      </c>
      <c r="Q28" s="278">
        <f t="shared" ref="Q28" si="88">Q$7*Q26*Q27</f>
        <v>0</v>
      </c>
      <c r="R28" s="278">
        <f t="shared" ref="R28" si="89">R$7*R26*R27</f>
        <v>0</v>
      </c>
      <c r="S28" s="278">
        <f t="shared" ref="S28" si="90">S$7*S26*S27</f>
        <v>0</v>
      </c>
      <c r="T28" s="278">
        <f t="shared" ref="T28" si="91">T$7*T26*T27</f>
        <v>0</v>
      </c>
      <c r="U28" s="278">
        <f t="shared" ref="U28" si="92">U$7*U26*U27</f>
        <v>0</v>
      </c>
      <c r="V28" s="278">
        <f t="shared" ref="V28" si="93">V$7*V26*V27</f>
        <v>0</v>
      </c>
      <c r="W28" s="278">
        <f t="shared" ref="W28" si="94">W$7*W26*W27</f>
        <v>0</v>
      </c>
      <c r="X28" s="278">
        <f t="shared" ref="X28" si="95">X$7*X26*X27</f>
        <v>0</v>
      </c>
      <c r="Y28" s="278">
        <f t="shared" ref="Y28" si="96">Y$7*Y26*Y27</f>
        <v>0</v>
      </c>
      <c r="Z28" s="278">
        <f t="shared" ref="Z28" si="97">Z$7*Z26*Z27</f>
        <v>0</v>
      </c>
      <c r="AA28" s="278">
        <f t="shared" ref="AA28" si="98">AA$7*AA26*AA27</f>
        <v>0</v>
      </c>
      <c r="AB28" s="278">
        <f t="shared" ref="AB28" si="99">AB$7*AB26*AB27</f>
        <v>0</v>
      </c>
      <c r="AC28" s="278">
        <f t="shared" ref="AC28" si="100">AC$7*AC26*AC27</f>
        <v>0</v>
      </c>
      <c r="AD28" s="278">
        <f t="shared" ref="AD28" si="101">AD$7*AD26*AD27</f>
        <v>0</v>
      </c>
      <c r="AE28" s="278">
        <f t="shared" ref="AE28" si="102">AE$7*AE26*AE27</f>
        <v>0</v>
      </c>
      <c r="AF28" s="278">
        <f t="shared" ref="AF28" si="103">AF$7*AF26*AF27</f>
        <v>0</v>
      </c>
      <c r="AG28" s="278">
        <f t="shared" ref="AG28" si="104">AG$7*AG26*AG27</f>
        <v>0</v>
      </c>
      <c r="AH28" s="278">
        <f t="shared" ref="AH28" si="105">AH$7*AH26*AH27</f>
        <v>0</v>
      </c>
      <c r="AI28" s="278">
        <f t="shared" ref="AI28" si="106">AI$7*AI26*AI27</f>
        <v>0</v>
      </c>
      <c r="AJ28" s="278">
        <f t="shared" ref="AJ28" si="107">AJ$7*AJ26*AJ27</f>
        <v>0</v>
      </c>
      <c r="AK28" s="278">
        <f t="shared" ref="AK28" si="108">AK$7*AK26*AK27</f>
        <v>0</v>
      </c>
      <c r="AL28" s="278">
        <f t="shared" ref="AL28" si="109">AL$7*AL26*AL27</f>
        <v>0</v>
      </c>
      <c r="AM28" s="278">
        <f t="shared" ref="AM28" si="110">AM$7*AM26*AM27</f>
        <v>0</v>
      </c>
      <c r="AN28" s="278">
        <f t="shared" ref="AN28" si="111">AN$7*AN26*AN27</f>
        <v>0</v>
      </c>
      <c r="AO28" s="278">
        <f t="shared" ref="AO28" si="112">AO$7*AO26*AO27</f>
        <v>0</v>
      </c>
      <c r="AP28" s="278">
        <f t="shared" ref="AP28" si="113">AP$7*AP26*AP27</f>
        <v>0</v>
      </c>
      <c r="AQ28" s="278">
        <f t="shared" ref="AQ28" si="114">AQ$7*AQ26*AQ27</f>
        <v>0</v>
      </c>
      <c r="AR28" s="278">
        <f t="shared" ref="AR28" si="115">AR$7*AR26*AR27</f>
        <v>0</v>
      </c>
      <c r="AS28" s="278">
        <f t="shared" ref="AS28" si="116">AS$7*AS26*AS27</f>
        <v>0</v>
      </c>
      <c r="AT28" s="278">
        <f t="shared" ref="AT28" si="117">AT$7*AT26*AT27</f>
        <v>0</v>
      </c>
      <c r="AU28" s="278">
        <f t="shared" ref="AU28" si="118">AU$7*AU26*AU27</f>
        <v>0</v>
      </c>
      <c r="AV28" s="278">
        <f t="shared" ref="AV28" si="119">AV$7*AV26*AV27</f>
        <v>0</v>
      </c>
      <c r="AW28" s="278">
        <f t="shared" ref="AW28" si="120">AW$7*AW26*AW27</f>
        <v>0</v>
      </c>
      <c r="AX28" s="278">
        <f t="shared" ref="AX28" si="121">AX$7*AX26*AX27</f>
        <v>0</v>
      </c>
      <c r="AY28" s="278">
        <f t="shared" ref="AY28" si="122">AY$7*AY26*AY27</f>
        <v>0</v>
      </c>
      <c r="AZ28" s="278">
        <f t="shared" ref="AZ28" si="123">AZ$7*AZ26*AZ27</f>
        <v>0</v>
      </c>
      <c r="BA28" s="278">
        <f t="shared" ref="BA28" si="124">BA$7*BA26*BA27</f>
        <v>0</v>
      </c>
      <c r="BB28" s="278">
        <f t="shared" ref="BB28" si="125">BB$7*BB26*BB27</f>
        <v>0</v>
      </c>
      <c r="BC28" s="278">
        <f t="shared" ref="BC28" si="126">BC$7*BC26*BC27</f>
        <v>0</v>
      </c>
      <c r="BD28" s="278">
        <f t="shared" ref="BD28" si="127">BD$7*BD26*BD27</f>
        <v>0</v>
      </c>
      <c r="BE28" s="278">
        <f t="shared" ref="BE28" si="128">BE$7*BE26*BE27</f>
        <v>0</v>
      </c>
      <c r="BF28" s="278">
        <f t="shared" ref="BF28" si="129">BF$7*BF26*BF27</f>
        <v>0</v>
      </c>
      <c r="BG28" s="278">
        <f t="shared" ref="BG28" si="130">BG$7*BG26*BG27</f>
        <v>0</v>
      </c>
      <c r="BH28" s="278">
        <f t="shared" ref="BH28" si="131">BH$7*BH26*BH27</f>
        <v>0</v>
      </c>
      <c r="BI28" s="278">
        <f t="shared" ref="BI28" si="132">BI$7*BI26*BI27</f>
        <v>0</v>
      </c>
      <c r="BJ28" s="278">
        <f t="shared" ref="BJ28" si="133">BJ$7*BJ26*BJ27</f>
        <v>0</v>
      </c>
      <c r="BK28" s="278">
        <f t="shared" ref="BK28" si="134">BK$7*BK26*BK27</f>
        <v>0</v>
      </c>
      <c r="BL28" s="278">
        <f t="shared" ref="BL28" si="135">BL$7*BL26*BL27</f>
        <v>0</v>
      </c>
      <c r="BM28" s="278">
        <f t="shared" ref="BM28" si="136">BM$7*BM26*BM27</f>
        <v>0</v>
      </c>
      <c r="BN28" s="278">
        <f t="shared" ref="BN28" si="137">BN$7*BN26*BN27</f>
        <v>0</v>
      </c>
      <c r="BO28" s="278">
        <f t="shared" ref="BO28" si="138">BO$7*BO26*BO27</f>
        <v>0</v>
      </c>
      <c r="BP28" s="278">
        <f t="shared" ref="BP28" si="139">BP$7*BP26*BP27</f>
        <v>0</v>
      </c>
      <c r="BQ28" s="278">
        <f t="shared" ref="BQ28" si="140">BQ$7*BQ26*BQ27</f>
        <v>0</v>
      </c>
      <c r="BR28" s="278">
        <f t="shared" ref="BR28" si="141">BR$7*BR26*BR27</f>
        <v>0</v>
      </c>
      <c r="BS28" s="278">
        <f t="shared" ref="BS28" si="142">BS$7*BS26*BS27</f>
        <v>0</v>
      </c>
      <c r="BT28" s="278">
        <f t="shared" ref="BT28" si="143">BT$7*BT26*BT27</f>
        <v>0</v>
      </c>
      <c r="BU28" s="278">
        <f t="shared" ref="BU28" si="144">BU$7*BU26*BU27</f>
        <v>0</v>
      </c>
      <c r="BV28" s="278">
        <f t="shared" ref="BV28" si="145">BV$7*BV26*BV27</f>
        <v>0</v>
      </c>
      <c r="BW28" s="278">
        <f t="shared" ref="BW28" si="146">BW$7*BW26*BW27</f>
        <v>0</v>
      </c>
      <c r="BX28" s="278">
        <f t="shared" ref="BX28" si="147">BX$7*BX26*BX27</f>
        <v>0</v>
      </c>
      <c r="BY28" s="278">
        <f t="shared" ref="BY28" si="148">BY$7*BY26*BY27</f>
        <v>0</v>
      </c>
      <c r="BZ28" s="278">
        <f t="shared" ref="BZ28" si="149">BZ$7*BZ26*BZ27</f>
        <v>0</v>
      </c>
      <c r="CA28" s="278">
        <f t="shared" ref="CA28" si="150">CA$7*CA26*CA27</f>
        <v>0</v>
      </c>
      <c r="CB28" s="278">
        <f t="shared" ref="CB28" si="151">CB$7*CB26*CB27</f>
        <v>0</v>
      </c>
      <c r="CC28" s="278">
        <f t="shared" ref="CC28" si="152">CC$7*CC26*CC27</f>
        <v>0</v>
      </c>
      <c r="CD28" s="278">
        <f t="shared" ref="CD28" si="153">CD$7*CD26*CD27</f>
        <v>0</v>
      </c>
      <c r="CE28" s="278">
        <f t="shared" ref="CE28" si="154">CE$7*CE26*CE27</f>
        <v>0</v>
      </c>
      <c r="CF28" s="278">
        <f t="shared" ref="CF28" si="155">CF$7*CF26*CF27</f>
        <v>0</v>
      </c>
      <c r="CG28" s="278">
        <f t="shared" ref="CG28" si="156">CG$7*CG26*CG27</f>
        <v>0</v>
      </c>
      <c r="CH28" s="278">
        <f t="shared" ref="CH28" si="157">CH$7*CH26*CH27</f>
        <v>0</v>
      </c>
      <c r="CI28" s="278">
        <f t="shared" ref="CI28" si="158">CI$7*CI26*CI27</f>
        <v>0</v>
      </c>
      <c r="CJ28" s="278">
        <f t="shared" ref="CJ28" si="159">CJ$7*CJ26*CJ27</f>
        <v>0</v>
      </c>
    </row>
    <row r="29" spans="1:88" ht="15" customHeight="1" x14ac:dyDescent="0.3">
      <c r="A29" s="34"/>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row>
    <row r="30" spans="1:88" ht="15" customHeight="1" x14ac:dyDescent="0.3">
      <c r="A30" s="34"/>
      <c r="B30" s="35"/>
      <c r="C30" s="1"/>
      <c r="D30" s="1"/>
      <c r="E30" s="1"/>
      <c r="F30" s="1"/>
      <c r="G30" s="1" t="s">
        <v>73</v>
      </c>
      <c r="H30" s="1"/>
      <c r="I30" s="1"/>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row>
    <row r="31" spans="1:88" x14ac:dyDescent="0.3">
      <c r="A31" s="34">
        <f>A27+1</f>
        <v>6</v>
      </c>
      <c r="B31" s="35"/>
      <c r="C31" s="13"/>
      <c r="D31" s="1"/>
      <c r="E31" s="15"/>
      <c r="F31" s="1"/>
      <c r="G31" s="1" t="s">
        <v>203</v>
      </c>
      <c r="H31" s="1"/>
      <c r="I31" s="1"/>
      <c r="J31" s="274"/>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row>
    <row r="32" spans="1:88" s="171" customFormat="1" x14ac:dyDescent="0.3">
      <c r="A32" s="167"/>
      <c r="B32" s="168"/>
      <c r="C32" s="169"/>
      <c r="D32" s="169"/>
      <c r="E32" s="169"/>
      <c r="F32" s="169"/>
      <c r="G32" s="169" t="s">
        <v>101</v>
      </c>
      <c r="H32" s="279">
        <f>SUM(J32:CJ32)</f>
        <v>0</v>
      </c>
      <c r="I32" s="173"/>
      <c r="J32" s="278">
        <f>J$7*J30*J31</f>
        <v>0</v>
      </c>
      <c r="K32" s="278">
        <f t="shared" ref="K32" si="160">K$7*K30*K31</f>
        <v>0</v>
      </c>
      <c r="L32" s="278">
        <f t="shared" ref="L32" si="161">L$7*L30*L31</f>
        <v>0</v>
      </c>
      <c r="M32" s="278">
        <f>M$7*M30*M31</f>
        <v>0</v>
      </c>
      <c r="N32" s="278">
        <f t="shared" ref="N32" si="162">N$7*N30*N31</f>
        <v>0</v>
      </c>
      <c r="O32" s="278">
        <f t="shared" ref="O32" si="163">O$7*O30*O31</f>
        <v>0</v>
      </c>
      <c r="P32" s="278">
        <f t="shared" ref="P32" si="164">P$7*P30*P31</f>
        <v>0</v>
      </c>
      <c r="Q32" s="278">
        <f t="shared" ref="Q32" si="165">Q$7*Q30*Q31</f>
        <v>0</v>
      </c>
      <c r="R32" s="278">
        <f t="shared" ref="R32" si="166">R$7*R30*R31</f>
        <v>0</v>
      </c>
      <c r="S32" s="278">
        <f t="shared" ref="S32" si="167">S$7*S30*S31</f>
        <v>0</v>
      </c>
      <c r="T32" s="278">
        <f t="shared" ref="T32" si="168">T$7*T30*T31</f>
        <v>0</v>
      </c>
      <c r="U32" s="278">
        <f t="shared" ref="U32" si="169">U$7*U30*U31</f>
        <v>0</v>
      </c>
      <c r="V32" s="278">
        <f t="shared" ref="V32" si="170">V$7*V30*V31</f>
        <v>0</v>
      </c>
      <c r="W32" s="278">
        <f t="shared" ref="W32" si="171">W$7*W30*W31</f>
        <v>0</v>
      </c>
      <c r="X32" s="278">
        <f t="shared" ref="X32" si="172">X$7*X30*X31</f>
        <v>0</v>
      </c>
      <c r="Y32" s="278">
        <f t="shared" ref="Y32" si="173">Y$7*Y30*Y31</f>
        <v>0</v>
      </c>
      <c r="Z32" s="278">
        <f t="shared" ref="Z32" si="174">Z$7*Z30*Z31</f>
        <v>0</v>
      </c>
      <c r="AA32" s="278">
        <f t="shared" ref="AA32" si="175">AA$7*AA30*AA31</f>
        <v>0</v>
      </c>
      <c r="AB32" s="278">
        <f t="shared" ref="AB32" si="176">AB$7*AB30*AB31</f>
        <v>0</v>
      </c>
      <c r="AC32" s="278">
        <f t="shared" ref="AC32" si="177">AC$7*AC30*AC31</f>
        <v>0</v>
      </c>
      <c r="AD32" s="278">
        <f t="shared" ref="AD32" si="178">AD$7*AD30*AD31</f>
        <v>0</v>
      </c>
      <c r="AE32" s="278">
        <f t="shared" ref="AE32" si="179">AE$7*AE30*AE31</f>
        <v>0</v>
      </c>
      <c r="AF32" s="278">
        <f t="shared" ref="AF32" si="180">AF$7*AF30*AF31</f>
        <v>0</v>
      </c>
      <c r="AG32" s="278">
        <f t="shared" ref="AG32" si="181">AG$7*AG30*AG31</f>
        <v>0</v>
      </c>
      <c r="AH32" s="278">
        <f t="shared" ref="AH32" si="182">AH$7*AH30*AH31</f>
        <v>0</v>
      </c>
      <c r="AI32" s="278">
        <f t="shared" ref="AI32" si="183">AI$7*AI30*AI31</f>
        <v>0</v>
      </c>
      <c r="AJ32" s="278">
        <f t="shared" ref="AJ32" si="184">AJ$7*AJ30*AJ31</f>
        <v>0</v>
      </c>
      <c r="AK32" s="278">
        <f t="shared" ref="AK32" si="185">AK$7*AK30*AK31</f>
        <v>0</v>
      </c>
      <c r="AL32" s="278">
        <f t="shared" ref="AL32" si="186">AL$7*AL30*AL31</f>
        <v>0</v>
      </c>
      <c r="AM32" s="278">
        <f t="shared" ref="AM32" si="187">AM$7*AM30*AM31</f>
        <v>0</v>
      </c>
      <c r="AN32" s="278">
        <f t="shared" ref="AN32" si="188">AN$7*AN30*AN31</f>
        <v>0</v>
      </c>
      <c r="AO32" s="278">
        <f t="shared" ref="AO32" si="189">AO$7*AO30*AO31</f>
        <v>0</v>
      </c>
      <c r="AP32" s="278">
        <f t="shared" ref="AP32" si="190">AP$7*AP30*AP31</f>
        <v>0</v>
      </c>
      <c r="AQ32" s="278">
        <f t="shared" ref="AQ32" si="191">AQ$7*AQ30*AQ31</f>
        <v>0</v>
      </c>
      <c r="AR32" s="278">
        <f t="shared" ref="AR32" si="192">AR$7*AR30*AR31</f>
        <v>0</v>
      </c>
      <c r="AS32" s="278">
        <f t="shared" ref="AS32" si="193">AS$7*AS30*AS31</f>
        <v>0</v>
      </c>
      <c r="AT32" s="278">
        <f t="shared" ref="AT32" si="194">AT$7*AT30*AT31</f>
        <v>0</v>
      </c>
      <c r="AU32" s="278">
        <f t="shared" ref="AU32" si="195">AU$7*AU30*AU31</f>
        <v>0</v>
      </c>
      <c r="AV32" s="278">
        <f t="shared" ref="AV32" si="196">AV$7*AV30*AV31</f>
        <v>0</v>
      </c>
      <c r="AW32" s="278">
        <f t="shared" ref="AW32" si="197">AW$7*AW30*AW31</f>
        <v>0</v>
      </c>
      <c r="AX32" s="278">
        <f t="shared" ref="AX32" si="198">AX$7*AX30*AX31</f>
        <v>0</v>
      </c>
      <c r="AY32" s="278">
        <f t="shared" ref="AY32" si="199">AY$7*AY30*AY31</f>
        <v>0</v>
      </c>
      <c r="AZ32" s="278">
        <f t="shared" ref="AZ32" si="200">AZ$7*AZ30*AZ31</f>
        <v>0</v>
      </c>
      <c r="BA32" s="278">
        <f t="shared" ref="BA32" si="201">BA$7*BA30*BA31</f>
        <v>0</v>
      </c>
      <c r="BB32" s="278">
        <f t="shared" ref="BB32" si="202">BB$7*BB30*BB31</f>
        <v>0</v>
      </c>
      <c r="BC32" s="278">
        <f t="shared" ref="BC32" si="203">BC$7*BC30*BC31</f>
        <v>0</v>
      </c>
      <c r="BD32" s="278">
        <f t="shared" ref="BD32" si="204">BD$7*BD30*BD31</f>
        <v>0</v>
      </c>
      <c r="BE32" s="278">
        <f t="shared" ref="BE32" si="205">BE$7*BE30*BE31</f>
        <v>0</v>
      </c>
      <c r="BF32" s="278">
        <f t="shared" ref="BF32" si="206">BF$7*BF30*BF31</f>
        <v>0</v>
      </c>
      <c r="BG32" s="278">
        <f t="shared" ref="BG32" si="207">BG$7*BG30*BG31</f>
        <v>0</v>
      </c>
      <c r="BH32" s="278">
        <f t="shared" ref="BH32" si="208">BH$7*BH30*BH31</f>
        <v>0</v>
      </c>
      <c r="BI32" s="278">
        <f t="shared" ref="BI32" si="209">BI$7*BI30*BI31</f>
        <v>0</v>
      </c>
      <c r="BJ32" s="278">
        <f t="shared" ref="BJ32" si="210">BJ$7*BJ30*BJ31</f>
        <v>0</v>
      </c>
      <c r="BK32" s="278">
        <f t="shared" ref="BK32" si="211">BK$7*BK30*BK31</f>
        <v>0</v>
      </c>
      <c r="BL32" s="278">
        <f t="shared" ref="BL32" si="212">BL$7*BL30*BL31</f>
        <v>0</v>
      </c>
      <c r="BM32" s="278">
        <f t="shared" ref="BM32" si="213">BM$7*BM30*BM31</f>
        <v>0</v>
      </c>
      <c r="BN32" s="278">
        <f t="shared" ref="BN32" si="214">BN$7*BN30*BN31</f>
        <v>0</v>
      </c>
      <c r="BO32" s="278">
        <f t="shared" ref="BO32" si="215">BO$7*BO30*BO31</f>
        <v>0</v>
      </c>
      <c r="BP32" s="278">
        <f t="shared" ref="BP32" si="216">BP$7*BP30*BP31</f>
        <v>0</v>
      </c>
      <c r="BQ32" s="278">
        <f t="shared" ref="BQ32" si="217">BQ$7*BQ30*BQ31</f>
        <v>0</v>
      </c>
      <c r="BR32" s="278">
        <f t="shared" ref="BR32" si="218">BR$7*BR30*BR31</f>
        <v>0</v>
      </c>
      <c r="BS32" s="278">
        <f t="shared" ref="BS32" si="219">BS$7*BS30*BS31</f>
        <v>0</v>
      </c>
      <c r="BT32" s="278">
        <f t="shared" ref="BT32" si="220">BT$7*BT30*BT31</f>
        <v>0</v>
      </c>
      <c r="BU32" s="278">
        <f t="shared" ref="BU32" si="221">BU$7*BU30*BU31</f>
        <v>0</v>
      </c>
      <c r="BV32" s="278">
        <f t="shared" ref="BV32" si="222">BV$7*BV30*BV31</f>
        <v>0</v>
      </c>
      <c r="BW32" s="278">
        <f t="shared" ref="BW32" si="223">BW$7*BW30*BW31</f>
        <v>0</v>
      </c>
      <c r="BX32" s="278">
        <f t="shared" ref="BX32" si="224">BX$7*BX30*BX31</f>
        <v>0</v>
      </c>
      <c r="BY32" s="278">
        <f t="shared" ref="BY32" si="225">BY$7*BY30*BY31</f>
        <v>0</v>
      </c>
      <c r="BZ32" s="278">
        <f t="shared" ref="BZ32" si="226">BZ$7*BZ30*BZ31</f>
        <v>0</v>
      </c>
      <c r="CA32" s="278">
        <f t="shared" ref="CA32" si="227">CA$7*CA30*CA31</f>
        <v>0</v>
      </c>
      <c r="CB32" s="278">
        <f t="shared" ref="CB32" si="228">CB$7*CB30*CB31</f>
        <v>0</v>
      </c>
      <c r="CC32" s="278">
        <f t="shared" ref="CC32" si="229">CC$7*CC30*CC31</f>
        <v>0</v>
      </c>
      <c r="CD32" s="278">
        <f t="shared" ref="CD32" si="230">CD$7*CD30*CD31</f>
        <v>0</v>
      </c>
      <c r="CE32" s="278">
        <f t="shared" ref="CE32" si="231">CE$7*CE30*CE31</f>
        <v>0</v>
      </c>
      <c r="CF32" s="278">
        <f t="shared" ref="CF32" si="232">CF$7*CF30*CF31</f>
        <v>0</v>
      </c>
      <c r="CG32" s="278">
        <f t="shared" ref="CG32" si="233">CG$7*CG30*CG31</f>
        <v>0</v>
      </c>
      <c r="CH32" s="278">
        <f t="shared" ref="CH32" si="234">CH$7*CH30*CH31</f>
        <v>0</v>
      </c>
      <c r="CI32" s="278">
        <f t="shared" ref="CI32" si="235">CI$7*CI30*CI31</f>
        <v>0</v>
      </c>
      <c r="CJ32" s="278">
        <f t="shared" ref="CJ32" si="236">CJ$7*CJ30*CJ31</f>
        <v>0</v>
      </c>
    </row>
    <row r="33" spans="1:88" ht="15" customHeight="1" x14ac:dyDescent="0.3">
      <c r="A33" s="3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row>
    <row r="34" spans="1:88" ht="15" customHeight="1" x14ac:dyDescent="0.3">
      <c r="A34" s="34"/>
      <c r="B34" s="35"/>
      <c r="C34" s="1"/>
      <c r="D34" s="1"/>
      <c r="E34" s="1"/>
      <c r="F34" s="1"/>
      <c r="G34" s="1" t="s">
        <v>73</v>
      </c>
      <c r="H34" s="1"/>
      <c r="I34" s="1"/>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row>
    <row r="35" spans="1:88" x14ac:dyDescent="0.3">
      <c r="A35" s="34">
        <f>A31+1</f>
        <v>7</v>
      </c>
      <c r="B35" s="35"/>
      <c r="C35" s="13"/>
      <c r="D35" s="1"/>
      <c r="E35" s="15"/>
      <c r="F35" s="1"/>
      <c r="G35" s="1" t="s">
        <v>203</v>
      </c>
      <c r="H35" s="1"/>
      <c r="I35" s="1"/>
      <c r="J35" s="274"/>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row>
    <row r="36" spans="1:88" s="171" customFormat="1" x14ac:dyDescent="0.3">
      <c r="A36" s="167"/>
      <c r="B36" s="168"/>
      <c r="C36" s="169"/>
      <c r="D36" s="169"/>
      <c r="E36" s="169"/>
      <c r="F36" s="169"/>
      <c r="G36" s="169" t="s">
        <v>101</v>
      </c>
      <c r="H36" s="279">
        <f>SUM(J36:CJ36)</f>
        <v>0</v>
      </c>
      <c r="I36" s="173"/>
      <c r="J36" s="278">
        <f>J$7*J34*J35</f>
        <v>0</v>
      </c>
      <c r="K36" s="278">
        <f t="shared" ref="K36" si="237">K$7*K34*K35</f>
        <v>0</v>
      </c>
      <c r="L36" s="278">
        <f t="shared" ref="L36" si="238">L$7*L34*L35</f>
        <v>0</v>
      </c>
      <c r="M36" s="278">
        <f>M$7*M34*M35</f>
        <v>0</v>
      </c>
      <c r="N36" s="278">
        <f t="shared" ref="N36" si="239">N$7*N34*N35</f>
        <v>0</v>
      </c>
      <c r="O36" s="278">
        <f t="shared" ref="O36" si="240">O$7*O34*O35</f>
        <v>0</v>
      </c>
      <c r="P36" s="278">
        <f t="shared" ref="P36" si="241">P$7*P34*P35</f>
        <v>0</v>
      </c>
      <c r="Q36" s="278">
        <f t="shared" ref="Q36" si="242">Q$7*Q34*Q35</f>
        <v>0</v>
      </c>
      <c r="R36" s="278">
        <f t="shared" ref="R36" si="243">R$7*R34*R35</f>
        <v>0</v>
      </c>
      <c r="S36" s="278">
        <f t="shared" ref="S36" si="244">S$7*S34*S35</f>
        <v>0</v>
      </c>
      <c r="T36" s="278">
        <f t="shared" ref="T36" si="245">T$7*T34*T35</f>
        <v>0</v>
      </c>
      <c r="U36" s="278">
        <f t="shared" ref="U36" si="246">U$7*U34*U35</f>
        <v>0</v>
      </c>
      <c r="V36" s="278">
        <f t="shared" ref="V36" si="247">V$7*V34*V35</f>
        <v>0</v>
      </c>
      <c r="W36" s="278">
        <f t="shared" ref="W36" si="248">W$7*W34*W35</f>
        <v>0</v>
      </c>
      <c r="X36" s="278">
        <f t="shared" ref="X36" si="249">X$7*X34*X35</f>
        <v>0</v>
      </c>
      <c r="Y36" s="278">
        <f t="shared" ref="Y36" si="250">Y$7*Y34*Y35</f>
        <v>0</v>
      </c>
      <c r="Z36" s="278">
        <f t="shared" ref="Z36" si="251">Z$7*Z34*Z35</f>
        <v>0</v>
      </c>
      <c r="AA36" s="278">
        <f t="shared" ref="AA36" si="252">AA$7*AA34*AA35</f>
        <v>0</v>
      </c>
      <c r="AB36" s="278">
        <f t="shared" ref="AB36" si="253">AB$7*AB34*AB35</f>
        <v>0</v>
      </c>
      <c r="AC36" s="278">
        <f t="shared" ref="AC36" si="254">AC$7*AC34*AC35</f>
        <v>0</v>
      </c>
      <c r="AD36" s="278">
        <f t="shared" ref="AD36" si="255">AD$7*AD34*AD35</f>
        <v>0</v>
      </c>
      <c r="AE36" s="278">
        <f t="shared" ref="AE36" si="256">AE$7*AE34*AE35</f>
        <v>0</v>
      </c>
      <c r="AF36" s="278">
        <f t="shared" ref="AF36" si="257">AF$7*AF34*AF35</f>
        <v>0</v>
      </c>
      <c r="AG36" s="278">
        <f t="shared" ref="AG36" si="258">AG$7*AG34*AG35</f>
        <v>0</v>
      </c>
      <c r="AH36" s="278">
        <f t="shared" ref="AH36" si="259">AH$7*AH34*AH35</f>
        <v>0</v>
      </c>
      <c r="AI36" s="278">
        <f t="shared" ref="AI36" si="260">AI$7*AI34*AI35</f>
        <v>0</v>
      </c>
      <c r="AJ36" s="278">
        <f t="shared" ref="AJ36" si="261">AJ$7*AJ34*AJ35</f>
        <v>0</v>
      </c>
      <c r="AK36" s="278">
        <f t="shared" ref="AK36" si="262">AK$7*AK34*AK35</f>
        <v>0</v>
      </c>
      <c r="AL36" s="278">
        <f t="shared" ref="AL36" si="263">AL$7*AL34*AL35</f>
        <v>0</v>
      </c>
      <c r="AM36" s="278">
        <f t="shared" ref="AM36" si="264">AM$7*AM34*AM35</f>
        <v>0</v>
      </c>
      <c r="AN36" s="278">
        <f t="shared" ref="AN36" si="265">AN$7*AN34*AN35</f>
        <v>0</v>
      </c>
      <c r="AO36" s="278">
        <f t="shared" ref="AO36" si="266">AO$7*AO34*AO35</f>
        <v>0</v>
      </c>
      <c r="AP36" s="278">
        <f t="shared" ref="AP36" si="267">AP$7*AP34*AP35</f>
        <v>0</v>
      </c>
      <c r="AQ36" s="278">
        <f t="shared" ref="AQ36" si="268">AQ$7*AQ34*AQ35</f>
        <v>0</v>
      </c>
      <c r="AR36" s="278">
        <f t="shared" ref="AR36" si="269">AR$7*AR34*AR35</f>
        <v>0</v>
      </c>
      <c r="AS36" s="278">
        <f t="shared" ref="AS36" si="270">AS$7*AS34*AS35</f>
        <v>0</v>
      </c>
      <c r="AT36" s="278">
        <f t="shared" ref="AT36" si="271">AT$7*AT34*AT35</f>
        <v>0</v>
      </c>
      <c r="AU36" s="278">
        <f t="shared" ref="AU36" si="272">AU$7*AU34*AU35</f>
        <v>0</v>
      </c>
      <c r="AV36" s="278">
        <f t="shared" ref="AV36" si="273">AV$7*AV34*AV35</f>
        <v>0</v>
      </c>
      <c r="AW36" s="278">
        <f t="shared" ref="AW36" si="274">AW$7*AW34*AW35</f>
        <v>0</v>
      </c>
      <c r="AX36" s="278">
        <f t="shared" ref="AX36" si="275">AX$7*AX34*AX35</f>
        <v>0</v>
      </c>
      <c r="AY36" s="278">
        <f t="shared" ref="AY36" si="276">AY$7*AY34*AY35</f>
        <v>0</v>
      </c>
      <c r="AZ36" s="278">
        <f t="shared" ref="AZ36" si="277">AZ$7*AZ34*AZ35</f>
        <v>0</v>
      </c>
      <c r="BA36" s="278">
        <f t="shared" ref="BA36" si="278">BA$7*BA34*BA35</f>
        <v>0</v>
      </c>
      <c r="BB36" s="278">
        <f t="shared" ref="BB36" si="279">BB$7*BB34*BB35</f>
        <v>0</v>
      </c>
      <c r="BC36" s="278">
        <f t="shared" ref="BC36" si="280">BC$7*BC34*BC35</f>
        <v>0</v>
      </c>
      <c r="BD36" s="278">
        <f t="shared" ref="BD36" si="281">BD$7*BD34*BD35</f>
        <v>0</v>
      </c>
      <c r="BE36" s="278">
        <f t="shared" ref="BE36" si="282">BE$7*BE34*BE35</f>
        <v>0</v>
      </c>
      <c r="BF36" s="278">
        <f t="shared" ref="BF36" si="283">BF$7*BF34*BF35</f>
        <v>0</v>
      </c>
      <c r="BG36" s="278">
        <f t="shared" ref="BG36" si="284">BG$7*BG34*BG35</f>
        <v>0</v>
      </c>
      <c r="BH36" s="278">
        <f t="shared" ref="BH36" si="285">BH$7*BH34*BH35</f>
        <v>0</v>
      </c>
      <c r="BI36" s="278">
        <f t="shared" ref="BI36" si="286">BI$7*BI34*BI35</f>
        <v>0</v>
      </c>
      <c r="BJ36" s="278">
        <f t="shared" ref="BJ36" si="287">BJ$7*BJ34*BJ35</f>
        <v>0</v>
      </c>
      <c r="BK36" s="278">
        <f t="shared" ref="BK36" si="288">BK$7*BK34*BK35</f>
        <v>0</v>
      </c>
      <c r="BL36" s="278">
        <f t="shared" ref="BL36" si="289">BL$7*BL34*BL35</f>
        <v>0</v>
      </c>
      <c r="BM36" s="278">
        <f t="shared" ref="BM36" si="290">BM$7*BM34*BM35</f>
        <v>0</v>
      </c>
      <c r="BN36" s="278">
        <f t="shared" ref="BN36" si="291">BN$7*BN34*BN35</f>
        <v>0</v>
      </c>
      <c r="BO36" s="278">
        <f t="shared" ref="BO36" si="292">BO$7*BO34*BO35</f>
        <v>0</v>
      </c>
      <c r="BP36" s="278">
        <f t="shared" ref="BP36" si="293">BP$7*BP34*BP35</f>
        <v>0</v>
      </c>
      <c r="BQ36" s="278">
        <f t="shared" ref="BQ36" si="294">BQ$7*BQ34*BQ35</f>
        <v>0</v>
      </c>
      <c r="BR36" s="278">
        <f t="shared" ref="BR36" si="295">BR$7*BR34*BR35</f>
        <v>0</v>
      </c>
      <c r="BS36" s="278">
        <f t="shared" ref="BS36" si="296">BS$7*BS34*BS35</f>
        <v>0</v>
      </c>
      <c r="BT36" s="278">
        <f t="shared" ref="BT36" si="297">BT$7*BT34*BT35</f>
        <v>0</v>
      </c>
      <c r="BU36" s="278">
        <f t="shared" ref="BU36" si="298">BU$7*BU34*BU35</f>
        <v>0</v>
      </c>
      <c r="BV36" s="278">
        <f t="shared" ref="BV36" si="299">BV$7*BV34*BV35</f>
        <v>0</v>
      </c>
      <c r="BW36" s="278">
        <f t="shared" ref="BW36" si="300">BW$7*BW34*BW35</f>
        <v>0</v>
      </c>
      <c r="BX36" s="278">
        <f t="shared" ref="BX36" si="301">BX$7*BX34*BX35</f>
        <v>0</v>
      </c>
      <c r="BY36" s="278">
        <f t="shared" ref="BY36" si="302">BY$7*BY34*BY35</f>
        <v>0</v>
      </c>
      <c r="BZ36" s="278">
        <f t="shared" ref="BZ36" si="303">BZ$7*BZ34*BZ35</f>
        <v>0</v>
      </c>
      <c r="CA36" s="278">
        <f t="shared" ref="CA36" si="304">CA$7*CA34*CA35</f>
        <v>0</v>
      </c>
      <c r="CB36" s="278">
        <f t="shared" ref="CB36" si="305">CB$7*CB34*CB35</f>
        <v>0</v>
      </c>
      <c r="CC36" s="278">
        <f t="shared" ref="CC36" si="306">CC$7*CC34*CC35</f>
        <v>0</v>
      </c>
      <c r="CD36" s="278">
        <f t="shared" ref="CD36" si="307">CD$7*CD34*CD35</f>
        <v>0</v>
      </c>
      <c r="CE36" s="278">
        <f t="shared" ref="CE36" si="308">CE$7*CE34*CE35</f>
        <v>0</v>
      </c>
      <c r="CF36" s="278">
        <f t="shared" ref="CF36" si="309">CF$7*CF34*CF35</f>
        <v>0</v>
      </c>
      <c r="CG36" s="278">
        <f t="shared" ref="CG36" si="310">CG$7*CG34*CG35</f>
        <v>0</v>
      </c>
      <c r="CH36" s="278">
        <f t="shared" ref="CH36" si="311">CH$7*CH34*CH35</f>
        <v>0</v>
      </c>
      <c r="CI36" s="278">
        <f t="shared" ref="CI36" si="312">CI$7*CI34*CI35</f>
        <v>0</v>
      </c>
      <c r="CJ36" s="278">
        <f t="shared" ref="CJ36" si="313">CJ$7*CJ34*CJ35</f>
        <v>0</v>
      </c>
    </row>
    <row r="37" spans="1:88" ht="15" customHeight="1" x14ac:dyDescent="0.3">
      <c r="A37" s="3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row>
    <row r="38" spans="1:88" ht="15" customHeight="1" x14ac:dyDescent="0.3">
      <c r="A38" s="34"/>
      <c r="B38" s="35"/>
      <c r="C38" s="1"/>
      <c r="D38" s="1"/>
      <c r="E38" s="1"/>
      <c r="F38" s="1"/>
      <c r="G38" s="1" t="s">
        <v>73</v>
      </c>
      <c r="H38" s="1"/>
      <c r="I38" s="1"/>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row>
    <row r="39" spans="1:88" x14ac:dyDescent="0.3">
      <c r="A39" s="34">
        <f>A35+1</f>
        <v>8</v>
      </c>
      <c r="B39" s="35"/>
      <c r="C39" s="13"/>
      <c r="D39" s="1"/>
      <c r="E39" s="15"/>
      <c r="F39" s="1"/>
      <c r="G39" s="1" t="s">
        <v>203</v>
      </c>
      <c r="H39" s="1"/>
      <c r="I39" s="1"/>
      <c r="J39" s="274"/>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c r="CG39" s="275"/>
      <c r="CH39" s="275"/>
      <c r="CI39" s="275"/>
      <c r="CJ39" s="275"/>
    </row>
    <row r="40" spans="1:88" s="171" customFormat="1" x14ac:dyDescent="0.3">
      <c r="A40" s="167"/>
      <c r="B40" s="168"/>
      <c r="C40" s="169"/>
      <c r="D40" s="169"/>
      <c r="E40" s="169"/>
      <c r="F40" s="169"/>
      <c r="G40" s="169" t="s">
        <v>101</v>
      </c>
      <c r="H40" s="279">
        <f>SUM(J40:CJ40)</f>
        <v>0</v>
      </c>
      <c r="I40" s="173"/>
      <c r="J40" s="278">
        <f>J$7*J38*J39</f>
        <v>0</v>
      </c>
      <c r="K40" s="278">
        <f t="shared" ref="K40" si="314">K$7*K38*K39</f>
        <v>0</v>
      </c>
      <c r="L40" s="278">
        <f t="shared" ref="L40" si="315">L$7*L38*L39</f>
        <v>0</v>
      </c>
      <c r="M40" s="278">
        <f>M$7*M38*M39</f>
        <v>0</v>
      </c>
      <c r="N40" s="278">
        <f t="shared" ref="N40" si="316">N$7*N38*N39</f>
        <v>0</v>
      </c>
      <c r="O40" s="278">
        <f t="shared" ref="O40" si="317">O$7*O38*O39</f>
        <v>0</v>
      </c>
      <c r="P40" s="278">
        <f t="shared" ref="P40" si="318">P$7*P38*P39</f>
        <v>0</v>
      </c>
      <c r="Q40" s="278">
        <f t="shared" ref="Q40" si="319">Q$7*Q38*Q39</f>
        <v>0</v>
      </c>
      <c r="R40" s="278">
        <f t="shared" ref="R40" si="320">R$7*R38*R39</f>
        <v>0</v>
      </c>
      <c r="S40" s="278">
        <f t="shared" ref="S40" si="321">S$7*S38*S39</f>
        <v>0</v>
      </c>
      <c r="T40" s="278">
        <f t="shared" ref="T40" si="322">T$7*T38*T39</f>
        <v>0</v>
      </c>
      <c r="U40" s="278">
        <f t="shared" ref="U40" si="323">U$7*U38*U39</f>
        <v>0</v>
      </c>
      <c r="V40" s="278">
        <f t="shared" ref="V40" si="324">V$7*V38*V39</f>
        <v>0</v>
      </c>
      <c r="W40" s="278">
        <f t="shared" ref="W40" si="325">W$7*W38*W39</f>
        <v>0</v>
      </c>
      <c r="X40" s="278">
        <f t="shared" ref="X40" si="326">X$7*X38*X39</f>
        <v>0</v>
      </c>
      <c r="Y40" s="278">
        <f t="shared" ref="Y40" si="327">Y$7*Y38*Y39</f>
        <v>0</v>
      </c>
      <c r="Z40" s="278">
        <f t="shared" ref="Z40" si="328">Z$7*Z38*Z39</f>
        <v>0</v>
      </c>
      <c r="AA40" s="278">
        <f t="shared" ref="AA40" si="329">AA$7*AA38*AA39</f>
        <v>0</v>
      </c>
      <c r="AB40" s="278">
        <f t="shared" ref="AB40" si="330">AB$7*AB38*AB39</f>
        <v>0</v>
      </c>
      <c r="AC40" s="278">
        <f t="shared" ref="AC40" si="331">AC$7*AC38*AC39</f>
        <v>0</v>
      </c>
      <c r="AD40" s="278">
        <f t="shared" ref="AD40" si="332">AD$7*AD38*AD39</f>
        <v>0</v>
      </c>
      <c r="AE40" s="278">
        <f t="shared" ref="AE40" si="333">AE$7*AE38*AE39</f>
        <v>0</v>
      </c>
      <c r="AF40" s="278">
        <f t="shared" ref="AF40" si="334">AF$7*AF38*AF39</f>
        <v>0</v>
      </c>
      <c r="AG40" s="278">
        <f t="shared" ref="AG40" si="335">AG$7*AG38*AG39</f>
        <v>0</v>
      </c>
      <c r="AH40" s="278">
        <f t="shared" ref="AH40" si="336">AH$7*AH38*AH39</f>
        <v>0</v>
      </c>
      <c r="AI40" s="278">
        <f t="shared" ref="AI40" si="337">AI$7*AI38*AI39</f>
        <v>0</v>
      </c>
      <c r="AJ40" s="278">
        <f t="shared" ref="AJ40" si="338">AJ$7*AJ38*AJ39</f>
        <v>0</v>
      </c>
      <c r="AK40" s="278">
        <f t="shared" ref="AK40" si="339">AK$7*AK38*AK39</f>
        <v>0</v>
      </c>
      <c r="AL40" s="278">
        <f t="shared" ref="AL40" si="340">AL$7*AL38*AL39</f>
        <v>0</v>
      </c>
      <c r="AM40" s="278">
        <f t="shared" ref="AM40" si="341">AM$7*AM38*AM39</f>
        <v>0</v>
      </c>
      <c r="AN40" s="278">
        <f t="shared" ref="AN40" si="342">AN$7*AN38*AN39</f>
        <v>0</v>
      </c>
      <c r="AO40" s="278">
        <f t="shared" ref="AO40" si="343">AO$7*AO38*AO39</f>
        <v>0</v>
      </c>
      <c r="AP40" s="278">
        <f t="shared" ref="AP40" si="344">AP$7*AP38*AP39</f>
        <v>0</v>
      </c>
      <c r="AQ40" s="278">
        <f t="shared" ref="AQ40" si="345">AQ$7*AQ38*AQ39</f>
        <v>0</v>
      </c>
      <c r="AR40" s="278">
        <f t="shared" ref="AR40" si="346">AR$7*AR38*AR39</f>
        <v>0</v>
      </c>
      <c r="AS40" s="278">
        <f t="shared" ref="AS40" si="347">AS$7*AS38*AS39</f>
        <v>0</v>
      </c>
      <c r="AT40" s="278">
        <f t="shared" ref="AT40" si="348">AT$7*AT38*AT39</f>
        <v>0</v>
      </c>
      <c r="AU40" s="278">
        <f t="shared" ref="AU40" si="349">AU$7*AU38*AU39</f>
        <v>0</v>
      </c>
      <c r="AV40" s="278">
        <f t="shared" ref="AV40" si="350">AV$7*AV38*AV39</f>
        <v>0</v>
      </c>
      <c r="AW40" s="278">
        <f t="shared" ref="AW40" si="351">AW$7*AW38*AW39</f>
        <v>0</v>
      </c>
      <c r="AX40" s="278">
        <f t="shared" ref="AX40" si="352">AX$7*AX38*AX39</f>
        <v>0</v>
      </c>
      <c r="AY40" s="278">
        <f t="shared" ref="AY40" si="353">AY$7*AY38*AY39</f>
        <v>0</v>
      </c>
      <c r="AZ40" s="278">
        <f t="shared" ref="AZ40" si="354">AZ$7*AZ38*AZ39</f>
        <v>0</v>
      </c>
      <c r="BA40" s="278">
        <f t="shared" ref="BA40" si="355">BA$7*BA38*BA39</f>
        <v>0</v>
      </c>
      <c r="BB40" s="278">
        <f t="shared" ref="BB40" si="356">BB$7*BB38*BB39</f>
        <v>0</v>
      </c>
      <c r="BC40" s="278">
        <f t="shared" ref="BC40" si="357">BC$7*BC38*BC39</f>
        <v>0</v>
      </c>
      <c r="BD40" s="278">
        <f t="shared" ref="BD40" si="358">BD$7*BD38*BD39</f>
        <v>0</v>
      </c>
      <c r="BE40" s="278">
        <f t="shared" ref="BE40" si="359">BE$7*BE38*BE39</f>
        <v>0</v>
      </c>
      <c r="BF40" s="278">
        <f t="shared" ref="BF40" si="360">BF$7*BF38*BF39</f>
        <v>0</v>
      </c>
      <c r="BG40" s="278">
        <f t="shared" ref="BG40" si="361">BG$7*BG38*BG39</f>
        <v>0</v>
      </c>
      <c r="BH40" s="278">
        <f t="shared" ref="BH40" si="362">BH$7*BH38*BH39</f>
        <v>0</v>
      </c>
      <c r="BI40" s="278">
        <f t="shared" ref="BI40" si="363">BI$7*BI38*BI39</f>
        <v>0</v>
      </c>
      <c r="BJ40" s="278">
        <f t="shared" ref="BJ40" si="364">BJ$7*BJ38*BJ39</f>
        <v>0</v>
      </c>
      <c r="BK40" s="278">
        <f t="shared" ref="BK40" si="365">BK$7*BK38*BK39</f>
        <v>0</v>
      </c>
      <c r="BL40" s="278">
        <f t="shared" ref="BL40" si="366">BL$7*BL38*BL39</f>
        <v>0</v>
      </c>
      <c r="BM40" s="278">
        <f t="shared" ref="BM40" si="367">BM$7*BM38*BM39</f>
        <v>0</v>
      </c>
      <c r="BN40" s="278">
        <f t="shared" ref="BN40" si="368">BN$7*BN38*BN39</f>
        <v>0</v>
      </c>
      <c r="BO40" s="278">
        <f t="shared" ref="BO40" si="369">BO$7*BO38*BO39</f>
        <v>0</v>
      </c>
      <c r="BP40" s="278">
        <f t="shared" ref="BP40" si="370">BP$7*BP38*BP39</f>
        <v>0</v>
      </c>
      <c r="BQ40" s="278">
        <f t="shared" ref="BQ40" si="371">BQ$7*BQ38*BQ39</f>
        <v>0</v>
      </c>
      <c r="BR40" s="278">
        <f t="shared" ref="BR40" si="372">BR$7*BR38*BR39</f>
        <v>0</v>
      </c>
      <c r="BS40" s="278">
        <f t="shared" ref="BS40" si="373">BS$7*BS38*BS39</f>
        <v>0</v>
      </c>
      <c r="BT40" s="278">
        <f t="shared" ref="BT40" si="374">BT$7*BT38*BT39</f>
        <v>0</v>
      </c>
      <c r="BU40" s="278">
        <f t="shared" ref="BU40" si="375">BU$7*BU38*BU39</f>
        <v>0</v>
      </c>
      <c r="BV40" s="278">
        <f t="shared" ref="BV40" si="376">BV$7*BV38*BV39</f>
        <v>0</v>
      </c>
      <c r="BW40" s="278">
        <f t="shared" ref="BW40" si="377">BW$7*BW38*BW39</f>
        <v>0</v>
      </c>
      <c r="BX40" s="278">
        <f t="shared" ref="BX40" si="378">BX$7*BX38*BX39</f>
        <v>0</v>
      </c>
      <c r="BY40" s="278">
        <f t="shared" ref="BY40" si="379">BY$7*BY38*BY39</f>
        <v>0</v>
      </c>
      <c r="BZ40" s="278">
        <f t="shared" ref="BZ40" si="380">BZ$7*BZ38*BZ39</f>
        <v>0</v>
      </c>
      <c r="CA40" s="278">
        <f t="shared" ref="CA40" si="381">CA$7*CA38*CA39</f>
        <v>0</v>
      </c>
      <c r="CB40" s="278">
        <f t="shared" ref="CB40" si="382">CB$7*CB38*CB39</f>
        <v>0</v>
      </c>
      <c r="CC40" s="278">
        <f t="shared" ref="CC40" si="383">CC$7*CC38*CC39</f>
        <v>0</v>
      </c>
      <c r="CD40" s="278">
        <f t="shared" ref="CD40" si="384">CD$7*CD38*CD39</f>
        <v>0</v>
      </c>
      <c r="CE40" s="278">
        <f t="shared" ref="CE40" si="385">CE$7*CE38*CE39</f>
        <v>0</v>
      </c>
      <c r="CF40" s="278">
        <f t="shared" ref="CF40" si="386">CF$7*CF38*CF39</f>
        <v>0</v>
      </c>
      <c r="CG40" s="278">
        <f t="shared" ref="CG40" si="387">CG$7*CG38*CG39</f>
        <v>0</v>
      </c>
      <c r="CH40" s="278">
        <f t="shared" ref="CH40" si="388">CH$7*CH38*CH39</f>
        <v>0</v>
      </c>
      <c r="CI40" s="278">
        <f t="shared" ref="CI40" si="389">CI$7*CI38*CI39</f>
        <v>0</v>
      </c>
      <c r="CJ40" s="278">
        <f t="shared" ref="CJ40" si="390">CJ$7*CJ38*CJ39</f>
        <v>0</v>
      </c>
    </row>
    <row r="41" spans="1:88" ht="15" customHeight="1" x14ac:dyDescent="0.3">
      <c r="A41" s="3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row>
    <row r="42" spans="1:88" ht="15" customHeight="1" x14ac:dyDescent="0.3">
      <c r="A42" s="34"/>
      <c r="B42" s="35"/>
      <c r="C42" s="1"/>
      <c r="D42" s="1"/>
      <c r="E42" s="1"/>
      <c r="F42" s="1"/>
      <c r="G42" s="1" t="s">
        <v>73</v>
      </c>
      <c r="H42" s="1"/>
      <c r="I42" s="1"/>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row>
    <row r="43" spans="1:88" x14ac:dyDescent="0.3">
      <c r="A43" s="34">
        <f>A39+1</f>
        <v>9</v>
      </c>
      <c r="B43" s="35"/>
      <c r="C43" s="13"/>
      <c r="D43" s="1"/>
      <c r="E43" s="15"/>
      <c r="F43" s="1"/>
      <c r="G43" s="1" t="s">
        <v>203</v>
      </c>
      <c r="H43" s="1"/>
      <c r="I43" s="1"/>
      <c r="J43" s="274"/>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c r="CG43" s="275"/>
      <c r="CH43" s="275"/>
      <c r="CI43" s="275"/>
      <c r="CJ43" s="275"/>
    </row>
    <row r="44" spans="1:88" s="171" customFormat="1" x14ac:dyDescent="0.3">
      <c r="A44" s="167"/>
      <c r="B44" s="168"/>
      <c r="C44" s="169"/>
      <c r="D44" s="169"/>
      <c r="E44" s="169"/>
      <c r="F44" s="169"/>
      <c r="G44" s="169" t="s">
        <v>101</v>
      </c>
      <c r="H44" s="279">
        <f>SUM(J44:CJ44)</f>
        <v>0</v>
      </c>
      <c r="I44" s="173"/>
      <c r="J44" s="278">
        <f>J$7*J42*J43</f>
        <v>0</v>
      </c>
      <c r="K44" s="278">
        <f t="shared" ref="K44" si="391">K$7*K42*K43</f>
        <v>0</v>
      </c>
      <c r="L44" s="278">
        <f t="shared" ref="L44" si="392">L$7*L42*L43</f>
        <v>0</v>
      </c>
      <c r="M44" s="278">
        <f>M$7*M42*M43</f>
        <v>0</v>
      </c>
      <c r="N44" s="278">
        <f t="shared" ref="N44" si="393">N$7*N42*N43</f>
        <v>0</v>
      </c>
      <c r="O44" s="278">
        <f t="shared" ref="O44" si="394">O$7*O42*O43</f>
        <v>0</v>
      </c>
      <c r="P44" s="278">
        <f t="shared" ref="P44" si="395">P$7*P42*P43</f>
        <v>0</v>
      </c>
      <c r="Q44" s="278">
        <f t="shared" ref="Q44" si="396">Q$7*Q42*Q43</f>
        <v>0</v>
      </c>
      <c r="R44" s="278">
        <f t="shared" ref="R44" si="397">R$7*R42*R43</f>
        <v>0</v>
      </c>
      <c r="S44" s="278">
        <f t="shared" ref="S44" si="398">S$7*S42*S43</f>
        <v>0</v>
      </c>
      <c r="T44" s="278">
        <f t="shared" ref="T44" si="399">T$7*T42*T43</f>
        <v>0</v>
      </c>
      <c r="U44" s="278">
        <f t="shared" ref="U44" si="400">U$7*U42*U43</f>
        <v>0</v>
      </c>
      <c r="V44" s="278">
        <f t="shared" ref="V44" si="401">V$7*V42*V43</f>
        <v>0</v>
      </c>
      <c r="W44" s="278">
        <f t="shared" ref="W44" si="402">W$7*W42*W43</f>
        <v>0</v>
      </c>
      <c r="X44" s="278">
        <f t="shared" ref="X44" si="403">X$7*X42*X43</f>
        <v>0</v>
      </c>
      <c r="Y44" s="278">
        <f t="shared" ref="Y44" si="404">Y$7*Y42*Y43</f>
        <v>0</v>
      </c>
      <c r="Z44" s="278">
        <f t="shared" ref="Z44" si="405">Z$7*Z42*Z43</f>
        <v>0</v>
      </c>
      <c r="AA44" s="278">
        <f t="shared" ref="AA44" si="406">AA$7*AA42*AA43</f>
        <v>0</v>
      </c>
      <c r="AB44" s="278">
        <f t="shared" ref="AB44" si="407">AB$7*AB42*AB43</f>
        <v>0</v>
      </c>
      <c r="AC44" s="278">
        <f t="shared" ref="AC44" si="408">AC$7*AC42*AC43</f>
        <v>0</v>
      </c>
      <c r="AD44" s="278">
        <f t="shared" ref="AD44" si="409">AD$7*AD42*AD43</f>
        <v>0</v>
      </c>
      <c r="AE44" s="278">
        <f t="shared" ref="AE44" si="410">AE$7*AE42*AE43</f>
        <v>0</v>
      </c>
      <c r="AF44" s="278">
        <f t="shared" ref="AF44" si="411">AF$7*AF42*AF43</f>
        <v>0</v>
      </c>
      <c r="AG44" s="278">
        <f t="shared" ref="AG44" si="412">AG$7*AG42*AG43</f>
        <v>0</v>
      </c>
      <c r="AH44" s="278">
        <f t="shared" ref="AH44" si="413">AH$7*AH42*AH43</f>
        <v>0</v>
      </c>
      <c r="AI44" s="278">
        <f t="shared" ref="AI44" si="414">AI$7*AI42*AI43</f>
        <v>0</v>
      </c>
      <c r="AJ44" s="278">
        <f t="shared" ref="AJ44" si="415">AJ$7*AJ42*AJ43</f>
        <v>0</v>
      </c>
      <c r="AK44" s="278">
        <f t="shared" ref="AK44" si="416">AK$7*AK42*AK43</f>
        <v>0</v>
      </c>
      <c r="AL44" s="278">
        <f t="shared" ref="AL44" si="417">AL$7*AL42*AL43</f>
        <v>0</v>
      </c>
      <c r="AM44" s="278">
        <f t="shared" ref="AM44" si="418">AM$7*AM42*AM43</f>
        <v>0</v>
      </c>
      <c r="AN44" s="278">
        <f t="shared" ref="AN44" si="419">AN$7*AN42*AN43</f>
        <v>0</v>
      </c>
      <c r="AO44" s="278">
        <f t="shared" ref="AO44" si="420">AO$7*AO42*AO43</f>
        <v>0</v>
      </c>
      <c r="AP44" s="278">
        <f t="shared" ref="AP44" si="421">AP$7*AP42*AP43</f>
        <v>0</v>
      </c>
      <c r="AQ44" s="278">
        <f t="shared" ref="AQ44" si="422">AQ$7*AQ42*AQ43</f>
        <v>0</v>
      </c>
      <c r="AR44" s="278">
        <f t="shared" ref="AR44" si="423">AR$7*AR42*AR43</f>
        <v>0</v>
      </c>
      <c r="AS44" s="278">
        <f t="shared" ref="AS44" si="424">AS$7*AS42*AS43</f>
        <v>0</v>
      </c>
      <c r="AT44" s="278">
        <f t="shared" ref="AT44" si="425">AT$7*AT42*AT43</f>
        <v>0</v>
      </c>
      <c r="AU44" s="278">
        <f t="shared" ref="AU44" si="426">AU$7*AU42*AU43</f>
        <v>0</v>
      </c>
      <c r="AV44" s="278">
        <f t="shared" ref="AV44" si="427">AV$7*AV42*AV43</f>
        <v>0</v>
      </c>
      <c r="AW44" s="278">
        <f t="shared" ref="AW44" si="428">AW$7*AW42*AW43</f>
        <v>0</v>
      </c>
      <c r="AX44" s="278">
        <f t="shared" ref="AX44" si="429">AX$7*AX42*AX43</f>
        <v>0</v>
      </c>
      <c r="AY44" s="278">
        <f t="shared" ref="AY44" si="430">AY$7*AY42*AY43</f>
        <v>0</v>
      </c>
      <c r="AZ44" s="278">
        <f t="shared" ref="AZ44" si="431">AZ$7*AZ42*AZ43</f>
        <v>0</v>
      </c>
      <c r="BA44" s="278">
        <f t="shared" ref="BA44" si="432">BA$7*BA42*BA43</f>
        <v>0</v>
      </c>
      <c r="BB44" s="278">
        <f t="shared" ref="BB44" si="433">BB$7*BB42*BB43</f>
        <v>0</v>
      </c>
      <c r="BC44" s="278">
        <f t="shared" ref="BC44" si="434">BC$7*BC42*BC43</f>
        <v>0</v>
      </c>
      <c r="BD44" s="278">
        <f t="shared" ref="BD44" si="435">BD$7*BD42*BD43</f>
        <v>0</v>
      </c>
      <c r="BE44" s="278">
        <f t="shared" ref="BE44" si="436">BE$7*BE42*BE43</f>
        <v>0</v>
      </c>
      <c r="BF44" s="278">
        <f t="shared" ref="BF44" si="437">BF$7*BF42*BF43</f>
        <v>0</v>
      </c>
      <c r="BG44" s="278">
        <f t="shared" ref="BG44" si="438">BG$7*BG42*BG43</f>
        <v>0</v>
      </c>
      <c r="BH44" s="278">
        <f t="shared" ref="BH44" si="439">BH$7*BH42*BH43</f>
        <v>0</v>
      </c>
      <c r="BI44" s="278">
        <f t="shared" ref="BI44" si="440">BI$7*BI42*BI43</f>
        <v>0</v>
      </c>
      <c r="BJ44" s="278">
        <f t="shared" ref="BJ44" si="441">BJ$7*BJ42*BJ43</f>
        <v>0</v>
      </c>
      <c r="BK44" s="278">
        <f t="shared" ref="BK44" si="442">BK$7*BK42*BK43</f>
        <v>0</v>
      </c>
      <c r="BL44" s="278">
        <f t="shared" ref="BL44" si="443">BL$7*BL42*BL43</f>
        <v>0</v>
      </c>
      <c r="BM44" s="278">
        <f t="shared" ref="BM44" si="444">BM$7*BM42*BM43</f>
        <v>0</v>
      </c>
      <c r="BN44" s="278">
        <f t="shared" ref="BN44" si="445">BN$7*BN42*BN43</f>
        <v>0</v>
      </c>
      <c r="BO44" s="278">
        <f t="shared" ref="BO44" si="446">BO$7*BO42*BO43</f>
        <v>0</v>
      </c>
      <c r="BP44" s="278">
        <f t="shared" ref="BP44" si="447">BP$7*BP42*BP43</f>
        <v>0</v>
      </c>
      <c r="BQ44" s="278">
        <f t="shared" ref="BQ44" si="448">BQ$7*BQ42*BQ43</f>
        <v>0</v>
      </c>
      <c r="BR44" s="278">
        <f t="shared" ref="BR44" si="449">BR$7*BR42*BR43</f>
        <v>0</v>
      </c>
      <c r="BS44" s="278">
        <f t="shared" ref="BS44" si="450">BS$7*BS42*BS43</f>
        <v>0</v>
      </c>
      <c r="BT44" s="278">
        <f t="shared" ref="BT44" si="451">BT$7*BT42*BT43</f>
        <v>0</v>
      </c>
      <c r="BU44" s="278">
        <f t="shared" ref="BU44" si="452">BU$7*BU42*BU43</f>
        <v>0</v>
      </c>
      <c r="BV44" s="278">
        <f t="shared" ref="BV44" si="453">BV$7*BV42*BV43</f>
        <v>0</v>
      </c>
      <c r="BW44" s="278">
        <f t="shared" ref="BW44" si="454">BW$7*BW42*BW43</f>
        <v>0</v>
      </c>
      <c r="BX44" s="278">
        <f t="shared" ref="BX44" si="455">BX$7*BX42*BX43</f>
        <v>0</v>
      </c>
      <c r="BY44" s="278">
        <f t="shared" ref="BY44" si="456">BY$7*BY42*BY43</f>
        <v>0</v>
      </c>
      <c r="BZ44" s="278">
        <f t="shared" ref="BZ44" si="457">BZ$7*BZ42*BZ43</f>
        <v>0</v>
      </c>
      <c r="CA44" s="278">
        <f t="shared" ref="CA44" si="458">CA$7*CA42*CA43</f>
        <v>0</v>
      </c>
      <c r="CB44" s="278">
        <f t="shared" ref="CB44" si="459">CB$7*CB42*CB43</f>
        <v>0</v>
      </c>
      <c r="CC44" s="278">
        <f t="shared" ref="CC44" si="460">CC$7*CC42*CC43</f>
        <v>0</v>
      </c>
      <c r="CD44" s="278">
        <f t="shared" ref="CD44" si="461">CD$7*CD42*CD43</f>
        <v>0</v>
      </c>
      <c r="CE44" s="278">
        <f t="shared" ref="CE44" si="462">CE$7*CE42*CE43</f>
        <v>0</v>
      </c>
      <c r="CF44" s="278">
        <f t="shared" ref="CF44" si="463">CF$7*CF42*CF43</f>
        <v>0</v>
      </c>
      <c r="CG44" s="278">
        <f t="shared" ref="CG44" si="464">CG$7*CG42*CG43</f>
        <v>0</v>
      </c>
      <c r="CH44" s="278">
        <f t="shared" ref="CH44" si="465">CH$7*CH42*CH43</f>
        <v>0</v>
      </c>
      <c r="CI44" s="278">
        <f t="shared" ref="CI44" si="466">CI$7*CI42*CI43</f>
        <v>0</v>
      </c>
      <c r="CJ44" s="278">
        <f t="shared" ref="CJ44" si="467">CJ$7*CJ42*CJ43</f>
        <v>0</v>
      </c>
    </row>
    <row r="45" spans="1:88" ht="15" customHeight="1" x14ac:dyDescent="0.3">
      <c r="A45" s="34"/>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row>
    <row r="46" spans="1:88" ht="15" customHeight="1" x14ac:dyDescent="0.3">
      <c r="A46" s="34"/>
      <c r="B46" s="35"/>
      <c r="C46" s="1"/>
      <c r="D46" s="1"/>
      <c r="E46" s="1"/>
      <c r="F46" s="1"/>
      <c r="G46" s="1" t="s">
        <v>73</v>
      </c>
      <c r="H46" s="1"/>
      <c r="I46" s="1"/>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row>
    <row r="47" spans="1:88" x14ac:dyDescent="0.3">
      <c r="A47" s="34">
        <f>A43+1</f>
        <v>10</v>
      </c>
      <c r="B47" s="35"/>
      <c r="C47" s="13"/>
      <c r="D47" s="1"/>
      <c r="E47" s="15"/>
      <c r="F47" s="1"/>
      <c r="G47" s="1" t="s">
        <v>203</v>
      </c>
      <c r="H47" s="1"/>
      <c r="I47" s="1"/>
      <c r="J47" s="274"/>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c r="CG47" s="275"/>
      <c r="CH47" s="275"/>
      <c r="CI47" s="275"/>
      <c r="CJ47" s="275"/>
    </row>
    <row r="48" spans="1:88" s="171" customFormat="1" x14ac:dyDescent="0.3">
      <c r="A48" s="167"/>
      <c r="B48" s="168"/>
      <c r="C48" s="169"/>
      <c r="D48" s="169"/>
      <c r="E48" s="169"/>
      <c r="F48" s="169"/>
      <c r="G48" s="169" t="s">
        <v>101</v>
      </c>
      <c r="H48" s="279">
        <f>SUM(J48:CJ48)</f>
        <v>0</v>
      </c>
      <c r="I48" s="173"/>
      <c r="J48" s="278">
        <f>J$7*J46*J47</f>
        <v>0</v>
      </c>
      <c r="K48" s="278">
        <f t="shared" ref="K48" si="468">K$7*K46*K47</f>
        <v>0</v>
      </c>
      <c r="L48" s="278">
        <f t="shared" ref="L48" si="469">L$7*L46*L47</f>
        <v>0</v>
      </c>
      <c r="M48" s="278">
        <f>M$7*M46*M47</f>
        <v>0</v>
      </c>
      <c r="N48" s="278">
        <f t="shared" ref="N48" si="470">N$7*N46*N47</f>
        <v>0</v>
      </c>
      <c r="O48" s="278">
        <f t="shared" ref="O48" si="471">O$7*O46*O47</f>
        <v>0</v>
      </c>
      <c r="P48" s="278">
        <f t="shared" ref="P48" si="472">P$7*P46*P47</f>
        <v>0</v>
      </c>
      <c r="Q48" s="278">
        <f t="shared" ref="Q48" si="473">Q$7*Q46*Q47</f>
        <v>0</v>
      </c>
      <c r="R48" s="278">
        <f t="shared" ref="R48" si="474">R$7*R46*R47</f>
        <v>0</v>
      </c>
      <c r="S48" s="278">
        <f t="shared" ref="S48" si="475">S$7*S46*S47</f>
        <v>0</v>
      </c>
      <c r="T48" s="278">
        <f t="shared" ref="T48" si="476">T$7*T46*T47</f>
        <v>0</v>
      </c>
      <c r="U48" s="278">
        <f t="shared" ref="U48" si="477">U$7*U46*U47</f>
        <v>0</v>
      </c>
      <c r="V48" s="278">
        <f t="shared" ref="V48" si="478">V$7*V46*V47</f>
        <v>0</v>
      </c>
      <c r="W48" s="278">
        <f t="shared" ref="W48" si="479">W$7*W46*W47</f>
        <v>0</v>
      </c>
      <c r="X48" s="278">
        <f t="shared" ref="X48" si="480">X$7*X46*X47</f>
        <v>0</v>
      </c>
      <c r="Y48" s="278">
        <f t="shared" ref="Y48" si="481">Y$7*Y46*Y47</f>
        <v>0</v>
      </c>
      <c r="Z48" s="278">
        <f t="shared" ref="Z48" si="482">Z$7*Z46*Z47</f>
        <v>0</v>
      </c>
      <c r="AA48" s="278">
        <f t="shared" ref="AA48" si="483">AA$7*AA46*AA47</f>
        <v>0</v>
      </c>
      <c r="AB48" s="278">
        <f t="shared" ref="AB48" si="484">AB$7*AB46*AB47</f>
        <v>0</v>
      </c>
      <c r="AC48" s="278">
        <f t="shared" ref="AC48" si="485">AC$7*AC46*AC47</f>
        <v>0</v>
      </c>
      <c r="AD48" s="278">
        <f t="shared" ref="AD48" si="486">AD$7*AD46*AD47</f>
        <v>0</v>
      </c>
      <c r="AE48" s="278">
        <f t="shared" ref="AE48" si="487">AE$7*AE46*AE47</f>
        <v>0</v>
      </c>
      <c r="AF48" s="278">
        <f t="shared" ref="AF48" si="488">AF$7*AF46*AF47</f>
        <v>0</v>
      </c>
      <c r="AG48" s="278">
        <f t="shared" ref="AG48" si="489">AG$7*AG46*AG47</f>
        <v>0</v>
      </c>
      <c r="AH48" s="278">
        <f t="shared" ref="AH48" si="490">AH$7*AH46*AH47</f>
        <v>0</v>
      </c>
      <c r="AI48" s="278">
        <f t="shared" ref="AI48" si="491">AI$7*AI46*AI47</f>
        <v>0</v>
      </c>
      <c r="AJ48" s="278">
        <f t="shared" ref="AJ48" si="492">AJ$7*AJ46*AJ47</f>
        <v>0</v>
      </c>
      <c r="AK48" s="278">
        <f t="shared" ref="AK48" si="493">AK$7*AK46*AK47</f>
        <v>0</v>
      </c>
      <c r="AL48" s="278">
        <f t="shared" ref="AL48" si="494">AL$7*AL46*AL47</f>
        <v>0</v>
      </c>
      <c r="AM48" s="278">
        <f t="shared" ref="AM48" si="495">AM$7*AM46*AM47</f>
        <v>0</v>
      </c>
      <c r="AN48" s="278">
        <f t="shared" ref="AN48" si="496">AN$7*AN46*AN47</f>
        <v>0</v>
      </c>
      <c r="AO48" s="278">
        <f t="shared" ref="AO48" si="497">AO$7*AO46*AO47</f>
        <v>0</v>
      </c>
      <c r="AP48" s="278">
        <f t="shared" ref="AP48" si="498">AP$7*AP46*AP47</f>
        <v>0</v>
      </c>
      <c r="AQ48" s="278">
        <f t="shared" ref="AQ48" si="499">AQ$7*AQ46*AQ47</f>
        <v>0</v>
      </c>
      <c r="AR48" s="278">
        <f t="shared" ref="AR48" si="500">AR$7*AR46*AR47</f>
        <v>0</v>
      </c>
      <c r="AS48" s="278">
        <f t="shared" ref="AS48" si="501">AS$7*AS46*AS47</f>
        <v>0</v>
      </c>
      <c r="AT48" s="278">
        <f t="shared" ref="AT48" si="502">AT$7*AT46*AT47</f>
        <v>0</v>
      </c>
      <c r="AU48" s="278">
        <f t="shared" ref="AU48" si="503">AU$7*AU46*AU47</f>
        <v>0</v>
      </c>
      <c r="AV48" s="278">
        <f t="shared" ref="AV48" si="504">AV$7*AV46*AV47</f>
        <v>0</v>
      </c>
      <c r="AW48" s="278">
        <f t="shared" ref="AW48" si="505">AW$7*AW46*AW47</f>
        <v>0</v>
      </c>
      <c r="AX48" s="278">
        <f t="shared" ref="AX48" si="506">AX$7*AX46*AX47</f>
        <v>0</v>
      </c>
      <c r="AY48" s="278">
        <f t="shared" ref="AY48" si="507">AY$7*AY46*AY47</f>
        <v>0</v>
      </c>
      <c r="AZ48" s="278">
        <f t="shared" ref="AZ48" si="508">AZ$7*AZ46*AZ47</f>
        <v>0</v>
      </c>
      <c r="BA48" s="278">
        <f t="shared" ref="BA48" si="509">BA$7*BA46*BA47</f>
        <v>0</v>
      </c>
      <c r="BB48" s="278">
        <f t="shared" ref="BB48" si="510">BB$7*BB46*BB47</f>
        <v>0</v>
      </c>
      <c r="BC48" s="278">
        <f t="shared" ref="BC48" si="511">BC$7*BC46*BC47</f>
        <v>0</v>
      </c>
      <c r="BD48" s="278">
        <f t="shared" ref="BD48" si="512">BD$7*BD46*BD47</f>
        <v>0</v>
      </c>
      <c r="BE48" s="278">
        <f t="shared" ref="BE48" si="513">BE$7*BE46*BE47</f>
        <v>0</v>
      </c>
      <c r="BF48" s="278">
        <f t="shared" ref="BF48" si="514">BF$7*BF46*BF47</f>
        <v>0</v>
      </c>
      <c r="BG48" s="278">
        <f t="shared" ref="BG48" si="515">BG$7*BG46*BG47</f>
        <v>0</v>
      </c>
      <c r="BH48" s="278">
        <f t="shared" ref="BH48" si="516">BH$7*BH46*BH47</f>
        <v>0</v>
      </c>
      <c r="BI48" s="278">
        <f t="shared" ref="BI48" si="517">BI$7*BI46*BI47</f>
        <v>0</v>
      </c>
      <c r="BJ48" s="278">
        <f t="shared" ref="BJ48" si="518">BJ$7*BJ46*BJ47</f>
        <v>0</v>
      </c>
      <c r="BK48" s="278">
        <f t="shared" ref="BK48" si="519">BK$7*BK46*BK47</f>
        <v>0</v>
      </c>
      <c r="BL48" s="278">
        <f t="shared" ref="BL48" si="520">BL$7*BL46*BL47</f>
        <v>0</v>
      </c>
      <c r="BM48" s="278">
        <f t="shared" ref="BM48" si="521">BM$7*BM46*BM47</f>
        <v>0</v>
      </c>
      <c r="BN48" s="278">
        <f t="shared" ref="BN48" si="522">BN$7*BN46*BN47</f>
        <v>0</v>
      </c>
      <c r="BO48" s="278">
        <f t="shared" ref="BO48" si="523">BO$7*BO46*BO47</f>
        <v>0</v>
      </c>
      <c r="BP48" s="278">
        <f t="shared" ref="BP48" si="524">BP$7*BP46*BP47</f>
        <v>0</v>
      </c>
      <c r="BQ48" s="278">
        <f t="shared" ref="BQ48" si="525">BQ$7*BQ46*BQ47</f>
        <v>0</v>
      </c>
      <c r="BR48" s="278">
        <f t="shared" ref="BR48" si="526">BR$7*BR46*BR47</f>
        <v>0</v>
      </c>
      <c r="BS48" s="278">
        <f t="shared" ref="BS48" si="527">BS$7*BS46*BS47</f>
        <v>0</v>
      </c>
      <c r="BT48" s="278">
        <f t="shared" ref="BT48" si="528">BT$7*BT46*BT47</f>
        <v>0</v>
      </c>
      <c r="BU48" s="278">
        <f t="shared" ref="BU48" si="529">BU$7*BU46*BU47</f>
        <v>0</v>
      </c>
      <c r="BV48" s="278">
        <f t="shared" ref="BV48" si="530">BV$7*BV46*BV47</f>
        <v>0</v>
      </c>
      <c r="BW48" s="278">
        <f t="shared" ref="BW48" si="531">BW$7*BW46*BW47</f>
        <v>0</v>
      </c>
      <c r="BX48" s="278">
        <f t="shared" ref="BX48" si="532">BX$7*BX46*BX47</f>
        <v>0</v>
      </c>
      <c r="BY48" s="278">
        <f t="shared" ref="BY48" si="533">BY$7*BY46*BY47</f>
        <v>0</v>
      </c>
      <c r="BZ48" s="278">
        <f t="shared" ref="BZ48" si="534">BZ$7*BZ46*BZ47</f>
        <v>0</v>
      </c>
      <c r="CA48" s="278">
        <f t="shared" ref="CA48" si="535">CA$7*CA46*CA47</f>
        <v>0</v>
      </c>
      <c r="CB48" s="278">
        <f t="shared" ref="CB48" si="536">CB$7*CB46*CB47</f>
        <v>0</v>
      </c>
      <c r="CC48" s="278">
        <f t="shared" ref="CC48" si="537">CC$7*CC46*CC47</f>
        <v>0</v>
      </c>
      <c r="CD48" s="278">
        <f t="shared" ref="CD48" si="538">CD$7*CD46*CD47</f>
        <v>0</v>
      </c>
      <c r="CE48" s="278">
        <f t="shared" ref="CE48" si="539">CE$7*CE46*CE47</f>
        <v>0</v>
      </c>
      <c r="CF48" s="278">
        <f t="shared" ref="CF48" si="540">CF$7*CF46*CF47</f>
        <v>0</v>
      </c>
      <c r="CG48" s="278">
        <f t="shared" ref="CG48" si="541">CG$7*CG46*CG47</f>
        <v>0</v>
      </c>
      <c r="CH48" s="278">
        <f t="shared" ref="CH48" si="542">CH$7*CH46*CH47</f>
        <v>0</v>
      </c>
      <c r="CI48" s="278">
        <f t="shared" ref="CI48" si="543">CI$7*CI46*CI47</f>
        <v>0</v>
      </c>
      <c r="CJ48" s="278">
        <f t="shared" ref="CJ48" si="544">CJ$7*CJ46*CJ47</f>
        <v>0</v>
      </c>
    </row>
    <row r="49" spans="1:88" ht="15" customHeight="1" x14ac:dyDescent="0.3">
      <c r="A49" s="3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row>
    <row r="50" spans="1:88" ht="15" customHeight="1" x14ac:dyDescent="0.3">
      <c r="A50" s="34"/>
      <c r="B50" s="35"/>
      <c r="C50" s="1"/>
      <c r="D50" s="1"/>
      <c r="E50" s="1"/>
      <c r="F50" s="1"/>
      <c r="G50" s="1" t="s">
        <v>73</v>
      </c>
      <c r="H50" s="1"/>
      <c r="I50" s="1"/>
      <c r="J50" s="273"/>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row>
    <row r="51" spans="1:88" x14ac:dyDescent="0.3">
      <c r="A51" s="34">
        <f>A47+1</f>
        <v>11</v>
      </c>
      <c r="B51" s="35"/>
      <c r="C51" s="13"/>
      <c r="D51" s="1"/>
      <c r="E51" s="15"/>
      <c r="F51" s="1"/>
      <c r="G51" s="1" t="s">
        <v>203</v>
      </c>
      <c r="H51" s="1"/>
      <c r="I51" s="1"/>
      <c r="J51" s="274"/>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c r="CG51" s="275"/>
      <c r="CH51" s="275"/>
      <c r="CI51" s="275"/>
      <c r="CJ51" s="275"/>
    </row>
    <row r="52" spans="1:88" s="171" customFormat="1" x14ac:dyDescent="0.3">
      <c r="A52" s="167"/>
      <c r="B52" s="168"/>
      <c r="C52" s="169"/>
      <c r="D52" s="169"/>
      <c r="E52" s="169"/>
      <c r="F52" s="169"/>
      <c r="G52" s="169" t="s">
        <v>101</v>
      </c>
      <c r="H52" s="279">
        <f>SUM(J52:CJ52)</f>
        <v>0</v>
      </c>
      <c r="I52" s="173"/>
      <c r="J52" s="278">
        <f>J$7*J50*J51</f>
        <v>0</v>
      </c>
      <c r="K52" s="278">
        <f t="shared" ref="K52" si="545">K$7*K50*K51</f>
        <v>0</v>
      </c>
      <c r="L52" s="278">
        <f t="shared" ref="L52" si="546">L$7*L50*L51</f>
        <v>0</v>
      </c>
      <c r="M52" s="278">
        <f>M$7*M50*M51</f>
        <v>0</v>
      </c>
      <c r="N52" s="278">
        <f t="shared" ref="N52" si="547">N$7*N50*N51</f>
        <v>0</v>
      </c>
      <c r="O52" s="278">
        <f t="shared" ref="O52" si="548">O$7*O50*O51</f>
        <v>0</v>
      </c>
      <c r="P52" s="278">
        <f t="shared" ref="P52" si="549">P$7*P50*P51</f>
        <v>0</v>
      </c>
      <c r="Q52" s="278">
        <f t="shared" ref="Q52" si="550">Q$7*Q50*Q51</f>
        <v>0</v>
      </c>
      <c r="R52" s="278">
        <f t="shared" ref="R52" si="551">R$7*R50*R51</f>
        <v>0</v>
      </c>
      <c r="S52" s="278">
        <f t="shared" ref="S52" si="552">S$7*S50*S51</f>
        <v>0</v>
      </c>
      <c r="T52" s="278">
        <f t="shared" ref="T52" si="553">T$7*T50*T51</f>
        <v>0</v>
      </c>
      <c r="U52" s="278">
        <f t="shared" ref="U52" si="554">U$7*U50*U51</f>
        <v>0</v>
      </c>
      <c r="V52" s="278">
        <f t="shared" ref="V52" si="555">V$7*V50*V51</f>
        <v>0</v>
      </c>
      <c r="W52" s="278">
        <f t="shared" ref="W52" si="556">W$7*W50*W51</f>
        <v>0</v>
      </c>
      <c r="X52" s="278">
        <f t="shared" ref="X52" si="557">X$7*X50*X51</f>
        <v>0</v>
      </c>
      <c r="Y52" s="278">
        <f t="shared" ref="Y52" si="558">Y$7*Y50*Y51</f>
        <v>0</v>
      </c>
      <c r="Z52" s="278">
        <f t="shared" ref="Z52" si="559">Z$7*Z50*Z51</f>
        <v>0</v>
      </c>
      <c r="AA52" s="278">
        <f t="shared" ref="AA52" si="560">AA$7*AA50*AA51</f>
        <v>0</v>
      </c>
      <c r="AB52" s="278">
        <f t="shared" ref="AB52" si="561">AB$7*AB50*AB51</f>
        <v>0</v>
      </c>
      <c r="AC52" s="278">
        <f t="shared" ref="AC52" si="562">AC$7*AC50*AC51</f>
        <v>0</v>
      </c>
      <c r="AD52" s="278">
        <f t="shared" ref="AD52" si="563">AD$7*AD50*AD51</f>
        <v>0</v>
      </c>
      <c r="AE52" s="278">
        <f t="shared" ref="AE52" si="564">AE$7*AE50*AE51</f>
        <v>0</v>
      </c>
      <c r="AF52" s="278">
        <f t="shared" ref="AF52" si="565">AF$7*AF50*AF51</f>
        <v>0</v>
      </c>
      <c r="AG52" s="278">
        <f t="shared" ref="AG52" si="566">AG$7*AG50*AG51</f>
        <v>0</v>
      </c>
      <c r="AH52" s="278">
        <f t="shared" ref="AH52" si="567">AH$7*AH50*AH51</f>
        <v>0</v>
      </c>
      <c r="AI52" s="278">
        <f t="shared" ref="AI52" si="568">AI$7*AI50*AI51</f>
        <v>0</v>
      </c>
      <c r="AJ52" s="278">
        <f t="shared" ref="AJ52" si="569">AJ$7*AJ50*AJ51</f>
        <v>0</v>
      </c>
      <c r="AK52" s="278">
        <f t="shared" ref="AK52" si="570">AK$7*AK50*AK51</f>
        <v>0</v>
      </c>
      <c r="AL52" s="278">
        <f t="shared" ref="AL52" si="571">AL$7*AL50*AL51</f>
        <v>0</v>
      </c>
      <c r="AM52" s="278">
        <f t="shared" ref="AM52" si="572">AM$7*AM50*AM51</f>
        <v>0</v>
      </c>
      <c r="AN52" s="278">
        <f t="shared" ref="AN52" si="573">AN$7*AN50*AN51</f>
        <v>0</v>
      </c>
      <c r="AO52" s="278">
        <f t="shared" ref="AO52" si="574">AO$7*AO50*AO51</f>
        <v>0</v>
      </c>
      <c r="AP52" s="278">
        <f t="shared" ref="AP52" si="575">AP$7*AP50*AP51</f>
        <v>0</v>
      </c>
      <c r="AQ52" s="278">
        <f t="shared" ref="AQ52" si="576">AQ$7*AQ50*AQ51</f>
        <v>0</v>
      </c>
      <c r="AR52" s="278">
        <f t="shared" ref="AR52" si="577">AR$7*AR50*AR51</f>
        <v>0</v>
      </c>
      <c r="AS52" s="278">
        <f t="shared" ref="AS52" si="578">AS$7*AS50*AS51</f>
        <v>0</v>
      </c>
      <c r="AT52" s="278">
        <f t="shared" ref="AT52" si="579">AT$7*AT50*AT51</f>
        <v>0</v>
      </c>
      <c r="AU52" s="278">
        <f t="shared" ref="AU52" si="580">AU$7*AU50*AU51</f>
        <v>0</v>
      </c>
      <c r="AV52" s="278">
        <f t="shared" ref="AV52" si="581">AV$7*AV50*AV51</f>
        <v>0</v>
      </c>
      <c r="AW52" s="278">
        <f t="shared" ref="AW52" si="582">AW$7*AW50*AW51</f>
        <v>0</v>
      </c>
      <c r="AX52" s="278">
        <f t="shared" ref="AX52" si="583">AX$7*AX50*AX51</f>
        <v>0</v>
      </c>
      <c r="AY52" s="278">
        <f t="shared" ref="AY52" si="584">AY$7*AY50*AY51</f>
        <v>0</v>
      </c>
      <c r="AZ52" s="278">
        <f t="shared" ref="AZ52" si="585">AZ$7*AZ50*AZ51</f>
        <v>0</v>
      </c>
      <c r="BA52" s="278">
        <f t="shared" ref="BA52" si="586">BA$7*BA50*BA51</f>
        <v>0</v>
      </c>
      <c r="BB52" s="278">
        <f t="shared" ref="BB52" si="587">BB$7*BB50*BB51</f>
        <v>0</v>
      </c>
      <c r="BC52" s="278">
        <f t="shared" ref="BC52" si="588">BC$7*BC50*BC51</f>
        <v>0</v>
      </c>
      <c r="BD52" s="278">
        <f t="shared" ref="BD52" si="589">BD$7*BD50*BD51</f>
        <v>0</v>
      </c>
      <c r="BE52" s="278">
        <f t="shared" ref="BE52" si="590">BE$7*BE50*BE51</f>
        <v>0</v>
      </c>
      <c r="BF52" s="278">
        <f t="shared" ref="BF52" si="591">BF$7*BF50*BF51</f>
        <v>0</v>
      </c>
      <c r="BG52" s="278">
        <f t="shared" ref="BG52" si="592">BG$7*BG50*BG51</f>
        <v>0</v>
      </c>
      <c r="BH52" s="278">
        <f t="shared" ref="BH52" si="593">BH$7*BH50*BH51</f>
        <v>0</v>
      </c>
      <c r="BI52" s="278">
        <f t="shared" ref="BI52" si="594">BI$7*BI50*BI51</f>
        <v>0</v>
      </c>
      <c r="BJ52" s="278">
        <f t="shared" ref="BJ52" si="595">BJ$7*BJ50*BJ51</f>
        <v>0</v>
      </c>
      <c r="BK52" s="278">
        <f t="shared" ref="BK52" si="596">BK$7*BK50*BK51</f>
        <v>0</v>
      </c>
      <c r="BL52" s="278">
        <f t="shared" ref="BL52" si="597">BL$7*BL50*BL51</f>
        <v>0</v>
      </c>
      <c r="BM52" s="278">
        <f t="shared" ref="BM52" si="598">BM$7*BM50*BM51</f>
        <v>0</v>
      </c>
      <c r="BN52" s="278">
        <f t="shared" ref="BN52" si="599">BN$7*BN50*BN51</f>
        <v>0</v>
      </c>
      <c r="BO52" s="278">
        <f t="shared" ref="BO52" si="600">BO$7*BO50*BO51</f>
        <v>0</v>
      </c>
      <c r="BP52" s="278">
        <f t="shared" ref="BP52" si="601">BP$7*BP50*BP51</f>
        <v>0</v>
      </c>
      <c r="BQ52" s="278">
        <f t="shared" ref="BQ52" si="602">BQ$7*BQ50*BQ51</f>
        <v>0</v>
      </c>
      <c r="BR52" s="278">
        <f t="shared" ref="BR52" si="603">BR$7*BR50*BR51</f>
        <v>0</v>
      </c>
      <c r="BS52" s="278">
        <f t="shared" ref="BS52" si="604">BS$7*BS50*BS51</f>
        <v>0</v>
      </c>
      <c r="BT52" s="278">
        <f t="shared" ref="BT52" si="605">BT$7*BT50*BT51</f>
        <v>0</v>
      </c>
      <c r="BU52" s="278">
        <f t="shared" ref="BU52" si="606">BU$7*BU50*BU51</f>
        <v>0</v>
      </c>
      <c r="BV52" s="278">
        <f t="shared" ref="BV52" si="607">BV$7*BV50*BV51</f>
        <v>0</v>
      </c>
      <c r="BW52" s="278">
        <f t="shared" ref="BW52" si="608">BW$7*BW50*BW51</f>
        <v>0</v>
      </c>
      <c r="BX52" s="278">
        <f t="shared" ref="BX52" si="609">BX$7*BX50*BX51</f>
        <v>0</v>
      </c>
      <c r="BY52" s="278">
        <f t="shared" ref="BY52" si="610">BY$7*BY50*BY51</f>
        <v>0</v>
      </c>
      <c r="BZ52" s="278">
        <f t="shared" ref="BZ52" si="611">BZ$7*BZ50*BZ51</f>
        <v>0</v>
      </c>
      <c r="CA52" s="278">
        <f t="shared" ref="CA52" si="612">CA$7*CA50*CA51</f>
        <v>0</v>
      </c>
      <c r="CB52" s="278">
        <f t="shared" ref="CB52" si="613">CB$7*CB50*CB51</f>
        <v>0</v>
      </c>
      <c r="CC52" s="278">
        <f t="shared" ref="CC52" si="614">CC$7*CC50*CC51</f>
        <v>0</v>
      </c>
      <c r="CD52" s="278">
        <f t="shared" ref="CD52" si="615">CD$7*CD50*CD51</f>
        <v>0</v>
      </c>
      <c r="CE52" s="278">
        <f t="shared" ref="CE52" si="616">CE$7*CE50*CE51</f>
        <v>0</v>
      </c>
      <c r="CF52" s="278">
        <f t="shared" ref="CF52" si="617">CF$7*CF50*CF51</f>
        <v>0</v>
      </c>
      <c r="CG52" s="278">
        <f t="shared" ref="CG52" si="618">CG$7*CG50*CG51</f>
        <v>0</v>
      </c>
      <c r="CH52" s="278">
        <f t="shared" ref="CH52" si="619">CH$7*CH50*CH51</f>
        <v>0</v>
      </c>
      <c r="CI52" s="278">
        <f t="shared" ref="CI52" si="620">CI$7*CI50*CI51</f>
        <v>0</v>
      </c>
      <c r="CJ52" s="278">
        <f t="shared" ref="CJ52" si="621">CJ$7*CJ50*CJ51</f>
        <v>0</v>
      </c>
    </row>
    <row r="53" spans="1:88" ht="15" customHeight="1" x14ac:dyDescent="0.3">
      <c r="A53" s="3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row>
    <row r="54" spans="1:88" ht="15" customHeight="1" x14ac:dyDescent="0.3">
      <c r="A54" s="34"/>
      <c r="B54" s="35"/>
      <c r="C54" s="1"/>
      <c r="D54" s="1"/>
      <c r="E54" s="1"/>
      <c r="F54" s="1"/>
      <c r="G54" s="1" t="s">
        <v>73</v>
      </c>
      <c r="H54" s="1"/>
      <c r="I54" s="1"/>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row>
    <row r="55" spans="1:88" x14ac:dyDescent="0.3">
      <c r="A55" s="34">
        <f>A51+1</f>
        <v>12</v>
      </c>
      <c r="B55" s="35"/>
      <c r="C55" s="13"/>
      <c r="D55" s="1"/>
      <c r="E55" s="15"/>
      <c r="F55" s="1"/>
      <c r="G55" s="1" t="s">
        <v>203</v>
      </c>
      <c r="H55" s="1"/>
      <c r="I55" s="1"/>
      <c r="J55" s="274"/>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c r="CG55" s="275"/>
      <c r="CH55" s="275"/>
      <c r="CI55" s="275"/>
      <c r="CJ55" s="275"/>
    </row>
    <row r="56" spans="1:88" s="171" customFormat="1" x14ac:dyDescent="0.3">
      <c r="A56" s="167"/>
      <c r="B56" s="168"/>
      <c r="C56" s="169"/>
      <c r="D56" s="169"/>
      <c r="E56" s="169"/>
      <c r="F56" s="169"/>
      <c r="G56" s="169" t="s">
        <v>101</v>
      </c>
      <c r="H56" s="279">
        <f>SUM(J56:CJ56)</f>
        <v>0</v>
      </c>
      <c r="I56" s="173"/>
      <c r="J56" s="278">
        <f>J$7*J54*J55</f>
        <v>0</v>
      </c>
      <c r="K56" s="278">
        <f t="shared" ref="K56" si="622">K$7*K54*K55</f>
        <v>0</v>
      </c>
      <c r="L56" s="278">
        <f t="shared" ref="L56" si="623">L$7*L54*L55</f>
        <v>0</v>
      </c>
      <c r="M56" s="278">
        <f>M$7*M54*M55</f>
        <v>0</v>
      </c>
      <c r="N56" s="278">
        <f t="shared" ref="N56" si="624">N$7*N54*N55</f>
        <v>0</v>
      </c>
      <c r="O56" s="278">
        <f t="shared" ref="O56" si="625">O$7*O54*O55</f>
        <v>0</v>
      </c>
      <c r="P56" s="278">
        <f t="shared" ref="P56" si="626">P$7*P54*P55</f>
        <v>0</v>
      </c>
      <c r="Q56" s="278">
        <f t="shared" ref="Q56" si="627">Q$7*Q54*Q55</f>
        <v>0</v>
      </c>
      <c r="R56" s="278">
        <f t="shared" ref="R56" si="628">R$7*R54*R55</f>
        <v>0</v>
      </c>
      <c r="S56" s="278">
        <f t="shared" ref="S56" si="629">S$7*S54*S55</f>
        <v>0</v>
      </c>
      <c r="T56" s="278">
        <f t="shared" ref="T56" si="630">T$7*T54*T55</f>
        <v>0</v>
      </c>
      <c r="U56" s="278">
        <f t="shared" ref="U56" si="631">U$7*U54*U55</f>
        <v>0</v>
      </c>
      <c r="V56" s="278">
        <f t="shared" ref="V56" si="632">V$7*V54*V55</f>
        <v>0</v>
      </c>
      <c r="W56" s="278">
        <f t="shared" ref="W56" si="633">W$7*W54*W55</f>
        <v>0</v>
      </c>
      <c r="X56" s="278">
        <f t="shared" ref="X56" si="634">X$7*X54*X55</f>
        <v>0</v>
      </c>
      <c r="Y56" s="278">
        <f t="shared" ref="Y56" si="635">Y$7*Y54*Y55</f>
        <v>0</v>
      </c>
      <c r="Z56" s="278">
        <f t="shared" ref="Z56" si="636">Z$7*Z54*Z55</f>
        <v>0</v>
      </c>
      <c r="AA56" s="278">
        <f t="shared" ref="AA56" si="637">AA$7*AA54*AA55</f>
        <v>0</v>
      </c>
      <c r="AB56" s="278">
        <f t="shared" ref="AB56" si="638">AB$7*AB54*AB55</f>
        <v>0</v>
      </c>
      <c r="AC56" s="278">
        <f t="shared" ref="AC56" si="639">AC$7*AC54*AC55</f>
        <v>0</v>
      </c>
      <c r="AD56" s="278">
        <f t="shared" ref="AD56" si="640">AD$7*AD54*AD55</f>
        <v>0</v>
      </c>
      <c r="AE56" s="278">
        <f t="shared" ref="AE56" si="641">AE$7*AE54*AE55</f>
        <v>0</v>
      </c>
      <c r="AF56" s="278">
        <f t="shared" ref="AF56" si="642">AF$7*AF54*AF55</f>
        <v>0</v>
      </c>
      <c r="AG56" s="278">
        <f t="shared" ref="AG56" si="643">AG$7*AG54*AG55</f>
        <v>0</v>
      </c>
      <c r="AH56" s="278">
        <f t="shared" ref="AH56" si="644">AH$7*AH54*AH55</f>
        <v>0</v>
      </c>
      <c r="AI56" s="278">
        <f t="shared" ref="AI56" si="645">AI$7*AI54*AI55</f>
        <v>0</v>
      </c>
      <c r="AJ56" s="278">
        <f t="shared" ref="AJ56" si="646">AJ$7*AJ54*AJ55</f>
        <v>0</v>
      </c>
      <c r="AK56" s="278">
        <f t="shared" ref="AK56" si="647">AK$7*AK54*AK55</f>
        <v>0</v>
      </c>
      <c r="AL56" s="278">
        <f t="shared" ref="AL56" si="648">AL$7*AL54*AL55</f>
        <v>0</v>
      </c>
      <c r="AM56" s="278">
        <f t="shared" ref="AM56" si="649">AM$7*AM54*AM55</f>
        <v>0</v>
      </c>
      <c r="AN56" s="278">
        <f t="shared" ref="AN56" si="650">AN$7*AN54*AN55</f>
        <v>0</v>
      </c>
      <c r="AO56" s="278">
        <f t="shared" ref="AO56" si="651">AO$7*AO54*AO55</f>
        <v>0</v>
      </c>
      <c r="AP56" s="278">
        <f t="shared" ref="AP56" si="652">AP$7*AP54*AP55</f>
        <v>0</v>
      </c>
      <c r="AQ56" s="278">
        <f t="shared" ref="AQ56" si="653">AQ$7*AQ54*AQ55</f>
        <v>0</v>
      </c>
      <c r="AR56" s="278">
        <f t="shared" ref="AR56" si="654">AR$7*AR54*AR55</f>
        <v>0</v>
      </c>
      <c r="AS56" s="278">
        <f t="shared" ref="AS56" si="655">AS$7*AS54*AS55</f>
        <v>0</v>
      </c>
      <c r="AT56" s="278">
        <f t="shared" ref="AT56" si="656">AT$7*AT54*AT55</f>
        <v>0</v>
      </c>
      <c r="AU56" s="278">
        <f t="shared" ref="AU56" si="657">AU$7*AU54*AU55</f>
        <v>0</v>
      </c>
      <c r="AV56" s="278">
        <f t="shared" ref="AV56" si="658">AV$7*AV54*AV55</f>
        <v>0</v>
      </c>
      <c r="AW56" s="278">
        <f t="shared" ref="AW56" si="659">AW$7*AW54*AW55</f>
        <v>0</v>
      </c>
      <c r="AX56" s="278">
        <f t="shared" ref="AX56" si="660">AX$7*AX54*AX55</f>
        <v>0</v>
      </c>
      <c r="AY56" s="278">
        <f t="shared" ref="AY56" si="661">AY$7*AY54*AY55</f>
        <v>0</v>
      </c>
      <c r="AZ56" s="278">
        <f t="shared" ref="AZ56" si="662">AZ$7*AZ54*AZ55</f>
        <v>0</v>
      </c>
      <c r="BA56" s="278">
        <f t="shared" ref="BA56" si="663">BA$7*BA54*BA55</f>
        <v>0</v>
      </c>
      <c r="BB56" s="278">
        <f t="shared" ref="BB56" si="664">BB$7*BB54*BB55</f>
        <v>0</v>
      </c>
      <c r="BC56" s="278">
        <f t="shared" ref="BC56" si="665">BC$7*BC54*BC55</f>
        <v>0</v>
      </c>
      <c r="BD56" s="278">
        <f t="shared" ref="BD56" si="666">BD$7*BD54*BD55</f>
        <v>0</v>
      </c>
      <c r="BE56" s="278">
        <f t="shared" ref="BE56" si="667">BE$7*BE54*BE55</f>
        <v>0</v>
      </c>
      <c r="BF56" s="278">
        <f t="shared" ref="BF56" si="668">BF$7*BF54*BF55</f>
        <v>0</v>
      </c>
      <c r="BG56" s="278">
        <f t="shared" ref="BG56" si="669">BG$7*BG54*BG55</f>
        <v>0</v>
      </c>
      <c r="BH56" s="278">
        <f t="shared" ref="BH56" si="670">BH$7*BH54*BH55</f>
        <v>0</v>
      </c>
      <c r="BI56" s="278">
        <f t="shared" ref="BI56" si="671">BI$7*BI54*BI55</f>
        <v>0</v>
      </c>
      <c r="BJ56" s="278">
        <f t="shared" ref="BJ56" si="672">BJ$7*BJ54*BJ55</f>
        <v>0</v>
      </c>
      <c r="BK56" s="278">
        <f t="shared" ref="BK56" si="673">BK$7*BK54*BK55</f>
        <v>0</v>
      </c>
      <c r="BL56" s="278">
        <f t="shared" ref="BL56" si="674">BL$7*BL54*BL55</f>
        <v>0</v>
      </c>
      <c r="BM56" s="278">
        <f t="shared" ref="BM56" si="675">BM$7*BM54*BM55</f>
        <v>0</v>
      </c>
      <c r="BN56" s="278">
        <f t="shared" ref="BN56" si="676">BN$7*BN54*BN55</f>
        <v>0</v>
      </c>
      <c r="BO56" s="278">
        <f t="shared" ref="BO56" si="677">BO$7*BO54*BO55</f>
        <v>0</v>
      </c>
      <c r="BP56" s="278">
        <f t="shared" ref="BP56" si="678">BP$7*BP54*BP55</f>
        <v>0</v>
      </c>
      <c r="BQ56" s="278">
        <f t="shared" ref="BQ56" si="679">BQ$7*BQ54*BQ55</f>
        <v>0</v>
      </c>
      <c r="BR56" s="278">
        <f t="shared" ref="BR56" si="680">BR$7*BR54*BR55</f>
        <v>0</v>
      </c>
      <c r="BS56" s="278">
        <f t="shared" ref="BS56" si="681">BS$7*BS54*BS55</f>
        <v>0</v>
      </c>
      <c r="BT56" s="278">
        <f t="shared" ref="BT56" si="682">BT$7*BT54*BT55</f>
        <v>0</v>
      </c>
      <c r="BU56" s="278">
        <f t="shared" ref="BU56" si="683">BU$7*BU54*BU55</f>
        <v>0</v>
      </c>
      <c r="BV56" s="278">
        <f t="shared" ref="BV56" si="684">BV$7*BV54*BV55</f>
        <v>0</v>
      </c>
      <c r="BW56" s="278">
        <f t="shared" ref="BW56" si="685">BW$7*BW54*BW55</f>
        <v>0</v>
      </c>
      <c r="BX56" s="278">
        <f t="shared" ref="BX56" si="686">BX$7*BX54*BX55</f>
        <v>0</v>
      </c>
      <c r="BY56" s="278">
        <f t="shared" ref="BY56" si="687">BY$7*BY54*BY55</f>
        <v>0</v>
      </c>
      <c r="BZ56" s="278">
        <f t="shared" ref="BZ56" si="688">BZ$7*BZ54*BZ55</f>
        <v>0</v>
      </c>
      <c r="CA56" s="278">
        <f t="shared" ref="CA56" si="689">CA$7*CA54*CA55</f>
        <v>0</v>
      </c>
      <c r="CB56" s="278">
        <f t="shared" ref="CB56" si="690">CB$7*CB54*CB55</f>
        <v>0</v>
      </c>
      <c r="CC56" s="278">
        <f t="shared" ref="CC56" si="691">CC$7*CC54*CC55</f>
        <v>0</v>
      </c>
      <c r="CD56" s="278">
        <f t="shared" ref="CD56" si="692">CD$7*CD54*CD55</f>
        <v>0</v>
      </c>
      <c r="CE56" s="278">
        <f t="shared" ref="CE56" si="693">CE$7*CE54*CE55</f>
        <v>0</v>
      </c>
      <c r="CF56" s="278">
        <f t="shared" ref="CF56" si="694">CF$7*CF54*CF55</f>
        <v>0</v>
      </c>
      <c r="CG56" s="278">
        <f t="shared" ref="CG56" si="695">CG$7*CG54*CG55</f>
        <v>0</v>
      </c>
      <c r="CH56" s="278">
        <f t="shared" ref="CH56" si="696">CH$7*CH54*CH55</f>
        <v>0</v>
      </c>
      <c r="CI56" s="278">
        <f t="shared" ref="CI56" si="697">CI$7*CI54*CI55</f>
        <v>0</v>
      </c>
      <c r="CJ56" s="278">
        <f t="shared" ref="CJ56" si="698">CJ$7*CJ54*CJ55</f>
        <v>0</v>
      </c>
    </row>
    <row r="57" spans="1:88" ht="15" customHeight="1" x14ac:dyDescent="0.3">
      <c r="A57" s="3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row>
    <row r="58" spans="1:88" s="39" customFormat="1" ht="15" customHeight="1" x14ac:dyDescent="0.3">
      <c r="A58" s="34"/>
      <c r="B58" s="35"/>
      <c r="C58" s="1"/>
      <c r="D58" s="1"/>
      <c r="E58" s="1"/>
      <c r="F58" s="1"/>
      <c r="G58" s="1" t="s">
        <v>73</v>
      </c>
      <c r="H58" s="1"/>
      <c r="I58" s="1"/>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row>
    <row r="59" spans="1:88" x14ac:dyDescent="0.3">
      <c r="A59" s="34">
        <f>A55+1</f>
        <v>13</v>
      </c>
      <c r="B59" s="35"/>
      <c r="C59" s="13"/>
      <c r="D59" s="1"/>
      <c r="E59" s="15"/>
      <c r="F59" s="1"/>
      <c r="G59" s="1" t="s">
        <v>203</v>
      </c>
      <c r="H59" s="1"/>
      <c r="I59" s="1"/>
      <c r="J59" s="274"/>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275"/>
    </row>
    <row r="60" spans="1:88" s="171" customFormat="1" x14ac:dyDescent="0.3">
      <c r="A60" s="167"/>
      <c r="B60" s="168"/>
      <c r="C60" s="169"/>
      <c r="D60" s="169"/>
      <c r="E60" s="169"/>
      <c r="F60" s="169"/>
      <c r="G60" s="169" t="s">
        <v>202</v>
      </c>
      <c r="H60" s="279">
        <f>SUM(J60:CJ60)</f>
        <v>0</v>
      </c>
      <c r="I60" s="173"/>
      <c r="J60" s="278">
        <f>J$7*J58*J59</f>
        <v>0</v>
      </c>
      <c r="K60" s="278">
        <f t="shared" ref="K60" si="699">K$7*K58*K59</f>
        <v>0</v>
      </c>
      <c r="L60" s="278">
        <f t="shared" ref="L60" si="700">L$7*L58*L59</f>
        <v>0</v>
      </c>
      <c r="M60" s="278">
        <f>M$7*M58*M59</f>
        <v>0</v>
      </c>
      <c r="N60" s="278">
        <f t="shared" ref="N60" si="701">N$7*N58*N59</f>
        <v>0</v>
      </c>
      <c r="O60" s="278">
        <f t="shared" ref="O60" si="702">O$7*O58*O59</f>
        <v>0</v>
      </c>
      <c r="P60" s="278">
        <f t="shared" ref="P60" si="703">P$7*P58*P59</f>
        <v>0</v>
      </c>
      <c r="Q60" s="278">
        <f t="shared" ref="Q60" si="704">Q$7*Q58*Q59</f>
        <v>0</v>
      </c>
      <c r="R60" s="278">
        <f t="shared" ref="R60" si="705">R$7*R58*R59</f>
        <v>0</v>
      </c>
      <c r="S60" s="278">
        <f t="shared" ref="S60" si="706">S$7*S58*S59</f>
        <v>0</v>
      </c>
      <c r="T60" s="278">
        <f t="shared" ref="T60" si="707">T$7*T58*T59</f>
        <v>0</v>
      </c>
      <c r="U60" s="278">
        <f t="shared" ref="U60" si="708">U$7*U58*U59</f>
        <v>0</v>
      </c>
      <c r="V60" s="278">
        <f t="shared" ref="V60" si="709">V$7*V58*V59</f>
        <v>0</v>
      </c>
      <c r="W60" s="278">
        <f t="shared" ref="W60" si="710">W$7*W58*W59</f>
        <v>0</v>
      </c>
      <c r="X60" s="278">
        <f t="shared" ref="X60" si="711">X$7*X58*X59</f>
        <v>0</v>
      </c>
      <c r="Y60" s="278">
        <f t="shared" ref="Y60" si="712">Y$7*Y58*Y59</f>
        <v>0</v>
      </c>
      <c r="Z60" s="278">
        <f t="shared" ref="Z60" si="713">Z$7*Z58*Z59</f>
        <v>0</v>
      </c>
      <c r="AA60" s="278">
        <f t="shared" ref="AA60" si="714">AA$7*AA58*AA59</f>
        <v>0</v>
      </c>
      <c r="AB60" s="278">
        <f t="shared" ref="AB60" si="715">AB$7*AB58*AB59</f>
        <v>0</v>
      </c>
      <c r="AC60" s="278">
        <f t="shared" ref="AC60" si="716">AC$7*AC58*AC59</f>
        <v>0</v>
      </c>
      <c r="AD60" s="278">
        <f t="shared" ref="AD60" si="717">AD$7*AD58*AD59</f>
        <v>0</v>
      </c>
      <c r="AE60" s="278">
        <f t="shared" ref="AE60" si="718">AE$7*AE58*AE59</f>
        <v>0</v>
      </c>
      <c r="AF60" s="278">
        <f t="shared" ref="AF60" si="719">AF$7*AF58*AF59</f>
        <v>0</v>
      </c>
      <c r="AG60" s="278">
        <f t="shared" ref="AG60" si="720">AG$7*AG58*AG59</f>
        <v>0</v>
      </c>
      <c r="AH60" s="278">
        <f t="shared" ref="AH60" si="721">AH$7*AH58*AH59</f>
        <v>0</v>
      </c>
      <c r="AI60" s="278">
        <f t="shared" ref="AI60" si="722">AI$7*AI58*AI59</f>
        <v>0</v>
      </c>
      <c r="AJ60" s="278">
        <f t="shared" ref="AJ60" si="723">AJ$7*AJ58*AJ59</f>
        <v>0</v>
      </c>
      <c r="AK60" s="278">
        <f t="shared" ref="AK60" si="724">AK$7*AK58*AK59</f>
        <v>0</v>
      </c>
      <c r="AL60" s="278">
        <f t="shared" ref="AL60" si="725">AL$7*AL58*AL59</f>
        <v>0</v>
      </c>
      <c r="AM60" s="278">
        <f t="shared" ref="AM60" si="726">AM$7*AM58*AM59</f>
        <v>0</v>
      </c>
      <c r="AN60" s="278">
        <f t="shared" ref="AN60" si="727">AN$7*AN58*AN59</f>
        <v>0</v>
      </c>
      <c r="AO60" s="278">
        <f t="shared" ref="AO60" si="728">AO$7*AO58*AO59</f>
        <v>0</v>
      </c>
      <c r="AP60" s="278">
        <f t="shared" ref="AP60" si="729">AP$7*AP58*AP59</f>
        <v>0</v>
      </c>
      <c r="AQ60" s="278">
        <f t="shared" ref="AQ60" si="730">AQ$7*AQ58*AQ59</f>
        <v>0</v>
      </c>
      <c r="AR60" s="278">
        <f t="shared" ref="AR60" si="731">AR$7*AR58*AR59</f>
        <v>0</v>
      </c>
      <c r="AS60" s="278">
        <f t="shared" ref="AS60" si="732">AS$7*AS58*AS59</f>
        <v>0</v>
      </c>
      <c r="AT60" s="278">
        <f t="shared" ref="AT60" si="733">AT$7*AT58*AT59</f>
        <v>0</v>
      </c>
      <c r="AU60" s="278">
        <f t="shared" ref="AU60" si="734">AU$7*AU58*AU59</f>
        <v>0</v>
      </c>
      <c r="AV60" s="278">
        <f t="shared" ref="AV60" si="735">AV$7*AV58*AV59</f>
        <v>0</v>
      </c>
      <c r="AW60" s="278">
        <f t="shared" ref="AW60" si="736">AW$7*AW58*AW59</f>
        <v>0</v>
      </c>
      <c r="AX60" s="278">
        <f t="shared" ref="AX60" si="737">AX$7*AX58*AX59</f>
        <v>0</v>
      </c>
      <c r="AY60" s="278">
        <f t="shared" ref="AY60" si="738">AY$7*AY58*AY59</f>
        <v>0</v>
      </c>
      <c r="AZ60" s="278">
        <f t="shared" ref="AZ60" si="739">AZ$7*AZ58*AZ59</f>
        <v>0</v>
      </c>
      <c r="BA60" s="278">
        <f t="shared" ref="BA60" si="740">BA$7*BA58*BA59</f>
        <v>0</v>
      </c>
      <c r="BB60" s="278">
        <f t="shared" ref="BB60" si="741">BB$7*BB58*BB59</f>
        <v>0</v>
      </c>
      <c r="BC60" s="278">
        <f t="shared" ref="BC60" si="742">BC$7*BC58*BC59</f>
        <v>0</v>
      </c>
      <c r="BD60" s="278">
        <f t="shared" ref="BD60" si="743">BD$7*BD58*BD59</f>
        <v>0</v>
      </c>
      <c r="BE60" s="278">
        <f t="shared" ref="BE60" si="744">BE$7*BE58*BE59</f>
        <v>0</v>
      </c>
      <c r="BF60" s="278">
        <f t="shared" ref="BF60" si="745">BF$7*BF58*BF59</f>
        <v>0</v>
      </c>
      <c r="BG60" s="278">
        <f t="shared" ref="BG60" si="746">BG$7*BG58*BG59</f>
        <v>0</v>
      </c>
      <c r="BH60" s="278">
        <f t="shared" ref="BH60" si="747">BH$7*BH58*BH59</f>
        <v>0</v>
      </c>
      <c r="BI60" s="278">
        <f t="shared" ref="BI60" si="748">BI$7*BI58*BI59</f>
        <v>0</v>
      </c>
      <c r="BJ60" s="278">
        <f t="shared" ref="BJ60" si="749">BJ$7*BJ58*BJ59</f>
        <v>0</v>
      </c>
      <c r="BK60" s="278">
        <f t="shared" ref="BK60" si="750">BK$7*BK58*BK59</f>
        <v>0</v>
      </c>
      <c r="BL60" s="278">
        <f t="shared" ref="BL60" si="751">BL$7*BL58*BL59</f>
        <v>0</v>
      </c>
      <c r="BM60" s="278">
        <f t="shared" ref="BM60" si="752">BM$7*BM58*BM59</f>
        <v>0</v>
      </c>
      <c r="BN60" s="278">
        <f t="shared" ref="BN60" si="753">BN$7*BN58*BN59</f>
        <v>0</v>
      </c>
      <c r="BO60" s="278">
        <f t="shared" ref="BO60" si="754">BO$7*BO58*BO59</f>
        <v>0</v>
      </c>
      <c r="BP60" s="278">
        <f t="shared" ref="BP60" si="755">BP$7*BP58*BP59</f>
        <v>0</v>
      </c>
      <c r="BQ60" s="278">
        <f t="shared" ref="BQ60" si="756">BQ$7*BQ58*BQ59</f>
        <v>0</v>
      </c>
      <c r="BR60" s="278">
        <f t="shared" ref="BR60" si="757">BR$7*BR58*BR59</f>
        <v>0</v>
      </c>
      <c r="BS60" s="278">
        <f t="shared" ref="BS60" si="758">BS$7*BS58*BS59</f>
        <v>0</v>
      </c>
      <c r="BT60" s="278">
        <f t="shared" ref="BT60" si="759">BT$7*BT58*BT59</f>
        <v>0</v>
      </c>
      <c r="BU60" s="278">
        <f t="shared" ref="BU60" si="760">BU$7*BU58*BU59</f>
        <v>0</v>
      </c>
      <c r="BV60" s="278">
        <f t="shared" ref="BV60" si="761">BV$7*BV58*BV59</f>
        <v>0</v>
      </c>
      <c r="BW60" s="278">
        <f t="shared" ref="BW60" si="762">BW$7*BW58*BW59</f>
        <v>0</v>
      </c>
      <c r="BX60" s="278">
        <f t="shared" ref="BX60" si="763">BX$7*BX58*BX59</f>
        <v>0</v>
      </c>
      <c r="BY60" s="278">
        <f t="shared" ref="BY60" si="764">BY$7*BY58*BY59</f>
        <v>0</v>
      </c>
      <c r="BZ60" s="278">
        <f t="shared" ref="BZ60" si="765">BZ$7*BZ58*BZ59</f>
        <v>0</v>
      </c>
      <c r="CA60" s="278">
        <f t="shared" ref="CA60" si="766">CA$7*CA58*CA59</f>
        <v>0</v>
      </c>
      <c r="CB60" s="278">
        <f t="shared" ref="CB60" si="767">CB$7*CB58*CB59</f>
        <v>0</v>
      </c>
      <c r="CC60" s="278">
        <f t="shared" ref="CC60" si="768">CC$7*CC58*CC59</f>
        <v>0</v>
      </c>
      <c r="CD60" s="278">
        <f t="shared" ref="CD60" si="769">CD$7*CD58*CD59</f>
        <v>0</v>
      </c>
      <c r="CE60" s="278">
        <f t="shared" ref="CE60" si="770">CE$7*CE58*CE59</f>
        <v>0</v>
      </c>
      <c r="CF60" s="278">
        <f t="shared" ref="CF60" si="771">CF$7*CF58*CF59</f>
        <v>0</v>
      </c>
      <c r="CG60" s="278">
        <f t="shared" ref="CG60" si="772">CG$7*CG58*CG59</f>
        <v>0</v>
      </c>
      <c r="CH60" s="278">
        <f t="shared" ref="CH60" si="773">CH$7*CH58*CH59</f>
        <v>0</v>
      </c>
      <c r="CI60" s="278">
        <f t="shared" ref="CI60" si="774">CI$7*CI58*CI59</f>
        <v>0</v>
      </c>
      <c r="CJ60" s="278">
        <f t="shared" ref="CJ60" si="775">CJ$7*CJ58*CJ59</f>
        <v>0</v>
      </c>
    </row>
    <row r="61" spans="1:88" ht="15" customHeight="1" x14ac:dyDescent="0.3">
      <c r="A61" s="3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row>
    <row r="62" spans="1:88" ht="15" customHeight="1" x14ac:dyDescent="0.3">
      <c r="A62" s="34"/>
      <c r="B62" s="35"/>
      <c r="C62" s="1"/>
      <c r="D62" s="1"/>
      <c r="E62" s="1"/>
      <c r="F62" s="1"/>
      <c r="G62" s="1" t="s">
        <v>73</v>
      </c>
      <c r="H62" s="1"/>
      <c r="I62" s="1"/>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row>
    <row r="63" spans="1:88" x14ac:dyDescent="0.3">
      <c r="A63" s="34">
        <f>A59+1</f>
        <v>14</v>
      </c>
      <c r="B63" s="35"/>
      <c r="C63" s="13"/>
      <c r="D63" s="1"/>
      <c r="E63" s="15"/>
      <c r="F63" s="1"/>
      <c r="G63" s="1" t="s">
        <v>203</v>
      </c>
      <c r="H63" s="1"/>
      <c r="I63" s="1"/>
      <c r="J63" s="274"/>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275"/>
    </row>
    <row r="64" spans="1:88" s="171" customFormat="1" x14ac:dyDescent="0.3">
      <c r="A64" s="167"/>
      <c r="B64" s="168"/>
      <c r="C64" s="169"/>
      <c r="D64" s="169"/>
      <c r="E64" s="169"/>
      <c r="F64" s="169"/>
      <c r="G64" s="169" t="s">
        <v>101</v>
      </c>
      <c r="H64" s="279">
        <f>SUM(J64:CJ64)</f>
        <v>0</v>
      </c>
      <c r="I64" s="173"/>
      <c r="J64" s="278">
        <f>J$7*J62*J63</f>
        <v>0</v>
      </c>
      <c r="K64" s="278">
        <f t="shared" ref="K64" si="776">K$7*K62*K63</f>
        <v>0</v>
      </c>
      <c r="L64" s="278">
        <f t="shared" ref="L64" si="777">L$7*L62*L63</f>
        <v>0</v>
      </c>
      <c r="M64" s="278">
        <f>M$7*M62*M63</f>
        <v>0</v>
      </c>
      <c r="N64" s="278">
        <f t="shared" ref="N64" si="778">N$7*N62*N63</f>
        <v>0</v>
      </c>
      <c r="O64" s="278">
        <f t="shared" ref="O64" si="779">O$7*O62*O63</f>
        <v>0</v>
      </c>
      <c r="P64" s="278">
        <f t="shared" ref="P64" si="780">P$7*P62*P63</f>
        <v>0</v>
      </c>
      <c r="Q64" s="278">
        <f t="shared" ref="Q64" si="781">Q$7*Q62*Q63</f>
        <v>0</v>
      </c>
      <c r="R64" s="278">
        <f t="shared" ref="R64" si="782">R$7*R62*R63</f>
        <v>0</v>
      </c>
      <c r="S64" s="278">
        <f t="shared" ref="S64" si="783">S$7*S62*S63</f>
        <v>0</v>
      </c>
      <c r="T64" s="278">
        <f t="shared" ref="T64" si="784">T$7*T62*T63</f>
        <v>0</v>
      </c>
      <c r="U64" s="278">
        <f t="shared" ref="U64" si="785">U$7*U62*U63</f>
        <v>0</v>
      </c>
      <c r="V64" s="278">
        <f t="shared" ref="V64" si="786">V$7*V62*V63</f>
        <v>0</v>
      </c>
      <c r="W64" s="278">
        <f t="shared" ref="W64" si="787">W$7*W62*W63</f>
        <v>0</v>
      </c>
      <c r="X64" s="278">
        <f t="shared" ref="X64" si="788">X$7*X62*X63</f>
        <v>0</v>
      </c>
      <c r="Y64" s="278">
        <f t="shared" ref="Y64" si="789">Y$7*Y62*Y63</f>
        <v>0</v>
      </c>
      <c r="Z64" s="278">
        <f t="shared" ref="Z64" si="790">Z$7*Z62*Z63</f>
        <v>0</v>
      </c>
      <c r="AA64" s="278">
        <f t="shared" ref="AA64" si="791">AA$7*AA62*AA63</f>
        <v>0</v>
      </c>
      <c r="AB64" s="278">
        <f t="shared" ref="AB64" si="792">AB$7*AB62*AB63</f>
        <v>0</v>
      </c>
      <c r="AC64" s="278">
        <f t="shared" ref="AC64" si="793">AC$7*AC62*AC63</f>
        <v>0</v>
      </c>
      <c r="AD64" s="278">
        <f t="shared" ref="AD64" si="794">AD$7*AD62*AD63</f>
        <v>0</v>
      </c>
      <c r="AE64" s="278">
        <f t="shared" ref="AE64" si="795">AE$7*AE62*AE63</f>
        <v>0</v>
      </c>
      <c r="AF64" s="278">
        <f t="shared" ref="AF64" si="796">AF$7*AF62*AF63</f>
        <v>0</v>
      </c>
      <c r="AG64" s="278">
        <f t="shared" ref="AG64" si="797">AG$7*AG62*AG63</f>
        <v>0</v>
      </c>
      <c r="AH64" s="278">
        <f t="shared" ref="AH64" si="798">AH$7*AH62*AH63</f>
        <v>0</v>
      </c>
      <c r="AI64" s="278">
        <f t="shared" ref="AI64" si="799">AI$7*AI62*AI63</f>
        <v>0</v>
      </c>
      <c r="AJ64" s="278">
        <f t="shared" ref="AJ64" si="800">AJ$7*AJ62*AJ63</f>
        <v>0</v>
      </c>
      <c r="AK64" s="278">
        <f t="shared" ref="AK64" si="801">AK$7*AK62*AK63</f>
        <v>0</v>
      </c>
      <c r="AL64" s="278">
        <f t="shared" ref="AL64" si="802">AL$7*AL62*AL63</f>
        <v>0</v>
      </c>
      <c r="AM64" s="278">
        <f t="shared" ref="AM64" si="803">AM$7*AM62*AM63</f>
        <v>0</v>
      </c>
      <c r="AN64" s="278">
        <f t="shared" ref="AN64" si="804">AN$7*AN62*AN63</f>
        <v>0</v>
      </c>
      <c r="AO64" s="278">
        <f t="shared" ref="AO64" si="805">AO$7*AO62*AO63</f>
        <v>0</v>
      </c>
      <c r="AP64" s="278">
        <f t="shared" ref="AP64" si="806">AP$7*AP62*AP63</f>
        <v>0</v>
      </c>
      <c r="AQ64" s="278">
        <f t="shared" ref="AQ64" si="807">AQ$7*AQ62*AQ63</f>
        <v>0</v>
      </c>
      <c r="AR64" s="278">
        <f t="shared" ref="AR64" si="808">AR$7*AR62*AR63</f>
        <v>0</v>
      </c>
      <c r="AS64" s="278">
        <f t="shared" ref="AS64" si="809">AS$7*AS62*AS63</f>
        <v>0</v>
      </c>
      <c r="AT64" s="278">
        <f t="shared" ref="AT64" si="810">AT$7*AT62*AT63</f>
        <v>0</v>
      </c>
      <c r="AU64" s="278">
        <f t="shared" ref="AU64" si="811">AU$7*AU62*AU63</f>
        <v>0</v>
      </c>
      <c r="AV64" s="278">
        <f t="shared" ref="AV64" si="812">AV$7*AV62*AV63</f>
        <v>0</v>
      </c>
      <c r="AW64" s="278">
        <f t="shared" ref="AW64" si="813">AW$7*AW62*AW63</f>
        <v>0</v>
      </c>
      <c r="AX64" s="278">
        <f t="shared" ref="AX64" si="814">AX$7*AX62*AX63</f>
        <v>0</v>
      </c>
      <c r="AY64" s="278">
        <f t="shared" ref="AY64" si="815">AY$7*AY62*AY63</f>
        <v>0</v>
      </c>
      <c r="AZ64" s="278">
        <f t="shared" ref="AZ64" si="816">AZ$7*AZ62*AZ63</f>
        <v>0</v>
      </c>
      <c r="BA64" s="278">
        <f t="shared" ref="BA64" si="817">BA$7*BA62*BA63</f>
        <v>0</v>
      </c>
      <c r="BB64" s="278">
        <f t="shared" ref="BB64" si="818">BB$7*BB62*BB63</f>
        <v>0</v>
      </c>
      <c r="BC64" s="278">
        <f t="shared" ref="BC64" si="819">BC$7*BC62*BC63</f>
        <v>0</v>
      </c>
      <c r="BD64" s="278">
        <f t="shared" ref="BD64" si="820">BD$7*BD62*BD63</f>
        <v>0</v>
      </c>
      <c r="BE64" s="278">
        <f t="shared" ref="BE64" si="821">BE$7*BE62*BE63</f>
        <v>0</v>
      </c>
      <c r="BF64" s="278">
        <f t="shared" ref="BF64" si="822">BF$7*BF62*BF63</f>
        <v>0</v>
      </c>
      <c r="BG64" s="278">
        <f t="shared" ref="BG64" si="823">BG$7*BG62*BG63</f>
        <v>0</v>
      </c>
      <c r="BH64" s="278">
        <f t="shared" ref="BH64" si="824">BH$7*BH62*BH63</f>
        <v>0</v>
      </c>
      <c r="BI64" s="278">
        <f t="shared" ref="BI64" si="825">BI$7*BI62*BI63</f>
        <v>0</v>
      </c>
      <c r="BJ64" s="278">
        <f t="shared" ref="BJ64" si="826">BJ$7*BJ62*BJ63</f>
        <v>0</v>
      </c>
      <c r="BK64" s="278">
        <f t="shared" ref="BK64" si="827">BK$7*BK62*BK63</f>
        <v>0</v>
      </c>
      <c r="BL64" s="278">
        <f t="shared" ref="BL64" si="828">BL$7*BL62*BL63</f>
        <v>0</v>
      </c>
      <c r="BM64" s="278">
        <f t="shared" ref="BM64" si="829">BM$7*BM62*BM63</f>
        <v>0</v>
      </c>
      <c r="BN64" s="278">
        <f t="shared" ref="BN64" si="830">BN$7*BN62*BN63</f>
        <v>0</v>
      </c>
      <c r="BO64" s="278">
        <f t="shared" ref="BO64" si="831">BO$7*BO62*BO63</f>
        <v>0</v>
      </c>
      <c r="BP64" s="278">
        <f t="shared" ref="BP64" si="832">BP$7*BP62*BP63</f>
        <v>0</v>
      </c>
      <c r="BQ64" s="278">
        <f t="shared" ref="BQ64" si="833">BQ$7*BQ62*BQ63</f>
        <v>0</v>
      </c>
      <c r="BR64" s="278">
        <f t="shared" ref="BR64" si="834">BR$7*BR62*BR63</f>
        <v>0</v>
      </c>
      <c r="BS64" s="278">
        <f t="shared" ref="BS64" si="835">BS$7*BS62*BS63</f>
        <v>0</v>
      </c>
      <c r="BT64" s="278">
        <f t="shared" ref="BT64" si="836">BT$7*BT62*BT63</f>
        <v>0</v>
      </c>
      <c r="BU64" s="278">
        <f t="shared" ref="BU64" si="837">BU$7*BU62*BU63</f>
        <v>0</v>
      </c>
      <c r="BV64" s="278">
        <f t="shared" ref="BV64" si="838">BV$7*BV62*BV63</f>
        <v>0</v>
      </c>
      <c r="BW64" s="278">
        <f t="shared" ref="BW64" si="839">BW$7*BW62*BW63</f>
        <v>0</v>
      </c>
      <c r="BX64" s="278">
        <f t="shared" ref="BX64" si="840">BX$7*BX62*BX63</f>
        <v>0</v>
      </c>
      <c r="BY64" s="278">
        <f t="shared" ref="BY64" si="841">BY$7*BY62*BY63</f>
        <v>0</v>
      </c>
      <c r="BZ64" s="278">
        <f t="shared" ref="BZ64" si="842">BZ$7*BZ62*BZ63</f>
        <v>0</v>
      </c>
      <c r="CA64" s="278">
        <f t="shared" ref="CA64" si="843">CA$7*CA62*CA63</f>
        <v>0</v>
      </c>
      <c r="CB64" s="278">
        <f t="shared" ref="CB64" si="844">CB$7*CB62*CB63</f>
        <v>0</v>
      </c>
      <c r="CC64" s="278">
        <f t="shared" ref="CC64" si="845">CC$7*CC62*CC63</f>
        <v>0</v>
      </c>
      <c r="CD64" s="278">
        <f t="shared" ref="CD64" si="846">CD$7*CD62*CD63</f>
        <v>0</v>
      </c>
      <c r="CE64" s="278">
        <f t="shared" ref="CE64" si="847">CE$7*CE62*CE63</f>
        <v>0</v>
      </c>
      <c r="CF64" s="278">
        <f t="shared" ref="CF64" si="848">CF$7*CF62*CF63</f>
        <v>0</v>
      </c>
      <c r="CG64" s="278">
        <f t="shared" ref="CG64" si="849">CG$7*CG62*CG63</f>
        <v>0</v>
      </c>
      <c r="CH64" s="278">
        <f t="shared" ref="CH64" si="850">CH$7*CH62*CH63</f>
        <v>0</v>
      </c>
      <c r="CI64" s="278">
        <f t="shared" ref="CI64" si="851">CI$7*CI62*CI63</f>
        <v>0</v>
      </c>
      <c r="CJ64" s="278">
        <f t="shared" ref="CJ64" si="852">CJ$7*CJ62*CJ63</f>
        <v>0</v>
      </c>
    </row>
    <row r="65" spans="1:88" ht="15" customHeight="1" x14ac:dyDescent="0.3">
      <c r="A65" s="3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row>
    <row r="66" spans="1:88" ht="15" customHeight="1" x14ac:dyDescent="0.3">
      <c r="A66" s="34"/>
      <c r="B66" s="35"/>
      <c r="C66" s="1"/>
      <c r="D66" s="1"/>
      <c r="E66" s="1"/>
      <c r="F66" s="1"/>
      <c r="G66" s="1" t="s">
        <v>73</v>
      </c>
      <c r="H66" s="1"/>
      <c r="I66" s="1"/>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row>
    <row r="67" spans="1:88" x14ac:dyDescent="0.3">
      <c r="A67" s="34">
        <f>A63+1</f>
        <v>15</v>
      </c>
      <c r="B67" s="35"/>
      <c r="C67" s="13"/>
      <c r="D67" s="1"/>
      <c r="E67" s="15"/>
      <c r="F67" s="1"/>
      <c r="G67" s="1" t="s">
        <v>203</v>
      </c>
      <c r="H67" s="1"/>
      <c r="I67" s="1"/>
      <c r="J67" s="274"/>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275"/>
    </row>
    <row r="68" spans="1:88" s="171" customFormat="1" x14ac:dyDescent="0.3">
      <c r="A68" s="167"/>
      <c r="B68" s="168"/>
      <c r="C68" s="169"/>
      <c r="D68" s="169"/>
      <c r="E68" s="169"/>
      <c r="F68" s="169"/>
      <c r="G68" s="169" t="s">
        <v>101</v>
      </c>
      <c r="H68" s="279">
        <f>SUM(J68:CJ68)</f>
        <v>0</v>
      </c>
      <c r="I68" s="173"/>
      <c r="J68" s="278">
        <f>J$7*J66*J67</f>
        <v>0</v>
      </c>
      <c r="K68" s="278">
        <f t="shared" ref="K68" si="853">K$7*K66*K67</f>
        <v>0</v>
      </c>
      <c r="L68" s="278">
        <f t="shared" ref="L68" si="854">L$7*L66*L67</f>
        <v>0</v>
      </c>
      <c r="M68" s="278">
        <f>M$7*M66*M67</f>
        <v>0</v>
      </c>
      <c r="N68" s="278">
        <f t="shared" ref="N68" si="855">N$7*N66*N67</f>
        <v>0</v>
      </c>
      <c r="O68" s="278">
        <f t="shared" ref="O68" si="856">O$7*O66*O67</f>
        <v>0</v>
      </c>
      <c r="P68" s="278">
        <f t="shared" ref="P68" si="857">P$7*P66*P67</f>
        <v>0</v>
      </c>
      <c r="Q68" s="278">
        <f t="shared" ref="Q68" si="858">Q$7*Q66*Q67</f>
        <v>0</v>
      </c>
      <c r="R68" s="278">
        <f t="shared" ref="R68" si="859">R$7*R66*R67</f>
        <v>0</v>
      </c>
      <c r="S68" s="278">
        <f t="shared" ref="S68" si="860">S$7*S66*S67</f>
        <v>0</v>
      </c>
      <c r="T68" s="278">
        <f t="shared" ref="T68" si="861">T$7*T66*T67</f>
        <v>0</v>
      </c>
      <c r="U68" s="278">
        <f t="shared" ref="U68" si="862">U$7*U66*U67</f>
        <v>0</v>
      </c>
      <c r="V68" s="278">
        <f t="shared" ref="V68" si="863">V$7*V66*V67</f>
        <v>0</v>
      </c>
      <c r="W68" s="278">
        <f t="shared" ref="W68" si="864">W$7*W66*W67</f>
        <v>0</v>
      </c>
      <c r="X68" s="278">
        <f t="shared" ref="X68" si="865">X$7*X66*X67</f>
        <v>0</v>
      </c>
      <c r="Y68" s="278">
        <f t="shared" ref="Y68" si="866">Y$7*Y66*Y67</f>
        <v>0</v>
      </c>
      <c r="Z68" s="278">
        <f t="shared" ref="Z68" si="867">Z$7*Z66*Z67</f>
        <v>0</v>
      </c>
      <c r="AA68" s="278">
        <f t="shared" ref="AA68" si="868">AA$7*AA66*AA67</f>
        <v>0</v>
      </c>
      <c r="AB68" s="278">
        <f t="shared" ref="AB68" si="869">AB$7*AB66*AB67</f>
        <v>0</v>
      </c>
      <c r="AC68" s="278">
        <f t="shared" ref="AC68" si="870">AC$7*AC66*AC67</f>
        <v>0</v>
      </c>
      <c r="AD68" s="278">
        <f t="shared" ref="AD68" si="871">AD$7*AD66*AD67</f>
        <v>0</v>
      </c>
      <c r="AE68" s="278">
        <f t="shared" ref="AE68" si="872">AE$7*AE66*AE67</f>
        <v>0</v>
      </c>
      <c r="AF68" s="278">
        <f t="shared" ref="AF68" si="873">AF$7*AF66*AF67</f>
        <v>0</v>
      </c>
      <c r="AG68" s="278">
        <f t="shared" ref="AG68" si="874">AG$7*AG66*AG67</f>
        <v>0</v>
      </c>
      <c r="AH68" s="278">
        <f t="shared" ref="AH68" si="875">AH$7*AH66*AH67</f>
        <v>0</v>
      </c>
      <c r="AI68" s="278">
        <f t="shared" ref="AI68" si="876">AI$7*AI66*AI67</f>
        <v>0</v>
      </c>
      <c r="AJ68" s="278">
        <f t="shared" ref="AJ68" si="877">AJ$7*AJ66*AJ67</f>
        <v>0</v>
      </c>
      <c r="AK68" s="278">
        <f t="shared" ref="AK68" si="878">AK$7*AK66*AK67</f>
        <v>0</v>
      </c>
      <c r="AL68" s="278">
        <f t="shared" ref="AL68" si="879">AL$7*AL66*AL67</f>
        <v>0</v>
      </c>
      <c r="AM68" s="278">
        <f t="shared" ref="AM68" si="880">AM$7*AM66*AM67</f>
        <v>0</v>
      </c>
      <c r="AN68" s="278">
        <f t="shared" ref="AN68" si="881">AN$7*AN66*AN67</f>
        <v>0</v>
      </c>
      <c r="AO68" s="278">
        <f t="shared" ref="AO68" si="882">AO$7*AO66*AO67</f>
        <v>0</v>
      </c>
      <c r="AP68" s="278">
        <f t="shared" ref="AP68" si="883">AP$7*AP66*AP67</f>
        <v>0</v>
      </c>
      <c r="AQ68" s="278">
        <f t="shared" ref="AQ68" si="884">AQ$7*AQ66*AQ67</f>
        <v>0</v>
      </c>
      <c r="AR68" s="278">
        <f t="shared" ref="AR68" si="885">AR$7*AR66*AR67</f>
        <v>0</v>
      </c>
      <c r="AS68" s="278">
        <f t="shared" ref="AS68" si="886">AS$7*AS66*AS67</f>
        <v>0</v>
      </c>
      <c r="AT68" s="278">
        <f t="shared" ref="AT68" si="887">AT$7*AT66*AT67</f>
        <v>0</v>
      </c>
      <c r="AU68" s="278">
        <f t="shared" ref="AU68" si="888">AU$7*AU66*AU67</f>
        <v>0</v>
      </c>
      <c r="AV68" s="278">
        <f t="shared" ref="AV68" si="889">AV$7*AV66*AV67</f>
        <v>0</v>
      </c>
      <c r="AW68" s="278">
        <f t="shared" ref="AW68" si="890">AW$7*AW66*AW67</f>
        <v>0</v>
      </c>
      <c r="AX68" s="278">
        <f t="shared" ref="AX68" si="891">AX$7*AX66*AX67</f>
        <v>0</v>
      </c>
      <c r="AY68" s="278">
        <f t="shared" ref="AY68" si="892">AY$7*AY66*AY67</f>
        <v>0</v>
      </c>
      <c r="AZ68" s="278">
        <f t="shared" ref="AZ68" si="893">AZ$7*AZ66*AZ67</f>
        <v>0</v>
      </c>
      <c r="BA68" s="278">
        <f t="shared" ref="BA68" si="894">BA$7*BA66*BA67</f>
        <v>0</v>
      </c>
      <c r="BB68" s="278">
        <f t="shared" ref="BB68" si="895">BB$7*BB66*BB67</f>
        <v>0</v>
      </c>
      <c r="BC68" s="278">
        <f t="shared" ref="BC68" si="896">BC$7*BC66*BC67</f>
        <v>0</v>
      </c>
      <c r="BD68" s="278">
        <f t="shared" ref="BD68" si="897">BD$7*BD66*BD67</f>
        <v>0</v>
      </c>
      <c r="BE68" s="278">
        <f t="shared" ref="BE68" si="898">BE$7*BE66*BE67</f>
        <v>0</v>
      </c>
      <c r="BF68" s="278">
        <f t="shared" ref="BF68" si="899">BF$7*BF66*BF67</f>
        <v>0</v>
      </c>
      <c r="BG68" s="278">
        <f t="shared" ref="BG68" si="900">BG$7*BG66*BG67</f>
        <v>0</v>
      </c>
      <c r="BH68" s="278">
        <f t="shared" ref="BH68" si="901">BH$7*BH66*BH67</f>
        <v>0</v>
      </c>
      <c r="BI68" s="278">
        <f t="shared" ref="BI68" si="902">BI$7*BI66*BI67</f>
        <v>0</v>
      </c>
      <c r="BJ68" s="278">
        <f t="shared" ref="BJ68" si="903">BJ$7*BJ66*BJ67</f>
        <v>0</v>
      </c>
      <c r="BK68" s="278">
        <f t="shared" ref="BK68" si="904">BK$7*BK66*BK67</f>
        <v>0</v>
      </c>
      <c r="BL68" s="278">
        <f t="shared" ref="BL68" si="905">BL$7*BL66*BL67</f>
        <v>0</v>
      </c>
      <c r="BM68" s="278">
        <f t="shared" ref="BM68" si="906">BM$7*BM66*BM67</f>
        <v>0</v>
      </c>
      <c r="BN68" s="278">
        <f t="shared" ref="BN68" si="907">BN$7*BN66*BN67</f>
        <v>0</v>
      </c>
      <c r="BO68" s="278">
        <f t="shared" ref="BO68" si="908">BO$7*BO66*BO67</f>
        <v>0</v>
      </c>
      <c r="BP68" s="278">
        <f t="shared" ref="BP68" si="909">BP$7*BP66*BP67</f>
        <v>0</v>
      </c>
      <c r="BQ68" s="278">
        <f t="shared" ref="BQ68" si="910">BQ$7*BQ66*BQ67</f>
        <v>0</v>
      </c>
      <c r="BR68" s="278">
        <f t="shared" ref="BR68" si="911">BR$7*BR66*BR67</f>
        <v>0</v>
      </c>
      <c r="BS68" s="278">
        <f t="shared" ref="BS68" si="912">BS$7*BS66*BS67</f>
        <v>0</v>
      </c>
      <c r="BT68" s="278">
        <f t="shared" ref="BT68" si="913">BT$7*BT66*BT67</f>
        <v>0</v>
      </c>
      <c r="BU68" s="278">
        <f t="shared" ref="BU68" si="914">BU$7*BU66*BU67</f>
        <v>0</v>
      </c>
      <c r="BV68" s="278">
        <f t="shared" ref="BV68" si="915">BV$7*BV66*BV67</f>
        <v>0</v>
      </c>
      <c r="BW68" s="278">
        <f t="shared" ref="BW68" si="916">BW$7*BW66*BW67</f>
        <v>0</v>
      </c>
      <c r="BX68" s="278">
        <f t="shared" ref="BX68" si="917">BX$7*BX66*BX67</f>
        <v>0</v>
      </c>
      <c r="BY68" s="278">
        <f t="shared" ref="BY68" si="918">BY$7*BY66*BY67</f>
        <v>0</v>
      </c>
      <c r="BZ68" s="278">
        <f t="shared" ref="BZ68" si="919">BZ$7*BZ66*BZ67</f>
        <v>0</v>
      </c>
      <c r="CA68" s="278">
        <f t="shared" ref="CA68" si="920">CA$7*CA66*CA67</f>
        <v>0</v>
      </c>
      <c r="CB68" s="278">
        <f t="shared" ref="CB68" si="921">CB$7*CB66*CB67</f>
        <v>0</v>
      </c>
      <c r="CC68" s="278">
        <f t="shared" ref="CC68" si="922">CC$7*CC66*CC67</f>
        <v>0</v>
      </c>
      <c r="CD68" s="278">
        <f t="shared" ref="CD68" si="923">CD$7*CD66*CD67</f>
        <v>0</v>
      </c>
      <c r="CE68" s="278">
        <f t="shared" ref="CE68" si="924">CE$7*CE66*CE67</f>
        <v>0</v>
      </c>
      <c r="CF68" s="278">
        <f t="shared" ref="CF68" si="925">CF$7*CF66*CF67</f>
        <v>0</v>
      </c>
      <c r="CG68" s="278">
        <f t="shared" ref="CG68" si="926">CG$7*CG66*CG67</f>
        <v>0</v>
      </c>
      <c r="CH68" s="278">
        <f t="shared" ref="CH68" si="927">CH$7*CH66*CH67</f>
        <v>0</v>
      </c>
      <c r="CI68" s="278">
        <f t="shared" ref="CI68" si="928">CI$7*CI66*CI67</f>
        <v>0</v>
      </c>
      <c r="CJ68" s="278">
        <f t="shared" ref="CJ68" si="929">CJ$7*CJ66*CJ67</f>
        <v>0</v>
      </c>
    </row>
    <row r="69" spans="1:88" ht="15" customHeight="1" x14ac:dyDescent="0.3">
      <c r="A69" s="3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row>
    <row r="70" spans="1:88" ht="15" customHeight="1" x14ac:dyDescent="0.3">
      <c r="A70" s="34"/>
      <c r="B70" s="35"/>
      <c r="C70" s="1"/>
      <c r="D70" s="1"/>
      <c r="E70" s="1"/>
      <c r="F70" s="1"/>
      <c r="G70" s="1" t="s">
        <v>73</v>
      </c>
      <c r="H70" s="1"/>
      <c r="I70" s="1"/>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row>
    <row r="71" spans="1:88" x14ac:dyDescent="0.3">
      <c r="A71" s="34">
        <f>A67+1</f>
        <v>16</v>
      </c>
      <c r="B71" s="35"/>
      <c r="C71" s="13"/>
      <c r="D71" s="1"/>
      <c r="E71" s="15"/>
      <c r="F71" s="1"/>
      <c r="G71" s="1" t="s">
        <v>203</v>
      </c>
      <c r="H71" s="1"/>
      <c r="I71" s="1"/>
      <c r="J71" s="274"/>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275"/>
    </row>
    <row r="72" spans="1:88" s="171" customFormat="1" x14ac:dyDescent="0.3">
      <c r="A72" s="167"/>
      <c r="B72" s="168"/>
      <c r="C72" s="169"/>
      <c r="D72" s="169"/>
      <c r="E72" s="169"/>
      <c r="F72" s="169"/>
      <c r="G72" s="169" t="s">
        <v>101</v>
      </c>
      <c r="H72" s="279">
        <f>SUM(J72:CJ72)</f>
        <v>0</v>
      </c>
      <c r="I72" s="173"/>
      <c r="J72" s="278">
        <f>J$7*J70*J71</f>
        <v>0</v>
      </c>
      <c r="K72" s="278">
        <f t="shared" ref="K72" si="930">K$7*K70*K71</f>
        <v>0</v>
      </c>
      <c r="L72" s="278">
        <f t="shared" ref="L72" si="931">L$7*L70*L71</f>
        <v>0</v>
      </c>
      <c r="M72" s="278">
        <f>M$7*M70*M71</f>
        <v>0</v>
      </c>
      <c r="N72" s="278">
        <f t="shared" ref="N72" si="932">N$7*N70*N71</f>
        <v>0</v>
      </c>
      <c r="O72" s="278">
        <f t="shared" ref="O72" si="933">O$7*O70*O71</f>
        <v>0</v>
      </c>
      <c r="P72" s="278">
        <f t="shared" ref="P72" si="934">P$7*P70*P71</f>
        <v>0</v>
      </c>
      <c r="Q72" s="278">
        <f t="shared" ref="Q72" si="935">Q$7*Q70*Q71</f>
        <v>0</v>
      </c>
      <c r="R72" s="278">
        <f t="shared" ref="R72" si="936">R$7*R70*R71</f>
        <v>0</v>
      </c>
      <c r="S72" s="278">
        <f t="shared" ref="S72" si="937">S$7*S70*S71</f>
        <v>0</v>
      </c>
      <c r="T72" s="278">
        <f t="shared" ref="T72" si="938">T$7*T70*T71</f>
        <v>0</v>
      </c>
      <c r="U72" s="278">
        <f t="shared" ref="U72" si="939">U$7*U70*U71</f>
        <v>0</v>
      </c>
      <c r="V72" s="278">
        <f t="shared" ref="V72" si="940">V$7*V70*V71</f>
        <v>0</v>
      </c>
      <c r="W72" s="278">
        <f t="shared" ref="W72" si="941">W$7*W70*W71</f>
        <v>0</v>
      </c>
      <c r="X72" s="278">
        <f t="shared" ref="X72" si="942">X$7*X70*X71</f>
        <v>0</v>
      </c>
      <c r="Y72" s="278">
        <f t="shared" ref="Y72" si="943">Y$7*Y70*Y71</f>
        <v>0</v>
      </c>
      <c r="Z72" s="278">
        <f t="shared" ref="Z72" si="944">Z$7*Z70*Z71</f>
        <v>0</v>
      </c>
      <c r="AA72" s="278">
        <f t="shared" ref="AA72" si="945">AA$7*AA70*AA71</f>
        <v>0</v>
      </c>
      <c r="AB72" s="278">
        <f t="shared" ref="AB72" si="946">AB$7*AB70*AB71</f>
        <v>0</v>
      </c>
      <c r="AC72" s="278">
        <f t="shared" ref="AC72" si="947">AC$7*AC70*AC71</f>
        <v>0</v>
      </c>
      <c r="AD72" s="278">
        <f t="shared" ref="AD72" si="948">AD$7*AD70*AD71</f>
        <v>0</v>
      </c>
      <c r="AE72" s="278">
        <f t="shared" ref="AE72" si="949">AE$7*AE70*AE71</f>
        <v>0</v>
      </c>
      <c r="AF72" s="278">
        <f t="shared" ref="AF72" si="950">AF$7*AF70*AF71</f>
        <v>0</v>
      </c>
      <c r="AG72" s="278">
        <f t="shared" ref="AG72" si="951">AG$7*AG70*AG71</f>
        <v>0</v>
      </c>
      <c r="AH72" s="278">
        <f t="shared" ref="AH72" si="952">AH$7*AH70*AH71</f>
        <v>0</v>
      </c>
      <c r="AI72" s="278">
        <f t="shared" ref="AI72" si="953">AI$7*AI70*AI71</f>
        <v>0</v>
      </c>
      <c r="AJ72" s="278">
        <f t="shared" ref="AJ72" si="954">AJ$7*AJ70*AJ71</f>
        <v>0</v>
      </c>
      <c r="AK72" s="278">
        <f t="shared" ref="AK72" si="955">AK$7*AK70*AK71</f>
        <v>0</v>
      </c>
      <c r="AL72" s="278">
        <f t="shared" ref="AL72" si="956">AL$7*AL70*AL71</f>
        <v>0</v>
      </c>
      <c r="AM72" s="278">
        <f t="shared" ref="AM72" si="957">AM$7*AM70*AM71</f>
        <v>0</v>
      </c>
      <c r="AN72" s="278">
        <f t="shared" ref="AN72" si="958">AN$7*AN70*AN71</f>
        <v>0</v>
      </c>
      <c r="AO72" s="278">
        <f t="shared" ref="AO72" si="959">AO$7*AO70*AO71</f>
        <v>0</v>
      </c>
      <c r="AP72" s="278">
        <f t="shared" ref="AP72" si="960">AP$7*AP70*AP71</f>
        <v>0</v>
      </c>
      <c r="AQ72" s="278">
        <f t="shared" ref="AQ72" si="961">AQ$7*AQ70*AQ71</f>
        <v>0</v>
      </c>
      <c r="AR72" s="278">
        <f t="shared" ref="AR72" si="962">AR$7*AR70*AR71</f>
        <v>0</v>
      </c>
      <c r="AS72" s="278">
        <f t="shared" ref="AS72" si="963">AS$7*AS70*AS71</f>
        <v>0</v>
      </c>
      <c r="AT72" s="278">
        <f t="shared" ref="AT72" si="964">AT$7*AT70*AT71</f>
        <v>0</v>
      </c>
      <c r="AU72" s="278">
        <f t="shared" ref="AU72" si="965">AU$7*AU70*AU71</f>
        <v>0</v>
      </c>
      <c r="AV72" s="278">
        <f t="shared" ref="AV72" si="966">AV$7*AV70*AV71</f>
        <v>0</v>
      </c>
      <c r="AW72" s="278">
        <f t="shared" ref="AW72" si="967">AW$7*AW70*AW71</f>
        <v>0</v>
      </c>
      <c r="AX72" s="278">
        <f t="shared" ref="AX72" si="968">AX$7*AX70*AX71</f>
        <v>0</v>
      </c>
      <c r="AY72" s="278">
        <f t="shared" ref="AY72" si="969">AY$7*AY70*AY71</f>
        <v>0</v>
      </c>
      <c r="AZ72" s="278">
        <f t="shared" ref="AZ72" si="970">AZ$7*AZ70*AZ71</f>
        <v>0</v>
      </c>
      <c r="BA72" s="278">
        <f t="shared" ref="BA72" si="971">BA$7*BA70*BA71</f>
        <v>0</v>
      </c>
      <c r="BB72" s="278">
        <f t="shared" ref="BB72" si="972">BB$7*BB70*BB71</f>
        <v>0</v>
      </c>
      <c r="BC72" s="278">
        <f t="shared" ref="BC72" si="973">BC$7*BC70*BC71</f>
        <v>0</v>
      </c>
      <c r="BD72" s="278">
        <f t="shared" ref="BD72" si="974">BD$7*BD70*BD71</f>
        <v>0</v>
      </c>
      <c r="BE72" s="278">
        <f t="shared" ref="BE72" si="975">BE$7*BE70*BE71</f>
        <v>0</v>
      </c>
      <c r="BF72" s="278">
        <f t="shared" ref="BF72" si="976">BF$7*BF70*BF71</f>
        <v>0</v>
      </c>
      <c r="BG72" s="278">
        <f t="shared" ref="BG72" si="977">BG$7*BG70*BG71</f>
        <v>0</v>
      </c>
      <c r="BH72" s="278">
        <f t="shared" ref="BH72" si="978">BH$7*BH70*BH71</f>
        <v>0</v>
      </c>
      <c r="BI72" s="278">
        <f t="shared" ref="BI72" si="979">BI$7*BI70*BI71</f>
        <v>0</v>
      </c>
      <c r="BJ72" s="278">
        <f t="shared" ref="BJ72" si="980">BJ$7*BJ70*BJ71</f>
        <v>0</v>
      </c>
      <c r="BK72" s="278">
        <f t="shared" ref="BK72" si="981">BK$7*BK70*BK71</f>
        <v>0</v>
      </c>
      <c r="BL72" s="278">
        <f t="shared" ref="BL72" si="982">BL$7*BL70*BL71</f>
        <v>0</v>
      </c>
      <c r="BM72" s="278">
        <f t="shared" ref="BM72" si="983">BM$7*BM70*BM71</f>
        <v>0</v>
      </c>
      <c r="BN72" s="278">
        <f t="shared" ref="BN72" si="984">BN$7*BN70*BN71</f>
        <v>0</v>
      </c>
      <c r="BO72" s="278">
        <f t="shared" ref="BO72" si="985">BO$7*BO70*BO71</f>
        <v>0</v>
      </c>
      <c r="BP72" s="278">
        <f t="shared" ref="BP72" si="986">BP$7*BP70*BP71</f>
        <v>0</v>
      </c>
      <c r="BQ72" s="278">
        <f t="shared" ref="BQ72" si="987">BQ$7*BQ70*BQ71</f>
        <v>0</v>
      </c>
      <c r="BR72" s="278">
        <f t="shared" ref="BR72" si="988">BR$7*BR70*BR71</f>
        <v>0</v>
      </c>
      <c r="BS72" s="278">
        <f t="shared" ref="BS72" si="989">BS$7*BS70*BS71</f>
        <v>0</v>
      </c>
      <c r="BT72" s="278">
        <f t="shared" ref="BT72" si="990">BT$7*BT70*BT71</f>
        <v>0</v>
      </c>
      <c r="BU72" s="278">
        <f t="shared" ref="BU72" si="991">BU$7*BU70*BU71</f>
        <v>0</v>
      </c>
      <c r="BV72" s="278">
        <f t="shared" ref="BV72" si="992">BV$7*BV70*BV71</f>
        <v>0</v>
      </c>
      <c r="BW72" s="278">
        <f t="shared" ref="BW72" si="993">BW$7*BW70*BW71</f>
        <v>0</v>
      </c>
      <c r="BX72" s="278">
        <f t="shared" ref="BX72" si="994">BX$7*BX70*BX71</f>
        <v>0</v>
      </c>
      <c r="BY72" s="278">
        <f t="shared" ref="BY72" si="995">BY$7*BY70*BY71</f>
        <v>0</v>
      </c>
      <c r="BZ72" s="278">
        <f t="shared" ref="BZ72" si="996">BZ$7*BZ70*BZ71</f>
        <v>0</v>
      </c>
      <c r="CA72" s="278">
        <f t="shared" ref="CA72" si="997">CA$7*CA70*CA71</f>
        <v>0</v>
      </c>
      <c r="CB72" s="278">
        <f t="shared" ref="CB72" si="998">CB$7*CB70*CB71</f>
        <v>0</v>
      </c>
      <c r="CC72" s="278">
        <f t="shared" ref="CC72" si="999">CC$7*CC70*CC71</f>
        <v>0</v>
      </c>
      <c r="CD72" s="278">
        <f t="shared" ref="CD72" si="1000">CD$7*CD70*CD71</f>
        <v>0</v>
      </c>
      <c r="CE72" s="278">
        <f t="shared" ref="CE72" si="1001">CE$7*CE70*CE71</f>
        <v>0</v>
      </c>
      <c r="CF72" s="278">
        <f t="shared" ref="CF72" si="1002">CF$7*CF70*CF71</f>
        <v>0</v>
      </c>
      <c r="CG72" s="278">
        <f t="shared" ref="CG72" si="1003">CG$7*CG70*CG71</f>
        <v>0</v>
      </c>
      <c r="CH72" s="278">
        <f t="shared" ref="CH72" si="1004">CH$7*CH70*CH71</f>
        <v>0</v>
      </c>
      <c r="CI72" s="278">
        <f t="shared" ref="CI72" si="1005">CI$7*CI70*CI71</f>
        <v>0</v>
      </c>
      <c r="CJ72" s="278">
        <f t="shared" ref="CJ72" si="1006">CJ$7*CJ70*CJ71</f>
        <v>0</v>
      </c>
    </row>
    <row r="73" spans="1:88" ht="15" customHeight="1" x14ac:dyDescent="0.3">
      <c r="A73" s="3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row>
    <row r="74" spans="1:88" s="39" customFormat="1" ht="15" customHeight="1" x14ac:dyDescent="0.3">
      <c r="A74" s="34"/>
      <c r="B74" s="35"/>
      <c r="C74" s="1"/>
      <c r="D74" s="1"/>
      <c r="E74" s="1"/>
      <c r="F74" s="1"/>
      <c r="G74" s="1" t="s">
        <v>73</v>
      </c>
      <c r="H74" s="1"/>
      <c r="I74" s="1"/>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row>
    <row r="75" spans="1:88" x14ac:dyDescent="0.3">
      <c r="A75" s="34">
        <f>A71+1</f>
        <v>17</v>
      </c>
      <c r="B75" s="35"/>
      <c r="C75" s="13"/>
      <c r="D75" s="1"/>
      <c r="E75" s="15"/>
      <c r="F75" s="1"/>
      <c r="G75" s="1" t="s">
        <v>203</v>
      </c>
      <c r="H75" s="1"/>
      <c r="I75" s="1"/>
      <c r="J75" s="274"/>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275"/>
    </row>
    <row r="76" spans="1:88" s="171" customFormat="1" x14ac:dyDescent="0.3">
      <c r="A76" s="167"/>
      <c r="B76" s="168"/>
      <c r="C76" s="169"/>
      <c r="D76" s="169"/>
      <c r="E76" s="169"/>
      <c r="F76" s="169"/>
      <c r="G76" s="169" t="s">
        <v>101</v>
      </c>
      <c r="H76" s="279">
        <f>SUM(J76:CJ76)</f>
        <v>0</v>
      </c>
      <c r="I76" s="173"/>
      <c r="J76" s="278">
        <f>J$7*J74*J75</f>
        <v>0</v>
      </c>
      <c r="K76" s="278">
        <f t="shared" ref="K76" si="1007">K$7*K74*K75</f>
        <v>0</v>
      </c>
      <c r="L76" s="278">
        <f t="shared" ref="L76" si="1008">L$7*L74*L75</f>
        <v>0</v>
      </c>
      <c r="M76" s="278">
        <f>M$7*M74*M75</f>
        <v>0</v>
      </c>
      <c r="N76" s="278">
        <f t="shared" ref="N76" si="1009">N$7*N74*N75</f>
        <v>0</v>
      </c>
      <c r="O76" s="278">
        <f t="shared" ref="O76" si="1010">O$7*O74*O75</f>
        <v>0</v>
      </c>
      <c r="P76" s="278">
        <f t="shared" ref="P76" si="1011">P$7*P74*P75</f>
        <v>0</v>
      </c>
      <c r="Q76" s="278">
        <f t="shared" ref="Q76" si="1012">Q$7*Q74*Q75</f>
        <v>0</v>
      </c>
      <c r="R76" s="278">
        <f t="shared" ref="R76" si="1013">R$7*R74*R75</f>
        <v>0</v>
      </c>
      <c r="S76" s="278">
        <f t="shared" ref="S76" si="1014">S$7*S74*S75</f>
        <v>0</v>
      </c>
      <c r="T76" s="278">
        <f t="shared" ref="T76" si="1015">T$7*T74*T75</f>
        <v>0</v>
      </c>
      <c r="U76" s="278">
        <f t="shared" ref="U76" si="1016">U$7*U74*U75</f>
        <v>0</v>
      </c>
      <c r="V76" s="278">
        <f t="shared" ref="V76" si="1017">V$7*V74*V75</f>
        <v>0</v>
      </c>
      <c r="W76" s="278">
        <f t="shared" ref="W76" si="1018">W$7*W74*W75</f>
        <v>0</v>
      </c>
      <c r="X76" s="278">
        <f t="shared" ref="X76" si="1019">X$7*X74*X75</f>
        <v>0</v>
      </c>
      <c r="Y76" s="278">
        <f t="shared" ref="Y76" si="1020">Y$7*Y74*Y75</f>
        <v>0</v>
      </c>
      <c r="Z76" s="278">
        <f t="shared" ref="Z76" si="1021">Z$7*Z74*Z75</f>
        <v>0</v>
      </c>
      <c r="AA76" s="278">
        <f t="shared" ref="AA76" si="1022">AA$7*AA74*AA75</f>
        <v>0</v>
      </c>
      <c r="AB76" s="278">
        <f t="shared" ref="AB76" si="1023">AB$7*AB74*AB75</f>
        <v>0</v>
      </c>
      <c r="AC76" s="278">
        <f t="shared" ref="AC76" si="1024">AC$7*AC74*AC75</f>
        <v>0</v>
      </c>
      <c r="AD76" s="278">
        <f t="shared" ref="AD76" si="1025">AD$7*AD74*AD75</f>
        <v>0</v>
      </c>
      <c r="AE76" s="278">
        <f t="shared" ref="AE76" si="1026">AE$7*AE74*AE75</f>
        <v>0</v>
      </c>
      <c r="AF76" s="278">
        <f t="shared" ref="AF76" si="1027">AF$7*AF74*AF75</f>
        <v>0</v>
      </c>
      <c r="AG76" s="278">
        <f t="shared" ref="AG76" si="1028">AG$7*AG74*AG75</f>
        <v>0</v>
      </c>
      <c r="AH76" s="278">
        <f t="shared" ref="AH76" si="1029">AH$7*AH74*AH75</f>
        <v>0</v>
      </c>
      <c r="AI76" s="278">
        <f t="shared" ref="AI76" si="1030">AI$7*AI74*AI75</f>
        <v>0</v>
      </c>
      <c r="AJ76" s="278">
        <f t="shared" ref="AJ76" si="1031">AJ$7*AJ74*AJ75</f>
        <v>0</v>
      </c>
      <c r="AK76" s="278">
        <f t="shared" ref="AK76" si="1032">AK$7*AK74*AK75</f>
        <v>0</v>
      </c>
      <c r="AL76" s="278">
        <f t="shared" ref="AL76" si="1033">AL$7*AL74*AL75</f>
        <v>0</v>
      </c>
      <c r="AM76" s="278">
        <f t="shared" ref="AM76" si="1034">AM$7*AM74*AM75</f>
        <v>0</v>
      </c>
      <c r="AN76" s="278">
        <f t="shared" ref="AN76" si="1035">AN$7*AN74*AN75</f>
        <v>0</v>
      </c>
      <c r="AO76" s="278">
        <f t="shared" ref="AO76" si="1036">AO$7*AO74*AO75</f>
        <v>0</v>
      </c>
      <c r="AP76" s="278">
        <f t="shared" ref="AP76" si="1037">AP$7*AP74*AP75</f>
        <v>0</v>
      </c>
      <c r="AQ76" s="278">
        <f t="shared" ref="AQ76" si="1038">AQ$7*AQ74*AQ75</f>
        <v>0</v>
      </c>
      <c r="AR76" s="278">
        <f t="shared" ref="AR76" si="1039">AR$7*AR74*AR75</f>
        <v>0</v>
      </c>
      <c r="AS76" s="278">
        <f t="shared" ref="AS76" si="1040">AS$7*AS74*AS75</f>
        <v>0</v>
      </c>
      <c r="AT76" s="278">
        <f t="shared" ref="AT76" si="1041">AT$7*AT74*AT75</f>
        <v>0</v>
      </c>
      <c r="AU76" s="278">
        <f t="shared" ref="AU76" si="1042">AU$7*AU74*AU75</f>
        <v>0</v>
      </c>
      <c r="AV76" s="278">
        <f t="shared" ref="AV76" si="1043">AV$7*AV74*AV75</f>
        <v>0</v>
      </c>
      <c r="AW76" s="278">
        <f t="shared" ref="AW76" si="1044">AW$7*AW74*AW75</f>
        <v>0</v>
      </c>
      <c r="AX76" s="278">
        <f t="shared" ref="AX76" si="1045">AX$7*AX74*AX75</f>
        <v>0</v>
      </c>
      <c r="AY76" s="278">
        <f t="shared" ref="AY76" si="1046">AY$7*AY74*AY75</f>
        <v>0</v>
      </c>
      <c r="AZ76" s="278">
        <f t="shared" ref="AZ76" si="1047">AZ$7*AZ74*AZ75</f>
        <v>0</v>
      </c>
      <c r="BA76" s="278">
        <f t="shared" ref="BA76" si="1048">BA$7*BA74*BA75</f>
        <v>0</v>
      </c>
      <c r="BB76" s="278">
        <f t="shared" ref="BB76" si="1049">BB$7*BB74*BB75</f>
        <v>0</v>
      </c>
      <c r="BC76" s="278">
        <f t="shared" ref="BC76" si="1050">BC$7*BC74*BC75</f>
        <v>0</v>
      </c>
      <c r="BD76" s="278">
        <f t="shared" ref="BD76" si="1051">BD$7*BD74*BD75</f>
        <v>0</v>
      </c>
      <c r="BE76" s="278">
        <f t="shared" ref="BE76" si="1052">BE$7*BE74*BE75</f>
        <v>0</v>
      </c>
      <c r="BF76" s="278">
        <f t="shared" ref="BF76" si="1053">BF$7*BF74*BF75</f>
        <v>0</v>
      </c>
      <c r="BG76" s="278">
        <f t="shared" ref="BG76" si="1054">BG$7*BG74*BG75</f>
        <v>0</v>
      </c>
      <c r="BH76" s="278">
        <f t="shared" ref="BH76" si="1055">BH$7*BH74*BH75</f>
        <v>0</v>
      </c>
      <c r="BI76" s="278">
        <f t="shared" ref="BI76" si="1056">BI$7*BI74*BI75</f>
        <v>0</v>
      </c>
      <c r="BJ76" s="278">
        <f t="shared" ref="BJ76" si="1057">BJ$7*BJ74*BJ75</f>
        <v>0</v>
      </c>
      <c r="BK76" s="278">
        <f t="shared" ref="BK76" si="1058">BK$7*BK74*BK75</f>
        <v>0</v>
      </c>
      <c r="BL76" s="278">
        <f t="shared" ref="BL76" si="1059">BL$7*BL74*BL75</f>
        <v>0</v>
      </c>
      <c r="BM76" s="278">
        <f t="shared" ref="BM76" si="1060">BM$7*BM74*BM75</f>
        <v>0</v>
      </c>
      <c r="BN76" s="278">
        <f t="shared" ref="BN76" si="1061">BN$7*BN74*BN75</f>
        <v>0</v>
      </c>
      <c r="BO76" s="278">
        <f t="shared" ref="BO76" si="1062">BO$7*BO74*BO75</f>
        <v>0</v>
      </c>
      <c r="BP76" s="278">
        <f t="shared" ref="BP76" si="1063">BP$7*BP74*BP75</f>
        <v>0</v>
      </c>
      <c r="BQ76" s="278">
        <f t="shared" ref="BQ76" si="1064">BQ$7*BQ74*BQ75</f>
        <v>0</v>
      </c>
      <c r="BR76" s="278">
        <f t="shared" ref="BR76" si="1065">BR$7*BR74*BR75</f>
        <v>0</v>
      </c>
      <c r="BS76" s="278">
        <f t="shared" ref="BS76" si="1066">BS$7*BS74*BS75</f>
        <v>0</v>
      </c>
      <c r="BT76" s="278">
        <f t="shared" ref="BT76" si="1067">BT$7*BT74*BT75</f>
        <v>0</v>
      </c>
      <c r="BU76" s="278">
        <f t="shared" ref="BU76" si="1068">BU$7*BU74*BU75</f>
        <v>0</v>
      </c>
      <c r="BV76" s="278">
        <f t="shared" ref="BV76" si="1069">BV$7*BV74*BV75</f>
        <v>0</v>
      </c>
      <c r="BW76" s="278">
        <f t="shared" ref="BW76" si="1070">BW$7*BW74*BW75</f>
        <v>0</v>
      </c>
      <c r="BX76" s="278">
        <f t="shared" ref="BX76" si="1071">BX$7*BX74*BX75</f>
        <v>0</v>
      </c>
      <c r="BY76" s="278">
        <f t="shared" ref="BY76" si="1072">BY$7*BY74*BY75</f>
        <v>0</v>
      </c>
      <c r="BZ76" s="278">
        <f t="shared" ref="BZ76" si="1073">BZ$7*BZ74*BZ75</f>
        <v>0</v>
      </c>
      <c r="CA76" s="278">
        <f t="shared" ref="CA76" si="1074">CA$7*CA74*CA75</f>
        <v>0</v>
      </c>
      <c r="CB76" s="278">
        <f t="shared" ref="CB76" si="1075">CB$7*CB74*CB75</f>
        <v>0</v>
      </c>
      <c r="CC76" s="278">
        <f t="shared" ref="CC76" si="1076">CC$7*CC74*CC75</f>
        <v>0</v>
      </c>
      <c r="CD76" s="278">
        <f t="shared" ref="CD76" si="1077">CD$7*CD74*CD75</f>
        <v>0</v>
      </c>
      <c r="CE76" s="278">
        <f t="shared" ref="CE76" si="1078">CE$7*CE74*CE75</f>
        <v>0</v>
      </c>
      <c r="CF76" s="278">
        <f t="shared" ref="CF76" si="1079">CF$7*CF74*CF75</f>
        <v>0</v>
      </c>
      <c r="CG76" s="278">
        <f t="shared" ref="CG76" si="1080">CG$7*CG74*CG75</f>
        <v>0</v>
      </c>
      <c r="CH76" s="278">
        <f t="shared" ref="CH76" si="1081">CH$7*CH74*CH75</f>
        <v>0</v>
      </c>
      <c r="CI76" s="278">
        <f t="shared" ref="CI76" si="1082">CI$7*CI74*CI75</f>
        <v>0</v>
      </c>
      <c r="CJ76" s="278">
        <f t="shared" ref="CJ76" si="1083">CJ$7*CJ74*CJ75</f>
        <v>0</v>
      </c>
    </row>
    <row r="77" spans="1:88" ht="15" customHeight="1" x14ac:dyDescent="0.3">
      <c r="A77" s="3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row>
    <row r="78" spans="1:88" ht="15" customHeight="1" x14ac:dyDescent="0.3">
      <c r="A78" s="34"/>
      <c r="B78" s="35"/>
      <c r="C78" s="1"/>
      <c r="D78" s="1"/>
      <c r="E78" s="1"/>
      <c r="F78" s="1"/>
      <c r="G78" s="1" t="s">
        <v>73</v>
      </c>
      <c r="H78" s="1"/>
      <c r="I78" s="1"/>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row>
    <row r="79" spans="1:88" x14ac:dyDescent="0.3">
      <c r="A79" s="34">
        <f>A75+1</f>
        <v>18</v>
      </c>
      <c r="B79" s="35"/>
      <c r="C79" s="13"/>
      <c r="D79" s="1"/>
      <c r="E79" s="15"/>
      <c r="F79" s="1"/>
      <c r="G79" s="1" t="s">
        <v>203</v>
      </c>
      <c r="H79" s="1"/>
      <c r="I79" s="1"/>
      <c r="J79" s="274"/>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275"/>
    </row>
    <row r="80" spans="1:88" s="171" customFormat="1" x14ac:dyDescent="0.3">
      <c r="A80" s="167"/>
      <c r="B80" s="168"/>
      <c r="C80" s="169"/>
      <c r="D80" s="169"/>
      <c r="E80" s="169"/>
      <c r="F80" s="169"/>
      <c r="G80" s="169" t="s">
        <v>101</v>
      </c>
      <c r="H80" s="279">
        <f>SUM(J80:CJ80)</f>
        <v>0</v>
      </c>
      <c r="I80" s="173"/>
      <c r="J80" s="278">
        <f>J$7*J78*J79</f>
        <v>0</v>
      </c>
      <c r="K80" s="278">
        <f t="shared" ref="K80" si="1084">K$7*K78*K79</f>
        <v>0</v>
      </c>
      <c r="L80" s="278">
        <f t="shared" ref="L80" si="1085">L$7*L78*L79</f>
        <v>0</v>
      </c>
      <c r="M80" s="278">
        <f>M$7*M78*M79</f>
        <v>0</v>
      </c>
      <c r="N80" s="278">
        <f t="shared" ref="N80" si="1086">N$7*N78*N79</f>
        <v>0</v>
      </c>
      <c r="O80" s="278">
        <f t="shared" ref="O80" si="1087">O$7*O78*O79</f>
        <v>0</v>
      </c>
      <c r="P80" s="278">
        <f t="shared" ref="P80" si="1088">P$7*P78*P79</f>
        <v>0</v>
      </c>
      <c r="Q80" s="278">
        <f t="shared" ref="Q80" si="1089">Q$7*Q78*Q79</f>
        <v>0</v>
      </c>
      <c r="R80" s="278">
        <f t="shared" ref="R80" si="1090">R$7*R78*R79</f>
        <v>0</v>
      </c>
      <c r="S80" s="278">
        <f t="shared" ref="S80" si="1091">S$7*S78*S79</f>
        <v>0</v>
      </c>
      <c r="T80" s="278">
        <f t="shared" ref="T80" si="1092">T$7*T78*T79</f>
        <v>0</v>
      </c>
      <c r="U80" s="278">
        <f t="shared" ref="U80" si="1093">U$7*U78*U79</f>
        <v>0</v>
      </c>
      <c r="V80" s="278">
        <f t="shared" ref="V80" si="1094">V$7*V78*V79</f>
        <v>0</v>
      </c>
      <c r="W80" s="278">
        <f t="shared" ref="W80" si="1095">W$7*W78*W79</f>
        <v>0</v>
      </c>
      <c r="X80" s="278">
        <f t="shared" ref="X80" si="1096">X$7*X78*X79</f>
        <v>0</v>
      </c>
      <c r="Y80" s="278">
        <f t="shared" ref="Y80" si="1097">Y$7*Y78*Y79</f>
        <v>0</v>
      </c>
      <c r="Z80" s="278">
        <f t="shared" ref="Z80" si="1098">Z$7*Z78*Z79</f>
        <v>0</v>
      </c>
      <c r="AA80" s="278">
        <f t="shared" ref="AA80" si="1099">AA$7*AA78*AA79</f>
        <v>0</v>
      </c>
      <c r="AB80" s="278">
        <f t="shared" ref="AB80" si="1100">AB$7*AB78*AB79</f>
        <v>0</v>
      </c>
      <c r="AC80" s="278">
        <f t="shared" ref="AC80" si="1101">AC$7*AC78*AC79</f>
        <v>0</v>
      </c>
      <c r="AD80" s="278">
        <f t="shared" ref="AD80" si="1102">AD$7*AD78*AD79</f>
        <v>0</v>
      </c>
      <c r="AE80" s="278">
        <f t="shared" ref="AE80" si="1103">AE$7*AE78*AE79</f>
        <v>0</v>
      </c>
      <c r="AF80" s="278">
        <f t="shared" ref="AF80" si="1104">AF$7*AF78*AF79</f>
        <v>0</v>
      </c>
      <c r="AG80" s="278">
        <f t="shared" ref="AG80" si="1105">AG$7*AG78*AG79</f>
        <v>0</v>
      </c>
      <c r="AH80" s="278">
        <f t="shared" ref="AH80" si="1106">AH$7*AH78*AH79</f>
        <v>0</v>
      </c>
      <c r="AI80" s="278">
        <f t="shared" ref="AI80" si="1107">AI$7*AI78*AI79</f>
        <v>0</v>
      </c>
      <c r="AJ80" s="278">
        <f t="shared" ref="AJ80" si="1108">AJ$7*AJ78*AJ79</f>
        <v>0</v>
      </c>
      <c r="AK80" s="278">
        <f t="shared" ref="AK80" si="1109">AK$7*AK78*AK79</f>
        <v>0</v>
      </c>
      <c r="AL80" s="278">
        <f t="shared" ref="AL80" si="1110">AL$7*AL78*AL79</f>
        <v>0</v>
      </c>
      <c r="AM80" s="278">
        <f t="shared" ref="AM80" si="1111">AM$7*AM78*AM79</f>
        <v>0</v>
      </c>
      <c r="AN80" s="278">
        <f t="shared" ref="AN80" si="1112">AN$7*AN78*AN79</f>
        <v>0</v>
      </c>
      <c r="AO80" s="278">
        <f t="shared" ref="AO80" si="1113">AO$7*AO78*AO79</f>
        <v>0</v>
      </c>
      <c r="AP80" s="278">
        <f t="shared" ref="AP80" si="1114">AP$7*AP78*AP79</f>
        <v>0</v>
      </c>
      <c r="AQ80" s="278">
        <f t="shared" ref="AQ80" si="1115">AQ$7*AQ78*AQ79</f>
        <v>0</v>
      </c>
      <c r="AR80" s="278">
        <f t="shared" ref="AR80" si="1116">AR$7*AR78*AR79</f>
        <v>0</v>
      </c>
      <c r="AS80" s="278">
        <f t="shared" ref="AS80" si="1117">AS$7*AS78*AS79</f>
        <v>0</v>
      </c>
      <c r="AT80" s="278">
        <f t="shared" ref="AT80" si="1118">AT$7*AT78*AT79</f>
        <v>0</v>
      </c>
      <c r="AU80" s="278">
        <f t="shared" ref="AU80" si="1119">AU$7*AU78*AU79</f>
        <v>0</v>
      </c>
      <c r="AV80" s="278">
        <f t="shared" ref="AV80" si="1120">AV$7*AV78*AV79</f>
        <v>0</v>
      </c>
      <c r="AW80" s="278">
        <f t="shared" ref="AW80" si="1121">AW$7*AW78*AW79</f>
        <v>0</v>
      </c>
      <c r="AX80" s="278">
        <f t="shared" ref="AX80" si="1122">AX$7*AX78*AX79</f>
        <v>0</v>
      </c>
      <c r="AY80" s="278">
        <f t="shared" ref="AY80" si="1123">AY$7*AY78*AY79</f>
        <v>0</v>
      </c>
      <c r="AZ80" s="278">
        <f t="shared" ref="AZ80" si="1124">AZ$7*AZ78*AZ79</f>
        <v>0</v>
      </c>
      <c r="BA80" s="278">
        <f t="shared" ref="BA80" si="1125">BA$7*BA78*BA79</f>
        <v>0</v>
      </c>
      <c r="BB80" s="278">
        <f t="shared" ref="BB80" si="1126">BB$7*BB78*BB79</f>
        <v>0</v>
      </c>
      <c r="BC80" s="278">
        <f t="shared" ref="BC80" si="1127">BC$7*BC78*BC79</f>
        <v>0</v>
      </c>
      <c r="BD80" s="278">
        <f t="shared" ref="BD80" si="1128">BD$7*BD78*BD79</f>
        <v>0</v>
      </c>
      <c r="BE80" s="278">
        <f t="shared" ref="BE80" si="1129">BE$7*BE78*BE79</f>
        <v>0</v>
      </c>
      <c r="BF80" s="278">
        <f t="shared" ref="BF80" si="1130">BF$7*BF78*BF79</f>
        <v>0</v>
      </c>
      <c r="BG80" s="278">
        <f t="shared" ref="BG80" si="1131">BG$7*BG78*BG79</f>
        <v>0</v>
      </c>
      <c r="BH80" s="278">
        <f t="shared" ref="BH80" si="1132">BH$7*BH78*BH79</f>
        <v>0</v>
      </c>
      <c r="BI80" s="278">
        <f t="shared" ref="BI80" si="1133">BI$7*BI78*BI79</f>
        <v>0</v>
      </c>
      <c r="BJ80" s="278">
        <f t="shared" ref="BJ80" si="1134">BJ$7*BJ78*BJ79</f>
        <v>0</v>
      </c>
      <c r="BK80" s="278">
        <f t="shared" ref="BK80" si="1135">BK$7*BK78*BK79</f>
        <v>0</v>
      </c>
      <c r="BL80" s="278">
        <f t="shared" ref="BL80" si="1136">BL$7*BL78*BL79</f>
        <v>0</v>
      </c>
      <c r="BM80" s="278">
        <f t="shared" ref="BM80" si="1137">BM$7*BM78*BM79</f>
        <v>0</v>
      </c>
      <c r="BN80" s="278">
        <f t="shared" ref="BN80" si="1138">BN$7*BN78*BN79</f>
        <v>0</v>
      </c>
      <c r="BO80" s="278">
        <f t="shared" ref="BO80" si="1139">BO$7*BO78*BO79</f>
        <v>0</v>
      </c>
      <c r="BP80" s="278">
        <f t="shared" ref="BP80" si="1140">BP$7*BP78*BP79</f>
        <v>0</v>
      </c>
      <c r="BQ80" s="278">
        <f t="shared" ref="BQ80" si="1141">BQ$7*BQ78*BQ79</f>
        <v>0</v>
      </c>
      <c r="BR80" s="278">
        <f t="shared" ref="BR80" si="1142">BR$7*BR78*BR79</f>
        <v>0</v>
      </c>
      <c r="BS80" s="278">
        <f t="shared" ref="BS80" si="1143">BS$7*BS78*BS79</f>
        <v>0</v>
      </c>
      <c r="BT80" s="278">
        <f t="shared" ref="BT80" si="1144">BT$7*BT78*BT79</f>
        <v>0</v>
      </c>
      <c r="BU80" s="278">
        <f t="shared" ref="BU80" si="1145">BU$7*BU78*BU79</f>
        <v>0</v>
      </c>
      <c r="BV80" s="278">
        <f t="shared" ref="BV80" si="1146">BV$7*BV78*BV79</f>
        <v>0</v>
      </c>
      <c r="BW80" s="278">
        <f t="shared" ref="BW80" si="1147">BW$7*BW78*BW79</f>
        <v>0</v>
      </c>
      <c r="BX80" s="278">
        <f t="shared" ref="BX80" si="1148">BX$7*BX78*BX79</f>
        <v>0</v>
      </c>
      <c r="BY80" s="278">
        <f t="shared" ref="BY80" si="1149">BY$7*BY78*BY79</f>
        <v>0</v>
      </c>
      <c r="BZ80" s="278">
        <f t="shared" ref="BZ80" si="1150">BZ$7*BZ78*BZ79</f>
        <v>0</v>
      </c>
      <c r="CA80" s="278">
        <f t="shared" ref="CA80" si="1151">CA$7*CA78*CA79</f>
        <v>0</v>
      </c>
      <c r="CB80" s="278">
        <f t="shared" ref="CB80" si="1152">CB$7*CB78*CB79</f>
        <v>0</v>
      </c>
      <c r="CC80" s="278">
        <f t="shared" ref="CC80" si="1153">CC$7*CC78*CC79</f>
        <v>0</v>
      </c>
      <c r="CD80" s="278">
        <f t="shared" ref="CD80" si="1154">CD$7*CD78*CD79</f>
        <v>0</v>
      </c>
      <c r="CE80" s="278">
        <f t="shared" ref="CE80" si="1155">CE$7*CE78*CE79</f>
        <v>0</v>
      </c>
      <c r="CF80" s="278">
        <f t="shared" ref="CF80" si="1156">CF$7*CF78*CF79</f>
        <v>0</v>
      </c>
      <c r="CG80" s="278">
        <f t="shared" ref="CG80" si="1157">CG$7*CG78*CG79</f>
        <v>0</v>
      </c>
      <c r="CH80" s="278">
        <f t="shared" ref="CH80" si="1158">CH$7*CH78*CH79</f>
        <v>0</v>
      </c>
      <c r="CI80" s="278">
        <f t="shared" ref="CI80" si="1159">CI$7*CI78*CI79</f>
        <v>0</v>
      </c>
      <c r="CJ80" s="278">
        <f t="shared" ref="CJ80" si="1160">CJ$7*CJ78*CJ79</f>
        <v>0</v>
      </c>
    </row>
    <row r="81" spans="1:88" ht="15" customHeight="1" x14ac:dyDescent="0.3">
      <c r="A81" s="3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row>
    <row r="82" spans="1:88" ht="15" customHeight="1" x14ac:dyDescent="0.3">
      <c r="A82" s="34"/>
      <c r="B82" s="35"/>
      <c r="C82" s="1"/>
      <c r="D82" s="1"/>
      <c r="E82" s="1"/>
      <c r="F82" s="1"/>
      <c r="G82" s="1" t="s">
        <v>73</v>
      </c>
      <c r="H82" s="1"/>
      <c r="I82" s="1"/>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row>
    <row r="83" spans="1:88" x14ac:dyDescent="0.3">
      <c r="A83" s="34">
        <f>A79+1</f>
        <v>19</v>
      </c>
      <c r="B83" s="35"/>
      <c r="C83" s="13"/>
      <c r="D83" s="1"/>
      <c r="E83" s="15"/>
      <c r="F83" s="1"/>
      <c r="G83" s="1" t="s">
        <v>203</v>
      </c>
      <c r="H83" s="1"/>
      <c r="I83" s="1"/>
      <c r="J83" s="274"/>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275"/>
    </row>
    <row r="84" spans="1:88" s="171" customFormat="1" x14ac:dyDescent="0.3">
      <c r="A84" s="167"/>
      <c r="B84" s="168"/>
      <c r="C84" s="169"/>
      <c r="D84" s="169"/>
      <c r="E84" s="169"/>
      <c r="F84" s="169"/>
      <c r="G84" s="169" t="s">
        <v>101</v>
      </c>
      <c r="H84" s="279">
        <f>SUM(J84:CJ84)</f>
        <v>0</v>
      </c>
      <c r="I84" s="173"/>
      <c r="J84" s="278">
        <f>J$7*J82*J83</f>
        <v>0</v>
      </c>
      <c r="K84" s="278">
        <f t="shared" ref="K84" si="1161">K$7*K82*K83</f>
        <v>0</v>
      </c>
      <c r="L84" s="278">
        <f t="shared" ref="L84" si="1162">L$7*L82*L83</f>
        <v>0</v>
      </c>
      <c r="M84" s="278">
        <f>M$7*M82*M83</f>
        <v>0</v>
      </c>
      <c r="N84" s="278">
        <f t="shared" ref="N84" si="1163">N$7*N82*N83</f>
        <v>0</v>
      </c>
      <c r="O84" s="278">
        <f t="shared" ref="O84" si="1164">O$7*O82*O83</f>
        <v>0</v>
      </c>
      <c r="P84" s="278">
        <f t="shared" ref="P84" si="1165">P$7*P82*P83</f>
        <v>0</v>
      </c>
      <c r="Q84" s="278">
        <f t="shared" ref="Q84" si="1166">Q$7*Q82*Q83</f>
        <v>0</v>
      </c>
      <c r="R84" s="278">
        <f t="shared" ref="R84" si="1167">R$7*R82*R83</f>
        <v>0</v>
      </c>
      <c r="S84" s="278">
        <f t="shared" ref="S84" si="1168">S$7*S82*S83</f>
        <v>0</v>
      </c>
      <c r="T84" s="278">
        <f t="shared" ref="T84" si="1169">T$7*T82*T83</f>
        <v>0</v>
      </c>
      <c r="U84" s="278">
        <f t="shared" ref="U84" si="1170">U$7*U82*U83</f>
        <v>0</v>
      </c>
      <c r="V84" s="278">
        <f t="shared" ref="V84" si="1171">V$7*V82*V83</f>
        <v>0</v>
      </c>
      <c r="W84" s="278">
        <f t="shared" ref="W84" si="1172">W$7*W82*W83</f>
        <v>0</v>
      </c>
      <c r="X84" s="278">
        <f t="shared" ref="X84" si="1173">X$7*X82*X83</f>
        <v>0</v>
      </c>
      <c r="Y84" s="278">
        <f t="shared" ref="Y84" si="1174">Y$7*Y82*Y83</f>
        <v>0</v>
      </c>
      <c r="Z84" s="278">
        <f t="shared" ref="Z84" si="1175">Z$7*Z82*Z83</f>
        <v>0</v>
      </c>
      <c r="AA84" s="278">
        <f t="shared" ref="AA84" si="1176">AA$7*AA82*AA83</f>
        <v>0</v>
      </c>
      <c r="AB84" s="278">
        <f t="shared" ref="AB84" si="1177">AB$7*AB82*AB83</f>
        <v>0</v>
      </c>
      <c r="AC84" s="278">
        <f t="shared" ref="AC84" si="1178">AC$7*AC82*AC83</f>
        <v>0</v>
      </c>
      <c r="AD84" s="278">
        <f t="shared" ref="AD84" si="1179">AD$7*AD82*AD83</f>
        <v>0</v>
      </c>
      <c r="AE84" s="278">
        <f t="shared" ref="AE84" si="1180">AE$7*AE82*AE83</f>
        <v>0</v>
      </c>
      <c r="AF84" s="278">
        <f t="shared" ref="AF84" si="1181">AF$7*AF82*AF83</f>
        <v>0</v>
      </c>
      <c r="AG84" s="278">
        <f t="shared" ref="AG84" si="1182">AG$7*AG82*AG83</f>
        <v>0</v>
      </c>
      <c r="AH84" s="278">
        <f t="shared" ref="AH84" si="1183">AH$7*AH82*AH83</f>
        <v>0</v>
      </c>
      <c r="AI84" s="278">
        <f t="shared" ref="AI84" si="1184">AI$7*AI82*AI83</f>
        <v>0</v>
      </c>
      <c r="AJ84" s="278">
        <f t="shared" ref="AJ84" si="1185">AJ$7*AJ82*AJ83</f>
        <v>0</v>
      </c>
      <c r="AK84" s="278">
        <f t="shared" ref="AK84" si="1186">AK$7*AK82*AK83</f>
        <v>0</v>
      </c>
      <c r="AL84" s="278">
        <f t="shared" ref="AL84" si="1187">AL$7*AL82*AL83</f>
        <v>0</v>
      </c>
      <c r="AM84" s="278">
        <f t="shared" ref="AM84" si="1188">AM$7*AM82*AM83</f>
        <v>0</v>
      </c>
      <c r="AN84" s="278">
        <f t="shared" ref="AN84" si="1189">AN$7*AN82*AN83</f>
        <v>0</v>
      </c>
      <c r="AO84" s="278">
        <f t="shared" ref="AO84" si="1190">AO$7*AO82*AO83</f>
        <v>0</v>
      </c>
      <c r="AP84" s="278">
        <f t="shared" ref="AP84" si="1191">AP$7*AP82*AP83</f>
        <v>0</v>
      </c>
      <c r="AQ84" s="278">
        <f t="shared" ref="AQ84" si="1192">AQ$7*AQ82*AQ83</f>
        <v>0</v>
      </c>
      <c r="AR84" s="278">
        <f t="shared" ref="AR84" si="1193">AR$7*AR82*AR83</f>
        <v>0</v>
      </c>
      <c r="AS84" s="278">
        <f t="shared" ref="AS84" si="1194">AS$7*AS82*AS83</f>
        <v>0</v>
      </c>
      <c r="AT84" s="278">
        <f t="shared" ref="AT84" si="1195">AT$7*AT82*AT83</f>
        <v>0</v>
      </c>
      <c r="AU84" s="278">
        <f t="shared" ref="AU84" si="1196">AU$7*AU82*AU83</f>
        <v>0</v>
      </c>
      <c r="AV84" s="278">
        <f t="shared" ref="AV84" si="1197">AV$7*AV82*AV83</f>
        <v>0</v>
      </c>
      <c r="AW84" s="278">
        <f t="shared" ref="AW84" si="1198">AW$7*AW82*AW83</f>
        <v>0</v>
      </c>
      <c r="AX84" s="278">
        <f t="shared" ref="AX84" si="1199">AX$7*AX82*AX83</f>
        <v>0</v>
      </c>
      <c r="AY84" s="278">
        <f t="shared" ref="AY84" si="1200">AY$7*AY82*AY83</f>
        <v>0</v>
      </c>
      <c r="AZ84" s="278">
        <f t="shared" ref="AZ84" si="1201">AZ$7*AZ82*AZ83</f>
        <v>0</v>
      </c>
      <c r="BA84" s="278">
        <f t="shared" ref="BA84" si="1202">BA$7*BA82*BA83</f>
        <v>0</v>
      </c>
      <c r="BB84" s="278">
        <f t="shared" ref="BB84" si="1203">BB$7*BB82*BB83</f>
        <v>0</v>
      </c>
      <c r="BC84" s="278">
        <f t="shared" ref="BC84" si="1204">BC$7*BC82*BC83</f>
        <v>0</v>
      </c>
      <c r="BD84" s="278">
        <f t="shared" ref="BD84" si="1205">BD$7*BD82*BD83</f>
        <v>0</v>
      </c>
      <c r="BE84" s="278">
        <f t="shared" ref="BE84" si="1206">BE$7*BE82*BE83</f>
        <v>0</v>
      </c>
      <c r="BF84" s="278">
        <f t="shared" ref="BF84" si="1207">BF$7*BF82*BF83</f>
        <v>0</v>
      </c>
      <c r="BG84" s="278">
        <f t="shared" ref="BG84" si="1208">BG$7*BG82*BG83</f>
        <v>0</v>
      </c>
      <c r="BH84" s="278">
        <f t="shared" ref="BH84" si="1209">BH$7*BH82*BH83</f>
        <v>0</v>
      </c>
      <c r="BI84" s="278">
        <f t="shared" ref="BI84" si="1210">BI$7*BI82*BI83</f>
        <v>0</v>
      </c>
      <c r="BJ84" s="278">
        <f t="shared" ref="BJ84" si="1211">BJ$7*BJ82*BJ83</f>
        <v>0</v>
      </c>
      <c r="BK84" s="278">
        <f t="shared" ref="BK84" si="1212">BK$7*BK82*BK83</f>
        <v>0</v>
      </c>
      <c r="BL84" s="278">
        <f t="shared" ref="BL84" si="1213">BL$7*BL82*BL83</f>
        <v>0</v>
      </c>
      <c r="BM84" s="278">
        <f t="shared" ref="BM84" si="1214">BM$7*BM82*BM83</f>
        <v>0</v>
      </c>
      <c r="BN84" s="278">
        <f t="shared" ref="BN84" si="1215">BN$7*BN82*BN83</f>
        <v>0</v>
      </c>
      <c r="BO84" s="278">
        <f t="shared" ref="BO84" si="1216">BO$7*BO82*BO83</f>
        <v>0</v>
      </c>
      <c r="BP84" s="278">
        <f t="shared" ref="BP84" si="1217">BP$7*BP82*BP83</f>
        <v>0</v>
      </c>
      <c r="BQ84" s="278">
        <f t="shared" ref="BQ84" si="1218">BQ$7*BQ82*BQ83</f>
        <v>0</v>
      </c>
      <c r="BR84" s="278">
        <f t="shared" ref="BR84" si="1219">BR$7*BR82*BR83</f>
        <v>0</v>
      </c>
      <c r="BS84" s="278">
        <f t="shared" ref="BS84" si="1220">BS$7*BS82*BS83</f>
        <v>0</v>
      </c>
      <c r="BT84" s="278">
        <f t="shared" ref="BT84" si="1221">BT$7*BT82*BT83</f>
        <v>0</v>
      </c>
      <c r="BU84" s="278">
        <f t="shared" ref="BU84" si="1222">BU$7*BU82*BU83</f>
        <v>0</v>
      </c>
      <c r="BV84" s="278">
        <f t="shared" ref="BV84" si="1223">BV$7*BV82*BV83</f>
        <v>0</v>
      </c>
      <c r="BW84" s="278">
        <f t="shared" ref="BW84" si="1224">BW$7*BW82*BW83</f>
        <v>0</v>
      </c>
      <c r="BX84" s="278">
        <f t="shared" ref="BX84" si="1225">BX$7*BX82*BX83</f>
        <v>0</v>
      </c>
      <c r="BY84" s="278">
        <f t="shared" ref="BY84" si="1226">BY$7*BY82*BY83</f>
        <v>0</v>
      </c>
      <c r="BZ84" s="278">
        <f t="shared" ref="BZ84" si="1227">BZ$7*BZ82*BZ83</f>
        <v>0</v>
      </c>
      <c r="CA84" s="278">
        <f t="shared" ref="CA84" si="1228">CA$7*CA82*CA83</f>
        <v>0</v>
      </c>
      <c r="CB84" s="278">
        <f t="shared" ref="CB84" si="1229">CB$7*CB82*CB83</f>
        <v>0</v>
      </c>
      <c r="CC84" s="278">
        <f t="shared" ref="CC84" si="1230">CC$7*CC82*CC83</f>
        <v>0</v>
      </c>
      <c r="CD84" s="278">
        <f t="shared" ref="CD84" si="1231">CD$7*CD82*CD83</f>
        <v>0</v>
      </c>
      <c r="CE84" s="278">
        <f t="shared" ref="CE84" si="1232">CE$7*CE82*CE83</f>
        <v>0</v>
      </c>
      <c r="CF84" s="278">
        <f t="shared" ref="CF84" si="1233">CF$7*CF82*CF83</f>
        <v>0</v>
      </c>
      <c r="CG84" s="278">
        <f t="shared" ref="CG84" si="1234">CG$7*CG82*CG83</f>
        <v>0</v>
      </c>
      <c r="CH84" s="278">
        <f t="shared" ref="CH84" si="1235">CH$7*CH82*CH83</f>
        <v>0</v>
      </c>
      <c r="CI84" s="278">
        <f t="shared" ref="CI84" si="1236">CI$7*CI82*CI83</f>
        <v>0</v>
      </c>
      <c r="CJ84" s="278">
        <f t="shared" ref="CJ84" si="1237">CJ$7*CJ82*CJ83</f>
        <v>0</v>
      </c>
    </row>
    <row r="85" spans="1:88" ht="15" customHeight="1" x14ac:dyDescent="0.3">
      <c r="A85" s="3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row>
    <row r="86" spans="1:88" ht="15" customHeight="1" x14ac:dyDescent="0.3">
      <c r="A86" s="34"/>
      <c r="B86" s="35"/>
      <c r="C86" s="1"/>
      <c r="D86" s="1"/>
      <c r="E86" s="1"/>
      <c r="F86" s="1"/>
      <c r="G86" s="1" t="s">
        <v>73</v>
      </c>
      <c r="H86" s="1"/>
      <c r="I86" s="1"/>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row>
    <row r="87" spans="1:88" x14ac:dyDescent="0.3">
      <c r="A87" s="34">
        <f>A83+1</f>
        <v>20</v>
      </c>
      <c r="B87" s="35"/>
      <c r="C87" s="13"/>
      <c r="D87" s="1"/>
      <c r="E87" s="15"/>
      <c r="F87" s="1"/>
      <c r="G87" s="1" t="s">
        <v>203</v>
      </c>
      <c r="H87" s="1"/>
      <c r="I87" s="1"/>
      <c r="J87" s="274"/>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275"/>
    </row>
    <row r="88" spans="1:88" s="171" customFormat="1" x14ac:dyDescent="0.3">
      <c r="A88" s="167"/>
      <c r="B88" s="168"/>
      <c r="C88" s="169"/>
      <c r="D88" s="169"/>
      <c r="E88" s="169"/>
      <c r="F88" s="169"/>
      <c r="G88" s="169" t="s">
        <v>101</v>
      </c>
      <c r="H88" s="279">
        <f>SUM(J88:CJ88)</f>
        <v>0</v>
      </c>
      <c r="I88" s="173"/>
      <c r="J88" s="278">
        <f>J$7*J86*J87</f>
        <v>0</v>
      </c>
      <c r="K88" s="278">
        <f t="shared" ref="K88" si="1238">K$7*K86*K87</f>
        <v>0</v>
      </c>
      <c r="L88" s="278">
        <f t="shared" ref="L88" si="1239">L$7*L86*L87</f>
        <v>0</v>
      </c>
      <c r="M88" s="278">
        <f>M$7*M86*M87</f>
        <v>0</v>
      </c>
      <c r="N88" s="278">
        <f t="shared" ref="N88" si="1240">N$7*N86*N87</f>
        <v>0</v>
      </c>
      <c r="O88" s="278">
        <f t="shared" ref="O88" si="1241">O$7*O86*O87</f>
        <v>0</v>
      </c>
      <c r="P88" s="278">
        <f t="shared" ref="P88" si="1242">P$7*P86*P87</f>
        <v>0</v>
      </c>
      <c r="Q88" s="278">
        <f t="shared" ref="Q88" si="1243">Q$7*Q86*Q87</f>
        <v>0</v>
      </c>
      <c r="R88" s="278">
        <f t="shared" ref="R88" si="1244">R$7*R86*R87</f>
        <v>0</v>
      </c>
      <c r="S88" s="278">
        <f t="shared" ref="S88" si="1245">S$7*S86*S87</f>
        <v>0</v>
      </c>
      <c r="T88" s="278">
        <f t="shared" ref="T88" si="1246">T$7*T86*T87</f>
        <v>0</v>
      </c>
      <c r="U88" s="278">
        <f t="shared" ref="U88" si="1247">U$7*U86*U87</f>
        <v>0</v>
      </c>
      <c r="V88" s="278">
        <f t="shared" ref="V88" si="1248">V$7*V86*V87</f>
        <v>0</v>
      </c>
      <c r="W88" s="278">
        <f t="shared" ref="W88" si="1249">W$7*W86*W87</f>
        <v>0</v>
      </c>
      <c r="X88" s="278">
        <f t="shared" ref="X88" si="1250">X$7*X86*X87</f>
        <v>0</v>
      </c>
      <c r="Y88" s="278">
        <f t="shared" ref="Y88" si="1251">Y$7*Y86*Y87</f>
        <v>0</v>
      </c>
      <c r="Z88" s="278">
        <f t="shared" ref="Z88" si="1252">Z$7*Z86*Z87</f>
        <v>0</v>
      </c>
      <c r="AA88" s="278">
        <f t="shared" ref="AA88" si="1253">AA$7*AA86*AA87</f>
        <v>0</v>
      </c>
      <c r="AB88" s="278">
        <f t="shared" ref="AB88" si="1254">AB$7*AB86*AB87</f>
        <v>0</v>
      </c>
      <c r="AC88" s="278">
        <f t="shared" ref="AC88" si="1255">AC$7*AC86*AC87</f>
        <v>0</v>
      </c>
      <c r="AD88" s="278">
        <f t="shared" ref="AD88" si="1256">AD$7*AD86*AD87</f>
        <v>0</v>
      </c>
      <c r="AE88" s="278">
        <f t="shared" ref="AE88" si="1257">AE$7*AE86*AE87</f>
        <v>0</v>
      </c>
      <c r="AF88" s="278">
        <f t="shared" ref="AF88" si="1258">AF$7*AF86*AF87</f>
        <v>0</v>
      </c>
      <c r="AG88" s="278">
        <f t="shared" ref="AG88" si="1259">AG$7*AG86*AG87</f>
        <v>0</v>
      </c>
      <c r="AH88" s="278">
        <f t="shared" ref="AH88" si="1260">AH$7*AH86*AH87</f>
        <v>0</v>
      </c>
      <c r="AI88" s="278">
        <f t="shared" ref="AI88" si="1261">AI$7*AI86*AI87</f>
        <v>0</v>
      </c>
      <c r="AJ88" s="278">
        <f t="shared" ref="AJ88" si="1262">AJ$7*AJ86*AJ87</f>
        <v>0</v>
      </c>
      <c r="AK88" s="278">
        <f t="shared" ref="AK88" si="1263">AK$7*AK86*AK87</f>
        <v>0</v>
      </c>
      <c r="AL88" s="278">
        <f t="shared" ref="AL88" si="1264">AL$7*AL86*AL87</f>
        <v>0</v>
      </c>
      <c r="AM88" s="278">
        <f t="shared" ref="AM88" si="1265">AM$7*AM86*AM87</f>
        <v>0</v>
      </c>
      <c r="AN88" s="278">
        <f t="shared" ref="AN88" si="1266">AN$7*AN86*AN87</f>
        <v>0</v>
      </c>
      <c r="AO88" s="278">
        <f t="shared" ref="AO88" si="1267">AO$7*AO86*AO87</f>
        <v>0</v>
      </c>
      <c r="AP88" s="278">
        <f t="shared" ref="AP88" si="1268">AP$7*AP86*AP87</f>
        <v>0</v>
      </c>
      <c r="AQ88" s="278">
        <f t="shared" ref="AQ88" si="1269">AQ$7*AQ86*AQ87</f>
        <v>0</v>
      </c>
      <c r="AR88" s="278">
        <f t="shared" ref="AR88" si="1270">AR$7*AR86*AR87</f>
        <v>0</v>
      </c>
      <c r="AS88" s="278">
        <f t="shared" ref="AS88" si="1271">AS$7*AS86*AS87</f>
        <v>0</v>
      </c>
      <c r="AT88" s="278">
        <f t="shared" ref="AT88" si="1272">AT$7*AT86*AT87</f>
        <v>0</v>
      </c>
      <c r="AU88" s="278">
        <f t="shared" ref="AU88" si="1273">AU$7*AU86*AU87</f>
        <v>0</v>
      </c>
      <c r="AV88" s="278">
        <f t="shared" ref="AV88" si="1274">AV$7*AV86*AV87</f>
        <v>0</v>
      </c>
      <c r="AW88" s="278">
        <f t="shared" ref="AW88" si="1275">AW$7*AW86*AW87</f>
        <v>0</v>
      </c>
      <c r="AX88" s="278">
        <f t="shared" ref="AX88" si="1276">AX$7*AX86*AX87</f>
        <v>0</v>
      </c>
      <c r="AY88" s="278">
        <f t="shared" ref="AY88" si="1277">AY$7*AY86*AY87</f>
        <v>0</v>
      </c>
      <c r="AZ88" s="278">
        <f t="shared" ref="AZ88" si="1278">AZ$7*AZ86*AZ87</f>
        <v>0</v>
      </c>
      <c r="BA88" s="278">
        <f t="shared" ref="BA88" si="1279">BA$7*BA86*BA87</f>
        <v>0</v>
      </c>
      <c r="BB88" s="278">
        <f t="shared" ref="BB88" si="1280">BB$7*BB86*BB87</f>
        <v>0</v>
      </c>
      <c r="BC88" s="278">
        <f t="shared" ref="BC88" si="1281">BC$7*BC86*BC87</f>
        <v>0</v>
      </c>
      <c r="BD88" s="278">
        <f t="shared" ref="BD88" si="1282">BD$7*BD86*BD87</f>
        <v>0</v>
      </c>
      <c r="BE88" s="278">
        <f t="shared" ref="BE88" si="1283">BE$7*BE86*BE87</f>
        <v>0</v>
      </c>
      <c r="BF88" s="278">
        <f t="shared" ref="BF88" si="1284">BF$7*BF86*BF87</f>
        <v>0</v>
      </c>
      <c r="BG88" s="278">
        <f t="shared" ref="BG88" si="1285">BG$7*BG86*BG87</f>
        <v>0</v>
      </c>
      <c r="BH88" s="278">
        <f t="shared" ref="BH88" si="1286">BH$7*BH86*BH87</f>
        <v>0</v>
      </c>
      <c r="BI88" s="278">
        <f t="shared" ref="BI88" si="1287">BI$7*BI86*BI87</f>
        <v>0</v>
      </c>
      <c r="BJ88" s="278">
        <f t="shared" ref="BJ88" si="1288">BJ$7*BJ86*BJ87</f>
        <v>0</v>
      </c>
      <c r="BK88" s="278">
        <f t="shared" ref="BK88" si="1289">BK$7*BK86*BK87</f>
        <v>0</v>
      </c>
      <c r="BL88" s="278">
        <f t="shared" ref="BL88" si="1290">BL$7*BL86*BL87</f>
        <v>0</v>
      </c>
      <c r="BM88" s="278">
        <f t="shared" ref="BM88" si="1291">BM$7*BM86*BM87</f>
        <v>0</v>
      </c>
      <c r="BN88" s="278">
        <f t="shared" ref="BN88" si="1292">BN$7*BN86*BN87</f>
        <v>0</v>
      </c>
      <c r="BO88" s="278">
        <f t="shared" ref="BO88" si="1293">BO$7*BO86*BO87</f>
        <v>0</v>
      </c>
      <c r="BP88" s="278">
        <f t="shared" ref="BP88" si="1294">BP$7*BP86*BP87</f>
        <v>0</v>
      </c>
      <c r="BQ88" s="278">
        <f t="shared" ref="BQ88" si="1295">BQ$7*BQ86*BQ87</f>
        <v>0</v>
      </c>
      <c r="BR88" s="278">
        <f t="shared" ref="BR88" si="1296">BR$7*BR86*BR87</f>
        <v>0</v>
      </c>
      <c r="BS88" s="278">
        <f t="shared" ref="BS88" si="1297">BS$7*BS86*BS87</f>
        <v>0</v>
      </c>
      <c r="BT88" s="278">
        <f t="shared" ref="BT88" si="1298">BT$7*BT86*BT87</f>
        <v>0</v>
      </c>
      <c r="BU88" s="278">
        <f t="shared" ref="BU88" si="1299">BU$7*BU86*BU87</f>
        <v>0</v>
      </c>
      <c r="BV88" s="278">
        <f t="shared" ref="BV88" si="1300">BV$7*BV86*BV87</f>
        <v>0</v>
      </c>
      <c r="BW88" s="278">
        <f t="shared" ref="BW88" si="1301">BW$7*BW86*BW87</f>
        <v>0</v>
      </c>
      <c r="BX88" s="278">
        <f t="shared" ref="BX88" si="1302">BX$7*BX86*BX87</f>
        <v>0</v>
      </c>
      <c r="BY88" s="278">
        <f t="shared" ref="BY88" si="1303">BY$7*BY86*BY87</f>
        <v>0</v>
      </c>
      <c r="BZ88" s="278">
        <f t="shared" ref="BZ88" si="1304">BZ$7*BZ86*BZ87</f>
        <v>0</v>
      </c>
      <c r="CA88" s="278">
        <f t="shared" ref="CA88" si="1305">CA$7*CA86*CA87</f>
        <v>0</v>
      </c>
      <c r="CB88" s="278">
        <f t="shared" ref="CB88" si="1306">CB$7*CB86*CB87</f>
        <v>0</v>
      </c>
      <c r="CC88" s="278">
        <f t="shared" ref="CC88" si="1307">CC$7*CC86*CC87</f>
        <v>0</v>
      </c>
      <c r="CD88" s="278">
        <f t="shared" ref="CD88" si="1308">CD$7*CD86*CD87</f>
        <v>0</v>
      </c>
      <c r="CE88" s="278">
        <f t="shared" ref="CE88" si="1309">CE$7*CE86*CE87</f>
        <v>0</v>
      </c>
      <c r="CF88" s="278">
        <f t="shared" ref="CF88" si="1310">CF$7*CF86*CF87</f>
        <v>0</v>
      </c>
      <c r="CG88" s="278">
        <f t="shared" ref="CG88" si="1311">CG$7*CG86*CG87</f>
        <v>0</v>
      </c>
      <c r="CH88" s="278">
        <f t="shared" ref="CH88" si="1312">CH$7*CH86*CH87</f>
        <v>0</v>
      </c>
      <c r="CI88" s="278">
        <f t="shared" ref="CI88" si="1313">CI$7*CI86*CI87</f>
        <v>0</v>
      </c>
      <c r="CJ88" s="278">
        <f t="shared" ref="CJ88" si="1314">CJ$7*CJ86*CJ87</f>
        <v>0</v>
      </c>
    </row>
    <row r="89" spans="1:88" ht="15" customHeight="1" x14ac:dyDescent="0.3">
      <c r="A89" s="3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row>
    <row r="90" spans="1:88" ht="15" customHeight="1" x14ac:dyDescent="0.3">
      <c r="A90" s="34"/>
      <c r="B90" s="35"/>
      <c r="C90" s="1"/>
      <c r="D90" s="1"/>
      <c r="E90" s="1"/>
      <c r="F90" s="1"/>
      <c r="G90" s="1" t="s">
        <v>73</v>
      </c>
      <c r="H90" s="1"/>
      <c r="I90" s="1"/>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row>
    <row r="91" spans="1:88" x14ac:dyDescent="0.3">
      <c r="A91" s="34">
        <f>A87+1</f>
        <v>21</v>
      </c>
      <c r="B91" s="35"/>
      <c r="C91" s="13"/>
      <c r="D91" s="1"/>
      <c r="E91" s="15"/>
      <c r="F91" s="1"/>
      <c r="G91" s="1" t="s">
        <v>203</v>
      </c>
      <c r="H91" s="1"/>
      <c r="I91" s="1"/>
      <c r="J91" s="274"/>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275"/>
    </row>
    <row r="92" spans="1:88" s="171" customFormat="1" x14ac:dyDescent="0.3">
      <c r="A92" s="167"/>
      <c r="B92" s="168"/>
      <c r="C92" s="169"/>
      <c r="D92" s="169"/>
      <c r="E92" s="169"/>
      <c r="F92" s="169"/>
      <c r="G92" s="169" t="s">
        <v>101</v>
      </c>
      <c r="H92" s="279">
        <f>SUM(J92:CJ92)</f>
        <v>0</v>
      </c>
      <c r="I92" s="173"/>
      <c r="J92" s="278">
        <f>J$7*J90*J91</f>
        <v>0</v>
      </c>
      <c r="K92" s="278">
        <f t="shared" ref="K92" si="1315">K$7*K90*K91</f>
        <v>0</v>
      </c>
      <c r="L92" s="278">
        <f t="shared" ref="L92" si="1316">L$7*L90*L91</f>
        <v>0</v>
      </c>
      <c r="M92" s="278">
        <f>M$7*M90*M91</f>
        <v>0</v>
      </c>
      <c r="N92" s="278">
        <f t="shared" ref="N92" si="1317">N$7*N90*N91</f>
        <v>0</v>
      </c>
      <c r="O92" s="278">
        <f t="shared" ref="O92" si="1318">O$7*O90*O91</f>
        <v>0</v>
      </c>
      <c r="P92" s="278">
        <f t="shared" ref="P92" si="1319">P$7*P90*P91</f>
        <v>0</v>
      </c>
      <c r="Q92" s="278">
        <f t="shared" ref="Q92" si="1320">Q$7*Q90*Q91</f>
        <v>0</v>
      </c>
      <c r="R92" s="278">
        <f t="shared" ref="R92" si="1321">R$7*R90*R91</f>
        <v>0</v>
      </c>
      <c r="S92" s="278">
        <f t="shared" ref="S92" si="1322">S$7*S90*S91</f>
        <v>0</v>
      </c>
      <c r="T92" s="278">
        <f t="shared" ref="T92" si="1323">T$7*T90*T91</f>
        <v>0</v>
      </c>
      <c r="U92" s="278">
        <f t="shared" ref="U92" si="1324">U$7*U90*U91</f>
        <v>0</v>
      </c>
      <c r="V92" s="278">
        <f t="shared" ref="V92" si="1325">V$7*V90*V91</f>
        <v>0</v>
      </c>
      <c r="W92" s="278">
        <f t="shared" ref="W92" si="1326">W$7*W90*W91</f>
        <v>0</v>
      </c>
      <c r="X92" s="278">
        <f t="shared" ref="X92" si="1327">X$7*X90*X91</f>
        <v>0</v>
      </c>
      <c r="Y92" s="278">
        <f t="shared" ref="Y92" si="1328">Y$7*Y90*Y91</f>
        <v>0</v>
      </c>
      <c r="Z92" s="278">
        <f t="shared" ref="Z92" si="1329">Z$7*Z90*Z91</f>
        <v>0</v>
      </c>
      <c r="AA92" s="278">
        <f t="shared" ref="AA92" si="1330">AA$7*AA90*AA91</f>
        <v>0</v>
      </c>
      <c r="AB92" s="278">
        <f t="shared" ref="AB92" si="1331">AB$7*AB90*AB91</f>
        <v>0</v>
      </c>
      <c r="AC92" s="278">
        <f t="shared" ref="AC92" si="1332">AC$7*AC90*AC91</f>
        <v>0</v>
      </c>
      <c r="AD92" s="278">
        <f t="shared" ref="AD92" si="1333">AD$7*AD90*AD91</f>
        <v>0</v>
      </c>
      <c r="AE92" s="278">
        <f t="shared" ref="AE92" si="1334">AE$7*AE90*AE91</f>
        <v>0</v>
      </c>
      <c r="AF92" s="278">
        <f t="shared" ref="AF92" si="1335">AF$7*AF90*AF91</f>
        <v>0</v>
      </c>
      <c r="AG92" s="278">
        <f t="shared" ref="AG92" si="1336">AG$7*AG90*AG91</f>
        <v>0</v>
      </c>
      <c r="AH92" s="278">
        <f t="shared" ref="AH92" si="1337">AH$7*AH90*AH91</f>
        <v>0</v>
      </c>
      <c r="AI92" s="278">
        <f t="shared" ref="AI92" si="1338">AI$7*AI90*AI91</f>
        <v>0</v>
      </c>
      <c r="AJ92" s="278">
        <f t="shared" ref="AJ92" si="1339">AJ$7*AJ90*AJ91</f>
        <v>0</v>
      </c>
      <c r="AK92" s="278">
        <f t="shared" ref="AK92" si="1340">AK$7*AK90*AK91</f>
        <v>0</v>
      </c>
      <c r="AL92" s="278">
        <f t="shared" ref="AL92" si="1341">AL$7*AL90*AL91</f>
        <v>0</v>
      </c>
      <c r="AM92" s="278">
        <f t="shared" ref="AM92" si="1342">AM$7*AM90*AM91</f>
        <v>0</v>
      </c>
      <c r="AN92" s="278">
        <f t="shared" ref="AN92" si="1343">AN$7*AN90*AN91</f>
        <v>0</v>
      </c>
      <c r="AO92" s="278">
        <f t="shared" ref="AO92" si="1344">AO$7*AO90*AO91</f>
        <v>0</v>
      </c>
      <c r="AP92" s="278">
        <f t="shared" ref="AP92" si="1345">AP$7*AP90*AP91</f>
        <v>0</v>
      </c>
      <c r="AQ92" s="278">
        <f t="shared" ref="AQ92" si="1346">AQ$7*AQ90*AQ91</f>
        <v>0</v>
      </c>
      <c r="AR92" s="278">
        <f t="shared" ref="AR92" si="1347">AR$7*AR90*AR91</f>
        <v>0</v>
      </c>
      <c r="AS92" s="278">
        <f t="shared" ref="AS92" si="1348">AS$7*AS90*AS91</f>
        <v>0</v>
      </c>
      <c r="AT92" s="278">
        <f t="shared" ref="AT92" si="1349">AT$7*AT90*AT91</f>
        <v>0</v>
      </c>
      <c r="AU92" s="278">
        <f t="shared" ref="AU92" si="1350">AU$7*AU90*AU91</f>
        <v>0</v>
      </c>
      <c r="AV92" s="278">
        <f t="shared" ref="AV92" si="1351">AV$7*AV90*AV91</f>
        <v>0</v>
      </c>
      <c r="AW92" s="278">
        <f t="shared" ref="AW92" si="1352">AW$7*AW90*AW91</f>
        <v>0</v>
      </c>
      <c r="AX92" s="278">
        <f t="shared" ref="AX92" si="1353">AX$7*AX90*AX91</f>
        <v>0</v>
      </c>
      <c r="AY92" s="278">
        <f t="shared" ref="AY92" si="1354">AY$7*AY90*AY91</f>
        <v>0</v>
      </c>
      <c r="AZ92" s="278">
        <f t="shared" ref="AZ92" si="1355">AZ$7*AZ90*AZ91</f>
        <v>0</v>
      </c>
      <c r="BA92" s="278">
        <f t="shared" ref="BA92" si="1356">BA$7*BA90*BA91</f>
        <v>0</v>
      </c>
      <c r="BB92" s="278">
        <f t="shared" ref="BB92" si="1357">BB$7*BB90*BB91</f>
        <v>0</v>
      </c>
      <c r="BC92" s="278">
        <f t="shared" ref="BC92" si="1358">BC$7*BC90*BC91</f>
        <v>0</v>
      </c>
      <c r="BD92" s="278">
        <f t="shared" ref="BD92" si="1359">BD$7*BD90*BD91</f>
        <v>0</v>
      </c>
      <c r="BE92" s="278">
        <f t="shared" ref="BE92" si="1360">BE$7*BE90*BE91</f>
        <v>0</v>
      </c>
      <c r="BF92" s="278">
        <f t="shared" ref="BF92" si="1361">BF$7*BF90*BF91</f>
        <v>0</v>
      </c>
      <c r="BG92" s="278">
        <f t="shared" ref="BG92" si="1362">BG$7*BG90*BG91</f>
        <v>0</v>
      </c>
      <c r="BH92" s="278">
        <f t="shared" ref="BH92" si="1363">BH$7*BH90*BH91</f>
        <v>0</v>
      </c>
      <c r="BI92" s="278">
        <f t="shared" ref="BI92" si="1364">BI$7*BI90*BI91</f>
        <v>0</v>
      </c>
      <c r="BJ92" s="278">
        <f t="shared" ref="BJ92" si="1365">BJ$7*BJ90*BJ91</f>
        <v>0</v>
      </c>
      <c r="BK92" s="278">
        <f t="shared" ref="BK92" si="1366">BK$7*BK90*BK91</f>
        <v>0</v>
      </c>
      <c r="BL92" s="278">
        <f t="shared" ref="BL92" si="1367">BL$7*BL90*BL91</f>
        <v>0</v>
      </c>
      <c r="BM92" s="278">
        <f t="shared" ref="BM92" si="1368">BM$7*BM90*BM91</f>
        <v>0</v>
      </c>
      <c r="BN92" s="278">
        <f t="shared" ref="BN92" si="1369">BN$7*BN90*BN91</f>
        <v>0</v>
      </c>
      <c r="BO92" s="278">
        <f t="shared" ref="BO92" si="1370">BO$7*BO90*BO91</f>
        <v>0</v>
      </c>
      <c r="BP92" s="278">
        <f t="shared" ref="BP92" si="1371">BP$7*BP90*BP91</f>
        <v>0</v>
      </c>
      <c r="BQ92" s="278">
        <f t="shared" ref="BQ92" si="1372">BQ$7*BQ90*BQ91</f>
        <v>0</v>
      </c>
      <c r="BR92" s="278">
        <f t="shared" ref="BR92" si="1373">BR$7*BR90*BR91</f>
        <v>0</v>
      </c>
      <c r="BS92" s="278">
        <f t="shared" ref="BS92" si="1374">BS$7*BS90*BS91</f>
        <v>0</v>
      </c>
      <c r="BT92" s="278">
        <f t="shared" ref="BT92" si="1375">BT$7*BT90*BT91</f>
        <v>0</v>
      </c>
      <c r="BU92" s="278">
        <f t="shared" ref="BU92" si="1376">BU$7*BU90*BU91</f>
        <v>0</v>
      </c>
      <c r="BV92" s="278">
        <f t="shared" ref="BV92" si="1377">BV$7*BV90*BV91</f>
        <v>0</v>
      </c>
      <c r="BW92" s="278">
        <f t="shared" ref="BW92" si="1378">BW$7*BW90*BW91</f>
        <v>0</v>
      </c>
      <c r="BX92" s="278">
        <f t="shared" ref="BX92" si="1379">BX$7*BX90*BX91</f>
        <v>0</v>
      </c>
      <c r="BY92" s="278">
        <f t="shared" ref="BY92" si="1380">BY$7*BY90*BY91</f>
        <v>0</v>
      </c>
      <c r="BZ92" s="278">
        <f t="shared" ref="BZ92" si="1381">BZ$7*BZ90*BZ91</f>
        <v>0</v>
      </c>
      <c r="CA92" s="278">
        <f t="shared" ref="CA92" si="1382">CA$7*CA90*CA91</f>
        <v>0</v>
      </c>
      <c r="CB92" s="278">
        <f t="shared" ref="CB92" si="1383">CB$7*CB90*CB91</f>
        <v>0</v>
      </c>
      <c r="CC92" s="278">
        <f t="shared" ref="CC92" si="1384">CC$7*CC90*CC91</f>
        <v>0</v>
      </c>
      <c r="CD92" s="278">
        <f t="shared" ref="CD92" si="1385">CD$7*CD90*CD91</f>
        <v>0</v>
      </c>
      <c r="CE92" s="278">
        <f t="shared" ref="CE92" si="1386">CE$7*CE90*CE91</f>
        <v>0</v>
      </c>
      <c r="CF92" s="278">
        <f t="shared" ref="CF92" si="1387">CF$7*CF90*CF91</f>
        <v>0</v>
      </c>
      <c r="CG92" s="278">
        <f t="shared" ref="CG92" si="1388">CG$7*CG90*CG91</f>
        <v>0</v>
      </c>
      <c r="CH92" s="278">
        <f t="shared" ref="CH92" si="1389">CH$7*CH90*CH91</f>
        <v>0</v>
      </c>
      <c r="CI92" s="278">
        <f t="shared" ref="CI92" si="1390">CI$7*CI90*CI91</f>
        <v>0</v>
      </c>
      <c r="CJ92" s="278">
        <f t="shared" ref="CJ92" si="1391">CJ$7*CJ90*CJ91</f>
        <v>0</v>
      </c>
    </row>
    <row r="93" spans="1:88" ht="15" customHeight="1" x14ac:dyDescent="0.3">
      <c r="A93" s="3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row>
    <row r="94" spans="1:88" ht="15" customHeight="1" x14ac:dyDescent="0.3">
      <c r="A94" s="34"/>
      <c r="B94" s="35"/>
      <c r="C94" s="1"/>
      <c r="D94" s="1"/>
      <c r="E94" s="1"/>
      <c r="F94" s="1"/>
      <c r="G94" s="1" t="s">
        <v>73</v>
      </c>
      <c r="H94" s="1"/>
      <c r="I94" s="1"/>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row>
    <row r="95" spans="1:88" x14ac:dyDescent="0.3">
      <c r="A95" s="34">
        <f>A91+1</f>
        <v>22</v>
      </c>
      <c r="B95" s="35"/>
      <c r="C95" s="13"/>
      <c r="D95" s="1"/>
      <c r="E95" s="15"/>
      <c r="F95" s="1"/>
      <c r="G95" s="1" t="s">
        <v>203</v>
      </c>
      <c r="H95" s="1"/>
      <c r="I95" s="1"/>
      <c r="J95" s="274"/>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275"/>
    </row>
    <row r="96" spans="1:88" s="171" customFormat="1" x14ac:dyDescent="0.3">
      <c r="A96" s="167"/>
      <c r="B96" s="168"/>
      <c r="C96" s="169"/>
      <c r="D96" s="169"/>
      <c r="E96" s="169"/>
      <c r="F96" s="169"/>
      <c r="G96" s="169" t="s">
        <v>101</v>
      </c>
      <c r="H96" s="279">
        <f>SUM(J96:CJ96)</f>
        <v>0</v>
      </c>
      <c r="I96" s="173"/>
      <c r="J96" s="278">
        <f>J$7*J94*J95</f>
        <v>0</v>
      </c>
      <c r="K96" s="278">
        <f t="shared" ref="K96" si="1392">K$7*K94*K95</f>
        <v>0</v>
      </c>
      <c r="L96" s="278">
        <f t="shared" ref="L96" si="1393">L$7*L94*L95</f>
        <v>0</v>
      </c>
      <c r="M96" s="278">
        <f>M$7*M94*M95</f>
        <v>0</v>
      </c>
      <c r="N96" s="278">
        <f t="shared" ref="N96" si="1394">N$7*N94*N95</f>
        <v>0</v>
      </c>
      <c r="O96" s="278">
        <f t="shared" ref="O96" si="1395">O$7*O94*O95</f>
        <v>0</v>
      </c>
      <c r="P96" s="278">
        <f t="shared" ref="P96" si="1396">P$7*P94*P95</f>
        <v>0</v>
      </c>
      <c r="Q96" s="278">
        <f t="shared" ref="Q96" si="1397">Q$7*Q94*Q95</f>
        <v>0</v>
      </c>
      <c r="R96" s="278">
        <f t="shared" ref="R96" si="1398">R$7*R94*R95</f>
        <v>0</v>
      </c>
      <c r="S96" s="278">
        <f t="shared" ref="S96" si="1399">S$7*S94*S95</f>
        <v>0</v>
      </c>
      <c r="T96" s="278">
        <f t="shared" ref="T96" si="1400">T$7*T94*T95</f>
        <v>0</v>
      </c>
      <c r="U96" s="278">
        <f t="shared" ref="U96" si="1401">U$7*U94*U95</f>
        <v>0</v>
      </c>
      <c r="V96" s="278">
        <f t="shared" ref="V96" si="1402">V$7*V94*V95</f>
        <v>0</v>
      </c>
      <c r="W96" s="278">
        <f t="shared" ref="W96" si="1403">W$7*W94*W95</f>
        <v>0</v>
      </c>
      <c r="X96" s="278">
        <f t="shared" ref="X96" si="1404">X$7*X94*X95</f>
        <v>0</v>
      </c>
      <c r="Y96" s="278">
        <f t="shared" ref="Y96" si="1405">Y$7*Y94*Y95</f>
        <v>0</v>
      </c>
      <c r="Z96" s="278">
        <f t="shared" ref="Z96" si="1406">Z$7*Z94*Z95</f>
        <v>0</v>
      </c>
      <c r="AA96" s="278">
        <f t="shared" ref="AA96" si="1407">AA$7*AA94*AA95</f>
        <v>0</v>
      </c>
      <c r="AB96" s="278">
        <f t="shared" ref="AB96" si="1408">AB$7*AB94*AB95</f>
        <v>0</v>
      </c>
      <c r="AC96" s="278">
        <f t="shared" ref="AC96" si="1409">AC$7*AC94*AC95</f>
        <v>0</v>
      </c>
      <c r="AD96" s="278">
        <f t="shared" ref="AD96" si="1410">AD$7*AD94*AD95</f>
        <v>0</v>
      </c>
      <c r="AE96" s="278">
        <f t="shared" ref="AE96" si="1411">AE$7*AE94*AE95</f>
        <v>0</v>
      </c>
      <c r="AF96" s="278">
        <f t="shared" ref="AF96" si="1412">AF$7*AF94*AF95</f>
        <v>0</v>
      </c>
      <c r="AG96" s="278">
        <f t="shared" ref="AG96" si="1413">AG$7*AG94*AG95</f>
        <v>0</v>
      </c>
      <c r="AH96" s="278">
        <f t="shared" ref="AH96" si="1414">AH$7*AH94*AH95</f>
        <v>0</v>
      </c>
      <c r="AI96" s="278">
        <f t="shared" ref="AI96" si="1415">AI$7*AI94*AI95</f>
        <v>0</v>
      </c>
      <c r="AJ96" s="278">
        <f t="shared" ref="AJ96" si="1416">AJ$7*AJ94*AJ95</f>
        <v>0</v>
      </c>
      <c r="AK96" s="278">
        <f t="shared" ref="AK96" si="1417">AK$7*AK94*AK95</f>
        <v>0</v>
      </c>
      <c r="AL96" s="278">
        <f t="shared" ref="AL96" si="1418">AL$7*AL94*AL95</f>
        <v>0</v>
      </c>
      <c r="AM96" s="278">
        <f t="shared" ref="AM96" si="1419">AM$7*AM94*AM95</f>
        <v>0</v>
      </c>
      <c r="AN96" s="278">
        <f t="shared" ref="AN96" si="1420">AN$7*AN94*AN95</f>
        <v>0</v>
      </c>
      <c r="AO96" s="278">
        <f t="shared" ref="AO96" si="1421">AO$7*AO94*AO95</f>
        <v>0</v>
      </c>
      <c r="AP96" s="278">
        <f t="shared" ref="AP96" si="1422">AP$7*AP94*AP95</f>
        <v>0</v>
      </c>
      <c r="AQ96" s="278">
        <f t="shared" ref="AQ96" si="1423">AQ$7*AQ94*AQ95</f>
        <v>0</v>
      </c>
      <c r="AR96" s="278">
        <f t="shared" ref="AR96" si="1424">AR$7*AR94*AR95</f>
        <v>0</v>
      </c>
      <c r="AS96" s="278">
        <f t="shared" ref="AS96" si="1425">AS$7*AS94*AS95</f>
        <v>0</v>
      </c>
      <c r="AT96" s="278">
        <f t="shared" ref="AT96" si="1426">AT$7*AT94*AT95</f>
        <v>0</v>
      </c>
      <c r="AU96" s="278">
        <f t="shared" ref="AU96" si="1427">AU$7*AU94*AU95</f>
        <v>0</v>
      </c>
      <c r="AV96" s="278">
        <f t="shared" ref="AV96" si="1428">AV$7*AV94*AV95</f>
        <v>0</v>
      </c>
      <c r="AW96" s="278">
        <f t="shared" ref="AW96" si="1429">AW$7*AW94*AW95</f>
        <v>0</v>
      </c>
      <c r="AX96" s="278">
        <f t="shared" ref="AX96" si="1430">AX$7*AX94*AX95</f>
        <v>0</v>
      </c>
      <c r="AY96" s="278">
        <f t="shared" ref="AY96" si="1431">AY$7*AY94*AY95</f>
        <v>0</v>
      </c>
      <c r="AZ96" s="278">
        <f t="shared" ref="AZ96" si="1432">AZ$7*AZ94*AZ95</f>
        <v>0</v>
      </c>
      <c r="BA96" s="278">
        <f t="shared" ref="BA96" si="1433">BA$7*BA94*BA95</f>
        <v>0</v>
      </c>
      <c r="BB96" s="278">
        <f t="shared" ref="BB96" si="1434">BB$7*BB94*BB95</f>
        <v>0</v>
      </c>
      <c r="BC96" s="278">
        <f t="shared" ref="BC96" si="1435">BC$7*BC94*BC95</f>
        <v>0</v>
      </c>
      <c r="BD96" s="278">
        <f t="shared" ref="BD96" si="1436">BD$7*BD94*BD95</f>
        <v>0</v>
      </c>
      <c r="BE96" s="278">
        <f t="shared" ref="BE96" si="1437">BE$7*BE94*BE95</f>
        <v>0</v>
      </c>
      <c r="BF96" s="278">
        <f t="shared" ref="BF96" si="1438">BF$7*BF94*BF95</f>
        <v>0</v>
      </c>
      <c r="BG96" s="278">
        <f t="shared" ref="BG96" si="1439">BG$7*BG94*BG95</f>
        <v>0</v>
      </c>
      <c r="BH96" s="278">
        <f t="shared" ref="BH96" si="1440">BH$7*BH94*BH95</f>
        <v>0</v>
      </c>
      <c r="BI96" s="278">
        <f t="shared" ref="BI96" si="1441">BI$7*BI94*BI95</f>
        <v>0</v>
      </c>
      <c r="BJ96" s="278">
        <f t="shared" ref="BJ96" si="1442">BJ$7*BJ94*BJ95</f>
        <v>0</v>
      </c>
      <c r="BK96" s="278">
        <f t="shared" ref="BK96" si="1443">BK$7*BK94*BK95</f>
        <v>0</v>
      </c>
      <c r="BL96" s="278">
        <f t="shared" ref="BL96" si="1444">BL$7*BL94*BL95</f>
        <v>0</v>
      </c>
      <c r="BM96" s="278">
        <f t="shared" ref="BM96" si="1445">BM$7*BM94*BM95</f>
        <v>0</v>
      </c>
      <c r="BN96" s="278">
        <f t="shared" ref="BN96" si="1446">BN$7*BN94*BN95</f>
        <v>0</v>
      </c>
      <c r="BO96" s="278">
        <f t="shared" ref="BO96" si="1447">BO$7*BO94*BO95</f>
        <v>0</v>
      </c>
      <c r="BP96" s="278">
        <f t="shared" ref="BP96" si="1448">BP$7*BP94*BP95</f>
        <v>0</v>
      </c>
      <c r="BQ96" s="278">
        <f t="shared" ref="BQ96" si="1449">BQ$7*BQ94*BQ95</f>
        <v>0</v>
      </c>
      <c r="BR96" s="278">
        <f t="shared" ref="BR96" si="1450">BR$7*BR94*BR95</f>
        <v>0</v>
      </c>
      <c r="BS96" s="278">
        <f t="shared" ref="BS96" si="1451">BS$7*BS94*BS95</f>
        <v>0</v>
      </c>
      <c r="BT96" s="278">
        <f t="shared" ref="BT96" si="1452">BT$7*BT94*BT95</f>
        <v>0</v>
      </c>
      <c r="BU96" s="278">
        <f t="shared" ref="BU96" si="1453">BU$7*BU94*BU95</f>
        <v>0</v>
      </c>
      <c r="BV96" s="278">
        <f t="shared" ref="BV96" si="1454">BV$7*BV94*BV95</f>
        <v>0</v>
      </c>
      <c r="BW96" s="278">
        <f t="shared" ref="BW96" si="1455">BW$7*BW94*BW95</f>
        <v>0</v>
      </c>
      <c r="BX96" s="278">
        <f t="shared" ref="BX96" si="1456">BX$7*BX94*BX95</f>
        <v>0</v>
      </c>
      <c r="BY96" s="278">
        <f t="shared" ref="BY96" si="1457">BY$7*BY94*BY95</f>
        <v>0</v>
      </c>
      <c r="BZ96" s="278">
        <f t="shared" ref="BZ96" si="1458">BZ$7*BZ94*BZ95</f>
        <v>0</v>
      </c>
      <c r="CA96" s="278">
        <f t="shared" ref="CA96" si="1459">CA$7*CA94*CA95</f>
        <v>0</v>
      </c>
      <c r="CB96" s="278">
        <f t="shared" ref="CB96" si="1460">CB$7*CB94*CB95</f>
        <v>0</v>
      </c>
      <c r="CC96" s="278">
        <f t="shared" ref="CC96" si="1461">CC$7*CC94*CC95</f>
        <v>0</v>
      </c>
      <c r="CD96" s="278">
        <f t="shared" ref="CD96" si="1462">CD$7*CD94*CD95</f>
        <v>0</v>
      </c>
      <c r="CE96" s="278">
        <f t="shared" ref="CE96" si="1463">CE$7*CE94*CE95</f>
        <v>0</v>
      </c>
      <c r="CF96" s="278">
        <f t="shared" ref="CF96" si="1464">CF$7*CF94*CF95</f>
        <v>0</v>
      </c>
      <c r="CG96" s="278">
        <f t="shared" ref="CG96" si="1465">CG$7*CG94*CG95</f>
        <v>0</v>
      </c>
      <c r="CH96" s="278">
        <f t="shared" ref="CH96" si="1466">CH$7*CH94*CH95</f>
        <v>0</v>
      </c>
      <c r="CI96" s="278">
        <f t="shared" ref="CI96" si="1467">CI$7*CI94*CI95</f>
        <v>0</v>
      </c>
      <c r="CJ96" s="278">
        <f t="shared" ref="CJ96" si="1468">CJ$7*CJ94*CJ95</f>
        <v>0</v>
      </c>
    </row>
    <row r="97" spans="1:88" ht="15" customHeight="1" x14ac:dyDescent="0.3">
      <c r="A97" s="3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row>
    <row r="98" spans="1:88" ht="15" customHeight="1" x14ac:dyDescent="0.3">
      <c r="A98" s="34"/>
      <c r="B98" s="35"/>
      <c r="C98" s="1"/>
      <c r="D98" s="1"/>
      <c r="E98" s="1"/>
      <c r="F98" s="1"/>
      <c r="G98" s="1" t="s">
        <v>73</v>
      </c>
      <c r="H98" s="1"/>
      <c r="I98" s="1"/>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row>
    <row r="99" spans="1:88" x14ac:dyDescent="0.3">
      <c r="A99" s="34">
        <f>A95+1</f>
        <v>23</v>
      </c>
      <c r="B99" s="35"/>
      <c r="C99" s="13"/>
      <c r="D99" s="1"/>
      <c r="E99" s="15"/>
      <c r="F99" s="1"/>
      <c r="G99" s="1" t="s">
        <v>203</v>
      </c>
      <c r="H99" s="1"/>
      <c r="I99" s="1"/>
      <c r="J99" s="274"/>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275"/>
    </row>
    <row r="100" spans="1:88" s="171" customFormat="1" x14ac:dyDescent="0.3">
      <c r="A100" s="167"/>
      <c r="B100" s="168"/>
      <c r="C100" s="169"/>
      <c r="D100" s="169"/>
      <c r="E100" s="169"/>
      <c r="F100" s="169"/>
      <c r="G100" s="169" t="s">
        <v>101</v>
      </c>
      <c r="H100" s="279">
        <f>SUM(J100:CJ100)</f>
        <v>0</v>
      </c>
      <c r="I100" s="173"/>
      <c r="J100" s="278">
        <f>J$7*J98*J99</f>
        <v>0</v>
      </c>
      <c r="K100" s="278">
        <f t="shared" ref="K100" si="1469">K$7*K98*K99</f>
        <v>0</v>
      </c>
      <c r="L100" s="278">
        <f t="shared" ref="L100" si="1470">L$7*L98*L99</f>
        <v>0</v>
      </c>
      <c r="M100" s="278">
        <f>M$7*M98*M99</f>
        <v>0</v>
      </c>
      <c r="N100" s="278">
        <f t="shared" ref="N100" si="1471">N$7*N98*N99</f>
        <v>0</v>
      </c>
      <c r="O100" s="278">
        <f t="shared" ref="O100" si="1472">O$7*O98*O99</f>
        <v>0</v>
      </c>
      <c r="P100" s="278">
        <f t="shared" ref="P100" si="1473">P$7*P98*P99</f>
        <v>0</v>
      </c>
      <c r="Q100" s="278">
        <f t="shared" ref="Q100" si="1474">Q$7*Q98*Q99</f>
        <v>0</v>
      </c>
      <c r="R100" s="278">
        <f t="shared" ref="R100" si="1475">R$7*R98*R99</f>
        <v>0</v>
      </c>
      <c r="S100" s="278">
        <f t="shared" ref="S100" si="1476">S$7*S98*S99</f>
        <v>0</v>
      </c>
      <c r="T100" s="278">
        <f t="shared" ref="T100" si="1477">T$7*T98*T99</f>
        <v>0</v>
      </c>
      <c r="U100" s="278">
        <f t="shared" ref="U100" si="1478">U$7*U98*U99</f>
        <v>0</v>
      </c>
      <c r="V100" s="278">
        <f t="shared" ref="V100" si="1479">V$7*V98*V99</f>
        <v>0</v>
      </c>
      <c r="W100" s="278">
        <f t="shared" ref="W100" si="1480">W$7*W98*W99</f>
        <v>0</v>
      </c>
      <c r="X100" s="278">
        <f t="shared" ref="X100" si="1481">X$7*X98*X99</f>
        <v>0</v>
      </c>
      <c r="Y100" s="278">
        <f t="shared" ref="Y100" si="1482">Y$7*Y98*Y99</f>
        <v>0</v>
      </c>
      <c r="Z100" s="278">
        <f t="shared" ref="Z100" si="1483">Z$7*Z98*Z99</f>
        <v>0</v>
      </c>
      <c r="AA100" s="278">
        <f t="shared" ref="AA100" si="1484">AA$7*AA98*AA99</f>
        <v>0</v>
      </c>
      <c r="AB100" s="278">
        <f t="shared" ref="AB100" si="1485">AB$7*AB98*AB99</f>
        <v>0</v>
      </c>
      <c r="AC100" s="278">
        <f t="shared" ref="AC100" si="1486">AC$7*AC98*AC99</f>
        <v>0</v>
      </c>
      <c r="AD100" s="278">
        <f t="shared" ref="AD100" si="1487">AD$7*AD98*AD99</f>
        <v>0</v>
      </c>
      <c r="AE100" s="278">
        <f t="shared" ref="AE100" si="1488">AE$7*AE98*AE99</f>
        <v>0</v>
      </c>
      <c r="AF100" s="278">
        <f t="shared" ref="AF100" si="1489">AF$7*AF98*AF99</f>
        <v>0</v>
      </c>
      <c r="AG100" s="278">
        <f t="shared" ref="AG100" si="1490">AG$7*AG98*AG99</f>
        <v>0</v>
      </c>
      <c r="AH100" s="278">
        <f t="shared" ref="AH100" si="1491">AH$7*AH98*AH99</f>
        <v>0</v>
      </c>
      <c r="AI100" s="278">
        <f t="shared" ref="AI100" si="1492">AI$7*AI98*AI99</f>
        <v>0</v>
      </c>
      <c r="AJ100" s="278">
        <f t="shared" ref="AJ100" si="1493">AJ$7*AJ98*AJ99</f>
        <v>0</v>
      </c>
      <c r="AK100" s="278">
        <f t="shared" ref="AK100" si="1494">AK$7*AK98*AK99</f>
        <v>0</v>
      </c>
      <c r="AL100" s="278">
        <f t="shared" ref="AL100" si="1495">AL$7*AL98*AL99</f>
        <v>0</v>
      </c>
      <c r="AM100" s="278">
        <f t="shared" ref="AM100" si="1496">AM$7*AM98*AM99</f>
        <v>0</v>
      </c>
      <c r="AN100" s="278">
        <f t="shared" ref="AN100" si="1497">AN$7*AN98*AN99</f>
        <v>0</v>
      </c>
      <c r="AO100" s="278">
        <f t="shared" ref="AO100" si="1498">AO$7*AO98*AO99</f>
        <v>0</v>
      </c>
      <c r="AP100" s="278">
        <f t="shared" ref="AP100" si="1499">AP$7*AP98*AP99</f>
        <v>0</v>
      </c>
      <c r="AQ100" s="278">
        <f t="shared" ref="AQ100" si="1500">AQ$7*AQ98*AQ99</f>
        <v>0</v>
      </c>
      <c r="AR100" s="278">
        <f t="shared" ref="AR100" si="1501">AR$7*AR98*AR99</f>
        <v>0</v>
      </c>
      <c r="AS100" s="278">
        <f t="shared" ref="AS100" si="1502">AS$7*AS98*AS99</f>
        <v>0</v>
      </c>
      <c r="AT100" s="278">
        <f t="shared" ref="AT100" si="1503">AT$7*AT98*AT99</f>
        <v>0</v>
      </c>
      <c r="AU100" s="278">
        <f t="shared" ref="AU100" si="1504">AU$7*AU98*AU99</f>
        <v>0</v>
      </c>
      <c r="AV100" s="278">
        <f t="shared" ref="AV100" si="1505">AV$7*AV98*AV99</f>
        <v>0</v>
      </c>
      <c r="AW100" s="278">
        <f t="shared" ref="AW100" si="1506">AW$7*AW98*AW99</f>
        <v>0</v>
      </c>
      <c r="AX100" s="278">
        <f t="shared" ref="AX100" si="1507">AX$7*AX98*AX99</f>
        <v>0</v>
      </c>
      <c r="AY100" s="278">
        <f t="shared" ref="AY100" si="1508">AY$7*AY98*AY99</f>
        <v>0</v>
      </c>
      <c r="AZ100" s="278">
        <f t="shared" ref="AZ100" si="1509">AZ$7*AZ98*AZ99</f>
        <v>0</v>
      </c>
      <c r="BA100" s="278">
        <f t="shared" ref="BA100" si="1510">BA$7*BA98*BA99</f>
        <v>0</v>
      </c>
      <c r="BB100" s="278">
        <f t="shared" ref="BB100" si="1511">BB$7*BB98*BB99</f>
        <v>0</v>
      </c>
      <c r="BC100" s="278">
        <f t="shared" ref="BC100" si="1512">BC$7*BC98*BC99</f>
        <v>0</v>
      </c>
      <c r="BD100" s="278">
        <f t="shared" ref="BD100" si="1513">BD$7*BD98*BD99</f>
        <v>0</v>
      </c>
      <c r="BE100" s="278">
        <f t="shared" ref="BE100" si="1514">BE$7*BE98*BE99</f>
        <v>0</v>
      </c>
      <c r="BF100" s="278">
        <f t="shared" ref="BF100" si="1515">BF$7*BF98*BF99</f>
        <v>0</v>
      </c>
      <c r="BG100" s="278">
        <f t="shared" ref="BG100" si="1516">BG$7*BG98*BG99</f>
        <v>0</v>
      </c>
      <c r="BH100" s="278">
        <f t="shared" ref="BH100" si="1517">BH$7*BH98*BH99</f>
        <v>0</v>
      </c>
      <c r="BI100" s="278">
        <f t="shared" ref="BI100" si="1518">BI$7*BI98*BI99</f>
        <v>0</v>
      </c>
      <c r="BJ100" s="278">
        <f t="shared" ref="BJ100" si="1519">BJ$7*BJ98*BJ99</f>
        <v>0</v>
      </c>
      <c r="BK100" s="278">
        <f t="shared" ref="BK100" si="1520">BK$7*BK98*BK99</f>
        <v>0</v>
      </c>
      <c r="BL100" s="278">
        <f t="shared" ref="BL100" si="1521">BL$7*BL98*BL99</f>
        <v>0</v>
      </c>
      <c r="BM100" s="278">
        <f t="shared" ref="BM100" si="1522">BM$7*BM98*BM99</f>
        <v>0</v>
      </c>
      <c r="BN100" s="278">
        <f t="shared" ref="BN100" si="1523">BN$7*BN98*BN99</f>
        <v>0</v>
      </c>
      <c r="BO100" s="278">
        <f t="shared" ref="BO100" si="1524">BO$7*BO98*BO99</f>
        <v>0</v>
      </c>
      <c r="BP100" s="278">
        <f t="shared" ref="BP100" si="1525">BP$7*BP98*BP99</f>
        <v>0</v>
      </c>
      <c r="BQ100" s="278">
        <f t="shared" ref="BQ100" si="1526">BQ$7*BQ98*BQ99</f>
        <v>0</v>
      </c>
      <c r="BR100" s="278">
        <f t="shared" ref="BR100" si="1527">BR$7*BR98*BR99</f>
        <v>0</v>
      </c>
      <c r="BS100" s="278">
        <f t="shared" ref="BS100" si="1528">BS$7*BS98*BS99</f>
        <v>0</v>
      </c>
      <c r="BT100" s="278">
        <f t="shared" ref="BT100" si="1529">BT$7*BT98*BT99</f>
        <v>0</v>
      </c>
      <c r="BU100" s="278">
        <f t="shared" ref="BU100" si="1530">BU$7*BU98*BU99</f>
        <v>0</v>
      </c>
      <c r="BV100" s="278">
        <f t="shared" ref="BV100" si="1531">BV$7*BV98*BV99</f>
        <v>0</v>
      </c>
      <c r="BW100" s="278">
        <f t="shared" ref="BW100" si="1532">BW$7*BW98*BW99</f>
        <v>0</v>
      </c>
      <c r="BX100" s="278">
        <f t="shared" ref="BX100" si="1533">BX$7*BX98*BX99</f>
        <v>0</v>
      </c>
      <c r="BY100" s="278">
        <f t="shared" ref="BY100" si="1534">BY$7*BY98*BY99</f>
        <v>0</v>
      </c>
      <c r="BZ100" s="278">
        <f t="shared" ref="BZ100" si="1535">BZ$7*BZ98*BZ99</f>
        <v>0</v>
      </c>
      <c r="CA100" s="278">
        <f t="shared" ref="CA100" si="1536">CA$7*CA98*CA99</f>
        <v>0</v>
      </c>
      <c r="CB100" s="278">
        <f t="shared" ref="CB100" si="1537">CB$7*CB98*CB99</f>
        <v>0</v>
      </c>
      <c r="CC100" s="278">
        <f t="shared" ref="CC100" si="1538">CC$7*CC98*CC99</f>
        <v>0</v>
      </c>
      <c r="CD100" s="278">
        <f t="shared" ref="CD100" si="1539">CD$7*CD98*CD99</f>
        <v>0</v>
      </c>
      <c r="CE100" s="278">
        <f t="shared" ref="CE100" si="1540">CE$7*CE98*CE99</f>
        <v>0</v>
      </c>
      <c r="CF100" s="278">
        <f t="shared" ref="CF100" si="1541">CF$7*CF98*CF99</f>
        <v>0</v>
      </c>
      <c r="CG100" s="278">
        <f t="shared" ref="CG100" si="1542">CG$7*CG98*CG99</f>
        <v>0</v>
      </c>
      <c r="CH100" s="278">
        <f t="shared" ref="CH100" si="1543">CH$7*CH98*CH99</f>
        <v>0</v>
      </c>
      <c r="CI100" s="278">
        <f t="shared" ref="CI100" si="1544">CI$7*CI98*CI99</f>
        <v>0</v>
      </c>
      <c r="CJ100" s="278">
        <f t="shared" ref="CJ100" si="1545">CJ$7*CJ98*CJ99</f>
        <v>0</v>
      </c>
    </row>
    <row r="101" spans="1:88" ht="15" customHeight="1" x14ac:dyDescent="0.3">
      <c r="A101" s="34"/>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row>
    <row r="102" spans="1:88" ht="15" customHeight="1" x14ac:dyDescent="0.3">
      <c r="A102" s="34"/>
      <c r="B102" s="35"/>
      <c r="C102" s="1"/>
      <c r="D102" s="1"/>
      <c r="E102" s="1"/>
      <c r="F102" s="1"/>
      <c r="G102" s="1" t="s">
        <v>73</v>
      </c>
      <c r="H102" s="1"/>
      <c r="I102" s="1"/>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row>
    <row r="103" spans="1:88" x14ac:dyDescent="0.3">
      <c r="A103" s="34">
        <f>A99+1</f>
        <v>24</v>
      </c>
      <c r="B103" s="35"/>
      <c r="C103" s="13"/>
      <c r="D103" s="1"/>
      <c r="E103" s="15"/>
      <c r="F103" s="1"/>
      <c r="G103" s="1" t="s">
        <v>203</v>
      </c>
      <c r="H103" s="1"/>
      <c r="I103" s="1"/>
      <c r="J103" s="274"/>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275"/>
    </row>
    <row r="104" spans="1:88" s="171" customFormat="1" x14ac:dyDescent="0.3">
      <c r="A104" s="167"/>
      <c r="B104" s="168"/>
      <c r="C104" s="169"/>
      <c r="D104" s="169"/>
      <c r="E104" s="169"/>
      <c r="F104" s="169"/>
      <c r="G104" s="169" t="s">
        <v>101</v>
      </c>
      <c r="H104" s="279">
        <f>SUM(J104:CJ104)</f>
        <v>0</v>
      </c>
      <c r="I104" s="173"/>
      <c r="J104" s="278">
        <f>J$7*J102*J103</f>
        <v>0</v>
      </c>
      <c r="K104" s="278">
        <f t="shared" ref="K104" si="1546">K$7*K102*K103</f>
        <v>0</v>
      </c>
      <c r="L104" s="278">
        <f t="shared" ref="L104" si="1547">L$7*L102*L103</f>
        <v>0</v>
      </c>
      <c r="M104" s="278">
        <f>M$7*M102*M103</f>
        <v>0</v>
      </c>
      <c r="N104" s="278">
        <f t="shared" ref="N104" si="1548">N$7*N102*N103</f>
        <v>0</v>
      </c>
      <c r="O104" s="278">
        <f t="shared" ref="O104" si="1549">O$7*O102*O103</f>
        <v>0</v>
      </c>
      <c r="P104" s="278">
        <f t="shared" ref="P104" si="1550">P$7*P102*P103</f>
        <v>0</v>
      </c>
      <c r="Q104" s="278">
        <f t="shared" ref="Q104" si="1551">Q$7*Q102*Q103</f>
        <v>0</v>
      </c>
      <c r="R104" s="278">
        <f t="shared" ref="R104" si="1552">R$7*R102*R103</f>
        <v>0</v>
      </c>
      <c r="S104" s="278">
        <f t="shared" ref="S104" si="1553">S$7*S102*S103</f>
        <v>0</v>
      </c>
      <c r="T104" s="278">
        <f t="shared" ref="T104" si="1554">T$7*T102*T103</f>
        <v>0</v>
      </c>
      <c r="U104" s="278">
        <f t="shared" ref="U104" si="1555">U$7*U102*U103</f>
        <v>0</v>
      </c>
      <c r="V104" s="278">
        <f t="shared" ref="V104" si="1556">V$7*V102*V103</f>
        <v>0</v>
      </c>
      <c r="W104" s="278">
        <f t="shared" ref="W104" si="1557">W$7*W102*W103</f>
        <v>0</v>
      </c>
      <c r="X104" s="278">
        <f t="shared" ref="X104" si="1558">X$7*X102*X103</f>
        <v>0</v>
      </c>
      <c r="Y104" s="278">
        <f t="shared" ref="Y104" si="1559">Y$7*Y102*Y103</f>
        <v>0</v>
      </c>
      <c r="Z104" s="278">
        <f t="shared" ref="Z104" si="1560">Z$7*Z102*Z103</f>
        <v>0</v>
      </c>
      <c r="AA104" s="278">
        <f t="shared" ref="AA104" si="1561">AA$7*AA102*AA103</f>
        <v>0</v>
      </c>
      <c r="AB104" s="278">
        <f t="shared" ref="AB104" si="1562">AB$7*AB102*AB103</f>
        <v>0</v>
      </c>
      <c r="AC104" s="278">
        <f t="shared" ref="AC104" si="1563">AC$7*AC102*AC103</f>
        <v>0</v>
      </c>
      <c r="AD104" s="278">
        <f t="shared" ref="AD104" si="1564">AD$7*AD102*AD103</f>
        <v>0</v>
      </c>
      <c r="AE104" s="278">
        <f t="shared" ref="AE104" si="1565">AE$7*AE102*AE103</f>
        <v>0</v>
      </c>
      <c r="AF104" s="278">
        <f t="shared" ref="AF104" si="1566">AF$7*AF102*AF103</f>
        <v>0</v>
      </c>
      <c r="AG104" s="278">
        <f t="shared" ref="AG104" si="1567">AG$7*AG102*AG103</f>
        <v>0</v>
      </c>
      <c r="AH104" s="278">
        <f t="shared" ref="AH104" si="1568">AH$7*AH102*AH103</f>
        <v>0</v>
      </c>
      <c r="AI104" s="278">
        <f t="shared" ref="AI104" si="1569">AI$7*AI102*AI103</f>
        <v>0</v>
      </c>
      <c r="AJ104" s="278">
        <f t="shared" ref="AJ104" si="1570">AJ$7*AJ102*AJ103</f>
        <v>0</v>
      </c>
      <c r="AK104" s="278">
        <f t="shared" ref="AK104" si="1571">AK$7*AK102*AK103</f>
        <v>0</v>
      </c>
      <c r="AL104" s="278">
        <f t="shared" ref="AL104" si="1572">AL$7*AL102*AL103</f>
        <v>0</v>
      </c>
      <c r="AM104" s="278">
        <f t="shared" ref="AM104" si="1573">AM$7*AM102*AM103</f>
        <v>0</v>
      </c>
      <c r="AN104" s="278">
        <f t="shared" ref="AN104" si="1574">AN$7*AN102*AN103</f>
        <v>0</v>
      </c>
      <c r="AO104" s="278">
        <f t="shared" ref="AO104" si="1575">AO$7*AO102*AO103</f>
        <v>0</v>
      </c>
      <c r="AP104" s="278">
        <f t="shared" ref="AP104" si="1576">AP$7*AP102*AP103</f>
        <v>0</v>
      </c>
      <c r="AQ104" s="278">
        <f t="shared" ref="AQ104" si="1577">AQ$7*AQ102*AQ103</f>
        <v>0</v>
      </c>
      <c r="AR104" s="278">
        <f t="shared" ref="AR104" si="1578">AR$7*AR102*AR103</f>
        <v>0</v>
      </c>
      <c r="AS104" s="278">
        <f t="shared" ref="AS104" si="1579">AS$7*AS102*AS103</f>
        <v>0</v>
      </c>
      <c r="AT104" s="278">
        <f t="shared" ref="AT104" si="1580">AT$7*AT102*AT103</f>
        <v>0</v>
      </c>
      <c r="AU104" s="278">
        <f t="shared" ref="AU104" si="1581">AU$7*AU102*AU103</f>
        <v>0</v>
      </c>
      <c r="AV104" s="278">
        <f t="shared" ref="AV104" si="1582">AV$7*AV102*AV103</f>
        <v>0</v>
      </c>
      <c r="AW104" s="278">
        <f t="shared" ref="AW104" si="1583">AW$7*AW102*AW103</f>
        <v>0</v>
      </c>
      <c r="AX104" s="278">
        <f t="shared" ref="AX104" si="1584">AX$7*AX102*AX103</f>
        <v>0</v>
      </c>
      <c r="AY104" s="278">
        <f t="shared" ref="AY104" si="1585">AY$7*AY102*AY103</f>
        <v>0</v>
      </c>
      <c r="AZ104" s="278">
        <f t="shared" ref="AZ104" si="1586">AZ$7*AZ102*AZ103</f>
        <v>0</v>
      </c>
      <c r="BA104" s="278">
        <f t="shared" ref="BA104" si="1587">BA$7*BA102*BA103</f>
        <v>0</v>
      </c>
      <c r="BB104" s="278">
        <f t="shared" ref="BB104" si="1588">BB$7*BB102*BB103</f>
        <v>0</v>
      </c>
      <c r="BC104" s="278">
        <f t="shared" ref="BC104" si="1589">BC$7*BC102*BC103</f>
        <v>0</v>
      </c>
      <c r="BD104" s="278">
        <f t="shared" ref="BD104" si="1590">BD$7*BD102*BD103</f>
        <v>0</v>
      </c>
      <c r="BE104" s="278">
        <f t="shared" ref="BE104" si="1591">BE$7*BE102*BE103</f>
        <v>0</v>
      </c>
      <c r="BF104" s="278">
        <f t="shared" ref="BF104" si="1592">BF$7*BF102*BF103</f>
        <v>0</v>
      </c>
      <c r="BG104" s="278">
        <f t="shared" ref="BG104" si="1593">BG$7*BG102*BG103</f>
        <v>0</v>
      </c>
      <c r="BH104" s="278">
        <f t="shared" ref="BH104" si="1594">BH$7*BH102*BH103</f>
        <v>0</v>
      </c>
      <c r="BI104" s="278">
        <f t="shared" ref="BI104" si="1595">BI$7*BI102*BI103</f>
        <v>0</v>
      </c>
      <c r="BJ104" s="278">
        <f t="shared" ref="BJ104" si="1596">BJ$7*BJ102*BJ103</f>
        <v>0</v>
      </c>
      <c r="BK104" s="278">
        <f t="shared" ref="BK104" si="1597">BK$7*BK102*BK103</f>
        <v>0</v>
      </c>
      <c r="BL104" s="278">
        <f t="shared" ref="BL104" si="1598">BL$7*BL102*BL103</f>
        <v>0</v>
      </c>
      <c r="BM104" s="278">
        <f t="shared" ref="BM104" si="1599">BM$7*BM102*BM103</f>
        <v>0</v>
      </c>
      <c r="BN104" s="278">
        <f t="shared" ref="BN104" si="1600">BN$7*BN102*BN103</f>
        <v>0</v>
      </c>
      <c r="BO104" s="278">
        <f t="shared" ref="BO104" si="1601">BO$7*BO102*BO103</f>
        <v>0</v>
      </c>
      <c r="BP104" s="278">
        <f t="shared" ref="BP104" si="1602">BP$7*BP102*BP103</f>
        <v>0</v>
      </c>
      <c r="BQ104" s="278">
        <f t="shared" ref="BQ104" si="1603">BQ$7*BQ102*BQ103</f>
        <v>0</v>
      </c>
      <c r="BR104" s="278">
        <f t="shared" ref="BR104" si="1604">BR$7*BR102*BR103</f>
        <v>0</v>
      </c>
      <c r="BS104" s="278">
        <f t="shared" ref="BS104" si="1605">BS$7*BS102*BS103</f>
        <v>0</v>
      </c>
      <c r="BT104" s="278">
        <f t="shared" ref="BT104" si="1606">BT$7*BT102*BT103</f>
        <v>0</v>
      </c>
      <c r="BU104" s="278">
        <f t="shared" ref="BU104" si="1607">BU$7*BU102*BU103</f>
        <v>0</v>
      </c>
      <c r="BV104" s="278">
        <f t="shared" ref="BV104" si="1608">BV$7*BV102*BV103</f>
        <v>0</v>
      </c>
      <c r="BW104" s="278">
        <f t="shared" ref="BW104" si="1609">BW$7*BW102*BW103</f>
        <v>0</v>
      </c>
      <c r="BX104" s="278">
        <f t="shared" ref="BX104" si="1610">BX$7*BX102*BX103</f>
        <v>0</v>
      </c>
      <c r="BY104" s="278">
        <f t="shared" ref="BY104" si="1611">BY$7*BY102*BY103</f>
        <v>0</v>
      </c>
      <c r="BZ104" s="278">
        <f t="shared" ref="BZ104" si="1612">BZ$7*BZ102*BZ103</f>
        <v>0</v>
      </c>
      <c r="CA104" s="278">
        <f t="shared" ref="CA104" si="1613">CA$7*CA102*CA103</f>
        <v>0</v>
      </c>
      <c r="CB104" s="278">
        <f t="shared" ref="CB104" si="1614">CB$7*CB102*CB103</f>
        <v>0</v>
      </c>
      <c r="CC104" s="278">
        <f t="shared" ref="CC104" si="1615">CC$7*CC102*CC103</f>
        <v>0</v>
      </c>
      <c r="CD104" s="278">
        <f t="shared" ref="CD104" si="1616">CD$7*CD102*CD103</f>
        <v>0</v>
      </c>
      <c r="CE104" s="278">
        <f t="shared" ref="CE104" si="1617">CE$7*CE102*CE103</f>
        <v>0</v>
      </c>
      <c r="CF104" s="278">
        <f t="shared" ref="CF104" si="1618">CF$7*CF102*CF103</f>
        <v>0</v>
      </c>
      <c r="CG104" s="278">
        <f t="shared" ref="CG104" si="1619">CG$7*CG102*CG103</f>
        <v>0</v>
      </c>
      <c r="CH104" s="278">
        <f t="shared" ref="CH104" si="1620">CH$7*CH102*CH103</f>
        <v>0</v>
      </c>
      <c r="CI104" s="278">
        <f t="shared" ref="CI104" si="1621">CI$7*CI102*CI103</f>
        <v>0</v>
      </c>
      <c r="CJ104" s="278">
        <f t="shared" ref="CJ104" si="1622">CJ$7*CJ102*CJ103</f>
        <v>0</v>
      </c>
    </row>
    <row r="105" spans="1:88" ht="15" customHeight="1" x14ac:dyDescent="0.3">
      <c r="A105" s="3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row>
    <row r="106" spans="1:88" ht="15" customHeight="1" x14ac:dyDescent="0.3">
      <c r="A106" s="34"/>
      <c r="B106" s="35"/>
      <c r="C106" s="1"/>
      <c r="D106" s="1"/>
      <c r="E106" s="1"/>
      <c r="F106" s="1"/>
      <c r="G106" s="1" t="s">
        <v>73</v>
      </c>
      <c r="H106" s="1"/>
      <c r="I106" s="1"/>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row>
    <row r="107" spans="1:88" x14ac:dyDescent="0.3">
      <c r="A107" s="34">
        <f>A103+1</f>
        <v>25</v>
      </c>
      <c r="B107" s="35"/>
      <c r="C107" s="13"/>
      <c r="D107" s="1"/>
      <c r="E107" s="15"/>
      <c r="F107" s="1"/>
      <c r="G107" s="1" t="s">
        <v>203</v>
      </c>
      <c r="H107" s="1"/>
      <c r="I107" s="1"/>
      <c r="J107" s="274"/>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c r="CG107" s="275"/>
      <c r="CH107" s="275"/>
      <c r="CI107" s="275"/>
      <c r="CJ107" s="275"/>
    </row>
    <row r="108" spans="1:88" s="171" customFormat="1" x14ac:dyDescent="0.3">
      <c r="A108" s="167"/>
      <c r="B108" s="168"/>
      <c r="C108" s="169"/>
      <c r="D108" s="169"/>
      <c r="E108" s="169"/>
      <c r="F108" s="169"/>
      <c r="G108" s="169" t="s">
        <v>101</v>
      </c>
      <c r="H108" s="279">
        <f>SUM(J108:CJ108)</f>
        <v>0</v>
      </c>
      <c r="I108" s="173"/>
      <c r="J108" s="278">
        <f>J$7*J106*J107</f>
        <v>0</v>
      </c>
      <c r="K108" s="278">
        <f t="shared" ref="K108" si="1623">K$7*K106*K107</f>
        <v>0</v>
      </c>
      <c r="L108" s="278">
        <f t="shared" ref="L108" si="1624">L$7*L106*L107</f>
        <v>0</v>
      </c>
      <c r="M108" s="278">
        <f>M$7*M106*M107</f>
        <v>0</v>
      </c>
      <c r="N108" s="278">
        <f t="shared" ref="N108" si="1625">N$7*N106*N107</f>
        <v>0</v>
      </c>
      <c r="O108" s="278">
        <f t="shared" ref="O108" si="1626">O$7*O106*O107</f>
        <v>0</v>
      </c>
      <c r="P108" s="278">
        <f t="shared" ref="P108" si="1627">P$7*P106*P107</f>
        <v>0</v>
      </c>
      <c r="Q108" s="278">
        <f t="shared" ref="Q108" si="1628">Q$7*Q106*Q107</f>
        <v>0</v>
      </c>
      <c r="R108" s="278">
        <f t="shared" ref="R108" si="1629">R$7*R106*R107</f>
        <v>0</v>
      </c>
      <c r="S108" s="278">
        <f t="shared" ref="S108" si="1630">S$7*S106*S107</f>
        <v>0</v>
      </c>
      <c r="T108" s="278">
        <f t="shared" ref="T108" si="1631">T$7*T106*T107</f>
        <v>0</v>
      </c>
      <c r="U108" s="278">
        <f t="shared" ref="U108" si="1632">U$7*U106*U107</f>
        <v>0</v>
      </c>
      <c r="V108" s="278">
        <f t="shared" ref="V108" si="1633">V$7*V106*V107</f>
        <v>0</v>
      </c>
      <c r="W108" s="278">
        <f t="shared" ref="W108" si="1634">W$7*W106*W107</f>
        <v>0</v>
      </c>
      <c r="X108" s="278">
        <f t="shared" ref="X108" si="1635">X$7*X106*X107</f>
        <v>0</v>
      </c>
      <c r="Y108" s="278">
        <f t="shared" ref="Y108" si="1636">Y$7*Y106*Y107</f>
        <v>0</v>
      </c>
      <c r="Z108" s="278">
        <f t="shared" ref="Z108" si="1637">Z$7*Z106*Z107</f>
        <v>0</v>
      </c>
      <c r="AA108" s="278">
        <f t="shared" ref="AA108" si="1638">AA$7*AA106*AA107</f>
        <v>0</v>
      </c>
      <c r="AB108" s="278">
        <f t="shared" ref="AB108" si="1639">AB$7*AB106*AB107</f>
        <v>0</v>
      </c>
      <c r="AC108" s="278">
        <f t="shared" ref="AC108" si="1640">AC$7*AC106*AC107</f>
        <v>0</v>
      </c>
      <c r="AD108" s="278">
        <f t="shared" ref="AD108" si="1641">AD$7*AD106*AD107</f>
        <v>0</v>
      </c>
      <c r="AE108" s="278">
        <f t="shared" ref="AE108" si="1642">AE$7*AE106*AE107</f>
        <v>0</v>
      </c>
      <c r="AF108" s="278">
        <f t="shared" ref="AF108" si="1643">AF$7*AF106*AF107</f>
        <v>0</v>
      </c>
      <c r="AG108" s="278">
        <f t="shared" ref="AG108" si="1644">AG$7*AG106*AG107</f>
        <v>0</v>
      </c>
      <c r="AH108" s="278">
        <f t="shared" ref="AH108" si="1645">AH$7*AH106*AH107</f>
        <v>0</v>
      </c>
      <c r="AI108" s="278">
        <f t="shared" ref="AI108" si="1646">AI$7*AI106*AI107</f>
        <v>0</v>
      </c>
      <c r="AJ108" s="278">
        <f t="shared" ref="AJ108" si="1647">AJ$7*AJ106*AJ107</f>
        <v>0</v>
      </c>
      <c r="AK108" s="278">
        <f t="shared" ref="AK108" si="1648">AK$7*AK106*AK107</f>
        <v>0</v>
      </c>
      <c r="AL108" s="278">
        <f t="shared" ref="AL108" si="1649">AL$7*AL106*AL107</f>
        <v>0</v>
      </c>
      <c r="AM108" s="278">
        <f t="shared" ref="AM108" si="1650">AM$7*AM106*AM107</f>
        <v>0</v>
      </c>
      <c r="AN108" s="278">
        <f t="shared" ref="AN108" si="1651">AN$7*AN106*AN107</f>
        <v>0</v>
      </c>
      <c r="AO108" s="278">
        <f t="shared" ref="AO108" si="1652">AO$7*AO106*AO107</f>
        <v>0</v>
      </c>
      <c r="AP108" s="278">
        <f t="shared" ref="AP108" si="1653">AP$7*AP106*AP107</f>
        <v>0</v>
      </c>
      <c r="AQ108" s="278">
        <f t="shared" ref="AQ108" si="1654">AQ$7*AQ106*AQ107</f>
        <v>0</v>
      </c>
      <c r="AR108" s="278">
        <f t="shared" ref="AR108" si="1655">AR$7*AR106*AR107</f>
        <v>0</v>
      </c>
      <c r="AS108" s="278">
        <f t="shared" ref="AS108" si="1656">AS$7*AS106*AS107</f>
        <v>0</v>
      </c>
      <c r="AT108" s="278">
        <f t="shared" ref="AT108" si="1657">AT$7*AT106*AT107</f>
        <v>0</v>
      </c>
      <c r="AU108" s="278">
        <f t="shared" ref="AU108" si="1658">AU$7*AU106*AU107</f>
        <v>0</v>
      </c>
      <c r="AV108" s="278">
        <f t="shared" ref="AV108" si="1659">AV$7*AV106*AV107</f>
        <v>0</v>
      </c>
      <c r="AW108" s="278">
        <f t="shared" ref="AW108" si="1660">AW$7*AW106*AW107</f>
        <v>0</v>
      </c>
      <c r="AX108" s="278">
        <f t="shared" ref="AX108" si="1661">AX$7*AX106*AX107</f>
        <v>0</v>
      </c>
      <c r="AY108" s="278">
        <f t="shared" ref="AY108" si="1662">AY$7*AY106*AY107</f>
        <v>0</v>
      </c>
      <c r="AZ108" s="278">
        <f t="shared" ref="AZ108" si="1663">AZ$7*AZ106*AZ107</f>
        <v>0</v>
      </c>
      <c r="BA108" s="278">
        <f t="shared" ref="BA108" si="1664">BA$7*BA106*BA107</f>
        <v>0</v>
      </c>
      <c r="BB108" s="278">
        <f t="shared" ref="BB108" si="1665">BB$7*BB106*BB107</f>
        <v>0</v>
      </c>
      <c r="BC108" s="278">
        <f t="shared" ref="BC108" si="1666">BC$7*BC106*BC107</f>
        <v>0</v>
      </c>
      <c r="BD108" s="278">
        <f t="shared" ref="BD108" si="1667">BD$7*BD106*BD107</f>
        <v>0</v>
      </c>
      <c r="BE108" s="278">
        <f t="shared" ref="BE108" si="1668">BE$7*BE106*BE107</f>
        <v>0</v>
      </c>
      <c r="BF108" s="278">
        <f t="shared" ref="BF108" si="1669">BF$7*BF106*BF107</f>
        <v>0</v>
      </c>
      <c r="BG108" s="278">
        <f t="shared" ref="BG108" si="1670">BG$7*BG106*BG107</f>
        <v>0</v>
      </c>
      <c r="BH108" s="278">
        <f t="shared" ref="BH108" si="1671">BH$7*BH106*BH107</f>
        <v>0</v>
      </c>
      <c r="BI108" s="278">
        <f t="shared" ref="BI108" si="1672">BI$7*BI106*BI107</f>
        <v>0</v>
      </c>
      <c r="BJ108" s="278">
        <f t="shared" ref="BJ108" si="1673">BJ$7*BJ106*BJ107</f>
        <v>0</v>
      </c>
      <c r="BK108" s="278">
        <f t="shared" ref="BK108" si="1674">BK$7*BK106*BK107</f>
        <v>0</v>
      </c>
      <c r="BL108" s="278">
        <f t="shared" ref="BL108" si="1675">BL$7*BL106*BL107</f>
        <v>0</v>
      </c>
      <c r="BM108" s="278">
        <f t="shared" ref="BM108" si="1676">BM$7*BM106*BM107</f>
        <v>0</v>
      </c>
      <c r="BN108" s="278">
        <f t="shared" ref="BN108" si="1677">BN$7*BN106*BN107</f>
        <v>0</v>
      </c>
      <c r="BO108" s="278">
        <f t="shared" ref="BO108" si="1678">BO$7*BO106*BO107</f>
        <v>0</v>
      </c>
      <c r="BP108" s="278">
        <f t="shared" ref="BP108" si="1679">BP$7*BP106*BP107</f>
        <v>0</v>
      </c>
      <c r="BQ108" s="278">
        <f t="shared" ref="BQ108" si="1680">BQ$7*BQ106*BQ107</f>
        <v>0</v>
      </c>
      <c r="BR108" s="278">
        <f t="shared" ref="BR108" si="1681">BR$7*BR106*BR107</f>
        <v>0</v>
      </c>
      <c r="BS108" s="278">
        <f t="shared" ref="BS108" si="1682">BS$7*BS106*BS107</f>
        <v>0</v>
      </c>
      <c r="BT108" s="278">
        <f t="shared" ref="BT108" si="1683">BT$7*BT106*BT107</f>
        <v>0</v>
      </c>
      <c r="BU108" s="278">
        <f t="shared" ref="BU108" si="1684">BU$7*BU106*BU107</f>
        <v>0</v>
      </c>
      <c r="BV108" s="278">
        <f t="shared" ref="BV108" si="1685">BV$7*BV106*BV107</f>
        <v>0</v>
      </c>
      <c r="BW108" s="278">
        <f t="shared" ref="BW108" si="1686">BW$7*BW106*BW107</f>
        <v>0</v>
      </c>
      <c r="BX108" s="278">
        <f t="shared" ref="BX108" si="1687">BX$7*BX106*BX107</f>
        <v>0</v>
      </c>
      <c r="BY108" s="278">
        <f t="shared" ref="BY108" si="1688">BY$7*BY106*BY107</f>
        <v>0</v>
      </c>
      <c r="BZ108" s="278">
        <f t="shared" ref="BZ108" si="1689">BZ$7*BZ106*BZ107</f>
        <v>0</v>
      </c>
      <c r="CA108" s="278">
        <f t="shared" ref="CA108" si="1690">CA$7*CA106*CA107</f>
        <v>0</v>
      </c>
      <c r="CB108" s="278">
        <f t="shared" ref="CB108" si="1691">CB$7*CB106*CB107</f>
        <v>0</v>
      </c>
      <c r="CC108" s="278">
        <f t="shared" ref="CC108" si="1692">CC$7*CC106*CC107</f>
        <v>0</v>
      </c>
      <c r="CD108" s="278">
        <f t="shared" ref="CD108" si="1693">CD$7*CD106*CD107</f>
        <v>0</v>
      </c>
      <c r="CE108" s="278">
        <f t="shared" ref="CE108" si="1694">CE$7*CE106*CE107</f>
        <v>0</v>
      </c>
      <c r="CF108" s="278">
        <f t="shared" ref="CF108" si="1695">CF$7*CF106*CF107</f>
        <v>0</v>
      </c>
      <c r="CG108" s="278">
        <f t="shared" ref="CG108" si="1696">CG$7*CG106*CG107</f>
        <v>0</v>
      </c>
      <c r="CH108" s="278">
        <f t="shared" ref="CH108" si="1697">CH$7*CH106*CH107</f>
        <v>0</v>
      </c>
      <c r="CI108" s="278">
        <f t="shared" ref="CI108" si="1698">CI$7*CI106*CI107</f>
        <v>0</v>
      </c>
      <c r="CJ108" s="278">
        <f t="shared" ref="CJ108" si="1699">CJ$7*CJ106*CJ107</f>
        <v>0</v>
      </c>
    </row>
    <row r="109" spans="1:88" ht="15" customHeight="1" x14ac:dyDescent="0.3">
      <c r="A109" s="3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row>
    <row r="110" spans="1:88" s="39" customFormat="1" ht="15" customHeight="1" x14ac:dyDescent="0.3">
      <c r="A110" s="34"/>
      <c r="B110" s="35"/>
      <c r="C110" s="1"/>
      <c r="D110" s="1"/>
      <c r="E110" s="1"/>
      <c r="F110" s="1"/>
      <c r="G110" s="1" t="s">
        <v>73</v>
      </c>
      <c r="H110" s="1"/>
      <c r="I110" s="1"/>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row>
    <row r="111" spans="1:88" x14ac:dyDescent="0.3">
      <c r="A111" s="34">
        <f>A107+1</f>
        <v>26</v>
      </c>
      <c r="B111" s="35"/>
      <c r="C111" s="13"/>
      <c r="D111" s="1"/>
      <c r="E111" s="15"/>
      <c r="F111" s="1"/>
      <c r="G111" s="1" t="s">
        <v>203</v>
      </c>
      <c r="H111" s="1"/>
      <c r="I111" s="1"/>
      <c r="J111" s="274"/>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c r="CG111" s="275"/>
      <c r="CH111" s="275"/>
      <c r="CI111" s="275"/>
      <c r="CJ111" s="275"/>
    </row>
    <row r="112" spans="1:88" s="171" customFormat="1" x14ac:dyDescent="0.3">
      <c r="A112" s="167"/>
      <c r="B112" s="168"/>
      <c r="C112" s="169"/>
      <c r="D112" s="169"/>
      <c r="E112" s="169"/>
      <c r="F112" s="169"/>
      <c r="G112" s="169" t="s">
        <v>101</v>
      </c>
      <c r="H112" s="279">
        <f>SUM(J112:CJ112)</f>
        <v>0</v>
      </c>
      <c r="I112" s="173"/>
      <c r="J112" s="278">
        <f>J$7*J110*J111</f>
        <v>0</v>
      </c>
      <c r="K112" s="278">
        <f t="shared" ref="K112" si="1700">K$7*K110*K111</f>
        <v>0</v>
      </c>
      <c r="L112" s="278">
        <f t="shared" ref="L112" si="1701">L$7*L110*L111</f>
        <v>0</v>
      </c>
      <c r="M112" s="278">
        <f>M$7*M110*M111</f>
        <v>0</v>
      </c>
      <c r="N112" s="278">
        <f t="shared" ref="N112" si="1702">N$7*N110*N111</f>
        <v>0</v>
      </c>
      <c r="O112" s="278">
        <f t="shared" ref="O112" si="1703">O$7*O110*O111</f>
        <v>0</v>
      </c>
      <c r="P112" s="278">
        <f t="shared" ref="P112" si="1704">P$7*P110*P111</f>
        <v>0</v>
      </c>
      <c r="Q112" s="278">
        <f t="shared" ref="Q112" si="1705">Q$7*Q110*Q111</f>
        <v>0</v>
      </c>
      <c r="R112" s="278">
        <f t="shared" ref="R112" si="1706">R$7*R110*R111</f>
        <v>0</v>
      </c>
      <c r="S112" s="278">
        <f t="shared" ref="S112" si="1707">S$7*S110*S111</f>
        <v>0</v>
      </c>
      <c r="T112" s="278">
        <f t="shared" ref="T112" si="1708">T$7*T110*T111</f>
        <v>0</v>
      </c>
      <c r="U112" s="278">
        <f t="shared" ref="U112" si="1709">U$7*U110*U111</f>
        <v>0</v>
      </c>
      <c r="V112" s="278">
        <f t="shared" ref="V112" si="1710">V$7*V110*V111</f>
        <v>0</v>
      </c>
      <c r="W112" s="278">
        <f t="shared" ref="W112" si="1711">W$7*W110*W111</f>
        <v>0</v>
      </c>
      <c r="X112" s="278">
        <f t="shared" ref="X112" si="1712">X$7*X110*X111</f>
        <v>0</v>
      </c>
      <c r="Y112" s="278">
        <f t="shared" ref="Y112" si="1713">Y$7*Y110*Y111</f>
        <v>0</v>
      </c>
      <c r="Z112" s="278">
        <f t="shared" ref="Z112" si="1714">Z$7*Z110*Z111</f>
        <v>0</v>
      </c>
      <c r="AA112" s="278">
        <f t="shared" ref="AA112" si="1715">AA$7*AA110*AA111</f>
        <v>0</v>
      </c>
      <c r="AB112" s="278">
        <f t="shared" ref="AB112" si="1716">AB$7*AB110*AB111</f>
        <v>0</v>
      </c>
      <c r="AC112" s="278">
        <f t="shared" ref="AC112" si="1717">AC$7*AC110*AC111</f>
        <v>0</v>
      </c>
      <c r="AD112" s="278">
        <f t="shared" ref="AD112" si="1718">AD$7*AD110*AD111</f>
        <v>0</v>
      </c>
      <c r="AE112" s="278">
        <f t="shared" ref="AE112" si="1719">AE$7*AE110*AE111</f>
        <v>0</v>
      </c>
      <c r="AF112" s="278">
        <f t="shared" ref="AF112" si="1720">AF$7*AF110*AF111</f>
        <v>0</v>
      </c>
      <c r="AG112" s="278">
        <f t="shared" ref="AG112" si="1721">AG$7*AG110*AG111</f>
        <v>0</v>
      </c>
      <c r="AH112" s="278">
        <f t="shared" ref="AH112" si="1722">AH$7*AH110*AH111</f>
        <v>0</v>
      </c>
      <c r="AI112" s="278">
        <f t="shared" ref="AI112" si="1723">AI$7*AI110*AI111</f>
        <v>0</v>
      </c>
      <c r="AJ112" s="278">
        <f t="shared" ref="AJ112" si="1724">AJ$7*AJ110*AJ111</f>
        <v>0</v>
      </c>
      <c r="AK112" s="278">
        <f t="shared" ref="AK112" si="1725">AK$7*AK110*AK111</f>
        <v>0</v>
      </c>
      <c r="AL112" s="278">
        <f t="shared" ref="AL112" si="1726">AL$7*AL110*AL111</f>
        <v>0</v>
      </c>
      <c r="AM112" s="278">
        <f t="shared" ref="AM112" si="1727">AM$7*AM110*AM111</f>
        <v>0</v>
      </c>
      <c r="AN112" s="278">
        <f t="shared" ref="AN112" si="1728">AN$7*AN110*AN111</f>
        <v>0</v>
      </c>
      <c r="AO112" s="278">
        <f t="shared" ref="AO112" si="1729">AO$7*AO110*AO111</f>
        <v>0</v>
      </c>
      <c r="AP112" s="278">
        <f t="shared" ref="AP112" si="1730">AP$7*AP110*AP111</f>
        <v>0</v>
      </c>
      <c r="AQ112" s="278">
        <f t="shared" ref="AQ112" si="1731">AQ$7*AQ110*AQ111</f>
        <v>0</v>
      </c>
      <c r="AR112" s="278">
        <f t="shared" ref="AR112" si="1732">AR$7*AR110*AR111</f>
        <v>0</v>
      </c>
      <c r="AS112" s="278">
        <f t="shared" ref="AS112" si="1733">AS$7*AS110*AS111</f>
        <v>0</v>
      </c>
      <c r="AT112" s="278">
        <f t="shared" ref="AT112" si="1734">AT$7*AT110*AT111</f>
        <v>0</v>
      </c>
      <c r="AU112" s="278">
        <f t="shared" ref="AU112" si="1735">AU$7*AU110*AU111</f>
        <v>0</v>
      </c>
      <c r="AV112" s="278">
        <f t="shared" ref="AV112" si="1736">AV$7*AV110*AV111</f>
        <v>0</v>
      </c>
      <c r="AW112" s="278">
        <f t="shared" ref="AW112" si="1737">AW$7*AW110*AW111</f>
        <v>0</v>
      </c>
      <c r="AX112" s="278">
        <f t="shared" ref="AX112" si="1738">AX$7*AX110*AX111</f>
        <v>0</v>
      </c>
      <c r="AY112" s="278">
        <f t="shared" ref="AY112" si="1739">AY$7*AY110*AY111</f>
        <v>0</v>
      </c>
      <c r="AZ112" s="278">
        <f t="shared" ref="AZ112" si="1740">AZ$7*AZ110*AZ111</f>
        <v>0</v>
      </c>
      <c r="BA112" s="278">
        <f t="shared" ref="BA112" si="1741">BA$7*BA110*BA111</f>
        <v>0</v>
      </c>
      <c r="BB112" s="278">
        <f t="shared" ref="BB112" si="1742">BB$7*BB110*BB111</f>
        <v>0</v>
      </c>
      <c r="BC112" s="278">
        <f t="shared" ref="BC112" si="1743">BC$7*BC110*BC111</f>
        <v>0</v>
      </c>
      <c r="BD112" s="278">
        <f t="shared" ref="BD112" si="1744">BD$7*BD110*BD111</f>
        <v>0</v>
      </c>
      <c r="BE112" s="278">
        <f t="shared" ref="BE112" si="1745">BE$7*BE110*BE111</f>
        <v>0</v>
      </c>
      <c r="BF112" s="278">
        <f t="shared" ref="BF112" si="1746">BF$7*BF110*BF111</f>
        <v>0</v>
      </c>
      <c r="BG112" s="278">
        <f t="shared" ref="BG112" si="1747">BG$7*BG110*BG111</f>
        <v>0</v>
      </c>
      <c r="BH112" s="278">
        <f t="shared" ref="BH112" si="1748">BH$7*BH110*BH111</f>
        <v>0</v>
      </c>
      <c r="BI112" s="278">
        <f t="shared" ref="BI112" si="1749">BI$7*BI110*BI111</f>
        <v>0</v>
      </c>
      <c r="BJ112" s="278">
        <f t="shared" ref="BJ112" si="1750">BJ$7*BJ110*BJ111</f>
        <v>0</v>
      </c>
      <c r="BK112" s="278">
        <f t="shared" ref="BK112" si="1751">BK$7*BK110*BK111</f>
        <v>0</v>
      </c>
      <c r="BL112" s="278">
        <f t="shared" ref="BL112" si="1752">BL$7*BL110*BL111</f>
        <v>0</v>
      </c>
      <c r="BM112" s="278">
        <f t="shared" ref="BM112" si="1753">BM$7*BM110*BM111</f>
        <v>0</v>
      </c>
      <c r="BN112" s="278">
        <f t="shared" ref="BN112" si="1754">BN$7*BN110*BN111</f>
        <v>0</v>
      </c>
      <c r="BO112" s="278">
        <f t="shared" ref="BO112" si="1755">BO$7*BO110*BO111</f>
        <v>0</v>
      </c>
      <c r="BP112" s="278">
        <f t="shared" ref="BP112" si="1756">BP$7*BP110*BP111</f>
        <v>0</v>
      </c>
      <c r="BQ112" s="278">
        <f t="shared" ref="BQ112" si="1757">BQ$7*BQ110*BQ111</f>
        <v>0</v>
      </c>
      <c r="BR112" s="278">
        <f t="shared" ref="BR112" si="1758">BR$7*BR110*BR111</f>
        <v>0</v>
      </c>
      <c r="BS112" s="278">
        <f t="shared" ref="BS112" si="1759">BS$7*BS110*BS111</f>
        <v>0</v>
      </c>
      <c r="BT112" s="278">
        <f t="shared" ref="BT112" si="1760">BT$7*BT110*BT111</f>
        <v>0</v>
      </c>
      <c r="BU112" s="278">
        <f t="shared" ref="BU112" si="1761">BU$7*BU110*BU111</f>
        <v>0</v>
      </c>
      <c r="BV112" s="278">
        <f t="shared" ref="BV112" si="1762">BV$7*BV110*BV111</f>
        <v>0</v>
      </c>
      <c r="BW112" s="278">
        <f t="shared" ref="BW112" si="1763">BW$7*BW110*BW111</f>
        <v>0</v>
      </c>
      <c r="BX112" s="278">
        <f t="shared" ref="BX112" si="1764">BX$7*BX110*BX111</f>
        <v>0</v>
      </c>
      <c r="BY112" s="278">
        <f t="shared" ref="BY112" si="1765">BY$7*BY110*BY111</f>
        <v>0</v>
      </c>
      <c r="BZ112" s="278">
        <f t="shared" ref="BZ112" si="1766">BZ$7*BZ110*BZ111</f>
        <v>0</v>
      </c>
      <c r="CA112" s="278">
        <f t="shared" ref="CA112" si="1767">CA$7*CA110*CA111</f>
        <v>0</v>
      </c>
      <c r="CB112" s="278">
        <f t="shared" ref="CB112" si="1768">CB$7*CB110*CB111</f>
        <v>0</v>
      </c>
      <c r="CC112" s="278">
        <f t="shared" ref="CC112" si="1769">CC$7*CC110*CC111</f>
        <v>0</v>
      </c>
      <c r="CD112" s="278">
        <f t="shared" ref="CD112" si="1770">CD$7*CD110*CD111</f>
        <v>0</v>
      </c>
      <c r="CE112" s="278">
        <f t="shared" ref="CE112" si="1771">CE$7*CE110*CE111</f>
        <v>0</v>
      </c>
      <c r="CF112" s="278">
        <f t="shared" ref="CF112" si="1772">CF$7*CF110*CF111</f>
        <v>0</v>
      </c>
      <c r="CG112" s="278">
        <f t="shared" ref="CG112" si="1773">CG$7*CG110*CG111</f>
        <v>0</v>
      </c>
      <c r="CH112" s="278">
        <f t="shared" ref="CH112" si="1774">CH$7*CH110*CH111</f>
        <v>0</v>
      </c>
      <c r="CI112" s="278">
        <f t="shared" ref="CI112" si="1775">CI$7*CI110*CI111</f>
        <v>0</v>
      </c>
      <c r="CJ112" s="278">
        <f t="shared" ref="CJ112" si="1776">CJ$7*CJ110*CJ111</f>
        <v>0</v>
      </c>
    </row>
    <row r="113" spans="1:88" ht="15" customHeight="1" x14ac:dyDescent="0.3">
      <c r="A113" s="34"/>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row>
    <row r="114" spans="1:88" ht="15" customHeight="1" x14ac:dyDescent="0.3">
      <c r="A114" s="34"/>
      <c r="B114" s="35"/>
      <c r="C114" s="1"/>
      <c r="D114" s="1"/>
      <c r="E114" s="1"/>
      <c r="F114" s="1"/>
      <c r="G114" s="1" t="s">
        <v>73</v>
      </c>
      <c r="H114" s="1"/>
      <c r="I114" s="1"/>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row>
    <row r="115" spans="1:88" x14ac:dyDescent="0.3">
      <c r="A115" s="34">
        <f>A111+1</f>
        <v>27</v>
      </c>
      <c r="B115" s="35"/>
      <c r="C115" s="13"/>
      <c r="D115" s="1"/>
      <c r="E115" s="15"/>
      <c r="F115" s="1"/>
      <c r="G115" s="1" t="s">
        <v>203</v>
      </c>
      <c r="H115" s="1"/>
      <c r="I115" s="1"/>
      <c r="J115" s="274"/>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c r="CG115" s="275"/>
      <c r="CH115" s="275"/>
      <c r="CI115" s="275"/>
      <c r="CJ115" s="275"/>
    </row>
    <row r="116" spans="1:88" s="171" customFormat="1" x14ac:dyDescent="0.3">
      <c r="A116" s="167"/>
      <c r="B116" s="168"/>
      <c r="C116" s="169"/>
      <c r="D116" s="169"/>
      <c r="E116" s="169"/>
      <c r="F116" s="169"/>
      <c r="G116" s="169" t="s">
        <v>101</v>
      </c>
      <c r="H116" s="279">
        <f>SUM(J116:CJ116)</f>
        <v>0</v>
      </c>
      <c r="I116" s="173"/>
      <c r="J116" s="278">
        <f>J$7*J114*J115</f>
        <v>0</v>
      </c>
      <c r="K116" s="278">
        <f t="shared" ref="K116" si="1777">K$7*K114*K115</f>
        <v>0</v>
      </c>
      <c r="L116" s="278">
        <f t="shared" ref="L116" si="1778">L$7*L114*L115</f>
        <v>0</v>
      </c>
      <c r="M116" s="278">
        <f>M$7*M114*M115</f>
        <v>0</v>
      </c>
      <c r="N116" s="278">
        <f t="shared" ref="N116" si="1779">N$7*N114*N115</f>
        <v>0</v>
      </c>
      <c r="O116" s="278">
        <f t="shared" ref="O116" si="1780">O$7*O114*O115</f>
        <v>0</v>
      </c>
      <c r="P116" s="278">
        <f t="shared" ref="P116" si="1781">P$7*P114*P115</f>
        <v>0</v>
      </c>
      <c r="Q116" s="278">
        <f t="shared" ref="Q116" si="1782">Q$7*Q114*Q115</f>
        <v>0</v>
      </c>
      <c r="R116" s="278">
        <f t="shared" ref="R116" si="1783">R$7*R114*R115</f>
        <v>0</v>
      </c>
      <c r="S116" s="278">
        <f t="shared" ref="S116" si="1784">S$7*S114*S115</f>
        <v>0</v>
      </c>
      <c r="T116" s="278">
        <f t="shared" ref="T116" si="1785">T$7*T114*T115</f>
        <v>0</v>
      </c>
      <c r="U116" s="278">
        <f t="shared" ref="U116" si="1786">U$7*U114*U115</f>
        <v>0</v>
      </c>
      <c r="V116" s="278">
        <f t="shared" ref="V116" si="1787">V$7*V114*V115</f>
        <v>0</v>
      </c>
      <c r="W116" s="278">
        <f t="shared" ref="W116" si="1788">W$7*W114*W115</f>
        <v>0</v>
      </c>
      <c r="X116" s="278">
        <f t="shared" ref="X116" si="1789">X$7*X114*X115</f>
        <v>0</v>
      </c>
      <c r="Y116" s="278">
        <f t="shared" ref="Y116" si="1790">Y$7*Y114*Y115</f>
        <v>0</v>
      </c>
      <c r="Z116" s="278">
        <f t="shared" ref="Z116" si="1791">Z$7*Z114*Z115</f>
        <v>0</v>
      </c>
      <c r="AA116" s="278">
        <f t="shared" ref="AA116" si="1792">AA$7*AA114*AA115</f>
        <v>0</v>
      </c>
      <c r="AB116" s="278">
        <f t="shared" ref="AB116" si="1793">AB$7*AB114*AB115</f>
        <v>0</v>
      </c>
      <c r="AC116" s="278">
        <f t="shared" ref="AC116" si="1794">AC$7*AC114*AC115</f>
        <v>0</v>
      </c>
      <c r="AD116" s="278">
        <f t="shared" ref="AD116" si="1795">AD$7*AD114*AD115</f>
        <v>0</v>
      </c>
      <c r="AE116" s="278">
        <f t="shared" ref="AE116" si="1796">AE$7*AE114*AE115</f>
        <v>0</v>
      </c>
      <c r="AF116" s="278">
        <f t="shared" ref="AF116" si="1797">AF$7*AF114*AF115</f>
        <v>0</v>
      </c>
      <c r="AG116" s="278">
        <f t="shared" ref="AG116" si="1798">AG$7*AG114*AG115</f>
        <v>0</v>
      </c>
      <c r="AH116" s="278">
        <f t="shared" ref="AH116" si="1799">AH$7*AH114*AH115</f>
        <v>0</v>
      </c>
      <c r="AI116" s="278">
        <f t="shared" ref="AI116" si="1800">AI$7*AI114*AI115</f>
        <v>0</v>
      </c>
      <c r="AJ116" s="278">
        <f t="shared" ref="AJ116" si="1801">AJ$7*AJ114*AJ115</f>
        <v>0</v>
      </c>
      <c r="AK116" s="278">
        <f t="shared" ref="AK116" si="1802">AK$7*AK114*AK115</f>
        <v>0</v>
      </c>
      <c r="AL116" s="278">
        <f t="shared" ref="AL116" si="1803">AL$7*AL114*AL115</f>
        <v>0</v>
      </c>
      <c r="AM116" s="278">
        <f t="shared" ref="AM116" si="1804">AM$7*AM114*AM115</f>
        <v>0</v>
      </c>
      <c r="AN116" s="278">
        <f t="shared" ref="AN116" si="1805">AN$7*AN114*AN115</f>
        <v>0</v>
      </c>
      <c r="AO116" s="278">
        <f t="shared" ref="AO116" si="1806">AO$7*AO114*AO115</f>
        <v>0</v>
      </c>
      <c r="AP116" s="278">
        <f t="shared" ref="AP116" si="1807">AP$7*AP114*AP115</f>
        <v>0</v>
      </c>
      <c r="AQ116" s="278">
        <f t="shared" ref="AQ116" si="1808">AQ$7*AQ114*AQ115</f>
        <v>0</v>
      </c>
      <c r="AR116" s="278">
        <f t="shared" ref="AR116" si="1809">AR$7*AR114*AR115</f>
        <v>0</v>
      </c>
      <c r="AS116" s="278">
        <f t="shared" ref="AS116" si="1810">AS$7*AS114*AS115</f>
        <v>0</v>
      </c>
      <c r="AT116" s="278">
        <f t="shared" ref="AT116" si="1811">AT$7*AT114*AT115</f>
        <v>0</v>
      </c>
      <c r="AU116" s="278">
        <f t="shared" ref="AU116" si="1812">AU$7*AU114*AU115</f>
        <v>0</v>
      </c>
      <c r="AV116" s="278">
        <f t="shared" ref="AV116" si="1813">AV$7*AV114*AV115</f>
        <v>0</v>
      </c>
      <c r="AW116" s="278">
        <f t="shared" ref="AW116" si="1814">AW$7*AW114*AW115</f>
        <v>0</v>
      </c>
      <c r="AX116" s="278">
        <f t="shared" ref="AX116" si="1815">AX$7*AX114*AX115</f>
        <v>0</v>
      </c>
      <c r="AY116" s="278">
        <f t="shared" ref="AY116" si="1816">AY$7*AY114*AY115</f>
        <v>0</v>
      </c>
      <c r="AZ116" s="278">
        <f t="shared" ref="AZ116" si="1817">AZ$7*AZ114*AZ115</f>
        <v>0</v>
      </c>
      <c r="BA116" s="278">
        <f t="shared" ref="BA116" si="1818">BA$7*BA114*BA115</f>
        <v>0</v>
      </c>
      <c r="BB116" s="278">
        <f t="shared" ref="BB116" si="1819">BB$7*BB114*BB115</f>
        <v>0</v>
      </c>
      <c r="BC116" s="278">
        <f t="shared" ref="BC116" si="1820">BC$7*BC114*BC115</f>
        <v>0</v>
      </c>
      <c r="BD116" s="278">
        <f t="shared" ref="BD116" si="1821">BD$7*BD114*BD115</f>
        <v>0</v>
      </c>
      <c r="BE116" s="278">
        <f t="shared" ref="BE116" si="1822">BE$7*BE114*BE115</f>
        <v>0</v>
      </c>
      <c r="BF116" s="278">
        <f t="shared" ref="BF116" si="1823">BF$7*BF114*BF115</f>
        <v>0</v>
      </c>
      <c r="BG116" s="278">
        <f t="shared" ref="BG116" si="1824">BG$7*BG114*BG115</f>
        <v>0</v>
      </c>
      <c r="BH116" s="278">
        <f t="shared" ref="BH116" si="1825">BH$7*BH114*BH115</f>
        <v>0</v>
      </c>
      <c r="BI116" s="278">
        <f t="shared" ref="BI116" si="1826">BI$7*BI114*BI115</f>
        <v>0</v>
      </c>
      <c r="BJ116" s="278">
        <f t="shared" ref="BJ116" si="1827">BJ$7*BJ114*BJ115</f>
        <v>0</v>
      </c>
      <c r="BK116" s="278">
        <f t="shared" ref="BK116" si="1828">BK$7*BK114*BK115</f>
        <v>0</v>
      </c>
      <c r="BL116" s="278">
        <f t="shared" ref="BL116" si="1829">BL$7*BL114*BL115</f>
        <v>0</v>
      </c>
      <c r="BM116" s="278">
        <f t="shared" ref="BM116" si="1830">BM$7*BM114*BM115</f>
        <v>0</v>
      </c>
      <c r="BN116" s="278">
        <f t="shared" ref="BN116" si="1831">BN$7*BN114*BN115</f>
        <v>0</v>
      </c>
      <c r="BO116" s="278">
        <f t="shared" ref="BO116" si="1832">BO$7*BO114*BO115</f>
        <v>0</v>
      </c>
      <c r="BP116" s="278">
        <f t="shared" ref="BP116" si="1833">BP$7*BP114*BP115</f>
        <v>0</v>
      </c>
      <c r="BQ116" s="278">
        <f t="shared" ref="BQ116" si="1834">BQ$7*BQ114*BQ115</f>
        <v>0</v>
      </c>
      <c r="BR116" s="278">
        <f t="shared" ref="BR116" si="1835">BR$7*BR114*BR115</f>
        <v>0</v>
      </c>
      <c r="BS116" s="278">
        <f t="shared" ref="BS116" si="1836">BS$7*BS114*BS115</f>
        <v>0</v>
      </c>
      <c r="BT116" s="278">
        <f t="shared" ref="BT116" si="1837">BT$7*BT114*BT115</f>
        <v>0</v>
      </c>
      <c r="BU116" s="278">
        <f t="shared" ref="BU116" si="1838">BU$7*BU114*BU115</f>
        <v>0</v>
      </c>
      <c r="BV116" s="278">
        <f t="shared" ref="BV116" si="1839">BV$7*BV114*BV115</f>
        <v>0</v>
      </c>
      <c r="BW116" s="278">
        <f t="shared" ref="BW116" si="1840">BW$7*BW114*BW115</f>
        <v>0</v>
      </c>
      <c r="BX116" s="278">
        <f t="shared" ref="BX116" si="1841">BX$7*BX114*BX115</f>
        <v>0</v>
      </c>
      <c r="BY116" s="278">
        <f t="shared" ref="BY116" si="1842">BY$7*BY114*BY115</f>
        <v>0</v>
      </c>
      <c r="BZ116" s="278">
        <f t="shared" ref="BZ116" si="1843">BZ$7*BZ114*BZ115</f>
        <v>0</v>
      </c>
      <c r="CA116" s="278">
        <f t="shared" ref="CA116" si="1844">CA$7*CA114*CA115</f>
        <v>0</v>
      </c>
      <c r="CB116" s="278">
        <f t="shared" ref="CB116" si="1845">CB$7*CB114*CB115</f>
        <v>0</v>
      </c>
      <c r="CC116" s="278">
        <f t="shared" ref="CC116" si="1846">CC$7*CC114*CC115</f>
        <v>0</v>
      </c>
      <c r="CD116" s="278">
        <f t="shared" ref="CD116" si="1847">CD$7*CD114*CD115</f>
        <v>0</v>
      </c>
      <c r="CE116" s="278">
        <f t="shared" ref="CE116" si="1848">CE$7*CE114*CE115</f>
        <v>0</v>
      </c>
      <c r="CF116" s="278">
        <f t="shared" ref="CF116" si="1849">CF$7*CF114*CF115</f>
        <v>0</v>
      </c>
      <c r="CG116" s="278">
        <f t="shared" ref="CG116" si="1850">CG$7*CG114*CG115</f>
        <v>0</v>
      </c>
      <c r="CH116" s="278">
        <f t="shared" ref="CH116" si="1851">CH$7*CH114*CH115</f>
        <v>0</v>
      </c>
      <c r="CI116" s="278">
        <f t="shared" ref="CI116" si="1852">CI$7*CI114*CI115</f>
        <v>0</v>
      </c>
      <c r="CJ116" s="278">
        <f t="shared" ref="CJ116" si="1853">CJ$7*CJ114*CJ115</f>
        <v>0</v>
      </c>
    </row>
    <row r="117" spans="1:88" ht="15" customHeight="1" x14ac:dyDescent="0.3">
      <c r="A117" s="34"/>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row>
    <row r="118" spans="1:88" ht="15" customHeight="1" x14ac:dyDescent="0.3">
      <c r="A118" s="34"/>
      <c r="B118" s="35"/>
      <c r="C118" s="1"/>
      <c r="D118" s="1"/>
      <c r="E118" s="1"/>
      <c r="F118" s="1"/>
      <c r="G118" s="1" t="s">
        <v>73</v>
      </c>
      <c r="H118" s="1"/>
      <c r="I118" s="1"/>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row>
    <row r="119" spans="1:88" x14ac:dyDescent="0.3">
      <c r="A119" s="34">
        <f>A115+1</f>
        <v>28</v>
      </c>
      <c r="B119" s="35"/>
      <c r="C119" s="13"/>
      <c r="D119" s="1"/>
      <c r="E119" s="15"/>
      <c r="F119" s="1"/>
      <c r="G119" s="1" t="s">
        <v>203</v>
      </c>
      <c r="H119" s="1"/>
      <c r="I119" s="1"/>
      <c r="J119" s="274"/>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c r="CG119" s="275"/>
      <c r="CH119" s="275"/>
      <c r="CI119" s="275"/>
      <c r="CJ119" s="275"/>
    </row>
    <row r="120" spans="1:88" s="171" customFormat="1" x14ac:dyDescent="0.3">
      <c r="A120" s="167"/>
      <c r="B120" s="168"/>
      <c r="C120" s="169"/>
      <c r="D120" s="169"/>
      <c r="E120" s="169"/>
      <c r="F120" s="169"/>
      <c r="G120" s="169" t="s">
        <v>101</v>
      </c>
      <c r="H120" s="279">
        <f>SUM(J120:CJ120)</f>
        <v>0</v>
      </c>
      <c r="I120" s="173"/>
      <c r="J120" s="278">
        <f>J$7*J118*J119</f>
        <v>0</v>
      </c>
      <c r="K120" s="278">
        <f t="shared" ref="K120" si="1854">K$7*K118*K119</f>
        <v>0</v>
      </c>
      <c r="L120" s="278">
        <f t="shared" ref="L120" si="1855">L$7*L118*L119</f>
        <v>0</v>
      </c>
      <c r="M120" s="278">
        <f>M$7*M118*M119</f>
        <v>0</v>
      </c>
      <c r="N120" s="278">
        <f t="shared" ref="N120" si="1856">N$7*N118*N119</f>
        <v>0</v>
      </c>
      <c r="O120" s="278">
        <f t="shared" ref="O120" si="1857">O$7*O118*O119</f>
        <v>0</v>
      </c>
      <c r="P120" s="278">
        <f t="shared" ref="P120" si="1858">P$7*P118*P119</f>
        <v>0</v>
      </c>
      <c r="Q120" s="278">
        <f t="shared" ref="Q120" si="1859">Q$7*Q118*Q119</f>
        <v>0</v>
      </c>
      <c r="R120" s="278">
        <f t="shared" ref="R120" si="1860">R$7*R118*R119</f>
        <v>0</v>
      </c>
      <c r="S120" s="278">
        <f t="shared" ref="S120" si="1861">S$7*S118*S119</f>
        <v>0</v>
      </c>
      <c r="T120" s="278">
        <f t="shared" ref="T120" si="1862">T$7*T118*T119</f>
        <v>0</v>
      </c>
      <c r="U120" s="278">
        <f t="shared" ref="U120" si="1863">U$7*U118*U119</f>
        <v>0</v>
      </c>
      <c r="V120" s="278">
        <f t="shared" ref="V120" si="1864">V$7*V118*V119</f>
        <v>0</v>
      </c>
      <c r="W120" s="278">
        <f t="shared" ref="W120" si="1865">W$7*W118*W119</f>
        <v>0</v>
      </c>
      <c r="X120" s="278">
        <f t="shared" ref="X120" si="1866">X$7*X118*X119</f>
        <v>0</v>
      </c>
      <c r="Y120" s="278">
        <f t="shared" ref="Y120" si="1867">Y$7*Y118*Y119</f>
        <v>0</v>
      </c>
      <c r="Z120" s="278">
        <f t="shared" ref="Z120" si="1868">Z$7*Z118*Z119</f>
        <v>0</v>
      </c>
      <c r="AA120" s="278">
        <f t="shared" ref="AA120" si="1869">AA$7*AA118*AA119</f>
        <v>0</v>
      </c>
      <c r="AB120" s="278">
        <f t="shared" ref="AB120" si="1870">AB$7*AB118*AB119</f>
        <v>0</v>
      </c>
      <c r="AC120" s="278">
        <f t="shared" ref="AC120" si="1871">AC$7*AC118*AC119</f>
        <v>0</v>
      </c>
      <c r="AD120" s="278">
        <f t="shared" ref="AD120" si="1872">AD$7*AD118*AD119</f>
        <v>0</v>
      </c>
      <c r="AE120" s="278">
        <f t="shared" ref="AE120" si="1873">AE$7*AE118*AE119</f>
        <v>0</v>
      </c>
      <c r="AF120" s="278">
        <f t="shared" ref="AF120" si="1874">AF$7*AF118*AF119</f>
        <v>0</v>
      </c>
      <c r="AG120" s="278">
        <f t="shared" ref="AG120" si="1875">AG$7*AG118*AG119</f>
        <v>0</v>
      </c>
      <c r="AH120" s="278">
        <f t="shared" ref="AH120" si="1876">AH$7*AH118*AH119</f>
        <v>0</v>
      </c>
      <c r="AI120" s="278">
        <f t="shared" ref="AI120" si="1877">AI$7*AI118*AI119</f>
        <v>0</v>
      </c>
      <c r="AJ120" s="278">
        <f t="shared" ref="AJ120" si="1878">AJ$7*AJ118*AJ119</f>
        <v>0</v>
      </c>
      <c r="AK120" s="278">
        <f t="shared" ref="AK120" si="1879">AK$7*AK118*AK119</f>
        <v>0</v>
      </c>
      <c r="AL120" s="278">
        <f t="shared" ref="AL120" si="1880">AL$7*AL118*AL119</f>
        <v>0</v>
      </c>
      <c r="AM120" s="278">
        <f t="shared" ref="AM120" si="1881">AM$7*AM118*AM119</f>
        <v>0</v>
      </c>
      <c r="AN120" s="278">
        <f t="shared" ref="AN120" si="1882">AN$7*AN118*AN119</f>
        <v>0</v>
      </c>
      <c r="AO120" s="278">
        <f t="shared" ref="AO120" si="1883">AO$7*AO118*AO119</f>
        <v>0</v>
      </c>
      <c r="AP120" s="278">
        <f t="shared" ref="AP120" si="1884">AP$7*AP118*AP119</f>
        <v>0</v>
      </c>
      <c r="AQ120" s="278">
        <f t="shared" ref="AQ120" si="1885">AQ$7*AQ118*AQ119</f>
        <v>0</v>
      </c>
      <c r="AR120" s="278">
        <f t="shared" ref="AR120" si="1886">AR$7*AR118*AR119</f>
        <v>0</v>
      </c>
      <c r="AS120" s="278">
        <f t="shared" ref="AS120" si="1887">AS$7*AS118*AS119</f>
        <v>0</v>
      </c>
      <c r="AT120" s="278">
        <f t="shared" ref="AT120" si="1888">AT$7*AT118*AT119</f>
        <v>0</v>
      </c>
      <c r="AU120" s="278">
        <f t="shared" ref="AU120" si="1889">AU$7*AU118*AU119</f>
        <v>0</v>
      </c>
      <c r="AV120" s="278">
        <f t="shared" ref="AV120" si="1890">AV$7*AV118*AV119</f>
        <v>0</v>
      </c>
      <c r="AW120" s="278">
        <f t="shared" ref="AW120" si="1891">AW$7*AW118*AW119</f>
        <v>0</v>
      </c>
      <c r="AX120" s="278">
        <f t="shared" ref="AX120" si="1892">AX$7*AX118*AX119</f>
        <v>0</v>
      </c>
      <c r="AY120" s="278">
        <f t="shared" ref="AY120" si="1893">AY$7*AY118*AY119</f>
        <v>0</v>
      </c>
      <c r="AZ120" s="278">
        <f t="shared" ref="AZ120" si="1894">AZ$7*AZ118*AZ119</f>
        <v>0</v>
      </c>
      <c r="BA120" s="278">
        <f t="shared" ref="BA120" si="1895">BA$7*BA118*BA119</f>
        <v>0</v>
      </c>
      <c r="BB120" s="278">
        <f t="shared" ref="BB120" si="1896">BB$7*BB118*BB119</f>
        <v>0</v>
      </c>
      <c r="BC120" s="278">
        <f t="shared" ref="BC120" si="1897">BC$7*BC118*BC119</f>
        <v>0</v>
      </c>
      <c r="BD120" s="278">
        <f t="shared" ref="BD120" si="1898">BD$7*BD118*BD119</f>
        <v>0</v>
      </c>
      <c r="BE120" s="278">
        <f t="shared" ref="BE120" si="1899">BE$7*BE118*BE119</f>
        <v>0</v>
      </c>
      <c r="BF120" s="278">
        <f t="shared" ref="BF120" si="1900">BF$7*BF118*BF119</f>
        <v>0</v>
      </c>
      <c r="BG120" s="278">
        <f t="shared" ref="BG120" si="1901">BG$7*BG118*BG119</f>
        <v>0</v>
      </c>
      <c r="BH120" s="278">
        <f t="shared" ref="BH120" si="1902">BH$7*BH118*BH119</f>
        <v>0</v>
      </c>
      <c r="BI120" s="278">
        <f t="shared" ref="BI120" si="1903">BI$7*BI118*BI119</f>
        <v>0</v>
      </c>
      <c r="BJ120" s="278">
        <f t="shared" ref="BJ120" si="1904">BJ$7*BJ118*BJ119</f>
        <v>0</v>
      </c>
      <c r="BK120" s="278">
        <f t="shared" ref="BK120" si="1905">BK$7*BK118*BK119</f>
        <v>0</v>
      </c>
      <c r="BL120" s="278">
        <f t="shared" ref="BL120" si="1906">BL$7*BL118*BL119</f>
        <v>0</v>
      </c>
      <c r="BM120" s="278">
        <f t="shared" ref="BM120" si="1907">BM$7*BM118*BM119</f>
        <v>0</v>
      </c>
      <c r="BN120" s="278">
        <f t="shared" ref="BN120" si="1908">BN$7*BN118*BN119</f>
        <v>0</v>
      </c>
      <c r="BO120" s="278">
        <f t="shared" ref="BO120" si="1909">BO$7*BO118*BO119</f>
        <v>0</v>
      </c>
      <c r="BP120" s="278">
        <f t="shared" ref="BP120" si="1910">BP$7*BP118*BP119</f>
        <v>0</v>
      </c>
      <c r="BQ120" s="278">
        <f t="shared" ref="BQ120" si="1911">BQ$7*BQ118*BQ119</f>
        <v>0</v>
      </c>
      <c r="BR120" s="278">
        <f t="shared" ref="BR120" si="1912">BR$7*BR118*BR119</f>
        <v>0</v>
      </c>
      <c r="BS120" s="278">
        <f t="shared" ref="BS120" si="1913">BS$7*BS118*BS119</f>
        <v>0</v>
      </c>
      <c r="BT120" s="278">
        <f t="shared" ref="BT120" si="1914">BT$7*BT118*BT119</f>
        <v>0</v>
      </c>
      <c r="BU120" s="278">
        <f t="shared" ref="BU120" si="1915">BU$7*BU118*BU119</f>
        <v>0</v>
      </c>
      <c r="BV120" s="278">
        <f t="shared" ref="BV120" si="1916">BV$7*BV118*BV119</f>
        <v>0</v>
      </c>
      <c r="BW120" s="278">
        <f t="shared" ref="BW120" si="1917">BW$7*BW118*BW119</f>
        <v>0</v>
      </c>
      <c r="BX120" s="278">
        <f t="shared" ref="BX120" si="1918">BX$7*BX118*BX119</f>
        <v>0</v>
      </c>
      <c r="BY120" s="278">
        <f t="shared" ref="BY120" si="1919">BY$7*BY118*BY119</f>
        <v>0</v>
      </c>
      <c r="BZ120" s="278">
        <f t="shared" ref="BZ120" si="1920">BZ$7*BZ118*BZ119</f>
        <v>0</v>
      </c>
      <c r="CA120" s="278">
        <f t="shared" ref="CA120" si="1921">CA$7*CA118*CA119</f>
        <v>0</v>
      </c>
      <c r="CB120" s="278">
        <f t="shared" ref="CB120" si="1922">CB$7*CB118*CB119</f>
        <v>0</v>
      </c>
      <c r="CC120" s="278">
        <f t="shared" ref="CC120" si="1923">CC$7*CC118*CC119</f>
        <v>0</v>
      </c>
      <c r="CD120" s="278">
        <f t="shared" ref="CD120" si="1924">CD$7*CD118*CD119</f>
        <v>0</v>
      </c>
      <c r="CE120" s="278">
        <f t="shared" ref="CE120" si="1925">CE$7*CE118*CE119</f>
        <v>0</v>
      </c>
      <c r="CF120" s="278">
        <f t="shared" ref="CF120" si="1926">CF$7*CF118*CF119</f>
        <v>0</v>
      </c>
      <c r="CG120" s="278">
        <f t="shared" ref="CG120" si="1927">CG$7*CG118*CG119</f>
        <v>0</v>
      </c>
      <c r="CH120" s="278">
        <f t="shared" ref="CH120" si="1928">CH$7*CH118*CH119</f>
        <v>0</v>
      </c>
      <c r="CI120" s="278">
        <f t="shared" ref="CI120" si="1929">CI$7*CI118*CI119</f>
        <v>0</v>
      </c>
      <c r="CJ120" s="278">
        <f t="shared" ref="CJ120" si="1930">CJ$7*CJ118*CJ119</f>
        <v>0</v>
      </c>
    </row>
    <row r="121" spans="1:88" ht="15" customHeight="1" x14ac:dyDescent="0.3">
      <c r="A121" s="34"/>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row>
    <row r="122" spans="1:88" ht="15" customHeight="1" x14ac:dyDescent="0.3">
      <c r="A122" s="34"/>
      <c r="B122" s="35"/>
      <c r="C122" s="1"/>
      <c r="D122" s="1"/>
      <c r="E122" s="1"/>
      <c r="F122" s="1"/>
      <c r="G122" s="1" t="s">
        <v>73</v>
      </c>
      <c r="H122" s="1"/>
      <c r="I122" s="1"/>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273"/>
    </row>
    <row r="123" spans="1:88" x14ac:dyDescent="0.3">
      <c r="A123" s="34">
        <f>A119+1</f>
        <v>29</v>
      </c>
      <c r="B123" s="35"/>
      <c r="C123" s="13"/>
      <c r="D123" s="1"/>
      <c r="E123" s="15"/>
      <c r="F123" s="1"/>
      <c r="G123" s="1" t="s">
        <v>203</v>
      </c>
      <c r="H123" s="1"/>
      <c r="I123" s="1"/>
      <c r="J123" s="274"/>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c r="CG123" s="275"/>
      <c r="CH123" s="275"/>
      <c r="CI123" s="275"/>
      <c r="CJ123" s="275"/>
    </row>
    <row r="124" spans="1:88" s="171" customFormat="1" x14ac:dyDescent="0.3">
      <c r="A124" s="167"/>
      <c r="B124" s="168"/>
      <c r="C124" s="169"/>
      <c r="D124" s="169"/>
      <c r="E124" s="169"/>
      <c r="F124" s="169"/>
      <c r="G124" s="169" t="s">
        <v>101</v>
      </c>
      <c r="H124" s="279">
        <f>SUM(J124:CJ124)</f>
        <v>0</v>
      </c>
      <c r="I124" s="173"/>
      <c r="J124" s="278">
        <f>J$7*J122*J123</f>
        <v>0</v>
      </c>
      <c r="K124" s="278">
        <f t="shared" ref="K124" si="1931">K$7*K122*K123</f>
        <v>0</v>
      </c>
      <c r="L124" s="278">
        <f t="shared" ref="L124" si="1932">L$7*L122*L123</f>
        <v>0</v>
      </c>
      <c r="M124" s="278">
        <f>M$7*M122*M123</f>
        <v>0</v>
      </c>
      <c r="N124" s="278">
        <f t="shared" ref="N124" si="1933">N$7*N122*N123</f>
        <v>0</v>
      </c>
      <c r="O124" s="278">
        <f t="shared" ref="O124" si="1934">O$7*O122*O123</f>
        <v>0</v>
      </c>
      <c r="P124" s="278">
        <f t="shared" ref="P124" si="1935">P$7*P122*P123</f>
        <v>0</v>
      </c>
      <c r="Q124" s="278">
        <f t="shared" ref="Q124" si="1936">Q$7*Q122*Q123</f>
        <v>0</v>
      </c>
      <c r="R124" s="278">
        <f t="shared" ref="R124" si="1937">R$7*R122*R123</f>
        <v>0</v>
      </c>
      <c r="S124" s="278">
        <f t="shared" ref="S124" si="1938">S$7*S122*S123</f>
        <v>0</v>
      </c>
      <c r="T124" s="278">
        <f t="shared" ref="T124" si="1939">T$7*T122*T123</f>
        <v>0</v>
      </c>
      <c r="U124" s="278">
        <f t="shared" ref="U124" si="1940">U$7*U122*U123</f>
        <v>0</v>
      </c>
      <c r="V124" s="278">
        <f t="shared" ref="V124" si="1941">V$7*V122*V123</f>
        <v>0</v>
      </c>
      <c r="W124" s="278">
        <f t="shared" ref="W124" si="1942">W$7*W122*W123</f>
        <v>0</v>
      </c>
      <c r="X124" s="278">
        <f t="shared" ref="X124" si="1943">X$7*X122*X123</f>
        <v>0</v>
      </c>
      <c r="Y124" s="278">
        <f t="shared" ref="Y124" si="1944">Y$7*Y122*Y123</f>
        <v>0</v>
      </c>
      <c r="Z124" s="278">
        <f t="shared" ref="Z124" si="1945">Z$7*Z122*Z123</f>
        <v>0</v>
      </c>
      <c r="AA124" s="278">
        <f t="shared" ref="AA124" si="1946">AA$7*AA122*AA123</f>
        <v>0</v>
      </c>
      <c r="AB124" s="278">
        <f t="shared" ref="AB124" si="1947">AB$7*AB122*AB123</f>
        <v>0</v>
      </c>
      <c r="AC124" s="278">
        <f t="shared" ref="AC124" si="1948">AC$7*AC122*AC123</f>
        <v>0</v>
      </c>
      <c r="AD124" s="278">
        <f t="shared" ref="AD124" si="1949">AD$7*AD122*AD123</f>
        <v>0</v>
      </c>
      <c r="AE124" s="278">
        <f t="shared" ref="AE124" si="1950">AE$7*AE122*AE123</f>
        <v>0</v>
      </c>
      <c r="AF124" s="278">
        <f t="shared" ref="AF124" si="1951">AF$7*AF122*AF123</f>
        <v>0</v>
      </c>
      <c r="AG124" s="278">
        <f t="shared" ref="AG124" si="1952">AG$7*AG122*AG123</f>
        <v>0</v>
      </c>
      <c r="AH124" s="278">
        <f t="shared" ref="AH124" si="1953">AH$7*AH122*AH123</f>
        <v>0</v>
      </c>
      <c r="AI124" s="278">
        <f t="shared" ref="AI124" si="1954">AI$7*AI122*AI123</f>
        <v>0</v>
      </c>
      <c r="AJ124" s="278">
        <f t="shared" ref="AJ124" si="1955">AJ$7*AJ122*AJ123</f>
        <v>0</v>
      </c>
      <c r="AK124" s="278">
        <f t="shared" ref="AK124" si="1956">AK$7*AK122*AK123</f>
        <v>0</v>
      </c>
      <c r="AL124" s="278">
        <f t="shared" ref="AL124" si="1957">AL$7*AL122*AL123</f>
        <v>0</v>
      </c>
      <c r="AM124" s="278">
        <f t="shared" ref="AM124" si="1958">AM$7*AM122*AM123</f>
        <v>0</v>
      </c>
      <c r="AN124" s="278">
        <f t="shared" ref="AN124" si="1959">AN$7*AN122*AN123</f>
        <v>0</v>
      </c>
      <c r="AO124" s="278">
        <f t="shared" ref="AO124" si="1960">AO$7*AO122*AO123</f>
        <v>0</v>
      </c>
      <c r="AP124" s="278">
        <f t="shared" ref="AP124" si="1961">AP$7*AP122*AP123</f>
        <v>0</v>
      </c>
      <c r="AQ124" s="278">
        <f t="shared" ref="AQ124" si="1962">AQ$7*AQ122*AQ123</f>
        <v>0</v>
      </c>
      <c r="AR124" s="278">
        <f t="shared" ref="AR124" si="1963">AR$7*AR122*AR123</f>
        <v>0</v>
      </c>
      <c r="AS124" s="278">
        <f t="shared" ref="AS124" si="1964">AS$7*AS122*AS123</f>
        <v>0</v>
      </c>
      <c r="AT124" s="278">
        <f t="shared" ref="AT124" si="1965">AT$7*AT122*AT123</f>
        <v>0</v>
      </c>
      <c r="AU124" s="278">
        <f t="shared" ref="AU124" si="1966">AU$7*AU122*AU123</f>
        <v>0</v>
      </c>
      <c r="AV124" s="278">
        <f t="shared" ref="AV124" si="1967">AV$7*AV122*AV123</f>
        <v>0</v>
      </c>
      <c r="AW124" s="278">
        <f t="shared" ref="AW124" si="1968">AW$7*AW122*AW123</f>
        <v>0</v>
      </c>
      <c r="AX124" s="278">
        <f t="shared" ref="AX124" si="1969">AX$7*AX122*AX123</f>
        <v>0</v>
      </c>
      <c r="AY124" s="278">
        <f t="shared" ref="AY124" si="1970">AY$7*AY122*AY123</f>
        <v>0</v>
      </c>
      <c r="AZ124" s="278">
        <f t="shared" ref="AZ124" si="1971">AZ$7*AZ122*AZ123</f>
        <v>0</v>
      </c>
      <c r="BA124" s="278">
        <f t="shared" ref="BA124" si="1972">BA$7*BA122*BA123</f>
        <v>0</v>
      </c>
      <c r="BB124" s="278">
        <f t="shared" ref="BB124" si="1973">BB$7*BB122*BB123</f>
        <v>0</v>
      </c>
      <c r="BC124" s="278">
        <f t="shared" ref="BC124" si="1974">BC$7*BC122*BC123</f>
        <v>0</v>
      </c>
      <c r="BD124" s="278">
        <f t="shared" ref="BD124" si="1975">BD$7*BD122*BD123</f>
        <v>0</v>
      </c>
      <c r="BE124" s="278">
        <f t="shared" ref="BE124" si="1976">BE$7*BE122*BE123</f>
        <v>0</v>
      </c>
      <c r="BF124" s="278">
        <f t="shared" ref="BF124" si="1977">BF$7*BF122*BF123</f>
        <v>0</v>
      </c>
      <c r="BG124" s="278">
        <f t="shared" ref="BG124" si="1978">BG$7*BG122*BG123</f>
        <v>0</v>
      </c>
      <c r="BH124" s="278">
        <f t="shared" ref="BH124" si="1979">BH$7*BH122*BH123</f>
        <v>0</v>
      </c>
      <c r="BI124" s="278">
        <f t="shared" ref="BI124" si="1980">BI$7*BI122*BI123</f>
        <v>0</v>
      </c>
      <c r="BJ124" s="278">
        <f t="shared" ref="BJ124" si="1981">BJ$7*BJ122*BJ123</f>
        <v>0</v>
      </c>
      <c r="BK124" s="278">
        <f t="shared" ref="BK124" si="1982">BK$7*BK122*BK123</f>
        <v>0</v>
      </c>
      <c r="BL124" s="278">
        <f t="shared" ref="BL124" si="1983">BL$7*BL122*BL123</f>
        <v>0</v>
      </c>
      <c r="BM124" s="278">
        <f t="shared" ref="BM124" si="1984">BM$7*BM122*BM123</f>
        <v>0</v>
      </c>
      <c r="BN124" s="278">
        <f t="shared" ref="BN124" si="1985">BN$7*BN122*BN123</f>
        <v>0</v>
      </c>
      <c r="BO124" s="278">
        <f t="shared" ref="BO124" si="1986">BO$7*BO122*BO123</f>
        <v>0</v>
      </c>
      <c r="BP124" s="278">
        <f t="shared" ref="BP124" si="1987">BP$7*BP122*BP123</f>
        <v>0</v>
      </c>
      <c r="BQ124" s="278">
        <f t="shared" ref="BQ124" si="1988">BQ$7*BQ122*BQ123</f>
        <v>0</v>
      </c>
      <c r="BR124" s="278">
        <f t="shared" ref="BR124" si="1989">BR$7*BR122*BR123</f>
        <v>0</v>
      </c>
      <c r="BS124" s="278">
        <f t="shared" ref="BS124" si="1990">BS$7*BS122*BS123</f>
        <v>0</v>
      </c>
      <c r="BT124" s="278">
        <f t="shared" ref="BT124" si="1991">BT$7*BT122*BT123</f>
        <v>0</v>
      </c>
      <c r="BU124" s="278">
        <f t="shared" ref="BU124" si="1992">BU$7*BU122*BU123</f>
        <v>0</v>
      </c>
      <c r="BV124" s="278">
        <f t="shared" ref="BV124" si="1993">BV$7*BV122*BV123</f>
        <v>0</v>
      </c>
      <c r="BW124" s="278">
        <f t="shared" ref="BW124" si="1994">BW$7*BW122*BW123</f>
        <v>0</v>
      </c>
      <c r="BX124" s="278">
        <f t="shared" ref="BX124" si="1995">BX$7*BX122*BX123</f>
        <v>0</v>
      </c>
      <c r="BY124" s="278">
        <f t="shared" ref="BY124" si="1996">BY$7*BY122*BY123</f>
        <v>0</v>
      </c>
      <c r="BZ124" s="278">
        <f t="shared" ref="BZ124" si="1997">BZ$7*BZ122*BZ123</f>
        <v>0</v>
      </c>
      <c r="CA124" s="278">
        <f t="shared" ref="CA124" si="1998">CA$7*CA122*CA123</f>
        <v>0</v>
      </c>
      <c r="CB124" s="278">
        <f t="shared" ref="CB124" si="1999">CB$7*CB122*CB123</f>
        <v>0</v>
      </c>
      <c r="CC124" s="278">
        <f t="shared" ref="CC124" si="2000">CC$7*CC122*CC123</f>
        <v>0</v>
      </c>
      <c r="CD124" s="278">
        <f t="shared" ref="CD124" si="2001">CD$7*CD122*CD123</f>
        <v>0</v>
      </c>
      <c r="CE124" s="278">
        <f t="shared" ref="CE124" si="2002">CE$7*CE122*CE123</f>
        <v>0</v>
      </c>
      <c r="CF124" s="278">
        <f t="shared" ref="CF124" si="2003">CF$7*CF122*CF123</f>
        <v>0</v>
      </c>
      <c r="CG124" s="278">
        <f t="shared" ref="CG124" si="2004">CG$7*CG122*CG123</f>
        <v>0</v>
      </c>
      <c r="CH124" s="278">
        <f t="shared" ref="CH124" si="2005">CH$7*CH122*CH123</f>
        <v>0</v>
      </c>
      <c r="CI124" s="278">
        <f t="shared" ref="CI124" si="2006">CI$7*CI122*CI123</f>
        <v>0</v>
      </c>
      <c r="CJ124" s="278">
        <f t="shared" ref="CJ124" si="2007">CJ$7*CJ122*CJ123</f>
        <v>0</v>
      </c>
    </row>
    <row r="125" spans="1:88" ht="15" customHeight="1" x14ac:dyDescent="0.3">
      <c r="A125" s="3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row>
    <row r="126" spans="1:88" ht="15" customHeight="1" x14ac:dyDescent="0.3">
      <c r="A126" s="34"/>
      <c r="B126" s="35"/>
      <c r="C126" s="1"/>
      <c r="D126" s="1"/>
      <c r="E126" s="1"/>
      <c r="F126" s="1"/>
      <c r="G126" s="1" t="s">
        <v>73</v>
      </c>
      <c r="H126" s="1"/>
      <c r="I126" s="1"/>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c r="CJ126" s="273"/>
    </row>
    <row r="127" spans="1:88" x14ac:dyDescent="0.3">
      <c r="A127" s="34">
        <f>A123+1</f>
        <v>30</v>
      </c>
      <c r="B127" s="35"/>
      <c r="C127" s="13"/>
      <c r="D127" s="1"/>
      <c r="E127" s="15"/>
      <c r="F127" s="1"/>
      <c r="G127" s="1" t="s">
        <v>203</v>
      </c>
      <c r="H127" s="1"/>
      <c r="I127" s="1"/>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c r="CG127" s="275"/>
      <c r="CH127" s="275"/>
      <c r="CI127" s="275"/>
      <c r="CJ127" s="275"/>
    </row>
    <row r="128" spans="1:88" s="171" customFormat="1" x14ac:dyDescent="0.3">
      <c r="A128" s="167"/>
      <c r="B128" s="168"/>
      <c r="C128" s="169"/>
      <c r="D128" s="169"/>
      <c r="E128" s="169"/>
      <c r="F128" s="169"/>
      <c r="G128" s="169" t="s">
        <v>101</v>
      </c>
      <c r="H128" s="279">
        <f>SUM(J128:CJ128)</f>
        <v>0</v>
      </c>
      <c r="I128" s="173"/>
      <c r="J128" s="278">
        <f>J$7*J126*J127</f>
        <v>0</v>
      </c>
      <c r="K128" s="278">
        <f t="shared" ref="K128" si="2008">K$7*K126*K127</f>
        <v>0</v>
      </c>
      <c r="L128" s="278">
        <f t="shared" ref="L128" si="2009">L$7*L126*L127</f>
        <v>0</v>
      </c>
      <c r="M128" s="278">
        <f>M$7*M126*M127</f>
        <v>0</v>
      </c>
      <c r="N128" s="278">
        <f t="shared" ref="N128" si="2010">N$7*N126*N127</f>
        <v>0</v>
      </c>
      <c r="O128" s="278">
        <f t="shared" ref="O128" si="2011">O$7*O126*O127</f>
        <v>0</v>
      </c>
      <c r="P128" s="278">
        <f t="shared" ref="P128" si="2012">P$7*P126*P127</f>
        <v>0</v>
      </c>
      <c r="Q128" s="278">
        <f t="shared" ref="Q128" si="2013">Q$7*Q126*Q127</f>
        <v>0</v>
      </c>
      <c r="R128" s="278">
        <f t="shared" ref="R128" si="2014">R$7*R126*R127</f>
        <v>0</v>
      </c>
      <c r="S128" s="278">
        <f t="shared" ref="S128" si="2015">S$7*S126*S127</f>
        <v>0</v>
      </c>
      <c r="T128" s="278">
        <f t="shared" ref="T128" si="2016">T$7*T126*T127</f>
        <v>0</v>
      </c>
      <c r="U128" s="278">
        <f t="shared" ref="U128" si="2017">U$7*U126*U127</f>
        <v>0</v>
      </c>
      <c r="V128" s="278">
        <f t="shared" ref="V128" si="2018">V$7*V126*V127</f>
        <v>0</v>
      </c>
      <c r="W128" s="278">
        <f t="shared" ref="W128" si="2019">W$7*W126*W127</f>
        <v>0</v>
      </c>
      <c r="X128" s="278">
        <f t="shared" ref="X128" si="2020">X$7*X126*X127</f>
        <v>0</v>
      </c>
      <c r="Y128" s="278">
        <f t="shared" ref="Y128" si="2021">Y$7*Y126*Y127</f>
        <v>0</v>
      </c>
      <c r="Z128" s="278">
        <f t="shared" ref="Z128" si="2022">Z$7*Z126*Z127</f>
        <v>0</v>
      </c>
      <c r="AA128" s="278">
        <f t="shared" ref="AA128" si="2023">AA$7*AA126*AA127</f>
        <v>0</v>
      </c>
      <c r="AB128" s="278">
        <f t="shared" ref="AB128" si="2024">AB$7*AB126*AB127</f>
        <v>0</v>
      </c>
      <c r="AC128" s="278">
        <f t="shared" ref="AC128" si="2025">AC$7*AC126*AC127</f>
        <v>0</v>
      </c>
      <c r="AD128" s="278">
        <f t="shared" ref="AD128" si="2026">AD$7*AD126*AD127</f>
        <v>0</v>
      </c>
      <c r="AE128" s="278">
        <f t="shared" ref="AE128" si="2027">AE$7*AE126*AE127</f>
        <v>0</v>
      </c>
      <c r="AF128" s="278">
        <f t="shared" ref="AF128" si="2028">AF$7*AF126*AF127</f>
        <v>0</v>
      </c>
      <c r="AG128" s="278">
        <f t="shared" ref="AG128" si="2029">AG$7*AG126*AG127</f>
        <v>0</v>
      </c>
      <c r="AH128" s="278">
        <f t="shared" ref="AH128" si="2030">AH$7*AH126*AH127</f>
        <v>0</v>
      </c>
      <c r="AI128" s="278">
        <f t="shared" ref="AI128" si="2031">AI$7*AI126*AI127</f>
        <v>0</v>
      </c>
      <c r="AJ128" s="278">
        <f t="shared" ref="AJ128" si="2032">AJ$7*AJ126*AJ127</f>
        <v>0</v>
      </c>
      <c r="AK128" s="278">
        <f t="shared" ref="AK128" si="2033">AK$7*AK126*AK127</f>
        <v>0</v>
      </c>
      <c r="AL128" s="278">
        <f t="shared" ref="AL128" si="2034">AL$7*AL126*AL127</f>
        <v>0</v>
      </c>
      <c r="AM128" s="278">
        <f t="shared" ref="AM128" si="2035">AM$7*AM126*AM127</f>
        <v>0</v>
      </c>
      <c r="AN128" s="278">
        <f t="shared" ref="AN128" si="2036">AN$7*AN126*AN127</f>
        <v>0</v>
      </c>
      <c r="AO128" s="278">
        <f t="shared" ref="AO128" si="2037">AO$7*AO126*AO127</f>
        <v>0</v>
      </c>
      <c r="AP128" s="278">
        <f t="shared" ref="AP128" si="2038">AP$7*AP126*AP127</f>
        <v>0</v>
      </c>
      <c r="AQ128" s="278">
        <f t="shared" ref="AQ128" si="2039">AQ$7*AQ126*AQ127</f>
        <v>0</v>
      </c>
      <c r="AR128" s="278">
        <f t="shared" ref="AR128" si="2040">AR$7*AR126*AR127</f>
        <v>0</v>
      </c>
      <c r="AS128" s="278">
        <f t="shared" ref="AS128" si="2041">AS$7*AS126*AS127</f>
        <v>0</v>
      </c>
      <c r="AT128" s="278">
        <f t="shared" ref="AT128" si="2042">AT$7*AT126*AT127</f>
        <v>0</v>
      </c>
      <c r="AU128" s="278">
        <f t="shared" ref="AU128" si="2043">AU$7*AU126*AU127</f>
        <v>0</v>
      </c>
      <c r="AV128" s="278">
        <f t="shared" ref="AV128" si="2044">AV$7*AV126*AV127</f>
        <v>0</v>
      </c>
      <c r="AW128" s="278">
        <f t="shared" ref="AW128" si="2045">AW$7*AW126*AW127</f>
        <v>0</v>
      </c>
      <c r="AX128" s="278">
        <f t="shared" ref="AX128" si="2046">AX$7*AX126*AX127</f>
        <v>0</v>
      </c>
      <c r="AY128" s="278">
        <f t="shared" ref="AY128" si="2047">AY$7*AY126*AY127</f>
        <v>0</v>
      </c>
      <c r="AZ128" s="278">
        <f t="shared" ref="AZ128" si="2048">AZ$7*AZ126*AZ127</f>
        <v>0</v>
      </c>
      <c r="BA128" s="278">
        <f t="shared" ref="BA128" si="2049">BA$7*BA126*BA127</f>
        <v>0</v>
      </c>
      <c r="BB128" s="278">
        <f t="shared" ref="BB128" si="2050">BB$7*BB126*BB127</f>
        <v>0</v>
      </c>
      <c r="BC128" s="278">
        <f t="shared" ref="BC128" si="2051">BC$7*BC126*BC127</f>
        <v>0</v>
      </c>
      <c r="BD128" s="278">
        <f t="shared" ref="BD128" si="2052">BD$7*BD126*BD127</f>
        <v>0</v>
      </c>
      <c r="BE128" s="278">
        <f t="shared" ref="BE128" si="2053">BE$7*BE126*BE127</f>
        <v>0</v>
      </c>
      <c r="BF128" s="278">
        <f t="shared" ref="BF128" si="2054">BF$7*BF126*BF127</f>
        <v>0</v>
      </c>
      <c r="BG128" s="278">
        <f t="shared" ref="BG128" si="2055">BG$7*BG126*BG127</f>
        <v>0</v>
      </c>
      <c r="BH128" s="278">
        <f t="shared" ref="BH128" si="2056">BH$7*BH126*BH127</f>
        <v>0</v>
      </c>
      <c r="BI128" s="278">
        <f t="shared" ref="BI128" si="2057">BI$7*BI126*BI127</f>
        <v>0</v>
      </c>
      <c r="BJ128" s="278">
        <f t="shared" ref="BJ128" si="2058">BJ$7*BJ126*BJ127</f>
        <v>0</v>
      </c>
      <c r="BK128" s="278">
        <f t="shared" ref="BK128" si="2059">BK$7*BK126*BK127</f>
        <v>0</v>
      </c>
      <c r="BL128" s="278">
        <f t="shared" ref="BL128" si="2060">BL$7*BL126*BL127</f>
        <v>0</v>
      </c>
      <c r="BM128" s="278">
        <f t="shared" ref="BM128" si="2061">BM$7*BM126*BM127</f>
        <v>0</v>
      </c>
      <c r="BN128" s="278">
        <f t="shared" ref="BN128" si="2062">BN$7*BN126*BN127</f>
        <v>0</v>
      </c>
      <c r="BO128" s="278">
        <f t="shared" ref="BO128" si="2063">BO$7*BO126*BO127</f>
        <v>0</v>
      </c>
      <c r="BP128" s="278">
        <f t="shared" ref="BP128" si="2064">BP$7*BP126*BP127</f>
        <v>0</v>
      </c>
      <c r="BQ128" s="278">
        <f t="shared" ref="BQ128" si="2065">BQ$7*BQ126*BQ127</f>
        <v>0</v>
      </c>
      <c r="BR128" s="278">
        <f t="shared" ref="BR128" si="2066">BR$7*BR126*BR127</f>
        <v>0</v>
      </c>
      <c r="BS128" s="278">
        <f t="shared" ref="BS128" si="2067">BS$7*BS126*BS127</f>
        <v>0</v>
      </c>
      <c r="BT128" s="278">
        <f t="shared" ref="BT128" si="2068">BT$7*BT126*BT127</f>
        <v>0</v>
      </c>
      <c r="BU128" s="278">
        <f t="shared" ref="BU128" si="2069">BU$7*BU126*BU127</f>
        <v>0</v>
      </c>
      <c r="BV128" s="278">
        <f t="shared" ref="BV128" si="2070">BV$7*BV126*BV127</f>
        <v>0</v>
      </c>
      <c r="BW128" s="278">
        <f t="shared" ref="BW128" si="2071">BW$7*BW126*BW127</f>
        <v>0</v>
      </c>
      <c r="BX128" s="278">
        <f t="shared" ref="BX128" si="2072">BX$7*BX126*BX127</f>
        <v>0</v>
      </c>
      <c r="BY128" s="278">
        <f t="shared" ref="BY128" si="2073">BY$7*BY126*BY127</f>
        <v>0</v>
      </c>
      <c r="BZ128" s="278">
        <f t="shared" ref="BZ128" si="2074">BZ$7*BZ126*BZ127</f>
        <v>0</v>
      </c>
      <c r="CA128" s="278">
        <f t="shared" ref="CA128" si="2075">CA$7*CA126*CA127</f>
        <v>0</v>
      </c>
      <c r="CB128" s="278">
        <f t="shared" ref="CB128" si="2076">CB$7*CB126*CB127</f>
        <v>0</v>
      </c>
      <c r="CC128" s="278">
        <f t="shared" ref="CC128" si="2077">CC$7*CC126*CC127</f>
        <v>0</v>
      </c>
      <c r="CD128" s="278">
        <f t="shared" ref="CD128" si="2078">CD$7*CD126*CD127</f>
        <v>0</v>
      </c>
      <c r="CE128" s="278">
        <f t="shared" ref="CE128" si="2079">CE$7*CE126*CE127</f>
        <v>0</v>
      </c>
      <c r="CF128" s="278">
        <f t="shared" ref="CF128" si="2080">CF$7*CF126*CF127</f>
        <v>0</v>
      </c>
      <c r="CG128" s="278">
        <f t="shared" ref="CG128" si="2081">CG$7*CG126*CG127</f>
        <v>0</v>
      </c>
      <c r="CH128" s="278">
        <f t="shared" ref="CH128" si="2082">CH$7*CH126*CH127</f>
        <v>0</v>
      </c>
      <c r="CI128" s="278">
        <f t="shared" ref="CI128" si="2083">CI$7*CI126*CI127</f>
        <v>0</v>
      </c>
      <c r="CJ128" s="278">
        <f t="shared" ref="CJ128" si="2084">CJ$7*CJ126*CJ127</f>
        <v>0</v>
      </c>
    </row>
    <row r="129" spans="1:88" ht="1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row>
    <row r="130" spans="1:88" ht="15" customHeight="1" x14ac:dyDescent="0.3">
      <c r="A130" s="93" t="s">
        <v>201</v>
      </c>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row>
  </sheetData>
  <sheetProtection formatCells="0"/>
  <mergeCells count="2">
    <mergeCell ref="A3:A4"/>
    <mergeCell ref="D3:G5"/>
  </mergeCells>
  <conditionalFormatting sqref="B5">
    <cfRule type="cellIs" dxfId="1197" priority="718" operator="lessThan">
      <formula>0</formula>
    </cfRule>
  </conditionalFormatting>
  <conditionalFormatting sqref="E11">
    <cfRule type="containsText" dxfId="1196" priority="559" operator="containsText" text="Option 9">
      <formula>NOT(ISERROR(SEARCH("Option 9",E11)))</formula>
    </cfRule>
    <cfRule type="containsText" dxfId="1195" priority="558" operator="containsText" text="Option 10">
      <formula>NOT(ISERROR(SEARCH("Option 10",E11)))</formula>
    </cfRule>
    <cfRule type="containsText" dxfId="1194" priority="564" operator="containsText" text="Option 4">
      <formula>NOT(ISERROR(SEARCH("Option 4",E11)))</formula>
    </cfRule>
    <cfRule type="containsText" dxfId="1193" priority="563" operator="containsText" text="Option 5">
      <formula>NOT(ISERROR(SEARCH("Option 5",E11)))</formula>
    </cfRule>
    <cfRule type="containsText" dxfId="1192" priority="562" operator="containsText" text="Option 6">
      <formula>NOT(ISERROR(SEARCH("Option 6",E11)))</formula>
    </cfRule>
    <cfRule type="containsText" dxfId="1191" priority="561" operator="containsText" text="Option 7">
      <formula>NOT(ISERROR(SEARCH("Option 7",E11)))</formula>
    </cfRule>
    <cfRule type="containsText" dxfId="1190" priority="567" operator="containsText" text="Option 1">
      <formula>NOT(ISERROR(SEARCH("Option 1",E11)))</formula>
    </cfRule>
    <cfRule type="containsText" dxfId="1189" priority="568" operator="containsText" text="Base Case">
      <formula>NOT(ISERROR(SEARCH("Base Case",E11)))</formula>
    </cfRule>
    <cfRule type="containsText" dxfId="1188" priority="560" operator="containsText" text="Option 8">
      <formula>NOT(ISERROR(SEARCH("Option 8",E11)))</formula>
    </cfRule>
    <cfRule type="containsText" dxfId="1187" priority="566" operator="containsText" text="Option 2">
      <formula>NOT(ISERROR(SEARCH("Option 2",E11)))</formula>
    </cfRule>
    <cfRule type="containsText" dxfId="1186" priority="565" operator="containsText" text="Option 3">
      <formula>NOT(ISERROR(SEARCH("Option 3",E11)))</formula>
    </cfRule>
  </conditionalFormatting>
  <conditionalFormatting sqref="E15">
    <cfRule type="containsText" dxfId="1185" priority="491" operator="containsText" text="Base Case">
      <formula>NOT(ISERROR(SEARCH("Base Case",E15)))</formula>
    </cfRule>
    <cfRule type="containsText" dxfId="1184" priority="490" operator="containsText" text="Option 1">
      <formula>NOT(ISERROR(SEARCH("Option 1",E15)))</formula>
    </cfRule>
    <cfRule type="containsText" dxfId="1183" priority="489" operator="containsText" text="Option 2">
      <formula>NOT(ISERROR(SEARCH("Option 2",E15)))</formula>
    </cfRule>
    <cfRule type="containsText" dxfId="1182" priority="488" operator="containsText" text="Option 3">
      <formula>NOT(ISERROR(SEARCH("Option 3",E15)))</formula>
    </cfRule>
    <cfRule type="containsText" dxfId="1181" priority="487" operator="containsText" text="Option 4">
      <formula>NOT(ISERROR(SEARCH("Option 4",E15)))</formula>
    </cfRule>
    <cfRule type="containsText" dxfId="1180" priority="485" operator="containsText" text="Option 6">
      <formula>NOT(ISERROR(SEARCH("Option 6",E15)))</formula>
    </cfRule>
    <cfRule type="containsText" dxfId="1179" priority="484" operator="containsText" text="Option 7">
      <formula>NOT(ISERROR(SEARCH("Option 7",E15)))</formula>
    </cfRule>
    <cfRule type="containsText" dxfId="1178" priority="483" operator="containsText" text="Option 8">
      <formula>NOT(ISERROR(SEARCH("Option 8",E15)))</formula>
    </cfRule>
    <cfRule type="containsText" dxfId="1177" priority="482" operator="containsText" text="Option 9">
      <formula>NOT(ISERROR(SEARCH("Option 9",E15)))</formula>
    </cfRule>
    <cfRule type="containsText" dxfId="1176" priority="481" operator="containsText" text="Option 10">
      <formula>NOT(ISERROR(SEARCH("Option 10",E15)))</formula>
    </cfRule>
    <cfRule type="containsText" dxfId="1175" priority="486" operator="containsText" text="Option 5">
      <formula>NOT(ISERROR(SEARCH("Option 5",E15)))</formula>
    </cfRule>
  </conditionalFormatting>
  <conditionalFormatting sqref="E19">
    <cfRule type="containsText" dxfId="1174" priority="480" operator="containsText" text="Base Case">
      <formula>NOT(ISERROR(SEARCH("Base Case",E19)))</formula>
    </cfRule>
    <cfRule type="containsText" dxfId="1173" priority="479" operator="containsText" text="Option 1">
      <formula>NOT(ISERROR(SEARCH("Option 1",E19)))</formula>
    </cfRule>
    <cfRule type="containsText" dxfId="1172" priority="478" operator="containsText" text="Option 2">
      <formula>NOT(ISERROR(SEARCH("Option 2",E19)))</formula>
    </cfRule>
    <cfRule type="containsText" dxfId="1171" priority="477" operator="containsText" text="Option 3">
      <formula>NOT(ISERROR(SEARCH("Option 3",E19)))</formula>
    </cfRule>
    <cfRule type="containsText" dxfId="1170" priority="476" operator="containsText" text="Option 4">
      <formula>NOT(ISERROR(SEARCH("Option 4",E19)))</formula>
    </cfRule>
    <cfRule type="containsText" dxfId="1169" priority="475" operator="containsText" text="Option 5">
      <formula>NOT(ISERROR(SEARCH("Option 5",E19)))</formula>
    </cfRule>
    <cfRule type="containsText" dxfId="1168" priority="470" operator="containsText" text="Option 10">
      <formula>NOT(ISERROR(SEARCH("Option 10",E19)))</formula>
    </cfRule>
    <cfRule type="containsText" dxfId="1167" priority="471" operator="containsText" text="Option 9">
      <formula>NOT(ISERROR(SEARCH("Option 9",E19)))</formula>
    </cfRule>
    <cfRule type="containsText" dxfId="1166" priority="472" operator="containsText" text="Option 8">
      <formula>NOT(ISERROR(SEARCH("Option 8",E19)))</formula>
    </cfRule>
    <cfRule type="containsText" dxfId="1165" priority="473" operator="containsText" text="Option 7">
      <formula>NOT(ISERROR(SEARCH("Option 7",E19)))</formula>
    </cfRule>
    <cfRule type="containsText" dxfId="1164" priority="474" operator="containsText" text="Option 6">
      <formula>NOT(ISERROR(SEARCH("Option 6",E19)))</formula>
    </cfRule>
  </conditionalFormatting>
  <conditionalFormatting sqref="E23">
    <cfRule type="containsText" dxfId="1163" priority="464" operator="containsText" text="Option 5">
      <formula>NOT(ISERROR(SEARCH("Option 5",E23)))</formula>
    </cfRule>
    <cfRule type="containsText" dxfId="1162" priority="463" operator="containsText" text="Option 6">
      <formula>NOT(ISERROR(SEARCH("Option 6",E23)))</formula>
    </cfRule>
    <cfRule type="containsText" dxfId="1161" priority="462" operator="containsText" text="Option 7">
      <formula>NOT(ISERROR(SEARCH("Option 7",E23)))</formula>
    </cfRule>
    <cfRule type="containsText" dxfId="1160" priority="461" operator="containsText" text="Option 8">
      <formula>NOT(ISERROR(SEARCH("Option 8",E23)))</formula>
    </cfRule>
    <cfRule type="containsText" dxfId="1159" priority="460" operator="containsText" text="Option 9">
      <formula>NOT(ISERROR(SEARCH("Option 9",E23)))</formula>
    </cfRule>
    <cfRule type="containsText" dxfId="1158" priority="459" operator="containsText" text="Option 10">
      <formula>NOT(ISERROR(SEARCH("Option 10",E23)))</formula>
    </cfRule>
    <cfRule type="containsText" dxfId="1157" priority="466" operator="containsText" text="Option 3">
      <formula>NOT(ISERROR(SEARCH("Option 3",E23)))</formula>
    </cfRule>
    <cfRule type="containsText" dxfId="1156" priority="467" operator="containsText" text="Option 2">
      <formula>NOT(ISERROR(SEARCH("Option 2",E23)))</formula>
    </cfRule>
    <cfRule type="containsText" dxfId="1155" priority="468" operator="containsText" text="Option 1">
      <formula>NOT(ISERROR(SEARCH("Option 1",E23)))</formula>
    </cfRule>
    <cfRule type="containsText" dxfId="1154" priority="465" operator="containsText" text="Option 4">
      <formula>NOT(ISERROR(SEARCH("Option 4",E23)))</formula>
    </cfRule>
    <cfRule type="containsText" dxfId="1153" priority="469" operator="containsText" text="Base Case">
      <formula>NOT(ISERROR(SEARCH("Base Case",E23)))</formula>
    </cfRule>
  </conditionalFormatting>
  <conditionalFormatting sqref="E27">
    <cfRule type="containsText" dxfId="1152" priority="126" operator="containsText" text="Base Case">
      <formula>NOT(ISERROR(SEARCH("Base Case",E27)))</formula>
    </cfRule>
    <cfRule type="containsText" dxfId="1151" priority="119" operator="containsText" text="Option 7">
      <formula>NOT(ISERROR(SEARCH("Option 7",E27)))</formula>
    </cfRule>
    <cfRule type="containsText" dxfId="1150" priority="118" operator="containsText" text="Option 8">
      <formula>NOT(ISERROR(SEARCH("Option 8",E27)))</formula>
    </cfRule>
    <cfRule type="containsText" dxfId="1149" priority="121" operator="containsText" text="Option 5">
      <formula>NOT(ISERROR(SEARCH("Option 5",E27)))</formula>
    </cfRule>
    <cfRule type="containsText" dxfId="1148" priority="117" operator="containsText" text="Option 9">
      <formula>NOT(ISERROR(SEARCH("Option 9",E27)))</formula>
    </cfRule>
    <cfRule type="containsText" dxfId="1147" priority="120" operator="containsText" text="Option 6">
      <formula>NOT(ISERROR(SEARCH("Option 6",E27)))</formula>
    </cfRule>
    <cfRule type="containsText" dxfId="1146" priority="116" operator="containsText" text="Option 10">
      <formula>NOT(ISERROR(SEARCH("Option 10",E27)))</formula>
    </cfRule>
    <cfRule type="containsText" dxfId="1145" priority="123" operator="containsText" text="Option 3">
      <formula>NOT(ISERROR(SEARCH("Option 3",E27)))</formula>
    </cfRule>
    <cfRule type="containsText" dxfId="1144" priority="124" operator="containsText" text="Option 2">
      <formula>NOT(ISERROR(SEARCH("Option 2",E27)))</formula>
    </cfRule>
    <cfRule type="containsText" dxfId="1143" priority="125" operator="containsText" text="Option 1">
      <formula>NOT(ISERROR(SEARCH("Option 1",E27)))</formula>
    </cfRule>
    <cfRule type="containsText" dxfId="1142" priority="122" operator="containsText" text="Option 4">
      <formula>NOT(ISERROR(SEARCH("Option 4",E27)))</formula>
    </cfRule>
  </conditionalFormatting>
  <conditionalFormatting sqref="E31">
    <cfRule type="containsText" dxfId="1141" priority="451" operator="containsText" text="Option 7">
      <formula>NOT(ISERROR(SEARCH("Option 7",E31)))</formula>
    </cfRule>
    <cfRule type="containsText" dxfId="1140" priority="450" operator="containsText" text="Option 8">
      <formula>NOT(ISERROR(SEARCH("Option 8",E31)))</formula>
    </cfRule>
    <cfRule type="containsText" dxfId="1139" priority="449" operator="containsText" text="Option 9">
      <formula>NOT(ISERROR(SEARCH("Option 9",E31)))</formula>
    </cfRule>
    <cfRule type="containsText" dxfId="1138" priority="448" operator="containsText" text="Option 10">
      <formula>NOT(ISERROR(SEARCH("Option 10",E31)))</formula>
    </cfRule>
    <cfRule type="containsText" dxfId="1137" priority="458" operator="containsText" text="Base Case">
      <formula>NOT(ISERROR(SEARCH("Base Case",E31)))</formula>
    </cfRule>
    <cfRule type="containsText" dxfId="1136" priority="454" operator="containsText" text="Option 4">
      <formula>NOT(ISERROR(SEARCH("Option 4",E31)))</formula>
    </cfRule>
    <cfRule type="containsText" dxfId="1135" priority="457" operator="containsText" text="Option 1">
      <formula>NOT(ISERROR(SEARCH("Option 1",E31)))</formula>
    </cfRule>
    <cfRule type="containsText" dxfId="1134" priority="456" operator="containsText" text="Option 2">
      <formula>NOT(ISERROR(SEARCH("Option 2",E31)))</formula>
    </cfRule>
    <cfRule type="containsText" dxfId="1133" priority="455" operator="containsText" text="Option 3">
      <formula>NOT(ISERROR(SEARCH("Option 3",E31)))</formula>
    </cfRule>
    <cfRule type="containsText" dxfId="1132" priority="453" operator="containsText" text="Option 5">
      <formula>NOT(ISERROR(SEARCH("Option 5",E31)))</formula>
    </cfRule>
    <cfRule type="containsText" dxfId="1131" priority="452" operator="containsText" text="Option 6">
      <formula>NOT(ISERROR(SEARCH("Option 6",E31)))</formula>
    </cfRule>
  </conditionalFormatting>
  <conditionalFormatting sqref="E35">
    <cfRule type="containsText" dxfId="1130" priority="437" operator="containsText" text="Option 10">
      <formula>NOT(ISERROR(SEARCH("Option 10",E35)))</formula>
    </cfRule>
    <cfRule type="containsText" dxfId="1129" priority="444" operator="containsText" text="Option 3">
      <formula>NOT(ISERROR(SEARCH("Option 3",E35)))</formula>
    </cfRule>
    <cfRule type="containsText" dxfId="1128" priority="445" operator="containsText" text="Option 2">
      <formula>NOT(ISERROR(SEARCH("Option 2",E35)))</formula>
    </cfRule>
    <cfRule type="containsText" dxfId="1127" priority="446" operator="containsText" text="Option 1">
      <formula>NOT(ISERROR(SEARCH("Option 1",E35)))</formula>
    </cfRule>
    <cfRule type="containsText" dxfId="1126" priority="447" operator="containsText" text="Base Case">
      <formula>NOT(ISERROR(SEARCH("Base Case",E35)))</formula>
    </cfRule>
    <cfRule type="containsText" dxfId="1125" priority="442" operator="containsText" text="Option 5">
      <formula>NOT(ISERROR(SEARCH("Option 5",E35)))</formula>
    </cfRule>
    <cfRule type="containsText" dxfId="1124" priority="443" operator="containsText" text="Option 4">
      <formula>NOT(ISERROR(SEARCH("Option 4",E35)))</formula>
    </cfRule>
    <cfRule type="containsText" dxfId="1123" priority="441" operator="containsText" text="Option 6">
      <formula>NOT(ISERROR(SEARCH("Option 6",E35)))</formula>
    </cfRule>
    <cfRule type="containsText" dxfId="1122" priority="440" operator="containsText" text="Option 7">
      <formula>NOT(ISERROR(SEARCH("Option 7",E35)))</formula>
    </cfRule>
    <cfRule type="containsText" dxfId="1121" priority="439" operator="containsText" text="Option 8">
      <formula>NOT(ISERROR(SEARCH("Option 8",E35)))</formula>
    </cfRule>
    <cfRule type="containsText" dxfId="1120" priority="438" operator="containsText" text="Option 9">
      <formula>NOT(ISERROR(SEARCH("Option 9",E35)))</formula>
    </cfRule>
  </conditionalFormatting>
  <conditionalFormatting sqref="E39">
    <cfRule type="containsText" dxfId="1119" priority="436" operator="containsText" text="Base Case">
      <formula>NOT(ISERROR(SEARCH("Base Case",E39)))</formula>
    </cfRule>
    <cfRule type="containsText" dxfId="1118" priority="435" operator="containsText" text="Option 1">
      <formula>NOT(ISERROR(SEARCH("Option 1",E39)))</formula>
    </cfRule>
    <cfRule type="containsText" dxfId="1117" priority="434" operator="containsText" text="Option 2">
      <formula>NOT(ISERROR(SEARCH("Option 2",E39)))</formula>
    </cfRule>
    <cfRule type="containsText" dxfId="1116" priority="433" operator="containsText" text="Option 3">
      <formula>NOT(ISERROR(SEARCH("Option 3",E39)))</formula>
    </cfRule>
    <cfRule type="containsText" dxfId="1115" priority="432" operator="containsText" text="Option 4">
      <formula>NOT(ISERROR(SEARCH("Option 4",E39)))</formula>
    </cfRule>
    <cfRule type="containsText" dxfId="1114" priority="431" operator="containsText" text="Option 5">
      <formula>NOT(ISERROR(SEARCH("Option 5",E39)))</formula>
    </cfRule>
    <cfRule type="containsText" dxfId="1113" priority="430" operator="containsText" text="Option 6">
      <formula>NOT(ISERROR(SEARCH("Option 6",E39)))</formula>
    </cfRule>
    <cfRule type="containsText" dxfId="1112" priority="428" operator="containsText" text="Option 8">
      <formula>NOT(ISERROR(SEARCH("Option 8",E39)))</formula>
    </cfRule>
    <cfRule type="containsText" dxfId="1111" priority="427" operator="containsText" text="Option 9">
      <formula>NOT(ISERROR(SEARCH("Option 9",E39)))</formula>
    </cfRule>
    <cfRule type="containsText" dxfId="1110" priority="426" operator="containsText" text="Option 10">
      <formula>NOT(ISERROR(SEARCH("Option 10",E39)))</formula>
    </cfRule>
    <cfRule type="containsText" dxfId="1109" priority="429" operator="containsText" text="Option 7">
      <formula>NOT(ISERROR(SEARCH("Option 7",E39)))</formula>
    </cfRule>
  </conditionalFormatting>
  <conditionalFormatting sqref="E43">
    <cfRule type="containsText" dxfId="1108" priority="415" operator="containsText" text="Option 10">
      <formula>NOT(ISERROR(SEARCH("Option 10",E43)))</formula>
    </cfRule>
    <cfRule type="containsText" dxfId="1107" priority="424" operator="containsText" text="Option 1">
      <formula>NOT(ISERROR(SEARCH("Option 1",E43)))</formula>
    </cfRule>
    <cfRule type="containsText" dxfId="1106" priority="423" operator="containsText" text="Option 2">
      <formula>NOT(ISERROR(SEARCH("Option 2",E43)))</formula>
    </cfRule>
    <cfRule type="containsText" dxfId="1105" priority="422" operator="containsText" text="Option 3">
      <formula>NOT(ISERROR(SEARCH("Option 3",E43)))</formula>
    </cfRule>
    <cfRule type="containsText" dxfId="1104" priority="421" operator="containsText" text="Option 4">
      <formula>NOT(ISERROR(SEARCH("Option 4",E43)))</formula>
    </cfRule>
    <cfRule type="containsText" dxfId="1103" priority="420" operator="containsText" text="Option 5">
      <formula>NOT(ISERROR(SEARCH("Option 5",E43)))</formula>
    </cfRule>
    <cfRule type="containsText" dxfId="1102" priority="419" operator="containsText" text="Option 6">
      <formula>NOT(ISERROR(SEARCH("Option 6",E43)))</formula>
    </cfRule>
    <cfRule type="containsText" dxfId="1101" priority="418" operator="containsText" text="Option 7">
      <formula>NOT(ISERROR(SEARCH("Option 7",E43)))</formula>
    </cfRule>
    <cfRule type="containsText" dxfId="1100" priority="425" operator="containsText" text="Base Case">
      <formula>NOT(ISERROR(SEARCH("Base Case",E43)))</formula>
    </cfRule>
    <cfRule type="containsText" dxfId="1099" priority="416" operator="containsText" text="Option 9">
      <formula>NOT(ISERROR(SEARCH("Option 9",E43)))</formula>
    </cfRule>
    <cfRule type="containsText" dxfId="1098" priority="417" operator="containsText" text="Option 8">
      <formula>NOT(ISERROR(SEARCH("Option 8",E43)))</formula>
    </cfRule>
  </conditionalFormatting>
  <conditionalFormatting sqref="E47">
    <cfRule type="containsText" dxfId="1097" priority="404" operator="containsText" text="Option 10">
      <formula>NOT(ISERROR(SEARCH("Option 10",E47)))</formula>
    </cfRule>
    <cfRule type="containsText" dxfId="1096" priority="410" operator="containsText" text="Option 4">
      <formula>NOT(ISERROR(SEARCH("Option 4",E47)))</formula>
    </cfRule>
    <cfRule type="containsText" dxfId="1095" priority="414" operator="containsText" text="Base Case">
      <formula>NOT(ISERROR(SEARCH("Base Case",E47)))</formula>
    </cfRule>
    <cfRule type="containsText" dxfId="1094" priority="413" operator="containsText" text="Option 1">
      <formula>NOT(ISERROR(SEARCH("Option 1",E47)))</formula>
    </cfRule>
    <cfRule type="containsText" dxfId="1093" priority="412" operator="containsText" text="Option 2">
      <formula>NOT(ISERROR(SEARCH("Option 2",E47)))</formula>
    </cfRule>
    <cfRule type="containsText" dxfId="1092" priority="411" operator="containsText" text="Option 3">
      <formula>NOT(ISERROR(SEARCH("Option 3",E47)))</formula>
    </cfRule>
    <cfRule type="containsText" dxfId="1091" priority="409" operator="containsText" text="Option 5">
      <formula>NOT(ISERROR(SEARCH("Option 5",E47)))</formula>
    </cfRule>
    <cfRule type="containsText" dxfId="1090" priority="408" operator="containsText" text="Option 6">
      <formula>NOT(ISERROR(SEARCH("Option 6",E47)))</formula>
    </cfRule>
    <cfRule type="containsText" dxfId="1089" priority="407" operator="containsText" text="Option 7">
      <formula>NOT(ISERROR(SEARCH("Option 7",E47)))</formula>
    </cfRule>
    <cfRule type="containsText" dxfId="1088" priority="406" operator="containsText" text="Option 8">
      <formula>NOT(ISERROR(SEARCH("Option 8",E47)))</formula>
    </cfRule>
    <cfRule type="containsText" dxfId="1087" priority="405" operator="containsText" text="Option 9">
      <formula>NOT(ISERROR(SEARCH("Option 9",E47)))</formula>
    </cfRule>
  </conditionalFormatting>
  <conditionalFormatting sqref="E51">
    <cfRule type="containsText" dxfId="1086" priority="393" operator="containsText" text="Option 10">
      <formula>NOT(ISERROR(SEARCH("Option 10",E51)))</formula>
    </cfRule>
    <cfRule type="containsText" dxfId="1085" priority="403" operator="containsText" text="Base Case">
      <formula>NOT(ISERROR(SEARCH("Base Case",E51)))</formula>
    </cfRule>
    <cfRule type="containsText" dxfId="1084" priority="399" operator="containsText" text="Option 4">
      <formula>NOT(ISERROR(SEARCH("Option 4",E51)))</formula>
    </cfRule>
    <cfRule type="containsText" dxfId="1083" priority="395" operator="containsText" text="Option 8">
      <formula>NOT(ISERROR(SEARCH("Option 8",E51)))</formula>
    </cfRule>
    <cfRule type="containsText" dxfId="1082" priority="396" operator="containsText" text="Option 7">
      <formula>NOT(ISERROR(SEARCH("Option 7",E51)))</formula>
    </cfRule>
    <cfRule type="containsText" dxfId="1081" priority="394" operator="containsText" text="Option 9">
      <formula>NOT(ISERROR(SEARCH("Option 9",E51)))</formula>
    </cfRule>
    <cfRule type="containsText" dxfId="1080" priority="397" operator="containsText" text="Option 6">
      <formula>NOT(ISERROR(SEARCH("Option 6",E51)))</formula>
    </cfRule>
    <cfRule type="containsText" dxfId="1079" priority="398" operator="containsText" text="Option 5">
      <formula>NOT(ISERROR(SEARCH("Option 5",E51)))</formula>
    </cfRule>
    <cfRule type="containsText" dxfId="1078" priority="400" operator="containsText" text="Option 3">
      <formula>NOT(ISERROR(SEARCH("Option 3",E51)))</formula>
    </cfRule>
    <cfRule type="containsText" dxfId="1077" priority="401" operator="containsText" text="Option 2">
      <formula>NOT(ISERROR(SEARCH("Option 2",E51)))</formula>
    </cfRule>
    <cfRule type="containsText" dxfId="1076" priority="402" operator="containsText" text="Option 1">
      <formula>NOT(ISERROR(SEARCH("Option 1",E51)))</formula>
    </cfRule>
  </conditionalFormatting>
  <conditionalFormatting sqref="E55">
    <cfRule type="containsText" dxfId="1075" priority="392" operator="containsText" text="Base Case">
      <formula>NOT(ISERROR(SEARCH("Base Case",E55)))</formula>
    </cfRule>
    <cfRule type="containsText" dxfId="1074" priority="391" operator="containsText" text="Option 1">
      <formula>NOT(ISERROR(SEARCH("Option 1",E55)))</formula>
    </cfRule>
    <cfRule type="containsText" dxfId="1073" priority="390" operator="containsText" text="Option 2">
      <formula>NOT(ISERROR(SEARCH("Option 2",E55)))</formula>
    </cfRule>
    <cfRule type="containsText" dxfId="1072" priority="389" operator="containsText" text="Option 3">
      <formula>NOT(ISERROR(SEARCH("Option 3",E55)))</formula>
    </cfRule>
    <cfRule type="containsText" dxfId="1071" priority="387" operator="containsText" text="Option 5">
      <formula>NOT(ISERROR(SEARCH("Option 5",E55)))</formula>
    </cfRule>
    <cfRule type="containsText" dxfId="1070" priority="386" operator="containsText" text="Option 6">
      <formula>NOT(ISERROR(SEARCH("Option 6",E55)))</formula>
    </cfRule>
    <cfRule type="containsText" dxfId="1069" priority="385" operator="containsText" text="Option 7">
      <formula>NOT(ISERROR(SEARCH("Option 7",E55)))</formula>
    </cfRule>
    <cfRule type="containsText" dxfId="1068" priority="384" operator="containsText" text="Option 8">
      <formula>NOT(ISERROR(SEARCH("Option 8",E55)))</formula>
    </cfRule>
    <cfRule type="containsText" dxfId="1067" priority="383" operator="containsText" text="Option 9">
      <formula>NOT(ISERROR(SEARCH("Option 9",E55)))</formula>
    </cfRule>
    <cfRule type="containsText" dxfId="1066" priority="382" operator="containsText" text="Option 10">
      <formula>NOT(ISERROR(SEARCH("Option 10",E55)))</formula>
    </cfRule>
    <cfRule type="containsText" dxfId="1065" priority="388" operator="containsText" text="Option 4">
      <formula>NOT(ISERROR(SEARCH("Option 4",E55)))</formula>
    </cfRule>
  </conditionalFormatting>
  <conditionalFormatting sqref="E59">
    <cfRule type="containsText" dxfId="1064" priority="381" operator="containsText" text="Base Case">
      <formula>NOT(ISERROR(SEARCH("Base Case",E59)))</formula>
    </cfRule>
    <cfRule type="containsText" dxfId="1063" priority="372" operator="containsText" text="Option 9">
      <formula>NOT(ISERROR(SEARCH("Option 9",E59)))</formula>
    </cfRule>
    <cfRule type="containsText" dxfId="1062" priority="373" operator="containsText" text="Option 8">
      <formula>NOT(ISERROR(SEARCH("Option 8",E59)))</formula>
    </cfRule>
    <cfRule type="containsText" dxfId="1061" priority="374" operator="containsText" text="Option 7">
      <formula>NOT(ISERROR(SEARCH("Option 7",E59)))</formula>
    </cfRule>
    <cfRule type="containsText" dxfId="1060" priority="375" operator="containsText" text="Option 6">
      <formula>NOT(ISERROR(SEARCH("Option 6",E59)))</formula>
    </cfRule>
    <cfRule type="containsText" dxfId="1059" priority="376" operator="containsText" text="Option 5">
      <formula>NOT(ISERROR(SEARCH("Option 5",E59)))</formula>
    </cfRule>
    <cfRule type="containsText" dxfId="1058" priority="371" operator="containsText" text="Option 10">
      <formula>NOT(ISERROR(SEARCH("Option 10",E59)))</formula>
    </cfRule>
    <cfRule type="containsText" dxfId="1057" priority="377" operator="containsText" text="Option 4">
      <formula>NOT(ISERROR(SEARCH("Option 4",E59)))</formula>
    </cfRule>
    <cfRule type="containsText" dxfId="1056" priority="378" operator="containsText" text="Option 3">
      <formula>NOT(ISERROR(SEARCH("Option 3",E59)))</formula>
    </cfRule>
    <cfRule type="containsText" dxfId="1055" priority="379" operator="containsText" text="Option 2">
      <formula>NOT(ISERROR(SEARCH("Option 2",E59)))</formula>
    </cfRule>
    <cfRule type="containsText" dxfId="1054" priority="380" operator="containsText" text="Option 1">
      <formula>NOT(ISERROR(SEARCH("Option 1",E59)))</formula>
    </cfRule>
  </conditionalFormatting>
  <conditionalFormatting sqref="E63">
    <cfRule type="containsText" dxfId="1053" priority="370" operator="containsText" text="Base Case">
      <formula>NOT(ISERROR(SEARCH("Base Case",E63)))</formula>
    </cfRule>
    <cfRule type="containsText" dxfId="1052" priority="369" operator="containsText" text="Option 1">
      <formula>NOT(ISERROR(SEARCH("Option 1",E63)))</formula>
    </cfRule>
    <cfRule type="containsText" dxfId="1051" priority="368" operator="containsText" text="Option 2">
      <formula>NOT(ISERROR(SEARCH("Option 2",E63)))</formula>
    </cfRule>
    <cfRule type="containsText" dxfId="1050" priority="367" operator="containsText" text="Option 3">
      <formula>NOT(ISERROR(SEARCH("Option 3",E63)))</formula>
    </cfRule>
    <cfRule type="containsText" dxfId="1049" priority="366" operator="containsText" text="Option 4">
      <formula>NOT(ISERROR(SEARCH("Option 4",E63)))</formula>
    </cfRule>
    <cfRule type="containsText" dxfId="1048" priority="365" operator="containsText" text="Option 5">
      <formula>NOT(ISERROR(SEARCH("Option 5",E63)))</formula>
    </cfRule>
    <cfRule type="containsText" dxfId="1047" priority="364" operator="containsText" text="Option 6">
      <formula>NOT(ISERROR(SEARCH("Option 6",E63)))</formula>
    </cfRule>
    <cfRule type="containsText" dxfId="1046" priority="363" operator="containsText" text="Option 7">
      <formula>NOT(ISERROR(SEARCH("Option 7",E63)))</formula>
    </cfRule>
    <cfRule type="containsText" dxfId="1045" priority="362" operator="containsText" text="Option 8">
      <formula>NOT(ISERROR(SEARCH("Option 8",E63)))</formula>
    </cfRule>
    <cfRule type="containsText" dxfId="1044" priority="361" operator="containsText" text="Option 9">
      <formula>NOT(ISERROR(SEARCH("Option 9",E63)))</formula>
    </cfRule>
    <cfRule type="containsText" dxfId="1043" priority="360" operator="containsText" text="Option 10">
      <formula>NOT(ISERROR(SEARCH("Option 10",E63)))</formula>
    </cfRule>
  </conditionalFormatting>
  <conditionalFormatting sqref="E67">
    <cfRule type="containsText" dxfId="1042" priority="349" operator="containsText" text="Option 10">
      <formula>NOT(ISERROR(SEARCH("Option 10",E67)))</formula>
    </cfRule>
    <cfRule type="containsText" dxfId="1041" priority="354" operator="containsText" text="Option 5">
      <formula>NOT(ISERROR(SEARCH("Option 5",E67)))</formula>
    </cfRule>
    <cfRule type="containsText" dxfId="1040" priority="358" operator="containsText" text="Option 1">
      <formula>NOT(ISERROR(SEARCH("Option 1",E67)))</formula>
    </cfRule>
    <cfRule type="containsText" dxfId="1039" priority="357" operator="containsText" text="Option 2">
      <formula>NOT(ISERROR(SEARCH("Option 2",E67)))</formula>
    </cfRule>
    <cfRule type="containsText" dxfId="1038" priority="359" operator="containsText" text="Base Case">
      <formula>NOT(ISERROR(SEARCH("Base Case",E67)))</formula>
    </cfRule>
    <cfRule type="containsText" dxfId="1037" priority="356" operator="containsText" text="Option 3">
      <formula>NOT(ISERROR(SEARCH("Option 3",E67)))</formula>
    </cfRule>
    <cfRule type="containsText" dxfId="1036" priority="355" operator="containsText" text="Option 4">
      <formula>NOT(ISERROR(SEARCH("Option 4",E67)))</formula>
    </cfRule>
    <cfRule type="containsText" dxfId="1035" priority="353" operator="containsText" text="Option 6">
      <formula>NOT(ISERROR(SEARCH("Option 6",E67)))</formula>
    </cfRule>
    <cfRule type="containsText" dxfId="1034" priority="352" operator="containsText" text="Option 7">
      <formula>NOT(ISERROR(SEARCH("Option 7",E67)))</formula>
    </cfRule>
    <cfRule type="containsText" dxfId="1033" priority="351" operator="containsText" text="Option 8">
      <formula>NOT(ISERROR(SEARCH("Option 8",E67)))</formula>
    </cfRule>
    <cfRule type="containsText" dxfId="1032" priority="350" operator="containsText" text="Option 9">
      <formula>NOT(ISERROR(SEARCH("Option 9",E67)))</formula>
    </cfRule>
  </conditionalFormatting>
  <conditionalFormatting sqref="E71">
    <cfRule type="containsText" dxfId="1031" priority="338" operator="containsText" text="Option 10">
      <formula>NOT(ISERROR(SEARCH("Option 10",E71)))</formula>
    </cfRule>
    <cfRule type="containsText" dxfId="1030" priority="348" operator="containsText" text="Base Case">
      <formula>NOT(ISERROR(SEARCH("Base Case",E71)))</formula>
    </cfRule>
    <cfRule type="containsText" dxfId="1029" priority="347" operator="containsText" text="Option 1">
      <formula>NOT(ISERROR(SEARCH("Option 1",E71)))</formula>
    </cfRule>
    <cfRule type="containsText" dxfId="1028" priority="346" operator="containsText" text="Option 2">
      <formula>NOT(ISERROR(SEARCH("Option 2",E71)))</formula>
    </cfRule>
    <cfRule type="containsText" dxfId="1027" priority="345" operator="containsText" text="Option 3">
      <formula>NOT(ISERROR(SEARCH("Option 3",E71)))</formula>
    </cfRule>
    <cfRule type="containsText" dxfId="1026" priority="344" operator="containsText" text="Option 4">
      <formula>NOT(ISERROR(SEARCH("Option 4",E71)))</formula>
    </cfRule>
    <cfRule type="containsText" dxfId="1025" priority="343" operator="containsText" text="Option 5">
      <formula>NOT(ISERROR(SEARCH("Option 5",E71)))</formula>
    </cfRule>
    <cfRule type="containsText" dxfId="1024" priority="342" operator="containsText" text="Option 6">
      <formula>NOT(ISERROR(SEARCH("Option 6",E71)))</formula>
    </cfRule>
    <cfRule type="containsText" dxfId="1023" priority="341" operator="containsText" text="Option 7">
      <formula>NOT(ISERROR(SEARCH("Option 7",E71)))</formula>
    </cfRule>
    <cfRule type="containsText" dxfId="1022" priority="340" operator="containsText" text="Option 8">
      <formula>NOT(ISERROR(SEARCH("Option 8",E71)))</formula>
    </cfRule>
    <cfRule type="containsText" dxfId="1021" priority="339" operator="containsText" text="Option 9">
      <formula>NOT(ISERROR(SEARCH("Option 9",E71)))</formula>
    </cfRule>
  </conditionalFormatting>
  <conditionalFormatting sqref="E75">
    <cfRule type="containsText" dxfId="1020" priority="337" operator="containsText" text="Base Case">
      <formula>NOT(ISERROR(SEARCH("Base Case",E75)))</formula>
    </cfRule>
    <cfRule type="containsText" dxfId="1019" priority="336" operator="containsText" text="Option 1">
      <formula>NOT(ISERROR(SEARCH("Option 1",E75)))</formula>
    </cfRule>
    <cfRule type="containsText" dxfId="1018" priority="335" operator="containsText" text="Option 2">
      <formula>NOT(ISERROR(SEARCH("Option 2",E75)))</formula>
    </cfRule>
    <cfRule type="containsText" dxfId="1017" priority="334" operator="containsText" text="Option 3">
      <formula>NOT(ISERROR(SEARCH("Option 3",E75)))</formula>
    </cfRule>
    <cfRule type="containsText" dxfId="1016" priority="333" operator="containsText" text="Option 4">
      <formula>NOT(ISERROR(SEARCH("Option 4",E75)))</formula>
    </cfRule>
    <cfRule type="containsText" dxfId="1015" priority="332" operator="containsText" text="Option 5">
      <formula>NOT(ISERROR(SEARCH("Option 5",E75)))</formula>
    </cfRule>
    <cfRule type="containsText" dxfId="1014" priority="331" operator="containsText" text="Option 6">
      <formula>NOT(ISERROR(SEARCH("Option 6",E75)))</formula>
    </cfRule>
    <cfRule type="containsText" dxfId="1013" priority="329" operator="containsText" text="Option 8">
      <formula>NOT(ISERROR(SEARCH("Option 8",E75)))</formula>
    </cfRule>
    <cfRule type="containsText" dxfId="1012" priority="328" operator="containsText" text="Option 9">
      <formula>NOT(ISERROR(SEARCH("Option 9",E75)))</formula>
    </cfRule>
    <cfRule type="containsText" dxfId="1011" priority="327" operator="containsText" text="Option 10">
      <formula>NOT(ISERROR(SEARCH("Option 10",E75)))</formula>
    </cfRule>
    <cfRule type="containsText" dxfId="1010" priority="330" operator="containsText" text="Option 7">
      <formula>NOT(ISERROR(SEARCH("Option 7",E75)))</formula>
    </cfRule>
  </conditionalFormatting>
  <conditionalFormatting sqref="E79">
    <cfRule type="containsText" dxfId="1009" priority="316" operator="containsText" text="Option 10">
      <formula>NOT(ISERROR(SEARCH("Option 10",E79)))</formula>
    </cfRule>
    <cfRule type="containsText" dxfId="1008" priority="325" operator="containsText" text="Option 1">
      <formula>NOT(ISERROR(SEARCH("Option 1",E79)))</formula>
    </cfRule>
    <cfRule type="containsText" dxfId="1007" priority="324" operator="containsText" text="Option 2">
      <formula>NOT(ISERROR(SEARCH("Option 2",E79)))</formula>
    </cfRule>
    <cfRule type="containsText" dxfId="1006" priority="323" operator="containsText" text="Option 3">
      <formula>NOT(ISERROR(SEARCH("Option 3",E79)))</formula>
    </cfRule>
    <cfRule type="containsText" dxfId="1005" priority="322" operator="containsText" text="Option 4">
      <formula>NOT(ISERROR(SEARCH("Option 4",E79)))</formula>
    </cfRule>
    <cfRule type="containsText" dxfId="1004" priority="321" operator="containsText" text="Option 5">
      <formula>NOT(ISERROR(SEARCH("Option 5",E79)))</formula>
    </cfRule>
    <cfRule type="containsText" dxfId="1003" priority="320" operator="containsText" text="Option 6">
      <formula>NOT(ISERROR(SEARCH("Option 6",E79)))</formula>
    </cfRule>
    <cfRule type="containsText" dxfId="1002" priority="319" operator="containsText" text="Option 7">
      <formula>NOT(ISERROR(SEARCH("Option 7",E79)))</formula>
    </cfRule>
    <cfRule type="containsText" dxfId="1001" priority="318" operator="containsText" text="Option 8">
      <formula>NOT(ISERROR(SEARCH("Option 8",E79)))</formula>
    </cfRule>
    <cfRule type="containsText" dxfId="1000" priority="326" operator="containsText" text="Base Case">
      <formula>NOT(ISERROR(SEARCH("Base Case",E79)))</formula>
    </cfRule>
    <cfRule type="containsText" dxfId="999" priority="317" operator="containsText" text="Option 9">
      <formula>NOT(ISERROR(SEARCH("Option 9",E79)))</formula>
    </cfRule>
  </conditionalFormatting>
  <conditionalFormatting sqref="E83">
    <cfRule type="containsText" dxfId="998" priority="315" operator="containsText" text="Base Case">
      <formula>NOT(ISERROR(SEARCH("Base Case",E83)))</formula>
    </cfRule>
    <cfRule type="containsText" dxfId="997" priority="305" operator="containsText" text="Option 10">
      <formula>NOT(ISERROR(SEARCH("Option 10",E83)))</formula>
    </cfRule>
    <cfRule type="containsText" dxfId="996" priority="306" operator="containsText" text="Option 9">
      <formula>NOT(ISERROR(SEARCH("Option 9",E83)))</formula>
    </cfRule>
    <cfRule type="containsText" dxfId="995" priority="307" operator="containsText" text="Option 8">
      <formula>NOT(ISERROR(SEARCH("Option 8",E83)))</formula>
    </cfRule>
    <cfRule type="containsText" dxfId="994" priority="308" operator="containsText" text="Option 7">
      <formula>NOT(ISERROR(SEARCH("Option 7",E83)))</formula>
    </cfRule>
    <cfRule type="containsText" dxfId="993" priority="309" operator="containsText" text="Option 6">
      <formula>NOT(ISERROR(SEARCH("Option 6",E83)))</formula>
    </cfRule>
    <cfRule type="containsText" dxfId="992" priority="310" operator="containsText" text="Option 5">
      <formula>NOT(ISERROR(SEARCH("Option 5",E83)))</formula>
    </cfRule>
    <cfRule type="containsText" dxfId="991" priority="311" operator="containsText" text="Option 4">
      <formula>NOT(ISERROR(SEARCH("Option 4",E83)))</formula>
    </cfRule>
    <cfRule type="containsText" dxfId="990" priority="312" operator="containsText" text="Option 3">
      <formula>NOT(ISERROR(SEARCH("Option 3",E83)))</formula>
    </cfRule>
    <cfRule type="containsText" dxfId="989" priority="313" operator="containsText" text="Option 2">
      <formula>NOT(ISERROR(SEARCH("Option 2",E83)))</formula>
    </cfRule>
    <cfRule type="containsText" dxfId="988" priority="314" operator="containsText" text="Option 1">
      <formula>NOT(ISERROR(SEARCH("Option 1",E83)))</formula>
    </cfRule>
  </conditionalFormatting>
  <conditionalFormatting sqref="E87">
    <cfRule type="containsText" dxfId="987" priority="294" operator="containsText" text="Option 10">
      <formula>NOT(ISERROR(SEARCH("Option 10",E87)))</formula>
    </cfRule>
    <cfRule type="containsText" dxfId="986" priority="299" operator="containsText" text="Option 5">
      <formula>NOT(ISERROR(SEARCH("Option 5",E87)))</formula>
    </cfRule>
    <cfRule type="containsText" dxfId="985" priority="300" operator="containsText" text="Option 4">
      <formula>NOT(ISERROR(SEARCH("Option 4",E87)))</formula>
    </cfRule>
    <cfRule type="containsText" dxfId="984" priority="301" operator="containsText" text="Option 3">
      <formula>NOT(ISERROR(SEARCH("Option 3",E87)))</formula>
    </cfRule>
    <cfRule type="containsText" dxfId="983" priority="303" operator="containsText" text="Option 1">
      <formula>NOT(ISERROR(SEARCH("Option 1",E87)))</formula>
    </cfRule>
    <cfRule type="containsText" dxfId="982" priority="304" operator="containsText" text="Base Case">
      <formula>NOT(ISERROR(SEARCH("Base Case",E87)))</formula>
    </cfRule>
    <cfRule type="containsText" dxfId="981" priority="296" operator="containsText" text="Option 8">
      <formula>NOT(ISERROR(SEARCH("Option 8",E87)))</formula>
    </cfRule>
    <cfRule type="containsText" dxfId="980" priority="295" operator="containsText" text="Option 9">
      <formula>NOT(ISERROR(SEARCH("Option 9",E87)))</formula>
    </cfRule>
    <cfRule type="containsText" dxfId="979" priority="302" operator="containsText" text="Option 2">
      <formula>NOT(ISERROR(SEARCH("Option 2",E87)))</formula>
    </cfRule>
    <cfRule type="containsText" dxfId="978" priority="297" operator="containsText" text="Option 7">
      <formula>NOT(ISERROR(SEARCH("Option 7",E87)))</formula>
    </cfRule>
    <cfRule type="containsText" dxfId="977" priority="298" operator="containsText" text="Option 6">
      <formula>NOT(ISERROR(SEARCH("Option 6",E87)))</formula>
    </cfRule>
  </conditionalFormatting>
  <conditionalFormatting sqref="E91">
    <cfRule type="containsText" dxfId="976" priority="293" operator="containsText" text="Base Case">
      <formula>NOT(ISERROR(SEARCH("Base Case",E91)))</formula>
    </cfRule>
    <cfRule type="containsText" dxfId="975" priority="292" operator="containsText" text="Option 1">
      <formula>NOT(ISERROR(SEARCH("Option 1",E91)))</formula>
    </cfRule>
    <cfRule type="containsText" dxfId="974" priority="291" operator="containsText" text="Option 2">
      <formula>NOT(ISERROR(SEARCH("Option 2",E91)))</formula>
    </cfRule>
    <cfRule type="containsText" dxfId="973" priority="290" operator="containsText" text="Option 3">
      <formula>NOT(ISERROR(SEARCH("Option 3",E91)))</formula>
    </cfRule>
    <cfRule type="containsText" dxfId="972" priority="289" operator="containsText" text="Option 4">
      <formula>NOT(ISERROR(SEARCH("Option 4",E91)))</formula>
    </cfRule>
    <cfRule type="containsText" dxfId="971" priority="287" operator="containsText" text="Option 6">
      <formula>NOT(ISERROR(SEARCH("Option 6",E91)))</formula>
    </cfRule>
    <cfRule type="containsText" dxfId="970" priority="286" operator="containsText" text="Option 7">
      <formula>NOT(ISERROR(SEARCH("Option 7",E91)))</formula>
    </cfRule>
    <cfRule type="containsText" dxfId="969" priority="285" operator="containsText" text="Option 8">
      <formula>NOT(ISERROR(SEARCH("Option 8",E91)))</formula>
    </cfRule>
    <cfRule type="containsText" dxfId="968" priority="284" operator="containsText" text="Option 9">
      <formula>NOT(ISERROR(SEARCH("Option 9",E91)))</formula>
    </cfRule>
    <cfRule type="containsText" dxfId="967" priority="283" operator="containsText" text="Option 10">
      <formula>NOT(ISERROR(SEARCH("Option 10",E91)))</formula>
    </cfRule>
    <cfRule type="containsText" dxfId="966" priority="288" operator="containsText" text="Option 5">
      <formula>NOT(ISERROR(SEARCH("Option 5",E91)))</formula>
    </cfRule>
  </conditionalFormatting>
  <conditionalFormatting sqref="E95">
    <cfRule type="containsText" dxfId="965" priority="282" operator="containsText" text="Base Case">
      <formula>NOT(ISERROR(SEARCH("Base Case",E95)))</formula>
    </cfRule>
    <cfRule type="containsText" dxfId="964" priority="281" operator="containsText" text="Option 1">
      <formula>NOT(ISERROR(SEARCH("Option 1",E95)))</formula>
    </cfRule>
    <cfRule type="containsText" dxfId="963" priority="280" operator="containsText" text="Option 2">
      <formula>NOT(ISERROR(SEARCH("Option 2",E95)))</formula>
    </cfRule>
    <cfRule type="containsText" dxfId="962" priority="279" operator="containsText" text="Option 3">
      <formula>NOT(ISERROR(SEARCH("Option 3",E95)))</formula>
    </cfRule>
    <cfRule type="containsText" dxfId="961" priority="278" operator="containsText" text="Option 4">
      <formula>NOT(ISERROR(SEARCH("Option 4",E95)))</formula>
    </cfRule>
    <cfRule type="containsText" dxfId="960" priority="277" operator="containsText" text="Option 5">
      <formula>NOT(ISERROR(SEARCH("Option 5",E95)))</formula>
    </cfRule>
    <cfRule type="containsText" dxfId="959" priority="272" operator="containsText" text="Option 10">
      <formula>NOT(ISERROR(SEARCH("Option 10",E95)))</formula>
    </cfRule>
    <cfRule type="containsText" dxfId="958" priority="273" operator="containsText" text="Option 9">
      <formula>NOT(ISERROR(SEARCH("Option 9",E95)))</formula>
    </cfRule>
    <cfRule type="containsText" dxfId="957" priority="274" operator="containsText" text="Option 8">
      <formula>NOT(ISERROR(SEARCH("Option 8",E95)))</formula>
    </cfRule>
    <cfRule type="containsText" dxfId="956" priority="275" operator="containsText" text="Option 7">
      <formula>NOT(ISERROR(SEARCH("Option 7",E95)))</formula>
    </cfRule>
    <cfRule type="containsText" dxfId="955" priority="276" operator="containsText" text="Option 6">
      <formula>NOT(ISERROR(SEARCH("Option 6",E95)))</formula>
    </cfRule>
  </conditionalFormatting>
  <conditionalFormatting sqref="E99">
    <cfRule type="containsText" dxfId="954" priority="266" operator="containsText" text="Option 5">
      <formula>NOT(ISERROR(SEARCH("Option 5",E99)))</formula>
    </cfRule>
    <cfRule type="containsText" dxfId="953" priority="265" operator="containsText" text="Option 6">
      <formula>NOT(ISERROR(SEARCH("Option 6",E99)))</formula>
    </cfRule>
    <cfRule type="containsText" dxfId="952" priority="264" operator="containsText" text="Option 7">
      <formula>NOT(ISERROR(SEARCH("Option 7",E99)))</formula>
    </cfRule>
    <cfRule type="containsText" dxfId="951" priority="262" operator="containsText" text="Option 9">
      <formula>NOT(ISERROR(SEARCH("Option 9",E99)))</formula>
    </cfRule>
    <cfRule type="containsText" dxfId="950" priority="261" operator="containsText" text="Option 10">
      <formula>NOT(ISERROR(SEARCH("Option 10",E99)))</formula>
    </cfRule>
    <cfRule type="containsText" dxfId="949" priority="263" operator="containsText" text="Option 8">
      <formula>NOT(ISERROR(SEARCH("Option 8",E99)))</formula>
    </cfRule>
    <cfRule type="containsText" dxfId="948" priority="268" operator="containsText" text="Option 3">
      <formula>NOT(ISERROR(SEARCH("Option 3",E99)))</formula>
    </cfRule>
    <cfRule type="containsText" dxfId="947" priority="269" operator="containsText" text="Option 2">
      <formula>NOT(ISERROR(SEARCH("Option 2",E99)))</formula>
    </cfRule>
    <cfRule type="containsText" dxfId="946" priority="270" operator="containsText" text="Option 1">
      <formula>NOT(ISERROR(SEARCH("Option 1",E99)))</formula>
    </cfRule>
    <cfRule type="containsText" dxfId="945" priority="271" operator="containsText" text="Base Case">
      <formula>NOT(ISERROR(SEARCH("Base Case",E99)))</formula>
    </cfRule>
    <cfRule type="containsText" dxfId="944" priority="267" operator="containsText" text="Option 4">
      <formula>NOT(ISERROR(SEARCH("Option 4",E99)))</formula>
    </cfRule>
  </conditionalFormatting>
  <conditionalFormatting sqref="E103">
    <cfRule type="containsText" dxfId="943" priority="250" operator="containsText" text="Option 10">
      <formula>NOT(ISERROR(SEARCH("Option 10",E103)))</formula>
    </cfRule>
    <cfRule type="containsText" dxfId="942" priority="259" operator="containsText" text="Option 1">
      <formula>NOT(ISERROR(SEARCH("Option 1",E103)))</formula>
    </cfRule>
    <cfRule type="containsText" dxfId="941" priority="258" operator="containsText" text="Option 2">
      <formula>NOT(ISERROR(SEARCH("Option 2",E103)))</formula>
    </cfRule>
    <cfRule type="containsText" dxfId="940" priority="257" operator="containsText" text="Option 3">
      <formula>NOT(ISERROR(SEARCH("Option 3",E103)))</formula>
    </cfRule>
    <cfRule type="containsText" dxfId="939" priority="256" operator="containsText" text="Option 4">
      <formula>NOT(ISERROR(SEARCH("Option 4",E103)))</formula>
    </cfRule>
    <cfRule type="containsText" dxfId="938" priority="255" operator="containsText" text="Option 5">
      <formula>NOT(ISERROR(SEARCH("Option 5",E103)))</formula>
    </cfRule>
    <cfRule type="containsText" dxfId="937" priority="254" operator="containsText" text="Option 6">
      <formula>NOT(ISERROR(SEARCH("Option 6",E103)))</formula>
    </cfRule>
    <cfRule type="containsText" dxfId="936" priority="253" operator="containsText" text="Option 7">
      <formula>NOT(ISERROR(SEARCH("Option 7",E103)))</formula>
    </cfRule>
    <cfRule type="containsText" dxfId="935" priority="260" operator="containsText" text="Base Case">
      <formula>NOT(ISERROR(SEARCH("Base Case",E103)))</formula>
    </cfRule>
    <cfRule type="containsText" dxfId="934" priority="251" operator="containsText" text="Option 9">
      <formula>NOT(ISERROR(SEARCH("Option 9",E103)))</formula>
    </cfRule>
    <cfRule type="containsText" dxfId="933" priority="252" operator="containsText" text="Option 8">
      <formula>NOT(ISERROR(SEARCH("Option 8",E103)))</formula>
    </cfRule>
  </conditionalFormatting>
  <conditionalFormatting sqref="E107">
    <cfRule type="containsText" dxfId="932" priority="239" operator="containsText" text="Option 10">
      <formula>NOT(ISERROR(SEARCH("Option 10",E107)))</formula>
    </cfRule>
    <cfRule type="containsText" dxfId="931" priority="249" operator="containsText" text="Base Case">
      <formula>NOT(ISERROR(SEARCH("Base Case",E107)))</formula>
    </cfRule>
    <cfRule type="containsText" dxfId="930" priority="248" operator="containsText" text="Option 1">
      <formula>NOT(ISERROR(SEARCH("Option 1",E107)))</formula>
    </cfRule>
    <cfRule type="containsText" dxfId="929" priority="247" operator="containsText" text="Option 2">
      <formula>NOT(ISERROR(SEARCH("Option 2",E107)))</formula>
    </cfRule>
    <cfRule type="containsText" dxfId="928" priority="246" operator="containsText" text="Option 3">
      <formula>NOT(ISERROR(SEARCH("Option 3",E107)))</formula>
    </cfRule>
    <cfRule type="containsText" dxfId="927" priority="245" operator="containsText" text="Option 4">
      <formula>NOT(ISERROR(SEARCH("Option 4",E107)))</formula>
    </cfRule>
    <cfRule type="containsText" dxfId="926" priority="244" operator="containsText" text="Option 5">
      <formula>NOT(ISERROR(SEARCH("Option 5",E107)))</formula>
    </cfRule>
    <cfRule type="containsText" dxfId="925" priority="243" operator="containsText" text="Option 6">
      <formula>NOT(ISERROR(SEARCH("Option 6",E107)))</formula>
    </cfRule>
    <cfRule type="containsText" dxfId="924" priority="242" operator="containsText" text="Option 7">
      <formula>NOT(ISERROR(SEARCH("Option 7",E107)))</formula>
    </cfRule>
    <cfRule type="containsText" dxfId="923" priority="241" operator="containsText" text="Option 8">
      <formula>NOT(ISERROR(SEARCH("Option 8",E107)))</formula>
    </cfRule>
    <cfRule type="containsText" dxfId="922" priority="240" operator="containsText" text="Option 9">
      <formula>NOT(ISERROR(SEARCH("Option 9",E107)))</formula>
    </cfRule>
  </conditionalFormatting>
  <conditionalFormatting sqref="E111">
    <cfRule type="containsText" dxfId="921" priority="228" operator="containsText" text="Option 10">
      <formula>NOT(ISERROR(SEARCH("Option 10",E111)))</formula>
    </cfRule>
    <cfRule type="containsText" dxfId="920" priority="238" operator="containsText" text="Base Case">
      <formula>NOT(ISERROR(SEARCH("Base Case",E111)))</formula>
    </cfRule>
    <cfRule type="containsText" dxfId="919" priority="237" operator="containsText" text="Option 1">
      <formula>NOT(ISERROR(SEARCH("Option 1",E111)))</formula>
    </cfRule>
    <cfRule type="containsText" dxfId="918" priority="236" operator="containsText" text="Option 2">
      <formula>NOT(ISERROR(SEARCH("Option 2",E111)))</formula>
    </cfRule>
    <cfRule type="containsText" dxfId="917" priority="235" operator="containsText" text="Option 3">
      <formula>NOT(ISERROR(SEARCH("Option 3",E111)))</formula>
    </cfRule>
    <cfRule type="containsText" dxfId="916" priority="234" operator="containsText" text="Option 4">
      <formula>NOT(ISERROR(SEARCH("Option 4",E111)))</formula>
    </cfRule>
    <cfRule type="containsText" dxfId="915" priority="233" operator="containsText" text="Option 5">
      <formula>NOT(ISERROR(SEARCH("Option 5",E111)))</formula>
    </cfRule>
    <cfRule type="containsText" dxfId="914" priority="232" operator="containsText" text="Option 6">
      <formula>NOT(ISERROR(SEARCH("Option 6",E111)))</formula>
    </cfRule>
    <cfRule type="containsText" dxfId="913" priority="231" operator="containsText" text="Option 7">
      <formula>NOT(ISERROR(SEARCH("Option 7",E111)))</formula>
    </cfRule>
    <cfRule type="containsText" dxfId="912" priority="230" operator="containsText" text="Option 8">
      <formula>NOT(ISERROR(SEARCH("Option 8",E111)))</formula>
    </cfRule>
    <cfRule type="containsText" dxfId="911" priority="229" operator="containsText" text="Option 9">
      <formula>NOT(ISERROR(SEARCH("Option 9",E111)))</formula>
    </cfRule>
  </conditionalFormatting>
  <conditionalFormatting sqref="E115">
    <cfRule type="containsText" dxfId="910" priority="227" operator="containsText" text="Base Case">
      <formula>NOT(ISERROR(SEARCH("Base Case",E115)))</formula>
    </cfRule>
    <cfRule type="containsText" dxfId="909" priority="226" operator="containsText" text="Option 1">
      <formula>NOT(ISERROR(SEARCH("Option 1",E115)))</formula>
    </cfRule>
    <cfRule type="containsText" dxfId="908" priority="225" operator="containsText" text="Option 2">
      <formula>NOT(ISERROR(SEARCH("Option 2",E115)))</formula>
    </cfRule>
    <cfRule type="containsText" dxfId="907" priority="224" operator="containsText" text="Option 3">
      <formula>NOT(ISERROR(SEARCH("Option 3",E115)))</formula>
    </cfRule>
    <cfRule type="containsText" dxfId="906" priority="223" operator="containsText" text="Option 4">
      <formula>NOT(ISERROR(SEARCH("Option 4",E115)))</formula>
    </cfRule>
    <cfRule type="containsText" dxfId="905" priority="222" operator="containsText" text="Option 5">
      <formula>NOT(ISERROR(SEARCH("Option 5",E115)))</formula>
    </cfRule>
    <cfRule type="containsText" dxfId="904" priority="221" operator="containsText" text="Option 6">
      <formula>NOT(ISERROR(SEARCH("Option 6",E115)))</formula>
    </cfRule>
    <cfRule type="containsText" dxfId="903" priority="219" operator="containsText" text="Option 8">
      <formula>NOT(ISERROR(SEARCH("Option 8",E115)))</formula>
    </cfRule>
    <cfRule type="containsText" dxfId="902" priority="218" operator="containsText" text="Option 9">
      <formula>NOT(ISERROR(SEARCH("Option 9",E115)))</formula>
    </cfRule>
    <cfRule type="containsText" dxfId="901" priority="217" operator="containsText" text="Option 10">
      <formula>NOT(ISERROR(SEARCH("Option 10",E115)))</formula>
    </cfRule>
    <cfRule type="containsText" dxfId="900" priority="220" operator="containsText" text="Option 7">
      <formula>NOT(ISERROR(SEARCH("Option 7",E115)))</formula>
    </cfRule>
  </conditionalFormatting>
  <conditionalFormatting sqref="E119">
    <cfRule type="containsText" dxfId="899" priority="206" operator="containsText" text="Option 10">
      <formula>NOT(ISERROR(SEARCH("Option 10",E119)))</formula>
    </cfRule>
    <cfRule type="containsText" dxfId="898" priority="215" operator="containsText" text="Option 1">
      <formula>NOT(ISERROR(SEARCH("Option 1",E119)))</formula>
    </cfRule>
    <cfRule type="containsText" dxfId="897" priority="214" operator="containsText" text="Option 2">
      <formula>NOT(ISERROR(SEARCH("Option 2",E119)))</formula>
    </cfRule>
    <cfRule type="containsText" dxfId="896" priority="213" operator="containsText" text="Option 3">
      <formula>NOT(ISERROR(SEARCH("Option 3",E119)))</formula>
    </cfRule>
    <cfRule type="containsText" dxfId="895" priority="212" operator="containsText" text="Option 4">
      <formula>NOT(ISERROR(SEARCH("Option 4",E119)))</formula>
    </cfRule>
    <cfRule type="containsText" dxfId="894" priority="211" operator="containsText" text="Option 5">
      <formula>NOT(ISERROR(SEARCH("Option 5",E119)))</formula>
    </cfRule>
    <cfRule type="containsText" dxfId="893" priority="210" operator="containsText" text="Option 6">
      <formula>NOT(ISERROR(SEARCH("Option 6",E119)))</formula>
    </cfRule>
    <cfRule type="containsText" dxfId="892" priority="209" operator="containsText" text="Option 7">
      <formula>NOT(ISERROR(SEARCH("Option 7",E119)))</formula>
    </cfRule>
    <cfRule type="containsText" dxfId="891" priority="216" operator="containsText" text="Base Case">
      <formula>NOT(ISERROR(SEARCH("Base Case",E119)))</formula>
    </cfRule>
    <cfRule type="containsText" dxfId="890" priority="207" operator="containsText" text="Option 9">
      <formula>NOT(ISERROR(SEARCH("Option 9",E119)))</formula>
    </cfRule>
    <cfRule type="containsText" dxfId="889" priority="208" operator="containsText" text="Option 8">
      <formula>NOT(ISERROR(SEARCH("Option 8",E119)))</formula>
    </cfRule>
  </conditionalFormatting>
  <conditionalFormatting sqref="E123">
    <cfRule type="containsText" dxfId="888" priority="195" operator="containsText" text="Option 10">
      <formula>NOT(ISERROR(SEARCH("Option 10",E123)))</formula>
    </cfRule>
    <cfRule type="containsText" dxfId="887" priority="205" operator="containsText" text="Base Case">
      <formula>NOT(ISERROR(SEARCH("Base Case",E123)))</formula>
    </cfRule>
    <cfRule type="containsText" dxfId="886" priority="204" operator="containsText" text="Option 1">
      <formula>NOT(ISERROR(SEARCH("Option 1",E123)))</formula>
    </cfRule>
    <cfRule type="containsText" dxfId="885" priority="203" operator="containsText" text="Option 2">
      <formula>NOT(ISERROR(SEARCH("Option 2",E123)))</formula>
    </cfRule>
    <cfRule type="containsText" dxfId="884" priority="202" operator="containsText" text="Option 3">
      <formula>NOT(ISERROR(SEARCH("Option 3",E123)))</formula>
    </cfRule>
    <cfRule type="containsText" dxfId="883" priority="201" operator="containsText" text="Option 4">
      <formula>NOT(ISERROR(SEARCH("Option 4",E123)))</formula>
    </cfRule>
    <cfRule type="containsText" dxfId="882" priority="200" operator="containsText" text="Option 5">
      <formula>NOT(ISERROR(SEARCH("Option 5",E123)))</formula>
    </cfRule>
    <cfRule type="containsText" dxfId="881" priority="199" operator="containsText" text="Option 6">
      <formula>NOT(ISERROR(SEARCH("Option 6",E123)))</formula>
    </cfRule>
    <cfRule type="containsText" dxfId="880" priority="198" operator="containsText" text="Option 7">
      <formula>NOT(ISERROR(SEARCH("Option 7",E123)))</formula>
    </cfRule>
    <cfRule type="containsText" dxfId="879" priority="197" operator="containsText" text="Option 8">
      <formula>NOT(ISERROR(SEARCH("Option 8",E123)))</formula>
    </cfRule>
    <cfRule type="containsText" dxfId="878" priority="196" operator="containsText" text="Option 9">
      <formula>NOT(ISERROR(SEARCH("Option 9",E123)))</formula>
    </cfRule>
  </conditionalFormatting>
  <conditionalFormatting sqref="E127">
    <cfRule type="containsText" dxfId="877" priority="184" operator="containsText" text="Option 10">
      <formula>NOT(ISERROR(SEARCH("Option 10",E127)))</formula>
    </cfRule>
    <cfRule type="containsText" dxfId="876" priority="188" operator="containsText" text="Option 6">
      <formula>NOT(ISERROR(SEARCH("Option 6",E127)))</formula>
    </cfRule>
    <cfRule type="containsText" dxfId="875" priority="189" operator="containsText" text="Option 5">
      <formula>NOT(ISERROR(SEARCH("Option 5",E127)))</formula>
    </cfRule>
    <cfRule type="containsText" dxfId="874" priority="191" operator="containsText" text="Option 3">
      <formula>NOT(ISERROR(SEARCH("Option 3",E127)))</formula>
    </cfRule>
    <cfRule type="containsText" dxfId="873" priority="192" operator="containsText" text="Option 2">
      <formula>NOT(ISERROR(SEARCH("Option 2",E127)))</formula>
    </cfRule>
    <cfRule type="containsText" dxfId="872" priority="193" operator="containsText" text="Option 1">
      <formula>NOT(ISERROR(SEARCH("Option 1",E127)))</formula>
    </cfRule>
    <cfRule type="containsText" dxfId="871" priority="194" operator="containsText" text="Base Case">
      <formula>NOT(ISERROR(SEARCH("Base Case",E127)))</formula>
    </cfRule>
    <cfRule type="containsText" dxfId="870" priority="190" operator="containsText" text="Option 4">
      <formula>NOT(ISERROR(SEARCH("Option 4",E127)))</formula>
    </cfRule>
    <cfRule type="containsText" dxfId="869" priority="185" operator="containsText" text="Option 9">
      <formula>NOT(ISERROR(SEARCH("Option 9",E127)))</formula>
    </cfRule>
    <cfRule type="containsText" dxfId="868" priority="186" operator="containsText" text="Option 8">
      <formula>NOT(ISERROR(SEARCH("Option 8",E127)))</formula>
    </cfRule>
    <cfRule type="containsText" dxfId="867" priority="187" operator="containsText" text="Option 7">
      <formula>NOT(ISERROR(SEARCH("Option 7",E127)))</formula>
    </cfRule>
  </conditionalFormatting>
  <conditionalFormatting sqref="H12:CJ12 H16:CJ16">
    <cfRule type="cellIs" dxfId="866" priority="842" operator="lessThan">
      <formula>0</formula>
    </cfRule>
  </conditionalFormatting>
  <conditionalFormatting sqref="H12:CJ12">
    <cfRule type="cellIs" dxfId="865" priority="839" operator="greaterThan">
      <formula>0</formula>
    </cfRule>
  </conditionalFormatting>
  <conditionalFormatting sqref="H16:CJ16">
    <cfRule type="cellIs" dxfId="864" priority="57" operator="greaterThan">
      <formula>0</formula>
    </cfRule>
  </conditionalFormatting>
  <conditionalFormatting sqref="H20:CJ20">
    <cfRule type="cellIs" dxfId="863" priority="56" operator="lessThan">
      <formula>0</formula>
    </cfRule>
    <cfRule type="cellIs" dxfId="862" priority="55" operator="greaterThan">
      <formula>0</formula>
    </cfRule>
  </conditionalFormatting>
  <conditionalFormatting sqref="H24:CJ24">
    <cfRule type="cellIs" dxfId="861" priority="54" operator="lessThan">
      <formula>0</formula>
    </cfRule>
    <cfRule type="cellIs" dxfId="860" priority="53" operator="greaterThan">
      <formula>0</formula>
    </cfRule>
  </conditionalFormatting>
  <conditionalFormatting sqref="H28:CJ28">
    <cfRule type="cellIs" dxfId="859" priority="52" operator="lessThan">
      <formula>0</formula>
    </cfRule>
    <cfRule type="cellIs" dxfId="858" priority="51" operator="greaterThan">
      <formula>0</formula>
    </cfRule>
  </conditionalFormatting>
  <conditionalFormatting sqref="H32:CJ32">
    <cfRule type="cellIs" dxfId="857" priority="50" operator="lessThan">
      <formula>0</formula>
    </cfRule>
    <cfRule type="cellIs" dxfId="856" priority="49" operator="greaterThan">
      <formula>0</formula>
    </cfRule>
  </conditionalFormatting>
  <conditionalFormatting sqref="H36:CJ36">
    <cfRule type="cellIs" dxfId="855" priority="48" operator="lessThan">
      <formula>0</formula>
    </cfRule>
    <cfRule type="cellIs" dxfId="854" priority="47" operator="greaterThan">
      <formula>0</formula>
    </cfRule>
  </conditionalFormatting>
  <conditionalFormatting sqref="H40:CJ40">
    <cfRule type="cellIs" dxfId="853" priority="46" operator="lessThan">
      <formula>0</formula>
    </cfRule>
    <cfRule type="cellIs" dxfId="852" priority="45" operator="greaterThan">
      <formula>0</formula>
    </cfRule>
  </conditionalFormatting>
  <conditionalFormatting sqref="H44:CJ44">
    <cfRule type="cellIs" dxfId="851" priority="43" operator="greaterThan">
      <formula>0</formula>
    </cfRule>
    <cfRule type="cellIs" dxfId="850" priority="44" operator="lessThan">
      <formula>0</formula>
    </cfRule>
  </conditionalFormatting>
  <conditionalFormatting sqref="H48:CJ48">
    <cfRule type="cellIs" dxfId="849" priority="41" operator="greaterThan">
      <formula>0</formula>
    </cfRule>
    <cfRule type="cellIs" dxfId="848" priority="42" operator="lessThan">
      <formula>0</formula>
    </cfRule>
  </conditionalFormatting>
  <conditionalFormatting sqref="H52:CJ52">
    <cfRule type="cellIs" dxfId="847" priority="39" operator="greaterThan">
      <formula>0</formula>
    </cfRule>
    <cfRule type="cellIs" dxfId="846" priority="40" operator="lessThan">
      <formula>0</formula>
    </cfRule>
  </conditionalFormatting>
  <conditionalFormatting sqref="H56:CJ56">
    <cfRule type="cellIs" dxfId="845" priority="37" operator="greaterThan">
      <formula>0</formula>
    </cfRule>
    <cfRule type="cellIs" dxfId="844" priority="38" operator="lessThan">
      <formula>0</formula>
    </cfRule>
  </conditionalFormatting>
  <conditionalFormatting sqref="H60:CJ60">
    <cfRule type="cellIs" dxfId="843" priority="36" operator="lessThan">
      <formula>0</formula>
    </cfRule>
    <cfRule type="cellIs" dxfId="842" priority="35" operator="greaterThan">
      <formula>0</formula>
    </cfRule>
  </conditionalFormatting>
  <conditionalFormatting sqref="H64:CJ64">
    <cfRule type="cellIs" dxfId="841" priority="34" operator="lessThan">
      <formula>0</formula>
    </cfRule>
    <cfRule type="cellIs" dxfId="840" priority="33" operator="greaterThan">
      <formula>0</formula>
    </cfRule>
  </conditionalFormatting>
  <conditionalFormatting sqref="H68:CJ68">
    <cfRule type="cellIs" dxfId="839" priority="31" operator="greaterThan">
      <formula>0</formula>
    </cfRule>
    <cfRule type="cellIs" dxfId="838" priority="32" operator="lessThan">
      <formula>0</formula>
    </cfRule>
  </conditionalFormatting>
  <conditionalFormatting sqref="H72:CJ72">
    <cfRule type="cellIs" dxfId="837" priority="30" operator="lessThan">
      <formula>0</formula>
    </cfRule>
    <cfRule type="cellIs" dxfId="836" priority="29" operator="greaterThan">
      <formula>0</formula>
    </cfRule>
  </conditionalFormatting>
  <conditionalFormatting sqref="H76:CJ76">
    <cfRule type="cellIs" dxfId="835" priority="28" operator="lessThan">
      <formula>0</formula>
    </cfRule>
    <cfRule type="cellIs" dxfId="834" priority="27" operator="greaterThan">
      <formula>0</formula>
    </cfRule>
  </conditionalFormatting>
  <conditionalFormatting sqref="H80:CJ80">
    <cfRule type="cellIs" dxfId="833" priority="26" operator="lessThan">
      <formula>0</formula>
    </cfRule>
    <cfRule type="cellIs" dxfId="832" priority="25" operator="greaterThan">
      <formula>0</formula>
    </cfRule>
  </conditionalFormatting>
  <conditionalFormatting sqref="H84:CJ84">
    <cfRule type="cellIs" dxfId="831" priority="24" operator="lessThan">
      <formula>0</formula>
    </cfRule>
    <cfRule type="cellIs" dxfId="830" priority="23" operator="greaterThan">
      <formula>0</formula>
    </cfRule>
  </conditionalFormatting>
  <conditionalFormatting sqref="H88:CJ88">
    <cfRule type="cellIs" dxfId="829" priority="22" operator="lessThan">
      <formula>0</formula>
    </cfRule>
    <cfRule type="cellIs" dxfId="828" priority="21" operator="greaterThan">
      <formula>0</formula>
    </cfRule>
  </conditionalFormatting>
  <conditionalFormatting sqref="H92:CJ92">
    <cfRule type="cellIs" dxfId="827" priority="20" operator="lessThan">
      <formula>0</formula>
    </cfRule>
    <cfRule type="cellIs" dxfId="826" priority="19" operator="greaterThan">
      <formula>0</formula>
    </cfRule>
  </conditionalFormatting>
  <conditionalFormatting sqref="H96:CJ96">
    <cfRule type="cellIs" dxfId="825" priority="18" operator="lessThan">
      <formula>0</formula>
    </cfRule>
    <cfRule type="cellIs" dxfId="824" priority="17" operator="greaterThan">
      <formula>0</formula>
    </cfRule>
  </conditionalFormatting>
  <conditionalFormatting sqref="H100:CJ100">
    <cfRule type="cellIs" dxfId="823" priority="16" operator="lessThan">
      <formula>0</formula>
    </cfRule>
    <cfRule type="cellIs" dxfId="822" priority="15" operator="greaterThan">
      <formula>0</formula>
    </cfRule>
  </conditionalFormatting>
  <conditionalFormatting sqref="H104:CJ104">
    <cfRule type="cellIs" dxfId="821" priority="14" operator="lessThan">
      <formula>0</formula>
    </cfRule>
    <cfRule type="cellIs" dxfId="820" priority="13" operator="greaterThan">
      <formula>0</formula>
    </cfRule>
  </conditionalFormatting>
  <conditionalFormatting sqref="H108:CJ108">
    <cfRule type="cellIs" dxfId="819" priority="12" operator="lessThan">
      <formula>0</formula>
    </cfRule>
    <cfRule type="cellIs" dxfId="818" priority="11" operator="greaterThan">
      <formula>0</formula>
    </cfRule>
  </conditionalFormatting>
  <conditionalFormatting sqref="H112:CJ112">
    <cfRule type="cellIs" dxfId="817" priority="9" operator="greaterThan">
      <formula>0</formula>
    </cfRule>
    <cfRule type="cellIs" dxfId="816" priority="10" operator="lessThan">
      <formula>0</formula>
    </cfRule>
  </conditionalFormatting>
  <conditionalFormatting sqref="H116:CJ116">
    <cfRule type="cellIs" dxfId="815" priority="8" operator="lessThan">
      <formula>0</formula>
    </cfRule>
    <cfRule type="cellIs" dxfId="814" priority="7" operator="greaterThan">
      <formula>0</formula>
    </cfRule>
  </conditionalFormatting>
  <conditionalFormatting sqref="H120:CJ120">
    <cfRule type="cellIs" dxfId="813" priority="6" operator="lessThan">
      <formula>0</formula>
    </cfRule>
    <cfRule type="cellIs" dxfId="812" priority="5" operator="greaterThan">
      <formula>0</formula>
    </cfRule>
  </conditionalFormatting>
  <conditionalFormatting sqref="H124:CJ124">
    <cfRule type="cellIs" dxfId="811" priority="3" operator="greaterThan">
      <formula>0</formula>
    </cfRule>
    <cfRule type="cellIs" dxfId="810" priority="4" operator="lessThan">
      <formula>0</formula>
    </cfRule>
  </conditionalFormatting>
  <conditionalFormatting sqref="H128:CJ128">
    <cfRule type="cellIs" dxfId="809" priority="2" operator="lessThan">
      <formula>0</formula>
    </cfRule>
    <cfRule type="cellIs" dxfId="808" priority="1" operator="greaterThan">
      <formula>0</formula>
    </cfRule>
  </conditionalFormatting>
  <conditionalFormatting sqref="J7:CJ8">
    <cfRule type="cellIs" dxfId="807" priority="840" operator="equal">
      <formula>1</formula>
    </cfRule>
  </conditionalFormatting>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DFE0E4-9A6E-4242-B124-A3B8AA33CC6E}">
          <x14:formula1>
            <xm:f>Lists!$B$4:$B$14</xm:f>
          </x14:formula1>
          <xm:sqref>E11 E15 E19 E23 E27 E31 E35 E39 E43 E47 E51 E55 E59 E63 E67 E71 E75 E79 E83 E87 E91 E95 E99 E103 E107 E111 E115 E119 E123 E127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21812-300E-400A-A8C9-82992D0A38BB}">
  <sheetPr codeName="Sheet7">
    <tabColor theme="6"/>
  </sheetPr>
  <dimension ref="A1:CM130"/>
  <sheetViews>
    <sheetView zoomScale="85" zoomScaleNormal="85" workbookViewId="0">
      <pane xSplit="10" ySplit="8" topLeftCell="K9" activePane="bottomRight" state="frozen"/>
      <selection activeCell="T17" sqref="T17"/>
      <selection pane="topRight" activeCell="T17" sqref="T17"/>
      <selection pane="bottomLeft" activeCell="T17" sqref="T17"/>
      <selection pane="bottomRight" activeCell="L20" sqref="L20"/>
    </sheetView>
  </sheetViews>
  <sheetFormatPr defaultColWidth="0" defaultRowHeight="14.5" zeroHeight="1" x14ac:dyDescent="0.35"/>
  <cols>
    <col min="1" max="1" width="5.453125" customWidth="1"/>
    <col min="2" max="2" width="13.453125" customWidth="1"/>
    <col min="3" max="3" width="27.7265625" customWidth="1"/>
    <col min="4" max="4" width="9" customWidth="1"/>
    <col min="5" max="5" width="14.54296875" customWidth="1"/>
    <col min="6" max="6" width="5.90625" customWidth="1"/>
    <col min="7" max="7" width="14.6328125" customWidth="1"/>
    <col min="8" max="8" width="5.90625" customWidth="1"/>
    <col min="9" max="9" width="15.6328125" customWidth="1"/>
    <col min="10" max="10" width="20.1796875" bestFit="1" customWidth="1"/>
    <col min="11" max="11" width="2.90625" customWidth="1"/>
    <col min="12" max="12" width="18.7265625" customWidth="1"/>
    <col min="13" max="90" width="18.54296875" customWidth="1"/>
    <col min="91" max="91" width="0" hidden="1" customWidth="1"/>
    <col min="92" max="16384" width="9.1796875" hidden="1"/>
  </cols>
  <sheetData>
    <row r="1" spans="1:90" ht="20" x14ac:dyDescent="0.4">
      <c r="A1" s="123" t="s">
        <v>194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row>
    <row r="2" spans="1:90" x14ac:dyDescent="0.35">
      <c r="A2" s="124"/>
      <c r="B2" s="120"/>
      <c r="C2" s="119"/>
      <c r="D2" s="119"/>
      <c r="E2" s="119"/>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row>
    <row r="3" spans="1:90" ht="15" thickBot="1" x14ac:dyDescent="0.4">
      <c r="A3" s="308" t="s">
        <v>38</v>
      </c>
      <c r="B3" s="33" t="s">
        <v>39</v>
      </c>
      <c r="C3" s="119"/>
      <c r="D3" s="309" t="s">
        <v>259</v>
      </c>
      <c r="E3" s="309"/>
      <c r="F3" s="309"/>
      <c r="G3" s="309"/>
      <c r="H3" s="309"/>
      <c r="I3" s="30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row>
    <row r="4" spans="1:90" x14ac:dyDescent="0.35">
      <c r="A4" s="308"/>
      <c r="B4" s="31" t="s">
        <v>40</v>
      </c>
      <c r="C4" s="119"/>
      <c r="D4" s="309"/>
      <c r="E4" s="309"/>
      <c r="F4" s="309"/>
      <c r="G4" s="309"/>
      <c r="H4" s="309"/>
      <c r="I4" s="309"/>
      <c r="J4" s="119" t="s">
        <v>97</v>
      </c>
      <c r="K4" s="119"/>
      <c r="L4" s="119">
        <f>'Primary Inputs'!P70</f>
        <v>0</v>
      </c>
      <c r="M4" s="119">
        <f>'Primary Inputs'!Q70</f>
        <v>1</v>
      </c>
      <c r="N4" s="119">
        <f>'Primary Inputs'!R70</f>
        <v>2</v>
      </c>
      <c r="O4" s="119">
        <f>'Primary Inputs'!S70</f>
        <v>3</v>
      </c>
      <c r="P4" s="119">
        <f>'Primary Inputs'!T70</f>
        <v>4</v>
      </c>
      <c r="Q4" s="119">
        <f>'Primary Inputs'!U70</f>
        <v>5</v>
      </c>
      <c r="R4" s="119">
        <f>'Primary Inputs'!V70</f>
        <v>6</v>
      </c>
      <c r="S4" s="119">
        <f>'Primary Inputs'!W70</f>
        <v>7</v>
      </c>
      <c r="T4" s="119">
        <f>'Primary Inputs'!X70</f>
        <v>8</v>
      </c>
      <c r="U4" s="119">
        <f>'Primary Inputs'!Y70</f>
        <v>9</v>
      </c>
      <c r="V4" s="119">
        <f>'Primary Inputs'!Z70</f>
        <v>10</v>
      </c>
      <c r="W4" s="119">
        <f>'Primary Inputs'!AA70</f>
        <v>11</v>
      </c>
      <c r="X4" s="119">
        <f>'Primary Inputs'!AB70</f>
        <v>12</v>
      </c>
      <c r="Y4" s="119">
        <f>'Primary Inputs'!AC70</f>
        <v>13</v>
      </c>
      <c r="Z4" s="119">
        <f>'Primary Inputs'!AD70</f>
        <v>14</v>
      </c>
      <c r="AA4" s="119">
        <f>'Primary Inputs'!AE70</f>
        <v>15</v>
      </c>
      <c r="AB4" s="119">
        <f>'Primary Inputs'!AF70</f>
        <v>16</v>
      </c>
      <c r="AC4" s="119">
        <f>'Primary Inputs'!AG70</f>
        <v>17</v>
      </c>
      <c r="AD4" s="119">
        <f>'Primary Inputs'!AH70</f>
        <v>18</v>
      </c>
      <c r="AE4" s="119">
        <f>'Primary Inputs'!AI70</f>
        <v>19</v>
      </c>
      <c r="AF4" s="119">
        <f>'Primary Inputs'!AJ70</f>
        <v>20</v>
      </c>
      <c r="AG4" s="119">
        <f>'Primary Inputs'!AK70</f>
        <v>21</v>
      </c>
      <c r="AH4" s="119">
        <f>'Primary Inputs'!AL70</f>
        <v>22</v>
      </c>
      <c r="AI4" s="119">
        <f>'Primary Inputs'!AM70</f>
        <v>23</v>
      </c>
      <c r="AJ4" s="119">
        <f>'Primary Inputs'!AN70</f>
        <v>24</v>
      </c>
      <c r="AK4" s="119">
        <f>'Primary Inputs'!AO70</f>
        <v>25</v>
      </c>
      <c r="AL4" s="119">
        <f>'Primary Inputs'!AP70</f>
        <v>26</v>
      </c>
      <c r="AM4" s="119">
        <f>'Primary Inputs'!AQ70</f>
        <v>27</v>
      </c>
      <c r="AN4" s="119">
        <f>'Primary Inputs'!AR70</f>
        <v>28</v>
      </c>
      <c r="AO4" s="119">
        <f>'Primary Inputs'!AS70</f>
        <v>29</v>
      </c>
      <c r="AP4" s="119">
        <f>'Primary Inputs'!AT70</f>
        <v>30</v>
      </c>
      <c r="AQ4" s="119">
        <f>'Primary Inputs'!AU70</f>
        <v>31</v>
      </c>
      <c r="AR4" s="119">
        <f>'Primary Inputs'!AV70</f>
        <v>32</v>
      </c>
      <c r="AS4" s="119">
        <f>'Primary Inputs'!AW70</f>
        <v>33</v>
      </c>
      <c r="AT4" s="119">
        <f>'Primary Inputs'!AX70</f>
        <v>34</v>
      </c>
      <c r="AU4" s="119">
        <f>'Primary Inputs'!AY70</f>
        <v>35</v>
      </c>
      <c r="AV4" s="119">
        <f>'Primary Inputs'!AZ70</f>
        <v>36</v>
      </c>
      <c r="AW4" s="119">
        <f>'Primary Inputs'!BA70</f>
        <v>37</v>
      </c>
      <c r="AX4" s="119">
        <f>'Primary Inputs'!BB70</f>
        <v>38</v>
      </c>
      <c r="AY4" s="119">
        <f>'Primary Inputs'!BC70</f>
        <v>39</v>
      </c>
      <c r="AZ4" s="119">
        <f>'Primary Inputs'!BD70</f>
        <v>40</v>
      </c>
      <c r="BA4" s="119">
        <f>'Primary Inputs'!BE70</f>
        <v>41</v>
      </c>
      <c r="BB4" s="119">
        <f>'Primary Inputs'!BF70</f>
        <v>42</v>
      </c>
      <c r="BC4" s="119">
        <f>'Primary Inputs'!BG70</f>
        <v>43</v>
      </c>
      <c r="BD4" s="119">
        <f>'Primary Inputs'!BH70</f>
        <v>44</v>
      </c>
      <c r="BE4" s="119">
        <f>'Primary Inputs'!BI70</f>
        <v>45</v>
      </c>
      <c r="BF4" s="119">
        <f>'Primary Inputs'!BJ70</f>
        <v>46</v>
      </c>
      <c r="BG4" s="119">
        <f>'Primary Inputs'!BK70</f>
        <v>47</v>
      </c>
      <c r="BH4" s="119">
        <f>'Primary Inputs'!BL70</f>
        <v>48</v>
      </c>
      <c r="BI4" s="119">
        <f>'Primary Inputs'!BM70</f>
        <v>49</v>
      </c>
      <c r="BJ4" s="119">
        <f>'Primary Inputs'!BN70</f>
        <v>50</v>
      </c>
      <c r="BK4" s="119">
        <f>'Primary Inputs'!BO70</f>
        <v>51</v>
      </c>
      <c r="BL4" s="119">
        <f>'Primary Inputs'!BP70</f>
        <v>52</v>
      </c>
      <c r="BM4" s="119">
        <f>'Primary Inputs'!BQ70</f>
        <v>53</v>
      </c>
      <c r="BN4" s="119">
        <f>'Primary Inputs'!BR70</f>
        <v>54</v>
      </c>
      <c r="BO4" s="119">
        <f>'Primary Inputs'!BS70</f>
        <v>55</v>
      </c>
      <c r="BP4" s="119">
        <f>'Primary Inputs'!BT70</f>
        <v>56</v>
      </c>
      <c r="BQ4" s="119">
        <f>'Primary Inputs'!BU70</f>
        <v>57</v>
      </c>
      <c r="BR4" s="119">
        <f>'Primary Inputs'!BV70</f>
        <v>58</v>
      </c>
      <c r="BS4" s="119">
        <f>'Primary Inputs'!BW70</f>
        <v>59</v>
      </c>
      <c r="BT4" s="119">
        <f>'Primary Inputs'!BX70</f>
        <v>60</v>
      </c>
      <c r="BU4" s="119">
        <f>'Primary Inputs'!BY70</f>
        <v>61</v>
      </c>
      <c r="BV4" s="119">
        <f>'Primary Inputs'!BZ70</f>
        <v>62</v>
      </c>
      <c r="BW4" s="119">
        <f>'Primary Inputs'!CA70</f>
        <v>63</v>
      </c>
      <c r="BX4" s="119">
        <f>'Primary Inputs'!CB70</f>
        <v>64</v>
      </c>
      <c r="BY4" s="119">
        <f>'Primary Inputs'!CC70</f>
        <v>65</v>
      </c>
      <c r="BZ4" s="119">
        <f>'Primary Inputs'!CD70</f>
        <v>66</v>
      </c>
      <c r="CA4" s="119">
        <f>'Primary Inputs'!CE70</f>
        <v>67</v>
      </c>
      <c r="CB4" s="119">
        <f>'Primary Inputs'!CF70</f>
        <v>68</v>
      </c>
      <c r="CC4" s="119">
        <f>'Primary Inputs'!CG70</f>
        <v>69</v>
      </c>
      <c r="CD4" s="119">
        <f>'Primary Inputs'!CH70</f>
        <v>70</v>
      </c>
      <c r="CE4" s="119">
        <f>'Primary Inputs'!CI70</f>
        <v>71</v>
      </c>
      <c r="CF4" s="119">
        <f>'Primary Inputs'!CJ70</f>
        <v>72</v>
      </c>
      <c r="CG4" s="119">
        <f>'Primary Inputs'!CK70</f>
        <v>73</v>
      </c>
      <c r="CH4" s="119">
        <f>'Primary Inputs'!CL70</f>
        <v>74</v>
      </c>
      <c r="CI4" s="119">
        <f>'Primary Inputs'!CM70</f>
        <v>75</v>
      </c>
      <c r="CJ4" s="119">
        <f>'Primary Inputs'!CN70</f>
        <v>76</v>
      </c>
      <c r="CK4" s="119">
        <f>'Primary Inputs'!CO70</f>
        <v>77</v>
      </c>
      <c r="CL4" s="119">
        <f>'Primary Inputs'!CP70</f>
        <v>78</v>
      </c>
    </row>
    <row r="5" spans="1:90" x14ac:dyDescent="0.35">
      <c r="A5" s="124"/>
      <c r="B5" s="243" t="s">
        <v>200</v>
      </c>
      <c r="C5" s="119"/>
      <c r="D5" s="309"/>
      <c r="E5" s="309"/>
      <c r="F5" s="309"/>
      <c r="G5" s="309"/>
      <c r="H5" s="309"/>
      <c r="I5" s="309"/>
      <c r="J5" s="119" t="s">
        <v>198</v>
      </c>
      <c r="K5" s="119"/>
      <c r="L5" s="119">
        <f>'Primary Inputs'!P71</f>
        <v>0</v>
      </c>
      <c r="M5" s="119">
        <f>'Primary Inputs'!Q71</f>
        <v>1</v>
      </c>
      <c r="N5" s="119">
        <f>'Primary Inputs'!R71</f>
        <v>2</v>
      </c>
      <c r="O5" s="119">
        <f>'Primary Inputs'!S71</f>
        <v>3</v>
      </c>
      <c r="P5" s="119">
        <f>'Primary Inputs'!T71</f>
        <v>4</v>
      </c>
      <c r="Q5" s="119">
        <f>'Primary Inputs'!U71</f>
        <v>5</v>
      </c>
      <c r="R5" s="119">
        <f>'Primary Inputs'!V71</f>
        <v>6</v>
      </c>
      <c r="S5" s="119">
        <f>'Primary Inputs'!W71</f>
        <v>7</v>
      </c>
      <c r="T5" s="119">
        <f>'Primary Inputs'!X71</f>
        <v>8</v>
      </c>
      <c r="U5" s="119">
        <f>'Primary Inputs'!Y71</f>
        <v>9</v>
      </c>
      <c r="V5" s="119">
        <f>'Primary Inputs'!Z71</f>
        <v>10</v>
      </c>
      <c r="W5" s="119">
        <f>'Primary Inputs'!AA71</f>
        <v>11</v>
      </c>
      <c r="X5" s="119">
        <f>'Primary Inputs'!AB71</f>
        <v>12</v>
      </c>
      <c r="Y5" s="119">
        <f>'Primary Inputs'!AC71</f>
        <v>13</v>
      </c>
      <c r="Z5" s="119">
        <f>'Primary Inputs'!AD71</f>
        <v>14</v>
      </c>
      <c r="AA5" s="119">
        <f>'Primary Inputs'!AE71</f>
        <v>15</v>
      </c>
      <c r="AB5" s="119">
        <f>'Primary Inputs'!AF71</f>
        <v>16</v>
      </c>
      <c r="AC5" s="119">
        <f>'Primary Inputs'!AG71</f>
        <v>17</v>
      </c>
      <c r="AD5" s="119">
        <f>'Primary Inputs'!AH71</f>
        <v>18</v>
      </c>
      <c r="AE5" s="119">
        <f>'Primary Inputs'!AI71</f>
        <v>19</v>
      </c>
      <c r="AF5" s="119">
        <f>'Primary Inputs'!AJ71</f>
        <v>20</v>
      </c>
      <c r="AG5" s="119">
        <f>'Primary Inputs'!AK71</f>
        <v>21</v>
      </c>
      <c r="AH5" s="119">
        <f>'Primary Inputs'!AL71</f>
        <v>22</v>
      </c>
      <c r="AI5" s="119">
        <f>'Primary Inputs'!AM71</f>
        <v>23</v>
      </c>
      <c r="AJ5" s="119">
        <f>'Primary Inputs'!AN71</f>
        <v>24</v>
      </c>
      <c r="AK5" s="119">
        <f>'Primary Inputs'!AO71</f>
        <v>25</v>
      </c>
      <c r="AL5" s="119">
        <f>'Primary Inputs'!AP71</f>
        <v>26</v>
      </c>
      <c r="AM5" s="119">
        <f>'Primary Inputs'!AQ71</f>
        <v>27</v>
      </c>
      <c r="AN5" s="119">
        <f>'Primary Inputs'!AR71</f>
        <v>28</v>
      </c>
      <c r="AO5" s="119">
        <f>'Primary Inputs'!AS71</f>
        <v>29</v>
      </c>
      <c r="AP5" s="119">
        <f>'Primary Inputs'!AT71</f>
        <v>30</v>
      </c>
      <c r="AQ5" s="119">
        <f>'Primary Inputs'!AU71</f>
        <v>31</v>
      </c>
      <c r="AR5" s="119">
        <f>'Primary Inputs'!AV71</f>
        <v>32</v>
      </c>
      <c r="AS5" s="119">
        <f>'Primary Inputs'!AW71</f>
        <v>33</v>
      </c>
      <c r="AT5" s="119">
        <f>'Primary Inputs'!AX71</f>
        <v>34</v>
      </c>
      <c r="AU5" s="119">
        <f>'Primary Inputs'!AY71</f>
        <v>35</v>
      </c>
      <c r="AV5" s="119">
        <f>'Primary Inputs'!AZ71</f>
        <v>36</v>
      </c>
      <c r="AW5" s="119">
        <f>'Primary Inputs'!BA71</f>
        <v>37</v>
      </c>
      <c r="AX5" s="119">
        <f>'Primary Inputs'!BB71</f>
        <v>38</v>
      </c>
      <c r="AY5" s="119">
        <f>'Primary Inputs'!BC71</f>
        <v>39</v>
      </c>
      <c r="AZ5" s="119">
        <f>'Primary Inputs'!BD71</f>
        <v>40</v>
      </c>
      <c r="BA5" s="119">
        <f>'Primary Inputs'!BE71</f>
        <v>41</v>
      </c>
      <c r="BB5" s="119">
        <f>'Primary Inputs'!BF71</f>
        <v>42</v>
      </c>
      <c r="BC5" s="119">
        <f>'Primary Inputs'!BG71</f>
        <v>43</v>
      </c>
      <c r="BD5" s="119">
        <f>'Primary Inputs'!BH71</f>
        <v>44</v>
      </c>
      <c r="BE5" s="119">
        <f>'Primary Inputs'!BI71</f>
        <v>45</v>
      </c>
      <c r="BF5" s="119">
        <f>'Primary Inputs'!BJ71</f>
        <v>46</v>
      </c>
      <c r="BG5" s="119">
        <f>'Primary Inputs'!BK71</f>
        <v>47</v>
      </c>
      <c r="BH5" s="119">
        <f>'Primary Inputs'!BL71</f>
        <v>48</v>
      </c>
      <c r="BI5" s="119">
        <f>'Primary Inputs'!BM71</f>
        <v>49</v>
      </c>
      <c r="BJ5" s="119">
        <f>'Primary Inputs'!BN71</f>
        <v>50</v>
      </c>
      <c r="BK5" s="119">
        <f>'Primary Inputs'!BO71</f>
        <v>51</v>
      </c>
      <c r="BL5" s="119">
        <f>'Primary Inputs'!BP71</f>
        <v>52</v>
      </c>
      <c r="BM5" s="119">
        <f>'Primary Inputs'!BQ71</f>
        <v>53</v>
      </c>
      <c r="BN5" s="119">
        <f>'Primary Inputs'!BR71</f>
        <v>54</v>
      </c>
      <c r="BO5" s="119">
        <f>'Primary Inputs'!BS71</f>
        <v>55</v>
      </c>
      <c r="BP5" s="119">
        <f>'Primary Inputs'!BT71</f>
        <v>56</v>
      </c>
      <c r="BQ5" s="119">
        <f>'Primary Inputs'!BU71</f>
        <v>57</v>
      </c>
      <c r="BR5" s="119">
        <f>'Primary Inputs'!BV71</f>
        <v>58</v>
      </c>
      <c r="BS5" s="119">
        <f>'Primary Inputs'!BW71</f>
        <v>59</v>
      </c>
      <c r="BT5" s="119">
        <f>'Primary Inputs'!BX71</f>
        <v>60</v>
      </c>
      <c r="BU5" s="119">
        <f>'Primary Inputs'!BY71</f>
        <v>61</v>
      </c>
      <c r="BV5" s="119">
        <f>'Primary Inputs'!BZ71</f>
        <v>62</v>
      </c>
      <c r="BW5" s="119">
        <f>'Primary Inputs'!CA71</f>
        <v>63</v>
      </c>
      <c r="BX5" s="119">
        <f>'Primary Inputs'!CB71</f>
        <v>64</v>
      </c>
      <c r="BY5" s="119">
        <f>'Primary Inputs'!CC71</f>
        <v>65</v>
      </c>
      <c r="BZ5" s="119">
        <f>'Primary Inputs'!CD71</f>
        <v>66</v>
      </c>
      <c r="CA5" s="119">
        <f>'Primary Inputs'!CE71</f>
        <v>67</v>
      </c>
      <c r="CB5" s="119">
        <f>'Primary Inputs'!CF71</f>
        <v>68</v>
      </c>
      <c r="CC5" s="119">
        <f>'Primary Inputs'!CG71</f>
        <v>69</v>
      </c>
      <c r="CD5" s="119">
        <f>'Primary Inputs'!CH71</f>
        <v>70</v>
      </c>
      <c r="CE5" s="119">
        <f>'Primary Inputs'!CI71</f>
        <v>71</v>
      </c>
      <c r="CF5" s="119">
        <f>'Primary Inputs'!CJ71</f>
        <v>72</v>
      </c>
      <c r="CG5" s="119">
        <f>'Primary Inputs'!CK71</f>
        <v>73</v>
      </c>
      <c r="CH5" s="119">
        <f>'Primary Inputs'!CL71</f>
        <v>74</v>
      </c>
      <c r="CI5" s="119">
        <f>'Primary Inputs'!CM71</f>
        <v>75</v>
      </c>
      <c r="CJ5" s="119">
        <f>'Primary Inputs'!CN71</f>
        <v>76</v>
      </c>
      <c r="CK5" s="119">
        <f>'Primary Inputs'!CO71</f>
        <v>77</v>
      </c>
      <c r="CL5" s="119">
        <f>'Primary Inputs'!CP71</f>
        <v>78</v>
      </c>
    </row>
    <row r="6" spans="1:90" x14ac:dyDescent="0.35">
      <c r="A6" s="124"/>
      <c r="B6" s="120"/>
      <c r="C6" s="119"/>
      <c r="D6" s="119"/>
      <c r="E6" s="119"/>
      <c r="F6" s="120"/>
      <c r="G6" s="120"/>
      <c r="H6" s="120"/>
      <c r="I6" s="119"/>
      <c r="J6" s="119" t="s">
        <v>199</v>
      </c>
      <c r="K6" s="119"/>
      <c r="L6" s="119">
        <f>'Primary Inputs'!P72</f>
        <v>1</v>
      </c>
      <c r="M6" s="119">
        <f>'Primary Inputs'!Q72</f>
        <v>2</v>
      </c>
      <c r="N6" s="119">
        <f>'Primary Inputs'!R72</f>
        <v>3</v>
      </c>
      <c r="O6" s="119">
        <f>'Primary Inputs'!S72</f>
        <v>4</v>
      </c>
      <c r="P6" s="119">
        <f>'Primary Inputs'!T72</f>
        <v>5</v>
      </c>
      <c r="Q6" s="119">
        <f>'Primary Inputs'!U72</f>
        <v>6</v>
      </c>
      <c r="R6" s="119">
        <f>'Primary Inputs'!V72</f>
        <v>7</v>
      </c>
      <c r="S6" s="119">
        <f>'Primary Inputs'!W72</f>
        <v>8</v>
      </c>
      <c r="T6" s="119">
        <f>'Primary Inputs'!X72</f>
        <v>9</v>
      </c>
      <c r="U6" s="119">
        <f>'Primary Inputs'!Y72</f>
        <v>10</v>
      </c>
      <c r="V6" s="119">
        <f>'Primary Inputs'!Z72</f>
        <v>11</v>
      </c>
      <c r="W6" s="119">
        <f>'Primary Inputs'!AA72</f>
        <v>12</v>
      </c>
      <c r="X6" s="119">
        <f>'Primary Inputs'!AB72</f>
        <v>13</v>
      </c>
      <c r="Y6" s="119">
        <f>'Primary Inputs'!AC72</f>
        <v>14</v>
      </c>
      <c r="Z6" s="119">
        <f>'Primary Inputs'!AD72</f>
        <v>15</v>
      </c>
      <c r="AA6" s="119">
        <f>'Primary Inputs'!AE72</f>
        <v>16</v>
      </c>
      <c r="AB6" s="119">
        <f>'Primary Inputs'!AF72</f>
        <v>17</v>
      </c>
      <c r="AC6" s="119">
        <f>'Primary Inputs'!AG72</f>
        <v>18</v>
      </c>
      <c r="AD6" s="119">
        <f>'Primary Inputs'!AH72</f>
        <v>19</v>
      </c>
      <c r="AE6" s="119">
        <f>'Primary Inputs'!AI72</f>
        <v>20</v>
      </c>
      <c r="AF6" s="119">
        <f>'Primary Inputs'!AJ72</f>
        <v>21</v>
      </c>
      <c r="AG6" s="119">
        <f>'Primary Inputs'!AK72</f>
        <v>22</v>
      </c>
      <c r="AH6" s="119">
        <f>'Primary Inputs'!AL72</f>
        <v>23</v>
      </c>
      <c r="AI6" s="119">
        <f>'Primary Inputs'!AM72</f>
        <v>24</v>
      </c>
      <c r="AJ6" s="119">
        <f>'Primary Inputs'!AN72</f>
        <v>25</v>
      </c>
      <c r="AK6" s="119">
        <f>'Primary Inputs'!AO72</f>
        <v>26</v>
      </c>
      <c r="AL6" s="119">
        <f>'Primary Inputs'!AP72</f>
        <v>27</v>
      </c>
      <c r="AM6" s="119">
        <f>'Primary Inputs'!AQ72</f>
        <v>28</v>
      </c>
      <c r="AN6" s="119">
        <f>'Primary Inputs'!AR72</f>
        <v>29</v>
      </c>
      <c r="AO6" s="119">
        <f>'Primary Inputs'!AS72</f>
        <v>30</v>
      </c>
      <c r="AP6" s="119">
        <f>'Primary Inputs'!AT72</f>
        <v>31</v>
      </c>
      <c r="AQ6" s="119">
        <f>'Primary Inputs'!AU72</f>
        <v>32</v>
      </c>
      <c r="AR6" s="119">
        <f>'Primary Inputs'!AV72</f>
        <v>33</v>
      </c>
      <c r="AS6" s="119">
        <f>'Primary Inputs'!AW72</f>
        <v>34</v>
      </c>
      <c r="AT6" s="119">
        <f>'Primary Inputs'!AX72</f>
        <v>35</v>
      </c>
      <c r="AU6" s="119">
        <f>'Primary Inputs'!AY72</f>
        <v>36</v>
      </c>
      <c r="AV6" s="119">
        <f>'Primary Inputs'!AZ72</f>
        <v>37</v>
      </c>
      <c r="AW6" s="119">
        <f>'Primary Inputs'!BA72</f>
        <v>38</v>
      </c>
      <c r="AX6" s="119">
        <f>'Primary Inputs'!BB72</f>
        <v>39</v>
      </c>
      <c r="AY6" s="119">
        <f>'Primary Inputs'!BC72</f>
        <v>40</v>
      </c>
      <c r="AZ6" s="119">
        <f>'Primary Inputs'!BD72</f>
        <v>41</v>
      </c>
      <c r="BA6" s="119">
        <f>'Primary Inputs'!BE72</f>
        <v>42</v>
      </c>
      <c r="BB6" s="119">
        <f>'Primary Inputs'!BF72</f>
        <v>43</v>
      </c>
      <c r="BC6" s="119">
        <f>'Primary Inputs'!BG72</f>
        <v>44</v>
      </c>
      <c r="BD6" s="119">
        <f>'Primary Inputs'!BH72</f>
        <v>45</v>
      </c>
      <c r="BE6" s="119">
        <f>'Primary Inputs'!BI72</f>
        <v>46</v>
      </c>
      <c r="BF6" s="119">
        <f>'Primary Inputs'!BJ72</f>
        <v>47</v>
      </c>
      <c r="BG6" s="119">
        <f>'Primary Inputs'!BK72</f>
        <v>48</v>
      </c>
      <c r="BH6" s="119">
        <f>'Primary Inputs'!BL72</f>
        <v>49</v>
      </c>
      <c r="BI6" s="119">
        <f>'Primary Inputs'!BM72</f>
        <v>50</v>
      </c>
      <c r="BJ6" s="119">
        <f>'Primary Inputs'!BN72</f>
        <v>51</v>
      </c>
      <c r="BK6" s="119">
        <f>'Primary Inputs'!BO72</f>
        <v>52</v>
      </c>
      <c r="BL6" s="119">
        <f>'Primary Inputs'!BP72</f>
        <v>53</v>
      </c>
      <c r="BM6" s="119">
        <f>'Primary Inputs'!BQ72</f>
        <v>54</v>
      </c>
      <c r="BN6" s="119">
        <f>'Primary Inputs'!BR72</f>
        <v>55</v>
      </c>
      <c r="BO6" s="119">
        <f>'Primary Inputs'!BS72</f>
        <v>56</v>
      </c>
      <c r="BP6" s="119">
        <f>'Primary Inputs'!BT72</f>
        <v>57</v>
      </c>
      <c r="BQ6" s="119">
        <f>'Primary Inputs'!BU72</f>
        <v>58</v>
      </c>
      <c r="BR6" s="119">
        <f>'Primary Inputs'!BV72</f>
        <v>59</v>
      </c>
      <c r="BS6" s="119">
        <f>'Primary Inputs'!BW72</f>
        <v>60</v>
      </c>
      <c r="BT6" s="119">
        <f>'Primary Inputs'!BX72</f>
        <v>61</v>
      </c>
      <c r="BU6" s="119">
        <f>'Primary Inputs'!BY72</f>
        <v>62</v>
      </c>
      <c r="BV6" s="119">
        <f>'Primary Inputs'!BZ72</f>
        <v>63</v>
      </c>
      <c r="BW6" s="119">
        <f>'Primary Inputs'!CA72</f>
        <v>64</v>
      </c>
      <c r="BX6" s="119">
        <f>'Primary Inputs'!CB72</f>
        <v>65</v>
      </c>
      <c r="BY6" s="119">
        <f>'Primary Inputs'!CC72</f>
        <v>66</v>
      </c>
      <c r="BZ6" s="119">
        <f>'Primary Inputs'!CD72</f>
        <v>67</v>
      </c>
      <c r="CA6" s="119">
        <f>'Primary Inputs'!CE72</f>
        <v>68</v>
      </c>
      <c r="CB6" s="119">
        <f>'Primary Inputs'!CF72</f>
        <v>69</v>
      </c>
      <c r="CC6" s="119">
        <f>'Primary Inputs'!CG72</f>
        <v>70</v>
      </c>
      <c r="CD6" s="119">
        <f>'Primary Inputs'!CH72</f>
        <v>71</v>
      </c>
      <c r="CE6" s="119">
        <f>'Primary Inputs'!CI72</f>
        <v>72</v>
      </c>
      <c r="CF6" s="119">
        <f>'Primary Inputs'!CJ72</f>
        <v>73</v>
      </c>
      <c r="CG6" s="119">
        <f>'Primary Inputs'!CK72</f>
        <v>74</v>
      </c>
      <c r="CH6" s="119">
        <f>'Primary Inputs'!CL72</f>
        <v>75</v>
      </c>
      <c r="CI6" s="119">
        <f>'Primary Inputs'!CM72</f>
        <v>76</v>
      </c>
      <c r="CJ6" s="119">
        <f>'Primary Inputs'!CN72</f>
        <v>77</v>
      </c>
      <c r="CK6" s="119">
        <f>'Primary Inputs'!CO72</f>
        <v>78</v>
      </c>
      <c r="CL6" s="119">
        <f>'Primary Inputs'!CP72</f>
        <v>79</v>
      </c>
    </row>
    <row r="7" spans="1:90" x14ac:dyDescent="0.35">
      <c r="A7" s="120"/>
      <c r="B7" s="120"/>
      <c r="C7" s="267" t="s">
        <v>103</v>
      </c>
      <c r="D7" s="267"/>
      <c r="E7" s="267" t="s">
        <v>34</v>
      </c>
      <c r="F7" s="120"/>
      <c r="G7" s="119" t="s">
        <v>263</v>
      </c>
      <c r="H7" s="120"/>
      <c r="I7" s="119" t="s">
        <v>195</v>
      </c>
      <c r="J7" s="119" t="s">
        <v>196</v>
      </c>
      <c r="K7" s="119"/>
      <c r="L7" s="119">
        <f>'Primary Inputs'!P73</f>
        <v>0</v>
      </c>
      <c r="M7" s="119">
        <f>'Primary Inputs'!Q73</f>
        <v>0</v>
      </c>
      <c r="N7" s="119">
        <f>'Primary Inputs'!R73</f>
        <v>0</v>
      </c>
      <c r="O7" s="119">
        <f>'Primary Inputs'!S73</f>
        <v>0</v>
      </c>
      <c r="P7" s="119">
        <f>'Primary Inputs'!T73</f>
        <v>0</v>
      </c>
      <c r="Q7" s="119">
        <f>'Primary Inputs'!U73</f>
        <v>0</v>
      </c>
      <c r="R7" s="119">
        <f>'Primary Inputs'!V73</f>
        <v>0</v>
      </c>
      <c r="S7" s="119">
        <f>'Primary Inputs'!W73</f>
        <v>0</v>
      </c>
      <c r="T7" s="119">
        <f>'Primary Inputs'!X73</f>
        <v>0</v>
      </c>
      <c r="U7" s="119">
        <f>'Primary Inputs'!Y73</f>
        <v>0</v>
      </c>
      <c r="V7" s="119">
        <f>'Primary Inputs'!Z73</f>
        <v>0</v>
      </c>
      <c r="W7" s="119">
        <f>'Primary Inputs'!AA73</f>
        <v>0</v>
      </c>
      <c r="X7" s="119">
        <f>'Primary Inputs'!AB73</f>
        <v>0</v>
      </c>
      <c r="Y7" s="119">
        <f>'Primary Inputs'!AC73</f>
        <v>0</v>
      </c>
      <c r="Z7" s="119">
        <f>'Primary Inputs'!AD73</f>
        <v>0</v>
      </c>
      <c r="AA7" s="119">
        <f>'Primary Inputs'!AE73</f>
        <v>0</v>
      </c>
      <c r="AB7" s="119">
        <f>'Primary Inputs'!AF73</f>
        <v>0</v>
      </c>
      <c r="AC7" s="119">
        <f>'Primary Inputs'!AG73</f>
        <v>0</v>
      </c>
      <c r="AD7" s="119">
        <f>'Primary Inputs'!AH73</f>
        <v>0</v>
      </c>
      <c r="AE7" s="119">
        <f>'Primary Inputs'!AI73</f>
        <v>0</v>
      </c>
      <c r="AF7" s="119">
        <f>'Primary Inputs'!AJ73</f>
        <v>0</v>
      </c>
      <c r="AG7" s="119">
        <f>'Primary Inputs'!AK73</f>
        <v>0</v>
      </c>
      <c r="AH7" s="119">
        <f>'Primary Inputs'!AL73</f>
        <v>0</v>
      </c>
      <c r="AI7" s="119">
        <f>'Primary Inputs'!AM73</f>
        <v>0</v>
      </c>
      <c r="AJ7" s="119">
        <f>'Primary Inputs'!AN73</f>
        <v>0</v>
      </c>
      <c r="AK7" s="119">
        <f>'Primary Inputs'!AO73</f>
        <v>0</v>
      </c>
      <c r="AL7" s="119">
        <f>'Primary Inputs'!AP73</f>
        <v>0</v>
      </c>
      <c r="AM7" s="119">
        <f>'Primary Inputs'!AQ73</f>
        <v>0</v>
      </c>
      <c r="AN7" s="119">
        <f>'Primary Inputs'!AR73</f>
        <v>0</v>
      </c>
      <c r="AO7" s="119">
        <f>'Primary Inputs'!AS73</f>
        <v>0</v>
      </c>
      <c r="AP7" s="119">
        <f>'Primary Inputs'!AT73</f>
        <v>0</v>
      </c>
      <c r="AQ7" s="119">
        <f>'Primary Inputs'!AU73</f>
        <v>0</v>
      </c>
      <c r="AR7" s="119">
        <f>'Primary Inputs'!AV73</f>
        <v>0</v>
      </c>
      <c r="AS7" s="119">
        <f>'Primary Inputs'!AW73</f>
        <v>0</v>
      </c>
      <c r="AT7" s="119">
        <f>'Primary Inputs'!AX73</f>
        <v>0</v>
      </c>
      <c r="AU7" s="119">
        <f>'Primary Inputs'!AY73</f>
        <v>0</v>
      </c>
      <c r="AV7" s="119">
        <f>'Primary Inputs'!AZ73</f>
        <v>0</v>
      </c>
      <c r="AW7" s="119">
        <f>'Primary Inputs'!BA73</f>
        <v>0</v>
      </c>
      <c r="AX7" s="119">
        <f>'Primary Inputs'!BB73</f>
        <v>0</v>
      </c>
      <c r="AY7" s="119">
        <f>'Primary Inputs'!BC73</f>
        <v>0</v>
      </c>
      <c r="AZ7" s="119">
        <f>'Primary Inputs'!BD73</f>
        <v>0</v>
      </c>
      <c r="BA7" s="119">
        <f>'Primary Inputs'!BE73</f>
        <v>0</v>
      </c>
      <c r="BB7" s="119">
        <f>'Primary Inputs'!BF73</f>
        <v>0</v>
      </c>
      <c r="BC7" s="119">
        <f>'Primary Inputs'!BG73</f>
        <v>0</v>
      </c>
      <c r="BD7" s="119">
        <f>'Primary Inputs'!BH73</f>
        <v>0</v>
      </c>
      <c r="BE7" s="119">
        <f>'Primary Inputs'!BI73</f>
        <v>0</v>
      </c>
      <c r="BF7" s="119">
        <f>'Primary Inputs'!BJ73</f>
        <v>0</v>
      </c>
      <c r="BG7" s="119">
        <f>'Primary Inputs'!BK73</f>
        <v>0</v>
      </c>
      <c r="BH7" s="119">
        <f>'Primary Inputs'!BL73</f>
        <v>0</v>
      </c>
      <c r="BI7" s="119">
        <f>'Primary Inputs'!BM73</f>
        <v>0</v>
      </c>
      <c r="BJ7" s="119">
        <f>'Primary Inputs'!BN73</f>
        <v>0</v>
      </c>
      <c r="BK7" s="119">
        <f>'Primary Inputs'!BO73</f>
        <v>0</v>
      </c>
      <c r="BL7" s="119">
        <f>'Primary Inputs'!BP73</f>
        <v>0</v>
      </c>
      <c r="BM7" s="119">
        <f>'Primary Inputs'!BQ73</f>
        <v>0</v>
      </c>
      <c r="BN7" s="119">
        <f>'Primary Inputs'!BR73</f>
        <v>0</v>
      </c>
      <c r="BO7" s="119">
        <f>'Primary Inputs'!BS73</f>
        <v>0</v>
      </c>
      <c r="BP7" s="119">
        <f>'Primary Inputs'!BT73</f>
        <v>0</v>
      </c>
      <c r="BQ7" s="119">
        <f>'Primary Inputs'!BU73</f>
        <v>0</v>
      </c>
      <c r="BR7" s="119">
        <f>'Primary Inputs'!BV73</f>
        <v>0</v>
      </c>
      <c r="BS7" s="119">
        <f>'Primary Inputs'!BW73</f>
        <v>0</v>
      </c>
      <c r="BT7" s="119">
        <f>'Primary Inputs'!BX73</f>
        <v>0</v>
      </c>
      <c r="BU7" s="119">
        <f>'Primary Inputs'!BY73</f>
        <v>0</v>
      </c>
      <c r="BV7" s="119">
        <f>'Primary Inputs'!BZ73</f>
        <v>0</v>
      </c>
      <c r="BW7" s="119">
        <f>'Primary Inputs'!CA73</f>
        <v>0</v>
      </c>
      <c r="BX7" s="119">
        <f>'Primary Inputs'!CB73</f>
        <v>0</v>
      </c>
      <c r="BY7" s="119">
        <f>'Primary Inputs'!CC73</f>
        <v>0</v>
      </c>
      <c r="BZ7" s="119">
        <f>'Primary Inputs'!CD73</f>
        <v>0</v>
      </c>
      <c r="CA7" s="119">
        <f>'Primary Inputs'!CE73</f>
        <v>0</v>
      </c>
      <c r="CB7" s="119">
        <f>'Primary Inputs'!CF73</f>
        <v>0</v>
      </c>
      <c r="CC7" s="119">
        <f>'Primary Inputs'!CG73</f>
        <v>0</v>
      </c>
      <c r="CD7" s="119">
        <f>'Primary Inputs'!CH73</f>
        <v>0</v>
      </c>
      <c r="CE7" s="119">
        <f>'Primary Inputs'!CI73</f>
        <v>0</v>
      </c>
      <c r="CF7" s="119">
        <f>'Primary Inputs'!CJ73</f>
        <v>0</v>
      </c>
      <c r="CG7" s="119">
        <f>'Primary Inputs'!CK73</f>
        <v>0</v>
      </c>
      <c r="CH7" s="119">
        <f>'Primary Inputs'!CL73</f>
        <v>0</v>
      </c>
      <c r="CI7" s="119">
        <f>'Primary Inputs'!CM73</f>
        <v>0</v>
      </c>
      <c r="CJ7" s="119">
        <f>'Primary Inputs'!CN73</f>
        <v>0</v>
      </c>
      <c r="CK7" s="119">
        <f>'Primary Inputs'!CO73</f>
        <v>0</v>
      </c>
      <c r="CL7" s="119">
        <f>'Primary Inputs'!CP73</f>
        <v>0</v>
      </c>
    </row>
    <row r="8" spans="1:90" x14ac:dyDescent="0.35">
      <c r="A8" s="124"/>
      <c r="B8" s="120"/>
      <c r="C8" s="267"/>
      <c r="D8" s="267"/>
      <c r="E8" s="267"/>
      <c r="F8" s="120"/>
      <c r="G8" s="120"/>
      <c r="H8" s="120"/>
      <c r="I8" s="119"/>
      <c r="J8" s="119" t="s">
        <v>197</v>
      </c>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row>
    <row r="9" spans="1:90" x14ac:dyDescent="0.35">
      <c r="A9" s="3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row>
    <row r="10" spans="1:90" x14ac:dyDescent="0.35">
      <c r="A10" s="34"/>
      <c r="B10" s="35"/>
      <c r="C10" s="1"/>
      <c r="D10" s="1"/>
      <c r="E10" s="1"/>
      <c r="F10" s="1"/>
      <c r="G10" s="1"/>
      <c r="H10" s="1"/>
      <c r="I10" s="1" t="s">
        <v>73</v>
      </c>
      <c r="J10" s="1"/>
      <c r="K10" s="1"/>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row>
    <row r="11" spans="1:90" x14ac:dyDescent="0.35">
      <c r="A11" s="34">
        <v>1</v>
      </c>
      <c r="B11" s="35"/>
      <c r="C11" s="13"/>
      <c r="D11" s="1"/>
      <c r="E11" s="15"/>
      <c r="F11" s="1"/>
      <c r="G11" s="15"/>
      <c r="H11" s="1"/>
      <c r="I11" s="1" t="s">
        <v>203</v>
      </c>
      <c r="J11" s="1"/>
      <c r="K11" s="1"/>
      <c r="L11" s="274"/>
      <c r="M11" s="274"/>
      <c r="N11" s="274"/>
      <c r="O11" s="274"/>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row>
    <row r="12" spans="1:90" s="172" customFormat="1" x14ac:dyDescent="0.35">
      <c r="A12" s="167"/>
      <c r="B12" s="168"/>
      <c r="C12" s="169"/>
      <c r="D12" s="169"/>
      <c r="E12" s="169"/>
      <c r="F12" s="169"/>
      <c r="G12" s="169"/>
      <c r="H12" s="169"/>
      <c r="I12" s="169" t="s">
        <v>104</v>
      </c>
      <c r="J12" s="279">
        <f>SUM(L12:CL12)</f>
        <v>0</v>
      </c>
      <c r="K12" s="276"/>
      <c r="L12" s="278" cm="1">
        <f t="array" ref="L12">_xlfn.IFNA(L$7*L10*L11*_xlfn.IFS($G11="Benefit",1,$G11="Disbenefit",-1),0)</f>
        <v>0</v>
      </c>
      <c r="M12" s="278" cm="1">
        <f t="array" ref="M12">_xlfn.IFNA(M$7*M10*M11*_xlfn.IFS($G11="Benefit",1,$G11="Disbenefit",-1),0)</f>
        <v>0</v>
      </c>
      <c r="N12" s="278" cm="1">
        <f t="array" ref="N12">_xlfn.IFNA(N$7*N10*N11*_xlfn.IFS($G11="Benefit",1,$G11="Disbenefit",-1),0)</f>
        <v>0</v>
      </c>
      <c r="O12" s="278" cm="1">
        <f t="array" ref="O12">_xlfn.IFNA(O$7*O10*O11*_xlfn.IFS($G11="Benefit",1,$G11="Disbenefit",-1),0)</f>
        <v>0</v>
      </c>
      <c r="P12" s="278" cm="1">
        <f t="array" ref="P12">_xlfn.IFNA(P$7*P10*P11*_xlfn.IFS($G11="Benefit",1,$G11="Disbenefit",-1),0)</f>
        <v>0</v>
      </c>
      <c r="Q12" s="278" cm="1">
        <f t="array" ref="Q12">_xlfn.IFNA(Q$7*Q10*Q11*_xlfn.IFS($G11="Benefit",1,$G11="Disbenefit",-1),0)</f>
        <v>0</v>
      </c>
      <c r="R12" s="278" cm="1">
        <f t="array" ref="R12">_xlfn.IFNA(R$7*R10*R11*_xlfn.IFS($G11="Benefit",1,$G11="Disbenefit",-1),0)</f>
        <v>0</v>
      </c>
      <c r="S12" s="278" cm="1">
        <f t="array" ref="S12">_xlfn.IFNA(S$7*S10*S11*_xlfn.IFS($G11="Benefit",1,$G11="Disbenefit",-1),0)</f>
        <v>0</v>
      </c>
      <c r="T12" s="278" cm="1">
        <f t="array" ref="T12">_xlfn.IFNA(T$7*T10*T11*_xlfn.IFS($G11="Benefit",1,$G11="Disbenefit",-1),0)</f>
        <v>0</v>
      </c>
      <c r="U12" s="278" cm="1">
        <f t="array" ref="U12">_xlfn.IFNA(U$7*U10*U11*_xlfn.IFS($G11="Benefit",1,$G11="Disbenefit",-1),0)</f>
        <v>0</v>
      </c>
      <c r="V12" s="278" cm="1">
        <f t="array" ref="V12">_xlfn.IFNA(V$7*V10*V11*_xlfn.IFS($G11="Benefit",1,$G11="Disbenefit",-1),0)</f>
        <v>0</v>
      </c>
      <c r="W12" s="278" cm="1">
        <f t="array" ref="W12">_xlfn.IFNA(W$7*W10*W11*_xlfn.IFS($G11="Benefit",1,$G11="Disbenefit",-1),0)</f>
        <v>0</v>
      </c>
      <c r="X12" s="278" cm="1">
        <f t="array" ref="X12">_xlfn.IFNA(X$7*X10*X11*_xlfn.IFS($G11="Benefit",1,$G11="Disbenefit",-1),0)</f>
        <v>0</v>
      </c>
      <c r="Y12" s="278" cm="1">
        <f t="array" ref="Y12">_xlfn.IFNA(Y$7*Y10*Y11*_xlfn.IFS($G11="Benefit",1,$G11="Disbenefit",-1),0)</f>
        <v>0</v>
      </c>
      <c r="Z12" s="278" cm="1">
        <f t="array" ref="Z12">_xlfn.IFNA(Z$7*Z10*Z11*_xlfn.IFS($G11="Benefit",1,$G11="Disbenefit",-1),0)</f>
        <v>0</v>
      </c>
      <c r="AA12" s="278" cm="1">
        <f t="array" ref="AA12">_xlfn.IFNA(AA$7*AA10*AA11*_xlfn.IFS($G11="Benefit",1,$G11="Disbenefit",-1),0)</f>
        <v>0</v>
      </c>
      <c r="AB12" s="278" cm="1">
        <f t="array" ref="AB12">_xlfn.IFNA(AB$7*AB10*AB11*_xlfn.IFS($G11="Benefit",1,$G11="Disbenefit",-1),0)</f>
        <v>0</v>
      </c>
      <c r="AC12" s="278" cm="1">
        <f t="array" ref="AC12">_xlfn.IFNA(AC$7*AC10*AC11*_xlfn.IFS($G11="Benefit",1,$G11="Disbenefit",-1),0)</f>
        <v>0</v>
      </c>
      <c r="AD12" s="278" cm="1">
        <f t="array" ref="AD12">_xlfn.IFNA(AD$7*AD10*AD11*_xlfn.IFS($G11="Benefit",1,$G11="Disbenefit",-1),0)</f>
        <v>0</v>
      </c>
      <c r="AE12" s="278" cm="1">
        <f t="array" ref="AE12">_xlfn.IFNA(AE$7*AE10*AE11*_xlfn.IFS($G11="Benefit",1,$G11="Disbenefit",-1),0)</f>
        <v>0</v>
      </c>
      <c r="AF12" s="278" cm="1">
        <f t="array" ref="AF12">_xlfn.IFNA(AF$7*AF10*AF11*_xlfn.IFS($G11="Benefit",1,$G11="Disbenefit",-1),0)</f>
        <v>0</v>
      </c>
      <c r="AG12" s="278" cm="1">
        <f t="array" ref="AG12">_xlfn.IFNA(AG$7*AG10*AG11*_xlfn.IFS($G11="Benefit",1,$G11="Disbenefit",-1),0)</f>
        <v>0</v>
      </c>
      <c r="AH12" s="278" cm="1">
        <f t="array" ref="AH12">_xlfn.IFNA(AH$7*AH10*AH11*_xlfn.IFS($G11="Benefit",1,$G11="Disbenefit",-1),0)</f>
        <v>0</v>
      </c>
      <c r="AI12" s="278" cm="1">
        <f t="array" ref="AI12">_xlfn.IFNA(AI$7*AI10*AI11*_xlfn.IFS($G11="Benefit",1,$G11="Disbenefit",-1),0)</f>
        <v>0</v>
      </c>
      <c r="AJ12" s="278" cm="1">
        <f t="array" ref="AJ12">_xlfn.IFNA(AJ$7*AJ10*AJ11*_xlfn.IFS($G11="Benefit",1,$G11="Disbenefit",-1),0)</f>
        <v>0</v>
      </c>
      <c r="AK12" s="278" cm="1">
        <f t="array" ref="AK12">_xlfn.IFNA(AK$7*AK10*AK11*_xlfn.IFS($G11="Benefit",1,$G11="Disbenefit",-1),0)</f>
        <v>0</v>
      </c>
      <c r="AL12" s="278" cm="1">
        <f t="array" ref="AL12">_xlfn.IFNA(AL$7*AL10*AL11*_xlfn.IFS($G11="Benefit",1,$G11="Disbenefit",-1),0)</f>
        <v>0</v>
      </c>
      <c r="AM12" s="278" cm="1">
        <f t="array" ref="AM12">_xlfn.IFNA(AM$7*AM10*AM11*_xlfn.IFS($G11="Benefit",1,$G11="Disbenefit",-1),0)</f>
        <v>0</v>
      </c>
      <c r="AN12" s="278" cm="1">
        <f t="array" ref="AN12">_xlfn.IFNA(AN$7*AN10*AN11*_xlfn.IFS($G11="Benefit",1,$G11="Disbenefit",-1),0)</f>
        <v>0</v>
      </c>
      <c r="AO12" s="278" cm="1">
        <f t="array" ref="AO12">_xlfn.IFNA(AO$7*AO10*AO11*_xlfn.IFS($G11="Benefit",1,$G11="Disbenefit",-1),0)</f>
        <v>0</v>
      </c>
      <c r="AP12" s="278" cm="1">
        <f t="array" ref="AP12">_xlfn.IFNA(AP$7*AP10*AP11*_xlfn.IFS($G11="Benefit",1,$G11="Disbenefit",-1),0)</f>
        <v>0</v>
      </c>
      <c r="AQ12" s="278" cm="1">
        <f t="array" ref="AQ12">_xlfn.IFNA(AQ$7*AQ10*AQ11*_xlfn.IFS($G11="Benefit",1,$G11="Disbenefit",-1),0)</f>
        <v>0</v>
      </c>
      <c r="AR12" s="278" cm="1">
        <f t="array" ref="AR12">_xlfn.IFNA(AR$7*AR10*AR11*_xlfn.IFS($G11="Benefit",1,$G11="Disbenefit",-1),0)</f>
        <v>0</v>
      </c>
      <c r="AS12" s="278" cm="1">
        <f t="array" ref="AS12">_xlfn.IFNA(AS$7*AS10*AS11*_xlfn.IFS($G11="Benefit",1,$G11="Disbenefit",-1),0)</f>
        <v>0</v>
      </c>
      <c r="AT12" s="278" cm="1">
        <f t="array" ref="AT12">_xlfn.IFNA(AT$7*AT10*AT11*_xlfn.IFS($G11="Benefit",1,$G11="Disbenefit",-1),0)</f>
        <v>0</v>
      </c>
      <c r="AU12" s="278" cm="1">
        <f t="array" ref="AU12">_xlfn.IFNA(AU$7*AU10*AU11*_xlfn.IFS($G11="Benefit",1,$G11="Disbenefit",-1),0)</f>
        <v>0</v>
      </c>
      <c r="AV12" s="278" cm="1">
        <f t="array" ref="AV12">_xlfn.IFNA(AV$7*AV10*AV11*_xlfn.IFS($G11="Benefit",1,$G11="Disbenefit",-1),0)</f>
        <v>0</v>
      </c>
      <c r="AW12" s="278" cm="1">
        <f t="array" ref="AW12">_xlfn.IFNA(AW$7*AW10*AW11*_xlfn.IFS($G11="Benefit",1,$G11="Disbenefit",-1),0)</f>
        <v>0</v>
      </c>
      <c r="AX12" s="278" cm="1">
        <f t="array" ref="AX12">_xlfn.IFNA(AX$7*AX10*AX11*_xlfn.IFS($G11="Benefit",1,$G11="Disbenefit",-1),0)</f>
        <v>0</v>
      </c>
      <c r="AY12" s="278" cm="1">
        <f t="array" ref="AY12">_xlfn.IFNA(AY$7*AY10*AY11*_xlfn.IFS($G11="Benefit",1,$G11="Disbenefit",-1),0)</f>
        <v>0</v>
      </c>
      <c r="AZ12" s="278" cm="1">
        <f t="array" ref="AZ12">_xlfn.IFNA(AZ$7*AZ10*AZ11*_xlfn.IFS($G11="Benefit",1,$G11="Disbenefit",-1),0)</f>
        <v>0</v>
      </c>
      <c r="BA12" s="278" cm="1">
        <f t="array" ref="BA12">_xlfn.IFNA(BA$7*BA10*BA11*_xlfn.IFS($G11="Benefit",1,$G11="Disbenefit",-1),0)</f>
        <v>0</v>
      </c>
      <c r="BB12" s="278" cm="1">
        <f t="array" ref="BB12">_xlfn.IFNA(BB$7*BB10*BB11*_xlfn.IFS($G11="Benefit",1,$G11="Disbenefit",-1),0)</f>
        <v>0</v>
      </c>
      <c r="BC12" s="278" cm="1">
        <f t="array" ref="BC12">_xlfn.IFNA(BC$7*BC10*BC11*_xlfn.IFS($G11="Benefit",1,$G11="Disbenefit",-1),0)</f>
        <v>0</v>
      </c>
      <c r="BD12" s="278" cm="1">
        <f t="array" ref="BD12">_xlfn.IFNA(BD$7*BD10*BD11*_xlfn.IFS($G11="Benefit",1,$G11="Disbenefit",-1),0)</f>
        <v>0</v>
      </c>
      <c r="BE12" s="278" cm="1">
        <f t="array" ref="BE12">_xlfn.IFNA(BE$7*BE10*BE11*_xlfn.IFS($G11="Benefit",1,$G11="Disbenefit",-1),0)</f>
        <v>0</v>
      </c>
      <c r="BF12" s="278" cm="1">
        <f t="array" ref="BF12">_xlfn.IFNA(BF$7*BF10*BF11*_xlfn.IFS($G11="Benefit",1,$G11="Disbenefit",-1),0)</f>
        <v>0</v>
      </c>
      <c r="BG12" s="278" cm="1">
        <f t="array" ref="BG12">_xlfn.IFNA(BG$7*BG10*BG11*_xlfn.IFS($G11="Benefit",1,$G11="Disbenefit",-1),0)</f>
        <v>0</v>
      </c>
      <c r="BH12" s="278" cm="1">
        <f t="array" ref="BH12">_xlfn.IFNA(BH$7*BH10*BH11*_xlfn.IFS($G11="Benefit",1,$G11="Disbenefit",-1),0)</f>
        <v>0</v>
      </c>
      <c r="BI12" s="278" cm="1">
        <f t="array" ref="BI12">_xlfn.IFNA(BI$7*BI10*BI11*_xlfn.IFS($G11="Benefit",1,$G11="Disbenefit",-1),0)</f>
        <v>0</v>
      </c>
      <c r="BJ12" s="278" cm="1">
        <f t="array" ref="BJ12">_xlfn.IFNA(BJ$7*BJ10*BJ11*_xlfn.IFS($G11="Benefit",1,$G11="Disbenefit",-1),0)</f>
        <v>0</v>
      </c>
      <c r="BK12" s="278" cm="1">
        <f t="array" ref="BK12">_xlfn.IFNA(BK$7*BK10*BK11*_xlfn.IFS($G11="Benefit",1,$G11="Disbenefit",-1),0)</f>
        <v>0</v>
      </c>
      <c r="BL12" s="278" cm="1">
        <f t="array" ref="BL12">_xlfn.IFNA(BL$7*BL10*BL11*_xlfn.IFS($G11="Benefit",1,$G11="Disbenefit",-1),0)</f>
        <v>0</v>
      </c>
      <c r="BM12" s="278" cm="1">
        <f t="array" ref="BM12">_xlfn.IFNA(BM$7*BM10*BM11*_xlfn.IFS($G11="Benefit",1,$G11="Disbenefit",-1),0)</f>
        <v>0</v>
      </c>
      <c r="BN12" s="278" cm="1">
        <f t="array" ref="BN12">_xlfn.IFNA(BN$7*BN10*BN11*_xlfn.IFS($G11="Benefit",1,$G11="Disbenefit",-1),0)</f>
        <v>0</v>
      </c>
      <c r="BO12" s="278" cm="1">
        <f t="array" ref="BO12">_xlfn.IFNA(BO$7*BO10*BO11*_xlfn.IFS($G11="Benefit",1,$G11="Disbenefit",-1),0)</f>
        <v>0</v>
      </c>
      <c r="BP12" s="278" cm="1">
        <f t="array" ref="BP12">_xlfn.IFNA(BP$7*BP10*BP11*_xlfn.IFS($G11="Benefit",1,$G11="Disbenefit",-1),0)</f>
        <v>0</v>
      </c>
      <c r="BQ12" s="278" cm="1">
        <f t="array" ref="BQ12">_xlfn.IFNA(BQ$7*BQ10*BQ11*_xlfn.IFS($G11="Benefit",1,$G11="Disbenefit",-1),0)</f>
        <v>0</v>
      </c>
      <c r="BR12" s="278" cm="1">
        <f t="array" ref="BR12">_xlfn.IFNA(BR$7*BR10*BR11*_xlfn.IFS($G11="Benefit",1,$G11="Disbenefit",-1),0)</f>
        <v>0</v>
      </c>
      <c r="BS12" s="278" cm="1">
        <f t="array" ref="BS12">_xlfn.IFNA(BS$7*BS10*BS11*_xlfn.IFS($G11="Benefit",1,$G11="Disbenefit",-1),0)</f>
        <v>0</v>
      </c>
      <c r="BT12" s="278" cm="1">
        <f t="array" ref="BT12">_xlfn.IFNA(BT$7*BT10*BT11*_xlfn.IFS($G11="Benefit",1,$G11="Disbenefit",-1),0)</f>
        <v>0</v>
      </c>
      <c r="BU12" s="278" cm="1">
        <f t="array" ref="BU12">_xlfn.IFNA(BU$7*BU10*BU11*_xlfn.IFS($G11="Benefit",1,$G11="Disbenefit",-1),0)</f>
        <v>0</v>
      </c>
      <c r="BV12" s="278" cm="1">
        <f t="array" ref="BV12">_xlfn.IFNA(BV$7*BV10*BV11*_xlfn.IFS($G11="Benefit",1,$G11="Disbenefit",-1),0)</f>
        <v>0</v>
      </c>
      <c r="BW12" s="278" cm="1">
        <f t="array" ref="BW12">_xlfn.IFNA(BW$7*BW10*BW11*_xlfn.IFS($G11="Benefit",1,$G11="Disbenefit",-1),0)</f>
        <v>0</v>
      </c>
      <c r="BX12" s="278" cm="1">
        <f t="array" ref="BX12">_xlfn.IFNA(BX$7*BX10*BX11*_xlfn.IFS($G11="Benefit",1,$G11="Disbenefit",-1),0)</f>
        <v>0</v>
      </c>
      <c r="BY12" s="278" cm="1">
        <f t="array" ref="BY12">_xlfn.IFNA(BY$7*BY10*BY11*_xlfn.IFS($G11="Benefit",1,$G11="Disbenefit",-1),0)</f>
        <v>0</v>
      </c>
      <c r="BZ12" s="278" cm="1">
        <f t="array" ref="BZ12">_xlfn.IFNA(BZ$7*BZ10*BZ11*_xlfn.IFS($G11="Benefit",1,$G11="Disbenefit",-1),0)</f>
        <v>0</v>
      </c>
      <c r="CA12" s="278" cm="1">
        <f t="array" ref="CA12">_xlfn.IFNA(CA$7*CA10*CA11*_xlfn.IFS($G11="Benefit",1,$G11="Disbenefit",-1),0)</f>
        <v>0</v>
      </c>
      <c r="CB12" s="278" cm="1">
        <f t="array" ref="CB12">_xlfn.IFNA(CB$7*CB10*CB11*_xlfn.IFS($G11="Benefit",1,$G11="Disbenefit",-1),0)</f>
        <v>0</v>
      </c>
      <c r="CC12" s="278" cm="1">
        <f t="array" ref="CC12">_xlfn.IFNA(CC$7*CC10*CC11*_xlfn.IFS($G11="Benefit",1,$G11="Disbenefit",-1),0)</f>
        <v>0</v>
      </c>
      <c r="CD12" s="278" cm="1">
        <f t="array" ref="CD12">_xlfn.IFNA(CD$7*CD10*CD11*_xlfn.IFS($G11="Benefit",1,$G11="Disbenefit",-1),0)</f>
        <v>0</v>
      </c>
      <c r="CE12" s="278" cm="1">
        <f t="array" ref="CE12">_xlfn.IFNA(CE$7*CE10*CE11*_xlfn.IFS($G11="Benefit",1,$G11="Disbenefit",-1),0)</f>
        <v>0</v>
      </c>
      <c r="CF12" s="278" cm="1">
        <f t="array" ref="CF12">_xlfn.IFNA(CF$7*CF10*CF11*_xlfn.IFS($G11="Benefit",1,$G11="Disbenefit",-1),0)</f>
        <v>0</v>
      </c>
      <c r="CG12" s="278" cm="1">
        <f t="array" ref="CG12">_xlfn.IFNA(CG$7*CG10*CG11*_xlfn.IFS($G11="Benefit",1,$G11="Disbenefit",-1),0)</f>
        <v>0</v>
      </c>
      <c r="CH12" s="278" cm="1">
        <f t="array" ref="CH12">_xlfn.IFNA(CH$7*CH10*CH11*_xlfn.IFS($G11="Benefit",1,$G11="Disbenefit",-1),0)</f>
        <v>0</v>
      </c>
      <c r="CI12" s="278" cm="1">
        <f t="array" ref="CI12">_xlfn.IFNA(CI$7*CI10*CI11*_xlfn.IFS($G11="Benefit",1,$G11="Disbenefit",-1),0)</f>
        <v>0</v>
      </c>
      <c r="CJ12" s="278" cm="1">
        <f t="array" ref="CJ12">_xlfn.IFNA(CJ$7*CJ10*CJ11*_xlfn.IFS($G11="Benefit",1,$G11="Disbenefit",-1),0)</f>
        <v>0</v>
      </c>
      <c r="CK12" s="278" cm="1">
        <f t="array" ref="CK12">_xlfn.IFNA(CK$7*CK10*CK11*_xlfn.IFS($G11="Benefit",1,$G11="Disbenefit",-1),0)</f>
        <v>0</v>
      </c>
      <c r="CL12" s="278" cm="1">
        <f t="array" ref="CL12">_xlfn.IFNA(CL$7*CL10*CL11*_xlfn.IFS($G11="Benefit",1,$G11="Disbenefit",-1),0)</f>
        <v>0</v>
      </c>
    </row>
    <row r="13" spans="1:90" x14ac:dyDescent="0.35">
      <c r="A13" s="34"/>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x14ac:dyDescent="0.35">
      <c r="A14" s="34"/>
      <c r="B14" s="35"/>
      <c r="C14" s="1"/>
      <c r="D14" s="1"/>
      <c r="E14" s="1"/>
      <c r="F14" s="1"/>
      <c r="G14" s="1"/>
      <c r="H14" s="1"/>
      <c r="I14" s="1" t="s">
        <v>73</v>
      </c>
      <c r="J14" s="1"/>
      <c r="K14" s="1"/>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row>
    <row r="15" spans="1:90" x14ac:dyDescent="0.35">
      <c r="A15" s="34">
        <f>A11+1</f>
        <v>2</v>
      </c>
      <c r="B15" s="35"/>
      <c r="C15" s="13"/>
      <c r="D15" s="1"/>
      <c r="E15" s="15"/>
      <c r="F15" s="1"/>
      <c r="G15" s="15"/>
      <c r="H15" s="1"/>
      <c r="I15" s="1" t="s">
        <v>204</v>
      </c>
      <c r="J15" s="1"/>
      <c r="K15" s="1"/>
      <c r="L15" s="274"/>
      <c r="M15" s="274"/>
      <c r="N15" s="274"/>
      <c r="O15" s="274"/>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row>
    <row r="16" spans="1:90" s="172" customFormat="1" x14ac:dyDescent="0.35">
      <c r="A16" s="167"/>
      <c r="B16" s="168"/>
      <c r="C16" s="169"/>
      <c r="D16" s="169"/>
      <c r="E16" s="169"/>
      <c r="F16" s="169"/>
      <c r="G16" s="169"/>
      <c r="H16" s="169"/>
      <c r="I16" s="169" t="s">
        <v>104</v>
      </c>
      <c r="J16" s="279">
        <f>SUM(L16:CL16)</f>
        <v>0</v>
      </c>
      <c r="K16" s="276"/>
      <c r="L16" s="278" cm="1">
        <f t="array" ref="L16">_xlfn.IFNA(L$7*L14*L15*_xlfn.IFS($G15="Benefit",1,$G15="Disbenefit",-1),0)</f>
        <v>0</v>
      </c>
      <c r="M16" s="278" cm="1">
        <f t="array" ref="M16">_xlfn.IFNA(M$7*M14*M15*_xlfn.IFS($G15="Benefit",1,$G15="Disbenefit",-1),0)</f>
        <v>0</v>
      </c>
      <c r="N16" s="278" cm="1">
        <f t="array" ref="N16">_xlfn.IFNA(N$7*N14*N15*_xlfn.IFS($G15="Benefit",1,$G15="Disbenefit",-1),0)</f>
        <v>0</v>
      </c>
      <c r="O16" s="278" cm="1">
        <f t="array" ref="O16">_xlfn.IFNA(O$7*O14*O15*_xlfn.IFS($G15="Benefit",1,$G15="Disbenefit",-1),0)</f>
        <v>0</v>
      </c>
      <c r="P16" s="278" cm="1">
        <f t="array" ref="P16">_xlfn.IFNA(P$7*P14*P15*_xlfn.IFS($G15="Benefit",1,$G15="Disbenefit",-1),0)</f>
        <v>0</v>
      </c>
      <c r="Q16" s="278" cm="1">
        <f t="array" ref="Q16">_xlfn.IFNA(Q$7*Q14*Q15*_xlfn.IFS($G15="Benefit",1,$G15="Disbenefit",-1),0)</f>
        <v>0</v>
      </c>
      <c r="R16" s="278" cm="1">
        <f t="array" ref="R16">_xlfn.IFNA(R$7*R14*R15*_xlfn.IFS($G15="Benefit",1,$G15="Disbenefit",-1),0)</f>
        <v>0</v>
      </c>
      <c r="S16" s="278" cm="1">
        <f t="array" ref="S16">_xlfn.IFNA(S$7*S14*S15*_xlfn.IFS($G15="Benefit",1,$G15="Disbenefit",-1),0)</f>
        <v>0</v>
      </c>
      <c r="T16" s="278" cm="1">
        <f t="array" ref="T16">_xlfn.IFNA(T$7*T14*T15*_xlfn.IFS($G15="Benefit",1,$G15="Disbenefit",-1),0)</f>
        <v>0</v>
      </c>
      <c r="U16" s="278" cm="1">
        <f t="array" ref="U16">_xlfn.IFNA(U$7*U14*U15*_xlfn.IFS($G15="Benefit",1,$G15="Disbenefit",-1),0)</f>
        <v>0</v>
      </c>
      <c r="V16" s="278" cm="1">
        <f t="array" ref="V16">_xlfn.IFNA(V$7*V14*V15*_xlfn.IFS($G15="Benefit",1,$G15="Disbenefit",-1),0)</f>
        <v>0</v>
      </c>
      <c r="W16" s="278" cm="1">
        <f t="array" ref="W16">_xlfn.IFNA(W$7*W14*W15*_xlfn.IFS($G15="Benefit",1,$G15="Disbenefit",-1),0)</f>
        <v>0</v>
      </c>
      <c r="X16" s="278" cm="1">
        <f t="array" ref="X16">_xlfn.IFNA(X$7*X14*X15*_xlfn.IFS($G15="Benefit",1,$G15="Disbenefit",-1),0)</f>
        <v>0</v>
      </c>
      <c r="Y16" s="278" cm="1">
        <f t="array" ref="Y16">_xlfn.IFNA(Y$7*Y14*Y15*_xlfn.IFS($G15="Benefit",1,$G15="Disbenefit",-1),0)</f>
        <v>0</v>
      </c>
      <c r="Z16" s="278" cm="1">
        <f t="array" ref="Z16">_xlfn.IFNA(Z$7*Z14*Z15*_xlfn.IFS($G15="Benefit",1,$G15="Disbenefit",-1),0)</f>
        <v>0</v>
      </c>
      <c r="AA16" s="278" cm="1">
        <f t="array" ref="AA16">_xlfn.IFNA(AA$7*AA14*AA15*_xlfn.IFS($G15="Benefit",1,$G15="Disbenefit",-1),0)</f>
        <v>0</v>
      </c>
      <c r="AB16" s="278" cm="1">
        <f t="array" ref="AB16">_xlfn.IFNA(AB$7*AB14*AB15*_xlfn.IFS($G15="Benefit",1,$G15="Disbenefit",-1),0)</f>
        <v>0</v>
      </c>
      <c r="AC16" s="278" cm="1">
        <f t="array" ref="AC16">_xlfn.IFNA(AC$7*AC14*AC15*_xlfn.IFS($G15="Benefit",1,$G15="Disbenefit",-1),0)</f>
        <v>0</v>
      </c>
      <c r="AD16" s="278" cm="1">
        <f t="array" ref="AD16">_xlfn.IFNA(AD$7*AD14*AD15*_xlfn.IFS($G15="Benefit",1,$G15="Disbenefit",-1),0)</f>
        <v>0</v>
      </c>
      <c r="AE16" s="278" cm="1">
        <f t="array" ref="AE16">_xlfn.IFNA(AE$7*AE14*AE15*_xlfn.IFS($G15="Benefit",1,$G15="Disbenefit",-1),0)</f>
        <v>0</v>
      </c>
      <c r="AF16" s="278" cm="1">
        <f t="array" ref="AF16">_xlfn.IFNA(AF$7*AF14*AF15*_xlfn.IFS($G15="Benefit",1,$G15="Disbenefit",-1),0)</f>
        <v>0</v>
      </c>
      <c r="AG16" s="278" cm="1">
        <f t="array" ref="AG16">_xlfn.IFNA(AG$7*AG14*AG15*_xlfn.IFS($G15="Benefit",1,$G15="Disbenefit",-1),0)</f>
        <v>0</v>
      </c>
      <c r="AH16" s="278" cm="1">
        <f t="array" ref="AH16">_xlfn.IFNA(AH$7*AH14*AH15*_xlfn.IFS($G15="Benefit",1,$G15="Disbenefit",-1),0)</f>
        <v>0</v>
      </c>
      <c r="AI16" s="278" cm="1">
        <f t="array" ref="AI16">_xlfn.IFNA(AI$7*AI14*AI15*_xlfn.IFS($G15="Benefit",1,$G15="Disbenefit",-1),0)</f>
        <v>0</v>
      </c>
      <c r="AJ16" s="278" cm="1">
        <f t="array" ref="AJ16">_xlfn.IFNA(AJ$7*AJ14*AJ15*_xlfn.IFS($G15="Benefit",1,$G15="Disbenefit",-1),0)</f>
        <v>0</v>
      </c>
      <c r="AK16" s="278" cm="1">
        <f t="array" ref="AK16">_xlfn.IFNA(AK$7*AK14*AK15*_xlfn.IFS($G15="Benefit",1,$G15="Disbenefit",-1),0)</f>
        <v>0</v>
      </c>
      <c r="AL16" s="278" cm="1">
        <f t="array" ref="AL16">_xlfn.IFNA(AL$7*AL14*AL15*_xlfn.IFS($G15="Benefit",1,$G15="Disbenefit",-1),0)</f>
        <v>0</v>
      </c>
      <c r="AM16" s="278" cm="1">
        <f t="array" ref="AM16">_xlfn.IFNA(AM$7*AM14*AM15*_xlfn.IFS($G15="Benefit",1,$G15="Disbenefit",-1),0)</f>
        <v>0</v>
      </c>
      <c r="AN16" s="278" cm="1">
        <f t="array" ref="AN16">_xlfn.IFNA(AN$7*AN14*AN15*_xlfn.IFS($G15="Benefit",1,$G15="Disbenefit",-1),0)</f>
        <v>0</v>
      </c>
      <c r="AO16" s="278" cm="1">
        <f t="array" ref="AO16">_xlfn.IFNA(AO$7*AO14*AO15*_xlfn.IFS($G15="Benefit",1,$G15="Disbenefit",-1),0)</f>
        <v>0</v>
      </c>
      <c r="AP16" s="278" cm="1">
        <f t="array" ref="AP16">_xlfn.IFNA(AP$7*AP14*AP15*_xlfn.IFS($G15="Benefit",1,$G15="Disbenefit",-1),0)</f>
        <v>0</v>
      </c>
      <c r="AQ16" s="278" cm="1">
        <f t="array" ref="AQ16">_xlfn.IFNA(AQ$7*AQ14*AQ15*_xlfn.IFS($G15="Benefit",1,$G15="Disbenefit",-1),0)</f>
        <v>0</v>
      </c>
      <c r="AR16" s="278" cm="1">
        <f t="array" ref="AR16">_xlfn.IFNA(AR$7*AR14*AR15*_xlfn.IFS($G15="Benefit",1,$G15="Disbenefit",-1),0)</f>
        <v>0</v>
      </c>
      <c r="AS16" s="278" cm="1">
        <f t="array" ref="AS16">_xlfn.IFNA(AS$7*AS14*AS15*_xlfn.IFS($G15="Benefit",1,$G15="Disbenefit",-1),0)</f>
        <v>0</v>
      </c>
      <c r="AT16" s="278" cm="1">
        <f t="array" ref="AT16">_xlfn.IFNA(AT$7*AT14*AT15*_xlfn.IFS($G15="Benefit",1,$G15="Disbenefit",-1),0)</f>
        <v>0</v>
      </c>
      <c r="AU16" s="278" cm="1">
        <f t="array" ref="AU16">_xlfn.IFNA(AU$7*AU14*AU15*_xlfn.IFS($G15="Benefit",1,$G15="Disbenefit",-1),0)</f>
        <v>0</v>
      </c>
      <c r="AV16" s="278" cm="1">
        <f t="array" ref="AV16">_xlfn.IFNA(AV$7*AV14*AV15*_xlfn.IFS($G15="Benefit",1,$G15="Disbenefit",-1),0)</f>
        <v>0</v>
      </c>
      <c r="AW16" s="278" cm="1">
        <f t="array" ref="AW16">_xlfn.IFNA(AW$7*AW14*AW15*_xlfn.IFS($G15="Benefit",1,$G15="Disbenefit",-1),0)</f>
        <v>0</v>
      </c>
      <c r="AX16" s="278" cm="1">
        <f t="array" ref="AX16">_xlfn.IFNA(AX$7*AX14*AX15*_xlfn.IFS($G15="Benefit",1,$G15="Disbenefit",-1),0)</f>
        <v>0</v>
      </c>
      <c r="AY16" s="278" cm="1">
        <f t="array" ref="AY16">_xlfn.IFNA(AY$7*AY14*AY15*_xlfn.IFS($G15="Benefit",1,$G15="Disbenefit",-1),0)</f>
        <v>0</v>
      </c>
      <c r="AZ16" s="278" cm="1">
        <f t="array" ref="AZ16">_xlfn.IFNA(AZ$7*AZ14*AZ15*_xlfn.IFS($G15="Benefit",1,$G15="Disbenefit",-1),0)</f>
        <v>0</v>
      </c>
      <c r="BA16" s="278" cm="1">
        <f t="array" ref="BA16">_xlfn.IFNA(BA$7*BA14*BA15*_xlfn.IFS($G15="Benefit",1,$G15="Disbenefit",-1),0)</f>
        <v>0</v>
      </c>
      <c r="BB16" s="278" cm="1">
        <f t="array" ref="BB16">_xlfn.IFNA(BB$7*BB14*BB15*_xlfn.IFS($G15="Benefit",1,$G15="Disbenefit",-1),0)</f>
        <v>0</v>
      </c>
      <c r="BC16" s="278" cm="1">
        <f t="array" ref="BC16">_xlfn.IFNA(BC$7*BC14*BC15*_xlfn.IFS($G15="Benefit",1,$G15="Disbenefit",-1),0)</f>
        <v>0</v>
      </c>
      <c r="BD16" s="278" cm="1">
        <f t="array" ref="BD16">_xlfn.IFNA(BD$7*BD14*BD15*_xlfn.IFS($G15="Benefit",1,$G15="Disbenefit",-1),0)</f>
        <v>0</v>
      </c>
      <c r="BE16" s="278" cm="1">
        <f t="array" ref="BE16">_xlfn.IFNA(BE$7*BE14*BE15*_xlfn.IFS($G15="Benefit",1,$G15="Disbenefit",-1),0)</f>
        <v>0</v>
      </c>
      <c r="BF16" s="278" cm="1">
        <f t="array" ref="BF16">_xlfn.IFNA(BF$7*BF14*BF15*_xlfn.IFS($G15="Benefit",1,$G15="Disbenefit",-1),0)</f>
        <v>0</v>
      </c>
      <c r="BG16" s="278" cm="1">
        <f t="array" ref="BG16">_xlfn.IFNA(BG$7*BG14*BG15*_xlfn.IFS($G15="Benefit",1,$G15="Disbenefit",-1),0)</f>
        <v>0</v>
      </c>
      <c r="BH16" s="278" cm="1">
        <f t="array" ref="BH16">_xlfn.IFNA(BH$7*BH14*BH15*_xlfn.IFS($G15="Benefit",1,$G15="Disbenefit",-1),0)</f>
        <v>0</v>
      </c>
      <c r="BI16" s="278" cm="1">
        <f t="array" ref="BI16">_xlfn.IFNA(BI$7*BI14*BI15*_xlfn.IFS($G15="Benefit",1,$G15="Disbenefit",-1),0)</f>
        <v>0</v>
      </c>
      <c r="BJ16" s="278" cm="1">
        <f t="array" ref="BJ16">_xlfn.IFNA(BJ$7*BJ14*BJ15*_xlfn.IFS($G15="Benefit",1,$G15="Disbenefit",-1),0)</f>
        <v>0</v>
      </c>
      <c r="BK16" s="278" cm="1">
        <f t="array" ref="BK16">_xlfn.IFNA(BK$7*BK14*BK15*_xlfn.IFS($G15="Benefit",1,$G15="Disbenefit",-1),0)</f>
        <v>0</v>
      </c>
      <c r="BL16" s="278" cm="1">
        <f t="array" ref="BL16">_xlfn.IFNA(BL$7*BL14*BL15*_xlfn.IFS($G15="Benefit",1,$G15="Disbenefit",-1),0)</f>
        <v>0</v>
      </c>
      <c r="BM16" s="278" cm="1">
        <f t="array" ref="BM16">_xlfn.IFNA(BM$7*BM14*BM15*_xlfn.IFS($G15="Benefit",1,$G15="Disbenefit",-1),0)</f>
        <v>0</v>
      </c>
      <c r="BN16" s="278" cm="1">
        <f t="array" ref="BN16">_xlfn.IFNA(BN$7*BN14*BN15*_xlfn.IFS($G15="Benefit",1,$G15="Disbenefit",-1),0)</f>
        <v>0</v>
      </c>
      <c r="BO16" s="278" cm="1">
        <f t="array" ref="BO16">_xlfn.IFNA(BO$7*BO14*BO15*_xlfn.IFS($G15="Benefit",1,$G15="Disbenefit",-1),0)</f>
        <v>0</v>
      </c>
      <c r="BP16" s="278" cm="1">
        <f t="array" ref="BP16">_xlfn.IFNA(BP$7*BP14*BP15*_xlfn.IFS($G15="Benefit",1,$G15="Disbenefit",-1),0)</f>
        <v>0</v>
      </c>
      <c r="BQ16" s="278" cm="1">
        <f t="array" ref="BQ16">_xlfn.IFNA(BQ$7*BQ14*BQ15*_xlfn.IFS($G15="Benefit",1,$G15="Disbenefit",-1),0)</f>
        <v>0</v>
      </c>
      <c r="BR16" s="278" cm="1">
        <f t="array" ref="BR16">_xlfn.IFNA(BR$7*BR14*BR15*_xlfn.IFS($G15="Benefit",1,$G15="Disbenefit",-1),0)</f>
        <v>0</v>
      </c>
      <c r="BS16" s="278" cm="1">
        <f t="array" ref="BS16">_xlfn.IFNA(BS$7*BS14*BS15*_xlfn.IFS($G15="Benefit",1,$G15="Disbenefit",-1),0)</f>
        <v>0</v>
      </c>
      <c r="BT16" s="278" cm="1">
        <f t="array" ref="BT16">_xlfn.IFNA(BT$7*BT14*BT15*_xlfn.IFS($G15="Benefit",1,$G15="Disbenefit",-1),0)</f>
        <v>0</v>
      </c>
      <c r="BU16" s="278" cm="1">
        <f t="array" ref="BU16">_xlfn.IFNA(BU$7*BU14*BU15*_xlfn.IFS($G15="Benefit",1,$G15="Disbenefit",-1),0)</f>
        <v>0</v>
      </c>
      <c r="BV16" s="278" cm="1">
        <f t="array" ref="BV16">_xlfn.IFNA(BV$7*BV14*BV15*_xlfn.IFS($G15="Benefit",1,$G15="Disbenefit",-1),0)</f>
        <v>0</v>
      </c>
      <c r="BW16" s="278" cm="1">
        <f t="array" ref="BW16">_xlfn.IFNA(BW$7*BW14*BW15*_xlfn.IFS($G15="Benefit",1,$G15="Disbenefit",-1),0)</f>
        <v>0</v>
      </c>
      <c r="BX16" s="278" cm="1">
        <f t="array" ref="BX16">_xlfn.IFNA(BX$7*BX14*BX15*_xlfn.IFS($G15="Benefit",1,$G15="Disbenefit",-1),0)</f>
        <v>0</v>
      </c>
      <c r="BY16" s="278" cm="1">
        <f t="array" ref="BY16">_xlfn.IFNA(BY$7*BY14*BY15*_xlfn.IFS($G15="Benefit",1,$G15="Disbenefit",-1),0)</f>
        <v>0</v>
      </c>
      <c r="BZ16" s="278" cm="1">
        <f t="array" ref="BZ16">_xlfn.IFNA(BZ$7*BZ14*BZ15*_xlfn.IFS($G15="Benefit",1,$G15="Disbenefit",-1),0)</f>
        <v>0</v>
      </c>
      <c r="CA16" s="278" cm="1">
        <f t="array" ref="CA16">_xlfn.IFNA(CA$7*CA14*CA15*_xlfn.IFS($G15="Benefit",1,$G15="Disbenefit",-1),0)</f>
        <v>0</v>
      </c>
      <c r="CB16" s="278" cm="1">
        <f t="array" ref="CB16">_xlfn.IFNA(CB$7*CB14*CB15*_xlfn.IFS($G15="Benefit",1,$G15="Disbenefit",-1),0)</f>
        <v>0</v>
      </c>
      <c r="CC16" s="278" cm="1">
        <f t="array" ref="CC16">_xlfn.IFNA(CC$7*CC14*CC15*_xlfn.IFS($G15="Benefit",1,$G15="Disbenefit",-1),0)</f>
        <v>0</v>
      </c>
      <c r="CD16" s="278" cm="1">
        <f t="array" ref="CD16">_xlfn.IFNA(CD$7*CD14*CD15*_xlfn.IFS($G15="Benefit",1,$G15="Disbenefit",-1),0)</f>
        <v>0</v>
      </c>
      <c r="CE16" s="278" cm="1">
        <f t="array" ref="CE16">_xlfn.IFNA(CE$7*CE14*CE15*_xlfn.IFS($G15="Benefit",1,$G15="Disbenefit",-1),0)</f>
        <v>0</v>
      </c>
      <c r="CF16" s="278" cm="1">
        <f t="array" ref="CF16">_xlfn.IFNA(CF$7*CF14*CF15*_xlfn.IFS($G15="Benefit",1,$G15="Disbenefit",-1),0)</f>
        <v>0</v>
      </c>
      <c r="CG16" s="278" cm="1">
        <f t="array" ref="CG16">_xlfn.IFNA(CG$7*CG14*CG15*_xlfn.IFS($G15="Benefit",1,$G15="Disbenefit",-1),0)</f>
        <v>0</v>
      </c>
      <c r="CH16" s="278" cm="1">
        <f t="array" ref="CH16">_xlfn.IFNA(CH$7*CH14*CH15*_xlfn.IFS($G15="Benefit",1,$G15="Disbenefit",-1),0)</f>
        <v>0</v>
      </c>
      <c r="CI16" s="278" cm="1">
        <f t="array" ref="CI16">_xlfn.IFNA(CI$7*CI14*CI15*_xlfn.IFS($G15="Benefit",1,$G15="Disbenefit",-1),0)</f>
        <v>0</v>
      </c>
      <c r="CJ16" s="278" cm="1">
        <f t="array" ref="CJ16">_xlfn.IFNA(CJ$7*CJ14*CJ15*_xlfn.IFS($G15="Benefit",1,$G15="Disbenefit",-1),0)</f>
        <v>0</v>
      </c>
      <c r="CK16" s="278" cm="1">
        <f t="array" ref="CK16">_xlfn.IFNA(CK$7*CK14*CK15*_xlfn.IFS($G15="Benefit",1,$G15="Disbenefit",-1),0)</f>
        <v>0</v>
      </c>
      <c r="CL16" s="278" cm="1">
        <f t="array" ref="CL16">_xlfn.IFNA(CL$7*CL14*CL15*_xlfn.IFS($G15="Benefit",1,$G15="Disbenefit",-1),0)</f>
        <v>0</v>
      </c>
    </row>
    <row r="17" spans="1:90" x14ac:dyDescent="0.35">
      <c r="A17" s="3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1:90" x14ac:dyDescent="0.35">
      <c r="A18" s="34"/>
      <c r="B18" s="35"/>
      <c r="C18" s="1"/>
      <c r="D18" s="1"/>
      <c r="E18" s="1"/>
      <c r="F18" s="1"/>
      <c r="G18" s="1"/>
      <c r="H18" s="1"/>
      <c r="I18" s="1" t="s">
        <v>73</v>
      </c>
      <c r="J18" s="1"/>
      <c r="K18" s="1"/>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row>
    <row r="19" spans="1:90" x14ac:dyDescent="0.35">
      <c r="A19" s="34">
        <f>A15+1</f>
        <v>3</v>
      </c>
      <c r="B19" s="35"/>
      <c r="C19" s="13"/>
      <c r="D19" s="1"/>
      <c r="E19" s="15"/>
      <c r="F19" s="1"/>
      <c r="G19" s="15"/>
      <c r="H19" s="1"/>
      <c r="I19" s="1" t="s">
        <v>204</v>
      </c>
      <c r="J19" s="1"/>
      <c r="K19" s="1"/>
      <c r="L19" s="274"/>
      <c r="M19" s="274"/>
      <c r="N19" s="274"/>
      <c r="O19" s="274"/>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row>
    <row r="20" spans="1:90" s="172" customFormat="1" x14ac:dyDescent="0.35">
      <c r="A20" s="167"/>
      <c r="B20" s="168"/>
      <c r="C20" s="169"/>
      <c r="D20" s="169"/>
      <c r="E20" s="169"/>
      <c r="F20" s="169"/>
      <c r="G20" s="169"/>
      <c r="H20" s="169"/>
      <c r="I20" s="169" t="s">
        <v>104</v>
      </c>
      <c r="J20" s="279">
        <f>SUM(L20:CL20)</f>
        <v>0</v>
      </c>
      <c r="K20" s="276"/>
      <c r="L20" s="278" cm="1">
        <f t="array" ref="L20">_xlfn.IFNA(L$7*L18*L19*_xlfn.IFS($G19="Benefit",1,$G19="Disbenefit",-1),0)</f>
        <v>0</v>
      </c>
      <c r="M20" s="278" cm="1">
        <f t="array" ref="M20">_xlfn.IFNA(M$7*M18*M19*_xlfn.IFS($G19="Benefit",1,$G19="Disbenefit",-1),0)</f>
        <v>0</v>
      </c>
      <c r="N20" s="278" cm="1">
        <f t="array" ref="N20">_xlfn.IFNA(N$7*N18*N19*_xlfn.IFS($G19="Benefit",1,$G19="Disbenefit",-1),0)</f>
        <v>0</v>
      </c>
      <c r="O20" s="278" cm="1">
        <f t="array" ref="O20">_xlfn.IFNA(O$7*O18*O19*_xlfn.IFS($G19="Benefit",1,$G19="Disbenefit",-1),0)</f>
        <v>0</v>
      </c>
      <c r="P20" s="278" cm="1">
        <f t="array" ref="P20">_xlfn.IFNA(P$7*P18*P19*_xlfn.IFS($G19="Benefit",1,$G19="Disbenefit",-1),0)</f>
        <v>0</v>
      </c>
      <c r="Q20" s="278" cm="1">
        <f t="array" ref="Q20">_xlfn.IFNA(Q$7*Q18*Q19*_xlfn.IFS($G19="Benefit",1,$G19="Disbenefit",-1),0)</f>
        <v>0</v>
      </c>
      <c r="R20" s="278" cm="1">
        <f t="array" ref="R20">_xlfn.IFNA(R$7*R18*R19*_xlfn.IFS($G19="Benefit",1,$G19="Disbenefit",-1),0)</f>
        <v>0</v>
      </c>
      <c r="S20" s="278" cm="1">
        <f t="array" ref="S20">_xlfn.IFNA(S$7*S18*S19*_xlfn.IFS($G19="Benefit",1,$G19="Disbenefit",-1),0)</f>
        <v>0</v>
      </c>
      <c r="T20" s="278" cm="1">
        <f t="array" ref="T20">_xlfn.IFNA(T$7*T18*T19*_xlfn.IFS($G19="Benefit",1,$G19="Disbenefit",-1),0)</f>
        <v>0</v>
      </c>
      <c r="U20" s="278" cm="1">
        <f t="array" ref="U20">_xlfn.IFNA(U$7*U18*U19*_xlfn.IFS($G19="Benefit",1,$G19="Disbenefit",-1),0)</f>
        <v>0</v>
      </c>
      <c r="V20" s="278" cm="1">
        <f t="array" ref="V20">_xlfn.IFNA(V$7*V18*V19*_xlfn.IFS($G19="Benefit",1,$G19="Disbenefit",-1),0)</f>
        <v>0</v>
      </c>
      <c r="W20" s="278" cm="1">
        <f t="array" ref="W20">_xlfn.IFNA(W$7*W18*W19*_xlfn.IFS($G19="Benefit",1,$G19="Disbenefit",-1),0)</f>
        <v>0</v>
      </c>
      <c r="X20" s="278" cm="1">
        <f t="array" ref="X20">_xlfn.IFNA(X$7*X18*X19*_xlfn.IFS($G19="Benefit",1,$G19="Disbenefit",-1),0)</f>
        <v>0</v>
      </c>
      <c r="Y20" s="278" cm="1">
        <f t="array" ref="Y20">_xlfn.IFNA(Y$7*Y18*Y19*_xlfn.IFS($G19="Benefit",1,$G19="Disbenefit",-1),0)</f>
        <v>0</v>
      </c>
      <c r="Z20" s="278" cm="1">
        <f t="array" ref="Z20">_xlfn.IFNA(Z$7*Z18*Z19*_xlfn.IFS($G19="Benefit",1,$G19="Disbenefit",-1),0)</f>
        <v>0</v>
      </c>
      <c r="AA20" s="278" cm="1">
        <f t="array" ref="AA20">_xlfn.IFNA(AA$7*AA18*AA19*_xlfn.IFS($G19="Benefit",1,$G19="Disbenefit",-1),0)</f>
        <v>0</v>
      </c>
      <c r="AB20" s="278" cm="1">
        <f t="array" ref="AB20">_xlfn.IFNA(AB$7*AB18*AB19*_xlfn.IFS($G19="Benefit",1,$G19="Disbenefit",-1),0)</f>
        <v>0</v>
      </c>
      <c r="AC20" s="278" cm="1">
        <f t="array" ref="AC20">_xlfn.IFNA(AC$7*AC18*AC19*_xlfn.IFS($G19="Benefit",1,$G19="Disbenefit",-1),0)</f>
        <v>0</v>
      </c>
      <c r="AD20" s="278" cm="1">
        <f t="array" ref="AD20">_xlfn.IFNA(AD$7*AD18*AD19*_xlfn.IFS($G19="Benefit",1,$G19="Disbenefit",-1),0)</f>
        <v>0</v>
      </c>
      <c r="AE20" s="278" cm="1">
        <f t="array" ref="AE20">_xlfn.IFNA(AE$7*AE18*AE19*_xlfn.IFS($G19="Benefit",1,$G19="Disbenefit",-1),0)</f>
        <v>0</v>
      </c>
      <c r="AF20" s="278" cm="1">
        <f t="array" ref="AF20">_xlfn.IFNA(AF$7*AF18*AF19*_xlfn.IFS($G19="Benefit",1,$G19="Disbenefit",-1),0)</f>
        <v>0</v>
      </c>
      <c r="AG20" s="278" cm="1">
        <f t="array" ref="AG20">_xlfn.IFNA(AG$7*AG18*AG19*_xlfn.IFS($G19="Benefit",1,$G19="Disbenefit",-1),0)</f>
        <v>0</v>
      </c>
      <c r="AH20" s="278" cm="1">
        <f t="array" ref="AH20">_xlfn.IFNA(AH$7*AH18*AH19*_xlfn.IFS($G19="Benefit",1,$G19="Disbenefit",-1),0)</f>
        <v>0</v>
      </c>
      <c r="AI20" s="278" cm="1">
        <f t="array" ref="AI20">_xlfn.IFNA(AI$7*AI18*AI19*_xlfn.IFS($G19="Benefit",1,$G19="Disbenefit",-1),0)</f>
        <v>0</v>
      </c>
      <c r="AJ20" s="278" cm="1">
        <f t="array" ref="AJ20">_xlfn.IFNA(AJ$7*AJ18*AJ19*_xlfn.IFS($G19="Benefit",1,$G19="Disbenefit",-1),0)</f>
        <v>0</v>
      </c>
      <c r="AK20" s="278" cm="1">
        <f t="array" ref="AK20">_xlfn.IFNA(AK$7*AK18*AK19*_xlfn.IFS($G19="Benefit",1,$G19="Disbenefit",-1),0)</f>
        <v>0</v>
      </c>
      <c r="AL20" s="278" cm="1">
        <f t="array" ref="AL20">_xlfn.IFNA(AL$7*AL18*AL19*_xlfn.IFS($G19="Benefit",1,$G19="Disbenefit",-1),0)</f>
        <v>0</v>
      </c>
      <c r="AM20" s="278" cm="1">
        <f t="array" ref="AM20">_xlfn.IFNA(AM$7*AM18*AM19*_xlfn.IFS($G19="Benefit",1,$G19="Disbenefit",-1),0)</f>
        <v>0</v>
      </c>
      <c r="AN20" s="278" cm="1">
        <f t="array" ref="AN20">_xlfn.IFNA(AN$7*AN18*AN19*_xlfn.IFS($G19="Benefit",1,$G19="Disbenefit",-1),0)</f>
        <v>0</v>
      </c>
      <c r="AO20" s="278" cm="1">
        <f t="array" ref="AO20">_xlfn.IFNA(AO$7*AO18*AO19*_xlfn.IFS($G19="Benefit",1,$G19="Disbenefit",-1),0)</f>
        <v>0</v>
      </c>
      <c r="AP20" s="278" cm="1">
        <f t="array" ref="AP20">_xlfn.IFNA(AP$7*AP18*AP19*_xlfn.IFS($G19="Benefit",1,$G19="Disbenefit",-1),0)</f>
        <v>0</v>
      </c>
      <c r="AQ20" s="278" cm="1">
        <f t="array" ref="AQ20">_xlfn.IFNA(AQ$7*AQ18*AQ19*_xlfn.IFS($G19="Benefit",1,$G19="Disbenefit",-1),0)</f>
        <v>0</v>
      </c>
      <c r="AR20" s="278" cm="1">
        <f t="array" ref="AR20">_xlfn.IFNA(AR$7*AR18*AR19*_xlfn.IFS($G19="Benefit",1,$G19="Disbenefit",-1),0)</f>
        <v>0</v>
      </c>
      <c r="AS20" s="278" cm="1">
        <f t="array" ref="AS20">_xlfn.IFNA(AS$7*AS18*AS19*_xlfn.IFS($G19="Benefit",1,$G19="Disbenefit",-1),0)</f>
        <v>0</v>
      </c>
      <c r="AT20" s="278" cm="1">
        <f t="array" ref="AT20">_xlfn.IFNA(AT$7*AT18*AT19*_xlfn.IFS($G19="Benefit",1,$G19="Disbenefit",-1),0)</f>
        <v>0</v>
      </c>
      <c r="AU20" s="278" cm="1">
        <f t="array" ref="AU20">_xlfn.IFNA(AU$7*AU18*AU19*_xlfn.IFS($G19="Benefit",1,$G19="Disbenefit",-1),0)</f>
        <v>0</v>
      </c>
      <c r="AV20" s="278" cm="1">
        <f t="array" ref="AV20">_xlfn.IFNA(AV$7*AV18*AV19*_xlfn.IFS($G19="Benefit",1,$G19="Disbenefit",-1),0)</f>
        <v>0</v>
      </c>
      <c r="AW20" s="278" cm="1">
        <f t="array" ref="AW20">_xlfn.IFNA(AW$7*AW18*AW19*_xlfn.IFS($G19="Benefit",1,$G19="Disbenefit",-1),0)</f>
        <v>0</v>
      </c>
      <c r="AX20" s="278" cm="1">
        <f t="array" ref="AX20">_xlfn.IFNA(AX$7*AX18*AX19*_xlfn.IFS($G19="Benefit",1,$G19="Disbenefit",-1),0)</f>
        <v>0</v>
      </c>
      <c r="AY20" s="278" cm="1">
        <f t="array" ref="AY20">_xlfn.IFNA(AY$7*AY18*AY19*_xlfn.IFS($G19="Benefit",1,$G19="Disbenefit",-1),0)</f>
        <v>0</v>
      </c>
      <c r="AZ20" s="278" cm="1">
        <f t="array" ref="AZ20">_xlfn.IFNA(AZ$7*AZ18*AZ19*_xlfn.IFS($G19="Benefit",1,$G19="Disbenefit",-1),0)</f>
        <v>0</v>
      </c>
      <c r="BA20" s="278" cm="1">
        <f t="array" ref="BA20">_xlfn.IFNA(BA$7*BA18*BA19*_xlfn.IFS($G19="Benefit",1,$G19="Disbenefit",-1),0)</f>
        <v>0</v>
      </c>
      <c r="BB20" s="278" cm="1">
        <f t="array" ref="BB20">_xlfn.IFNA(BB$7*BB18*BB19*_xlfn.IFS($G19="Benefit",1,$G19="Disbenefit",-1),0)</f>
        <v>0</v>
      </c>
      <c r="BC20" s="278" cm="1">
        <f t="array" ref="BC20">_xlfn.IFNA(BC$7*BC18*BC19*_xlfn.IFS($G19="Benefit",1,$G19="Disbenefit",-1),0)</f>
        <v>0</v>
      </c>
      <c r="BD20" s="278" cm="1">
        <f t="array" ref="BD20">_xlfn.IFNA(BD$7*BD18*BD19*_xlfn.IFS($G19="Benefit",1,$G19="Disbenefit",-1),0)</f>
        <v>0</v>
      </c>
      <c r="BE20" s="278" cm="1">
        <f t="array" ref="BE20">_xlfn.IFNA(BE$7*BE18*BE19*_xlfn.IFS($G19="Benefit",1,$G19="Disbenefit",-1),0)</f>
        <v>0</v>
      </c>
      <c r="BF20" s="278" cm="1">
        <f t="array" ref="BF20">_xlfn.IFNA(BF$7*BF18*BF19*_xlfn.IFS($G19="Benefit",1,$G19="Disbenefit",-1),0)</f>
        <v>0</v>
      </c>
      <c r="BG20" s="278" cm="1">
        <f t="array" ref="BG20">_xlfn.IFNA(BG$7*BG18*BG19*_xlfn.IFS($G19="Benefit",1,$G19="Disbenefit",-1),0)</f>
        <v>0</v>
      </c>
      <c r="BH20" s="278" cm="1">
        <f t="array" ref="BH20">_xlfn.IFNA(BH$7*BH18*BH19*_xlfn.IFS($G19="Benefit",1,$G19="Disbenefit",-1),0)</f>
        <v>0</v>
      </c>
      <c r="BI20" s="278" cm="1">
        <f t="array" ref="BI20">_xlfn.IFNA(BI$7*BI18*BI19*_xlfn.IFS($G19="Benefit",1,$G19="Disbenefit",-1),0)</f>
        <v>0</v>
      </c>
      <c r="BJ20" s="278" cm="1">
        <f t="array" ref="BJ20">_xlfn.IFNA(BJ$7*BJ18*BJ19*_xlfn.IFS($G19="Benefit",1,$G19="Disbenefit",-1),0)</f>
        <v>0</v>
      </c>
      <c r="BK20" s="278" cm="1">
        <f t="array" ref="BK20">_xlfn.IFNA(BK$7*BK18*BK19*_xlfn.IFS($G19="Benefit",1,$G19="Disbenefit",-1),0)</f>
        <v>0</v>
      </c>
      <c r="BL20" s="278" cm="1">
        <f t="array" ref="BL20">_xlfn.IFNA(BL$7*BL18*BL19*_xlfn.IFS($G19="Benefit",1,$G19="Disbenefit",-1),0)</f>
        <v>0</v>
      </c>
      <c r="BM20" s="278" cm="1">
        <f t="array" ref="BM20">_xlfn.IFNA(BM$7*BM18*BM19*_xlfn.IFS($G19="Benefit",1,$G19="Disbenefit",-1),0)</f>
        <v>0</v>
      </c>
      <c r="BN20" s="278" cm="1">
        <f t="array" ref="BN20">_xlfn.IFNA(BN$7*BN18*BN19*_xlfn.IFS($G19="Benefit",1,$G19="Disbenefit",-1),0)</f>
        <v>0</v>
      </c>
      <c r="BO20" s="278" cm="1">
        <f t="array" ref="BO20">_xlfn.IFNA(BO$7*BO18*BO19*_xlfn.IFS($G19="Benefit",1,$G19="Disbenefit",-1),0)</f>
        <v>0</v>
      </c>
      <c r="BP20" s="278" cm="1">
        <f t="array" ref="BP20">_xlfn.IFNA(BP$7*BP18*BP19*_xlfn.IFS($G19="Benefit",1,$G19="Disbenefit",-1),0)</f>
        <v>0</v>
      </c>
      <c r="BQ20" s="278" cm="1">
        <f t="array" ref="BQ20">_xlfn.IFNA(BQ$7*BQ18*BQ19*_xlfn.IFS($G19="Benefit",1,$G19="Disbenefit",-1),0)</f>
        <v>0</v>
      </c>
      <c r="BR20" s="278" cm="1">
        <f t="array" ref="BR20">_xlfn.IFNA(BR$7*BR18*BR19*_xlfn.IFS($G19="Benefit",1,$G19="Disbenefit",-1),0)</f>
        <v>0</v>
      </c>
      <c r="BS20" s="278" cm="1">
        <f t="array" ref="BS20">_xlfn.IFNA(BS$7*BS18*BS19*_xlfn.IFS($G19="Benefit",1,$G19="Disbenefit",-1),0)</f>
        <v>0</v>
      </c>
      <c r="BT20" s="278" cm="1">
        <f t="array" ref="BT20">_xlfn.IFNA(BT$7*BT18*BT19*_xlfn.IFS($G19="Benefit",1,$G19="Disbenefit",-1),0)</f>
        <v>0</v>
      </c>
      <c r="BU20" s="278" cm="1">
        <f t="array" ref="BU20">_xlfn.IFNA(BU$7*BU18*BU19*_xlfn.IFS($G19="Benefit",1,$G19="Disbenefit",-1),0)</f>
        <v>0</v>
      </c>
      <c r="BV20" s="278" cm="1">
        <f t="array" ref="BV20">_xlfn.IFNA(BV$7*BV18*BV19*_xlfn.IFS($G19="Benefit",1,$G19="Disbenefit",-1),0)</f>
        <v>0</v>
      </c>
      <c r="BW20" s="278" cm="1">
        <f t="array" ref="BW20">_xlfn.IFNA(BW$7*BW18*BW19*_xlfn.IFS($G19="Benefit",1,$G19="Disbenefit",-1),0)</f>
        <v>0</v>
      </c>
      <c r="BX20" s="278" cm="1">
        <f t="array" ref="BX20">_xlfn.IFNA(BX$7*BX18*BX19*_xlfn.IFS($G19="Benefit",1,$G19="Disbenefit",-1),0)</f>
        <v>0</v>
      </c>
      <c r="BY20" s="278" cm="1">
        <f t="array" ref="BY20">_xlfn.IFNA(BY$7*BY18*BY19*_xlfn.IFS($G19="Benefit",1,$G19="Disbenefit",-1),0)</f>
        <v>0</v>
      </c>
      <c r="BZ20" s="278" cm="1">
        <f t="array" ref="BZ20">_xlfn.IFNA(BZ$7*BZ18*BZ19*_xlfn.IFS($G19="Benefit",1,$G19="Disbenefit",-1),0)</f>
        <v>0</v>
      </c>
      <c r="CA20" s="278" cm="1">
        <f t="array" ref="CA20">_xlfn.IFNA(CA$7*CA18*CA19*_xlfn.IFS($G19="Benefit",1,$G19="Disbenefit",-1),0)</f>
        <v>0</v>
      </c>
      <c r="CB20" s="278" cm="1">
        <f t="array" ref="CB20">_xlfn.IFNA(CB$7*CB18*CB19*_xlfn.IFS($G19="Benefit",1,$G19="Disbenefit",-1),0)</f>
        <v>0</v>
      </c>
      <c r="CC20" s="278" cm="1">
        <f t="array" ref="CC20">_xlfn.IFNA(CC$7*CC18*CC19*_xlfn.IFS($G19="Benefit",1,$G19="Disbenefit",-1),0)</f>
        <v>0</v>
      </c>
      <c r="CD20" s="278" cm="1">
        <f t="array" ref="CD20">_xlfn.IFNA(CD$7*CD18*CD19*_xlfn.IFS($G19="Benefit",1,$G19="Disbenefit",-1),0)</f>
        <v>0</v>
      </c>
      <c r="CE20" s="278" cm="1">
        <f t="array" ref="CE20">_xlfn.IFNA(CE$7*CE18*CE19*_xlfn.IFS($G19="Benefit",1,$G19="Disbenefit",-1),0)</f>
        <v>0</v>
      </c>
      <c r="CF20" s="278" cm="1">
        <f t="array" ref="CF20">_xlfn.IFNA(CF$7*CF18*CF19*_xlfn.IFS($G19="Benefit",1,$G19="Disbenefit",-1),0)</f>
        <v>0</v>
      </c>
      <c r="CG20" s="278" cm="1">
        <f t="array" ref="CG20">_xlfn.IFNA(CG$7*CG18*CG19*_xlfn.IFS($G19="Benefit",1,$G19="Disbenefit",-1),0)</f>
        <v>0</v>
      </c>
      <c r="CH20" s="278" cm="1">
        <f t="array" ref="CH20">_xlfn.IFNA(CH$7*CH18*CH19*_xlfn.IFS($G19="Benefit",1,$G19="Disbenefit",-1),0)</f>
        <v>0</v>
      </c>
      <c r="CI20" s="278" cm="1">
        <f t="array" ref="CI20">_xlfn.IFNA(CI$7*CI18*CI19*_xlfn.IFS($G19="Benefit",1,$G19="Disbenefit",-1),0)</f>
        <v>0</v>
      </c>
      <c r="CJ20" s="278" cm="1">
        <f t="array" ref="CJ20">_xlfn.IFNA(CJ$7*CJ18*CJ19*_xlfn.IFS($G19="Benefit",1,$G19="Disbenefit",-1),0)</f>
        <v>0</v>
      </c>
      <c r="CK20" s="278" cm="1">
        <f t="array" ref="CK20">_xlfn.IFNA(CK$7*CK18*CK19*_xlfn.IFS($G19="Benefit",1,$G19="Disbenefit",-1),0)</f>
        <v>0</v>
      </c>
      <c r="CL20" s="278" cm="1">
        <f t="array" ref="CL20">_xlfn.IFNA(CL$7*CL18*CL19*_xlfn.IFS($G19="Benefit",1,$G19="Disbenefit",-1),0)</f>
        <v>0</v>
      </c>
    </row>
    <row r="21" spans="1:90" x14ac:dyDescent="0.35">
      <c r="A21" s="3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1:90" s="2" customFormat="1" ht="14" x14ac:dyDescent="0.3">
      <c r="A22" s="34"/>
      <c r="B22" s="35"/>
      <c r="C22" s="1"/>
      <c r="D22" s="1"/>
      <c r="E22" s="1"/>
      <c r="F22" s="1"/>
      <c r="G22" s="1"/>
      <c r="H22" s="1"/>
      <c r="I22" s="1" t="s">
        <v>73</v>
      </c>
      <c r="J22" s="1"/>
      <c r="K22" s="1"/>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row>
    <row r="23" spans="1:90" s="2" customFormat="1" ht="14" x14ac:dyDescent="0.3">
      <c r="A23" s="34">
        <f>A19+1</f>
        <v>4</v>
      </c>
      <c r="B23" s="35"/>
      <c r="C23" s="13"/>
      <c r="D23" s="1"/>
      <c r="E23" s="15"/>
      <c r="F23" s="1"/>
      <c r="G23" s="15"/>
      <c r="H23" s="1"/>
      <c r="I23" s="1" t="s">
        <v>204</v>
      </c>
      <c r="J23" s="1"/>
      <c r="K23" s="1"/>
      <c r="L23" s="274"/>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row>
    <row r="24" spans="1:90" s="172" customFormat="1" x14ac:dyDescent="0.35">
      <c r="A24" s="167"/>
      <c r="B24" s="168"/>
      <c r="C24" s="169"/>
      <c r="D24" s="169"/>
      <c r="E24" s="169"/>
      <c r="F24" s="169"/>
      <c r="G24" s="169"/>
      <c r="H24" s="169"/>
      <c r="I24" s="169" t="s">
        <v>104</v>
      </c>
      <c r="J24" s="279">
        <f>SUM(L24:CL24)</f>
        <v>0</v>
      </c>
      <c r="K24" s="276"/>
      <c r="L24" s="278" cm="1">
        <f t="array" ref="L24">_xlfn.IFNA(L$7*L22*L23*_xlfn.IFS($G23="Benefit",1,$G23="Disbenefit",-1),0)</f>
        <v>0</v>
      </c>
      <c r="M24" s="278" cm="1">
        <f t="array" ref="M24">_xlfn.IFNA(M$7*M22*M23*_xlfn.IFS($G23="Benefit",1,$G23="Disbenefit",-1),0)</f>
        <v>0</v>
      </c>
      <c r="N24" s="278" cm="1">
        <f t="array" ref="N24">_xlfn.IFNA(N$7*N22*N23*_xlfn.IFS($G23="Benefit",1,$G23="Disbenefit",-1),0)</f>
        <v>0</v>
      </c>
      <c r="O24" s="278" cm="1">
        <f t="array" ref="O24">_xlfn.IFNA(O$7*O22*O23*_xlfn.IFS($G23="Benefit",1,$G23="Disbenefit",-1),0)</f>
        <v>0</v>
      </c>
      <c r="P24" s="278" cm="1">
        <f t="array" ref="P24">_xlfn.IFNA(P$7*P22*P23*_xlfn.IFS($G23="Benefit",1,$G23="Disbenefit",-1),0)</f>
        <v>0</v>
      </c>
      <c r="Q24" s="278" cm="1">
        <f t="array" ref="Q24">_xlfn.IFNA(Q$7*Q22*Q23*_xlfn.IFS($G23="Benefit",1,$G23="Disbenefit",-1),0)</f>
        <v>0</v>
      </c>
      <c r="R24" s="278" cm="1">
        <f t="array" ref="R24">_xlfn.IFNA(R$7*R22*R23*_xlfn.IFS($G23="Benefit",1,$G23="Disbenefit",-1),0)</f>
        <v>0</v>
      </c>
      <c r="S24" s="278" cm="1">
        <f t="array" ref="S24">_xlfn.IFNA(S$7*S22*S23*_xlfn.IFS($G23="Benefit",1,$G23="Disbenefit",-1),0)</f>
        <v>0</v>
      </c>
      <c r="T24" s="278" cm="1">
        <f t="array" ref="T24">_xlfn.IFNA(T$7*T22*T23*_xlfn.IFS($G23="Benefit",1,$G23="Disbenefit",-1),0)</f>
        <v>0</v>
      </c>
      <c r="U24" s="278" cm="1">
        <f t="array" ref="U24">_xlfn.IFNA(U$7*U22*U23*_xlfn.IFS($G23="Benefit",1,$G23="Disbenefit",-1),0)</f>
        <v>0</v>
      </c>
      <c r="V24" s="278" cm="1">
        <f t="array" ref="V24">_xlfn.IFNA(V$7*V22*V23*_xlfn.IFS($G23="Benefit",1,$G23="Disbenefit",-1),0)</f>
        <v>0</v>
      </c>
      <c r="W24" s="278" cm="1">
        <f t="array" ref="W24">_xlfn.IFNA(W$7*W22*W23*_xlfn.IFS($G23="Benefit",1,$G23="Disbenefit",-1),0)</f>
        <v>0</v>
      </c>
      <c r="X24" s="278" cm="1">
        <f t="array" ref="X24">_xlfn.IFNA(X$7*X22*X23*_xlfn.IFS($G23="Benefit",1,$G23="Disbenefit",-1),0)</f>
        <v>0</v>
      </c>
      <c r="Y24" s="278" cm="1">
        <f t="array" ref="Y24">_xlfn.IFNA(Y$7*Y22*Y23*_xlfn.IFS($G23="Benefit",1,$G23="Disbenefit",-1),0)</f>
        <v>0</v>
      </c>
      <c r="Z24" s="278" cm="1">
        <f t="array" ref="Z24">_xlfn.IFNA(Z$7*Z22*Z23*_xlfn.IFS($G23="Benefit",1,$G23="Disbenefit",-1),0)</f>
        <v>0</v>
      </c>
      <c r="AA24" s="278" cm="1">
        <f t="array" ref="AA24">_xlfn.IFNA(AA$7*AA22*AA23*_xlfn.IFS($G23="Benefit",1,$G23="Disbenefit",-1),0)</f>
        <v>0</v>
      </c>
      <c r="AB24" s="278" cm="1">
        <f t="array" ref="AB24">_xlfn.IFNA(AB$7*AB22*AB23*_xlfn.IFS($G23="Benefit",1,$G23="Disbenefit",-1),0)</f>
        <v>0</v>
      </c>
      <c r="AC24" s="278" cm="1">
        <f t="array" ref="AC24">_xlfn.IFNA(AC$7*AC22*AC23*_xlfn.IFS($G23="Benefit",1,$G23="Disbenefit",-1),0)</f>
        <v>0</v>
      </c>
      <c r="AD24" s="278" cm="1">
        <f t="array" ref="AD24">_xlfn.IFNA(AD$7*AD22*AD23*_xlfn.IFS($G23="Benefit",1,$G23="Disbenefit",-1),0)</f>
        <v>0</v>
      </c>
      <c r="AE24" s="278" cm="1">
        <f t="array" ref="AE24">_xlfn.IFNA(AE$7*AE22*AE23*_xlfn.IFS($G23="Benefit",1,$G23="Disbenefit",-1),0)</f>
        <v>0</v>
      </c>
      <c r="AF24" s="278" cm="1">
        <f t="array" ref="AF24">_xlfn.IFNA(AF$7*AF22*AF23*_xlfn.IFS($G23="Benefit",1,$G23="Disbenefit",-1),0)</f>
        <v>0</v>
      </c>
      <c r="AG24" s="278" cm="1">
        <f t="array" ref="AG24">_xlfn.IFNA(AG$7*AG22*AG23*_xlfn.IFS($G23="Benefit",1,$G23="Disbenefit",-1),0)</f>
        <v>0</v>
      </c>
      <c r="AH24" s="278" cm="1">
        <f t="array" ref="AH24">_xlfn.IFNA(AH$7*AH22*AH23*_xlfn.IFS($G23="Benefit",1,$G23="Disbenefit",-1),0)</f>
        <v>0</v>
      </c>
      <c r="AI24" s="278" cm="1">
        <f t="array" ref="AI24">_xlfn.IFNA(AI$7*AI22*AI23*_xlfn.IFS($G23="Benefit",1,$G23="Disbenefit",-1),0)</f>
        <v>0</v>
      </c>
      <c r="AJ24" s="278" cm="1">
        <f t="array" ref="AJ24">_xlfn.IFNA(AJ$7*AJ22*AJ23*_xlfn.IFS($G23="Benefit",1,$G23="Disbenefit",-1),0)</f>
        <v>0</v>
      </c>
      <c r="AK24" s="278" cm="1">
        <f t="array" ref="AK24">_xlfn.IFNA(AK$7*AK22*AK23*_xlfn.IFS($G23="Benefit",1,$G23="Disbenefit",-1),0)</f>
        <v>0</v>
      </c>
      <c r="AL24" s="278" cm="1">
        <f t="array" ref="AL24">_xlfn.IFNA(AL$7*AL22*AL23*_xlfn.IFS($G23="Benefit",1,$G23="Disbenefit",-1),0)</f>
        <v>0</v>
      </c>
      <c r="AM24" s="278" cm="1">
        <f t="array" ref="AM24">_xlfn.IFNA(AM$7*AM22*AM23*_xlfn.IFS($G23="Benefit",1,$G23="Disbenefit",-1),0)</f>
        <v>0</v>
      </c>
      <c r="AN24" s="278" cm="1">
        <f t="array" ref="AN24">_xlfn.IFNA(AN$7*AN22*AN23*_xlfn.IFS($G23="Benefit",1,$G23="Disbenefit",-1),0)</f>
        <v>0</v>
      </c>
      <c r="AO24" s="278" cm="1">
        <f t="array" ref="AO24">_xlfn.IFNA(AO$7*AO22*AO23*_xlfn.IFS($G23="Benefit",1,$G23="Disbenefit",-1),0)</f>
        <v>0</v>
      </c>
      <c r="AP24" s="278" cm="1">
        <f t="array" ref="AP24">_xlfn.IFNA(AP$7*AP22*AP23*_xlfn.IFS($G23="Benefit",1,$G23="Disbenefit",-1),0)</f>
        <v>0</v>
      </c>
      <c r="AQ24" s="278" cm="1">
        <f t="array" ref="AQ24">_xlfn.IFNA(AQ$7*AQ22*AQ23*_xlfn.IFS($G23="Benefit",1,$G23="Disbenefit",-1),0)</f>
        <v>0</v>
      </c>
      <c r="AR24" s="278" cm="1">
        <f t="array" ref="AR24">_xlfn.IFNA(AR$7*AR22*AR23*_xlfn.IFS($G23="Benefit",1,$G23="Disbenefit",-1),0)</f>
        <v>0</v>
      </c>
      <c r="AS24" s="278" cm="1">
        <f t="array" ref="AS24">_xlfn.IFNA(AS$7*AS22*AS23*_xlfn.IFS($G23="Benefit",1,$G23="Disbenefit",-1),0)</f>
        <v>0</v>
      </c>
      <c r="AT24" s="278" cm="1">
        <f t="array" ref="AT24">_xlfn.IFNA(AT$7*AT22*AT23*_xlfn.IFS($G23="Benefit",1,$G23="Disbenefit",-1),0)</f>
        <v>0</v>
      </c>
      <c r="AU24" s="278" cm="1">
        <f t="array" ref="AU24">_xlfn.IFNA(AU$7*AU22*AU23*_xlfn.IFS($G23="Benefit",1,$G23="Disbenefit",-1),0)</f>
        <v>0</v>
      </c>
      <c r="AV24" s="278" cm="1">
        <f t="array" ref="AV24">_xlfn.IFNA(AV$7*AV22*AV23*_xlfn.IFS($G23="Benefit",1,$G23="Disbenefit",-1),0)</f>
        <v>0</v>
      </c>
      <c r="AW24" s="278" cm="1">
        <f t="array" ref="AW24">_xlfn.IFNA(AW$7*AW22*AW23*_xlfn.IFS($G23="Benefit",1,$G23="Disbenefit",-1),0)</f>
        <v>0</v>
      </c>
      <c r="AX24" s="278" cm="1">
        <f t="array" ref="AX24">_xlfn.IFNA(AX$7*AX22*AX23*_xlfn.IFS($G23="Benefit",1,$G23="Disbenefit",-1),0)</f>
        <v>0</v>
      </c>
      <c r="AY24" s="278" cm="1">
        <f t="array" ref="AY24">_xlfn.IFNA(AY$7*AY22*AY23*_xlfn.IFS($G23="Benefit",1,$G23="Disbenefit",-1),0)</f>
        <v>0</v>
      </c>
      <c r="AZ24" s="278" cm="1">
        <f t="array" ref="AZ24">_xlfn.IFNA(AZ$7*AZ22*AZ23*_xlfn.IFS($G23="Benefit",1,$G23="Disbenefit",-1),0)</f>
        <v>0</v>
      </c>
      <c r="BA24" s="278" cm="1">
        <f t="array" ref="BA24">_xlfn.IFNA(BA$7*BA22*BA23*_xlfn.IFS($G23="Benefit",1,$G23="Disbenefit",-1),0)</f>
        <v>0</v>
      </c>
      <c r="BB24" s="278" cm="1">
        <f t="array" ref="BB24">_xlfn.IFNA(BB$7*BB22*BB23*_xlfn.IFS($G23="Benefit",1,$G23="Disbenefit",-1),0)</f>
        <v>0</v>
      </c>
      <c r="BC24" s="278" cm="1">
        <f t="array" ref="BC24">_xlfn.IFNA(BC$7*BC22*BC23*_xlfn.IFS($G23="Benefit",1,$G23="Disbenefit",-1),0)</f>
        <v>0</v>
      </c>
      <c r="BD24" s="278" cm="1">
        <f t="array" ref="BD24">_xlfn.IFNA(BD$7*BD22*BD23*_xlfn.IFS($G23="Benefit",1,$G23="Disbenefit",-1),0)</f>
        <v>0</v>
      </c>
      <c r="BE24" s="278" cm="1">
        <f t="array" ref="BE24">_xlfn.IFNA(BE$7*BE22*BE23*_xlfn.IFS($G23="Benefit",1,$G23="Disbenefit",-1),0)</f>
        <v>0</v>
      </c>
      <c r="BF24" s="278" cm="1">
        <f t="array" ref="BF24">_xlfn.IFNA(BF$7*BF22*BF23*_xlfn.IFS($G23="Benefit",1,$G23="Disbenefit",-1),0)</f>
        <v>0</v>
      </c>
      <c r="BG24" s="278" cm="1">
        <f t="array" ref="BG24">_xlfn.IFNA(BG$7*BG22*BG23*_xlfn.IFS($G23="Benefit",1,$G23="Disbenefit",-1),0)</f>
        <v>0</v>
      </c>
      <c r="BH24" s="278" cm="1">
        <f t="array" ref="BH24">_xlfn.IFNA(BH$7*BH22*BH23*_xlfn.IFS($G23="Benefit",1,$G23="Disbenefit",-1),0)</f>
        <v>0</v>
      </c>
      <c r="BI24" s="278" cm="1">
        <f t="array" ref="BI24">_xlfn.IFNA(BI$7*BI22*BI23*_xlfn.IFS($G23="Benefit",1,$G23="Disbenefit",-1),0)</f>
        <v>0</v>
      </c>
      <c r="BJ24" s="278" cm="1">
        <f t="array" ref="BJ24">_xlfn.IFNA(BJ$7*BJ22*BJ23*_xlfn.IFS($G23="Benefit",1,$G23="Disbenefit",-1),0)</f>
        <v>0</v>
      </c>
      <c r="BK24" s="278" cm="1">
        <f t="array" ref="BK24">_xlfn.IFNA(BK$7*BK22*BK23*_xlfn.IFS($G23="Benefit",1,$G23="Disbenefit",-1),0)</f>
        <v>0</v>
      </c>
      <c r="BL24" s="278" cm="1">
        <f t="array" ref="BL24">_xlfn.IFNA(BL$7*BL22*BL23*_xlfn.IFS($G23="Benefit",1,$G23="Disbenefit",-1),0)</f>
        <v>0</v>
      </c>
      <c r="BM24" s="278" cm="1">
        <f t="array" ref="BM24">_xlfn.IFNA(BM$7*BM22*BM23*_xlfn.IFS($G23="Benefit",1,$G23="Disbenefit",-1),0)</f>
        <v>0</v>
      </c>
      <c r="BN24" s="278" cm="1">
        <f t="array" ref="BN24">_xlfn.IFNA(BN$7*BN22*BN23*_xlfn.IFS($G23="Benefit",1,$G23="Disbenefit",-1),0)</f>
        <v>0</v>
      </c>
      <c r="BO24" s="278" cm="1">
        <f t="array" ref="BO24">_xlfn.IFNA(BO$7*BO22*BO23*_xlfn.IFS($G23="Benefit",1,$G23="Disbenefit",-1),0)</f>
        <v>0</v>
      </c>
      <c r="BP24" s="278" cm="1">
        <f t="array" ref="BP24">_xlfn.IFNA(BP$7*BP22*BP23*_xlfn.IFS($G23="Benefit",1,$G23="Disbenefit",-1),0)</f>
        <v>0</v>
      </c>
      <c r="BQ24" s="278" cm="1">
        <f t="array" ref="BQ24">_xlfn.IFNA(BQ$7*BQ22*BQ23*_xlfn.IFS($G23="Benefit",1,$G23="Disbenefit",-1),0)</f>
        <v>0</v>
      </c>
      <c r="BR24" s="278" cm="1">
        <f t="array" ref="BR24">_xlfn.IFNA(BR$7*BR22*BR23*_xlfn.IFS($G23="Benefit",1,$G23="Disbenefit",-1),0)</f>
        <v>0</v>
      </c>
      <c r="BS24" s="278" cm="1">
        <f t="array" ref="BS24">_xlfn.IFNA(BS$7*BS22*BS23*_xlfn.IFS($G23="Benefit",1,$G23="Disbenefit",-1),0)</f>
        <v>0</v>
      </c>
      <c r="BT24" s="278" cm="1">
        <f t="array" ref="BT24">_xlfn.IFNA(BT$7*BT22*BT23*_xlfn.IFS($G23="Benefit",1,$G23="Disbenefit",-1),0)</f>
        <v>0</v>
      </c>
      <c r="BU24" s="278" cm="1">
        <f t="array" ref="BU24">_xlfn.IFNA(BU$7*BU22*BU23*_xlfn.IFS($G23="Benefit",1,$G23="Disbenefit",-1),0)</f>
        <v>0</v>
      </c>
      <c r="BV24" s="278" cm="1">
        <f t="array" ref="BV24">_xlfn.IFNA(BV$7*BV22*BV23*_xlfn.IFS($G23="Benefit",1,$G23="Disbenefit",-1),0)</f>
        <v>0</v>
      </c>
      <c r="BW24" s="278" cm="1">
        <f t="array" ref="BW24">_xlfn.IFNA(BW$7*BW22*BW23*_xlfn.IFS($G23="Benefit",1,$G23="Disbenefit",-1),0)</f>
        <v>0</v>
      </c>
      <c r="BX24" s="278" cm="1">
        <f t="array" ref="BX24">_xlfn.IFNA(BX$7*BX22*BX23*_xlfn.IFS($G23="Benefit",1,$G23="Disbenefit",-1),0)</f>
        <v>0</v>
      </c>
      <c r="BY24" s="278" cm="1">
        <f t="array" ref="BY24">_xlfn.IFNA(BY$7*BY22*BY23*_xlfn.IFS($G23="Benefit",1,$G23="Disbenefit",-1),0)</f>
        <v>0</v>
      </c>
      <c r="BZ24" s="278" cm="1">
        <f t="array" ref="BZ24">_xlfn.IFNA(BZ$7*BZ22*BZ23*_xlfn.IFS($G23="Benefit",1,$G23="Disbenefit",-1),0)</f>
        <v>0</v>
      </c>
      <c r="CA24" s="278" cm="1">
        <f t="array" ref="CA24">_xlfn.IFNA(CA$7*CA22*CA23*_xlfn.IFS($G23="Benefit",1,$G23="Disbenefit",-1),0)</f>
        <v>0</v>
      </c>
      <c r="CB24" s="278" cm="1">
        <f t="array" ref="CB24">_xlfn.IFNA(CB$7*CB22*CB23*_xlfn.IFS($G23="Benefit",1,$G23="Disbenefit",-1),0)</f>
        <v>0</v>
      </c>
      <c r="CC24" s="278" cm="1">
        <f t="array" ref="CC24">_xlfn.IFNA(CC$7*CC22*CC23*_xlfn.IFS($G23="Benefit",1,$G23="Disbenefit",-1),0)</f>
        <v>0</v>
      </c>
      <c r="CD24" s="278" cm="1">
        <f t="array" ref="CD24">_xlfn.IFNA(CD$7*CD22*CD23*_xlfn.IFS($G23="Benefit",1,$G23="Disbenefit",-1),0)</f>
        <v>0</v>
      </c>
      <c r="CE24" s="278" cm="1">
        <f t="array" ref="CE24">_xlfn.IFNA(CE$7*CE22*CE23*_xlfn.IFS($G23="Benefit",1,$G23="Disbenefit",-1),0)</f>
        <v>0</v>
      </c>
      <c r="CF24" s="278" cm="1">
        <f t="array" ref="CF24">_xlfn.IFNA(CF$7*CF22*CF23*_xlfn.IFS($G23="Benefit",1,$G23="Disbenefit",-1),0)</f>
        <v>0</v>
      </c>
      <c r="CG24" s="278" cm="1">
        <f t="array" ref="CG24">_xlfn.IFNA(CG$7*CG22*CG23*_xlfn.IFS($G23="Benefit",1,$G23="Disbenefit",-1),0)</f>
        <v>0</v>
      </c>
      <c r="CH24" s="278" cm="1">
        <f t="array" ref="CH24">_xlfn.IFNA(CH$7*CH22*CH23*_xlfn.IFS($G23="Benefit",1,$G23="Disbenefit",-1),0)</f>
        <v>0</v>
      </c>
      <c r="CI24" s="278" cm="1">
        <f t="array" ref="CI24">_xlfn.IFNA(CI$7*CI22*CI23*_xlfn.IFS($G23="Benefit",1,$G23="Disbenefit",-1),0)</f>
        <v>0</v>
      </c>
      <c r="CJ24" s="278" cm="1">
        <f t="array" ref="CJ24">_xlfn.IFNA(CJ$7*CJ22*CJ23*_xlfn.IFS($G23="Benefit",1,$G23="Disbenefit",-1),0)</f>
        <v>0</v>
      </c>
      <c r="CK24" s="278" cm="1">
        <f t="array" ref="CK24">_xlfn.IFNA(CK$7*CK22*CK23*_xlfn.IFS($G23="Benefit",1,$G23="Disbenefit",-1),0)</f>
        <v>0</v>
      </c>
      <c r="CL24" s="278" cm="1">
        <f t="array" ref="CL24">_xlfn.IFNA(CL$7*CL22*CL23*_xlfn.IFS($G23="Benefit",1,$G23="Disbenefit",-1),0)</f>
        <v>0</v>
      </c>
    </row>
    <row r="25" spans="1:90" x14ac:dyDescent="0.35">
      <c r="A25" s="34"/>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1:90" x14ac:dyDescent="0.35">
      <c r="A26" s="34"/>
      <c r="B26" s="35"/>
      <c r="C26" s="1"/>
      <c r="D26" s="1"/>
      <c r="E26" s="1"/>
      <c r="F26" s="1"/>
      <c r="G26" s="1"/>
      <c r="H26" s="1"/>
      <c r="I26" s="1" t="s">
        <v>73</v>
      </c>
      <c r="J26" s="1"/>
      <c r="K26" s="1"/>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row>
    <row r="27" spans="1:90" x14ac:dyDescent="0.35">
      <c r="A27" s="34">
        <f>A23+1</f>
        <v>5</v>
      </c>
      <c r="B27" s="35"/>
      <c r="C27" s="13"/>
      <c r="D27" s="1"/>
      <c r="E27" s="15"/>
      <c r="F27" s="1"/>
      <c r="G27" s="15"/>
      <c r="H27" s="1"/>
      <c r="I27" s="1" t="s">
        <v>203</v>
      </c>
      <c r="J27" s="1"/>
      <c r="K27" s="1"/>
      <c r="L27" s="274"/>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row>
    <row r="28" spans="1:90" s="172" customFormat="1" x14ac:dyDescent="0.35">
      <c r="A28" s="167"/>
      <c r="B28" s="168"/>
      <c r="C28" s="169"/>
      <c r="D28" s="169"/>
      <c r="E28" s="169"/>
      <c r="F28" s="169"/>
      <c r="G28" s="169"/>
      <c r="H28" s="169"/>
      <c r="I28" s="169" t="s">
        <v>104</v>
      </c>
      <c r="J28" s="279">
        <f>SUM(L28:CL28)</f>
        <v>0</v>
      </c>
      <c r="K28" s="276"/>
      <c r="L28" s="278" cm="1">
        <f t="array" ref="L28">_xlfn.IFNA(L$7*L26*L27*_xlfn.IFS($G27="Benefit",1,$G27="Disbenefit",-1),0)</f>
        <v>0</v>
      </c>
      <c r="M28" s="278" cm="1">
        <f t="array" ref="M28">_xlfn.IFNA(M$7*M26*M27*_xlfn.IFS($G27="Benefit",1,$G27="Disbenefit",-1),0)</f>
        <v>0</v>
      </c>
      <c r="N28" s="278" cm="1">
        <f t="array" ref="N28">_xlfn.IFNA(N$7*N26*N27*_xlfn.IFS($G27="Benefit",1,$G27="Disbenefit",-1),0)</f>
        <v>0</v>
      </c>
      <c r="O28" s="278" cm="1">
        <f t="array" ref="O28">_xlfn.IFNA(O$7*O26*O27*_xlfn.IFS($G27="Benefit",1,$G27="Disbenefit",-1),0)</f>
        <v>0</v>
      </c>
      <c r="P28" s="278" cm="1">
        <f t="array" ref="P28">_xlfn.IFNA(P$7*P26*P27*_xlfn.IFS($G27="Benefit",1,$G27="Disbenefit",-1),0)</f>
        <v>0</v>
      </c>
      <c r="Q28" s="278" cm="1">
        <f t="array" ref="Q28">_xlfn.IFNA(Q$7*Q26*Q27*_xlfn.IFS($G27="Benefit",1,$G27="Disbenefit",-1),0)</f>
        <v>0</v>
      </c>
      <c r="R28" s="278" cm="1">
        <f t="array" ref="R28">_xlfn.IFNA(R$7*R26*R27*_xlfn.IFS($G27="Benefit",1,$G27="Disbenefit",-1),0)</f>
        <v>0</v>
      </c>
      <c r="S28" s="278" cm="1">
        <f t="array" ref="S28">_xlfn.IFNA(S$7*S26*S27*_xlfn.IFS($G27="Benefit",1,$G27="Disbenefit",-1),0)</f>
        <v>0</v>
      </c>
      <c r="T28" s="278" cm="1">
        <f t="array" ref="T28">_xlfn.IFNA(T$7*T26*T27*_xlfn.IFS($G27="Benefit",1,$G27="Disbenefit",-1),0)</f>
        <v>0</v>
      </c>
      <c r="U28" s="278" cm="1">
        <f t="array" ref="U28">_xlfn.IFNA(U$7*U26*U27*_xlfn.IFS($G27="Benefit",1,$G27="Disbenefit",-1),0)</f>
        <v>0</v>
      </c>
      <c r="V28" s="278" cm="1">
        <f t="array" ref="V28">_xlfn.IFNA(V$7*V26*V27*_xlfn.IFS($G27="Benefit",1,$G27="Disbenefit",-1),0)</f>
        <v>0</v>
      </c>
      <c r="W28" s="278" cm="1">
        <f t="array" ref="W28">_xlfn.IFNA(W$7*W26*W27*_xlfn.IFS($G27="Benefit",1,$G27="Disbenefit",-1),0)</f>
        <v>0</v>
      </c>
      <c r="X28" s="278" cm="1">
        <f t="array" ref="X28">_xlfn.IFNA(X$7*X26*X27*_xlfn.IFS($G27="Benefit",1,$G27="Disbenefit",-1),0)</f>
        <v>0</v>
      </c>
      <c r="Y28" s="278" cm="1">
        <f t="array" ref="Y28">_xlfn.IFNA(Y$7*Y26*Y27*_xlfn.IFS($G27="Benefit",1,$G27="Disbenefit",-1),0)</f>
        <v>0</v>
      </c>
      <c r="Z28" s="278" cm="1">
        <f t="array" ref="Z28">_xlfn.IFNA(Z$7*Z26*Z27*_xlfn.IFS($G27="Benefit",1,$G27="Disbenefit",-1),0)</f>
        <v>0</v>
      </c>
      <c r="AA28" s="278" cm="1">
        <f t="array" ref="AA28">_xlfn.IFNA(AA$7*AA26*AA27*_xlfn.IFS($G27="Benefit",1,$G27="Disbenefit",-1),0)</f>
        <v>0</v>
      </c>
      <c r="AB28" s="278" cm="1">
        <f t="array" ref="AB28">_xlfn.IFNA(AB$7*AB26*AB27*_xlfn.IFS($G27="Benefit",1,$G27="Disbenefit",-1),0)</f>
        <v>0</v>
      </c>
      <c r="AC28" s="278" cm="1">
        <f t="array" ref="AC28">_xlfn.IFNA(AC$7*AC26*AC27*_xlfn.IFS($G27="Benefit",1,$G27="Disbenefit",-1),0)</f>
        <v>0</v>
      </c>
      <c r="AD28" s="278" cm="1">
        <f t="array" ref="AD28">_xlfn.IFNA(AD$7*AD26*AD27*_xlfn.IFS($G27="Benefit",1,$G27="Disbenefit",-1),0)</f>
        <v>0</v>
      </c>
      <c r="AE28" s="278" cm="1">
        <f t="array" ref="AE28">_xlfn.IFNA(AE$7*AE26*AE27*_xlfn.IFS($G27="Benefit",1,$G27="Disbenefit",-1),0)</f>
        <v>0</v>
      </c>
      <c r="AF28" s="278" cm="1">
        <f t="array" ref="AF28">_xlfn.IFNA(AF$7*AF26*AF27*_xlfn.IFS($G27="Benefit",1,$G27="Disbenefit",-1),0)</f>
        <v>0</v>
      </c>
      <c r="AG28" s="278" cm="1">
        <f t="array" ref="AG28">_xlfn.IFNA(AG$7*AG26*AG27*_xlfn.IFS($G27="Benefit",1,$G27="Disbenefit",-1),0)</f>
        <v>0</v>
      </c>
      <c r="AH28" s="278" cm="1">
        <f t="array" ref="AH28">_xlfn.IFNA(AH$7*AH26*AH27*_xlfn.IFS($G27="Benefit",1,$G27="Disbenefit",-1),0)</f>
        <v>0</v>
      </c>
      <c r="AI28" s="278" cm="1">
        <f t="array" ref="AI28">_xlfn.IFNA(AI$7*AI26*AI27*_xlfn.IFS($G27="Benefit",1,$G27="Disbenefit",-1),0)</f>
        <v>0</v>
      </c>
      <c r="AJ28" s="278" cm="1">
        <f t="array" ref="AJ28">_xlfn.IFNA(AJ$7*AJ26*AJ27*_xlfn.IFS($G27="Benefit",1,$G27="Disbenefit",-1),0)</f>
        <v>0</v>
      </c>
      <c r="AK28" s="278" cm="1">
        <f t="array" ref="AK28">_xlfn.IFNA(AK$7*AK26*AK27*_xlfn.IFS($G27="Benefit",1,$G27="Disbenefit",-1),0)</f>
        <v>0</v>
      </c>
      <c r="AL28" s="278" cm="1">
        <f t="array" ref="AL28">_xlfn.IFNA(AL$7*AL26*AL27*_xlfn.IFS($G27="Benefit",1,$G27="Disbenefit",-1),0)</f>
        <v>0</v>
      </c>
      <c r="AM28" s="278" cm="1">
        <f t="array" ref="AM28">_xlfn.IFNA(AM$7*AM26*AM27*_xlfn.IFS($G27="Benefit",1,$G27="Disbenefit",-1),0)</f>
        <v>0</v>
      </c>
      <c r="AN28" s="278" cm="1">
        <f t="array" ref="AN28">_xlfn.IFNA(AN$7*AN26*AN27*_xlfn.IFS($G27="Benefit",1,$G27="Disbenefit",-1),0)</f>
        <v>0</v>
      </c>
      <c r="AO28" s="278" cm="1">
        <f t="array" ref="AO28">_xlfn.IFNA(AO$7*AO26*AO27*_xlfn.IFS($G27="Benefit",1,$G27="Disbenefit",-1),0)</f>
        <v>0</v>
      </c>
      <c r="AP28" s="278" cm="1">
        <f t="array" ref="AP28">_xlfn.IFNA(AP$7*AP26*AP27*_xlfn.IFS($G27="Benefit",1,$G27="Disbenefit",-1),0)</f>
        <v>0</v>
      </c>
      <c r="AQ28" s="278" cm="1">
        <f t="array" ref="AQ28">_xlfn.IFNA(AQ$7*AQ26*AQ27*_xlfn.IFS($G27="Benefit",1,$G27="Disbenefit",-1),0)</f>
        <v>0</v>
      </c>
      <c r="AR28" s="278" cm="1">
        <f t="array" ref="AR28">_xlfn.IFNA(AR$7*AR26*AR27*_xlfn.IFS($G27="Benefit",1,$G27="Disbenefit",-1),0)</f>
        <v>0</v>
      </c>
      <c r="AS28" s="278" cm="1">
        <f t="array" ref="AS28">_xlfn.IFNA(AS$7*AS26*AS27*_xlfn.IFS($G27="Benefit",1,$G27="Disbenefit",-1),0)</f>
        <v>0</v>
      </c>
      <c r="AT28" s="278" cm="1">
        <f t="array" ref="AT28">_xlfn.IFNA(AT$7*AT26*AT27*_xlfn.IFS($G27="Benefit",1,$G27="Disbenefit",-1),0)</f>
        <v>0</v>
      </c>
      <c r="AU28" s="278" cm="1">
        <f t="array" ref="AU28">_xlfn.IFNA(AU$7*AU26*AU27*_xlfn.IFS($G27="Benefit",1,$G27="Disbenefit",-1),0)</f>
        <v>0</v>
      </c>
      <c r="AV28" s="278" cm="1">
        <f t="array" ref="AV28">_xlfn.IFNA(AV$7*AV26*AV27*_xlfn.IFS($G27="Benefit",1,$G27="Disbenefit",-1),0)</f>
        <v>0</v>
      </c>
      <c r="AW28" s="278" cm="1">
        <f t="array" ref="AW28">_xlfn.IFNA(AW$7*AW26*AW27*_xlfn.IFS($G27="Benefit",1,$G27="Disbenefit",-1),0)</f>
        <v>0</v>
      </c>
      <c r="AX28" s="278" cm="1">
        <f t="array" ref="AX28">_xlfn.IFNA(AX$7*AX26*AX27*_xlfn.IFS($G27="Benefit",1,$G27="Disbenefit",-1),0)</f>
        <v>0</v>
      </c>
      <c r="AY28" s="278" cm="1">
        <f t="array" ref="AY28">_xlfn.IFNA(AY$7*AY26*AY27*_xlfn.IFS($G27="Benefit",1,$G27="Disbenefit",-1),0)</f>
        <v>0</v>
      </c>
      <c r="AZ28" s="278" cm="1">
        <f t="array" ref="AZ28">_xlfn.IFNA(AZ$7*AZ26*AZ27*_xlfn.IFS($G27="Benefit",1,$G27="Disbenefit",-1),0)</f>
        <v>0</v>
      </c>
      <c r="BA28" s="278" cm="1">
        <f t="array" ref="BA28">_xlfn.IFNA(BA$7*BA26*BA27*_xlfn.IFS($G27="Benefit",1,$G27="Disbenefit",-1),0)</f>
        <v>0</v>
      </c>
      <c r="BB28" s="278" cm="1">
        <f t="array" ref="BB28">_xlfn.IFNA(BB$7*BB26*BB27*_xlfn.IFS($G27="Benefit",1,$G27="Disbenefit",-1),0)</f>
        <v>0</v>
      </c>
      <c r="BC28" s="278" cm="1">
        <f t="array" ref="BC28">_xlfn.IFNA(BC$7*BC26*BC27*_xlfn.IFS($G27="Benefit",1,$G27="Disbenefit",-1),0)</f>
        <v>0</v>
      </c>
      <c r="BD28" s="278" cm="1">
        <f t="array" ref="BD28">_xlfn.IFNA(BD$7*BD26*BD27*_xlfn.IFS($G27="Benefit",1,$G27="Disbenefit",-1),0)</f>
        <v>0</v>
      </c>
      <c r="BE28" s="278" cm="1">
        <f t="array" ref="BE28">_xlfn.IFNA(BE$7*BE26*BE27*_xlfn.IFS($G27="Benefit",1,$G27="Disbenefit",-1),0)</f>
        <v>0</v>
      </c>
      <c r="BF28" s="278" cm="1">
        <f t="array" ref="BF28">_xlfn.IFNA(BF$7*BF26*BF27*_xlfn.IFS($G27="Benefit",1,$G27="Disbenefit",-1),0)</f>
        <v>0</v>
      </c>
      <c r="BG28" s="278" cm="1">
        <f t="array" ref="BG28">_xlfn.IFNA(BG$7*BG26*BG27*_xlfn.IFS($G27="Benefit",1,$G27="Disbenefit",-1),0)</f>
        <v>0</v>
      </c>
      <c r="BH28" s="278" cm="1">
        <f t="array" ref="BH28">_xlfn.IFNA(BH$7*BH26*BH27*_xlfn.IFS($G27="Benefit",1,$G27="Disbenefit",-1),0)</f>
        <v>0</v>
      </c>
      <c r="BI28" s="278" cm="1">
        <f t="array" ref="BI28">_xlfn.IFNA(BI$7*BI26*BI27*_xlfn.IFS($G27="Benefit",1,$G27="Disbenefit",-1),0)</f>
        <v>0</v>
      </c>
      <c r="BJ28" s="278" cm="1">
        <f t="array" ref="BJ28">_xlfn.IFNA(BJ$7*BJ26*BJ27*_xlfn.IFS($G27="Benefit",1,$G27="Disbenefit",-1),0)</f>
        <v>0</v>
      </c>
      <c r="BK28" s="278" cm="1">
        <f t="array" ref="BK28">_xlfn.IFNA(BK$7*BK26*BK27*_xlfn.IFS($G27="Benefit",1,$G27="Disbenefit",-1),0)</f>
        <v>0</v>
      </c>
      <c r="BL28" s="278" cm="1">
        <f t="array" ref="BL28">_xlfn.IFNA(BL$7*BL26*BL27*_xlfn.IFS($G27="Benefit",1,$G27="Disbenefit",-1),0)</f>
        <v>0</v>
      </c>
      <c r="BM28" s="278" cm="1">
        <f t="array" ref="BM28">_xlfn.IFNA(BM$7*BM26*BM27*_xlfn.IFS($G27="Benefit",1,$G27="Disbenefit",-1),0)</f>
        <v>0</v>
      </c>
      <c r="BN28" s="278" cm="1">
        <f t="array" ref="BN28">_xlfn.IFNA(BN$7*BN26*BN27*_xlfn.IFS($G27="Benefit",1,$G27="Disbenefit",-1),0)</f>
        <v>0</v>
      </c>
      <c r="BO28" s="278" cm="1">
        <f t="array" ref="BO28">_xlfn.IFNA(BO$7*BO26*BO27*_xlfn.IFS($G27="Benefit",1,$G27="Disbenefit",-1),0)</f>
        <v>0</v>
      </c>
      <c r="BP28" s="278" cm="1">
        <f t="array" ref="BP28">_xlfn.IFNA(BP$7*BP26*BP27*_xlfn.IFS($G27="Benefit",1,$G27="Disbenefit",-1),0)</f>
        <v>0</v>
      </c>
      <c r="BQ28" s="278" cm="1">
        <f t="array" ref="BQ28">_xlfn.IFNA(BQ$7*BQ26*BQ27*_xlfn.IFS($G27="Benefit",1,$G27="Disbenefit",-1),0)</f>
        <v>0</v>
      </c>
      <c r="BR28" s="278" cm="1">
        <f t="array" ref="BR28">_xlfn.IFNA(BR$7*BR26*BR27*_xlfn.IFS($G27="Benefit",1,$G27="Disbenefit",-1),0)</f>
        <v>0</v>
      </c>
      <c r="BS28" s="278" cm="1">
        <f t="array" ref="BS28">_xlfn.IFNA(BS$7*BS26*BS27*_xlfn.IFS($G27="Benefit",1,$G27="Disbenefit",-1),0)</f>
        <v>0</v>
      </c>
      <c r="BT28" s="278" cm="1">
        <f t="array" ref="BT28">_xlfn.IFNA(BT$7*BT26*BT27*_xlfn.IFS($G27="Benefit",1,$G27="Disbenefit",-1),0)</f>
        <v>0</v>
      </c>
      <c r="BU28" s="278" cm="1">
        <f t="array" ref="BU28">_xlfn.IFNA(BU$7*BU26*BU27*_xlfn.IFS($G27="Benefit",1,$G27="Disbenefit",-1),0)</f>
        <v>0</v>
      </c>
      <c r="BV28" s="278" cm="1">
        <f t="array" ref="BV28">_xlfn.IFNA(BV$7*BV26*BV27*_xlfn.IFS($G27="Benefit",1,$G27="Disbenefit",-1),0)</f>
        <v>0</v>
      </c>
      <c r="BW28" s="278" cm="1">
        <f t="array" ref="BW28">_xlfn.IFNA(BW$7*BW26*BW27*_xlfn.IFS($G27="Benefit",1,$G27="Disbenefit",-1),0)</f>
        <v>0</v>
      </c>
      <c r="BX28" s="278" cm="1">
        <f t="array" ref="BX28">_xlfn.IFNA(BX$7*BX26*BX27*_xlfn.IFS($G27="Benefit",1,$G27="Disbenefit",-1),0)</f>
        <v>0</v>
      </c>
      <c r="BY28" s="278" cm="1">
        <f t="array" ref="BY28">_xlfn.IFNA(BY$7*BY26*BY27*_xlfn.IFS($G27="Benefit",1,$G27="Disbenefit",-1),0)</f>
        <v>0</v>
      </c>
      <c r="BZ28" s="278" cm="1">
        <f t="array" ref="BZ28">_xlfn.IFNA(BZ$7*BZ26*BZ27*_xlfn.IFS($G27="Benefit",1,$G27="Disbenefit",-1),0)</f>
        <v>0</v>
      </c>
      <c r="CA28" s="278" cm="1">
        <f t="array" ref="CA28">_xlfn.IFNA(CA$7*CA26*CA27*_xlfn.IFS($G27="Benefit",1,$G27="Disbenefit",-1),0)</f>
        <v>0</v>
      </c>
      <c r="CB28" s="278" cm="1">
        <f t="array" ref="CB28">_xlfn.IFNA(CB$7*CB26*CB27*_xlfn.IFS($G27="Benefit",1,$G27="Disbenefit",-1),0)</f>
        <v>0</v>
      </c>
      <c r="CC28" s="278" cm="1">
        <f t="array" ref="CC28">_xlfn.IFNA(CC$7*CC26*CC27*_xlfn.IFS($G27="Benefit",1,$G27="Disbenefit",-1),0)</f>
        <v>0</v>
      </c>
      <c r="CD28" s="278" cm="1">
        <f t="array" ref="CD28">_xlfn.IFNA(CD$7*CD26*CD27*_xlfn.IFS($G27="Benefit",1,$G27="Disbenefit",-1),0)</f>
        <v>0</v>
      </c>
      <c r="CE28" s="278" cm="1">
        <f t="array" ref="CE28">_xlfn.IFNA(CE$7*CE26*CE27*_xlfn.IFS($G27="Benefit",1,$G27="Disbenefit",-1),0)</f>
        <v>0</v>
      </c>
      <c r="CF28" s="278" cm="1">
        <f t="array" ref="CF28">_xlfn.IFNA(CF$7*CF26*CF27*_xlfn.IFS($G27="Benefit",1,$G27="Disbenefit",-1),0)</f>
        <v>0</v>
      </c>
      <c r="CG28" s="278" cm="1">
        <f t="array" ref="CG28">_xlfn.IFNA(CG$7*CG26*CG27*_xlfn.IFS($G27="Benefit",1,$G27="Disbenefit",-1),0)</f>
        <v>0</v>
      </c>
      <c r="CH28" s="278" cm="1">
        <f t="array" ref="CH28">_xlfn.IFNA(CH$7*CH26*CH27*_xlfn.IFS($G27="Benefit",1,$G27="Disbenefit",-1),0)</f>
        <v>0</v>
      </c>
      <c r="CI28" s="278" cm="1">
        <f t="array" ref="CI28">_xlfn.IFNA(CI$7*CI26*CI27*_xlfn.IFS($G27="Benefit",1,$G27="Disbenefit",-1),0)</f>
        <v>0</v>
      </c>
      <c r="CJ28" s="278" cm="1">
        <f t="array" ref="CJ28">_xlfn.IFNA(CJ$7*CJ26*CJ27*_xlfn.IFS($G27="Benefit",1,$G27="Disbenefit",-1),0)</f>
        <v>0</v>
      </c>
      <c r="CK28" s="278" cm="1">
        <f t="array" ref="CK28">_xlfn.IFNA(CK$7*CK26*CK27*_xlfn.IFS($G27="Benefit",1,$G27="Disbenefit",-1),0)</f>
        <v>0</v>
      </c>
      <c r="CL28" s="278" cm="1">
        <f t="array" ref="CL28">_xlfn.IFNA(CL$7*CL26*CL27*_xlfn.IFS($G27="Benefit",1,$G27="Disbenefit",-1),0)</f>
        <v>0</v>
      </c>
    </row>
    <row r="29" spans="1:90" x14ac:dyDescent="0.35">
      <c r="A29" s="34"/>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1:90" x14ac:dyDescent="0.35">
      <c r="A30" s="34"/>
      <c r="B30" s="35"/>
      <c r="C30" s="1"/>
      <c r="D30" s="1"/>
      <c r="E30" s="1"/>
      <c r="F30" s="1"/>
      <c r="G30" s="1"/>
      <c r="H30" s="1"/>
      <c r="I30" s="1" t="s">
        <v>73</v>
      </c>
      <c r="J30" s="1"/>
      <c r="K30" s="1"/>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row>
    <row r="31" spans="1:90" x14ac:dyDescent="0.35">
      <c r="A31" s="34">
        <f>A27+1</f>
        <v>6</v>
      </c>
      <c r="B31" s="35"/>
      <c r="C31" s="13"/>
      <c r="D31" s="1"/>
      <c r="E31" s="15"/>
      <c r="F31" s="1"/>
      <c r="G31" s="15"/>
      <c r="H31" s="1"/>
      <c r="I31" s="1" t="s">
        <v>203</v>
      </c>
      <c r="J31" s="1"/>
      <c r="K31" s="1"/>
      <c r="L31" s="274"/>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row>
    <row r="32" spans="1:90" s="172" customFormat="1" x14ac:dyDescent="0.35">
      <c r="A32" s="167"/>
      <c r="B32" s="168"/>
      <c r="C32" s="169"/>
      <c r="D32" s="169"/>
      <c r="E32" s="169"/>
      <c r="F32" s="169"/>
      <c r="G32" s="169"/>
      <c r="H32" s="169"/>
      <c r="I32" s="169" t="s">
        <v>104</v>
      </c>
      <c r="J32" s="279">
        <f>SUM(L32:CL32)</f>
        <v>0</v>
      </c>
      <c r="K32" s="276"/>
      <c r="L32" s="278" cm="1">
        <f t="array" ref="L32">_xlfn.IFNA(L$7*L30*L31*_xlfn.IFS($G31="Benefit",1,$G31="Disbenefit",-1),0)</f>
        <v>0</v>
      </c>
      <c r="M32" s="278" cm="1">
        <f t="array" ref="M32">_xlfn.IFNA(M$7*M30*M31*_xlfn.IFS($G31="Benefit",1,$G31="Disbenefit",-1),0)</f>
        <v>0</v>
      </c>
      <c r="N32" s="278" cm="1">
        <f t="array" ref="N32">_xlfn.IFNA(N$7*N30*N31*_xlfn.IFS($G31="Benefit",1,$G31="Disbenefit",-1),0)</f>
        <v>0</v>
      </c>
      <c r="O32" s="278" cm="1">
        <f t="array" ref="O32">_xlfn.IFNA(O$7*O30*O31*_xlfn.IFS($G31="Benefit",1,$G31="Disbenefit",-1),0)</f>
        <v>0</v>
      </c>
      <c r="P32" s="278" cm="1">
        <f t="array" ref="P32">_xlfn.IFNA(P$7*P30*P31*_xlfn.IFS($G31="Benefit",1,$G31="Disbenefit",-1),0)</f>
        <v>0</v>
      </c>
      <c r="Q32" s="278" cm="1">
        <f t="array" ref="Q32">_xlfn.IFNA(Q$7*Q30*Q31*_xlfn.IFS($G31="Benefit",1,$G31="Disbenefit",-1),0)</f>
        <v>0</v>
      </c>
      <c r="R32" s="278" cm="1">
        <f t="array" ref="R32">_xlfn.IFNA(R$7*R30*R31*_xlfn.IFS($G31="Benefit",1,$G31="Disbenefit",-1),0)</f>
        <v>0</v>
      </c>
      <c r="S32" s="278" cm="1">
        <f t="array" ref="S32">_xlfn.IFNA(S$7*S30*S31*_xlfn.IFS($G31="Benefit",1,$G31="Disbenefit",-1),0)</f>
        <v>0</v>
      </c>
      <c r="T32" s="278" cm="1">
        <f t="array" ref="T32">_xlfn.IFNA(T$7*T30*T31*_xlfn.IFS($G31="Benefit",1,$G31="Disbenefit",-1),0)</f>
        <v>0</v>
      </c>
      <c r="U32" s="278" cm="1">
        <f t="array" ref="U32">_xlfn.IFNA(U$7*U30*U31*_xlfn.IFS($G31="Benefit",1,$G31="Disbenefit",-1),0)</f>
        <v>0</v>
      </c>
      <c r="V32" s="278" cm="1">
        <f t="array" ref="V32">_xlfn.IFNA(V$7*V30*V31*_xlfn.IFS($G31="Benefit",1,$G31="Disbenefit",-1),0)</f>
        <v>0</v>
      </c>
      <c r="W32" s="278" cm="1">
        <f t="array" ref="W32">_xlfn.IFNA(W$7*W30*W31*_xlfn.IFS($G31="Benefit",1,$G31="Disbenefit",-1),0)</f>
        <v>0</v>
      </c>
      <c r="X32" s="278" cm="1">
        <f t="array" ref="X32">_xlfn.IFNA(X$7*X30*X31*_xlfn.IFS($G31="Benefit",1,$G31="Disbenefit",-1),0)</f>
        <v>0</v>
      </c>
      <c r="Y32" s="278" cm="1">
        <f t="array" ref="Y32">_xlfn.IFNA(Y$7*Y30*Y31*_xlfn.IFS($G31="Benefit",1,$G31="Disbenefit",-1),0)</f>
        <v>0</v>
      </c>
      <c r="Z32" s="278" cm="1">
        <f t="array" ref="Z32">_xlfn.IFNA(Z$7*Z30*Z31*_xlfn.IFS($G31="Benefit",1,$G31="Disbenefit",-1),0)</f>
        <v>0</v>
      </c>
      <c r="AA32" s="278" cm="1">
        <f t="array" ref="AA32">_xlfn.IFNA(AA$7*AA30*AA31*_xlfn.IFS($G31="Benefit",1,$G31="Disbenefit",-1),0)</f>
        <v>0</v>
      </c>
      <c r="AB32" s="278" cm="1">
        <f t="array" ref="AB32">_xlfn.IFNA(AB$7*AB30*AB31*_xlfn.IFS($G31="Benefit",1,$G31="Disbenefit",-1),0)</f>
        <v>0</v>
      </c>
      <c r="AC32" s="278" cm="1">
        <f t="array" ref="AC32">_xlfn.IFNA(AC$7*AC30*AC31*_xlfn.IFS($G31="Benefit",1,$G31="Disbenefit",-1),0)</f>
        <v>0</v>
      </c>
      <c r="AD32" s="278" cm="1">
        <f t="array" ref="AD32">_xlfn.IFNA(AD$7*AD30*AD31*_xlfn.IFS($G31="Benefit",1,$G31="Disbenefit",-1),0)</f>
        <v>0</v>
      </c>
      <c r="AE32" s="278" cm="1">
        <f t="array" ref="AE32">_xlfn.IFNA(AE$7*AE30*AE31*_xlfn.IFS($G31="Benefit",1,$G31="Disbenefit",-1),0)</f>
        <v>0</v>
      </c>
      <c r="AF32" s="278" cm="1">
        <f t="array" ref="AF32">_xlfn.IFNA(AF$7*AF30*AF31*_xlfn.IFS($G31="Benefit",1,$G31="Disbenefit",-1),0)</f>
        <v>0</v>
      </c>
      <c r="AG32" s="278" cm="1">
        <f t="array" ref="AG32">_xlfn.IFNA(AG$7*AG30*AG31*_xlfn.IFS($G31="Benefit",1,$G31="Disbenefit",-1),0)</f>
        <v>0</v>
      </c>
      <c r="AH32" s="278" cm="1">
        <f t="array" ref="AH32">_xlfn.IFNA(AH$7*AH30*AH31*_xlfn.IFS($G31="Benefit",1,$G31="Disbenefit",-1),0)</f>
        <v>0</v>
      </c>
      <c r="AI32" s="278" cm="1">
        <f t="array" ref="AI32">_xlfn.IFNA(AI$7*AI30*AI31*_xlfn.IFS($G31="Benefit",1,$G31="Disbenefit",-1),0)</f>
        <v>0</v>
      </c>
      <c r="AJ32" s="278" cm="1">
        <f t="array" ref="AJ32">_xlfn.IFNA(AJ$7*AJ30*AJ31*_xlfn.IFS($G31="Benefit",1,$G31="Disbenefit",-1),0)</f>
        <v>0</v>
      </c>
      <c r="AK32" s="278" cm="1">
        <f t="array" ref="AK32">_xlfn.IFNA(AK$7*AK30*AK31*_xlfn.IFS($G31="Benefit",1,$G31="Disbenefit",-1),0)</f>
        <v>0</v>
      </c>
      <c r="AL32" s="278" cm="1">
        <f t="array" ref="AL32">_xlfn.IFNA(AL$7*AL30*AL31*_xlfn.IFS($G31="Benefit",1,$G31="Disbenefit",-1),0)</f>
        <v>0</v>
      </c>
      <c r="AM32" s="278" cm="1">
        <f t="array" ref="AM32">_xlfn.IFNA(AM$7*AM30*AM31*_xlfn.IFS($G31="Benefit",1,$G31="Disbenefit",-1),0)</f>
        <v>0</v>
      </c>
      <c r="AN32" s="278" cm="1">
        <f t="array" ref="AN32">_xlfn.IFNA(AN$7*AN30*AN31*_xlfn.IFS($G31="Benefit",1,$G31="Disbenefit",-1),0)</f>
        <v>0</v>
      </c>
      <c r="AO32" s="278" cm="1">
        <f t="array" ref="AO32">_xlfn.IFNA(AO$7*AO30*AO31*_xlfn.IFS($G31="Benefit",1,$G31="Disbenefit",-1),0)</f>
        <v>0</v>
      </c>
      <c r="AP32" s="278" cm="1">
        <f t="array" ref="AP32">_xlfn.IFNA(AP$7*AP30*AP31*_xlfn.IFS($G31="Benefit",1,$G31="Disbenefit",-1),0)</f>
        <v>0</v>
      </c>
      <c r="AQ32" s="278" cm="1">
        <f t="array" ref="AQ32">_xlfn.IFNA(AQ$7*AQ30*AQ31*_xlfn.IFS($G31="Benefit",1,$G31="Disbenefit",-1),0)</f>
        <v>0</v>
      </c>
      <c r="AR32" s="278" cm="1">
        <f t="array" ref="AR32">_xlfn.IFNA(AR$7*AR30*AR31*_xlfn.IFS($G31="Benefit",1,$G31="Disbenefit",-1),0)</f>
        <v>0</v>
      </c>
      <c r="AS32" s="278" cm="1">
        <f t="array" ref="AS32">_xlfn.IFNA(AS$7*AS30*AS31*_xlfn.IFS($G31="Benefit",1,$G31="Disbenefit",-1),0)</f>
        <v>0</v>
      </c>
      <c r="AT32" s="278" cm="1">
        <f t="array" ref="AT32">_xlfn.IFNA(AT$7*AT30*AT31*_xlfn.IFS($G31="Benefit",1,$G31="Disbenefit",-1),0)</f>
        <v>0</v>
      </c>
      <c r="AU32" s="278" cm="1">
        <f t="array" ref="AU32">_xlfn.IFNA(AU$7*AU30*AU31*_xlfn.IFS($G31="Benefit",1,$G31="Disbenefit",-1),0)</f>
        <v>0</v>
      </c>
      <c r="AV32" s="278" cm="1">
        <f t="array" ref="AV32">_xlfn.IFNA(AV$7*AV30*AV31*_xlfn.IFS($G31="Benefit",1,$G31="Disbenefit",-1),0)</f>
        <v>0</v>
      </c>
      <c r="AW32" s="278" cm="1">
        <f t="array" ref="AW32">_xlfn.IFNA(AW$7*AW30*AW31*_xlfn.IFS($G31="Benefit",1,$G31="Disbenefit",-1),0)</f>
        <v>0</v>
      </c>
      <c r="AX32" s="278" cm="1">
        <f t="array" ref="AX32">_xlfn.IFNA(AX$7*AX30*AX31*_xlfn.IFS($G31="Benefit",1,$G31="Disbenefit",-1),0)</f>
        <v>0</v>
      </c>
      <c r="AY32" s="278" cm="1">
        <f t="array" ref="AY32">_xlfn.IFNA(AY$7*AY30*AY31*_xlfn.IFS($G31="Benefit",1,$G31="Disbenefit",-1),0)</f>
        <v>0</v>
      </c>
      <c r="AZ32" s="278" cm="1">
        <f t="array" ref="AZ32">_xlfn.IFNA(AZ$7*AZ30*AZ31*_xlfn.IFS($G31="Benefit",1,$G31="Disbenefit",-1),0)</f>
        <v>0</v>
      </c>
      <c r="BA32" s="278" cm="1">
        <f t="array" ref="BA32">_xlfn.IFNA(BA$7*BA30*BA31*_xlfn.IFS($G31="Benefit",1,$G31="Disbenefit",-1),0)</f>
        <v>0</v>
      </c>
      <c r="BB32" s="278" cm="1">
        <f t="array" ref="BB32">_xlfn.IFNA(BB$7*BB30*BB31*_xlfn.IFS($G31="Benefit",1,$G31="Disbenefit",-1),0)</f>
        <v>0</v>
      </c>
      <c r="BC32" s="278" cm="1">
        <f t="array" ref="BC32">_xlfn.IFNA(BC$7*BC30*BC31*_xlfn.IFS($G31="Benefit",1,$G31="Disbenefit",-1),0)</f>
        <v>0</v>
      </c>
      <c r="BD32" s="278" cm="1">
        <f t="array" ref="BD32">_xlfn.IFNA(BD$7*BD30*BD31*_xlfn.IFS($G31="Benefit",1,$G31="Disbenefit",-1),0)</f>
        <v>0</v>
      </c>
      <c r="BE32" s="278" cm="1">
        <f t="array" ref="BE32">_xlfn.IFNA(BE$7*BE30*BE31*_xlfn.IFS($G31="Benefit",1,$G31="Disbenefit",-1),0)</f>
        <v>0</v>
      </c>
      <c r="BF32" s="278" cm="1">
        <f t="array" ref="BF32">_xlfn.IFNA(BF$7*BF30*BF31*_xlfn.IFS($G31="Benefit",1,$G31="Disbenefit",-1),0)</f>
        <v>0</v>
      </c>
      <c r="BG32" s="278" cm="1">
        <f t="array" ref="BG32">_xlfn.IFNA(BG$7*BG30*BG31*_xlfn.IFS($G31="Benefit",1,$G31="Disbenefit",-1),0)</f>
        <v>0</v>
      </c>
      <c r="BH32" s="278" cm="1">
        <f t="array" ref="BH32">_xlfn.IFNA(BH$7*BH30*BH31*_xlfn.IFS($G31="Benefit",1,$G31="Disbenefit",-1),0)</f>
        <v>0</v>
      </c>
      <c r="BI32" s="278" cm="1">
        <f t="array" ref="BI32">_xlfn.IFNA(BI$7*BI30*BI31*_xlfn.IFS($G31="Benefit",1,$G31="Disbenefit",-1),0)</f>
        <v>0</v>
      </c>
      <c r="BJ32" s="278" cm="1">
        <f t="array" ref="BJ32">_xlfn.IFNA(BJ$7*BJ30*BJ31*_xlfn.IFS($G31="Benefit",1,$G31="Disbenefit",-1),0)</f>
        <v>0</v>
      </c>
      <c r="BK32" s="278" cm="1">
        <f t="array" ref="BK32">_xlfn.IFNA(BK$7*BK30*BK31*_xlfn.IFS($G31="Benefit",1,$G31="Disbenefit",-1),0)</f>
        <v>0</v>
      </c>
      <c r="BL32" s="278" cm="1">
        <f t="array" ref="BL32">_xlfn.IFNA(BL$7*BL30*BL31*_xlfn.IFS($G31="Benefit",1,$G31="Disbenefit",-1),0)</f>
        <v>0</v>
      </c>
      <c r="BM32" s="278" cm="1">
        <f t="array" ref="BM32">_xlfn.IFNA(BM$7*BM30*BM31*_xlfn.IFS($G31="Benefit",1,$G31="Disbenefit",-1),0)</f>
        <v>0</v>
      </c>
      <c r="BN32" s="278" cm="1">
        <f t="array" ref="BN32">_xlfn.IFNA(BN$7*BN30*BN31*_xlfn.IFS($G31="Benefit",1,$G31="Disbenefit",-1),0)</f>
        <v>0</v>
      </c>
      <c r="BO32" s="278" cm="1">
        <f t="array" ref="BO32">_xlfn.IFNA(BO$7*BO30*BO31*_xlfn.IFS($G31="Benefit",1,$G31="Disbenefit",-1),0)</f>
        <v>0</v>
      </c>
      <c r="BP32" s="278" cm="1">
        <f t="array" ref="BP32">_xlfn.IFNA(BP$7*BP30*BP31*_xlfn.IFS($G31="Benefit",1,$G31="Disbenefit",-1),0)</f>
        <v>0</v>
      </c>
      <c r="BQ32" s="278" cm="1">
        <f t="array" ref="BQ32">_xlfn.IFNA(BQ$7*BQ30*BQ31*_xlfn.IFS($G31="Benefit",1,$G31="Disbenefit",-1),0)</f>
        <v>0</v>
      </c>
      <c r="BR32" s="278" cm="1">
        <f t="array" ref="BR32">_xlfn.IFNA(BR$7*BR30*BR31*_xlfn.IFS($G31="Benefit",1,$G31="Disbenefit",-1),0)</f>
        <v>0</v>
      </c>
      <c r="BS32" s="278" cm="1">
        <f t="array" ref="BS32">_xlfn.IFNA(BS$7*BS30*BS31*_xlfn.IFS($G31="Benefit",1,$G31="Disbenefit",-1),0)</f>
        <v>0</v>
      </c>
      <c r="BT32" s="278" cm="1">
        <f t="array" ref="BT32">_xlfn.IFNA(BT$7*BT30*BT31*_xlfn.IFS($G31="Benefit",1,$G31="Disbenefit",-1),0)</f>
        <v>0</v>
      </c>
      <c r="BU32" s="278" cm="1">
        <f t="array" ref="BU32">_xlfn.IFNA(BU$7*BU30*BU31*_xlfn.IFS($G31="Benefit",1,$G31="Disbenefit",-1),0)</f>
        <v>0</v>
      </c>
      <c r="BV32" s="278" cm="1">
        <f t="array" ref="BV32">_xlfn.IFNA(BV$7*BV30*BV31*_xlfn.IFS($G31="Benefit",1,$G31="Disbenefit",-1),0)</f>
        <v>0</v>
      </c>
      <c r="BW32" s="278" cm="1">
        <f t="array" ref="BW32">_xlfn.IFNA(BW$7*BW30*BW31*_xlfn.IFS($G31="Benefit",1,$G31="Disbenefit",-1),0)</f>
        <v>0</v>
      </c>
      <c r="BX32" s="278" cm="1">
        <f t="array" ref="BX32">_xlfn.IFNA(BX$7*BX30*BX31*_xlfn.IFS($G31="Benefit",1,$G31="Disbenefit",-1),0)</f>
        <v>0</v>
      </c>
      <c r="BY32" s="278" cm="1">
        <f t="array" ref="BY32">_xlfn.IFNA(BY$7*BY30*BY31*_xlfn.IFS($G31="Benefit",1,$G31="Disbenefit",-1),0)</f>
        <v>0</v>
      </c>
      <c r="BZ32" s="278" cm="1">
        <f t="array" ref="BZ32">_xlfn.IFNA(BZ$7*BZ30*BZ31*_xlfn.IFS($G31="Benefit",1,$G31="Disbenefit",-1),0)</f>
        <v>0</v>
      </c>
      <c r="CA32" s="278" cm="1">
        <f t="array" ref="CA32">_xlfn.IFNA(CA$7*CA30*CA31*_xlfn.IFS($G31="Benefit",1,$G31="Disbenefit",-1),0)</f>
        <v>0</v>
      </c>
      <c r="CB32" s="278" cm="1">
        <f t="array" ref="CB32">_xlfn.IFNA(CB$7*CB30*CB31*_xlfn.IFS($G31="Benefit",1,$G31="Disbenefit",-1),0)</f>
        <v>0</v>
      </c>
      <c r="CC32" s="278" cm="1">
        <f t="array" ref="CC32">_xlfn.IFNA(CC$7*CC30*CC31*_xlfn.IFS($G31="Benefit",1,$G31="Disbenefit",-1),0)</f>
        <v>0</v>
      </c>
      <c r="CD32" s="278" cm="1">
        <f t="array" ref="CD32">_xlfn.IFNA(CD$7*CD30*CD31*_xlfn.IFS($G31="Benefit",1,$G31="Disbenefit",-1),0)</f>
        <v>0</v>
      </c>
      <c r="CE32" s="278" cm="1">
        <f t="array" ref="CE32">_xlfn.IFNA(CE$7*CE30*CE31*_xlfn.IFS($G31="Benefit",1,$G31="Disbenefit",-1),0)</f>
        <v>0</v>
      </c>
      <c r="CF32" s="278" cm="1">
        <f t="array" ref="CF32">_xlfn.IFNA(CF$7*CF30*CF31*_xlfn.IFS($G31="Benefit",1,$G31="Disbenefit",-1),0)</f>
        <v>0</v>
      </c>
      <c r="CG32" s="278" cm="1">
        <f t="array" ref="CG32">_xlfn.IFNA(CG$7*CG30*CG31*_xlfn.IFS($G31="Benefit",1,$G31="Disbenefit",-1),0)</f>
        <v>0</v>
      </c>
      <c r="CH32" s="278" cm="1">
        <f t="array" ref="CH32">_xlfn.IFNA(CH$7*CH30*CH31*_xlfn.IFS($G31="Benefit",1,$G31="Disbenefit",-1),0)</f>
        <v>0</v>
      </c>
      <c r="CI32" s="278" cm="1">
        <f t="array" ref="CI32">_xlfn.IFNA(CI$7*CI30*CI31*_xlfn.IFS($G31="Benefit",1,$G31="Disbenefit",-1),0)</f>
        <v>0</v>
      </c>
      <c r="CJ32" s="278" cm="1">
        <f t="array" ref="CJ32">_xlfn.IFNA(CJ$7*CJ30*CJ31*_xlfn.IFS($G31="Benefit",1,$G31="Disbenefit",-1),0)</f>
        <v>0</v>
      </c>
      <c r="CK32" s="278" cm="1">
        <f t="array" ref="CK32">_xlfn.IFNA(CK$7*CK30*CK31*_xlfn.IFS($G31="Benefit",1,$G31="Disbenefit",-1),0)</f>
        <v>0</v>
      </c>
      <c r="CL32" s="278" cm="1">
        <f t="array" ref="CL32">_xlfn.IFNA(CL$7*CL30*CL31*_xlfn.IFS($G31="Benefit",1,$G31="Disbenefit",-1),0)</f>
        <v>0</v>
      </c>
    </row>
    <row r="33" spans="1:90" x14ac:dyDescent="0.35">
      <c r="A33" s="3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1:90" x14ac:dyDescent="0.35">
      <c r="A34" s="34"/>
      <c r="B34" s="35"/>
      <c r="C34" s="1"/>
      <c r="D34" s="1"/>
      <c r="E34" s="1"/>
      <c r="F34" s="1"/>
      <c r="G34" s="1"/>
      <c r="H34" s="1"/>
      <c r="I34" s="1" t="s">
        <v>73</v>
      </c>
      <c r="J34" s="1"/>
      <c r="K34" s="1"/>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row>
    <row r="35" spans="1:90" x14ac:dyDescent="0.35">
      <c r="A35" s="34">
        <f>A31+1</f>
        <v>7</v>
      </c>
      <c r="B35" s="35"/>
      <c r="C35" s="13"/>
      <c r="D35" s="1"/>
      <c r="E35" s="15"/>
      <c r="F35" s="1"/>
      <c r="G35" s="15"/>
      <c r="H35" s="1"/>
      <c r="I35" s="1" t="s">
        <v>203</v>
      </c>
      <c r="J35" s="1"/>
      <c r="K35" s="1"/>
      <c r="L35" s="274"/>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c r="CK35" s="275"/>
      <c r="CL35" s="275"/>
    </row>
    <row r="36" spans="1:90" s="172" customFormat="1" x14ac:dyDescent="0.35">
      <c r="A36" s="167"/>
      <c r="B36" s="168"/>
      <c r="C36" s="169"/>
      <c r="D36" s="169"/>
      <c r="E36" s="169"/>
      <c r="F36" s="169"/>
      <c r="G36" s="169"/>
      <c r="H36" s="169"/>
      <c r="I36" s="169" t="s">
        <v>104</v>
      </c>
      <c r="J36" s="279">
        <f>SUM(L36:CL36)</f>
        <v>0</v>
      </c>
      <c r="K36" s="276"/>
      <c r="L36" s="278" cm="1">
        <f t="array" ref="L36">_xlfn.IFNA(L$7*L34*L35*_xlfn.IFS($G35="Benefit",1,$G35="Disbenefit",-1),0)</f>
        <v>0</v>
      </c>
      <c r="M36" s="278" cm="1">
        <f t="array" ref="M36">_xlfn.IFNA(M$7*M34*M35*_xlfn.IFS($G35="Benefit",1,$G35="Disbenefit",-1),0)</f>
        <v>0</v>
      </c>
      <c r="N36" s="278" cm="1">
        <f t="array" ref="N36">_xlfn.IFNA(N$7*N34*N35*_xlfn.IFS($G35="Benefit",1,$G35="Disbenefit",-1),0)</f>
        <v>0</v>
      </c>
      <c r="O36" s="278" cm="1">
        <f t="array" ref="O36">_xlfn.IFNA(O$7*O34*O35*_xlfn.IFS($G35="Benefit",1,$G35="Disbenefit",-1),0)</f>
        <v>0</v>
      </c>
      <c r="P36" s="278" cm="1">
        <f t="array" ref="P36">_xlfn.IFNA(P$7*P34*P35*_xlfn.IFS($G35="Benefit",1,$G35="Disbenefit",-1),0)</f>
        <v>0</v>
      </c>
      <c r="Q36" s="278" cm="1">
        <f t="array" ref="Q36">_xlfn.IFNA(Q$7*Q34*Q35*_xlfn.IFS($G35="Benefit",1,$G35="Disbenefit",-1),0)</f>
        <v>0</v>
      </c>
      <c r="R36" s="278" cm="1">
        <f t="array" ref="R36">_xlfn.IFNA(R$7*R34*R35*_xlfn.IFS($G35="Benefit",1,$G35="Disbenefit",-1),0)</f>
        <v>0</v>
      </c>
      <c r="S36" s="278" cm="1">
        <f t="array" ref="S36">_xlfn.IFNA(S$7*S34*S35*_xlfn.IFS($G35="Benefit",1,$G35="Disbenefit",-1),0)</f>
        <v>0</v>
      </c>
      <c r="T36" s="278" cm="1">
        <f t="array" ref="T36">_xlfn.IFNA(T$7*T34*T35*_xlfn.IFS($G35="Benefit",1,$G35="Disbenefit",-1),0)</f>
        <v>0</v>
      </c>
      <c r="U36" s="278" cm="1">
        <f t="array" ref="U36">_xlfn.IFNA(U$7*U34*U35*_xlfn.IFS($G35="Benefit",1,$G35="Disbenefit",-1),0)</f>
        <v>0</v>
      </c>
      <c r="V36" s="278" cm="1">
        <f t="array" ref="V36">_xlfn.IFNA(V$7*V34*V35*_xlfn.IFS($G35="Benefit",1,$G35="Disbenefit",-1),0)</f>
        <v>0</v>
      </c>
      <c r="W36" s="278" cm="1">
        <f t="array" ref="W36">_xlfn.IFNA(W$7*W34*W35*_xlfn.IFS($G35="Benefit",1,$G35="Disbenefit",-1),0)</f>
        <v>0</v>
      </c>
      <c r="X36" s="278" cm="1">
        <f t="array" ref="X36">_xlfn.IFNA(X$7*X34*X35*_xlfn.IFS($G35="Benefit",1,$G35="Disbenefit",-1),0)</f>
        <v>0</v>
      </c>
      <c r="Y36" s="278" cm="1">
        <f t="array" ref="Y36">_xlfn.IFNA(Y$7*Y34*Y35*_xlfn.IFS($G35="Benefit",1,$G35="Disbenefit",-1),0)</f>
        <v>0</v>
      </c>
      <c r="Z36" s="278" cm="1">
        <f t="array" ref="Z36">_xlfn.IFNA(Z$7*Z34*Z35*_xlfn.IFS($G35="Benefit",1,$G35="Disbenefit",-1),0)</f>
        <v>0</v>
      </c>
      <c r="AA36" s="278" cm="1">
        <f t="array" ref="AA36">_xlfn.IFNA(AA$7*AA34*AA35*_xlfn.IFS($G35="Benefit",1,$G35="Disbenefit",-1),0)</f>
        <v>0</v>
      </c>
      <c r="AB36" s="278" cm="1">
        <f t="array" ref="AB36">_xlfn.IFNA(AB$7*AB34*AB35*_xlfn.IFS($G35="Benefit",1,$G35="Disbenefit",-1),0)</f>
        <v>0</v>
      </c>
      <c r="AC36" s="278" cm="1">
        <f t="array" ref="AC36">_xlfn.IFNA(AC$7*AC34*AC35*_xlfn.IFS($G35="Benefit",1,$G35="Disbenefit",-1),0)</f>
        <v>0</v>
      </c>
      <c r="AD36" s="278" cm="1">
        <f t="array" ref="AD36">_xlfn.IFNA(AD$7*AD34*AD35*_xlfn.IFS($G35="Benefit",1,$G35="Disbenefit",-1),0)</f>
        <v>0</v>
      </c>
      <c r="AE36" s="278" cm="1">
        <f t="array" ref="AE36">_xlfn.IFNA(AE$7*AE34*AE35*_xlfn.IFS($G35="Benefit",1,$G35="Disbenefit",-1),0)</f>
        <v>0</v>
      </c>
      <c r="AF36" s="278" cm="1">
        <f t="array" ref="AF36">_xlfn.IFNA(AF$7*AF34*AF35*_xlfn.IFS($G35="Benefit",1,$G35="Disbenefit",-1),0)</f>
        <v>0</v>
      </c>
      <c r="AG36" s="278" cm="1">
        <f t="array" ref="AG36">_xlfn.IFNA(AG$7*AG34*AG35*_xlfn.IFS($G35="Benefit",1,$G35="Disbenefit",-1),0)</f>
        <v>0</v>
      </c>
      <c r="AH36" s="278" cm="1">
        <f t="array" ref="AH36">_xlfn.IFNA(AH$7*AH34*AH35*_xlfn.IFS($G35="Benefit",1,$G35="Disbenefit",-1),0)</f>
        <v>0</v>
      </c>
      <c r="AI36" s="278" cm="1">
        <f t="array" ref="AI36">_xlfn.IFNA(AI$7*AI34*AI35*_xlfn.IFS($G35="Benefit",1,$G35="Disbenefit",-1),0)</f>
        <v>0</v>
      </c>
      <c r="AJ36" s="278" cm="1">
        <f t="array" ref="AJ36">_xlfn.IFNA(AJ$7*AJ34*AJ35*_xlfn.IFS($G35="Benefit",1,$G35="Disbenefit",-1),0)</f>
        <v>0</v>
      </c>
      <c r="AK36" s="278" cm="1">
        <f t="array" ref="AK36">_xlfn.IFNA(AK$7*AK34*AK35*_xlfn.IFS($G35="Benefit",1,$G35="Disbenefit",-1),0)</f>
        <v>0</v>
      </c>
      <c r="AL36" s="278" cm="1">
        <f t="array" ref="AL36">_xlfn.IFNA(AL$7*AL34*AL35*_xlfn.IFS($G35="Benefit",1,$G35="Disbenefit",-1),0)</f>
        <v>0</v>
      </c>
      <c r="AM36" s="278" cm="1">
        <f t="array" ref="AM36">_xlfn.IFNA(AM$7*AM34*AM35*_xlfn.IFS($G35="Benefit",1,$G35="Disbenefit",-1),0)</f>
        <v>0</v>
      </c>
      <c r="AN36" s="278" cm="1">
        <f t="array" ref="AN36">_xlfn.IFNA(AN$7*AN34*AN35*_xlfn.IFS($G35="Benefit",1,$G35="Disbenefit",-1),0)</f>
        <v>0</v>
      </c>
      <c r="AO36" s="278" cm="1">
        <f t="array" ref="AO36">_xlfn.IFNA(AO$7*AO34*AO35*_xlfn.IFS($G35="Benefit",1,$G35="Disbenefit",-1),0)</f>
        <v>0</v>
      </c>
      <c r="AP36" s="278" cm="1">
        <f t="array" ref="AP36">_xlfn.IFNA(AP$7*AP34*AP35*_xlfn.IFS($G35="Benefit",1,$G35="Disbenefit",-1),0)</f>
        <v>0</v>
      </c>
      <c r="AQ36" s="278" cm="1">
        <f t="array" ref="AQ36">_xlfn.IFNA(AQ$7*AQ34*AQ35*_xlfn.IFS($G35="Benefit",1,$G35="Disbenefit",-1),0)</f>
        <v>0</v>
      </c>
      <c r="AR36" s="278" cm="1">
        <f t="array" ref="AR36">_xlfn.IFNA(AR$7*AR34*AR35*_xlfn.IFS($G35="Benefit",1,$G35="Disbenefit",-1),0)</f>
        <v>0</v>
      </c>
      <c r="AS36" s="278" cm="1">
        <f t="array" ref="AS36">_xlfn.IFNA(AS$7*AS34*AS35*_xlfn.IFS($G35="Benefit",1,$G35="Disbenefit",-1),0)</f>
        <v>0</v>
      </c>
      <c r="AT36" s="278" cm="1">
        <f t="array" ref="AT36">_xlfn.IFNA(AT$7*AT34*AT35*_xlfn.IFS($G35="Benefit",1,$G35="Disbenefit",-1),0)</f>
        <v>0</v>
      </c>
      <c r="AU36" s="278" cm="1">
        <f t="array" ref="AU36">_xlfn.IFNA(AU$7*AU34*AU35*_xlfn.IFS($G35="Benefit",1,$G35="Disbenefit",-1),0)</f>
        <v>0</v>
      </c>
      <c r="AV36" s="278" cm="1">
        <f t="array" ref="AV36">_xlfn.IFNA(AV$7*AV34*AV35*_xlfn.IFS($G35="Benefit",1,$G35="Disbenefit",-1),0)</f>
        <v>0</v>
      </c>
      <c r="AW36" s="278" cm="1">
        <f t="array" ref="AW36">_xlfn.IFNA(AW$7*AW34*AW35*_xlfn.IFS($G35="Benefit",1,$G35="Disbenefit",-1),0)</f>
        <v>0</v>
      </c>
      <c r="AX36" s="278" cm="1">
        <f t="array" ref="AX36">_xlfn.IFNA(AX$7*AX34*AX35*_xlfn.IFS($G35="Benefit",1,$G35="Disbenefit",-1),0)</f>
        <v>0</v>
      </c>
      <c r="AY36" s="278" cm="1">
        <f t="array" ref="AY36">_xlfn.IFNA(AY$7*AY34*AY35*_xlfn.IFS($G35="Benefit",1,$G35="Disbenefit",-1),0)</f>
        <v>0</v>
      </c>
      <c r="AZ36" s="278" cm="1">
        <f t="array" ref="AZ36">_xlfn.IFNA(AZ$7*AZ34*AZ35*_xlfn.IFS($G35="Benefit",1,$G35="Disbenefit",-1),0)</f>
        <v>0</v>
      </c>
      <c r="BA36" s="278" cm="1">
        <f t="array" ref="BA36">_xlfn.IFNA(BA$7*BA34*BA35*_xlfn.IFS($G35="Benefit",1,$G35="Disbenefit",-1),0)</f>
        <v>0</v>
      </c>
      <c r="BB36" s="278" cm="1">
        <f t="array" ref="BB36">_xlfn.IFNA(BB$7*BB34*BB35*_xlfn.IFS($G35="Benefit",1,$G35="Disbenefit",-1),0)</f>
        <v>0</v>
      </c>
      <c r="BC36" s="278" cm="1">
        <f t="array" ref="BC36">_xlfn.IFNA(BC$7*BC34*BC35*_xlfn.IFS($G35="Benefit",1,$G35="Disbenefit",-1),0)</f>
        <v>0</v>
      </c>
      <c r="BD36" s="278" cm="1">
        <f t="array" ref="BD36">_xlfn.IFNA(BD$7*BD34*BD35*_xlfn.IFS($G35="Benefit",1,$G35="Disbenefit",-1),0)</f>
        <v>0</v>
      </c>
      <c r="BE36" s="278" cm="1">
        <f t="array" ref="BE36">_xlfn.IFNA(BE$7*BE34*BE35*_xlfn.IFS($G35="Benefit",1,$G35="Disbenefit",-1),0)</f>
        <v>0</v>
      </c>
      <c r="BF36" s="278" cm="1">
        <f t="array" ref="BF36">_xlfn.IFNA(BF$7*BF34*BF35*_xlfn.IFS($G35="Benefit",1,$G35="Disbenefit",-1),0)</f>
        <v>0</v>
      </c>
      <c r="BG36" s="278" cm="1">
        <f t="array" ref="BG36">_xlfn.IFNA(BG$7*BG34*BG35*_xlfn.IFS($G35="Benefit",1,$G35="Disbenefit",-1),0)</f>
        <v>0</v>
      </c>
      <c r="BH36" s="278" cm="1">
        <f t="array" ref="BH36">_xlfn.IFNA(BH$7*BH34*BH35*_xlfn.IFS($G35="Benefit",1,$G35="Disbenefit",-1),0)</f>
        <v>0</v>
      </c>
      <c r="BI36" s="278" cm="1">
        <f t="array" ref="BI36">_xlfn.IFNA(BI$7*BI34*BI35*_xlfn.IFS($G35="Benefit",1,$G35="Disbenefit",-1),0)</f>
        <v>0</v>
      </c>
      <c r="BJ36" s="278" cm="1">
        <f t="array" ref="BJ36">_xlfn.IFNA(BJ$7*BJ34*BJ35*_xlfn.IFS($G35="Benefit",1,$G35="Disbenefit",-1),0)</f>
        <v>0</v>
      </c>
      <c r="BK36" s="278" cm="1">
        <f t="array" ref="BK36">_xlfn.IFNA(BK$7*BK34*BK35*_xlfn.IFS($G35="Benefit",1,$G35="Disbenefit",-1),0)</f>
        <v>0</v>
      </c>
      <c r="BL36" s="278" cm="1">
        <f t="array" ref="BL36">_xlfn.IFNA(BL$7*BL34*BL35*_xlfn.IFS($G35="Benefit",1,$G35="Disbenefit",-1),0)</f>
        <v>0</v>
      </c>
      <c r="BM36" s="278" cm="1">
        <f t="array" ref="BM36">_xlfn.IFNA(BM$7*BM34*BM35*_xlfn.IFS($G35="Benefit",1,$G35="Disbenefit",-1),0)</f>
        <v>0</v>
      </c>
      <c r="BN36" s="278" cm="1">
        <f t="array" ref="BN36">_xlfn.IFNA(BN$7*BN34*BN35*_xlfn.IFS($G35="Benefit",1,$G35="Disbenefit",-1),0)</f>
        <v>0</v>
      </c>
      <c r="BO36" s="278" cm="1">
        <f t="array" ref="BO36">_xlfn.IFNA(BO$7*BO34*BO35*_xlfn.IFS($G35="Benefit",1,$G35="Disbenefit",-1),0)</f>
        <v>0</v>
      </c>
      <c r="BP36" s="278" cm="1">
        <f t="array" ref="BP36">_xlfn.IFNA(BP$7*BP34*BP35*_xlfn.IFS($G35="Benefit",1,$G35="Disbenefit",-1),0)</f>
        <v>0</v>
      </c>
      <c r="BQ36" s="278" cm="1">
        <f t="array" ref="BQ36">_xlfn.IFNA(BQ$7*BQ34*BQ35*_xlfn.IFS($G35="Benefit",1,$G35="Disbenefit",-1),0)</f>
        <v>0</v>
      </c>
      <c r="BR36" s="278" cm="1">
        <f t="array" ref="BR36">_xlfn.IFNA(BR$7*BR34*BR35*_xlfn.IFS($G35="Benefit",1,$G35="Disbenefit",-1),0)</f>
        <v>0</v>
      </c>
      <c r="BS36" s="278" cm="1">
        <f t="array" ref="BS36">_xlfn.IFNA(BS$7*BS34*BS35*_xlfn.IFS($G35="Benefit",1,$G35="Disbenefit",-1),0)</f>
        <v>0</v>
      </c>
      <c r="BT36" s="278" cm="1">
        <f t="array" ref="BT36">_xlfn.IFNA(BT$7*BT34*BT35*_xlfn.IFS($G35="Benefit",1,$G35="Disbenefit",-1),0)</f>
        <v>0</v>
      </c>
      <c r="BU36" s="278" cm="1">
        <f t="array" ref="BU36">_xlfn.IFNA(BU$7*BU34*BU35*_xlfn.IFS($G35="Benefit",1,$G35="Disbenefit",-1),0)</f>
        <v>0</v>
      </c>
      <c r="BV36" s="278" cm="1">
        <f t="array" ref="BV36">_xlfn.IFNA(BV$7*BV34*BV35*_xlfn.IFS($G35="Benefit",1,$G35="Disbenefit",-1),0)</f>
        <v>0</v>
      </c>
      <c r="BW36" s="278" cm="1">
        <f t="array" ref="BW36">_xlfn.IFNA(BW$7*BW34*BW35*_xlfn.IFS($G35="Benefit",1,$G35="Disbenefit",-1),0)</f>
        <v>0</v>
      </c>
      <c r="BX36" s="278" cm="1">
        <f t="array" ref="BX36">_xlfn.IFNA(BX$7*BX34*BX35*_xlfn.IFS($G35="Benefit",1,$G35="Disbenefit",-1),0)</f>
        <v>0</v>
      </c>
      <c r="BY36" s="278" cm="1">
        <f t="array" ref="BY36">_xlfn.IFNA(BY$7*BY34*BY35*_xlfn.IFS($G35="Benefit",1,$G35="Disbenefit",-1),0)</f>
        <v>0</v>
      </c>
      <c r="BZ36" s="278" cm="1">
        <f t="array" ref="BZ36">_xlfn.IFNA(BZ$7*BZ34*BZ35*_xlfn.IFS($G35="Benefit",1,$G35="Disbenefit",-1),0)</f>
        <v>0</v>
      </c>
      <c r="CA36" s="278" cm="1">
        <f t="array" ref="CA36">_xlfn.IFNA(CA$7*CA34*CA35*_xlfn.IFS($G35="Benefit",1,$G35="Disbenefit",-1),0)</f>
        <v>0</v>
      </c>
      <c r="CB36" s="278" cm="1">
        <f t="array" ref="CB36">_xlfn.IFNA(CB$7*CB34*CB35*_xlfn.IFS($G35="Benefit",1,$G35="Disbenefit",-1),0)</f>
        <v>0</v>
      </c>
      <c r="CC36" s="278" cm="1">
        <f t="array" ref="CC36">_xlfn.IFNA(CC$7*CC34*CC35*_xlfn.IFS($G35="Benefit",1,$G35="Disbenefit",-1),0)</f>
        <v>0</v>
      </c>
      <c r="CD36" s="278" cm="1">
        <f t="array" ref="CD36">_xlfn.IFNA(CD$7*CD34*CD35*_xlfn.IFS($G35="Benefit",1,$G35="Disbenefit",-1),0)</f>
        <v>0</v>
      </c>
      <c r="CE36" s="278" cm="1">
        <f t="array" ref="CE36">_xlfn.IFNA(CE$7*CE34*CE35*_xlfn.IFS($G35="Benefit",1,$G35="Disbenefit",-1),0)</f>
        <v>0</v>
      </c>
      <c r="CF36" s="278" cm="1">
        <f t="array" ref="CF36">_xlfn.IFNA(CF$7*CF34*CF35*_xlfn.IFS($G35="Benefit",1,$G35="Disbenefit",-1),0)</f>
        <v>0</v>
      </c>
      <c r="CG36" s="278" cm="1">
        <f t="array" ref="CG36">_xlfn.IFNA(CG$7*CG34*CG35*_xlfn.IFS($G35="Benefit",1,$G35="Disbenefit",-1),0)</f>
        <v>0</v>
      </c>
      <c r="CH36" s="278" cm="1">
        <f t="array" ref="CH36">_xlfn.IFNA(CH$7*CH34*CH35*_xlfn.IFS($G35="Benefit",1,$G35="Disbenefit",-1),0)</f>
        <v>0</v>
      </c>
      <c r="CI36" s="278" cm="1">
        <f t="array" ref="CI36">_xlfn.IFNA(CI$7*CI34*CI35*_xlfn.IFS($G35="Benefit",1,$G35="Disbenefit",-1),0)</f>
        <v>0</v>
      </c>
      <c r="CJ36" s="278" cm="1">
        <f t="array" ref="CJ36">_xlfn.IFNA(CJ$7*CJ34*CJ35*_xlfn.IFS($G35="Benefit",1,$G35="Disbenefit",-1),0)</f>
        <v>0</v>
      </c>
      <c r="CK36" s="278" cm="1">
        <f t="array" ref="CK36">_xlfn.IFNA(CK$7*CK34*CK35*_xlfn.IFS($G35="Benefit",1,$G35="Disbenefit",-1),0)</f>
        <v>0</v>
      </c>
      <c r="CL36" s="278" cm="1">
        <f t="array" ref="CL36">_xlfn.IFNA(CL$7*CL34*CL35*_xlfn.IFS($G35="Benefit",1,$G35="Disbenefit",-1),0)</f>
        <v>0</v>
      </c>
    </row>
    <row r="37" spans="1:90" x14ac:dyDescent="0.35">
      <c r="A37" s="3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1:90" x14ac:dyDescent="0.35">
      <c r="A38" s="34"/>
      <c r="B38" s="35"/>
      <c r="C38" s="1"/>
      <c r="D38" s="1"/>
      <c r="E38" s="1"/>
      <c r="F38" s="1"/>
      <c r="G38" s="1"/>
      <c r="H38" s="1"/>
      <c r="I38" s="1" t="s">
        <v>73</v>
      </c>
      <c r="J38" s="1"/>
      <c r="K38" s="1"/>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row>
    <row r="39" spans="1:90" x14ac:dyDescent="0.35">
      <c r="A39" s="34">
        <f>A35+1</f>
        <v>8</v>
      </c>
      <c r="B39" s="35"/>
      <c r="C39" s="13"/>
      <c r="D39" s="1"/>
      <c r="E39" s="15"/>
      <c r="F39" s="1"/>
      <c r="G39" s="15"/>
      <c r="H39" s="1"/>
      <c r="I39" s="1" t="s">
        <v>203</v>
      </c>
      <c r="J39" s="1"/>
      <c r="K39" s="1"/>
      <c r="L39" s="274"/>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c r="CG39" s="275"/>
      <c r="CH39" s="275"/>
      <c r="CI39" s="275"/>
      <c r="CJ39" s="275"/>
      <c r="CK39" s="275"/>
      <c r="CL39" s="275"/>
    </row>
    <row r="40" spans="1:90" s="172" customFormat="1" x14ac:dyDescent="0.35">
      <c r="A40" s="167"/>
      <c r="B40" s="168"/>
      <c r="C40" s="169"/>
      <c r="D40" s="169"/>
      <c r="E40" s="169"/>
      <c r="F40" s="169"/>
      <c r="G40" s="169"/>
      <c r="H40" s="169"/>
      <c r="I40" s="169" t="s">
        <v>104</v>
      </c>
      <c r="J40" s="279">
        <f>SUM(L40:CL40)</f>
        <v>0</v>
      </c>
      <c r="K40" s="276"/>
      <c r="L40" s="278" cm="1">
        <f t="array" ref="L40">_xlfn.IFNA(L$7*L38*L39*_xlfn.IFS($G39="Benefit",1,$G39="Disbenefit",-1),0)</f>
        <v>0</v>
      </c>
      <c r="M40" s="278" cm="1">
        <f t="array" ref="M40">_xlfn.IFNA(M$7*M38*M39*_xlfn.IFS($G39="Benefit",1,$G39="Disbenefit",-1),0)</f>
        <v>0</v>
      </c>
      <c r="N40" s="278" cm="1">
        <f t="array" ref="N40">_xlfn.IFNA(N$7*N38*N39*_xlfn.IFS($G39="Benefit",1,$G39="Disbenefit",-1),0)</f>
        <v>0</v>
      </c>
      <c r="O40" s="278" cm="1">
        <f t="array" ref="O40">_xlfn.IFNA(O$7*O38*O39*_xlfn.IFS($G39="Benefit",1,$G39="Disbenefit",-1),0)</f>
        <v>0</v>
      </c>
      <c r="P40" s="278" cm="1">
        <f t="array" ref="P40">_xlfn.IFNA(P$7*P38*P39*_xlfn.IFS($G39="Benefit",1,$G39="Disbenefit",-1),0)</f>
        <v>0</v>
      </c>
      <c r="Q40" s="278" cm="1">
        <f t="array" ref="Q40">_xlfn.IFNA(Q$7*Q38*Q39*_xlfn.IFS($G39="Benefit",1,$G39="Disbenefit",-1),0)</f>
        <v>0</v>
      </c>
      <c r="R40" s="278" cm="1">
        <f t="array" ref="R40">_xlfn.IFNA(R$7*R38*R39*_xlfn.IFS($G39="Benefit",1,$G39="Disbenefit",-1),0)</f>
        <v>0</v>
      </c>
      <c r="S40" s="278" cm="1">
        <f t="array" ref="S40">_xlfn.IFNA(S$7*S38*S39*_xlfn.IFS($G39="Benefit",1,$G39="Disbenefit",-1),0)</f>
        <v>0</v>
      </c>
      <c r="T40" s="278" cm="1">
        <f t="array" ref="T40">_xlfn.IFNA(T$7*T38*T39*_xlfn.IFS($G39="Benefit",1,$G39="Disbenefit",-1),0)</f>
        <v>0</v>
      </c>
      <c r="U40" s="278" cm="1">
        <f t="array" ref="U40">_xlfn.IFNA(U$7*U38*U39*_xlfn.IFS($G39="Benefit",1,$G39="Disbenefit",-1),0)</f>
        <v>0</v>
      </c>
      <c r="V40" s="278" cm="1">
        <f t="array" ref="V40">_xlfn.IFNA(V$7*V38*V39*_xlfn.IFS($G39="Benefit",1,$G39="Disbenefit",-1),0)</f>
        <v>0</v>
      </c>
      <c r="W40" s="278" cm="1">
        <f t="array" ref="W40">_xlfn.IFNA(W$7*W38*W39*_xlfn.IFS($G39="Benefit",1,$G39="Disbenefit",-1),0)</f>
        <v>0</v>
      </c>
      <c r="X40" s="278" cm="1">
        <f t="array" ref="X40">_xlfn.IFNA(X$7*X38*X39*_xlfn.IFS($G39="Benefit",1,$G39="Disbenefit",-1),0)</f>
        <v>0</v>
      </c>
      <c r="Y40" s="278" cm="1">
        <f t="array" ref="Y40">_xlfn.IFNA(Y$7*Y38*Y39*_xlfn.IFS($G39="Benefit",1,$G39="Disbenefit",-1),0)</f>
        <v>0</v>
      </c>
      <c r="Z40" s="278" cm="1">
        <f t="array" ref="Z40">_xlfn.IFNA(Z$7*Z38*Z39*_xlfn.IFS($G39="Benefit",1,$G39="Disbenefit",-1),0)</f>
        <v>0</v>
      </c>
      <c r="AA40" s="278" cm="1">
        <f t="array" ref="AA40">_xlfn.IFNA(AA$7*AA38*AA39*_xlfn.IFS($G39="Benefit",1,$G39="Disbenefit",-1),0)</f>
        <v>0</v>
      </c>
      <c r="AB40" s="278" cm="1">
        <f t="array" ref="AB40">_xlfn.IFNA(AB$7*AB38*AB39*_xlfn.IFS($G39="Benefit",1,$G39="Disbenefit",-1),0)</f>
        <v>0</v>
      </c>
      <c r="AC40" s="278" cm="1">
        <f t="array" ref="AC40">_xlfn.IFNA(AC$7*AC38*AC39*_xlfn.IFS($G39="Benefit",1,$G39="Disbenefit",-1),0)</f>
        <v>0</v>
      </c>
      <c r="AD40" s="278" cm="1">
        <f t="array" ref="AD40">_xlfn.IFNA(AD$7*AD38*AD39*_xlfn.IFS($G39="Benefit",1,$G39="Disbenefit",-1),0)</f>
        <v>0</v>
      </c>
      <c r="AE40" s="278" cm="1">
        <f t="array" ref="AE40">_xlfn.IFNA(AE$7*AE38*AE39*_xlfn.IFS($G39="Benefit",1,$G39="Disbenefit",-1),0)</f>
        <v>0</v>
      </c>
      <c r="AF40" s="278" cm="1">
        <f t="array" ref="AF40">_xlfn.IFNA(AF$7*AF38*AF39*_xlfn.IFS($G39="Benefit",1,$G39="Disbenefit",-1),0)</f>
        <v>0</v>
      </c>
      <c r="AG40" s="278" cm="1">
        <f t="array" ref="AG40">_xlfn.IFNA(AG$7*AG38*AG39*_xlfn.IFS($G39="Benefit",1,$G39="Disbenefit",-1),0)</f>
        <v>0</v>
      </c>
      <c r="AH40" s="278" cm="1">
        <f t="array" ref="AH40">_xlfn.IFNA(AH$7*AH38*AH39*_xlfn.IFS($G39="Benefit",1,$G39="Disbenefit",-1),0)</f>
        <v>0</v>
      </c>
      <c r="AI40" s="278" cm="1">
        <f t="array" ref="AI40">_xlfn.IFNA(AI$7*AI38*AI39*_xlfn.IFS($G39="Benefit",1,$G39="Disbenefit",-1),0)</f>
        <v>0</v>
      </c>
      <c r="AJ40" s="278" cm="1">
        <f t="array" ref="AJ40">_xlfn.IFNA(AJ$7*AJ38*AJ39*_xlfn.IFS($G39="Benefit",1,$G39="Disbenefit",-1),0)</f>
        <v>0</v>
      </c>
      <c r="AK40" s="278" cm="1">
        <f t="array" ref="AK40">_xlfn.IFNA(AK$7*AK38*AK39*_xlfn.IFS($G39="Benefit",1,$G39="Disbenefit",-1),0)</f>
        <v>0</v>
      </c>
      <c r="AL40" s="278" cm="1">
        <f t="array" ref="AL40">_xlfn.IFNA(AL$7*AL38*AL39*_xlfn.IFS($G39="Benefit",1,$G39="Disbenefit",-1),0)</f>
        <v>0</v>
      </c>
      <c r="AM40" s="278" cm="1">
        <f t="array" ref="AM40">_xlfn.IFNA(AM$7*AM38*AM39*_xlfn.IFS($G39="Benefit",1,$G39="Disbenefit",-1),0)</f>
        <v>0</v>
      </c>
      <c r="AN40" s="278" cm="1">
        <f t="array" ref="AN40">_xlfn.IFNA(AN$7*AN38*AN39*_xlfn.IFS($G39="Benefit",1,$G39="Disbenefit",-1),0)</f>
        <v>0</v>
      </c>
      <c r="AO40" s="278" cm="1">
        <f t="array" ref="AO40">_xlfn.IFNA(AO$7*AO38*AO39*_xlfn.IFS($G39="Benefit",1,$G39="Disbenefit",-1),0)</f>
        <v>0</v>
      </c>
      <c r="AP40" s="278" cm="1">
        <f t="array" ref="AP40">_xlfn.IFNA(AP$7*AP38*AP39*_xlfn.IFS($G39="Benefit",1,$G39="Disbenefit",-1),0)</f>
        <v>0</v>
      </c>
      <c r="AQ40" s="278" cm="1">
        <f t="array" ref="AQ40">_xlfn.IFNA(AQ$7*AQ38*AQ39*_xlfn.IFS($G39="Benefit",1,$G39="Disbenefit",-1),0)</f>
        <v>0</v>
      </c>
      <c r="AR40" s="278" cm="1">
        <f t="array" ref="AR40">_xlfn.IFNA(AR$7*AR38*AR39*_xlfn.IFS($G39="Benefit",1,$G39="Disbenefit",-1),0)</f>
        <v>0</v>
      </c>
      <c r="AS40" s="278" cm="1">
        <f t="array" ref="AS40">_xlfn.IFNA(AS$7*AS38*AS39*_xlfn.IFS($G39="Benefit",1,$G39="Disbenefit",-1),0)</f>
        <v>0</v>
      </c>
      <c r="AT40" s="278" cm="1">
        <f t="array" ref="AT40">_xlfn.IFNA(AT$7*AT38*AT39*_xlfn.IFS($G39="Benefit",1,$G39="Disbenefit",-1),0)</f>
        <v>0</v>
      </c>
      <c r="AU40" s="278" cm="1">
        <f t="array" ref="AU40">_xlfn.IFNA(AU$7*AU38*AU39*_xlfn.IFS($G39="Benefit",1,$G39="Disbenefit",-1),0)</f>
        <v>0</v>
      </c>
      <c r="AV40" s="278" cm="1">
        <f t="array" ref="AV40">_xlfn.IFNA(AV$7*AV38*AV39*_xlfn.IFS($G39="Benefit",1,$G39="Disbenefit",-1),0)</f>
        <v>0</v>
      </c>
      <c r="AW40" s="278" cm="1">
        <f t="array" ref="AW40">_xlfn.IFNA(AW$7*AW38*AW39*_xlfn.IFS($G39="Benefit",1,$G39="Disbenefit",-1),0)</f>
        <v>0</v>
      </c>
      <c r="AX40" s="278" cm="1">
        <f t="array" ref="AX40">_xlfn.IFNA(AX$7*AX38*AX39*_xlfn.IFS($G39="Benefit",1,$G39="Disbenefit",-1),0)</f>
        <v>0</v>
      </c>
      <c r="AY40" s="278" cm="1">
        <f t="array" ref="AY40">_xlfn.IFNA(AY$7*AY38*AY39*_xlfn.IFS($G39="Benefit",1,$G39="Disbenefit",-1),0)</f>
        <v>0</v>
      </c>
      <c r="AZ40" s="278" cm="1">
        <f t="array" ref="AZ40">_xlfn.IFNA(AZ$7*AZ38*AZ39*_xlfn.IFS($G39="Benefit",1,$G39="Disbenefit",-1),0)</f>
        <v>0</v>
      </c>
      <c r="BA40" s="278" cm="1">
        <f t="array" ref="BA40">_xlfn.IFNA(BA$7*BA38*BA39*_xlfn.IFS($G39="Benefit",1,$G39="Disbenefit",-1),0)</f>
        <v>0</v>
      </c>
      <c r="BB40" s="278" cm="1">
        <f t="array" ref="BB40">_xlfn.IFNA(BB$7*BB38*BB39*_xlfn.IFS($G39="Benefit",1,$G39="Disbenefit",-1),0)</f>
        <v>0</v>
      </c>
      <c r="BC40" s="278" cm="1">
        <f t="array" ref="BC40">_xlfn.IFNA(BC$7*BC38*BC39*_xlfn.IFS($G39="Benefit",1,$G39="Disbenefit",-1),0)</f>
        <v>0</v>
      </c>
      <c r="BD40" s="278" cm="1">
        <f t="array" ref="BD40">_xlfn.IFNA(BD$7*BD38*BD39*_xlfn.IFS($G39="Benefit",1,$G39="Disbenefit",-1),0)</f>
        <v>0</v>
      </c>
      <c r="BE40" s="278" cm="1">
        <f t="array" ref="BE40">_xlfn.IFNA(BE$7*BE38*BE39*_xlfn.IFS($G39="Benefit",1,$G39="Disbenefit",-1),0)</f>
        <v>0</v>
      </c>
      <c r="BF40" s="278" cm="1">
        <f t="array" ref="BF40">_xlfn.IFNA(BF$7*BF38*BF39*_xlfn.IFS($G39="Benefit",1,$G39="Disbenefit",-1),0)</f>
        <v>0</v>
      </c>
      <c r="BG40" s="278" cm="1">
        <f t="array" ref="BG40">_xlfn.IFNA(BG$7*BG38*BG39*_xlfn.IFS($G39="Benefit",1,$G39="Disbenefit",-1),0)</f>
        <v>0</v>
      </c>
      <c r="BH40" s="278" cm="1">
        <f t="array" ref="BH40">_xlfn.IFNA(BH$7*BH38*BH39*_xlfn.IFS($G39="Benefit",1,$G39="Disbenefit",-1),0)</f>
        <v>0</v>
      </c>
      <c r="BI40" s="278" cm="1">
        <f t="array" ref="BI40">_xlfn.IFNA(BI$7*BI38*BI39*_xlfn.IFS($G39="Benefit",1,$G39="Disbenefit",-1),0)</f>
        <v>0</v>
      </c>
      <c r="BJ40" s="278" cm="1">
        <f t="array" ref="BJ40">_xlfn.IFNA(BJ$7*BJ38*BJ39*_xlfn.IFS($G39="Benefit",1,$G39="Disbenefit",-1),0)</f>
        <v>0</v>
      </c>
      <c r="BK40" s="278" cm="1">
        <f t="array" ref="BK40">_xlfn.IFNA(BK$7*BK38*BK39*_xlfn.IFS($G39="Benefit",1,$G39="Disbenefit",-1),0)</f>
        <v>0</v>
      </c>
      <c r="BL40" s="278" cm="1">
        <f t="array" ref="BL40">_xlfn.IFNA(BL$7*BL38*BL39*_xlfn.IFS($G39="Benefit",1,$G39="Disbenefit",-1),0)</f>
        <v>0</v>
      </c>
      <c r="BM40" s="278" cm="1">
        <f t="array" ref="BM40">_xlfn.IFNA(BM$7*BM38*BM39*_xlfn.IFS($G39="Benefit",1,$G39="Disbenefit",-1),0)</f>
        <v>0</v>
      </c>
      <c r="BN40" s="278" cm="1">
        <f t="array" ref="BN40">_xlfn.IFNA(BN$7*BN38*BN39*_xlfn.IFS($G39="Benefit",1,$G39="Disbenefit",-1),0)</f>
        <v>0</v>
      </c>
      <c r="BO40" s="278" cm="1">
        <f t="array" ref="BO40">_xlfn.IFNA(BO$7*BO38*BO39*_xlfn.IFS($G39="Benefit",1,$G39="Disbenefit",-1),0)</f>
        <v>0</v>
      </c>
      <c r="BP40" s="278" cm="1">
        <f t="array" ref="BP40">_xlfn.IFNA(BP$7*BP38*BP39*_xlfn.IFS($G39="Benefit",1,$G39="Disbenefit",-1),0)</f>
        <v>0</v>
      </c>
      <c r="BQ40" s="278" cm="1">
        <f t="array" ref="BQ40">_xlfn.IFNA(BQ$7*BQ38*BQ39*_xlfn.IFS($G39="Benefit",1,$G39="Disbenefit",-1),0)</f>
        <v>0</v>
      </c>
      <c r="BR40" s="278" cm="1">
        <f t="array" ref="BR40">_xlfn.IFNA(BR$7*BR38*BR39*_xlfn.IFS($G39="Benefit",1,$G39="Disbenefit",-1),0)</f>
        <v>0</v>
      </c>
      <c r="BS40" s="278" cm="1">
        <f t="array" ref="BS40">_xlfn.IFNA(BS$7*BS38*BS39*_xlfn.IFS($G39="Benefit",1,$G39="Disbenefit",-1),0)</f>
        <v>0</v>
      </c>
      <c r="BT40" s="278" cm="1">
        <f t="array" ref="BT40">_xlfn.IFNA(BT$7*BT38*BT39*_xlfn.IFS($G39="Benefit",1,$G39="Disbenefit",-1),0)</f>
        <v>0</v>
      </c>
      <c r="BU40" s="278" cm="1">
        <f t="array" ref="BU40">_xlfn.IFNA(BU$7*BU38*BU39*_xlfn.IFS($G39="Benefit",1,$G39="Disbenefit",-1),0)</f>
        <v>0</v>
      </c>
      <c r="BV40" s="278" cm="1">
        <f t="array" ref="BV40">_xlfn.IFNA(BV$7*BV38*BV39*_xlfn.IFS($G39="Benefit",1,$G39="Disbenefit",-1),0)</f>
        <v>0</v>
      </c>
      <c r="BW40" s="278" cm="1">
        <f t="array" ref="BW40">_xlfn.IFNA(BW$7*BW38*BW39*_xlfn.IFS($G39="Benefit",1,$G39="Disbenefit",-1),0)</f>
        <v>0</v>
      </c>
      <c r="BX40" s="278" cm="1">
        <f t="array" ref="BX40">_xlfn.IFNA(BX$7*BX38*BX39*_xlfn.IFS($G39="Benefit",1,$G39="Disbenefit",-1),0)</f>
        <v>0</v>
      </c>
      <c r="BY40" s="278" cm="1">
        <f t="array" ref="BY40">_xlfn.IFNA(BY$7*BY38*BY39*_xlfn.IFS($G39="Benefit",1,$G39="Disbenefit",-1),0)</f>
        <v>0</v>
      </c>
      <c r="BZ40" s="278" cm="1">
        <f t="array" ref="BZ40">_xlfn.IFNA(BZ$7*BZ38*BZ39*_xlfn.IFS($G39="Benefit",1,$G39="Disbenefit",-1),0)</f>
        <v>0</v>
      </c>
      <c r="CA40" s="278" cm="1">
        <f t="array" ref="CA40">_xlfn.IFNA(CA$7*CA38*CA39*_xlfn.IFS($G39="Benefit",1,$G39="Disbenefit",-1),0)</f>
        <v>0</v>
      </c>
      <c r="CB40" s="278" cm="1">
        <f t="array" ref="CB40">_xlfn.IFNA(CB$7*CB38*CB39*_xlfn.IFS($G39="Benefit",1,$G39="Disbenefit",-1),0)</f>
        <v>0</v>
      </c>
      <c r="CC40" s="278" cm="1">
        <f t="array" ref="CC40">_xlfn.IFNA(CC$7*CC38*CC39*_xlfn.IFS($G39="Benefit",1,$G39="Disbenefit",-1),0)</f>
        <v>0</v>
      </c>
      <c r="CD40" s="278" cm="1">
        <f t="array" ref="CD40">_xlfn.IFNA(CD$7*CD38*CD39*_xlfn.IFS($G39="Benefit",1,$G39="Disbenefit",-1),0)</f>
        <v>0</v>
      </c>
      <c r="CE40" s="278" cm="1">
        <f t="array" ref="CE40">_xlfn.IFNA(CE$7*CE38*CE39*_xlfn.IFS($G39="Benefit",1,$G39="Disbenefit",-1),0)</f>
        <v>0</v>
      </c>
      <c r="CF40" s="278" cm="1">
        <f t="array" ref="CF40">_xlfn.IFNA(CF$7*CF38*CF39*_xlfn.IFS($G39="Benefit",1,$G39="Disbenefit",-1),0)</f>
        <v>0</v>
      </c>
      <c r="CG40" s="278" cm="1">
        <f t="array" ref="CG40">_xlfn.IFNA(CG$7*CG38*CG39*_xlfn.IFS($G39="Benefit",1,$G39="Disbenefit",-1),0)</f>
        <v>0</v>
      </c>
      <c r="CH40" s="278" cm="1">
        <f t="array" ref="CH40">_xlfn.IFNA(CH$7*CH38*CH39*_xlfn.IFS($G39="Benefit",1,$G39="Disbenefit",-1),0)</f>
        <v>0</v>
      </c>
      <c r="CI40" s="278" cm="1">
        <f t="array" ref="CI40">_xlfn.IFNA(CI$7*CI38*CI39*_xlfn.IFS($G39="Benefit",1,$G39="Disbenefit",-1),0)</f>
        <v>0</v>
      </c>
      <c r="CJ40" s="278" cm="1">
        <f t="array" ref="CJ40">_xlfn.IFNA(CJ$7*CJ38*CJ39*_xlfn.IFS($G39="Benefit",1,$G39="Disbenefit",-1),0)</f>
        <v>0</v>
      </c>
      <c r="CK40" s="278" cm="1">
        <f t="array" ref="CK40">_xlfn.IFNA(CK$7*CK38*CK39*_xlfn.IFS($G39="Benefit",1,$G39="Disbenefit",-1),0)</f>
        <v>0</v>
      </c>
      <c r="CL40" s="278" cm="1">
        <f t="array" ref="CL40">_xlfn.IFNA(CL$7*CL38*CL39*_xlfn.IFS($G39="Benefit",1,$G39="Disbenefit",-1),0)</f>
        <v>0</v>
      </c>
    </row>
    <row r="41" spans="1:90" x14ac:dyDescent="0.35">
      <c r="A41" s="3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1:90" x14ac:dyDescent="0.35">
      <c r="A42" s="34"/>
      <c r="B42" s="35"/>
      <c r="C42" s="1"/>
      <c r="D42" s="1"/>
      <c r="E42" s="1"/>
      <c r="F42" s="1"/>
      <c r="G42" s="1"/>
      <c r="H42" s="1"/>
      <c r="I42" s="1" t="s">
        <v>73</v>
      </c>
      <c r="J42" s="1"/>
      <c r="K42" s="1"/>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row>
    <row r="43" spans="1:90" x14ac:dyDescent="0.35">
      <c r="A43" s="34">
        <f>A39+1</f>
        <v>9</v>
      </c>
      <c r="B43" s="35"/>
      <c r="C43" s="13"/>
      <c r="D43" s="1"/>
      <c r="E43" s="15"/>
      <c r="F43" s="1"/>
      <c r="G43" s="15"/>
      <c r="H43" s="1"/>
      <c r="I43" s="1" t="s">
        <v>203</v>
      </c>
      <c r="J43" s="1"/>
      <c r="K43" s="1"/>
      <c r="L43" s="274"/>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c r="CG43" s="275"/>
      <c r="CH43" s="275"/>
      <c r="CI43" s="275"/>
      <c r="CJ43" s="275"/>
      <c r="CK43" s="275"/>
      <c r="CL43" s="275"/>
    </row>
    <row r="44" spans="1:90" s="172" customFormat="1" x14ac:dyDescent="0.35">
      <c r="A44" s="167"/>
      <c r="B44" s="168"/>
      <c r="C44" s="169"/>
      <c r="D44" s="169"/>
      <c r="E44" s="169"/>
      <c r="F44" s="169"/>
      <c r="G44" s="169"/>
      <c r="H44" s="169"/>
      <c r="I44" s="169" t="s">
        <v>104</v>
      </c>
      <c r="J44" s="279">
        <f>SUM(L44:CL44)</f>
        <v>0</v>
      </c>
      <c r="K44" s="276"/>
      <c r="L44" s="278" cm="1">
        <f t="array" ref="L44">_xlfn.IFNA(L$7*L42*L43*_xlfn.IFS($G43="Benefit",1,$G43="Disbenefit",-1),0)</f>
        <v>0</v>
      </c>
      <c r="M44" s="278" cm="1">
        <f t="array" ref="M44">_xlfn.IFNA(M$7*M42*M43*_xlfn.IFS($G43="Benefit",1,$G43="Disbenefit",-1),0)</f>
        <v>0</v>
      </c>
      <c r="N44" s="278" cm="1">
        <f t="array" ref="N44">_xlfn.IFNA(N$7*N42*N43*_xlfn.IFS($G43="Benefit",1,$G43="Disbenefit",-1),0)</f>
        <v>0</v>
      </c>
      <c r="O44" s="278" cm="1">
        <f t="array" ref="O44">_xlfn.IFNA(O$7*O42*O43*_xlfn.IFS($G43="Benefit",1,$G43="Disbenefit",-1),0)</f>
        <v>0</v>
      </c>
      <c r="P44" s="278" cm="1">
        <f t="array" ref="P44">_xlfn.IFNA(P$7*P42*P43*_xlfn.IFS($G43="Benefit",1,$G43="Disbenefit",-1),0)</f>
        <v>0</v>
      </c>
      <c r="Q44" s="278" cm="1">
        <f t="array" ref="Q44">_xlfn.IFNA(Q$7*Q42*Q43*_xlfn.IFS($G43="Benefit",1,$G43="Disbenefit",-1),0)</f>
        <v>0</v>
      </c>
      <c r="R44" s="278" cm="1">
        <f t="array" ref="R44">_xlfn.IFNA(R$7*R42*R43*_xlfn.IFS($G43="Benefit",1,$G43="Disbenefit",-1),0)</f>
        <v>0</v>
      </c>
      <c r="S44" s="278" cm="1">
        <f t="array" ref="S44">_xlfn.IFNA(S$7*S42*S43*_xlfn.IFS($G43="Benefit",1,$G43="Disbenefit",-1),0)</f>
        <v>0</v>
      </c>
      <c r="T44" s="278" cm="1">
        <f t="array" ref="T44">_xlfn.IFNA(T$7*T42*T43*_xlfn.IFS($G43="Benefit",1,$G43="Disbenefit",-1),0)</f>
        <v>0</v>
      </c>
      <c r="U44" s="278" cm="1">
        <f t="array" ref="U44">_xlfn.IFNA(U$7*U42*U43*_xlfn.IFS($G43="Benefit",1,$G43="Disbenefit",-1),0)</f>
        <v>0</v>
      </c>
      <c r="V44" s="278" cm="1">
        <f t="array" ref="V44">_xlfn.IFNA(V$7*V42*V43*_xlfn.IFS($G43="Benefit",1,$G43="Disbenefit",-1),0)</f>
        <v>0</v>
      </c>
      <c r="W44" s="278" cm="1">
        <f t="array" ref="W44">_xlfn.IFNA(W$7*W42*W43*_xlfn.IFS($G43="Benefit",1,$G43="Disbenefit",-1),0)</f>
        <v>0</v>
      </c>
      <c r="X44" s="278" cm="1">
        <f t="array" ref="X44">_xlfn.IFNA(X$7*X42*X43*_xlfn.IFS($G43="Benefit",1,$G43="Disbenefit",-1),0)</f>
        <v>0</v>
      </c>
      <c r="Y44" s="278" cm="1">
        <f t="array" ref="Y44">_xlfn.IFNA(Y$7*Y42*Y43*_xlfn.IFS($G43="Benefit",1,$G43="Disbenefit",-1),0)</f>
        <v>0</v>
      </c>
      <c r="Z44" s="278" cm="1">
        <f t="array" ref="Z44">_xlfn.IFNA(Z$7*Z42*Z43*_xlfn.IFS($G43="Benefit",1,$G43="Disbenefit",-1),0)</f>
        <v>0</v>
      </c>
      <c r="AA44" s="278" cm="1">
        <f t="array" ref="AA44">_xlfn.IFNA(AA$7*AA42*AA43*_xlfn.IFS($G43="Benefit",1,$G43="Disbenefit",-1),0)</f>
        <v>0</v>
      </c>
      <c r="AB44" s="278" cm="1">
        <f t="array" ref="AB44">_xlfn.IFNA(AB$7*AB42*AB43*_xlfn.IFS($G43="Benefit",1,$G43="Disbenefit",-1),0)</f>
        <v>0</v>
      </c>
      <c r="AC44" s="278" cm="1">
        <f t="array" ref="AC44">_xlfn.IFNA(AC$7*AC42*AC43*_xlfn.IFS($G43="Benefit",1,$G43="Disbenefit",-1),0)</f>
        <v>0</v>
      </c>
      <c r="AD44" s="278" cm="1">
        <f t="array" ref="AD44">_xlfn.IFNA(AD$7*AD42*AD43*_xlfn.IFS($G43="Benefit",1,$G43="Disbenefit",-1),0)</f>
        <v>0</v>
      </c>
      <c r="AE44" s="278" cm="1">
        <f t="array" ref="AE44">_xlfn.IFNA(AE$7*AE42*AE43*_xlfn.IFS($G43="Benefit",1,$G43="Disbenefit",-1),0)</f>
        <v>0</v>
      </c>
      <c r="AF44" s="278" cm="1">
        <f t="array" ref="AF44">_xlfn.IFNA(AF$7*AF42*AF43*_xlfn.IFS($G43="Benefit",1,$G43="Disbenefit",-1),0)</f>
        <v>0</v>
      </c>
      <c r="AG44" s="278" cm="1">
        <f t="array" ref="AG44">_xlfn.IFNA(AG$7*AG42*AG43*_xlfn.IFS($G43="Benefit",1,$G43="Disbenefit",-1),0)</f>
        <v>0</v>
      </c>
      <c r="AH44" s="278" cm="1">
        <f t="array" ref="AH44">_xlfn.IFNA(AH$7*AH42*AH43*_xlfn.IFS($G43="Benefit",1,$G43="Disbenefit",-1),0)</f>
        <v>0</v>
      </c>
      <c r="AI44" s="278" cm="1">
        <f t="array" ref="AI44">_xlfn.IFNA(AI$7*AI42*AI43*_xlfn.IFS($G43="Benefit",1,$G43="Disbenefit",-1),0)</f>
        <v>0</v>
      </c>
      <c r="AJ44" s="278" cm="1">
        <f t="array" ref="AJ44">_xlfn.IFNA(AJ$7*AJ42*AJ43*_xlfn.IFS($G43="Benefit",1,$G43="Disbenefit",-1),0)</f>
        <v>0</v>
      </c>
      <c r="AK44" s="278" cm="1">
        <f t="array" ref="AK44">_xlfn.IFNA(AK$7*AK42*AK43*_xlfn.IFS($G43="Benefit",1,$G43="Disbenefit",-1),0)</f>
        <v>0</v>
      </c>
      <c r="AL44" s="278" cm="1">
        <f t="array" ref="AL44">_xlfn.IFNA(AL$7*AL42*AL43*_xlfn.IFS($G43="Benefit",1,$G43="Disbenefit",-1),0)</f>
        <v>0</v>
      </c>
      <c r="AM44" s="278" cm="1">
        <f t="array" ref="AM44">_xlfn.IFNA(AM$7*AM42*AM43*_xlfn.IFS($G43="Benefit",1,$G43="Disbenefit",-1),0)</f>
        <v>0</v>
      </c>
      <c r="AN44" s="278" cm="1">
        <f t="array" ref="AN44">_xlfn.IFNA(AN$7*AN42*AN43*_xlfn.IFS($G43="Benefit",1,$G43="Disbenefit",-1),0)</f>
        <v>0</v>
      </c>
      <c r="AO44" s="278" cm="1">
        <f t="array" ref="AO44">_xlfn.IFNA(AO$7*AO42*AO43*_xlfn.IFS($G43="Benefit",1,$G43="Disbenefit",-1),0)</f>
        <v>0</v>
      </c>
      <c r="AP44" s="278" cm="1">
        <f t="array" ref="AP44">_xlfn.IFNA(AP$7*AP42*AP43*_xlfn.IFS($G43="Benefit",1,$G43="Disbenefit",-1),0)</f>
        <v>0</v>
      </c>
      <c r="AQ44" s="278" cm="1">
        <f t="array" ref="AQ44">_xlfn.IFNA(AQ$7*AQ42*AQ43*_xlfn.IFS($G43="Benefit",1,$G43="Disbenefit",-1),0)</f>
        <v>0</v>
      </c>
      <c r="AR44" s="278" cm="1">
        <f t="array" ref="AR44">_xlfn.IFNA(AR$7*AR42*AR43*_xlfn.IFS($G43="Benefit",1,$G43="Disbenefit",-1),0)</f>
        <v>0</v>
      </c>
      <c r="AS44" s="278" cm="1">
        <f t="array" ref="AS44">_xlfn.IFNA(AS$7*AS42*AS43*_xlfn.IFS($G43="Benefit",1,$G43="Disbenefit",-1),0)</f>
        <v>0</v>
      </c>
      <c r="AT44" s="278" cm="1">
        <f t="array" ref="AT44">_xlfn.IFNA(AT$7*AT42*AT43*_xlfn.IFS($G43="Benefit",1,$G43="Disbenefit",-1),0)</f>
        <v>0</v>
      </c>
      <c r="AU44" s="278" cm="1">
        <f t="array" ref="AU44">_xlfn.IFNA(AU$7*AU42*AU43*_xlfn.IFS($G43="Benefit",1,$G43="Disbenefit",-1),0)</f>
        <v>0</v>
      </c>
      <c r="AV44" s="278" cm="1">
        <f t="array" ref="AV44">_xlfn.IFNA(AV$7*AV42*AV43*_xlfn.IFS($G43="Benefit",1,$G43="Disbenefit",-1),0)</f>
        <v>0</v>
      </c>
      <c r="AW44" s="278" cm="1">
        <f t="array" ref="AW44">_xlfn.IFNA(AW$7*AW42*AW43*_xlfn.IFS($G43="Benefit",1,$G43="Disbenefit",-1),0)</f>
        <v>0</v>
      </c>
      <c r="AX44" s="278" cm="1">
        <f t="array" ref="AX44">_xlfn.IFNA(AX$7*AX42*AX43*_xlfn.IFS($G43="Benefit",1,$G43="Disbenefit",-1),0)</f>
        <v>0</v>
      </c>
      <c r="AY44" s="278" cm="1">
        <f t="array" ref="AY44">_xlfn.IFNA(AY$7*AY42*AY43*_xlfn.IFS($G43="Benefit",1,$G43="Disbenefit",-1),0)</f>
        <v>0</v>
      </c>
      <c r="AZ44" s="278" cm="1">
        <f t="array" ref="AZ44">_xlfn.IFNA(AZ$7*AZ42*AZ43*_xlfn.IFS($G43="Benefit",1,$G43="Disbenefit",-1),0)</f>
        <v>0</v>
      </c>
      <c r="BA44" s="278" cm="1">
        <f t="array" ref="BA44">_xlfn.IFNA(BA$7*BA42*BA43*_xlfn.IFS($G43="Benefit",1,$G43="Disbenefit",-1),0)</f>
        <v>0</v>
      </c>
      <c r="BB44" s="278" cm="1">
        <f t="array" ref="BB44">_xlfn.IFNA(BB$7*BB42*BB43*_xlfn.IFS($G43="Benefit",1,$G43="Disbenefit",-1),0)</f>
        <v>0</v>
      </c>
      <c r="BC44" s="278" cm="1">
        <f t="array" ref="BC44">_xlfn.IFNA(BC$7*BC42*BC43*_xlfn.IFS($G43="Benefit",1,$G43="Disbenefit",-1),0)</f>
        <v>0</v>
      </c>
      <c r="BD44" s="278" cm="1">
        <f t="array" ref="BD44">_xlfn.IFNA(BD$7*BD42*BD43*_xlfn.IFS($G43="Benefit",1,$G43="Disbenefit",-1),0)</f>
        <v>0</v>
      </c>
      <c r="BE44" s="278" cm="1">
        <f t="array" ref="BE44">_xlfn.IFNA(BE$7*BE42*BE43*_xlfn.IFS($G43="Benefit",1,$G43="Disbenefit",-1),0)</f>
        <v>0</v>
      </c>
      <c r="BF44" s="278" cm="1">
        <f t="array" ref="BF44">_xlfn.IFNA(BF$7*BF42*BF43*_xlfn.IFS($G43="Benefit",1,$G43="Disbenefit",-1),0)</f>
        <v>0</v>
      </c>
      <c r="BG44" s="278" cm="1">
        <f t="array" ref="BG44">_xlfn.IFNA(BG$7*BG42*BG43*_xlfn.IFS($G43="Benefit",1,$G43="Disbenefit",-1),0)</f>
        <v>0</v>
      </c>
      <c r="BH44" s="278" cm="1">
        <f t="array" ref="BH44">_xlfn.IFNA(BH$7*BH42*BH43*_xlfn.IFS($G43="Benefit",1,$G43="Disbenefit",-1),0)</f>
        <v>0</v>
      </c>
      <c r="BI44" s="278" cm="1">
        <f t="array" ref="BI44">_xlfn.IFNA(BI$7*BI42*BI43*_xlfn.IFS($G43="Benefit",1,$G43="Disbenefit",-1),0)</f>
        <v>0</v>
      </c>
      <c r="BJ44" s="278" cm="1">
        <f t="array" ref="BJ44">_xlfn.IFNA(BJ$7*BJ42*BJ43*_xlfn.IFS($G43="Benefit",1,$G43="Disbenefit",-1),0)</f>
        <v>0</v>
      </c>
      <c r="BK44" s="278" cm="1">
        <f t="array" ref="BK44">_xlfn.IFNA(BK$7*BK42*BK43*_xlfn.IFS($G43="Benefit",1,$G43="Disbenefit",-1),0)</f>
        <v>0</v>
      </c>
      <c r="BL44" s="278" cm="1">
        <f t="array" ref="BL44">_xlfn.IFNA(BL$7*BL42*BL43*_xlfn.IFS($G43="Benefit",1,$G43="Disbenefit",-1),0)</f>
        <v>0</v>
      </c>
      <c r="BM44" s="278" cm="1">
        <f t="array" ref="BM44">_xlfn.IFNA(BM$7*BM42*BM43*_xlfn.IFS($G43="Benefit",1,$G43="Disbenefit",-1),0)</f>
        <v>0</v>
      </c>
      <c r="BN44" s="278" cm="1">
        <f t="array" ref="BN44">_xlfn.IFNA(BN$7*BN42*BN43*_xlfn.IFS($G43="Benefit",1,$G43="Disbenefit",-1),0)</f>
        <v>0</v>
      </c>
      <c r="BO44" s="278" cm="1">
        <f t="array" ref="BO44">_xlfn.IFNA(BO$7*BO42*BO43*_xlfn.IFS($G43="Benefit",1,$G43="Disbenefit",-1),0)</f>
        <v>0</v>
      </c>
      <c r="BP44" s="278" cm="1">
        <f t="array" ref="BP44">_xlfn.IFNA(BP$7*BP42*BP43*_xlfn.IFS($G43="Benefit",1,$G43="Disbenefit",-1),0)</f>
        <v>0</v>
      </c>
      <c r="BQ44" s="278" cm="1">
        <f t="array" ref="BQ44">_xlfn.IFNA(BQ$7*BQ42*BQ43*_xlfn.IFS($G43="Benefit",1,$G43="Disbenefit",-1),0)</f>
        <v>0</v>
      </c>
      <c r="BR44" s="278" cm="1">
        <f t="array" ref="BR44">_xlfn.IFNA(BR$7*BR42*BR43*_xlfn.IFS($G43="Benefit",1,$G43="Disbenefit",-1),0)</f>
        <v>0</v>
      </c>
      <c r="BS44" s="278" cm="1">
        <f t="array" ref="BS44">_xlfn.IFNA(BS$7*BS42*BS43*_xlfn.IFS($G43="Benefit",1,$G43="Disbenefit",-1),0)</f>
        <v>0</v>
      </c>
      <c r="BT44" s="278" cm="1">
        <f t="array" ref="BT44">_xlfn.IFNA(BT$7*BT42*BT43*_xlfn.IFS($G43="Benefit",1,$G43="Disbenefit",-1),0)</f>
        <v>0</v>
      </c>
      <c r="BU44" s="278" cm="1">
        <f t="array" ref="BU44">_xlfn.IFNA(BU$7*BU42*BU43*_xlfn.IFS($G43="Benefit",1,$G43="Disbenefit",-1),0)</f>
        <v>0</v>
      </c>
      <c r="BV44" s="278" cm="1">
        <f t="array" ref="BV44">_xlfn.IFNA(BV$7*BV42*BV43*_xlfn.IFS($G43="Benefit",1,$G43="Disbenefit",-1),0)</f>
        <v>0</v>
      </c>
      <c r="BW44" s="278" cm="1">
        <f t="array" ref="BW44">_xlfn.IFNA(BW$7*BW42*BW43*_xlfn.IFS($G43="Benefit",1,$G43="Disbenefit",-1),0)</f>
        <v>0</v>
      </c>
      <c r="BX44" s="278" cm="1">
        <f t="array" ref="BX44">_xlfn.IFNA(BX$7*BX42*BX43*_xlfn.IFS($G43="Benefit",1,$G43="Disbenefit",-1),0)</f>
        <v>0</v>
      </c>
      <c r="BY44" s="278" cm="1">
        <f t="array" ref="BY44">_xlfn.IFNA(BY$7*BY42*BY43*_xlfn.IFS($G43="Benefit",1,$G43="Disbenefit",-1),0)</f>
        <v>0</v>
      </c>
      <c r="BZ44" s="278" cm="1">
        <f t="array" ref="BZ44">_xlfn.IFNA(BZ$7*BZ42*BZ43*_xlfn.IFS($G43="Benefit",1,$G43="Disbenefit",-1),0)</f>
        <v>0</v>
      </c>
      <c r="CA44" s="278" cm="1">
        <f t="array" ref="CA44">_xlfn.IFNA(CA$7*CA42*CA43*_xlfn.IFS($G43="Benefit",1,$G43="Disbenefit",-1),0)</f>
        <v>0</v>
      </c>
      <c r="CB44" s="278" cm="1">
        <f t="array" ref="CB44">_xlfn.IFNA(CB$7*CB42*CB43*_xlfn.IFS($G43="Benefit",1,$G43="Disbenefit",-1),0)</f>
        <v>0</v>
      </c>
      <c r="CC44" s="278" cm="1">
        <f t="array" ref="CC44">_xlfn.IFNA(CC$7*CC42*CC43*_xlfn.IFS($G43="Benefit",1,$G43="Disbenefit",-1),0)</f>
        <v>0</v>
      </c>
      <c r="CD44" s="278" cm="1">
        <f t="array" ref="CD44">_xlfn.IFNA(CD$7*CD42*CD43*_xlfn.IFS($G43="Benefit",1,$G43="Disbenefit",-1),0)</f>
        <v>0</v>
      </c>
      <c r="CE44" s="278" cm="1">
        <f t="array" ref="CE44">_xlfn.IFNA(CE$7*CE42*CE43*_xlfn.IFS($G43="Benefit",1,$G43="Disbenefit",-1),0)</f>
        <v>0</v>
      </c>
      <c r="CF44" s="278" cm="1">
        <f t="array" ref="CF44">_xlfn.IFNA(CF$7*CF42*CF43*_xlfn.IFS($G43="Benefit",1,$G43="Disbenefit",-1),0)</f>
        <v>0</v>
      </c>
      <c r="CG44" s="278" cm="1">
        <f t="array" ref="CG44">_xlfn.IFNA(CG$7*CG42*CG43*_xlfn.IFS($G43="Benefit",1,$G43="Disbenefit",-1),0)</f>
        <v>0</v>
      </c>
      <c r="CH44" s="278" cm="1">
        <f t="array" ref="CH44">_xlfn.IFNA(CH$7*CH42*CH43*_xlfn.IFS($G43="Benefit",1,$G43="Disbenefit",-1),0)</f>
        <v>0</v>
      </c>
      <c r="CI44" s="278" cm="1">
        <f t="array" ref="CI44">_xlfn.IFNA(CI$7*CI42*CI43*_xlfn.IFS($G43="Benefit",1,$G43="Disbenefit",-1),0)</f>
        <v>0</v>
      </c>
      <c r="CJ44" s="278" cm="1">
        <f t="array" ref="CJ44">_xlfn.IFNA(CJ$7*CJ42*CJ43*_xlfn.IFS($G43="Benefit",1,$G43="Disbenefit",-1),0)</f>
        <v>0</v>
      </c>
      <c r="CK44" s="278" cm="1">
        <f t="array" ref="CK44">_xlfn.IFNA(CK$7*CK42*CK43*_xlfn.IFS($G43="Benefit",1,$G43="Disbenefit",-1),0)</f>
        <v>0</v>
      </c>
      <c r="CL44" s="278" cm="1">
        <f t="array" ref="CL44">_xlfn.IFNA(CL$7*CL42*CL43*_xlfn.IFS($G43="Benefit",1,$G43="Disbenefit",-1),0)</f>
        <v>0</v>
      </c>
    </row>
    <row r="45" spans="1:90" x14ac:dyDescent="0.35">
      <c r="A45" s="34"/>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1:90" x14ac:dyDescent="0.35">
      <c r="A46" s="34"/>
      <c r="B46" s="35"/>
      <c r="C46" s="1"/>
      <c r="D46" s="1"/>
      <c r="E46" s="1"/>
      <c r="F46" s="1"/>
      <c r="G46" s="1"/>
      <c r="H46" s="1"/>
      <c r="I46" s="1" t="s">
        <v>73</v>
      </c>
      <c r="J46" s="1"/>
      <c r="K46" s="1"/>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row>
    <row r="47" spans="1:90" x14ac:dyDescent="0.35">
      <c r="A47" s="34">
        <f>A43+1</f>
        <v>10</v>
      </c>
      <c r="B47" s="35"/>
      <c r="C47" s="13"/>
      <c r="D47" s="1"/>
      <c r="E47" s="15"/>
      <c r="F47" s="1"/>
      <c r="G47" s="15"/>
      <c r="H47" s="1"/>
      <c r="I47" s="1" t="s">
        <v>203</v>
      </c>
      <c r="J47" s="1"/>
      <c r="K47" s="1"/>
      <c r="L47" s="274"/>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c r="CG47" s="275"/>
      <c r="CH47" s="275"/>
      <c r="CI47" s="275"/>
      <c r="CJ47" s="275"/>
      <c r="CK47" s="275"/>
      <c r="CL47" s="275"/>
    </row>
    <row r="48" spans="1:90" s="172" customFormat="1" x14ac:dyDescent="0.35">
      <c r="A48" s="167"/>
      <c r="B48" s="168"/>
      <c r="C48" s="169"/>
      <c r="D48" s="169"/>
      <c r="E48" s="169"/>
      <c r="F48" s="169"/>
      <c r="G48" s="169"/>
      <c r="H48" s="169"/>
      <c r="I48" s="169" t="s">
        <v>104</v>
      </c>
      <c r="J48" s="279">
        <f>SUM(L48:CL48)</f>
        <v>0</v>
      </c>
      <c r="K48" s="276"/>
      <c r="L48" s="278" cm="1">
        <f t="array" ref="L48">_xlfn.IFNA(L$7*L46*L47*_xlfn.IFS($G47="Benefit",1,$G47="Disbenefit",-1),0)</f>
        <v>0</v>
      </c>
      <c r="M48" s="278" cm="1">
        <f t="array" ref="M48">_xlfn.IFNA(M$7*M46*M47*_xlfn.IFS($G47="Benefit",1,$G47="Disbenefit",-1),0)</f>
        <v>0</v>
      </c>
      <c r="N48" s="278" cm="1">
        <f t="array" ref="N48">_xlfn.IFNA(N$7*N46*N47*_xlfn.IFS($G47="Benefit",1,$G47="Disbenefit",-1),0)</f>
        <v>0</v>
      </c>
      <c r="O48" s="278" cm="1">
        <f t="array" ref="O48">_xlfn.IFNA(O$7*O46*O47*_xlfn.IFS($G47="Benefit",1,$G47="Disbenefit",-1),0)</f>
        <v>0</v>
      </c>
      <c r="P48" s="278" cm="1">
        <f t="array" ref="P48">_xlfn.IFNA(P$7*P46*P47*_xlfn.IFS($G47="Benefit",1,$G47="Disbenefit",-1),0)</f>
        <v>0</v>
      </c>
      <c r="Q48" s="278" cm="1">
        <f t="array" ref="Q48">_xlfn.IFNA(Q$7*Q46*Q47*_xlfn.IFS($G47="Benefit",1,$G47="Disbenefit",-1),0)</f>
        <v>0</v>
      </c>
      <c r="R48" s="278" cm="1">
        <f t="array" ref="R48">_xlfn.IFNA(R$7*R46*R47*_xlfn.IFS($G47="Benefit",1,$G47="Disbenefit",-1),0)</f>
        <v>0</v>
      </c>
      <c r="S48" s="278" cm="1">
        <f t="array" ref="S48">_xlfn.IFNA(S$7*S46*S47*_xlfn.IFS($G47="Benefit",1,$G47="Disbenefit",-1),0)</f>
        <v>0</v>
      </c>
      <c r="T48" s="278" cm="1">
        <f t="array" ref="T48">_xlfn.IFNA(T$7*T46*T47*_xlfn.IFS($G47="Benefit",1,$G47="Disbenefit",-1),0)</f>
        <v>0</v>
      </c>
      <c r="U48" s="278" cm="1">
        <f t="array" ref="U48">_xlfn.IFNA(U$7*U46*U47*_xlfn.IFS($G47="Benefit",1,$G47="Disbenefit",-1),0)</f>
        <v>0</v>
      </c>
      <c r="V48" s="278" cm="1">
        <f t="array" ref="V48">_xlfn.IFNA(V$7*V46*V47*_xlfn.IFS($G47="Benefit",1,$G47="Disbenefit",-1),0)</f>
        <v>0</v>
      </c>
      <c r="W48" s="278" cm="1">
        <f t="array" ref="W48">_xlfn.IFNA(W$7*W46*W47*_xlfn.IFS($G47="Benefit",1,$G47="Disbenefit",-1),0)</f>
        <v>0</v>
      </c>
      <c r="X48" s="278" cm="1">
        <f t="array" ref="X48">_xlfn.IFNA(X$7*X46*X47*_xlfn.IFS($G47="Benefit",1,$G47="Disbenefit",-1),0)</f>
        <v>0</v>
      </c>
      <c r="Y48" s="278" cm="1">
        <f t="array" ref="Y48">_xlfn.IFNA(Y$7*Y46*Y47*_xlfn.IFS($G47="Benefit",1,$G47="Disbenefit",-1),0)</f>
        <v>0</v>
      </c>
      <c r="Z48" s="278" cm="1">
        <f t="array" ref="Z48">_xlfn.IFNA(Z$7*Z46*Z47*_xlfn.IFS($G47="Benefit",1,$G47="Disbenefit",-1),0)</f>
        <v>0</v>
      </c>
      <c r="AA48" s="278" cm="1">
        <f t="array" ref="AA48">_xlfn.IFNA(AA$7*AA46*AA47*_xlfn.IFS($G47="Benefit",1,$G47="Disbenefit",-1),0)</f>
        <v>0</v>
      </c>
      <c r="AB48" s="278" cm="1">
        <f t="array" ref="AB48">_xlfn.IFNA(AB$7*AB46*AB47*_xlfn.IFS($G47="Benefit",1,$G47="Disbenefit",-1),0)</f>
        <v>0</v>
      </c>
      <c r="AC48" s="278" cm="1">
        <f t="array" ref="AC48">_xlfn.IFNA(AC$7*AC46*AC47*_xlfn.IFS($G47="Benefit",1,$G47="Disbenefit",-1),0)</f>
        <v>0</v>
      </c>
      <c r="AD48" s="278" cm="1">
        <f t="array" ref="AD48">_xlfn.IFNA(AD$7*AD46*AD47*_xlfn.IFS($G47="Benefit",1,$G47="Disbenefit",-1),0)</f>
        <v>0</v>
      </c>
      <c r="AE48" s="278" cm="1">
        <f t="array" ref="AE48">_xlfn.IFNA(AE$7*AE46*AE47*_xlfn.IFS($G47="Benefit",1,$G47="Disbenefit",-1),0)</f>
        <v>0</v>
      </c>
      <c r="AF48" s="278" cm="1">
        <f t="array" ref="AF48">_xlfn.IFNA(AF$7*AF46*AF47*_xlfn.IFS($G47="Benefit",1,$G47="Disbenefit",-1),0)</f>
        <v>0</v>
      </c>
      <c r="AG48" s="278" cm="1">
        <f t="array" ref="AG48">_xlfn.IFNA(AG$7*AG46*AG47*_xlfn.IFS($G47="Benefit",1,$G47="Disbenefit",-1),0)</f>
        <v>0</v>
      </c>
      <c r="AH48" s="278" cm="1">
        <f t="array" ref="AH48">_xlfn.IFNA(AH$7*AH46*AH47*_xlfn.IFS($G47="Benefit",1,$G47="Disbenefit",-1),0)</f>
        <v>0</v>
      </c>
      <c r="AI48" s="278" cm="1">
        <f t="array" ref="AI48">_xlfn.IFNA(AI$7*AI46*AI47*_xlfn.IFS($G47="Benefit",1,$G47="Disbenefit",-1),0)</f>
        <v>0</v>
      </c>
      <c r="AJ48" s="278" cm="1">
        <f t="array" ref="AJ48">_xlfn.IFNA(AJ$7*AJ46*AJ47*_xlfn.IFS($G47="Benefit",1,$G47="Disbenefit",-1),0)</f>
        <v>0</v>
      </c>
      <c r="AK48" s="278" cm="1">
        <f t="array" ref="AK48">_xlfn.IFNA(AK$7*AK46*AK47*_xlfn.IFS($G47="Benefit",1,$G47="Disbenefit",-1),0)</f>
        <v>0</v>
      </c>
      <c r="AL48" s="278" cm="1">
        <f t="array" ref="AL48">_xlfn.IFNA(AL$7*AL46*AL47*_xlfn.IFS($G47="Benefit",1,$G47="Disbenefit",-1),0)</f>
        <v>0</v>
      </c>
      <c r="AM48" s="278" cm="1">
        <f t="array" ref="AM48">_xlfn.IFNA(AM$7*AM46*AM47*_xlfn.IFS($G47="Benefit",1,$G47="Disbenefit",-1),0)</f>
        <v>0</v>
      </c>
      <c r="AN48" s="278" cm="1">
        <f t="array" ref="AN48">_xlfn.IFNA(AN$7*AN46*AN47*_xlfn.IFS($G47="Benefit",1,$G47="Disbenefit",-1),0)</f>
        <v>0</v>
      </c>
      <c r="AO48" s="278" cm="1">
        <f t="array" ref="AO48">_xlfn.IFNA(AO$7*AO46*AO47*_xlfn.IFS($G47="Benefit",1,$G47="Disbenefit",-1),0)</f>
        <v>0</v>
      </c>
      <c r="AP48" s="278" cm="1">
        <f t="array" ref="AP48">_xlfn.IFNA(AP$7*AP46*AP47*_xlfn.IFS($G47="Benefit",1,$G47="Disbenefit",-1),0)</f>
        <v>0</v>
      </c>
      <c r="AQ48" s="278" cm="1">
        <f t="array" ref="AQ48">_xlfn.IFNA(AQ$7*AQ46*AQ47*_xlfn.IFS($G47="Benefit",1,$G47="Disbenefit",-1),0)</f>
        <v>0</v>
      </c>
      <c r="AR48" s="278" cm="1">
        <f t="array" ref="AR48">_xlfn.IFNA(AR$7*AR46*AR47*_xlfn.IFS($G47="Benefit",1,$G47="Disbenefit",-1),0)</f>
        <v>0</v>
      </c>
      <c r="AS48" s="278" cm="1">
        <f t="array" ref="AS48">_xlfn.IFNA(AS$7*AS46*AS47*_xlfn.IFS($G47="Benefit",1,$G47="Disbenefit",-1),0)</f>
        <v>0</v>
      </c>
      <c r="AT48" s="278" cm="1">
        <f t="array" ref="AT48">_xlfn.IFNA(AT$7*AT46*AT47*_xlfn.IFS($G47="Benefit",1,$G47="Disbenefit",-1),0)</f>
        <v>0</v>
      </c>
      <c r="AU48" s="278" cm="1">
        <f t="array" ref="AU48">_xlfn.IFNA(AU$7*AU46*AU47*_xlfn.IFS($G47="Benefit",1,$G47="Disbenefit",-1),0)</f>
        <v>0</v>
      </c>
      <c r="AV48" s="278" cm="1">
        <f t="array" ref="AV48">_xlfn.IFNA(AV$7*AV46*AV47*_xlfn.IFS($G47="Benefit",1,$G47="Disbenefit",-1),0)</f>
        <v>0</v>
      </c>
      <c r="AW48" s="278" cm="1">
        <f t="array" ref="AW48">_xlfn.IFNA(AW$7*AW46*AW47*_xlfn.IFS($G47="Benefit",1,$G47="Disbenefit",-1),0)</f>
        <v>0</v>
      </c>
      <c r="AX48" s="278" cm="1">
        <f t="array" ref="AX48">_xlfn.IFNA(AX$7*AX46*AX47*_xlfn.IFS($G47="Benefit",1,$G47="Disbenefit",-1),0)</f>
        <v>0</v>
      </c>
      <c r="AY48" s="278" cm="1">
        <f t="array" ref="AY48">_xlfn.IFNA(AY$7*AY46*AY47*_xlfn.IFS($G47="Benefit",1,$G47="Disbenefit",-1),0)</f>
        <v>0</v>
      </c>
      <c r="AZ48" s="278" cm="1">
        <f t="array" ref="AZ48">_xlfn.IFNA(AZ$7*AZ46*AZ47*_xlfn.IFS($G47="Benefit",1,$G47="Disbenefit",-1),0)</f>
        <v>0</v>
      </c>
      <c r="BA48" s="278" cm="1">
        <f t="array" ref="BA48">_xlfn.IFNA(BA$7*BA46*BA47*_xlfn.IFS($G47="Benefit",1,$G47="Disbenefit",-1),0)</f>
        <v>0</v>
      </c>
      <c r="BB48" s="278" cm="1">
        <f t="array" ref="BB48">_xlfn.IFNA(BB$7*BB46*BB47*_xlfn.IFS($G47="Benefit",1,$G47="Disbenefit",-1),0)</f>
        <v>0</v>
      </c>
      <c r="BC48" s="278" cm="1">
        <f t="array" ref="BC48">_xlfn.IFNA(BC$7*BC46*BC47*_xlfn.IFS($G47="Benefit",1,$G47="Disbenefit",-1),0)</f>
        <v>0</v>
      </c>
      <c r="BD48" s="278" cm="1">
        <f t="array" ref="BD48">_xlfn.IFNA(BD$7*BD46*BD47*_xlfn.IFS($G47="Benefit",1,$G47="Disbenefit",-1),0)</f>
        <v>0</v>
      </c>
      <c r="BE48" s="278" cm="1">
        <f t="array" ref="BE48">_xlfn.IFNA(BE$7*BE46*BE47*_xlfn.IFS($G47="Benefit",1,$G47="Disbenefit",-1),0)</f>
        <v>0</v>
      </c>
      <c r="BF48" s="278" cm="1">
        <f t="array" ref="BF48">_xlfn.IFNA(BF$7*BF46*BF47*_xlfn.IFS($G47="Benefit",1,$G47="Disbenefit",-1),0)</f>
        <v>0</v>
      </c>
      <c r="BG48" s="278" cm="1">
        <f t="array" ref="BG48">_xlfn.IFNA(BG$7*BG46*BG47*_xlfn.IFS($G47="Benefit",1,$G47="Disbenefit",-1),0)</f>
        <v>0</v>
      </c>
      <c r="BH48" s="278" cm="1">
        <f t="array" ref="BH48">_xlfn.IFNA(BH$7*BH46*BH47*_xlfn.IFS($G47="Benefit",1,$G47="Disbenefit",-1),0)</f>
        <v>0</v>
      </c>
      <c r="BI48" s="278" cm="1">
        <f t="array" ref="BI48">_xlfn.IFNA(BI$7*BI46*BI47*_xlfn.IFS($G47="Benefit",1,$G47="Disbenefit",-1),0)</f>
        <v>0</v>
      </c>
      <c r="BJ48" s="278" cm="1">
        <f t="array" ref="BJ48">_xlfn.IFNA(BJ$7*BJ46*BJ47*_xlfn.IFS($G47="Benefit",1,$G47="Disbenefit",-1),0)</f>
        <v>0</v>
      </c>
      <c r="BK48" s="278" cm="1">
        <f t="array" ref="BK48">_xlfn.IFNA(BK$7*BK46*BK47*_xlfn.IFS($G47="Benefit",1,$G47="Disbenefit",-1),0)</f>
        <v>0</v>
      </c>
      <c r="BL48" s="278" cm="1">
        <f t="array" ref="BL48">_xlfn.IFNA(BL$7*BL46*BL47*_xlfn.IFS($G47="Benefit",1,$G47="Disbenefit",-1),0)</f>
        <v>0</v>
      </c>
      <c r="BM48" s="278" cm="1">
        <f t="array" ref="BM48">_xlfn.IFNA(BM$7*BM46*BM47*_xlfn.IFS($G47="Benefit",1,$G47="Disbenefit",-1),0)</f>
        <v>0</v>
      </c>
      <c r="BN48" s="278" cm="1">
        <f t="array" ref="BN48">_xlfn.IFNA(BN$7*BN46*BN47*_xlfn.IFS($G47="Benefit",1,$G47="Disbenefit",-1),0)</f>
        <v>0</v>
      </c>
      <c r="BO48" s="278" cm="1">
        <f t="array" ref="BO48">_xlfn.IFNA(BO$7*BO46*BO47*_xlfn.IFS($G47="Benefit",1,$G47="Disbenefit",-1),0)</f>
        <v>0</v>
      </c>
      <c r="BP48" s="278" cm="1">
        <f t="array" ref="BP48">_xlfn.IFNA(BP$7*BP46*BP47*_xlfn.IFS($G47="Benefit",1,$G47="Disbenefit",-1),0)</f>
        <v>0</v>
      </c>
      <c r="BQ48" s="278" cm="1">
        <f t="array" ref="BQ48">_xlfn.IFNA(BQ$7*BQ46*BQ47*_xlfn.IFS($G47="Benefit",1,$G47="Disbenefit",-1),0)</f>
        <v>0</v>
      </c>
      <c r="BR48" s="278" cm="1">
        <f t="array" ref="BR48">_xlfn.IFNA(BR$7*BR46*BR47*_xlfn.IFS($G47="Benefit",1,$G47="Disbenefit",-1),0)</f>
        <v>0</v>
      </c>
      <c r="BS48" s="278" cm="1">
        <f t="array" ref="BS48">_xlfn.IFNA(BS$7*BS46*BS47*_xlfn.IFS($G47="Benefit",1,$G47="Disbenefit",-1),0)</f>
        <v>0</v>
      </c>
      <c r="BT48" s="278" cm="1">
        <f t="array" ref="BT48">_xlfn.IFNA(BT$7*BT46*BT47*_xlfn.IFS($G47="Benefit",1,$G47="Disbenefit",-1),0)</f>
        <v>0</v>
      </c>
      <c r="BU48" s="278" cm="1">
        <f t="array" ref="BU48">_xlfn.IFNA(BU$7*BU46*BU47*_xlfn.IFS($G47="Benefit",1,$G47="Disbenefit",-1),0)</f>
        <v>0</v>
      </c>
      <c r="BV48" s="278" cm="1">
        <f t="array" ref="BV48">_xlfn.IFNA(BV$7*BV46*BV47*_xlfn.IFS($G47="Benefit",1,$G47="Disbenefit",-1),0)</f>
        <v>0</v>
      </c>
      <c r="BW48" s="278" cm="1">
        <f t="array" ref="BW48">_xlfn.IFNA(BW$7*BW46*BW47*_xlfn.IFS($G47="Benefit",1,$G47="Disbenefit",-1),0)</f>
        <v>0</v>
      </c>
      <c r="BX48" s="278" cm="1">
        <f t="array" ref="BX48">_xlfn.IFNA(BX$7*BX46*BX47*_xlfn.IFS($G47="Benefit",1,$G47="Disbenefit",-1),0)</f>
        <v>0</v>
      </c>
      <c r="BY48" s="278" cm="1">
        <f t="array" ref="BY48">_xlfn.IFNA(BY$7*BY46*BY47*_xlfn.IFS($G47="Benefit",1,$G47="Disbenefit",-1),0)</f>
        <v>0</v>
      </c>
      <c r="BZ48" s="278" cm="1">
        <f t="array" ref="BZ48">_xlfn.IFNA(BZ$7*BZ46*BZ47*_xlfn.IFS($G47="Benefit",1,$G47="Disbenefit",-1),0)</f>
        <v>0</v>
      </c>
      <c r="CA48" s="278" cm="1">
        <f t="array" ref="CA48">_xlfn.IFNA(CA$7*CA46*CA47*_xlfn.IFS($G47="Benefit",1,$G47="Disbenefit",-1),0)</f>
        <v>0</v>
      </c>
      <c r="CB48" s="278" cm="1">
        <f t="array" ref="CB48">_xlfn.IFNA(CB$7*CB46*CB47*_xlfn.IFS($G47="Benefit",1,$G47="Disbenefit",-1),0)</f>
        <v>0</v>
      </c>
      <c r="CC48" s="278" cm="1">
        <f t="array" ref="CC48">_xlfn.IFNA(CC$7*CC46*CC47*_xlfn.IFS($G47="Benefit",1,$G47="Disbenefit",-1),0)</f>
        <v>0</v>
      </c>
      <c r="CD48" s="278" cm="1">
        <f t="array" ref="CD48">_xlfn.IFNA(CD$7*CD46*CD47*_xlfn.IFS($G47="Benefit",1,$G47="Disbenefit",-1),0)</f>
        <v>0</v>
      </c>
      <c r="CE48" s="278" cm="1">
        <f t="array" ref="CE48">_xlfn.IFNA(CE$7*CE46*CE47*_xlfn.IFS($G47="Benefit",1,$G47="Disbenefit",-1),0)</f>
        <v>0</v>
      </c>
      <c r="CF48" s="278" cm="1">
        <f t="array" ref="CF48">_xlfn.IFNA(CF$7*CF46*CF47*_xlfn.IFS($G47="Benefit",1,$G47="Disbenefit",-1),0)</f>
        <v>0</v>
      </c>
      <c r="CG48" s="278" cm="1">
        <f t="array" ref="CG48">_xlfn.IFNA(CG$7*CG46*CG47*_xlfn.IFS($G47="Benefit",1,$G47="Disbenefit",-1),0)</f>
        <v>0</v>
      </c>
      <c r="CH48" s="278" cm="1">
        <f t="array" ref="CH48">_xlfn.IFNA(CH$7*CH46*CH47*_xlfn.IFS($G47="Benefit",1,$G47="Disbenefit",-1),0)</f>
        <v>0</v>
      </c>
      <c r="CI48" s="278" cm="1">
        <f t="array" ref="CI48">_xlfn.IFNA(CI$7*CI46*CI47*_xlfn.IFS($G47="Benefit",1,$G47="Disbenefit",-1),0)</f>
        <v>0</v>
      </c>
      <c r="CJ48" s="278" cm="1">
        <f t="array" ref="CJ48">_xlfn.IFNA(CJ$7*CJ46*CJ47*_xlfn.IFS($G47="Benefit",1,$G47="Disbenefit",-1),0)</f>
        <v>0</v>
      </c>
      <c r="CK48" s="278" cm="1">
        <f t="array" ref="CK48">_xlfn.IFNA(CK$7*CK46*CK47*_xlfn.IFS($G47="Benefit",1,$G47="Disbenefit",-1),0)</f>
        <v>0</v>
      </c>
      <c r="CL48" s="278" cm="1">
        <f t="array" ref="CL48">_xlfn.IFNA(CL$7*CL46*CL47*_xlfn.IFS($G47="Benefit",1,$G47="Disbenefit",-1),0)</f>
        <v>0</v>
      </c>
    </row>
    <row r="49" spans="1:90" x14ac:dyDescent="0.35">
      <c r="A49" s="3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x14ac:dyDescent="0.35">
      <c r="A50" s="34"/>
      <c r="B50" s="35"/>
      <c r="C50" s="1"/>
      <c r="D50" s="1"/>
      <c r="E50" s="1"/>
      <c r="F50" s="1"/>
      <c r="G50" s="1"/>
      <c r="H50" s="1"/>
      <c r="I50" s="1" t="s">
        <v>73</v>
      </c>
      <c r="J50" s="1"/>
      <c r="K50" s="1"/>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row>
    <row r="51" spans="1:90" x14ac:dyDescent="0.35">
      <c r="A51" s="34">
        <f>A47+1</f>
        <v>11</v>
      </c>
      <c r="B51" s="35"/>
      <c r="C51" s="13"/>
      <c r="D51" s="1"/>
      <c r="E51" s="15"/>
      <c r="F51" s="1"/>
      <c r="G51" s="15"/>
      <c r="H51" s="1"/>
      <c r="I51" s="1" t="s">
        <v>203</v>
      </c>
      <c r="J51" s="1"/>
      <c r="K51" s="1"/>
      <c r="L51" s="274"/>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c r="CG51" s="275"/>
      <c r="CH51" s="275"/>
      <c r="CI51" s="275"/>
      <c r="CJ51" s="275"/>
      <c r="CK51" s="275"/>
      <c r="CL51" s="275"/>
    </row>
    <row r="52" spans="1:90" s="172" customFormat="1" x14ac:dyDescent="0.35">
      <c r="A52" s="167"/>
      <c r="B52" s="168"/>
      <c r="C52" s="169"/>
      <c r="D52" s="169"/>
      <c r="E52" s="169"/>
      <c r="F52" s="169"/>
      <c r="G52" s="169"/>
      <c r="H52" s="169"/>
      <c r="I52" s="169" t="s">
        <v>104</v>
      </c>
      <c r="J52" s="279">
        <f>SUM(L52:CL52)</f>
        <v>0</v>
      </c>
      <c r="K52" s="276"/>
      <c r="L52" s="278" cm="1">
        <f t="array" ref="L52">_xlfn.IFNA(L$7*L50*L51*_xlfn.IFS($G51="Benefit",1,$G51="Disbenefit",-1),0)</f>
        <v>0</v>
      </c>
      <c r="M52" s="278" cm="1">
        <f t="array" ref="M52">_xlfn.IFNA(M$7*M50*M51*_xlfn.IFS($G51="Benefit",1,$G51="Disbenefit",-1),0)</f>
        <v>0</v>
      </c>
      <c r="N52" s="278" cm="1">
        <f t="array" ref="N52">_xlfn.IFNA(N$7*N50*N51*_xlfn.IFS($G51="Benefit",1,$G51="Disbenefit",-1),0)</f>
        <v>0</v>
      </c>
      <c r="O52" s="278" cm="1">
        <f t="array" ref="O52">_xlfn.IFNA(O$7*O50*O51*_xlfn.IFS($G51="Benefit",1,$G51="Disbenefit",-1),0)</f>
        <v>0</v>
      </c>
      <c r="P52" s="278" cm="1">
        <f t="array" ref="P52">_xlfn.IFNA(P$7*P50*P51*_xlfn.IFS($G51="Benefit",1,$G51="Disbenefit",-1),0)</f>
        <v>0</v>
      </c>
      <c r="Q52" s="278" cm="1">
        <f t="array" ref="Q52">_xlfn.IFNA(Q$7*Q50*Q51*_xlfn.IFS($G51="Benefit",1,$G51="Disbenefit",-1),0)</f>
        <v>0</v>
      </c>
      <c r="R52" s="278" cm="1">
        <f t="array" ref="R52">_xlfn.IFNA(R$7*R50*R51*_xlfn.IFS($G51="Benefit",1,$G51="Disbenefit",-1),0)</f>
        <v>0</v>
      </c>
      <c r="S52" s="278" cm="1">
        <f t="array" ref="S52">_xlfn.IFNA(S$7*S50*S51*_xlfn.IFS($G51="Benefit",1,$G51="Disbenefit",-1),0)</f>
        <v>0</v>
      </c>
      <c r="T52" s="278" cm="1">
        <f t="array" ref="T52">_xlfn.IFNA(T$7*T50*T51*_xlfn.IFS($G51="Benefit",1,$G51="Disbenefit",-1),0)</f>
        <v>0</v>
      </c>
      <c r="U52" s="278" cm="1">
        <f t="array" ref="U52">_xlfn.IFNA(U$7*U50*U51*_xlfn.IFS($G51="Benefit",1,$G51="Disbenefit",-1),0)</f>
        <v>0</v>
      </c>
      <c r="V52" s="278" cm="1">
        <f t="array" ref="V52">_xlfn.IFNA(V$7*V50*V51*_xlfn.IFS($G51="Benefit",1,$G51="Disbenefit",-1),0)</f>
        <v>0</v>
      </c>
      <c r="W52" s="278" cm="1">
        <f t="array" ref="W52">_xlfn.IFNA(W$7*W50*W51*_xlfn.IFS($G51="Benefit",1,$G51="Disbenefit",-1),0)</f>
        <v>0</v>
      </c>
      <c r="X52" s="278" cm="1">
        <f t="array" ref="X52">_xlfn.IFNA(X$7*X50*X51*_xlfn.IFS($G51="Benefit",1,$G51="Disbenefit",-1),0)</f>
        <v>0</v>
      </c>
      <c r="Y52" s="278" cm="1">
        <f t="array" ref="Y52">_xlfn.IFNA(Y$7*Y50*Y51*_xlfn.IFS($G51="Benefit",1,$G51="Disbenefit",-1),0)</f>
        <v>0</v>
      </c>
      <c r="Z52" s="278" cm="1">
        <f t="array" ref="Z52">_xlfn.IFNA(Z$7*Z50*Z51*_xlfn.IFS($G51="Benefit",1,$G51="Disbenefit",-1),0)</f>
        <v>0</v>
      </c>
      <c r="AA52" s="278" cm="1">
        <f t="array" ref="AA52">_xlfn.IFNA(AA$7*AA50*AA51*_xlfn.IFS($G51="Benefit",1,$G51="Disbenefit",-1),0)</f>
        <v>0</v>
      </c>
      <c r="AB52" s="278" cm="1">
        <f t="array" ref="AB52">_xlfn.IFNA(AB$7*AB50*AB51*_xlfn.IFS($G51="Benefit",1,$G51="Disbenefit",-1),0)</f>
        <v>0</v>
      </c>
      <c r="AC52" s="278" cm="1">
        <f t="array" ref="AC52">_xlfn.IFNA(AC$7*AC50*AC51*_xlfn.IFS($G51="Benefit",1,$G51="Disbenefit",-1),0)</f>
        <v>0</v>
      </c>
      <c r="AD52" s="278" cm="1">
        <f t="array" ref="AD52">_xlfn.IFNA(AD$7*AD50*AD51*_xlfn.IFS($G51="Benefit",1,$G51="Disbenefit",-1),0)</f>
        <v>0</v>
      </c>
      <c r="AE52" s="278" cm="1">
        <f t="array" ref="AE52">_xlfn.IFNA(AE$7*AE50*AE51*_xlfn.IFS($G51="Benefit",1,$G51="Disbenefit",-1),0)</f>
        <v>0</v>
      </c>
      <c r="AF52" s="278" cm="1">
        <f t="array" ref="AF52">_xlfn.IFNA(AF$7*AF50*AF51*_xlfn.IFS($G51="Benefit",1,$G51="Disbenefit",-1),0)</f>
        <v>0</v>
      </c>
      <c r="AG52" s="278" cm="1">
        <f t="array" ref="AG52">_xlfn.IFNA(AG$7*AG50*AG51*_xlfn.IFS($G51="Benefit",1,$G51="Disbenefit",-1),0)</f>
        <v>0</v>
      </c>
      <c r="AH52" s="278" cm="1">
        <f t="array" ref="AH52">_xlfn.IFNA(AH$7*AH50*AH51*_xlfn.IFS($G51="Benefit",1,$G51="Disbenefit",-1),0)</f>
        <v>0</v>
      </c>
      <c r="AI52" s="278" cm="1">
        <f t="array" ref="AI52">_xlfn.IFNA(AI$7*AI50*AI51*_xlfn.IFS($G51="Benefit",1,$G51="Disbenefit",-1),0)</f>
        <v>0</v>
      </c>
      <c r="AJ52" s="278" cm="1">
        <f t="array" ref="AJ52">_xlfn.IFNA(AJ$7*AJ50*AJ51*_xlfn.IFS($G51="Benefit",1,$G51="Disbenefit",-1),0)</f>
        <v>0</v>
      </c>
      <c r="AK52" s="278" cm="1">
        <f t="array" ref="AK52">_xlfn.IFNA(AK$7*AK50*AK51*_xlfn.IFS($G51="Benefit",1,$G51="Disbenefit",-1),0)</f>
        <v>0</v>
      </c>
      <c r="AL52" s="278" cm="1">
        <f t="array" ref="AL52">_xlfn.IFNA(AL$7*AL50*AL51*_xlfn.IFS($G51="Benefit",1,$G51="Disbenefit",-1),0)</f>
        <v>0</v>
      </c>
      <c r="AM52" s="278" cm="1">
        <f t="array" ref="AM52">_xlfn.IFNA(AM$7*AM50*AM51*_xlfn.IFS($G51="Benefit",1,$G51="Disbenefit",-1),0)</f>
        <v>0</v>
      </c>
      <c r="AN52" s="278" cm="1">
        <f t="array" ref="AN52">_xlfn.IFNA(AN$7*AN50*AN51*_xlfn.IFS($G51="Benefit",1,$G51="Disbenefit",-1),0)</f>
        <v>0</v>
      </c>
      <c r="AO52" s="278" cm="1">
        <f t="array" ref="AO52">_xlfn.IFNA(AO$7*AO50*AO51*_xlfn.IFS($G51="Benefit",1,$G51="Disbenefit",-1),0)</f>
        <v>0</v>
      </c>
      <c r="AP52" s="278" cm="1">
        <f t="array" ref="AP52">_xlfn.IFNA(AP$7*AP50*AP51*_xlfn.IFS($G51="Benefit",1,$G51="Disbenefit",-1),0)</f>
        <v>0</v>
      </c>
      <c r="AQ52" s="278" cm="1">
        <f t="array" ref="AQ52">_xlfn.IFNA(AQ$7*AQ50*AQ51*_xlfn.IFS($G51="Benefit",1,$G51="Disbenefit",-1),0)</f>
        <v>0</v>
      </c>
      <c r="AR52" s="278" cm="1">
        <f t="array" ref="AR52">_xlfn.IFNA(AR$7*AR50*AR51*_xlfn.IFS($G51="Benefit",1,$G51="Disbenefit",-1),0)</f>
        <v>0</v>
      </c>
      <c r="AS52" s="278" cm="1">
        <f t="array" ref="AS52">_xlfn.IFNA(AS$7*AS50*AS51*_xlfn.IFS($G51="Benefit",1,$G51="Disbenefit",-1),0)</f>
        <v>0</v>
      </c>
      <c r="AT52" s="278" cm="1">
        <f t="array" ref="AT52">_xlfn.IFNA(AT$7*AT50*AT51*_xlfn.IFS($G51="Benefit",1,$G51="Disbenefit",-1),0)</f>
        <v>0</v>
      </c>
      <c r="AU52" s="278" cm="1">
        <f t="array" ref="AU52">_xlfn.IFNA(AU$7*AU50*AU51*_xlfn.IFS($G51="Benefit",1,$G51="Disbenefit",-1),0)</f>
        <v>0</v>
      </c>
      <c r="AV52" s="278" cm="1">
        <f t="array" ref="AV52">_xlfn.IFNA(AV$7*AV50*AV51*_xlfn.IFS($G51="Benefit",1,$G51="Disbenefit",-1),0)</f>
        <v>0</v>
      </c>
      <c r="AW52" s="278" cm="1">
        <f t="array" ref="AW52">_xlfn.IFNA(AW$7*AW50*AW51*_xlfn.IFS($G51="Benefit",1,$G51="Disbenefit",-1),0)</f>
        <v>0</v>
      </c>
      <c r="AX52" s="278" cm="1">
        <f t="array" ref="AX52">_xlfn.IFNA(AX$7*AX50*AX51*_xlfn.IFS($G51="Benefit",1,$G51="Disbenefit",-1),0)</f>
        <v>0</v>
      </c>
      <c r="AY52" s="278" cm="1">
        <f t="array" ref="AY52">_xlfn.IFNA(AY$7*AY50*AY51*_xlfn.IFS($G51="Benefit",1,$G51="Disbenefit",-1),0)</f>
        <v>0</v>
      </c>
      <c r="AZ52" s="278" cm="1">
        <f t="array" ref="AZ52">_xlfn.IFNA(AZ$7*AZ50*AZ51*_xlfn.IFS($G51="Benefit",1,$G51="Disbenefit",-1),0)</f>
        <v>0</v>
      </c>
      <c r="BA52" s="278" cm="1">
        <f t="array" ref="BA52">_xlfn.IFNA(BA$7*BA50*BA51*_xlfn.IFS($G51="Benefit",1,$G51="Disbenefit",-1),0)</f>
        <v>0</v>
      </c>
      <c r="BB52" s="278" cm="1">
        <f t="array" ref="BB52">_xlfn.IFNA(BB$7*BB50*BB51*_xlfn.IFS($G51="Benefit",1,$G51="Disbenefit",-1),0)</f>
        <v>0</v>
      </c>
      <c r="BC52" s="278" cm="1">
        <f t="array" ref="BC52">_xlfn.IFNA(BC$7*BC50*BC51*_xlfn.IFS($G51="Benefit",1,$G51="Disbenefit",-1),0)</f>
        <v>0</v>
      </c>
      <c r="BD52" s="278" cm="1">
        <f t="array" ref="BD52">_xlfn.IFNA(BD$7*BD50*BD51*_xlfn.IFS($G51="Benefit",1,$G51="Disbenefit",-1),0)</f>
        <v>0</v>
      </c>
      <c r="BE52" s="278" cm="1">
        <f t="array" ref="BE52">_xlfn.IFNA(BE$7*BE50*BE51*_xlfn.IFS($G51="Benefit",1,$G51="Disbenefit",-1),0)</f>
        <v>0</v>
      </c>
      <c r="BF52" s="278" cm="1">
        <f t="array" ref="BF52">_xlfn.IFNA(BF$7*BF50*BF51*_xlfn.IFS($G51="Benefit",1,$G51="Disbenefit",-1),0)</f>
        <v>0</v>
      </c>
      <c r="BG52" s="278" cm="1">
        <f t="array" ref="BG52">_xlfn.IFNA(BG$7*BG50*BG51*_xlfn.IFS($G51="Benefit",1,$G51="Disbenefit",-1),0)</f>
        <v>0</v>
      </c>
      <c r="BH52" s="278" cm="1">
        <f t="array" ref="BH52">_xlfn.IFNA(BH$7*BH50*BH51*_xlfn.IFS($G51="Benefit",1,$G51="Disbenefit",-1),0)</f>
        <v>0</v>
      </c>
      <c r="BI52" s="278" cm="1">
        <f t="array" ref="BI52">_xlfn.IFNA(BI$7*BI50*BI51*_xlfn.IFS($G51="Benefit",1,$G51="Disbenefit",-1),0)</f>
        <v>0</v>
      </c>
      <c r="BJ52" s="278" cm="1">
        <f t="array" ref="BJ52">_xlfn.IFNA(BJ$7*BJ50*BJ51*_xlfn.IFS($G51="Benefit",1,$G51="Disbenefit",-1),0)</f>
        <v>0</v>
      </c>
      <c r="BK52" s="278" cm="1">
        <f t="array" ref="BK52">_xlfn.IFNA(BK$7*BK50*BK51*_xlfn.IFS($G51="Benefit",1,$G51="Disbenefit",-1),0)</f>
        <v>0</v>
      </c>
      <c r="BL52" s="278" cm="1">
        <f t="array" ref="BL52">_xlfn.IFNA(BL$7*BL50*BL51*_xlfn.IFS($G51="Benefit",1,$G51="Disbenefit",-1),0)</f>
        <v>0</v>
      </c>
      <c r="BM52" s="278" cm="1">
        <f t="array" ref="BM52">_xlfn.IFNA(BM$7*BM50*BM51*_xlfn.IFS($G51="Benefit",1,$G51="Disbenefit",-1),0)</f>
        <v>0</v>
      </c>
      <c r="BN52" s="278" cm="1">
        <f t="array" ref="BN52">_xlfn.IFNA(BN$7*BN50*BN51*_xlfn.IFS($G51="Benefit",1,$G51="Disbenefit",-1),0)</f>
        <v>0</v>
      </c>
      <c r="BO52" s="278" cm="1">
        <f t="array" ref="BO52">_xlfn.IFNA(BO$7*BO50*BO51*_xlfn.IFS($G51="Benefit",1,$G51="Disbenefit",-1),0)</f>
        <v>0</v>
      </c>
      <c r="BP52" s="278" cm="1">
        <f t="array" ref="BP52">_xlfn.IFNA(BP$7*BP50*BP51*_xlfn.IFS($G51="Benefit",1,$G51="Disbenefit",-1),0)</f>
        <v>0</v>
      </c>
      <c r="BQ52" s="278" cm="1">
        <f t="array" ref="BQ52">_xlfn.IFNA(BQ$7*BQ50*BQ51*_xlfn.IFS($G51="Benefit",1,$G51="Disbenefit",-1),0)</f>
        <v>0</v>
      </c>
      <c r="BR52" s="278" cm="1">
        <f t="array" ref="BR52">_xlfn.IFNA(BR$7*BR50*BR51*_xlfn.IFS($G51="Benefit",1,$G51="Disbenefit",-1),0)</f>
        <v>0</v>
      </c>
      <c r="BS52" s="278" cm="1">
        <f t="array" ref="BS52">_xlfn.IFNA(BS$7*BS50*BS51*_xlfn.IFS($G51="Benefit",1,$G51="Disbenefit",-1),0)</f>
        <v>0</v>
      </c>
      <c r="BT52" s="278" cm="1">
        <f t="array" ref="BT52">_xlfn.IFNA(BT$7*BT50*BT51*_xlfn.IFS($G51="Benefit",1,$G51="Disbenefit",-1),0)</f>
        <v>0</v>
      </c>
      <c r="BU52" s="278" cm="1">
        <f t="array" ref="BU52">_xlfn.IFNA(BU$7*BU50*BU51*_xlfn.IFS($G51="Benefit",1,$G51="Disbenefit",-1),0)</f>
        <v>0</v>
      </c>
      <c r="BV52" s="278" cm="1">
        <f t="array" ref="BV52">_xlfn.IFNA(BV$7*BV50*BV51*_xlfn.IFS($G51="Benefit",1,$G51="Disbenefit",-1),0)</f>
        <v>0</v>
      </c>
      <c r="BW52" s="278" cm="1">
        <f t="array" ref="BW52">_xlfn.IFNA(BW$7*BW50*BW51*_xlfn.IFS($G51="Benefit",1,$G51="Disbenefit",-1),0)</f>
        <v>0</v>
      </c>
      <c r="BX52" s="278" cm="1">
        <f t="array" ref="BX52">_xlfn.IFNA(BX$7*BX50*BX51*_xlfn.IFS($G51="Benefit",1,$G51="Disbenefit",-1),0)</f>
        <v>0</v>
      </c>
      <c r="BY52" s="278" cm="1">
        <f t="array" ref="BY52">_xlfn.IFNA(BY$7*BY50*BY51*_xlfn.IFS($G51="Benefit",1,$G51="Disbenefit",-1),0)</f>
        <v>0</v>
      </c>
      <c r="BZ52" s="278" cm="1">
        <f t="array" ref="BZ52">_xlfn.IFNA(BZ$7*BZ50*BZ51*_xlfn.IFS($G51="Benefit",1,$G51="Disbenefit",-1),0)</f>
        <v>0</v>
      </c>
      <c r="CA52" s="278" cm="1">
        <f t="array" ref="CA52">_xlfn.IFNA(CA$7*CA50*CA51*_xlfn.IFS($G51="Benefit",1,$G51="Disbenefit",-1),0)</f>
        <v>0</v>
      </c>
      <c r="CB52" s="278" cm="1">
        <f t="array" ref="CB52">_xlfn.IFNA(CB$7*CB50*CB51*_xlfn.IFS($G51="Benefit",1,$G51="Disbenefit",-1),0)</f>
        <v>0</v>
      </c>
      <c r="CC52" s="278" cm="1">
        <f t="array" ref="CC52">_xlfn.IFNA(CC$7*CC50*CC51*_xlfn.IFS($G51="Benefit",1,$G51="Disbenefit",-1),0)</f>
        <v>0</v>
      </c>
      <c r="CD52" s="278" cm="1">
        <f t="array" ref="CD52">_xlfn.IFNA(CD$7*CD50*CD51*_xlfn.IFS($G51="Benefit",1,$G51="Disbenefit",-1),0)</f>
        <v>0</v>
      </c>
      <c r="CE52" s="278" cm="1">
        <f t="array" ref="CE52">_xlfn.IFNA(CE$7*CE50*CE51*_xlfn.IFS($G51="Benefit",1,$G51="Disbenefit",-1),0)</f>
        <v>0</v>
      </c>
      <c r="CF52" s="278" cm="1">
        <f t="array" ref="CF52">_xlfn.IFNA(CF$7*CF50*CF51*_xlfn.IFS($G51="Benefit",1,$G51="Disbenefit",-1),0)</f>
        <v>0</v>
      </c>
      <c r="CG52" s="278" cm="1">
        <f t="array" ref="CG52">_xlfn.IFNA(CG$7*CG50*CG51*_xlfn.IFS($G51="Benefit",1,$G51="Disbenefit",-1),0)</f>
        <v>0</v>
      </c>
      <c r="CH52" s="278" cm="1">
        <f t="array" ref="CH52">_xlfn.IFNA(CH$7*CH50*CH51*_xlfn.IFS($G51="Benefit",1,$G51="Disbenefit",-1),0)</f>
        <v>0</v>
      </c>
      <c r="CI52" s="278" cm="1">
        <f t="array" ref="CI52">_xlfn.IFNA(CI$7*CI50*CI51*_xlfn.IFS($G51="Benefit",1,$G51="Disbenefit",-1),0)</f>
        <v>0</v>
      </c>
      <c r="CJ52" s="278" cm="1">
        <f t="array" ref="CJ52">_xlfn.IFNA(CJ$7*CJ50*CJ51*_xlfn.IFS($G51="Benefit",1,$G51="Disbenefit",-1),0)</f>
        <v>0</v>
      </c>
      <c r="CK52" s="278" cm="1">
        <f t="array" ref="CK52">_xlfn.IFNA(CK$7*CK50*CK51*_xlfn.IFS($G51="Benefit",1,$G51="Disbenefit",-1),0)</f>
        <v>0</v>
      </c>
      <c r="CL52" s="278" cm="1">
        <f t="array" ref="CL52">_xlfn.IFNA(CL$7*CL50*CL51*_xlfn.IFS($G51="Benefit",1,$G51="Disbenefit",-1),0)</f>
        <v>0</v>
      </c>
    </row>
    <row r="53" spans="1:90" x14ac:dyDescent="0.35">
      <c r="A53" s="3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1:90" x14ac:dyDescent="0.35">
      <c r="A54" s="34"/>
      <c r="B54" s="35"/>
      <c r="C54" s="1"/>
      <c r="D54" s="1"/>
      <c r="E54" s="1"/>
      <c r="F54" s="1"/>
      <c r="G54" s="1"/>
      <c r="H54" s="1"/>
      <c r="I54" s="1" t="s">
        <v>73</v>
      </c>
      <c r="J54" s="1"/>
      <c r="K54" s="1"/>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row>
    <row r="55" spans="1:90" x14ac:dyDescent="0.35">
      <c r="A55" s="34">
        <f>A51+1</f>
        <v>12</v>
      </c>
      <c r="B55" s="35"/>
      <c r="C55" s="13"/>
      <c r="D55" s="1"/>
      <c r="E55" s="15"/>
      <c r="F55" s="1"/>
      <c r="G55" s="15"/>
      <c r="H55" s="1"/>
      <c r="I55" s="1" t="s">
        <v>203</v>
      </c>
      <c r="J55" s="1"/>
      <c r="K55" s="1"/>
      <c r="L55" s="274"/>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c r="CG55" s="275"/>
      <c r="CH55" s="275"/>
      <c r="CI55" s="275"/>
      <c r="CJ55" s="275"/>
      <c r="CK55" s="275"/>
      <c r="CL55" s="275"/>
    </row>
    <row r="56" spans="1:90" s="172" customFormat="1" x14ac:dyDescent="0.35">
      <c r="A56" s="167"/>
      <c r="B56" s="168"/>
      <c r="C56" s="169"/>
      <c r="D56" s="169"/>
      <c r="E56" s="169"/>
      <c r="F56" s="169"/>
      <c r="G56" s="169"/>
      <c r="H56" s="169"/>
      <c r="I56" s="169" t="s">
        <v>104</v>
      </c>
      <c r="J56" s="279">
        <f>SUM(L56:CL56)</f>
        <v>0</v>
      </c>
      <c r="K56" s="276"/>
      <c r="L56" s="278" cm="1">
        <f t="array" ref="L56">_xlfn.IFNA(L$7*L54*L55*_xlfn.IFS($G55="Benefit",1,$G55="Disbenefit",-1),0)</f>
        <v>0</v>
      </c>
      <c r="M56" s="278" cm="1">
        <f t="array" ref="M56">_xlfn.IFNA(M$7*M54*M55*_xlfn.IFS($G55="Benefit",1,$G55="Disbenefit",-1),0)</f>
        <v>0</v>
      </c>
      <c r="N56" s="278" cm="1">
        <f t="array" ref="N56">_xlfn.IFNA(N$7*N54*N55*_xlfn.IFS($G55="Benefit",1,$G55="Disbenefit",-1),0)</f>
        <v>0</v>
      </c>
      <c r="O56" s="278" cm="1">
        <f t="array" ref="O56">_xlfn.IFNA(O$7*O54*O55*_xlfn.IFS($G55="Benefit",1,$G55="Disbenefit",-1),0)</f>
        <v>0</v>
      </c>
      <c r="P56" s="278" cm="1">
        <f t="array" ref="P56">_xlfn.IFNA(P$7*P54*P55*_xlfn.IFS($G55="Benefit",1,$G55="Disbenefit",-1),0)</f>
        <v>0</v>
      </c>
      <c r="Q56" s="278" cm="1">
        <f t="array" ref="Q56">_xlfn.IFNA(Q$7*Q54*Q55*_xlfn.IFS($G55="Benefit",1,$G55="Disbenefit",-1),0)</f>
        <v>0</v>
      </c>
      <c r="R56" s="278" cm="1">
        <f t="array" ref="R56">_xlfn.IFNA(R$7*R54*R55*_xlfn.IFS($G55="Benefit",1,$G55="Disbenefit",-1),0)</f>
        <v>0</v>
      </c>
      <c r="S56" s="278" cm="1">
        <f t="array" ref="S56">_xlfn.IFNA(S$7*S54*S55*_xlfn.IFS($G55="Benefit",1,$G55="Disbenefit",-1),0)</f>
        <v>0</v>
      </c>
      <c r="T56" s="278" cm="1">
        <f t="array" ref="T56">_xlfn.IFNA(T$7*T54*T55*_xlfn.IFS($G55="Benefit",1,$G55="Disbenefit",-1),0)</f>
        <v>0</v>
      </c>
      <c r="U56" s="278" cm="1">
        <f t="array" ref="U56">_xlfn.IFNA(U$7*U54*U55*_xlfn.IFS($G55="Benefit",1,$G55="Disbenefit",-1),0)</f>
        <v>0</v>
      </c>
      <c r="V56" s="278" cm="1">
        <f t="array" ref="V56">_xlfn.IFNA(V$7*V54*V55*_xlfn.IFS($G55="Benefit",1,$G55="Disbenefit",-1),0)</f>
        <v>0</v>
      </c>
      <c r="W56" s="278" cm="1">
        <f t="array" ref="W56">_xlfn.IFNA(W$7*W54*W55*_xlfn.IFS($G55="Benefit",1,$G55="Disbenefit",-1),0)</f>
        <v>0</v>
      </c>
      <c r="X56" s="278" cm="1">
        <f t="array" ref="X56">_xlfn.IFNA(X$7*X54*X55*_xlfn.IFS($G55="Benefit",1,$G55="Disbenefit",-1),0)</f>
        <v>0</v>
      </c>
      <c r="Y56" s="278" cm="1">
        <f t="array" ref="Y56">_xlfn.IFNA(Y$7*Y54*Y55*_xlfn.IFS($G55="Benefit",1,$G55="Disbenefit",-1),0)</f>
        <v>0</v>
      </c>
      <c r="Z56" s="278" cm="1">
        <f t="array" ref="Z56">_xlfn.IFNA(Z$7*Z54*Z55*_xlfn.IFS($G55="Benefit",1,$G55="Disbenefit",-1),0)</f>
        <v>0</v>
      </c>
      <c r="AA56" s="278" cm="1">
        <f t="array" ref="AA56">_xlfn.IFNA(AA$7*AA54*AA55*_xlfn.IFS($G55="Benefit",1,$G55="Disbenefit",-1),0)</f>
        <v>0</v>
      </c>
      <c r="AB56" s="278" cm="1">
        <f t="array" ref="AB56">_xlfn.IFNA(AB$7*AB54*AB55*_xlfn.IFS($G55="Benefit",1,$G55="Disbenefit",-1),0)</f>
        <v>0</v>
      </c>
      <c r="AC56" s="278" cm="1">
        <f t="array" ref="AC56">_xlfn.IFNA(AC$7*AC54*AC55*_xlfn.IFS($G55="Benefit",1,$G55="Disbenefit",-1),0)</f>
        <v>0</v>
      </c>
      <c r="AD56" s="278" cm="1">
        <f t="array" ref="AD56">_xlfn.IFNA(AD$7*AD54*AD55*_xlfn.IFS($G55="Benefit",1,$G55="Disbenefit",-1),0)</f>
        <v>0</v>
      </c>
      <c r="AE56" s="278" cm="1">
        <f t="array" ref="AE56">_xlfn.IFNA(AE$7*AE54*AE55*_xlfn.IFS($G55="Benefit",1,$G55="Disbenefit",-1),0)</f>
        <v>0</v>
      </c>
      <c r="AF56" s="278" cm="1">
        <f t="array" ref="AF56">_xlfn.IFNA(AF$7*AF54*AF55*_xlfn.IFS($G55="Benefit",1,$G55="Disbenefit",-1),0)</f>
        <v>0</v>
      </c>
      <c r="AG56" s="278" cm="1">
        <f t="array" ref="AG56">_xlfn.IFNA(AG$7*AG54*AG55*_xlfn.IFS($G55="Benefit",1,$G55="Disbenefit",-1),0)</f>
        <v>0</v>
      </c>
      <c r="AH56" s="278" cm="1">
        <f t="array" ref="AH56">_xlfn.IFNA(AH$7*AH54*AH55*_xlfn.IFS($G55="Benefit",1,$G55="Disbenefit",-1),0)</f>
        <v>0</v>
      </c>
      <c r="AI56" s="278" cm="1">
        <f t="array" ref="AI56">_xlfn.IFNA(AI$7*AI54*AI55*_xlfn.IFS($G55="Benefit",1,$G55="Disbenefit",-1),0)</f>
        <v>0</v>
      </c>
      <c r="AJ56" s="278" cm="1">
        <f t="array" ref="AJ56">_xlfn.IFNA(AJ$7*AJ54*AJ55*_xlfn.IFS($G55="Benefit",1,$G55="Disbenefit",-1),0)</f>
        <v>0</v>
      </c>
      <c r="AK56" s="278" cm="1">
        <f t="array" ref="AK56">_xlfn.IFNA(AK$7*AK54*AK55*_xlfn.IFS($G55="Benefit",1,$G55="Disbenefit",-1),0)</f>
        <v>0</v>
      </c>
      <c r="AL56" s="278" cm="1">
        <f t="array" ref="AL56">_xlfn.IFNA(AL$7*AL54*AL55*_xlfn.IFS($G55="Benefit",1,$G55="Disbenefit",-1),0)</f>
        <v>0</v>
      </c>
      <c r="AM56" s="278" cm="1">
        <f t="array" ref="AM56">_xlfn.IFNA(AM$7*AM54*AM55*_xlfn.IFS($G55="Benefit",1,$G55="Disbenefit",-1),0)</f>
        <v>0</v>
      </c>
      <c r="AN56" s="278" cm="1">
        <f t="array" ref="AN56">_xlfn.IFNA(AN$7*AN54*AN55*_xlfn.IFS($G55="Benefit",1,$G55="Disbenefit",-1),0)</f>
        <v>0</v>
      </c>
      <c r="AO56" s="278" cm="1">
        <f t="array" ref="AO56">_xlfn.IFNA(AO$7*AO54*AO55*_xlfn.IFS($G55="Benefit",1,$G55="Disbenefit",-1),0)</f>
        <v>0</v>
      </c>
      <c r="AP56" s="278" cm="1">
        <f t="array" ref="AP56">_xlfn.IFNA(AP$7*AP54*AP55*_xlfn.IFS($G55="Benefit",1,$G55="Disbenefit",-1),0)</f>
        <v>0</v>
      </c>
      <c r="AQ56" s="278" cm="1">
        <f t="array" ref="AQ56">_xlfn.IFNA(AQ$7*AQ54*AQ55*_xlfn.IFS($G55="Benefit",1,$G55="Disbenefit",-1),0)</f>
        <v>0</v>
      </c>
      <c r="AR56" s="278" cm="1">
        <f t="array" ref="AR56">_xlfn.IFNA(AR$7*AR54*AR55*_xlfn.IFS($G55="Benefit",1,$G55="Disbenefit",-1),0)</f>
        <v>0</v>
      </c>
      <c r="AS56" s="278" cm="1">
        <f t="array" ref="AS56">_xlfn.IFNA(AS$7*AS54*AS55*_xlfn.IFS($G55="Benefit",1,$G55="Disbenefit",-1),0)</f>
        <v>0</v>
      </c>
      <c r="AT56" s="278" cm="1">
        <f t="array" ref="AT56">_xlfn.IFNA(AT$7*AT54*AT55*_xlfn.IFS($G55="Benefit",1,$G55="Disbenefit",-1),0)</f>
        <v>0</v>
      </c>
      <c r="AU56" s="278" cm="1">
        <f t="array" ref="AU56">_xlfn.IFNA(AU$7*AU54*AU55*_xlfn.IFS($G55="Benefit",1,$G55="Disbenefit",-1),0)</f>
        <v>0</v>
      </c>
      <c r="AV56" s="278" cm="1">
        <f t="array" ref="AV56">_xlfn.IFNA(AV$7*AV54*AV55*_xlfn.IFS($G55="Benefit",1,$G55="Disbenefit",-1),0)</f>
        <v>0</v>
      </c>
      <c r="AW56" s="278" cm="1">
        <f t="array" ref="AW56">_xlfn.IFNA(AW$7*AW54*AW55*_xlfn.IFS($G55="Benefit",1,$G55="Disbenefit",-1),0)</f>
        <v>0</v>
      </c>
      <c r="AX56" s="278" cm="1">
        <f t="array" ref="AX56">_xlfn.IFNA(AX$7*AX54*AX55*_xlfn.IFS($G55="Benefit",1,$G55="Disbenefit",-1),0)</f>
        <v>0</v>
      </c>
      <c r="AY56" s="278" cm="1">
        <f t="array" ref="AY56">_xlfn.IFNA(AY$7*AY54*AY55*_xlfn.IFS($G55="Benefit",1,$G55="Disbenefit",-1),0)</f>
        <v>0</v>
      </c>
      <c r="AZ56" s="278" cm="1">
        <f t="array" ref="AZ56">_xlfn.IFNA(AZ$7*AZ54*AZ55*_xlfn.IFS($G55="Benefit",1,$G55="Disbenefit",-1),0)</f>
        <v>0</v>
      </c>
      <c r="BA56" s="278" cm="1">
        <f t="array" ref="BA56">_xlfn.IFNA(BA$7*BA54*BA55*_xlfn.IFS($G55="Benefit",1,$G55="Disbenefit",-1),0)</f>
        <v>0</v>
      </c>
      <c r="BB56" s="278" cm="1">
        <f t="array" ref="BB56">_xlfn.IFNA(BB$7*BB54*BB55*_xlfn.IFS($G55="Benefit",1,$G55="Disbenefit",-1),0)</f>
        <v>0</v>
      </c>
      <c r="BC56" s="278" cm="1">
        <f t="array" ref="BC56">_xlfn.IFNA(BC$7*BC54*BC55*_xlfn.IFS($G55="Benefit",1,$G55="Disbenefit",-1),0)</f>
        <v>0</v>
      </c>
      <c r="BD56" s="278" cm="1">
        <f t="array" ref="BD56">_xlfn.IFNA(BD$7*BD54*BD55*_xlfn.IFS($G55="Benefit",1,$G55="Disbenefit",-1),0)</f>
        <v>0</v>
      </c>
      <c r="BE56" s="278" cm="1">
        <f t="array" ref="BE56">_xlfn.IFNA(BE$7*BE54*BE55*_xlfn.IFS($G55="Benefit",1,$G55="Disbenefit",-1),0)</f>
        <v>0</v>
      </c>
      <c r="BF56" s="278" cm="1">
        <f t="array" ref="BF56">_xlfn.IFNA(BF$7*BF54*BF55*_xlfn.IFS($G55="Benefit",1,$G55="Disbenefit",-1),0)</f>
        <v>0</v>
      </c>
      <c r="BG56" s="278" cm="1">
        <f t="array" ref="BG56">_xlfn.IFNA(BG$7*BG54*BG55*_xlfn.IFS($G55="Benefit",1,$G55="Disbenefit",-1),0)</f>
        <v>0</v>
      </c>
      <c r="BH56" s="278" cm="1">
        <f t="array" ref="BH56">_xlfn.IFNA(BH$7*BH54*BH55*_xlfn.IFS($G55="Benefit",1,$G55="Disbenefit",-1),0)</f>
        <v>0</v>
      </c>
      <c r="BI56" s="278" cm="1">
        <f t="array" ref="BI56">_xlfn.IFNA(BI$7*BI54*BI55*_xlfn.IFS($G55="Benefit",1,$G55="Disbenefit",-1),0)</f>
        <v>0</v>
      </c>
      <c r="BJ56" s="278" cm="1">
        <f t="array" ref="BJ56">_xlfn.IFNA(BJ$7*BJ54*BJ55*_xlfn.IFS($G55="Benefit",1,$G55="Disbenefit",-1),0)</f>
        <v>0</v>
      </c>
      <c r="BK56" s="278" cm="1">
        <f t="array" ref="BK56">_xlfn.IFNA(BK$7*BK54*BK55*_xlfn.IFS($G55="Benefit",1,$G55="Disbenefit",-1),0)</f>
        <v>0</v>
      </c>
      <c r="BL56" s="278" cm="1">
        <f t="array" ref="BL56">_xlfn.IFNA(BL$7*BL54*BL55*_xlfn.IFS($G55="Benefit",1,$G55="Disbenefit",-1),0)</f>
        <v>0</v>
      </c>
      <c r="BM56" s="278" cm="1">
        <f t="array" ref="BM56">_xlfn.IFNA(BM$7*BM54*BM55*_xlfn.IFS($G55="Benefit",1,$G55="Disbenefit",-1),0)</f>
        <v>0</v>
      </c>
      <c r="BN56" s="278" cm="1">
        <f t="array" ref="BN56">_xlfn.IFNA(BN$7*BN54*BN55*_xlfn.IFS($G55="Benefit",1,$G55="Disbenefit",-1),0)</f>
        <v>0</v>
      </c>
      <c r="BO56" s="278" cm="1">
        <f t="array" ref="BO56">_xlfn.IFNA(BO$7*BO54*BO55*_xlfn.IFS($G55="Benefit",1,$G55="Disbenefit",-1),0)</f>
        <v>0</v>
      </c>
      <c r="BP56" s="278" cm="1">
        <f t="array" ref="BP56">_xlfn.IFNA(BP$7*BP54*BP55*_xlfn.IFS($G55="Benefit",1,$G55="Disbenefit",-1),0)</f>
        <v>0</v>
      </c>
      <c r="BQ56" s="278" cm="1">
        <f t="array" ref="BQ56">_xlfn.IFNA(BQ$7*BQ54*BQ55*_xlfn.IFS($G55="Benefit",1,$G55="Disbenefit",-1),0)</f>
        <v>0</v>
      </c>
      <c r="BR56" s="278" cm="1">
        <f t="array" ref="BR56">_xlfn.IFNA(BR$7*BR54*BR55*_xlfn.IFS($G55="Benefit",1,$G55="Disbenefit",-1),0)</f>
        <v>0</v>
      </c>
      <c r="BS56" s="278" cm="1">
        <f t="array" ref="BS56">_xlfn.IFNA(BS$7*BS54*BS55*_xlfn.IFS($G55="Benefit",1,$G55="Disbenefit",-1),0)</f>
        <v>0</v>
      </c>
      <c r="BT56" s="278" cm="1">
        <f t="array" ref="BT56">_xlfn.IFNA(BT$7*BT54*BT55*_xlfn.IFS($G55="Benefit",1,$G55="Disbenefit",-1),0)</f>
        <v>0</v>
      </c>
      <c r="BU56" s="278" cm="1">
        <f t="array" ref="BU56">_xlfn.IFNA(BU$7*BU54*BU55*_xlfn.IFS($G55="Benefit",1,$G55="Disbenefit",-1),0)</f>
        <v>0</v>
      </c>
      <c r="BV56" s="278" cm="1">
        <f t="array" ref="BV56">_xlfn.IFNA(BV$7*BV54*BV55*_xlfn.IFS($G55="Benefit",1,$G55="Disbenefit",-1),0)</f>
        <v>0</v>
      </c>
      <c r="BW56" s="278" cm="1">
        <f t="array" ref="BW56">_xlfn.IFNA(BW$7*BW54*BW55*_xlfn.IFS($G55="Benefit",1,$G55="Disbenefit",-1),0)</f>
        <v>0</v>
      </c>
      <c r="BX56" s="278" cm="1">
        <f t="array" ref="BX56">_xlfn.IFNA(BX$7*BX54*BX55*_xlfn.IFS($G55="Benefit",1,$G55="Disbenefit",-1),0)</f>
        <v>0</v>
      </c>
      <c r="BY56" s="278" cm="1">
        <f t="array" ref="BY56">_xlfn.IFNA(BY$7*BY54*BY55*_xlfn.IFS($G55="Benefit",1,$G55="Disbenefit",-1),0)</f>
        <v>0</v>
      </c>
      <c r="BZ56" s="278" cm="1">
        <f t="array" ref="BZ56">_xlfn.IFNA(BZ$7*BZ54*BZ55*_xlfn.IFS($G55="Benefit",1,$G55="Disbenefit",-1),0)</f>
        <v>0</v>
      </c>
      <c r="CA56" s="278" cm="1">
        <f t="array" ref="CA56">_xlfn.IFNA(CA$7*CA54*CA55*_xlfn.IFS($G55="Benefit",1,$G55="Disbenefit",-1),0)</f>
        <v>0</v>
      </c>
      <c r="CB56" s="278" cm="1">
        <f t="array" ref="CB56">_xlfn.IFNA(CB$7*CB54*CB55*_xlfn.IFS($G55="Benefit",1,$G55="Disbenefit",-1),0)</f>
        <v>0</v>
      </c>
      <c r="CC56" s="278" cm="1">
        <f t="array" ref="CC56">_xlfn.IFNA(CC$7*CC54*CC55*_xlfn.IFS($G55="Benefit",1,$G55="Disbenefit",-1),0)</f>
        <v>0</v>
      </c>
      <c r="CD56" s="278" cm="1">
        <f t="array" ref="CD56">_xlfn.IFNA(CD$7*CD54*CD55*_xlfn.IFS($G55="Benefit",1,$G55="Disbenefit",-1),0)</f>
        <v>0</v>
      </c>
      <c r="CE56" s="278" cm="1">
        <f t="array" ref="CE56">_xlfn.IFNA(CE$7*CE54*CE55*_xlfn.IFS($G55="Benefit",1,$G55="Disbenefit",-1),0)</f>
        <v>0</v>
      </c>
      <c r="CF56" s="278" cm="1">
        <f t="array" ref="CF56">_xlfn.IFNA(CF$7*CF54*CF55*_xlfn.IFS($G55="Benefit",1,$G55="Disbenefit",-1),0)</f>
        <v>0</v>
      </c>
      <c r="CG56" s="278" cm="1">
        <f t="array" ref="CG56">_xlfn.IFNA(CG$7*CG54*CG55*_xlfn.IFS($G55="Benefit",1,$G55="Disbenefit",-1),0)</f>
        <v>0</v>
      </c>
      <c r="CH56" s="278" cm="1">
        <f t="array" ref="CH56">_xlfn.IFNA(CH$7*CH54*CH55*_xlfn.IFS($G55="Benefit",1,$G55="Disbenefit",-1),0)</f>
        <v>0</v>
      </c>
      <c r="CI56" s="278" cm="1">
        <f t="array" ref="CI56">_xlfn.IFNA(CI$7*CI54*CI55*_xlfn.IFS($G55="Benefit",1,$G55="Disbenefit",-1),0)</f>
        <v>0</v>
      </c>
      <c r="CJ56" s="278" cm="1">
        <f t="array" ref="CJ56">_xlfn.IFNA(CJ$7*CJ54*CJ55*_xlfn.IFS($G55="Benefit",1,$G55="Disbenefit",-1),0)</f>
        <v>0</v>
      </c>
      <c r="CK56" s="278" cm="1">
        <f t="array" ref="CK56">_xlfn.IFNA(CK$7*CK54*CK55*_xlfn.IFS($G55="Benefit",1,$G55="Disbenefit",-1),0)</f>
        <v>0</v>
      </c>
      <c r="CL56" s="278" cm="1">
        <f t="array" ref="CL56">_xlfn.IFNA(CL$7*CL54*CL55*_xlfn.IFS($G55="Benefit",1,$G55="Disbenefit",-1),0)</f>
        <v>0</v>
      </c>
    </row>
    <row r="57" spans="1:90" x14ac:dyDescent="0.35">
      <c r="A57" s="3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1:90" x14ac:dyDescent="0.35">
      <c r="A58" s="34"/>
      <c r="B58" s="35"/>
      <c r="C58" s="1"/>
      <c r="D58" s="1"/>
      <c r="E58" s="1"/>
      <c r="F58" s="1"/>
      <c r="G58" s="1"/>
      <c r="H58" s="1"/>
      <c r="I58" s="1" t="s">
        <v>73</v>
      </c>
      <c r="J58" s="1"/>
      <c r="K58" s="1"/>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row>
    <row r="59" spans="1:90" x14ac:dyDescent="0.35">
      <c r="A59" s="34">
        <f>A55+1</f>
        <v>13</v>
      </c>
      <c r="B59" s="35"/>
      <c r="C59" s="13"/>
      <c r="D59" s="1"/>
      <c r="E59" s="15"/>
      <c r="F59" s="1"/>
      <c r="G59" s="15"/>
      <c r="H59" s="1"/>
      <c r="I59" s="1" t="s">
        <v>203</v>
      </c>
      <c r="J59" s="1"/>
      <c r="K59" s="1"/>
      <c r="L59" s="274"/>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275"/>
      <c r="CK59" s="275"/>
      <c r="CL59" s="275"/>
    </row>
    <row r="60" spans="1:90" s="172" customFormat="1" x14ac:dyDescent="0.35">
      <c r="A60" s="167"/>
      <c r="B60" s="168"/>
      <c r="C60" s="169"/>
      <c r="D60" s="169"/>
      <c r="E60" s="169"/>
      <c r="F60" s="169"/>
      <c r="G60" s="169"/>
      <c r="H60" s="169"/>
      <c r="I60" s="169" t="s">
        <v>202</v>
      </c>
      <c r="J60" s="279">
        <f>SUM(L60:CL60)</f>
        <v>0</v>
      </c>
      <c r="K60" s="276"/>
      <c r="L60" s="278" cm="1">
        <f t="array" ref="L60">_xlfn.IFNA(L$7*L58*L59*_xlfn.IFS($G59="Benefit",1,$G59="Disbenefit",-1),0)</f>
        <v>0</v>
      </c>
      <c r="M60" s="278" cm="1">
        <f t="array" ref="M60">_xlfn.IFNA(M$7*M58*M59*_xlfn.IFS($G59="Benefit",1,$G59="Disbenefit",-1),0)</f>
        <v>0</v>
      </c>
      <c r="N60" s="278" cm="1">
        <f t="array" ref="N60">_xlfn.IFNA(N$7*N58*N59*_xlfn.IFS($G59="Benefit",1,$G59="Disbenefit",-1),0)</f>
        <v>0</v>
      </c>
      <c r="O60" s="278" cm="1">
        <f t="array" ref="O60">_xlfn.IFNA(O$7*O58*O59*_xlfn.IFS($G59="Benefit",1,$G59="Disbenefit",-1),0)</f>
        <v>0</v>
      </c>
      <c r="P60" s="278" cm="1">
        <f t="array" ref="P60">_xlfn.IFNA(P$7*P58*P59*_xlfn.IFS($G59="Benefit",1,$G59="Disbenefit",-1),0)</f>
        <v>0</v>
      </c>
      <c r="Q60" s="278" cm="1">
        <f t="array" ref="Q60">_xlfn.IFNA(Q$7*Q58*Q59*_xlfn.IFS($G59="Benefit",1,$G59="Disbenefit",-1),0)</f>
        <v>0</v>
      </c>
      <c r="R60" s="278" cm="1">
        <f t="array" ref="R60">_xlfn.IFNA(R$7*R58*R59*_xlfn.IFS($G59="Benefit",1,$G59="Disbenefit",-1),0)</f>
        <v>0</v>
      </c>
      <c r="S60" s="278" cm="1">
        <f t="array" ref="S60">_xlfn.IFNA(S$7*S58*S59*_xlfn.IFS($G59="Benefit",1,$G59="Disbenefit",-1),0)</f>
        <v>0</v>
      </c>
      <c r="T60" s="278" cm="1">
        <f t="array" ref="T60">_xlfn.IFNA(T$7*T58*T59*_xlfn.IFS($G59="Benefit",1,$G59="Disbenefit",-1),0)</f>
        <v>0</v>
      </c>
      <c r="U60" s="278" cm="1">
        <f t="array" ref="U60">_xlfn.IFNA(U$7*U58*U59*_xlfn.IFS($G59="Benefit",1,$G59="Disbenefit",-1),0)</f>
        <v>0</v>
      </c>
      <c r="V60" s="278" cm="1">
        <f t="array" ref="V60">_xlfn.IFNA(V$7*V58*V59*_xlfn.IFS($G59="Benefit",1,$G59="Disbenefit",-1),0)</f>
        <v>0</v>
      </c>
      <c r="W60" s="278" cm="1">
        <f t="array" ref="W60">_xlfn.IFNA(W$7*W58*W59*_xlfn.IFS($G59="Benefit",1,$G59="Disbenefit",-1),0)</f>
        <v>0</v>
      </c>
      <c r="X60" s="278" cm="1">
        <f t="array" ref="X60">_xlfn.IFNA(X$7*X58*X59*_xlfn.IFS($G59="Benefit",1,$G59="Disbenefit",-1),0)</f>
        <v>0</v>
      </c>
      <c r="Y60" s="278" cm="1">
        <f t="array" ref="Y60">_xlfn.IFNA(Y$7*Y58*Y59*_xlfn.IFS($G59="Benefit",1,$G59="Disbenefit",-1),0)</f>
        <v>0</v>
      </c>
      <c r="Z60" s="278" cm="1">
        <f t="array" ref="Z60">_xlfn.IFNA(Z$7*Z58*Z59*_xlfn.IFS($G59="Benefit",1,$G59="Disbenefit",-1),0)</f>
        <v>0</v>
      </c>
      <c r="AA60" s="278" cm="1">
        <f t="array" ref="AA60">_xlfn.IFNA(AA$7*AA58*AA59*_xlfn.IFS($G59="Benefit",1,$G59="Disbenefit",-1),0)</f>
        <v>0</v>
      </c>
      <c r="AB60" s="278" cm="1">
        <f t="array" ref="AB60">_xlfn.IFNA(AB$7*AB58*AB59*_xlfn.IFS($G59="Benefit",1,$G59="Disbenefit",-1),0)</f>
        <v>0</v>
      </c>
      <c r="AC60" s="278" cm="1">
        <f t="array" ref="AC60">_xlfn.IFNA(AC$7*AC58*AC59*_xlfn.IFS($G59="Benefit",1,$G59="Disbenefit",-1),0)</f>
        <v>0</v>
      </c>
      <c r="AD60" s="278" cm="1">
        <f t="array" ref="AD60">_xlfn.IFNA(AD$7*AD58*AD59*_xlfn.IFS($G59="Benefit",1,$G59="Disbenefit",-1),0)</f>
        <v>0</v>
      </c>
      <c r="AE60" s="278" cm="1">
        <f t="array" ref="AE60">_xlfn.IFNA(AE$7*AE58*AE59*_xlfn.IFS($G59="Benefit",1,$G59="Disbenefit",-1),0)</f>
        <v>0</v>
      </c>
      <c r="AF60" s="278" cm="1">
        <f t="array" ref="AF60">_xlfn.IFNA(AF$7*AF58*AF59*_xlfn.IFS($G59="Benefit",1,$G59="Disbenefit",-1),0)</f>
        <v>0</v>
      </c>
      <c r="AG60" s="278" cm="1">
        <f t="array" ref="AG60">_xlfn.IFNA(AG$7*AG58*AG59*_xlfn.IFS($G59="Benefit",1,$G59="Disbenefit",-1),0)</f>
        <v>0</v>
      </c>
      <c r="AH60" s="278" cm="1">
        <f t="array" ref="AH60">_xlfn.IFNA(AH$7*AH58*AH59*_xlfn.IFS($G59="Benefit",1,$G59="Disbenefit",-1),0)</f>
        <v>0</v>
      </c>
      <c r="AI60" s="278" cm="1">
        <f t="array" ref="AI60">_xlfn.IFNA(AI$7*AI58*AI59*_xlfn.IFS($G59="Benefit",1,$G59="Disbenefit",-1),0)</f>
        <v>0</v>
      </c>
      <c r="AJ60" s="278" cm="1">
        <f t="array" ref="AJ60">_xlfn.IFNA(AJ$7*AJ58*AJ59*_xlfn.IFS($G59="Benefit",1,$G59="Disbenefit",-1),0)</f>
        <v>0</v>
      </c>
      <c r="AK60" s="278" cm="1">
        <f t="array" ref="AK60">_xlfn.IFNA(AK$7*AK58*AK59*_xlfn.IFS($G59="Benefit",1,$G59="Disbenefit",-1),0)</f>
        <v>0</v>
      </c>
      <c r="AL60" s="278" cm="1">
        <f t="array" ref="AL60">_xlfn.IFNA(AL$7*AL58*AL59*_xlfn.IFS($G59="Benefit",1,$G59="Disbenefit",-1),0)</f>
        <v>0</v>
      </c>
      <c r="AM60" s="278" cm="1">
        <f t="array" ref="AM60">_xlfn.IFNA(AM$7*AM58*AM59*_xlfn.IFS($G59="Benefit",1,$G59="Disbenefit",-1),0)</f>
        <v>0</v>
      </c>
      <c r="AN60" s="278" cm="1">
        <f t="array" ref="AN60">_xlfn.IFNA(AN$7*AN58*AN59*_xlfn.IFS($G59="Benefit",1,$G59="Disbenefit",-1),0)</f>
        <v>0</v>
      </c>
      <c r="AO60" s="278" cm="1">
        <f t="array" ref="AO60">_xlfn.IFNA(AO$7*AO58*AO59*_xlfn.IFS($G59="Benefit",1,$G59="Disbenefit",-1),0)</f>
        <v>0</v>
      </c>
      <c r="AP60" s="278" cm="1">
        <f t="array" ref="AP60">_xlfn.IFNA(AP$7*AP58*AP59*_xlfn.IFS($G59="Benefit",1,$G59="Disbenefit",-1),0)</f>
        <v>0</v>
      </c>
      <c r="AQ60" s="278" cm="1">
        <f t="array" ref="AQ60">_xlfn.IFNA(AQ$7*AQ58*AQ59*_xlfn.IFS($G59="Benefit",1,$G59="Disbenefit",-1),0)</f>
        <v>0</v>
      </c>
      <c r="AR60" s="278" cm="1">
        <f t="array" ref="AR60">_xlfn.IFNA(AR$7*AR58*AR59*_xlfn.IFS($G59="Benefit",1,$G59="Disbenefit",-1),0)</f>
        <v>0</v>
      </c>
      <c r="AS60" s="278" cm="1">
        <f t="array" ref="AS60">_xlfn.IFNA(AS$7*AS58*AS59*_xlfn.IFS($G59="Benefit",1,$G59="Disbenefit",-1),0)</f>
        <v>0</v>
      </c>
      <c r="AT60" s="278" cm="1">
        <f t="array" ref="AT60">_xlfn.IFNA(AT$7*AT58*AT59*_xlfn.IFS($G59="Benefit",1,$G59="Disbenefit",-1),0)</f>
        <v>0</v>
      </c>
      <c r="AU60" s="278" cm="1">
        <f t="array" ref="AU60">_xlfn.IFNA(AU$7*AU58*AU59*_xlfn.IFS($G59="Benefit",1,$G59="Disbenefit",-1),0)</f>
        <v>0</v>
      </c>
      <c r="AV60" s="278" cm="1">
        <f t="array" ref="AV60">_xlfn.IFNA(AV$7*AV58*AV59*_xlfn.IFS($G59="Benefit",1,$G59="Disbenefit",-1),0)</f>
        <v>0</v>
      </c>
      <c r="AW60" s="278" cm="1">
        <f t="array" ref="AW60">_xlfn.IFNA(AW$7*AW58*AW59*_xlfn.IFS($G59="Benefit",1,$G59="Disbenefit",-1),0)</f>
        <v>0</v>
      </c>
      <c r="AX60" s="278" cm="1">
        <f t="array" ref="AX60">_xlfn.IFNA(AX$7*AX58*AX59*_xlfn.IFS($G59="Benefit",1,$G59="Disbenefit",-1),0)</f>
        <v>0</v>
      </c>
      <c r="AY60" s="278" cm="1">
        <f t="array" ref="AY60">_xlfn.IFNA(AY$7*AY58*AY59*_xlfn.IFS($G59="Benefit",1,$G59="Disbenefit",-1),0)</f>
        <v>0</v>
      </c>
      <c r="AZ60" s="278" cm="1">
        <f t="array" ref="AZ60">_xlfn.IFNA(AZ$7*AZ58*AZ59*_xlfn.IFS($G59="Benefit",1,$G59="Disbenefit",-1),0)</f>
        <v>0</v>
      </c>
      <c r="BA60" s="278" cm="1">
        <f t="array" ref="BA60">_xlfn.IFNA(BA$7*BA58*BA59*_xlfn.IFS($G59="Benefit",1,$G59="Disbenefit",-1),0)</f>
        <v>0</v>
      </c>
      <c r="BB60" s="278" cm="1">
        <f t="array" ref="BB60">_xlfn.IFNA(BB$7*BB58*BB59*_xlfn.IFS($G59="Benefit",1,$G59="Disbenefit",-1),0)</f>
        <v>0</v>
      </c>
      <c r="BC60" s="278" cm="1">
        <f t="array" ref="BC60">_xlfn.IFNA(BC$7*BC58*BC59*_xlfn.IFS($G59="Benefit",1,$G59="Disbenefit",-1),0)</f>
        <v>0</v>
      </c>
      <c r="BD60" s="278" cm="1">
        <f t="array" ref="BD60">_xlfn.IFNA(BD$7*BD58*BD59*_xlfn.IFS($G59="Benefit",1,$G59="Disbenefit",-1),0)</f>
        <v>0</v>
      </c>
      <c r="BE60" s="278" cm="1">
        <f t="array" ref="BE60">_xlfn.IFNA(BE$7*BE58*BE59*_xlfn.IFS($G59="Benefit",1,$G59="Disbenefit",-1),0)</f>
        <v>0</v>
      </c>
      <c r="BF60" s="278" cm="1">
        <f t="array" ref="BF60">_xlfn.IFNA(BF$7*BF58*BF59*_xlfn.IFS($G59="Benefit",1,$G59="Disbenefit",-1),0)</f>
        <v>0</v>
      </c>
      <c r="BG60" s="278" cm="1">
        <f t="array" ref="BG60">_xlfn.IFNA(BG$7*BG58*BG59*_xlfn.IFS($G59="Benefit",1,$G59="Disbenefit",-1),0)</f>
        <v>0</v>
      </c>
      <c r="BH60" s="278" cm="1">
        <f t="array" ref="BH60">_xlfn.IFNA(BH$7*BH58*BH59*_xlfn.IFS($G59="Benefit",1,$G59="Disbenefit",-1),0)</f>
        <v>0</v>
      </c>
      <c r="BI60" s="278" cm="1">
        <f t="array" ref="BI60">_xlfn.IFNA(BI$7*BI58*BI59*_xlfn.IFS($G59="Benefit",1,$G59="Disbenefit",-1),0)</f>
        <v>0</v>
      </c>
      <c r="BJ60" s="278" cm="1">
        <f t="array" ref="BJ60">_xlfn.IFNA(BJ$7*BJ58*BJ59*_xlfn.IFS($G59="Benefit",1,$G59="Disbenefit",-1),0)</f>
        <v>0</v>
      </c>
      <c r="BK60" s="278" cm="1">
        <f t="array" ref="BK60">_xlfn.IFNA(BK$7*BK58*BK59*_xlfn.IFS($G59="Benefit",1,$G59="Disbenefit",-1),0)</f>
        <v>0</v>
      </c>
      <c r="BL60" s="278" cm="1">
        <f t="array" ref="BL60">_xlfn.IFNA(BL$7*BL58*BL59*_xlfn.IFS($G59="Benefit",1,$G59="Disbenefit",-1),0)</f>
        <v>0</v>
      </c>
      <c r="BM60" s="278" cm="1">
        <f t="array" ref="BM60">_xlfn.IFNA(BM$7*BM58*BM59*_xlfn.IFS($G59="Benefit",1,$G59="Disbenefit",-1),0)</f>
        <v>0</v>
      </c>
      <c r="BN60" s="278" cm="1">
        <f t="array" ref="BN60">_xlfn.IFNA(BN$7*BN58*BN59*_xlfn.IFS($G59="Benefit",1,$G59="Disbenefit",-1),0)</f>
        <v>0</v>
      </c>
      <c r="BO60" s="278" cm="1">
        <f t="array" ref="BO60">_xlfn.IFNA(BO$7*BO58*BO59*_xlfn.IFS($G59="Benefit",1,$G59="Disbenefit",-1),0)</f>
        <v>0</v>
      </c>
      <c r="BP60" s="278" cm="1">
        <f t="array" ref="BP60">_xlfn.IFNA(BP$7*BP58*BP59*_xlfn.IFS($G59="Benefit",1,$G59="Disbenefit",-1),0)</f>
        <v>0</v>
      </c>
      <c r="BQ60" s="278" cm="1">
        <f t="array" ref="BQ60">_xlfn.IFNA(BQ$7*BQ58*BQ59*_xlfn.IFS($G59="Benefit",1,$G59="Disbenefit",-1),0)</f>
        <v>0</v>
      </c>
      <c r="BR60" s="278" cm="1">
        <f t="array" ref="BR60">_xlfn.IFNA(BR$7*BR58*BR59*_xlfn.IFS($G59="Benefit",1,$G59="Disbenefit",-1),0)</f>
        <v>0</v>
      </c>
      <c r="BS60" s="278" cm="1">
        <f t="array" ref="BS60">_xlfn.IFNA(BS$7*BS58*BS59*_xlfn.IFS($G59="Benefit",1,$G59="Disbenefit",-1),0)</f>
        <v>0</v>
      </c>
      <c r="BT60" s="278" cm="1">
        <f t="array" ref="BT60">_xlfn.IFNA(BT$7*BT58*BT59*_xlfn.IFS($G59="Benefit",1,$G59="Disbenefit",-1),0)</f>
        <v>0</v>
      </c>
      <c r="BU60" s="278" cm="1">
        <f t="array" ref="BU60">_xlfn.IFNA(BU$7*BU58*BU59*_xlfn.IFS($G59="Benefit",1,$G59="Disbenefit",-1),0)</f>
        <v>0</v>
      </c>
      <c r="BV60" s="278" cm="1">
        <f t="array" ref="BV60">_xlfn.IFNA(BV$7*BV58*BV59*_xlfn.IFS($G59="Benefit",1,$G59="Disbenefit",-1),0)</f>
        <v>0</v>
      </c>
      <c r="BW60" s="278" cm="1">
        <f t="array" ref="BW60">_xlfn.IFNA(BW$7*BW58*BW59*_xlfn.IFS($G59="Benefit",1,$G59="Disbenefit",-1),0)</f>
        <v>0</v>
      </c>
      <c r="BX60" s="278" cm="1">
        <f t="array" ref="BX60">_xlfn.IFNA(BX$7*BX58*BX59*_xlfn.IFS($G59="Benefit",1,$G59="Disbenefit",-1),0)</f>
        <v>0</v>
      </c>
      <c r="BY60" s="278" cm="1">
        <f t="array" ref="BY60">_xlfn.IFNA(BY$7*BY58*BY59*_xlfn.IFS($G59="Benefit",1,$G59="Disbenefit",-1),0)</f>
        <v>0</v>
      </c>
      <c r="BZ60" s="278" cm="1">
        <f t="array" ref="BZ60">_xlfn.IFNA(BZ$7*BZ58*BZ59*_xlfn.IFS($G59="Benefit",1,$G59="Disbenefit",-1),0)</f>
        <v>0</v>
      </c>
      <c r="CA60" s="278" cm="1">
        <f t="array" ref="CA60">_xlfn.IFNA(CA$7*CA58*CA59*_xlfn.IFS($G59="Benefit",1,$G59="Disbenefit",-1),0)</f>
        <v>0</v>
      </c>
      <c r="CB60" s="278" cm="1">
        <f t="array" ref="CB60">_xlfn.IFNA(CB$7*CB58*CB59*_xlfn.IFS($G59="Benefit",1,$G59="Disbenefit",-1),0)</f>
        <v>0</v>
      </c>
      <c r="CC60" s="278" cm="1">
        <f t="array" ref="CC60">_xlfn.IFNA(CC$7*CC58*CC59*_xlfn.IFS($G59="Benefit",1,$G59="Disbenefit",-1),0)</f>
        <v>0</v>
      </c>
      <c r="CD60" s="278" cm="1">
        <f t="array" ref="CD60">_xlfn.IFNA(CD$7*CD58*CD59*_xlfn.IFS($G59="Benefit",1,$G59="Disbenefit",-1),0)</f>
        <v>0</v>
      </c>
      <c r="CE60" s="278" cm="1">
        <f t="array" ref="CE60">_xlfn.IFNA(CE$7*CE58*CE59*_xlfn.IFS($G59="Benefit",1,$G59="Disbenefit",-1),0)</f>
        <v>0</v>
      </c>
      <c r="CF60" s="278" cm="1">
        <f t="array" ref="CF60">_xlfn.IFNA(CF$7*CF58*CF59*_xlfn.IFS($G59="Benefit",1,$G59="Disbenefit",-1),0)</f>
        <v>0</v>
      </c>
      <c r="CG60" s="278" cm="1">
        <f t="array" ref="CG60">_xlfn.IFNA(CG$7*CG58*CG59*_xlfn.IFS($G59="Benefit",1,$G59="Disbenefit",-1),0)</f>
        <v>0</v>
      </c>
      <c r="CH60" s="278" cm="1">
        <f t="array" ref="CH60">_xlfn.IFNA(CH$7*CH58*CH59*_xlfn.IFS($G59="Benefit",1,$G59="Disbenefit",-1),0)</f>
        <v>0</v>
      </c>
      <c r="CI60" s="278" cm="1">
        <f t="array" ref="CI60">_xlfn.IFNA(CI$7*CI58*CI59*_xlfn.IFS($G59="Benefit",1,$G59="Disbenefit",-1),0)</f>
        <v>0</v>
      </c>
      <c r="CJ60" s="278" cm="1">
        <f t="array" ref="CJ60">_xlfn.IFNA(CJ$7*CJ58*CJ59*_xlfn.IFS($G59="Benefit",1,$G59="Disbenefit",-1),0)</f>
        <v>0</v>
      </c>
      <c r="CK60" s="278" cm="1">
        <f t="array" ref="CK60">_xlfn.IFNA(CK$7*CK58*CK59*_xlfn.IFS($G59="Benefit",1,$G59="Disbenefit",-1),0)</f>
        <v>0</v>
      </c>
      <c r="CL60" s="278" cm="1">
        <f t="array" ref="CL60">_xlfn.IFNA(CL$7*CL58*CL59*_xlfn.IFS($G59="Benefit",1,$G59="Disbenefit",-1),0)</f>
        <v>0</v>
      </c>
    </row>
    <row r="61" spans="1:90" x14ac:dyDescent="0.35">
      <c r="A61" s="3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90" x14ac:dyDescent="0.35">
      <c r="A62" s="34"/>
      <c r="B62" s="35"/>
      <c r="C62" s="1"/>
      <c r="D62" s="1"/>
      <c r="E62" s="1"/>
      <c r="F62" s="1"/>
      <c r="G62" s="1"/>
      <c r="H62" s="1"/>
      <c r="I62" s="1" t="s">
        <v>73</v>
      </c>
      <c r="J62" s="1"/>
      <c r="K62" s="1"/>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row>
    <row r="63" spans="1:90" x14ac:dyDescent="0.35">
      <c r="A63" s="34">
        <f>A59+1</f>
        <v>14</v>
      </c>
      <c r="B63" s="35"/>
      <c r="C63" s="13"/>
      <c r="D63" s="1"/>
      <c r="E63" s="15"/>
      <c r="F63" s="1"/>
      <c r="G63" s="15"/>
      <c r="H63" s="1"/>
      <c r="I63" s="1" t="s">
        <v>203</v>
      </c>
      <c r="J63" s="1"/>
      <c r="K63" s="1"/>
      <c r="L63" s="274"/>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275"/>
      <c r="CK63" s="275"/>
      <c r="CL63" s="275"/>
    </row>
    <row r="64" spans="1:90" s="172" customFormat="1" x14ac:dyDescent="0.35">
      <c r="A64" s="167"/>
      <c r="B64" s="168"/>
      <c r="C64" s="169"/>
      <c r="D64" s="169"/>
      <c r="E64" s="169"/>
      <c r="F64" s="169"/>
      <c r="G64" s="169"/>
      <c r="H64" s="169"/>
      <c r="I64" s="169" t="s">
        <v>104</v>
      </c>
      <c r="J64" s="279">
        <f>SUM(L64:CL64)</f>
        <v>0</v>
      </c>
      <c r="K64" s="276"/>
      <c r="L64" s="278" cm="1">
        <f t="array" ref="L64">_xlfn.IFNA(L$7*L62*L63*_xlfn.IFS($G63="Benefit",1,$G63="Disbenefit",-1),0)</f>
        <v>0</v>
      </c>
      <c r="M64" s="278" cm="1">
        <f t="array" ref="M64">_xlfn.IFNA(M$7*M62*M63*_xlfn.IFS($G63="Benefit",1,$G63="Disbenefit",-1),0)</f>
        <v>0</v>
      </c>
      <c r="N64" s="278" cm="1">
        <f t="array" ref="N64">_xlfn.IFNA(N$7*N62*N63*_xlfn.IFS($G63="Benefit",1,$G63="Disbenefit",-1),0)</f>
        <v>0</v>
      </c>
      <c r="O64" s="278" cm="1">
        <f t="array" ref="O64">_xlfn.IFNA(O$7*O62*O63*_xlfn.IFS($G63="Benefit",1,$G63="Disbenefit",-1),0)</f>
        <v>0</v>
      </c>
      <c r="P64" s="278" cm="1">
        <f t="array" ref="P64">_xlfn.IFNA(P$7*P62*P63*_xlfn.IFS($G63="Benefit",1,$G63="Disbenefit",-1),0)</f>
        <v>0</v>
      </c>
      <c r="Q64" s="278" cm="1">
        <f t="array" ref="Q64">_xlfn.IFNA(Q$7*Q62*Q63*_xlfn.IFS($G63="Benefit",1,$G63="Disbenefit",-1),0)</f>
        <v>0</v>
      </c>
      <c r="R64" s="278" cm="1">
        <f t="array" ref="R64">_xlfn.IFNA(R$7*R62*R63*_xlfn.IFS($G63="Benefit",1,$G63="Disbenefit",-1),0)</f>
        <v>0</v>
      </c>
      <c r="S64" s="278" cm="1">
        <f t="array" ref="S64">_xlfn.IFNA(S$7*S62*S63*_xlfn.IFS($G63="Benefit",1,$G63="Disbenefit",-1),0)</f>
        <v>0</v>
      </c>
      <c r="T64" s="278" cm="1">
        <f t="array" ref="T64">_xlfn.IFNA(T$7*T62*T63*_xlfn.IFS($G63="Benefit",1,$G63="Disbenefit",-1),0)</f>
        <v>0</v>
      </c>
      <c r="U64" s="278" cm="1">
        <f t="array" ref="U64">_xlfn.IFNA(U$7*U62*U63*_xlfn.IFS($G63="Benefit",1,$G63="Disbenefit",-1),0)</f>
        <v>0</v>
      </c>
      <c r="V64" s="278" cm="1">
        <f t="array" ref="V64">_xlfn.IFNA(V$7*V62*V63*_xlfn.IFS($G63="Benefit",1,$G63="Disbenefit",-1),0)</f>
        <v>0</v>
      </c>
      <c r="W64" s="278" cm="1">
        <f t="array" ref="W64">_xlfn.IFNA(W$7*W62*W63*_xlfn.IFS($G63="Benefit",1,$G63="Disbenefit",-1),0)</f>
        <v>0</v>
      </c>
      <c r="X64" s="278" cm="1">
        <f t="array" ref="X64">_xlfn.IFNA(X$7*X62*X63*_xlfn.IFS($G63="Benefit",1,$G63="Disbenefit",-1),0)</f>
        <v>0</v>
      </c>
      <c r="Y64" s="278" cm="1">
        <f t="array" ref="Y64">_xlfn.IFNA(Y$7*Y62*Y63*_xlfn.IFS($G63="Benefit",1,$G63="Disbenefit",-1),0)</f>
        <v>0</v>
      </c>
      <c r="Z64" s="278" cm="1">
        <f t="array" ref="Z64">_xlfn.IFNA(Z$7*Z62*Z63*_xlfn.IFS($G63="Benefit",1,$G63="Disbenefit",-1),0)</f>
        <v>0</v>
      </c>
      <c r="AA64" s="278" cm="1">
        <f t="array" ref="AA64">_xlfn.IFNA(AA$7*AA62*AA63*_xlfn.IFS($G63="Benefit",1,$G63="Disbenefit",-1),0)</f>
        <v>0</v>
      </c>
      <c r="AB64" s="278" cm="1">
        <f t="array" ref="AB64">_xlfn.IFNA(AB$7*AB62*AB63*_xlfn.IFS($G63="Benefit",1,$G63="Disbenefit",-1),0)</f>
        <v>0</v>
      </c>
      <c r="AC64" s="278" cm="1">
        <f t="array" ref="AC64">_xlfn.IFNA(AC$7*AC62*AC63*_xlfn.IFS($G63="Benefit",1,$G63="Disbenefit",-1),0)</f>
        <v>0</v>
      </c>
      <c r="AD64" s="278" cm="1">
        <f t="array" ref="AD64">_xlfn.IFNA(AD$7*AD62*AD63*_xlfn.IFS($G63="Benefit",1,$G63="Disbenefit",-1),0)</f>
        <v>0</v>
      </c>
      <c r="AE64" s="278" cm="1">
        <f t="array" ref="AE64">_xlfn.IFNA(AE$7*AE62*AE63*_xlfn.IFS($G63="Benefit",1,$G63="Disbenefit",-1),0)</f>
        <v>0</v>
      </c>
      <c r="AF64" s="278" cm="1">
        <f t="array" ref="AF64">_xlfn.IFNA(AF$7*AF62*AF63*_xlfn.IFS($G63="Benefit",1,$G63="Disbenefit",-1),0)</f>
        <v>0</v>
      </c>
      <c r="AG64" s="278" cm="1">
        <f t="array" ref="AG64">_xlfn.IFNA(AG$7*AG62*AG63*_xlfn.IFS($G63="Benefit",1,$G63="Disbenefit",-1),0)</f>
        <v>0</v>
      </c>
      <c r="AH64" s="278" cm="1">
        <f t="array" ref="AH64">_xlfn.IFNA(AH$7*AH62*AH63*_xlfn.IFS($G63="Benefit",1,$G63="Disbenefit",-1),0)</f>
        <v>0</v>
      </c>
      <c r="AI64" s="278" cm="1">
        <f t="array" ref="AI64">_xlfn.IFNA(AI$7*AI62*AI63*_xlfn.IFS($G63="Benefit",1,$G63="Disbenefit",-1),0)</f>
        <v>0</v>
      </c>
      <c r="AJ64" s="278" cm="1">
        <f t="array" ref="AJ64">_xlfn.IFNA(AJ$7*AJ62*AJ63*_xlfn.IFS($G63="Benefit",1,$G63="Disbenefit",-1),0)</f>
        <v>0</v>
      </c>
      <c r="AK64" s="278" cm="1">
        <f t="array" ref="AK64">_xlfn.IFNA(AK$7*AK62*AK63*_xlfn.IFS($G63="Benefit",1,$G63="Disbenefit",-1),0)</f>
        <v>0</v>
      </c>
      <c r="AL64" s="278" cm="1">
        <f t="array" ref="AL64">_xlfn.IFNA(AL$7*AL62*AL63*_xlfn.IFS($G63="Benefit",1,$G63="Disbenefit",-1),0)</f>
        <v>0</v>
      </c>
      <c r="AM64" s="278" cm="1">
        <f t="array" ref="AM64">_xlfn.IFNA(AM$7*AM62*AM63*_xlfn.IFS($G63="Benefit",1,$G63="Disbenefit",-1),0)</f>
        <v>0</v>
      </c>
      <c r="AN64" s="278" cm="1">
        <f t="array" ref="AN64">_xlfn.IFNA(AN$7*AN62*AN63*_xlfn.IFS($G63="Benefit",1,$G63="Disbenefit",-1),0)</f>
        <v>0</v>
      </c>
      <c r="AO64" s="278" cm="1">
        <f t="array" ref="AO64">_xlfn.IFNA(AO$7*AO62*AO63*_xlfn.IFS($G63="Benefit",1,$G63="Disbenefit",-1),0)</f>
        <v>0</v>
      </c>
      <c r="AP64" s="278" cm="1">
        <f t="array" ref="AP64">_xlfn.IFNA(AP$7*AP62*AP63*_xlfn.IFS($G63="Benefit",1,$G63="Disbenefit",-1),0)</f>
        <v>0</v>
      </c>
      <c r="AQ64" s="278" cm="1">
        <f t="array" ref="AQ64">_xlfn.IFNA(AQ$7*AQ62*AQ63*_xlfn.IFS($G63="Benefit",1,$G63="Disbenefit",-1),0)</f>
        <v>0</v>
      </c>
      <c r="AR64" s="278" cm="1">
        <f t="array" ref="AR64">_xlfn.IFNA(AR$7*AR62*AR63*_xlfn.IFS($G63="Benefit",1,$G63="Disbenefit",-1),0)</f>
        <v>0</v>
      </c>
      <c r="AS64" s="278" cm="1">
        <f t="array" ref="AS64">_xlfn.IFNA(AS$7*AS62*AS63*_xlfn.IFS($G63="Benefit",1,$G63="Disbenefit",-1),0)</f>
        <v>0</v>
      </c>
      <c r="AT64" s="278" cm="1">
        <f t="array" ref="AT64">_xlfn.IFNA(AT$7*AT62*AT63*_xlfn.IFS($G63="Benefit",1,$G63="Disbenefit",-1),0)</f>
        <v>0</v>
      </c>
      <c r="AU64" s="278" cm="1">
        <f t="array" ref="AU64">_xlfn.IFNA(AU$7*AU62*AU63*_xlfn.IFS($G63="Benefit",1,$G63="Disbenefit",-1),0)</f>
        <v>0</v>
      </c>
      <c r="AV64" s="278" cm="1">
        <f t="array" ref="AV64">_xlfn.IFNA(AV$7*AV62*AV63*_xlfn.IFS($G63="Benefit",1,$G63="Disbenefit",-1),0)</f>
        <v>0</v>
      </c>
      <c r="AW64" s="278" cm="1">
        <f t="array" ref="AW64">_xlfn.IFNA(AW$7*AW62*AW63*_xlfn.IFS($G63="Benefit",1,$G63="Disbenefit",-1),0)</f>
        <v>0</v>
      </c>
      <c r="AX64" s="278" cm="1">
        <f t="array" ref="AX64">_xlfn.IFNA(AX$7*AX62*AX63*_xlfn.IFS($G63="Benefit",1,$G63="Disbenefit",-1),0)</f>
        <v>0</v>
      </c>
      <c r="AY64" s="278" cm="1">
        <f t="array" ref="AY64">_xlfn.IFNA(AY$7*AY62*AY63*_xlfn.IFS($G63="Benefit",1,$G63="Disbenefit",-1),0)</f>
        <v>0</v>
      </c>
      <c r="AZ64" s="278" cm="1">
        <f t="array" ref="AZ64">_xlfn.IFNA(AZ$7*AZ62*AZ63*_xlfn.IFS($G63="Benefit",1,$G63="Disbenefit",-1),0)</f>
        <v>0</v>
      </c>
      <c r="BA64" s="278" cm="1">
        <f t="array" ref="BA64">_xlfn.IFNA(BA$7*BA62*BA63*_xlfn.IFS($G63="Benefit",1,$G63="Disbenefit",-1),0)</f>
        <v>0</v>
      </c>
      <c r="BB64" s="278" cm="1">
        <f t="array" ref="BB64">_xlfn.IFNA(BB$7*BB62*BB63*_xlfn.IFS($G63="Benefit",1,$G63="Disbenefit",-1),0)</f>
        <v>0</v>
      </c>
      <c r="BC64" s="278" cm="1">
        <f t="array" ref="BC64">_xlfn.IFNA(BC$7*BC62*BC63*_xlfn.IFS($G63="Benefit",1,$G63="Disbenefit",-1),0)</f>
        <v>0</v>
      </c>
      <c r="BD64" s="278" cm="1">
        <f t="array" ref="BD64">_xlfn.IFNA(BD$7*BD62*BD63*_xlfn.IFS($G63="Benefit",1,$G63="Disbenefit",-1),0)</f>
        <v>0</v>
      </c>
      <c r="BE64" s="278" cm="1">
        <f t="array" ref="BE64">_xlfn.IFNA(BE$7*BE62*BE63*_xlfn.IFS($G63="Benefit",1,$G63="Disbenefit",-1),0)</f>
        <v>0</v>
      </c>
      <c r="BF64" s="278" cm="1">
        <f t="array" ref="BF64">_xlfn.IFNA(BF$7*BF62*BF63*_xlfn.IFS($G63="Benefit",1,$G63="Disbenefit",-1),0)</f>
        <v>0</v>
      </c>
      <c r="BG64" s="278" cm="1">
        <f t="array" ref="BG64">_xlfn.IFNA(BG$7*BG62*BG63*_xlfn.IFS($G63="Benefit",1,$G63="Disbenefit",-1),0)</f>
        <v>0</v>
      </c>
      <c r="BH64" s="278" cm="1">
        <f t="array" ref="BH64">_xlfn.IFNA(BH$7*BH62*BH63*_xlfn.IFS($G63="Benefit",1,$G63="Disbenefit",-1),0)</f>
        <v>0</v>
      </c>
      <c r="BI64" s="278" cm="1">
        <f t="array" ref="BI64">_xlfn.IFNA(BI$7*BI62*BI63*_xlfn.IFS($G63="Benefit",1,$G63="Disbenefit",-1),0)</f>
        <v>0</v>
      </c>
      <c r="BJ64" s="278" cm="1">
        <f t="array" ref="BJ64">_xlfn.IFNA(BJ$7*BJ62*BJ63*_xlfn.IFS($G63="Benefit",1,$G63="Disbenefit",-1),0)</f>
        <v>0</v>
      </c>
      <c r="BK64" s="278" cm="1">
        <f t="array" ref="BK64">_xlfn.IFNA(BK$7*BK62*BK63*_xlfn.IFS($G63="Benefit",1,$G63="Disbenefit",-1),0)</f>
        <v>0</v>
      </c>
      <c r="BL64" s="278" cm="1">
        <f t="array" ref="BL64">_xlfn.IFNA(BL$7*BL62*BL63*_xlfn.IFS($G63="Benefit",1,$G63="Disbenefit",-1),0)</f>
        <v>0</v>
      </c>
      <c r="BM64" s="278" cm="1">
        <f t="array" ref="BM64">_xlfn.IFNA(BM$7*BM62*BM63*_xlfn.IFS($G63="Benefit",1,$G63="Disbenefit",-1),0)</f>
        <v>0</v>
      </c>
      <c r="BN64" s="278" cm="1">
        <f t="array" ref="BN64">_xlfn.IFNA(BN$7*BN62*BN63*_xlfn.IFS($G63="Benefit",1,$G63="Disbenefit",-1),0)</f>
        <v>0</v>
      </c>
      <c r="BO64" s="278" cm="1">
        <f t="array" ref="BO64">_xlfn.IFNA(BO$7*BO62*BO63*_xlfn.IFS($G63="Benefit",1,$G63="Disbenefit",-1),0)</f>
        <v>0</v>
      </c>
      <c r="BP64" s="278" cm="1">
        <f t="array" ref="BP64">_xlfn.IFNA(BP$7*BP62*BP63*_xlfn.IFS($G63="Benefit",1,$G63="Disbenefit",-1),0)</f>
        <v>0</v>
      </c>
      <c r="BQ64" s="278" cm="1">
        <f t="array" ref="BQ64">_xlfn.IFNA(BQ$7*BQ62*BQ63*_xlfn.IFS($G63="Benefit",1,$G63="Disbenefit",-1),0)</f>
        <v>0</v>
      </c>
      <c r="BR64" s="278" cm="1">
        <f t="array" ref="BR64">_xlfn.IFNA(BR$7*BR62*BR63*_xlfn.IFS($G63="Benefit",1,$G63="Disbenefit",-1),0)</f>
        <v>0</v>
      </c>
      <c r="BS64" s="278" cm="1">
        <f t="array" ref="BS64">_xlfn.IFNA(BS$7*BS62*BS63*_xlfn.IFS($G63="Benefit",1,$G63="Disbenefit",-1),0)</f>
        <v>0</v>
      </c>
      <c r="BT64" s="278" cm="1">
        <f t="array" ref="BT64">_xlfn.IFNA(BT$7*BT62*BT63*_xlfn.IFS($G63="Benefit",1,$G63="Disbenefit",-1),0)</f>
        <v>0</v>
      </c>
      <c r="BU64" s="278" cm="1">
        <f t="array" ref="BU64">_xlfn.IFNA(BU$7*BU62*BU63*_xlfn.IFS($G63="Benefit",1,$G63="Disbenefit",-1),0)</f>
        <v>0</v>
      </c>
      <c r="BV64" s="278" cm="1">
        <f t="array" ref="BV64">_xlfn.IFNA(BV$7*BV62*BV63*_xlfn.IFS($G63="Benefit",1,$G63="Disbenefit",-1),0)</f>
        <v>0</v>
      </c>
      <c r="BW64" s="278" cm="1">
        <f t="array" ref="BW64">_xlfn.IFNA(BW$7*BW62*BW63*_xlfn.IFS($G63="Benefit",1,$G63="Disbenefit",-1),0)</f>
        <v>0</v>
      </c>
      <c r="BX64" s="278" cm="1">
        <f t="array" ref="BX64">_xlfn.IFNA(BX$7*BX62*BX63*_xlfn.IFS($G63="Benefit",1,$G63="Disbenefit",-1),0)</f>
        <v>0</v>
      </c>
      <c r="BY64" s="278" cm="1">
        <f t="array" ref="BY64">_xlfn.IFNA(BY$7*BY62*BY63*_xlfn.IFS($G63="Benefit",1,$G63="Disbenefit",-1),0)</f>
        <v>0</v>
      </c>
      <c r="BZ64" s="278" cm="1">
        <f t="array" ref="BZ64">_xlfn.IFNA(BZ$7*BZ62*BZ63*_xlfn.IFS($G63="Benefit",1,$G63="Disbenefit",-1),0)</f>
        <v>0</v>
      </c>
      <c r="CA64" s="278" cm="1">
        <f t="array" ref="CA64">_xlfn.IFNA(CA$7*CA62*CA63*_xlfn.IFS($G63="Benefit",1,$G63="Disbenefit",-1),0)</f>
        <v>0</v>
      </c>
      <c r="CB64" s="278" cm="1">
        <f t="array" ref="CB64">_xlfn.IFNA(CB$7*CB62*CB63*_xlfn.IFS($G63="Benefit",1,$G63="Disbenefit",-1),0)</f>
        <v>0</v>
      </c>
      <c r="CC64" s="278" cm="1">
        <f t="array" ref="CC64">_xlfn.IFNA(CC$7*CC62*CC63*_xlfn.IFS($G63="Benefit",1,$G63="Disbenefit",-1),0)</f>
        <v>0</v>
      </c>
      <c r="CD64" s="278" cm="1">
        <f t="array" ref="CD64">_xlfn.IFNA(CD$7*CD62*CD63*_xlfn.IFS($G63="Benefit",1,$G63="Disbenefit",-1),0)</f>
        <v>0</v>
      </c>
      <c r="CE64" s="278" cm="1">
        <f t="array" ref="CE64">_xlfn.IFNA(CE$7*CE62*CE63*_xlfn.IFS($G63="Benefit",1,$G63="Disbenefit",-1),0)</f>
        <v>0</v>
      </c>
      <c r="CF64" s="278" cm="1">
        <f t="array" ref="CF64">_xlfn.IFNA(CF$7*CF62*CF63*_xlfn.IFS($G63="Benefit",1,$G63="Disbenefit",-1),0)</f>
        <v>0</v>
      </c>
      <c r="CG64" s="278" cm="1">
        <f t="array" ref="CG64">_xlfn.IFNA(CG$7*CG62*CG63*_xlfn.IFS($G63="Benefit",1,$G63="Disbenefit",-1),0)</f>
        <v>0</v>
      </c>
      <c r="CH64" s="278" cm="1">
        <f t="array" ref="CH64">_xlfn.IFNA(CH$7*CH62*CH63*_xlfn.IFS($G63="Benefit",1,$G63="Disbenefit",-1),0)</f>
        <v>0</v>
      </c>
      <c r="CI64" s="278" cm="1">
        <f t="array" ref="CI64">_xlfn.IFNA(CI$7*CI62*CI63*_xlfn.IFS($G63="Benefit",1,$G63="Disbenefit",-1),0)</f>
        <v>0</v>
      </c>
      <c r="CJ64" s="278" cm="1">
        <f t="array" ref="CJ64">_xlfn.IFNA(CJ$7*CJ62*CJ63*_xlfn.IFS($G63="Benefit",1,$G63="Disbenefit",-1),0)</f>
        <v>0</v>
      </c>
      <c r="CK64" s="278" cm="1">
        <f t="array" ref="CK64">_xlfn.IFNA(CK$7*CK62*CK63*_xlfn.IFS($G63="Benefit",1,$G63="Disbenefit",-1),0)</f>
        <v>0</v>
      </c>
      <c r="CL64" s="278" cm="1">
        <f t="array" ref="CL64">_xlfn.IFNA(CL$7*CL62*CL63*_xlfn.IFS($G63="Benefit",1,$G63="Disbenefit",-1),0)</f>
        <v>0</v>
      </c>
    </row>
    <row r="65" spans="1:90" x14ac:dyDescent="0.35">
      <c r="A65" s="3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1:90" x14ac:dyDescent="0.35">
      <c r="A66" s="34"/>
      <c r="B66" s="35"/>
      <c r="C66" s="1"/>
      <c r="D66" s="1"/>
      <c r="E66" s="1"/>
      <c r="F66" s="1"/>
      <c r="G66" s="1"/>
      <c r="H66" s="1"/>
      <c r="I66" s="1" t="s">
        <v>73</v>
      </c>
      <c r="J66" s="1"/>
      <c r="K66" s="1"/>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row>
    <row r="67" spans="1:90" x14ac:dyDescent="0.35">
      <c r="A67" s="34">
        <f>A63+1</f>
        <v>15</v>
      </c>
      <c r="B67" s="35"/>
      <c r="C67" s="13"/>
      <c r="D67" s="1"/>
      <c r="E67" s="15"/>
      <c r="F67" s="1"/>
      <c r="G67" s="15"/>
      <c r="H67" s="1"/>
      <c r="I67" s="1" t="s">
        <v>203</v>
      </c>
      <c r="J67" s="1"/>
      <c r="K67" s="1"/>
      <c r="L67" s="274"/>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275"/>
      <c r="CK67" s="275"/>
      <c r="CL67" s="275"/>
    </row>
    <row r="68" spans="1:90" s="172" customFormat="1" x14ac:dyDescent="0.35">
      <c r="A68" s="167"/>
      <c r="B68" s="168"/>
      <c r="C68" s="169"/>
      <c r="D68" s="169"/>
      <c r="E68" s="169"/>
      <c r="F68" s="169"/>
      <c r="G68" s="169"/>
      <c r="H68" s="169"/>
      <c r="I68" s="169" t="s">
        <v>104</v>
      </c>
      <c r="J68" s="279">
        <f>SUM(L68:CL68)</f>
        <v>0</v>
      </c>
      <c r="K68" s="276"/>
      <c r="L68" s="278" cm="1">
        <f t="array" ref="L68">_xlfn.IFNA(L$7*L66*L67*_xlfn.IFS($G67="Benefit",1,$G67="Disbenefit",-1),0)</f>
        <v>0</v>
      </c>
      <c r="M68" s="278" cm="1">
        <f t="array" ref="M68">_xlfn.IFNA(M$7*M66*M67*_xlfn.IFS($G67="Benefit",1,$G67="Disbenefit",-1),0)</f>
        <v>0</v>
      </c>
      <c r="N68" s="278" cm="1">
        <f t="array" ref="N68">_xlfn.IFNA(N$7*N66*N67*_xlfn.IFS($G67="Benefit",1,$G67="Disbenefit",-1),0)</f>
        <v>0</v>
      </c>
      <c r="O68" s="278" cm="1">
        <f t="array" ref="O68">_xlfn.IFNA(O$7*O66*O67*_xlfn.IFS($G67="Benefit",1,$G67="Disbenefit",-1),0)</f>
        <v>0</v>
      </c>
      <c r="P68" s="278" cm="1">
        <f t="array" ref="P68">_xlfn.IFNA(P$7*P66*P67*_xlfn.IFS($G67="Benefit",1,$G67="Disbenefit",-1),0)</f>
        <v>0</v>
      </c>
      <c r="Q68" s="278" cm="1">
        <f t="array" ref="Q68">_xlfn.IFNA(Q$7*Q66*Q67*_xlfn.IFS($G67="Benefit",1,$G67="Disbenefit",-1),0)</f>
        <v>0</v>
      </c>
      <c r="R68" s="278" cm="1">
        <f t="array" ref="R68">_xlfn.IFNA(R$7*R66*R67*_xlfn.IFS($G67="Benefit",1,$G67="Disbenefit",-1),0)</f>
        <v>0</v>
      </c>
      <c r="S68" s="278" cm="1">
        <f t="array" ref="S68">_xlfn.IFNA(S$7*S66*S67*_xlfn.IFS($G67="Benefit",1,$G67="Disbenefit",-1),0)</f>
        <v>0</v>
      </c>
      <c r="T68" s="278" cm="1">
        <f t="array" ref="T68">_xlfn.IFNA(T$7*T66*T67*_xlfn.IFS($G67="Benefit",1,$G67="Disbenefit",-1),0)</f>
        <v>0</v>
      </c>
      <c r="U68" s="278" cm="1">
        <f t="array" ref="U68">_xlfn.IFNA(U$7*U66*U67*_xlfn.IFS($G67="Benefit",1,$G67="Disbenefit",-1),0)</f>
        <v>0</v>
      </c>
      <c r="V68" s="278" cm="1">
        <f t="array" ref="V68">_xlfn.IFNA(V$7*V66*V67*_xlfn.IFS($G67="Benefit",1,$G67="Disbenefit",-1),0)</f>
        <v>0</v>
      </c>
      <c r="W68" s="278" cm="1">
        <f t="array" ref="W68">_xlfn.IFNA(W$7*W66*W67*_xlfn.IFS($G67="Benefit",1,$G67="Disbenefit",-1),0)</f>
        <v>0</v>
      </c>
      <c r="X68" s="278" cm="1">
        <f t="array" ref="X68">_xlfn.IFNA(X$7*X66*X67*_xlfn.IFS($G67="Benefit",1,$G67="Disbenefit",-1),0)</f>
        <v>0</v>
      </c>
      <c r="Y68" s="278" cm="1">
        <f t="array" ref="Y68">_xlfn.IFNA(Y$7*Y66*Y67*_xlfn.IFS($G67="Benefit",1,$G67="Disbenefit",-1),0)</f>
        <v>0</v>
      </c>
      <c r="Z68" s="278" cm="1">
        <f t="array" ref="Z68">_xlfn.IFNA(Z$7*Z66*Z67*_xlfn.IFS($G67="Benefit",1,$G67="Disbenefit",-1),0)</f>
        <v>0</v>
      </c>
      <c r="AA68" s="278" cm="1">
        <f t="array" ref="AA68">_xlfn.IFNA(AA$7*AA66*AA67*_xlfn.IFS($G67="Benefit",1,$G67="Disbenefit",-1),0)</f>
        <v>0</v>
      </c>
      <c r="AB68" s="278" cm="1">
        <f t="array" ref="AB68">_xlfn.IFNA(AB$7*AB66*AB67*_xlfn.IFS($G67="Benefit",1,$G67="Disbenefit",-1),0)</f>
        <v>0</v>
      </c>
      <c r="AC68" s="278" cm="1">
        <f t="array" ref="AC68">_xlfn.IFNA(AC$7*AC66*AC67*_xlfn.IFS($G67="Benefit",1,$G67="Disbenefit",-1),0)</f>
        <v>0</v>
      </c>
      <c r="AD68" s="278" cm="1">
        <f t="array" ref="AD68">_xlfn.IFNA(AD$7*AD66*AD67*_xlfn.IFS($G67="Benefit",1,$G67="Disbenefit",-1),0)</f>
        <v>0</v>
      </c>
      <c r="AE68" s="278" cm="1">
        <f t="array" ref="AE68">_xlfn.IFNA(AE$7*AE66*AE67*_xlfn.IFS($G67="Benefit",1,$G67="Disbenefit",-1),0)</f>
        <v>0</v>
      </c>
      <c r="AF68" s="278" cm="1">
        <f t="array" ref="AF68">_xlfn.IFNA(AF$7*AF66*AF67*_xlfn.IFS($G67="Benefit",1,$G67="Disbenefit",-1),0)</f>
        <v>0</v>
      </c>
      <c r="AG68" s="278" cm="1">
        <f t="array" ref="AG68">_xlfn.IFNA(AG$7*AG66*AG67*_xlfn.IFS($G67="Benefit",1,$G67="Disbenefit",-1),0)</f>
        <v>0</v>
      </c>
      <c r="AH68" s="278" cm="1">
        <f t="array" ref="AH68">_xlfn.IFNA(AH$7*AH66*AH67*_xlfn.IFS($G67="Benefit",1,$G67="Disbenefit",-1),0)</f>
        <v>0</v>
      </c>
      <c r="AI68" s="278" cm="1">
        <f t="array" ref="AI68">_xlfn.IFNA(AI$7*AI66*AI67*_xlfn.IFS($G67="Benefit",1,$G67="Disbenefit",-1),0)</f>
        <v>0</v>
      </c>
      <c r="AJ68" s="278" cm="1">
        <f t="array" ref="AJ68">_xlfn.IFNA(AJ$7*AJ66*AJ67*_xlfn.IFS($G67="Benefit",1,$G67="Disbenefit",-1),0)</f>
        <v>0</v>
      </c>
      <c r="AK68" s="278" cm="1">
        <f t="array" ref="AK68">_xlfn.IFNA(AK$7*AK66*AK67*_xlfn.IFS($G67="Benefit",1,$G67="Disbenefit",-1),0)</f>
        <v>0</v>
      </c>
      <c r="AL68" s="278" cm="1">
        <f t="array" ref="AL68">_xlfn.IFNA(AL$7*AL66*AL67*_xlfn.IFS($G67="Benefit",1,$G67="Disbenefit",-1),0)</f>
        <v>0</v>
      </c>
      <c r="AM68" s="278" cm="1">
        <f t="array" ref="AM68">_xlfn.IFNA(AM$7*AM66*AM67*_xlfn.IFS($G67="Benefit",1,$G67="Disbenefit",-1),0)</f>
        <v>0</v>
      </c>
      <c r="AN68" s="278" cm="1">
        <f t="array" ref="AN68">_xlfn.IFNA(AN$7*AN66*AN67*_xlfn.IFS($G67="Benefit",1,$G67="Disbenefit",-1),0)</f>
        <v>0</v>
      </c>
      <c r="AO68" s="278" cm="1">
        <f t="array" ref="AO68">_xlfn.IFNA(AO$7*AO66*AO67*_xlfn.IFS($G67="Benefit",1,$G67="Disbenefit",-1),0)</f>
        <v>0</v>
      </c>
      <c r="AP68" s="278" cm="1">
        <f t="array" ref="AP68">_xlfn.IFNA(AP$7*AP66*AP67*_xlfn.IFS($G67="Benefit",1,$G67="Disbenefit",-1),0)</f>
        <v>0</v>
      </c>
      <c r="AQ68" s="278" cm="1">
        <f t="array" ref="AQ68">_xlfn.IFNA(AQ$7*AQ66*AQ67*_xlfn.IFS($G67="Benefit",1,$G67="Disbenefit",-1),0)</f>
        <v>0</v>
      </c>
      <c r="AR68" s="278" cm="1">
        <f t="array" ref="AR68">_xlfn.IFNA(AR$7*AR66*AR67*_xlfn.IFS($G67="Benefit",1,$G67="Disbenefit",-1),0)</f>
        <v>0</v>
      </c>
      <c r="AS68" s="278" cm="1">
        <f t="array" ref="AS68">_xlfn.IFNA(AS$7*AS66*AS67*_xlfn.IFS($G67="Benefit",1,$G67="Disbenefit",-1),0)</f>
        <v>0</v>
      </c>
      <c r="AT68" s="278" cm="1">
        <f t="array" ref="AT68">_xlfn.IFNA(AT$7*AT66*AT67*_xlfn.IFS($G67="Benefit",1,$G67="Disbenefit",-1),0)</f>
        <v>0</v>
      </c>
      <c r="AU68" s="278" cm="1">
        <f t="array" ref="AU68">_xlfn.IFNA(AU$7*AU66*AU67*_xlfn.IFS($G67="Benefit",1,$G67="Disbenefit",-1),0)</f>
        <v>0</v>
      </c>
      <c r="AV68" s="278" cm="1">
        <f t="array" ref="AV68">_xlfn.IFNA(AV$7*AV66*AV67*_xlfn.IFS($G67="Benefit",1,$G67="Disbenefit",-1),0)</f>
        <v>0</v>
      </c>
      <c r="AW68" s="278" cm="1">
        <f t="array" ref="AW68">_xlfn.IFNA(AW$7*AW66*AW67*_xlfn.IFS($G67="Benefit",1,$G67="Disbenefit",-1),0)</f>
        <v>0</v>
      </c>
      <c r="AX68" s="278" cm="1">
        <f t="array" ref="AX68">_xlfn.IFNA(AX$7*AX66*AX67*_xlfn.IFS($G67="Benefit",1,$G67="Disbenefit",-1),0)</f>
        <v>0</v>
      </c>
      <c r="AY68" s="278" cm="1">
        <f t="array" ref="AY68">_xlfn.IFNA(AY$7*AY66*AY67*_xlfn.IFS($G67="Benefit",1,$G67="Disbenefit",-1),0)</f>
        <v>0</v>
      </c>
      <c r="AZ68" s="278" cm="1">
        <f t="array" ref="AZ68">_xlfn.IFNA(AZ$7*AZ66*AZ67*_xlfn.IFS($G67="Benefit",1,$G67="Disbenefit",-1),0)</f>
        <v>0</v>
      </c>
      <c r="BA68" s="278" cm="1">
        <f t="array" ref="BA68">_xlfn.IFNA(BA$7*BA66*BA67*_xlfn.IFS($G67="Benefit",1,$G67="Disbenefit",-1),0)</f>
        <v>0</v>
      </c>
      <c r="BB68" s="278" cm="1">
        <f t="array" ref="BB68">_xlfn.IFNA(BB$7*BB66*BB67*_xlfn.IFS($G67="Benefit",1,$G67="Disbenefit",-1),0)</f>
        <v>0</v>
      </c>
      <c r="BC68" s="278" cm="1">
        <f t="array" ref="BC68">_xlfn.IFNA(BC$7*BC66*BC67*_xlfn.IFS($G67="Benefit",1,$G67="Disbenefit",-1),0)</f>
        <v>0</v>
      </c>
      <c r="BD68" s="278" cm="1">
        <f t="array" ref="BD68">_xlfn.IFNA(BD$7*BD66*BD67*_xlfn.IFS($G67="Benefit",1,$G67="Disbenefit",-1),0)</f>
        <v>0</v>
      </c>
      <c r="BE68" s="278" cm="1">
        <f t="array" ref="BE68">_xlfn.IFNA(BE$7*BE66*BE67*_xlfn.IFS($G67="Benefit",1,$G67="Disbenefit",-1),0)</f>
        <v>0</v>
      </c>
      <c r="BF68" s="278" cm="1">
        <f t="array" ref="BF68">_xlfn.IFNA(BF$7*BF66*BF67*_xlfn.IFS($G67="Benefit",1,$G67="Disbenefit",-1),0)</f>
        <v>0</v>
      </c>
      <c r="BG68" s="278" cm="1">
        <f t="array" ref="BG68">_xlfn.IFNA(BG$7*BG66*BG67*_xlfn.IFS($G67="Benefit",1,$G67="Disbenefit",-1),0)</f>
        <v>0</v>
      </c>
      <c r="BH68" s="278" cm="1">
        <f t="array" ref="BH68">_xlfn.IFNA(BH$7*BH66*BH67*_xlfn.IFS($G67="Benefit",1,$G67="Disbenefit",-1),0)</f>
        <v>0</v>
      </c>
      <c r="BI68" s="278" cm="1">
        <f t="array" ref="BI68">_xlfn.IFNA(BI$7*BI66*BI67*_xlfn.IFS($G67="Benefit",1,$G67="Disbenefit",-1),0)</f>
        <v>0</v>
      </c>
      <c r="BJ68" s="278" cm="1">
        <f t="array" ref="BJ68">_xlfn.IFNA(BJ$7*BJ66*BJ67*_xlfn.IFS($G67="Benefit",1,$G67="Disbenefit",-1),0)</f>
        <v>0</v>
      </c>
      <c r="BK68" s="278" cm="1">
        <f t="array" ref="BK68">_xlfn.IFNA(BK$7*BK66*BK67*_xlfn.IFS($G67="Benefit",1,$G67="Disbenefit",-1),0)</f>
        <v>0</v>
      </c>
      <c r="BL68" s="278" cm="1">
        <f t="array" ref="BL68">_xlfn.IFNA(BL$7*BL66*BL67*_xlfn.IFS($G67="Benefit",1,$G67="Disbenefit",-1),0)</f>
        <v>0</v>
      </c>
      <c r="BM68" s="278" cm="1">
        <f t="array" ref="BM68">_xlfn.IFNA(BM$7*BM66*BM67*_xlfn.IFS($G67="Benefit",1,$G67="Disbenefit",-1),0)</f>
        <v>0</v>
      </c>
      <c r="BN68" s="278" cm="1">
        <f t="array" ref="BN68">_xlfn.IFNA(BN$7*BN66*BN67*_xlfn.IFS($G67="Benefit",1,$G67="Disbenefit",-1),0)</f>
        <v>0</v>
      </c>
      <c r="BO68" s="278" cm="1">
        <f t="array" ref="BO68">_xlfn.IFNA(BO$7*BO66*BO67*_xlfn.IFS($G67="Benefit",1,$G67="Disbenefit",-1),0)</f>
        <v>0</v>
      </c>
      <c r="BP68" s="278" cm="1">
        <f t="array" ref="BP68">_xlfn.IFNA(BP$7*BP66*BP67*_xlfn.IFS($G67="Benefit",1,$G67="Disbenefit",-1),0)</f>
        <v>0</v>
      </c>
      <c r="BQ68" s="278" cm="1">
        <f t="array" ref="BQ68">_xlfn.IFNA(BQ$7*BQ66*BQ67*_xlfn.IFS($G67="Benefit",1,$G67="Disbenefit",-1),0)</f>
        <v>0</v>
      </c>
      <c r="BR68" s="278" cm="1">
        <f t="array" ref="BR68">_xlfn.IFNA(BR$7*BR66*BR67*_xlfn.IFS($G67="Benefit",1,$G67="Disbenefit",-1),0)</f>
        <v>0</v>
      </c>
      <c r="BS68" s="278" cm="1">
        <f t="array" ref="BS68">_xlfn.IFNA(BS$7*BS66*BS67*_xlfn.IFS($G67="Benefit",1,$G67="Disbenefit",-1),0)</f>
        <v>0</v>
      </c>
      <c r="BT68" s="278" cm="1">
        <f t="array" ref="BT68">_xlfn.IFNA(BT$7*BT66*BT67*_xlfn.IFS($G67="Benefit",1,$G67="Disbenefit",-1),0)</f>
        <v>0</v>
      </c>
      <c r="BU68" s="278" cm="1">
        <f t="array" ref="BU68">_xlfn.IFNA(BU$7*BU66*BU67*_xlfn.IFS($G67="Benefit",1,$G67="Disbenefit",-1),0)</f>
        <v>0</v>
      </c>
      <c r="BV68" s="278" cm="1">
        <f t="array" ref="BV68">_xlfn.IFNA(BV$7*BV66*BV67*_xlfn.IFS($G67="Benefit",1,$G67="Disbenefit",-1),0)</f>
        <v>0</v>
      </c>
      <c r="BW68" s="278" cm="1">
        <f t="array" ref="BW68">_xlfn.IFNA(BW$7*BW66*BW67*_xlfn.IFS($G67="Benefit",1,$G67="Disbenefit",-1),0)</f>
        <v>0</v>
      </c>
      <c r="BX68" s="278" cm="1">
        <f t="array" ref="BX68">_xlfn.IFNA(BX$7*BX66*BX67*_xlfn.IFS($G67="Benefit",1,$G67="Disbenefit",-1),0)</f>
        <v>0</v>
      </c>
      <c r="BY68" s="278" cm="1">
        <f t="array" ref="BY68">_xlfn.IFNA(BY$7*BY66*BY67*_xlfn.IFS($G67="Benefit",1,$G67="Disbenefit",-1),0)</f>
        <v>0</v>
      </c>
      <c r="BZ68" s="278" cm="1">
        <f t="array" ref="BZ68">_xlfn.IFNA(BZ$7*BZ66*BZ67*_xlfn.IFS($G67="Benefit",1,$G67="Disbenefit",-1),0)</f>
        <v>0</v>
      </c>
      <c r="CA68" s="278" cm="1">
        <f t="array" ref="CA68">_xlfn.IFNA(CA$7*CA66*CA67*_xlfn.IFS($G67="Benefit",1,$G67="Disbenefit",-1),0)</f>
        <v>0</v>
      </c>
      <c r="CB68" s="278" cm="1">
        <f t="array" ref="CB68">_xlfn.IFNA(CB$7*CB66*CB67*_xlfn.IFS($G67="Benefit",1,$G67="Disbenefit",-1),0)</f>
        <v>0</v>
      </c>
      <c r="CC68" s="278" cm="1">
        <f t="array" ref="CC68">_xlfn.IFNA(CC$7*CC66*CC67*_xlfn.IFS($G67="Benefit",1,$G67="Disbenefit",-1),0)</f>
        <v>0</v>
      </c>
      <c r="CD68" s="278" cm="1">
        <f t="array" ref="CD68">_xlfn.IFNA(CD$7*CD66*CD67*_xlfn.IFS($G67="Benefit",1,$G67="Disbenefit",-1),0)</f>
        <v>0</v>
      </c>
      <c r="CE68" s="278" cm="1">
        <f t="array" ref="CE68">_xlfn.IFNA(CE$7*CE66*CE67*_xlfn.IFS($G67="Benefit",1,$G67="Disbenefit",-1),0)</f>
        <v>0</v>
      </c>
      <c r="CF68" s="278" cm="1">
        <f t="array" ref="CF68">_xlfn.IFNA(CF$7*CF66*CF67*_xlfn.IFS($G67="Benefit",1,$G67="Disbenefit",-1),0)</f>
        <v>0</v>
      </c>
      <c r="CG68" s="278" cm="1">
        <f t="array" ref="CG68">_xlfn.IFNA(CG$7*CG66*CG67*_xlfn.IFS($G67="Benefit",1,$G67="Disbenefit",-1),0)</f>
        <v>0</v>
      </c>
      <c r="CH68" s="278" cm="1">
        <f t="array" ref="CH68">_xlfn.IFNA(CH$7*CH66*CH67*_xlfn.IFS($G67="Benefit",1,$G67="Disbenefit",-1),0)</f>
        <v>0</v>
      </c>
      <c r="CI68" s="278" cm="1">
        <f t="array" ref="CI68">_xlfn.IFNA(CI$7*CI66*CI67*_xlfn.IFS($G67="Benefit",1,$G67="Disbenefit",-1),0)</f>
        <v>0</v>
      </c>
      <c r="CJ68" s="278" cm="1">
        <f t="array" ref="CJ68">_xlfn.IFNA(CJ$7*CJ66*CJ67*_xlfn.IFS($G67="Benefit",1,$G67="Disbenefit",-1),0)</f>
        <v>0</v>
      </c>
      <c r="CK68" s="278" cm="1">
        <f t="array" ref="CK68">_xlfn.IFNA(CK$7*CK66*CK67*_xlfn.IFS($G67="Benefit",1,$G67="Disbenefit",-1),0)</f>
        <v>0</v>
      </c>
      <c r="CL68" s="278" cm="1">
        <f t="array" ref="CL68">_xlfn.IFNA(CL$7*CL66*CL67*_xlfn.IFS($G67="Benefit",1,$G67="Disbenefit",-1),0)</f>
        <v>0</v>
      </c>
    </row>
    <row r="69" spans="1:90" x14ac:dyDescent="0.35">
      <c r="A69" s="3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1:90" x14ac:dyDescent="0.35">
      <c r="A70" s="34"/>
      <c r="B70" s="35"/>
      <c r="C70" s="1"/>
      <c r="D70" s="1"/>
      <c r="E70" s="1"/>
      <c r="F70" s="1"/>
      <c r="G70" s="1"/>
      <c r="H70" s="1"/>
      <c r="I70" s="1" t="s">
        <v>73</v>
      </c>
      <c r="J70" s="1"/>
      <c r="K70" s="1"/>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row>
    <row r="71" spans="1:90" x14ac:dyDescent="0.35">
      <c r="A71" s="34">
        <f>A67+1</f>
        <v>16</v>
      </c>
      <c r="B71" s="35"/>
      <c r="C71" s="13"/>
      <c r="D71" s="1"/>
      <c r="E71" s="15"/>
      <c r="F71" s="1"/>
      <c r="G71" s="15"/>
      <c r="H71" s="1"/>
      <c r="I71" s="1" t="s">
        <v>203</v>
      </c>
      <c r="J71" s="1"/>
      <c r="K71" s="1"/>
      <c r="L71" s="274"/>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275"/>
      <c r="CK71" s="275"/>
      <c r="CL71" s="275"/>
    </row>
    <row r="72" spans="1:90" s="172" customFormat="1" x14ac:dyDescent="0.35">
      <c r="A72" s="167"/>
      <c r="B72" s="168"/>
      <c r="C72" s="169"/>
      <c r="D72" s="169"/>
      <c r="E72" s="169"/>
      <c r="F72" s="169"/>
      <c r="G72" s="169"/>
      <c r="H72" s="169"/>
      <c r="I72" s="169" t="s">
        <v>104</v>
      </c>
      <c r="J72" s="279">
        <f>SUM(L72:CL72)</f>
        <v>0</v>
      </c>
      <c r="K72" s="276"/>
      <c r="L72" s="278" cm="1">
        <f t="array" ref="L72">_xlfn.IFNA(L$7*L70*L71*_xlfn.IFS($G71="Benefit",1,$G71="Disbenefit",-1),0)</f>
        <v>0</v>
      </c>
      <c r="M72" s="278" cm="1">
        <f t="array" ref="M72">_xlfn.IFNA(M$7*M70*M71*_xlfn.IFS($G71="Benefit",1,$G71="Disbenefit",-1),0)</f>
        <v>0</v>
      </c>
      <c r="N72" s="278" cm="1">
        <f t="array" ref="N72">_xlfn.IFNA(N$7*N70*N71*_xlfn.IFS($G71="Benefit",1,$G71="Disbenefit",-1),0)</f>
        <v>0</v>
      </c>
      <c r="O72" s="278" cm="1">
        <f t="array" ref="O72">_xlfn.IFNA(O$7*O70*O71*_xlfn.IFS($G71="Benefit",1,$G71="Disbenefit",-1),0)</f>
        <v>0</v>
      </c>
      <c r="P72" s="278" cm="1">
        <f t="array" ref="P72">_xlfn.IFNA(P$7*P70*P71*_xlfn.IFS($G71="Benefit",1,$G71="Disbenefit",-1),0)</f>
        <v>0</v>
      </c>
      <c r="Q72" s="278" cm="1">
        <f t="array" ref="Q72">_xlfn.IFNA(Q$7*Q70*Q71*_xlfn.IFS($G71="Benefit",1,$G71="Disbenefit",-1),0)</f>
        <v>0</v>
      </c>
      <c r="R72" s="278" cm="1">
        <f t="array" ref="R72">_xlfn.IFNA(R$7*R70*R71*_xlfn.IFS($G71="Benefit",1,$G71="Disbenefit",-1),0)</f>
        <v>0</v>
      </c>
      <c r="S72" s="278" cm="1">
        <f t="array" ref="S72">_xlfn.IFNA(S$7*S70*S71*_xlfn.IFS($G71="Benefit",1,$G71="Disbenefit",-1),0)</f>
        <v>0</v>
      </c>
      <c r="T72" s="278" cm="1">
        <f t="array" ref="T72">_xlfn.IFNA(T$7*T70*T71*_xlfn.IFS($G71="Benefit",1,$G71="Disbenefit",-1),0)</f>
        <v>0</v>
      </c>
      <c r="U72" s="278" cm="1">
        <f t="array" ref="U72">_xlfn.IFNA(U$7*U70*U71*_xlfn.IFS($G71="Benefit",1,$G71="Disbenefit",-1),0)</f>
        <v>0</v>
      </c>
      <c r="V72" s="278" cm="1">
        <f t="array" ref="V72">_xlfn.IFNA(V$7*V70*V71*_xlfn.IFS($G71="Benefit",1,$G71="Disbenefit",-1),0)</f>
        <v>0</v>
      </c>
      <c r="W72" s="278" cm="1">
        <f t="array" ref="W72">_xlfn.IFNA(W$7*W70*W71*_xlfn.IFS($G71="Benefit",1,$G71="Disbenefit",-1),0)</f>
        <v>0</v>
      </c>
      <c r="X72" s="278" cm="1">
        <f t="array" ref="X72">_xlfn.IFNA(X$7*X70*X71*_xlfn.IFS($G71="Benefit",1,$G71="Disbenefit",-1),0)</f>
        <v>0</v>
      </c>
      <c r="Y72" s="278" cm="1">
        <f t="array" ref="Y72">_xlfn.IFNA(Y$7*Y70*Y71*_xlfn.IFS($G71="Benefit",1,$G71="Disbenefit",-1),0)</f>
        <v>0</v>
      </c>
      <c r="Z72" s="278" cm="1">
        <f t="array" ref="Z72">_xlfn.IFNA(Z$7*Z70*Z71*_xlfn.IFS($G71="Benefit",1,$G71="Disbenefit",-1),0)</f>
        <v>0</v>
      </c>
      <c r="AA72" s="278" cm="1">
        <f t="array" ref="AA72">_xlfn.IFNA(AA$7*AA70*AA71*_xlfn.IFS($G71="Benefit",1,$G71="Disbenefit",-1),0)</f>
        <v>0</v>
      </c>
      <c r="AB72" s="278" cm="1">
        <f t="array" ref="AB72">_xlfn.IFNA(AB$7*AB70*AB71*_xlfn.IFS($G71="Benefit",1,$G71="Disbenefit",-1),0)</f>
        <v>0</v>
      </c>
      <c r="AC72" s="278" cm="1">
        <f t="array" ref="AC72">_xlfn.IFNA(AC$7*AC70*AC71*_xlfn.IFS($G71="Benefit",1,$G71="Disbenefit",-1),0)</f>
        <v>0</v>
      </c>
      <c r="AD72" s="278" cm="1">
        <f t="array" ref="AD72">_xlfn.IFNA(AD$7*AD70*AD71*_xlfn.IFS($G71="Benefit",1,$G71="Disbenefit",-1),0)</f>
        <v>0</v>
      </c>
      <c r="AE72" s="278" cm="1">
        <f t="array" ref="AE72">_xlfn.IFNA(AE$7*AE70*AE71*_xlfn.IFS($G71="Benefit",1,$G71="Disbenefit",-1),0)</f>
        <v>0</v>
      </c>
      <c r="AF72" s="278" cm="1">
        <f t="array" ref="AF72">_xlfn.IFNA(AF$7*AF70*AF71*_xlfn.IFS($G71="Benefit",1,$G71="Disbenefit",-1),0)</f>
        <v>0</v>
      </c>
      <c r="AG72" s="278" cm="1">
        <f t="array" ref="AG72">_xlfn.IFNA(AG$7*AG70*AG71*_xlfn.IFS($G71="Benefit",1,$G71="Disbenefit",-1),0)</f>
        <v>0</v>
      </c>
      <c r="AH72" s="278" cm="1">
        <f t="array" ref="AH72">_xlfn.IFNA(AH$7*AH70*AH71*_xlfn.IFS($G71="Benefit",1,$G71="Disbenefit",-1),0)</f>
        <v>0</v>
      </c>
      <c r="AI72" s="278" cm="1">
        <f t="array" ref="AI72">_xlfn.IFNA(AI$7*AI70*AI71*_xlfn.IFS($G71="Benefit",1,$G71="Disbenefit",-1),0)</f>
        <v>0</v>
      </c>
      <c r="AJ72" s="278" cm="1">
        <f t="array" ref="AJ72">_xlfn.IFNA(AJ$7*AJ70*AJ71*_xlfn.IFS($G71="Benefit",1,$G71="Disbenefit",-1),0)</f>
        <v>0</v>
      </c>
      <c r="AK72" s="278" cm="1">
        <f t="array" ref="AK72">_xlfn.IFNA(AK$7*AK70*AK71*_xlfn.IFS($G71="Benefit",1,$G71="Disbenefit",-1),0)</f>
        <v>0</v>
      </c>
      <c r="AL72" s="278" cm="1">
        <f t="array" ref="AL72">_xlfn.IFNA(AL$7*AL70*AL71*_xlfn.IFS($G71="Benefit",1,$G71="Disbenefit",-1),0)</f>
        <v>0</v>
      </c>
      <c r="AM72" s="278" cm="1">
        <f t="array" ref="AM72">_xlfn.IFNA(AM$7*AM70*AM71*_xlfn.IFS($G71="Benefit",1,$G71="Disbenefit",-1),0)</f>
        <v>0</v>
      </c>
      <c r="AN72" s="278" cm="1">
        <f t="array" ref="AN72">_xlfn.IFNA(AN$7*AN70*AN71*_xlfn.IFS($G71="Benefit",1,$G71="Disbenefit",-1),0)</f>
        <v>0</v>
      </c>
      <c r="AO72" s="278" cm="1">
        <f t="array" ref="AO72">_xlfn.IFNA(AO$7*AO70*AO71*_xlfn.IFS($G71="Benefit",1,$G71="Disbenefit",-1),0)</f>
        <v>0</v>
      </c>
      <c r="AP72" s="278" cm="1">
        <f t="array" ref="AP72">_xlfn.IFNA(AP$7*AP70*AP71*_xlfn.IFS($G71="Benefit",1,$G71="Disbenefit",-1),0)</f>
        <v>0</v>
      </c>
      <c r="AQ72" s="278" cm="1">
        <f t="array" ref="AQ72">_xlfn.IFNA(AQ$7*AQ70*AQ71*_xlfn.IFS($G71="Benefit",1,$G71="Disbenefit",-1),0)</f>
        <v>0</v>
      </c>
      <c r="AR72" s="278" cm="1">
        <f t="array" ref="AR72">_xlfn.IFNA(AR$7*AR70*AR71*_xlfn.IFS($G71="Benefit",1,$G71="Disbenefit",-1),0)</f>
        <v>0</v>
      </c>
      <c r="AS72" s="278" cm="1">
        <f t="array" ref="AS72">_xlfn.IFNA(AS$7*AS70*AS71*_xlfn.IFS($G71="Benefit",1,$G71="Disbenefit",-1),0)</f>
        <v>0</v>
      </c>
      <c r="AT72" s="278" cm="1">
        <f t="array" ref="AT72">_xlfn.IFNA(AT$7*AT70*AT71*_xlfn.IFS($G71="Benefit",1,$G71="Disbenefit",-1),0)</f>
        <v>0</v>
      </c>
      <c r="AU72" s="278" cm="1">
        <f t="array" ref="AU72">_xlfn.IFNA(AU$7*AU70*AU71*_xlfn.IFS($G71="Benefit",1,$G71="Disbenefit",-1),0)</f>
        <v>0</v>
      </c>
      <c r="AV72" s="278" cm="1">
        <f t="array" ref="AV72">_xlfn.IFNA(AV$7*AV70*AV71*_xlfn.IFS($G71="Benefit",1,$G71="Disbenefit",-1),0)</f>
        <v>0</v>
      </c>
      <c r="AW72" s="278" cm="1">
        <f t="array" ref="AW72">_xlfn.IFNA(AW$7*AW70*AW71*_xlfn.IFS($G71="Benefit",1,$G71="Disbenefit",-1),0)</f>
        <v>0</v>
      </c>
      <c r="AX72" s="278" cm="1">
        <f t="array" ref="AX72">_xlfn.IFNA(AX$7*AX70*AX71*_xlfn.IFS($G71="Benefit",1,$G71="Disbenefit",-1),0)</f>
        <v>0</v>
      </c>
      <c r="AY72" s="278" cm="1">
        <f t="array" ref="AY72">_xlfn.IFNA(AY$7*AY70*AY71*_xlfn.IFS($G71="Benefit",1,$G71="Disbenefit",-1),0)</f>
        <v>0</v>
      </c>
      <c r="AZ72" s="278" cm="1">
        <f t="array" ref="AZ72">_xlfn.IFNA(AZ$7*AZ70*AZ71*_xlfn.IFS($G71="Benefit",1,$G71="Disbenefit",-1),0)</f>
        <v>0</v>
      </c>
      <c r="BA72" s="278" cm="1">
        <f t="array" ref="BA72">_xlfn.IFNA(BA$7*BA70*BA71*_xlfn.IFS($G71="Benefit",1,$G71="Disbenefit",-1),0)</f>
        <v>0</v>
      </c>
      <c r="BB72" s="278" cm="1">
        <f t="array" ref="BB72">_xlfn.IFNA(BB$7*BB70*BB71*_xlfn.IFS($G71="Benefit",1,$G71="Disbenefit",-1),0)</f>
        <v>0</v>
      </c>
      <c r="BC72" s="278" cm="1">
        <f t="array" ref="BC72">_xlfn.IFNA(BC$7*BC70*BC71*_xlfn.IFS($G71="Benefit",1,$G71="Disbenefit",-1),0)</f>
        <v>0</v>
      </c>
      <c r="BD72" s="278" cm="1">
        <f t="array" ref="BD72">_xlfn.IFNA(BD$7*BD70*BD71*_xlfn.IFS($G71="Benefit",1,$G71="Disbenefit",-1),0)</f>
        <v>0</v>
      </c>
      <c r="BE72" s="278" cm="1">
        <f t="array" ref="BE72">_xlfn.IFNA(BE$7*BE70*BE71*_xlfn.IFS($G71="Benefit",1,$G71="Disbenefit",-1),0)</f>
        <v>0</v>
      </c>
      <c r="BF72" s="278" cm="1">
        <f t="array" ref="BF72">_xlfn.IFNA(BF$7*BF70*BF71*_xlfn.IFS($G71="Benefit",1,$G71="Disbenefit",-1),0)</f>
        <v>0</v>
      </c>
      <c r="BG72" s="278" cm="1">
        <f t="array" ref="BG72">_xlfn.IFNA(BG$7*BG70*BG71*_xlfn.IFS($G71="Benefit",1,$G71="Disbenefit",-1),0)</f>
        <v>0</v>
      </c>
      <c r="BH72" s="278" cm="1">
        <f t="array" ref="BH72">_xlfn.IFNA(BH$7*BH70*BH71*_xlfn.IFS($G71="Benefit",1,$G71="Disbenefit",-1),0)</f>
        <v>0</v>
      </c>
      <c r="BI72" s="278" cm="1">
        <f t="array" ref="BI72">_xlfn.IFNA(BI$7*BI70*BI71*_xlfn.IFS($G71="Benefit",1,$G71="Disbenefit",-1),0)</f>
        <v>0</v>
      </c>
      <c r="BJ72" s="278" cm="1">
        <f t="array" ref="BJ72">_xlfn.IFNA(BJ$7*BJ70*BJ71*_xlfn.IFS($G71="Benefit",1,$G71="Disbenefit",-1),0)</f>
        <v>0</v>
      </c>
      <c r="BK72" s="278" cm="1">
        <f t="array" ref="BK72">_xlfn.IFNA(BK$7*BK70*BK71*_xlfn.IFS($G71="Benefit",1,$G71="Disbenefit",-1),0)</f>
        <v>0</v>
      </c>
      <c r="BL72" s="278" cm="1">
        <f t="array" ref="BL72">_xlfn.IFNA(BL$7*BL70*BL71*_xlfn.IFS($G71="Benefit",1,$G71="Disbenefit",-1),0)</f>
        <v>0</v>
      </c>
      <c r="BM72" s="278" cm="1">
        <f t="array" ref="BM72">_xlfn.IFNA(BM$7*BM70*BM71*_xlfn.IFS($G71="Benefit",1,$G71="Disbenefit",-1),0)</f>
        <v>0</v>
      </c>
      <c r="BN72" s="278" cm="1">
        <f t="array" ref="BN72">_xlfn.IFNA(BN$7*BN70*BN71*_xlfn.IFS($G71="Benefit",1,$G71="Disbenefit",-1),0)</f>
        <v>0</v>
      </c>
      <c r="BO72" s="278" cm="1">
        <f t="array" ref="BO72">_xlfn.IFNA(BO$7*BO70*BO71*_xlfn.IFS($G71="Benefit",1,$G71="Disbenefit",-1),0)</f>
        <v>0</v>
      </c>
      <c r="BP72" s="278" cm="1">
        <f t="array" ref="BP72">_xlfn.IFNA(BP$7*BP70*BP71*_xlfn.IFS($G71="Benefit",1,$G71="Disbenefit",-1),0)</f>
        <v>0</v>
      </c>
      <c r="BQ72" s="278" cm="1">
        <f t="array" ref="BQ72">_xlfn.IFNA(BQ$7*BQ70*BQ71*_xlfn.IFS($G71="Benefit",1,$G71="Disbenefit",-1),0)</f>
        <v>0</v>
      </c>
      <c r="BR72" s="278" cm="1">
        <f t="array" ref="BR72">_xlfn.IFNA(BR$7*BR70*BR71*_xlfn.IFS($G71="Benefit",1,$G71="Disbenefit",-1),0)</f>
        <v>0</v>
      </c>
      <c r="BS72" s="278" cm="1">
        <f t="array" ref="BS72">_xlfn.IFNA(BS$7*BS70*BS71*_xlfn.IFS($G71="Benefit",1,$G71="Disbenefit",-1),0)</f>
        <v>0</v>
      </c>
      <c r="BT72" s="278" cm="1">
        <f t="array" ref="BT72">_xlfn.IFNA(BT$7*BT70*BT71*_xlfn.IFS($G71="Benefit",1,$G71="Disbenefit",-1),0)</f>
        <v>0</v>
      </c>
      <c r="BU72" s="278" cm="1">
        <f t="array" ref="BU72">_xlfn.IFNA(BU$7*BU70*BU71*_xlfn.IFS($G71="Benefit",1,$G71="Disbenefit",-1),0)</f>
        <v>0</v>
      </c>
      <c r="BV72" s="278" cm="1">
        <f t="array" ref="BV72">_xlfn.IFNA(BV$7*BV70*BV71*_xlfn.IFS($G71="Benefit",1,$G71="Disbenefit",-1),0)</f>
        <v>0</v>
      </c>
      <c r="BW72" s="278" cm="1">
        <f t="array" ref="BW72">_xlfn.IFNA(BW$7*BW70*BW71*_xlfn.IFS($G71="Benefit",1,$G71="Disbenefit",-1),0)</f>
        <v>0</v>
      </c>
      <c r="BX72" s="278" cm="1">
        <f t="array" ref="BX72">_xlfn.IFNA(BX$7*BX70*BX71*_xlfn.IFS($G71="Benefit",1,$G71="Disbenefit",-1),0)</f>
        <v>0</v>
      </c>
      <c r="BY72" s="278" cm="1">
        <f t="array" ref="BY72">_xlfn.IFNA(BY$7*BY70*BY71*_xlfn.IFS($G71="Benefit",1,$G71="Disbenefit",-1),0)</f>
        <v>0</v>
      </c>
      <c r="BZ72" s="278" cm="1">
        <f t="array" ref="BZ72">_xlfn.IFNA(BZ$7*BZ70*BZ71*_xlfn.IFS($G71="Benefit",1,$G71="Disbenefit",-1),0)</f>
        <v>0</v>
      </c>
      <c r="CA72" s="278" cm="1">
        <f t="array" ref="CA72">_xlfn.IFNA(CA$7*CA70*CA71*_xlfn.IFS($G71="Benefit",1,$G71="Disbenefit",-1),0)</f>
        <v>0</v>
      </c>
      <c r="CB72" s="278" cm="1">
        <f t="array" ref="CB72">_xlfn.IFNA(CB$7*CB70*CB71*_xlfn.IFS($G71="Benefit",1,$G71="Disbenefit",-1),0)</f>
        <v>0</v>
      </c>
      <c r="CC72" s="278" cm="1">
        <f t="array" ref="CC72">_xlfn.IFNA(CC$7*CC70*CC71*_xlfn.IFS($G71="Benefit",1,$G71="Disbenefit",-1),0)</f>
        <v>0</v>
      </c>
      <c r="CD72" s="278" cm="1">
        <f t="array" ref="CD72">_xlfn.IFNA(CD$7*CD70*CD71*_xlfn.IFS($G71="Benefit",1,$G71="Disbenefit",-1),0)</f>
        <v>0</v>
      </c>
      <c r="CE72" s="278" cm="1">
        <f t="array" ref="CE72">_xlfn.IFNA(CE$7*CE70*CE71*_xlfn.IFS($G71="Benefit",1,$G71="Disbenefit",-1),0)</f>
        <v>0</v>
      </c>
      <c r="CF72" s="278" cm="1">
        <f t="array" ref="CF72">_xlfn.IFNA(CF$7*CF70*CF71*_xlfn.IFS($G71="Benefit",1,$G71="Disbenefit",-1),0)</f>
        <v>0</v>
      </c>
      <c r="CG72" s="278" cm="1">
        <f t="array" ref="CG72">_xlfn.IFNA(CG$7*CG70*CG71*_xlfn.IFS($G71="Benefit",1,$G71="Disbenefit",-1),0)</f>
        <v>0</v>
      </c>
      <c r="CH72" s="278" cm="1">
        <f t="array" ref="CH72">_xlfn.IFNA(CH$7*CH70*CH71*_xlfn.IFS($G71="Benefit",1,$G71="Disbenefit",-1),0)</f>
        <v>0</v>
      </c>
      <c r="CI72" s="278" cm="1">
        <f t="array" ref="CI72">_xlfn.IFNA(CI$7*CI70*CI71*_xlfn.IFS($G71="Benefit",1,$G71="Disbenefit",-1),0)</f>
        <v>0</v>
      </c>
      <c r="CJ72" s="278" cm="1">
        <f t="array" ref="CJ72">_xlfn.IFNA(CJ$7*CJ70*CJ71*_xlfn.IFS($G71="Benefit",1,$G71="Disbenefit",-1),0)</f>
        <v>0</v>
      </c>
      <c r="CK72" s="278" cm="1">
        <f t="array" ref="CK72">_xlfn.IFNA(CK$7*CK70*CK71*_xlfn.IFS($G71="Benefit",1,$G71="Disbenefit",-1),0)</f>
        <v>0</v>
      </c>
      <c r="CL72" s="278" cm="1">
        <f t="array" ref="CL72">_xlfn.IFNA(CL$7*CL70*CL71*_xlfn.IFS($G71="Benefit",1,$G71="Disbenefit",-1),0)</f>
        <v>0</v>
      </c>
    </row>
    <row r="73" spans="1:90" x14ac:dyDescent="0.35">
      <c r="A73" s="3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1:90" x14ac:dyDescent="0.35">
      <c r="A74" s="34"/>
      <c r="B74" s="35"/>
      <c r="C74" s="1"/>
      <c r="D74" s="1"/>
      <c r="E74" s="1"/>
      <c r="F74" s="1"/>
      <c r="G74" s="1"/>
      <c r="H74" s="1"/>
      <c r="I74" s="1" t="s">
        <v>73</v>
      </c>
      <c r="J74" s="1"/>
      <c r="K74" s="1"/>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row>
    <row r="75" spans="1:90" x14ac:dyDescent="0.35">
      <c r="A75" s="34">
        <f>A71+1</f>
        <v>17</v>
      </c>
      <c r="B75" s="35"/>
      <c r="C75" s="13"/>
      <c r="D75" s="1"/>
      <c r="E75" s="15"/>
      <c r="F75" s="1"/>
      <c r="G75" s="15"/>
      <c r="H75" s="1"/>
      <c r="I75" s="1" t="s">
        <v>203</v>
      </c>
      <c r="J75" s="1"/>
      <c r="K75" s="1"/>
      <c r="L75" s="274"/>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275"/>
      <c r="CK75" s="275"/>
      <c r="CL75" s="275"/>
    </row>
    <row r="76" spans="1:90" s="172" customFormat="1" x14ac:dyDescent="0.35">
      <c r="A76" s="167"/>
      <c r="B76" s="168"/>
      <c r="C76" s="169"/>
      <c r="D76" s="169"/>
      <c r="E76" s="169"/>
      <c r="F76" s="169"/>
      <c r="G76" s="169"/>
      <c r="H76" s="169"/>
      <c r="I76" s="169" t="s">
        <v>104</v>
      </c>
      <c r="J76" s="279">
        <f>SUM(L76:CL76)</f>
        <v>0</v>
      </c>
      <c r="K76" s="276"/>
      <c r="L76" s="278" cm="1">
        <f t="array" ref="L76">_xlfn.IFNA(L$7*L74*L75*_xlfn.IFS($G75="Benefit",1,$G75="Disbenefit",-1),0)</f>
        <v>0</v>
      </c>
      <c r="M76" s="278" cm="1">
        <f t="array" ref="M76">_xlfn.IFNA(M$7*M74*M75*_xlfn.IFS($G75="Benefit",1,$G75="Disbenefit",-1),0)</f>
        <v>0</v>
      </c>
      <c r="N76" s="278" cm="1">
        <f t="array" ref="N76">_xlfn.IFNA(N$7*N74*N75*_xlfn.IFS($G75="Benefit",1,$G75="Disbenefit",-1),0)</f>
        <v>0</v>
      </c>
      <c r="O76" s="278" cm="1">
        <f t="array" ref="O76">_xlfn.IFNA(O$7*O74*O75*_xlfn.IFS($G75="Benefit",1,$G75="Disbenefit",-1),0)</f>
        <v>0</v>
      </c>
      <c r="P76" s="278" cm="1">
        <f t="array" ref="P76">_xlfn.IFNA(P$7*P74*P75*_xlfn.IFS($G75="Benefit",1,$G75="Disbenefit",-1),0)</f>
        <v>0</v>
      </c>
      <c r="Q76" s="278" cm="1">
        <f t="array" ref="Q76">_xlfn.IFNA(Q$7*Q74*Q75*_xlfn.IFS($G75="Benefit",1,$G75="Disbenefit",-1),0)</f>
        <v>0</v>
      </c>
      <c r="R76" s="278" cm="1">
        <f t="array" ref="R76">_xlfn.IFNA(R$7*R74*R75*_xlfn.IFS($G75="Benefit",1,$G75="Disbenefit",-1),0)</f>
        <v>0</v>
      </c>
      <c r="S76" s="278" cm="1">
        <f t="array" ref="S76">_xlfn.IFNA(S$7*S74*S75*_xlfn.IFS($G75="Benefit",1,$G75="Disbenefit",-1),0)</f>
        <v>0</v>
      </c>
      <c r="T76" s="278" cm="1">
        <f t="array" ref="T76">_xlfn.IFNA(T$7*T74*T75*_xlfn.IFS($G75="Benefit",1,$G75="Disbenefit",-1),0)</f>
        <v>0</v>
      </c>
      <c r="U76" s="278" cm="1">
        <f t="array" ref="U76">_xlfn.IFNA(U$7*U74*U75*_xlfn.IFS($G75="Benefit",1,$G75="Disbenefit",-1),0)</f>
        <v>0</v>
      </c>
      <c r="V76" s="278" cm="1">
        <f t="array" ref="V76">_xlfn.IFNA(V$7*V74*V75*_xlfn.IFS($G75="Benefit",1,$G75="Disbenefit",-1),0)</f>
        <v>0</v>
      </c>
      <c r="W76" s="278" cm="1">
        <f t="array" ref="W76">_xlfn.IFNA(W$7*W74*W75*_xlfn.IFS($G75="Benefit",1,$G75="Disbenefit",-1),0)</f>
        <v>0</v>
      </c>
      <c r="X76" s="278" cm="1">
        <f t="array" ref="X76">_xlfn.IFNA(X$7*X74*X75*_xlfn.IFS($G75="Benefit",1,$G75="Disbenefit",-1),0)</f>
        <v>0</v>
      </c>
      <c r="Y76" s="278" cm="1">
        <f t="array" ref="Y76">_xlfn.IFNA(Y$7*Y74*Y75*_xlfn.IFS($G75="Benefit",1,$G75="Disbenefit",-1),0)</f>
        <v>0</v>
      </c>
      <c r="Z76" s="278" cm="1">
        <f t="array" ref="Z76">_xlfn.IFNA(Z$7*Z74*Z75*_xlfn.IFS($G75="Benefit",1,$G75="Disbenefit",-1),0)</f>
        <v>0</v>
      </c>
      <c r="AA76" s="278" cm="1">
        <f t="array" ref="AA76">_xlfn.IFNA(AA$7*AA74*AA75*_xlfn.IFS($G75="Benefit",1,$G75="Disbenefit",-1),0)</f>
        <v>0</v>
      </c>
      <c r="AB76" s="278" cm="1">
        <f t="array" ref="AB76">_xlfn.IFNA(AB$7*AB74*AB75*_xlfn.IFS($G75="Benefit",1,$G75="Disbenefit",-1),0)</f>
        <v>0</v>
      </c>
      <c r="AC76" s="278" cm="1">
        <f t="array" ref="AC76">_xlfn.IFNA(AC$7*AC74*AC75*_xlfn.IFS($G75="Benefit",1,$G75="Disbenefit",-1),0)</f>
        <v>0</v>
      </c>
      <c r="AD76" s="278" cm="1">
        <f t="array" ref="AD76">_xlfn.IFNA(AD$7*AD74*AD75*_xlfn.IFS($G75="Benefit",1,$G75="Disbenefit",-1),0)</f>
        <v>0</v>
      </c>
      <c r="AE76" s="278" cm="1">
        <f t="array" ref="AE76">_xlfn.IFNA(AE$7*AE74*AE75*_xlfn.IFS($G75="Benefit",1,$G75="Disbenefit",-1),0)</f>
        <v>0</v>
      </c>
      <c r="AF76" s="278" cm="1">
        <f t="array" ref="AF76">_xlfn.IFNA(AF$7*AF74*AF75*_xlfn.IFS($G75="Benefit",1,$G75="Disbenefit",-1),0)</f>
        <v>0</v>
      </c>
      <c r="AG76" s="278" cm="1">
        <f t="array" ref="AG76">_xlfn.IFNA(AG$7*AG74*AG75*_xlfn.IFS($G75="Benefit",1,$G75="Disbenefit",-1),0)</f>
        <v>0</v>
      </c>
      <c r="AH76" s="278" cm="1">
        <f t="array" ref="AH76">_xlfn.IFNA(AH$7*AH74*AH75*_xlfn.IFS($G75="Benefit",1,$G75="Disbenefit",-1),0)</f>
        <v>0</v>
      </c>
      <c r="AI76" s="278" cm="1">
        <f t="array" ref="AI76">_xlfn.IFNA(AI$7*AI74*AI75*_xlfn.IFS($G75="Benefit",1,$G75="Disbenefit",-1),0)</f>
        <v>0</v>
      </c>
      <c r="AJ76" s="278" cm="1">
        <f t="array" ref="AJ76">_xlfn.IFNA(AJ$7*AJ74*AJ75*_xlfn.IFS($G75="Benefit",1,$G75="Disbenefit",-1),0)</f>
        <v>0</v>
      </c>
      <c r="AK76" s="278" cm="1">
        <f t="array" ref="AK76">_xlfn.IFNA(AK$7*AK74*AK75*_xlfn.IFS($G75="Benefit",1,$G75="Disbenefit",-1),0)</f>
        <v>0</v>
      </c>
      <c r="AL76" s="278" cm="1">
        <f t="array" ref="AL76">_xlfn.IFNA(AL$7*AL74*AL75*_xlfn.IFS($G75="Benefit",1,$G75="Disbenefit",-1),0)</f>
        <v>0</v>
      </c>
      <c r="AM76" s="278" cm="1">
        <f t="array" ref="AM76">_xlfn.IFNA(AM$7*AM74*AM75*_xlfn.IFS($G75="Benefit",1,$G75="Disbenefit",-1),0)</f>
        <v>0</v>
      </c>
      <c r="AN76" s="278" cm="1">
        <f t="array" ref="AN76">_xlfn.IFNA(AN$7*AN74*AN75*_xlfn.IFS($G75="Benefit",1,$G75="Disbenefit",-1),0)</f>
        <v>0</v>
      </c>
      <c r="AO76" s="278" cm="1">
        <f t="array" ref="AO76">_xlfn.IFNA(AO$7*AO74*AO75*_xlfn.IFS($G75="Benefit",1,$G75="Disbenefit",-1),0)</f>
        <v>0</v>
      </c>
      <c r="AP76" s="278" cm="1">
        <f t="array" ref="AP76">_xlfn.IFNA(AP$7*AP74*AP75*_xlfn.IFS($G75="Benefit",1,$G75="Disbenefit",-1),0)</f>
        <v>0</v>
      </c>
      <c r="AQ76" s="278" cm="1">
        <f t="array" ref="AQ76">_xlfn.IFNA(AQ$7*AQ74*AQ75*_xlfn.IFS($G75="Benefit",1,$G75="Disbenefit",-1),0)</f>
        <v>0</v>
      </c>
      <c r="AR76" s="278" cm="1">
        <f t="array" ref="AR76">_xlfn.IFNA(AR$7*AR74*AR75*_xlfn.IFS($G75="Benefit",1,$G75="Disbenefit",-1),0)</f>
        <v>0</v>
      </c>
      <c r="AS76" s="278" cm="1">
        <f t="array" ref="AS76">_xlfn.IFNA(AS$7*AS74*AS75*_xlfn.IFS($G75="Benefit",1,$G75="Disbenefit",-1),0)</f>
        <v>0</v>
      </c>
      <c r="AT76" s="278" cm="1">
        <f t="array" ref="AT76">_xlfn.IFNA(AT$7*AT74*AT75*_xlfn.IFS($G75="Benefit",1,$G75="Disbenefit",-1),0)</f>
        <v>0</v>
      </c>
      <c r="AU76" s="278" cm="1">
        <f t="array" ref="AU76">_xlfn.IFNA(AU$7*AU74*AU75*_xlfn.IFS($G75="Benefit",1,$G75="Disbenefit",-1),0)</f>
        <v>0</v>
      </c>
      <c r="AV76" s="278" cm="1">
        <f t="array" ref="AV76">_xlfn.IFNA(AV$7*AV74*AV75*_xlfn.IFS($G75="Benefit",1,$G75="Disbenefit",-1),0)</f>
        <v>0</v>
      </c>
      <c r="AW76" s="278" cm="1">
        <f t="array" ref="AW76">_xlfn.IFNA(AW$7*AW74*AW75*_xlfn.IFS($G75="Benefit",1,$G75="Disbenefit",-1),0)</f>
        <v>0</v>
      </c>
      <c r="AX76" s="278" cm="1">
        <f t="array" ref="AX76">_xlfn.IFNA(AX$7*AX74*AX75*_xlfn.IFS($G75="Benefit",1,$G75="Disbenefit",-1),0)</f>
        <v>0</v>
      </c>
      <c r="AY76" s="278" cm="1">
        <f t="array" ref="AY76">_xlfn.IFNA(AY$7*AY74*AY75*_xlfn.IFS($G75="Benefit",1,$G75="Disbenefit",-1),0)</f>
        <v>0</v>
      </c>
      <c r="AZ76" s="278" cm="1">
        <f t="array" ref="AZ76">_xlfn.IFNA(AZ$7*AZ74*AZ75*_xlfn.IFS($G75="Benefit",1,$G75="Disbenefit",-1),0)</f>
        <v>0</v>
      </c>
      <c r="BA76" s="278" cm="1">
        <f t="array" ref="BA76">_xlfn.IFNA(BA$7*BA74*BA75*_xlfn.IFS($G75="Benefit",1,$G75="Disbenefit",-1),0)</f>
        <v>0</v>
      </c>
      <c r="BB76" s="278" cm="1">
        <f t="array" ref="BB76">_xlfn.IFNA(BB$7*BB74*BB75*_xlfn.IFS($G75="Benefit",1,$G75="Disbenefit",-1),0)</f>
        <v>0</v>
      </c>
      <c r="BC76" s="278" cm="1">
        <f t="array" ref="BC76">_xlfn.IFNA(BC$7*BC74*BC75*_xlfn.IFS($G75="Benefit",1,$G75="Disbenefit",-1),0)</f>
        <v>0</v>
      </c>
      <c r="BD76" s="278" cm="1">
        <f t="array" ref="BD76">_xlfn.IFNA(BD$7*BD74*BD75*_xlfn.IFS($G75="Benefit",1,$G75="Disbenefit",-1),0)</f>
        <v>0</v>
      </c>
      <c r="BE76" s="278" cm="1">
        <f t="array" ref="BE76">_xlfn.IFNA(BE$7*BE74*BE75*_xlfn.IFS($G75="Benefit",1,$G75="Disbenefit",-1),0)</f>
        <v>0</v>
      </c>
      <c r="BF76" s="278" cm="1">
        <f t="array" ref="BF76">_xlfn.IFNA(BF$7*BF74*BF75*_xlfn.IFS($G75="Benefit",1,$G75="Disbenefit",-1),0)</f>
        <v>0</v>
      </c>
      <c r="BG76" s="278" cm="1">
        <f t="array" ref="BG76">_xlfn.IFNA(BG$7*BG74*BG75*_xlfn.IFS($G75="Benefit",1,$G75="Disbenefit",-1),0)</f>
        <v>0</v>
      </c>
      <c r="BH76" s="278" cm="1">
        <f t="array" ref="BH76">_xlfn.IFNA(BH$7*BH74*BH75*_xlfn.IFS($G75="Benefit",1,$G75="Disbenefit",-1),0)</f>
        <v>0</v>
      </c>
      <c r="BI76" s="278" cm="1">
        <f t="array" ref="BI76">_xlfn.IFNA(BI$7*BI74*BI75*_xlfn.IFS($G75="Benefit",1,$G75="Disbenefit",-1),0)</f>
        <v>0</v>
      </c>
      <c r="BJ76" s="278" cm="1">
        <f t="array" ref="BJ76">_xlfn.IFNA(BJ$7*BJ74*BJ75*_xlfn.IFS($G75="Benefit",1,$G75="Disbenefit",-1),0)</f>
        <v>0</v>
      </c>
      <c r="BK76" s="278" cm="1">
        <f t="array" ref="BK76">_xlfn.IFNA(BK$7*BK74*BK75*_xlfn.IFS($G75="Benefit",1,$G75="Disbenefit",-1),0)</f>
        <v>0</v>
      </c>
      <c r="BL76" s="278" cm="1">
        <f t="array" ref="BL76">_xlfn.IFNA(BL$7*BL74*BL75*_xlfn.IFS($G75="Benefit",1,$G75="Disbenefit",-1),0)</f>
        <v>0</v>
      </c>
      <c r="BM76" s="278" cm="1">
        <f t="array" ref="BM76">_xlfn.IFNA(BM$7*BM74*BM75*_xlfn.IFS($G75="Benefit",1,$G75="Disbenefit",-1),0)</f>
        <v>0</v>
      </c>
      <c r="BN76" s="278" cm="1">
        <f t="array" ref="BN76">_xlfn.IFNA(BN$7*BN74*BN75*_xlfn.IFS($G75="Benefit",1,$G75="Disbenefit",-1),0)</f>
        <v>0</v>
      </c>
      <c r="BO76" s="278" cm="1">
        <f t="array" ref="BO76">_xlfn.IFNA(BO$7*BO74*BO75*_xlfn.IFS($G75="Benefit",1,$G75="Disbenefit",-1),0)</f>
        <v>0</v>
      </c>
      <c r="BP76" s="278" cm="1">
        <f t="array" ref="BP76">_xlfn.IFNA(BP$7*BP74*BP75*_xlfn.IFS($G75="Benefit",1,$G75="Disbenefit",-1),0)</f>
        <v>0</v>
      </c>
      <c r="BQ76" s="278" cm="1">
        <f t="array" ref="BQ76">_xlfn.IFNA(BQ$7*BQ74*BQ75*_xlfn.IFS($G75="Benefit",1,$G75="Disbenefit",-1),0)</f>
        <v>0</v>
      </c>
      <c r="BR76" s="278" cm="1">
        <f t="array" ref="BR76">_xlfn.IFNA(BR$7*BR74*BR75*_xlfn.IFS($G75="Benefit",1,$G75="Disbenefit",-1),0)</f>
        <v>0</v>
      </c>
      <c r="BS76" s="278" cm="1">
        <f t="array" ref="BS76">_xlfn.IFNA(BS$7*BS74*BS75*_xlfn.IFS($G75="Benefit",1,$G75="Disbenefit",-1),0)</f>
        <v>0</v>
      </c>
      <c r="BT76" s="278" cm="1">
        <f t="array" ref="BT76">_xlfn.IFNA(BT$7*BT74*BT75*_xlfn.IFS($G75="Benefit",1,$G75="Disbenefit",-1),0)</f>
        <v>0</v>
      </c>
      <c r="BU76" s="278" cm="1">
        <f t="array" ref="BU76">_xlfn.IFNA(BU$7*BU74*BU75*_xlfn.IFS($G75="Benefit",1,$G75="Disbenefit",-1),0)</f>
        <v>0</v>
      </c>
      <c r="BV76" s="278" cm="1">
        <f t="array" ref="BV76">_xlfn.IFNA(BV$7*BV74*BV75*_xlfn.IFS($G75="Benefit",1,$G75="Disbenefit",-1),0)</f>
        <v>0</v>
      </c>
      <c r="BW76" s="278" cm="1">
        <f t="array" ref="BW76">_xlfn.IFNA(BW$7*BW74*BW75*_xlfn.IFS($G75="Benefit",1,$G75="Disbenefit",-1),0)</f>
        <v>0</v>
      </c>
      <c r="BX76" s="278" cm="1">
        <f t="array" ref="BX76">_xlfn.IFNA(BX$7*BX74*BX75*_xlfn.IFS($G75="Benefit",1,$G75="Disbenefit",-1),0)</f>
        <v>0</v>
      </c>
      <c r="BY76" s="278" cm="1">
        <f t="array" ref="BY76">_xlfn.IFNA(BY$7*BY74*BY75*_xlfn.IFS($G75="Benefit",1,$G75="Disbenefit",-1),0)</f>
        <v>0</v>
      </c>
      <c r="BZ76" s="278" cm="1">
        <f t="array" ref="BZ76">_xlfn.IFNA(BZ$7*BZ74*BZ75*_xlfn.IFS($G75="Benefit",1,$G75="Disbenefit",-1),0)</f>
        <v>0</v>
      </c>
      <c r="CA76" s="278" cm="1">
        <f t="array" ref="CA76">_xlfn.IFNA(CA$7*CA74*CA75*_xlfn.IFS($G75="Benefit",1,$G75="Disbenefit",-1),0)</f>
        <v>0</v>
      </c>
      <c r="CB76" s="278" cm="1">
        <f t="array" ref="CB76">_xlfn.IFNA(CB$7*CB74*CB75*_xlfn.IFS($G75="Benefit",1,$G75="Disbenefit",-1),0)</f>
        <v>0</v>
      </c>
      <c r="CC76" s="278" cm="1">
        <f t="array" ref="CC76">_xlfn.IFNA(CC$7*CC74*CC75*_xlfn.IFS($G75="Benefit",1,$G75="Disbenefit",-1),0)</f>
        <v>0</v>
      </c>
      <c r="CD76" s="278" cm="1">
        <f t="array" ref="CD76">_xlfn.IFNA(CD$7*CD74*CD75*_xlfn.IFS($G75="Benefit",1,$G75="Disbenefit",-1),0)</f>
        <v>0</v>
      </c>
      <c r="CE76" s="278" cm="1">
        <f t="array" ref="CE76">_xlfn.IFNA(CE$7*CE74*CE75*_xlfn.IFS($G75="Benefit",1,$G75="Disbenefit",-1),0)</f>
        <v>0</v>
      </c>
      <c r="CF76" s="278" cm="1">
        <f t="array" ref="CF76">_xlfn.IFNA(CF$7*CF74*CF75*_xlfn.IFS($G75="Benefit",1,$G75="Disbenefit",-1),0)</f>
        <v>0</v>
      </c>
      <c r="CG76" s="278" cm="1">
        <f t="array" ref="CG76">_xlfn.IFNA(CG$7*CG74*CG75*_xlfn.IFS($G75="Benefit",1,$G75="Disbenefit",-1),0)</f>
        <v>0</v>
      </c>
      <c r="CH76" s="278" cm="1">
        <f t="array" ref="CH76">_xlfn.IFNA(CH$7*CH74*CH75*_xlfn.IFS($G75="Benefit",1,$G75="Disbenefit",-1),0)</f>
        <v>0</v>
      </c>
      <c r="CI76" s="278" cm="1">
        <f t="array" ref="CI76">_xlfn.IFNA(CI$7*CI74*CI75*_xlfn.IFS($G75="Benefit",1,$G75="Disbenefit",-1),0)</f>
        <v>0</v>
      </c>
      <c r="CJ76" s="278" cm="1">
        <f t="array" ref="CJ76">_xlfn.IFNA(CJ$7*CJ74*CJ75*_xlfn.IFS($G75="Benefit",1,$G75="Disbenefit",-1),0)</f>
        <v>0</v>
      </c>
      <c r="CK76" s="278" cm="1">
        <f t="array" ref="CK76">_xlfn.IFNA(CK$7*CK74*CK75*_xlfn.IFS($G75="Benefit",1,$G75="Disbenefit",-1),0)</f>
        <v>0</v>
      </c>
      <c r="CL76" s="278" cm="1">
        <f t="array" ref="CL76">_xlfn.IFNA(CL$7*CL74*CL75*_xlfn.IFS($G75="Benefit",1,$G75="Disbenefit",-1),0)</f>
        <v>0</v>
      </c>
    </row>
    <row r="77" spans="1:90" x14ac:dyDescent="0.35">
      <c r="A77" s="3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row>
    <row r="78" spans="1:90" x14ac:dyDescent="0.35">
      <c r="A78" s="34"/>
      <c r="B78" s="35"/>
      <c r="C78" s="1"/>
      <c r="D78" s="1"/>
      <c r="E78" s="1"/>
      <c r="F78" s="1"/>
      <c r="G78" s="1"/>
      <c r="H78" s="1"/>
      <c r="I78" s="1" t="s">
        <v>73</v>
      </c>
      <c r="J78" s="1"/>
      <c r="K78" s="1"/>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row>
    <row r="79" spans="1:90" x14ac:dyDescent="0.35">
      <c r="A79" s="34">
        <f>A75+1</f>
        <v>18</v>
      </c>
      <c r="B79" s="35"/>
      <c r="C79" s="13"/>
      <c r="D79" s="1"/>
      <c r="E79" s="15"/>
      <c r="F79" s="1"/>
      <c r="G79" s="15"/>
      <c r="H79" s="1"/>
      <c r="I79" s="1" t="s">
        <v>203</v>
      </c>
      <c r="J79" s="1"/>
      <c r="K79" s="1"/>
      <c r="L79" s="274"/>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275"/>
      <c r="CK79" s="275"/>
      <c r="CL79" s="275"/>
    </row>
    <row r="80" spans="1:90" s="172" customFormat="1" x14ac:dyDescent="0.35">
      <c r="A80" s="167"/>
      <c r="B80" s="168"/>
      <c r="C80" s="169"/>
      <c r="D80" s="169"/>
      <c r="E80" s="169"/>
      <c r="F80" s="169"/>
      <c r="G80" s="169"/>
      <c r="H80" s="169"/>
      <c r="I80" s="169" t="s">
        <v>104</v>
      </c>
      <c r="J80" s="279">
        <f>SUM(L80:CL80)</f>
        <v>0</v>
      </c>
      <c r="K80" s="276"/>
      <c r="L80" s="278" cm="1">
        <f t="array" ref="L80">_xlfn.IFNA(L$7*L78*L79*_xlfn.IFS($G79="Benefit",1,$G79="Disbenefit",-1),0)</f>
        <v>0</v>
      </c>
      <c r="M80" s="278" cm="1">
        <f t="array" ref="M80">_xlfn.IFNA(M$7*M78*M79*_xlfn.IFS($G79="Benefit",1,$G79="Disbenefit",-1),0)</f>
        <v>0</v>
      </c>
      <c r="N80" s="278" cm="1">
        <f t="array" ref="N80">_xlfn.IFNA(N$7*N78*N79*_xlfn.IFS($G79="Benefit",1,$G79="Disbenefit",-1),0)</f>
        <v>0</v>
      </c>
      <c r="O80" s="278" cm="1">
        <f t="array" ref="O80">_xlfn.IFNA(O$7*O78*O79*_xlfn.IFS($G79="Benefit",1,$G79="Disbenefit",-1),0)</f>
        <v>0</v>
      </c>
      <c r="P80" s="278" cm="1">
        <f t="array" ref="P80">_xlfn.IFNA(P$7*P78*P79*_xlfn.IFS($G79="Benefit",1,$G79="Disbenefit",-1),0)</f>
        <v>0</v>
      </c>
      <c r="Q80" s="278" cm="1">
        <f t="array" ref="Q80">_xlfn.IFNA(Q$7*Q78*Q79*_xlfn.IFS($G79="Benefit",1,$G79="Disbenefit",-1),0)</f>
        <v>0</v>
      </c>
      <c r="R80" s="278" cm="1">
        <f t="array" ref="R80">_xlfn.IFNA(R$7*R78*R79*_xlfn.IFS($G79="Benefit",1,$G79="Disbenefit",-1),0)</f>
        <v>0</v>
      </c>
      <c r="S80" s="278" cm="1">
        <f t="array" ref="S80">_xlfn.IFNA(S$7*S78*S79*_xlfn.IFS($G79="Benefit",1,$G79="Disbenefit",-1),0)</f>
        <v>0</v>
      </c>
      <c r="T80" s="278" cm="1">
        <f t="array" ref="T80">_xlfn.IFNA(T$7*T78*T79*_xlfn.IFS($G79="Benefit",1,$G79="Disbenefit",-1),0)</f>
        <v>0</v>
      </c>
      <c r="U80" s="278" cm="1">
        <f t="array" ref="U80">_xlfn.IFNA(U$7*U78*U79*_xlfn.IFS($G79="Benefit",1,$G79="Disbenefit",-1),0)</f>
        <v>0</v>
      </c>
      <c r="V80" s="278" cm="1">
        <f t="array" ref="V80">_xlfn.IFNA(V$7*V78*V79*_xlfn.IFS($G79="Benefit",1,$G79="Disbenefit",-1),0)</f>
        <v>0</v>
      </c>
      <c r="W80" s="278" cm="1">
        <f t="array" ref="W80">_xlfn.IFNA(W$7*W78*W79*_xlfn.IFS($G79="Benefit",1,$G79="Disbenefit",-1),0)</f>
        <v>0</v>
      </c>
      <c r="X80" s="278" cm="1">
        <f t="array" ref="X80">_xlfn.IFNA(X$7*X78*X79*_xlfn.IFS($G79="Benefit",1,$G79="Disbenefit",-1),0)</f>
        <v>0</v>
      </c>
      <c r="Y80" s="278" cm="1">
        <f t="array" ref="Y80">_xlfn.IFNA(Y$7*Y78*Y79*_xlfn.IFS($G79="Benefit",1,$G79="Disbenefit",-1),0)</f>
        <v>0</v>
      </c>
      <c r="Z80" s="278" cm="1">
        <f t="array" ref="Z80">_xlfn.IFNA(Z$7*Z78*Z79*_xlfn.IFS($G79="Benefit",1,$G79="Disbenefit",-1),0)</f>
        <v>0</v>
      </c>
      <c r="AA80" s="278" cm="1">
        <f t="array" ref="AA80">_xlfn.IFNA(AA$7*AA78*AA79*_xlfn.IFS($G79="Benefit",1,$G79="Disbenefit",-1),0)</f>
        <v>0</v>
      </c>
      <c r="AB80" s="278" cm="1">
        <f t="array" ref="AB80">_xlfn.IFNA(AB$7*AB78*AB79*_xlfn.IFS($G79="Benefit",1,$G79="Disbenefit",-1),0)</f>
        <v>0</v>
      </c>
      <c r="AC80" s="278" cm="1">
        <f t="array" ref="AC80">_xlfn.IFNA(AC$7*AC78*AC79*_xlfn.IFS($G79="Benefit",1,$G79="Disbenefit",-1),0)</f>
        <v>0</v>
      </c>
      <c r="AD80" s="278" cm="1">
        <f t="array" ref="AD80">_xlfn.IFNA(AD$7*AD78*AD79*_xlfn.IFS($G79="Benefit",1,$G79="Disbenefit",-1),0)</f>
        <v>0</v>
      </c>
      <c r="AE80" s="278" cm="1">
        <f t="array" ref="AE80">_xlfn.IFNA(AE$7*AE78*AE79*_xlfn.IFS($G79="Benefit",1,$G79="Disbenefit",-1),0)</f>
        <v>0</v>
      </c>
      <c r="AF80" s="278" cm="1">
        <f t="array" ref="AF80">_xlfn.IFNA(AF$7*AF78*AF79*_xlfn.IFS($G79="Benefit",1,$G79="Disbenefit",-1),0)</f>
        <v>0</v>
      </c>
      <c r="AG80" s="278" cm="1">
        <f t="array" ref="AG80">_xlfn.IFNA(AG$7*AG78*AG79*_xlfn.IFS($G79="Benefit",1,$G79="Disbenefit",-1),0)</f>
        <v>0</v>
      </c>
      <c r="AH80" s="278" cm="1">
        <f t="array" ref="AH80">_xlfn.IFNA(AH$7*AH78*AH79*_xlfn.IFS($G79="Benefit",1,$G79="Disbenefit",-1),0)</f>
        <v>0</v>
      </c>
      <c r="AI80" s="278" cm="1">
        <f t="array" ref="AI80">_xlfn.IFNA(AI$7*AI78*AI79*_xlfn.IFS($G79="Benefit",1,$G79="Disbenefit",-1),0)</f>
        <v>0</v>
      </c>
      <c r="AJ80" s="278" cm="1">
        <f t="array" ref="AJ80">_xlfn.IFNA(AJ$7*AJ78*AJ79*_xlfn.IFS($G79="Benefit",1,$G79="Disbenefit",-1),0)</f>
        <v>0</v>
      </c>
      <c r="AK80" s="278" cm="1">
        <f t="array" ref="AK80">_xlfn.IFNA(AK$7*AK78*AK79*_xlfn.IFS($G79="Benefit",1,$G79="Disbenefit",-1),0)</f>
        <v>0</v>
      </c>
      <c r="AL80" s="278" cm="1">
        <f t="array" ref="AL80">_xlfn.IFNA(AL$7*AL78*AL79*_xlfn.IFS($G79="Benefit",1,$G79="Disbenefit",-1),0)</f>
        <v>0</v>
      </c>
      <c r="AM80" s="278" cm="1">
        <f t="array" ref="AM80">_xlfn.IFNA(AM$7*AM78*AM79*_xlfn.IFS($G79="Benefit",1,$G79="Disbenefit",-1),0)</f>
        <v>0</v>
      </c>
      <c r="AN80" s="278" cm="1">
        <f t="array" ref="AN80">_xlfn.IFNA(AN$7*AN78*AN79*_xlfn.IFS($G79="Benefit",1,$G79="Disbenefit",-1),0)</f>
        <v>0</v>
      </c>
      <c r="AO80" s="278" cm="1">
        <f t="array" ref="AO80">_xlfn.IFNA(AO$7*AO78*AO79*_xlfn.IFS($G79="Benefit",1,$G79="Disbenefit",-1),0)</f>
        <v>0</v>
      </c>
      <c r="AP80" s="278" cm="1">
        <f t="array" ref="AP80">_xlfn.IFNA(AP$7*AP78*AP79*_xlfn.IFS($G79="Benefit",1,$G79="Disbenefit",-1),0)</f>
        <v>0</v>
      </c>
      <c r="AQ80" s="278" cm="1">
        <f t="array" ref="AQ80">_xlfn.IFNA(AQ$7*AQ78*AQ79*_xlfn.IFS($G79="Benefit",1,$G79="Disbenefit",-1),0)</f>
        <v>0</v>
      </c>
      <c r="AR80" s="278" cm="1">
        <f t="array" ref="AR80">_xlfn.IFNA(AR$7*AR78*AR79*_xlfn.IFS($G79="Benefit",1,$G79="Disbenefit",-1),0)</f>
        <v>0</v>
      </c>
      <c r="AS80" s="278" cm="1">
        <f t="array" ref="AS80">_xlfn.IFNA(AS$7*AS78*AS79*_xlfn.IFS($G79="Benefit",1,$G79="Disbenefit",-1),0)</f>
        <v>0</v>
      </c>
      <c r="AT80" s="278" cm="1">
        <f t="array" ref="AT80">_xlfn.IFNA(AT$7*AT78*AT79*_xlfn.IFS($G79="Benefit",1,$G79="Disbenefit",-1),0)</f>
        <v>0</v>
      </c>
      <c r="AU80" s="278" cm="1">
        <f t="array" ref="AU80">_xlfn.IFNA(AU$7*AU78*AU79*_xlfn.IFS($G79="Benefit",1,$G79="Disbenefit",-1),0)</f>
        <v>0</v>
      </c>
      <c r="AV80" s="278" cm="1">
        <f t="array" ref="AV80">_xlfn.IFNA(AV$7*AV78*AV79*_xlfn.IFS($G79="Benefit",1,$G79="Disbenefit",-1),0)</f>
        <v>0</v>
      </c>
      <c r="AW80" s="278" cm="1">
        <f t="array" ref="AW80">_xlfn.IFNA(AW$7*AW78*AW79*_xlfn.IFS($G79="Benefit",1,$G79="Disbenefit",-1),0)</f>
        <v>0</v>
      </c>
      <c r="AX80" s="278" cm="1">
        <f t="array" ref="AX80">_xlfn.IFNA(AX$7*AX78*AX79*_xlfn.IFS($G79="Benefit",1,$G79="Disbenefit",-1),0)</f>
        <v>0</v>
      </c>
      <c r="AY80" s="278" cm="1">
        <f t="array" ref="AY80">_xlfn.IFNA(AY$7*AY78*AY79*_xlfn.IFS($G79="Benefit",1,$G79="Disbenefit",-1),0)</f>
        <v>0</v>
      </c>
      <c r="AZ80" s="278" cm="1">
        <f t="array" ref="AZ80">_xlfn.IFNA(AZ$7*AZ78*AZ79*_xlfn.IFS($G79="Benefit",1,$G79="Disbenefit",-1),0)</f>
        <v>0</v>
      </c>
      <c r="BA80" s="278" cm="1">
        <f t="array" ref="BA80">_xlfn.IFNA(BA$7*BA78*BA79*_xlfn.IFS($G79="Benefit",1,$G79="Disbenefit",-1),0)</f>
        <v>0</v>
      </c>
      <c r="BB80" s="278" cm="1">
        <f t="array" ref="BB80">_xlfn.IFNA(BB$7*BB78*BB79*_xlfn.IFS($G79="Benefit",1,$G79="Disbenefit",-1),0)</f>
        <v>0</v>
      </c>
      <c r="BC80" s="278" cm="1">
        <f t="array" ref="BC80">_xlfn.IFNA(BC$7*BC78*BC79*_xlfn.IFS($G79="Benefit",1,$G79="Disbenefit",-1),0)</f>
        <v>0</v>
      </c>
      <c r="BD80" s="278" cm="1">
        <f t="array" ref="BD80">_xlfn.IFNA(BD$7*BD78*BD79*_xlfn.IFS($G79="Benefit",1,$G79="Disbenefit",-1),0)</f>
        <v>0</v>
      </c>
      <c r="BE80" s="278" cm="1">
        <f t="array" ref="BE80">_xlfn.IFNA(BE$7*BE78*BE79*_xlfn.IFS($G79="Benefit",1,$G79="Disbenefit",-1),0)</f>
        <v>0</v>
      </c>
      <c r="BF80" s="278" cm="1">
        <f t="array" ref="BF80">_xlfn.IFNA(BF$7*BF78*BF79*_xlfn.IFS($G79="Benefit",1,$G79="Disbenefit",-1),0)</f>
        <v>0</v>
      </c>
      <c r="BG80" s="278" cm="1">
        <f t="array" ref="BG80">_xlfn.IFNA(BG$7*BG78*BG79*_xlfn.IFS($G79="Benefit",1,$G79="Disbenefit",-1),0)</f>
        <v>0</v>
      </c>
      <c r="BH80" s="278" cm="1">
        <f t="array" ref="BH80">_xlfn.IFNA(BH$7*BH78*BH79*_xlfn.IFS($G79="Benefit",1,$G79="Disbenefit",-1),0)</f>
        <v>0</v>
      </c>
      <c r="BI80" s="278" cm="1">
        <f t="array" ref="BI80">_xlfn.IFNA(BI$7*BI78*BI79*_xlfn.IFS($G79="Benefit",1,$G79="Disbenefit",-1),0)</f>
        <v>0</v>
      </c>
      <c r="BJ80" s="278" cm="1">
        <f t="array" ref="BJ80">_xlfn.IFNA(BJ$7*BJ78*BJ79*_xlfn.IFS($G79="Benefit",1,$G79="Disbenefit",-1),0)</f>
        <v>0</v>
      </c>
      <c r="BK80" s="278" cm="1">
        <f t="array" ref="BK80">_xlfn.IFNA(BK$7*BK78*BK79*_xlfn.IFS($G79="Benefit",1,$G79="Disbenefit",-1),0)</f>
        <v>0</v>
      </c>
      <c r="BL80" s="278" cm="1">
        <f t="array" ref="BL80">_xlfn.IFNA(BL$7*BL78*BL79*_xlfn.IFS($G79="Benefit",1,$G79="Disbenefit",-1),0)</f>
        <v>0</v>
      </c>
      <c r="BM80" s="278" cm="1">
        <f t="array" ref="BM80">_xlfn.IFNA(BM$7*BM78*BM79*_xlfn.IFS($G79="Benefit",1,$G79="Disbenefit",-1),0)</f>
        <v>0</v>
      </c>
      <c r="BN80" s="278" cm="1">
        <f t="array" ref="BN80">_xlfn.IFNA(BN$7*BN78*BN79*_xlfn.IFS($G79="Benefit",1,$G79="Disbenefit",-1),0)</f>
        <v>0</v>
      </c>
      <c r="BO80" s="278" cm="1">
        <f t="array" ref="BO80">_xlfn.IFNA(BO$7*BO78*BO79*_xlfn.IFS($G79="Benefit",1,$G79="Disbenefit",-1),0)</f>
        <v>0</v>
      </c>
      <c r="BP80" s="278" cm="1">
        <f t="array" ref="BP80">_xlfn.IFNA(BP$7*BP78*BP79*_xlfn.IFS($G79="Benefit",1,$G79="Disbenefit",-1),0)</f>
        <v>0</v>
      </c>
      <c r="BQ80" s="278" cm="1">
        <f t="array" ref="BQ80">_xlfn.IFNA(BQ$7*BQ78*BQ79*_xlfn.IFS($G79="Benefit",1,$G79="Disbenefit",-1),0)</f>
        <v>0</v>
      </c>
      <c r="BR80" s="278" cm="1">
        <f t="array" ref="BR80">_xlfn.IFNA(BR$7*BR78*BR79*_xlfn.IFS($G79="Benefit",1,$G79="Disbenefit",-1),0)</f>
        <v>0</v>
      </c>
      <c r="BS80" s="278" cm="1">
        <f t="array" ref="BS80">_xlfn.IFNA(BS$7*BS78*BS79*_xlfn.IFS($G79="Benefit",1,$G79="Disbenefit",-1),0)</f>
        <v>0</v>
      </c>
      <c r="BT80" s="278" cm="1">
        <f t="array" ref="BT80">_xlfn.IFNA(BT$7*BT78*BT79*_xlfn.IFS($G79="Benefit",1,$G79="Disbenefit",-1),0)</f>
        <v>0</v>
      </c>
      <c r="BU80" s="278" cm="1">
        <f t="array" ref="BU80">_xlfn.IFNA(BU$7*BU78*BU79*_xlfn.IFS($G79="Benefit",1,$G79="Disbenefit",-1),0)</f>
        <v>0</v>
      </c>
      <c r="BV80" s="278" cm="1">
        <f t="array" ref="BV80">_xlfn.IFNA(BV$7*BV78*BV79*_xlfn.IFS($G79="Benefit",1,$G79="Disbenefit",-1),0)</f>
        <v>0</v>
      </c>
      <c r="BW80" s="278" cm="1">
        <f t="array" ref="BW80">_xlfn.IFNA(BW$7*BW78*BW79*_xlfn.IFS($G79="Benefit",1,$G79="Disbenefit",-1),0)</f>
        <v>0</v>
      </c>
      <c r="BX80" s="278" cm="1">
        <f t="array" ref="BX80">_xlfn.IFNA(BX$7*BX78*BX79*_xlfn.IFS($G79="Benefit",1,$G79="Disbenefit",-1),0)</f>
        <v>0</v>
      </c>
      <c r="BY80" s="278" cm="1">
        <f t="array" ref="BY80">_xlfn.IFNA(BY$7*BY78*BY79*_xlfn.IFS($G79="Benefit",1,$G79="Disbenefit",-1),0)</f>
        <v>0</v>
      </c>
      <c r="BZ80" s="278" cm="1">
        <f t="array" ref="BZ80">_xlfn.IFNA(BZ$7*BZ78*BZ79*_xlfn.IFS($G79="Benefit",1,$G79="Disbenefit",-1),0)</f>
        <v>0</v>
      </c>
      <c r="CA80" s="278" cm="1">
        <f t="array" ref="CA80">_xlfn.IFNA(CA$7*CA78*CA79*_xlfn.IFS($G79="Benefit",1,$G79="Disbenefit",-1),0)</f>
        <v>0</v>
      </c>
      <c r="CB80" s="278" cm="1">
        <f t="array" ref="CB80">_xlfn.IFNA(CB$7*CB78*CB79*_xlfn.IFS($G79="Benefit",1,$G79="Disbenefit",-1),0)</f>
        <v>0</v>
      </c>
      <c r="CC80" s="278" cm="1">
        <f t="array" ref="CC80">_xlfn.IFNA(CC$7*CC78*CC79*_xlfn.IFS($G79="Benefit",1,$G79="Disbenefit",-1),0)</f>
        <v>0</v>
      </c>
      <c r="CD80" s="278" cm="1">
        <f t="array" ref="CD80">_xlfn.IFNA(CD$7*CD78*CD79*_xlfn.IFS($G79="Benefit",1,$G79="Disbenefit",-1),0)</f>
        <v>0</v>
      </c>
      <c r="CE80" s="278" cm="1">
        <f t="array" ref="CE80">_xlfn.IFNA(CE$7*CE78*CE79*_xlfn.IFS($G79="Benefit",1,$G79="Disbenefit",-1),0)</f>
        <v>0</v>
      </c>
      <c r="CF80" s="278" cm="1">
        <f t="array" ref="CF80">_xlfn.IFNA(CF$7*CF78*CF79*_xlfn.IFS($G79="Benefit",1,$G79="Disbenefit",-1),0)</f>
        <v>0</v>
      </c>
      <c r="CG80" s="278" cm="1">
        <f t="array" ref="CG80">_xlfn.IFNA(CG$7*CG78*CG79*_xlfn.IFS($G79="Benefit",1,$G79="Disbenefit",-1),0)</f>
        <v>0</v>
      </c>
      <c r="CH80" s="278" cm="1">
        <f t="array" ref="CH80">_xlfn.IFNA(CH$7*CH78*CH79*_xlfn.IFS($G79="Benefit",1,$G79="Disbenefit",-1),0)</f>
        <v>0</v>
      </c>
      <c r="CI80" s="278" cm="1">
        <f t="array" ref="CI80">_xlfn.IFNA(CI$7*CI78*CI79*_xlfn.IFS($G79="Benefit",1,$G79="Disbenefit",-1),0)</f>
        <v>0</v>
      </c>
      <c r="CJ80" s="278" cm="1">
        <f t="array" ref="CJ80">_xlfn.IFNA(CJ$7*CJ78*CJ79*_xlfn.IFS($G79="Benefit",1,$G79="Disbenefit",-1),0)</f>
        <v>0</v>
      </c>
      <c r="CK80" s="278" cm="1">
        <f t="array" ref="CK80">_xlfn.IFNA(CK$7*CK78*CK79*_xlfn.IFS($G79="Benefit",1,$G79="Disbenefit",-1),0)</f>
        <v>0</v>
      </c>
      <c r="CL80" s="278" cm="1">
        <f t="array" ref="CL80">_xlfn.IFNA(CL$7*CL78*CL79*_xlfn.IFS($G79="Benefit",1,$G79="Disbenefit",-1),0)</f>
        <v>0</v>
      </c>
    </row>
    <row r="81" spans="1:90" x14ac:dyDescent="0.35">
      <c r="A81" s="3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x14ac:dyDescent="0.35">
      <c r="A82" s="34" t="s">
        <v>192</v>
      </c>
      <c r="B82" s="35"/>
      <c r="C82" s="1"/>
      <c r="D82" s="1"/>
      <c r="E82" s="1"/>
      <c r="F82" s="1"/>
      <c r="G82" s="1"/>
      <c r="H82" s="1"/>
      <c r="I82" s="1" t="s">
        <v>73</v>
      </c>
      <c r="J82" s="1"/>
      <c r="K82" s="1"/>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row>
    <row r="83" spans="1:90" x14ac:dyDescent="0.35">
      <c r="A83" s="34">
        <f>A79+1</f>
        <v>19</v>
      </c>
      <c r="B83" s="35"/>
      <c r="C83" s="13"/>
      <c r="D83" s="1"/>
      <c r="E83" s="15"/>
      <c r="F83" s="1"/>
      <c r="G83" s="15"/>
      <c r="H83" s="1"/>
      <c r="I83" s="1" t="s">
        <v>203</v>
      </c>
      <c r="J83" s="1"/>
      <c r="K83" s="1"/>
      <c r="L83" s="274"/>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275"/>
      <c r="CK83" s="275"/>
      <c r="CL83" s="275"/>
    </row>
    <row r="84" spans="1:90" s="172" customFormat="1" x14ac:dyDescent="0.35">
      <c r="A84" s="167"/>
      <c r="B84" s="168"/>
      <c r="C84" s="169"/>
      <c r="D84" s="169"/>
      <c r="E84" s="169"/>
      <c r="F84" s="169"/>
      <c r="G84" s="169"/>
      <c r="H84" s="169"/>
      <c r="I84" s="169" t="s">
        <v>104</v>
      </c>
      <c r="J84" s="279">
        <f>SUM(L84:CL84)</f>
        <v>0</v>
      </c>
      <c r="K84" s="276"/>
      <c r="L84" s="278" cm="1">
        <f t="array" ref="L84">_xlfn.IFNA(L$7*L82*L83*_xlfn.IFS($G83="Benefit",1,$G83="Disbenefit",-1),0)</f>
        <v>0</v>
      </c>
      <c r="M84" s="278" cm="1">
        <f t="array" ref="M84">_xlfn.IFNA(M$7*M82*M83*_xlfn.IFS($G83="Benefit",1,$G83="Disbenefit",-1),0)</f>
        <v>0</v>
      </c>
      <c r="N84" s="278" cm="1">
        <f t="array" ref="N84">_xlfn.IFNA(N$7*N82*N83*_xlfn.IFS($G83="Benefit",1,$G83="Disbenefit",-1),0)</f>
        <v>0</v>
      </c>
      <c r="O84" s="278" cm="1">
        <f t="array" ref="O84">_xlfn.IFNA(O$7*O82*O83*_xlfn.IFS($G83="Benefit",1,$G83="Disbenefit",-1),0)</f>
        <v>0</v>
      </c>
      <c r="P84" s="278" cm="1">
        <f t="array" ref="P84">_xlfn.IFNA(P$7*P82*P83*_xlfn.IFS($G83="Benefit",1,$G83="Disbenefit",-1),0)</f>
        <v>0</v>
      </c>
      <c r="Q84" s="278" cm="1">
        <f t="array" ref="Q84">_xlfn.IFNA(Q$7*Q82*Q83*_xlfn.IFS($G83="Benefit",1,$G83="Disbenefit",-1),0)</f>
        <v>0</v>
      </c>
      <c r="R84" s="278" cm="1">
        <f t="array" ref="R84">_xlfn.IFNA(R$7*R82*R83*_xlfn.IFS($G83="Benefit",1,$G83="Disbenefit",-1),0)</f>
        <v>0</v>
      </c>
      <c r="S84" s="278" cm="1">
        <f t="array" ref="S84">_xlfn.IFNA(S$7*S82*S83*_xlfn.IFS($G83="Benefit",1,$G83="Disbenefit",-1),0)</f>
        <v>0</v>
      </c>
      <c r="T84" s="278" cm="1">
        <f t="array" ref="T84">_xlfn.IFNA(T$7*T82*T83*_xlfn.IFS($G83="Benefit",1,$G83="Disbenefit",-1),0)</f>
        <v>0</v>
      </c>
      <c r="U84" s="278" cm="1">
        <f t="array" ref="U84">_xlfn.IFNA(U$7*U82*U83*_xlfn.IFS($G83="Benefit",1,$G83="Disbenefit",-1),0)</f>
        <v>0</v>
      </c>
      <c r="V84" s="278" cm="1">
        <f t="array" ref="V84">_xlfn.IFNA(V$7*V82*V83*_xlfn.IFS($G83="Benefit",1,$G83="Disbenefit",-1),0)</f>
        <v>0</v>
      </c>
      <c r="W84" s="278" cm="1">
        <f t="array" ref="W84">_xlfn.IFNA(W$7*W82*W83*_xlfn.IFS($G83="Benefit",1,$G83="Disbenefit",-1),0)</f>
        <v>0</v>
      </c>
      <c r="X84" s="278" cm="1">
        <f t="array" ref="X84">_xlfn.IFNA(X$7*X82*X83*_xlfn.IFS($G83="Benefit",1,$G83="Disbenefit",-1),0)</f>
        <v>0</v>
      </c>
      <c r="Y84" s="278" cm="1">
        <f t="array" ref="Y84">_xlfn.IFNA(Y$7*Y82*Y83*_xlfn.IFS($G83="Benefit",1,$G83="Disbenefit",-1),0)</f>
        <v>0</v>
      </c>
      <c r="Z84" s="278" cm="1">
        <f t="array" ref="Z84">_xlfn.IFNA(Z$7*Z82*Z83*_xlfn.IFS($G83="Benefit",1,$G83="Disbenefit",-1),0)</f>
        <v>0</v>
      </c>
      <c r="AA84" s="278" cm="1">
        <f t="array" ref="AA84">_xlfn.IFNA(AA$7*AA82*AA83*_xlfn.IFS($G83="Benefit",1,$G83="Disbenefit",-1),0)</f>
        <v>0</v>
      </c>
      <c r="AB84" s="278" cm="1">
        <f t="array" ref="AB84">_xlfn.IFNA(AB$7*AB82*AB83*_xlfn.IFS($G83="Benefit",1,$G83="Disbenefit",-1),0)</f>
        <v>0</v>
      </c>
      <c r="AC84" s="278" cm="1">
        <f t="array" ref="AC84">_xlfn.IFNA(AC$7*AC82*AC83*_xlfn.IFS($G83="Benefit",1,$G83="Disbenefit",-1),0)</f>
        <v>0</v>
      </c>
      <c r="AD84" s="278" cm="1">
        <f t="array" ref="AD84">_xlfn.IFNA(AD$7*AD82*AD83*_xlfn.IFS($G83="Benefit",1,$G83="Disbenefit",-1),0)</f>
        <v>0</v>
      </c>
      <c r="AE84" s="278" cm="1">
        <f t="array" ref="AE84">_xlfn.IFNA(AE$7*AE82*AE83*_xlfn.IFS($G83="Benefit",1,$G83="Disbenefit",-1),0)</f>
        <v>0</v>
      </c>
      <c r="AF84" s="278" cm="1">
        <f t="array" ref="AF84">_xlfn.IFNA(AF$7*AF82*AF83*_xlfn.IFS($G83="Benefit",1,$G83="Disbenefit",-1),0)</f>
        <v>0</v>
      </c>
      <c r="AG84" s="278" cm="1">
        <f t="array" ref="AG84">_xlfn.IFNA(AG$7*AG82*AG83*_xlfn.IFS($G83="Benefit",1,$G83="Disbenefit",-1),0)</f>
        <v>0</v>
      </c>
      <c r="AH84" s="278" cm="1">
        <f t="array" ref="AH84">_xlfn.IFNA(AH$7*AH82*AH83*_xlfn.IFS($G83="Benefit",1,$G83="Disbenefit",-1),0)</f>
        <v>0</v>
      </c>
      <c r="AI84" s="278" cm="1">
        <f t="array" ref="AI84">_xlfn.IFNA(AI$7*AI82*AI83*_xlfn.IFS($G83="Benefit",1,$G83="Disbenefit",-1),0)</f>
        <v>0</v>
      </c>
      <c r="AJ84" s="278" cm="1">
        <f t="array" ref="AJ84">_xlfn.IFNA(AJ$7*AJ82*AJ83*_xlfn.IFS($G83="Benefit",1,$G83="Disbenefit",-1),0)</f>
        <v>0</v>
      </c>
      <c r="AK84" s="278" cm="1">
        <f t="array" ref="AK84">_xlfn.IFNA(AK$7*AK82*AK83*_xlfn.IFS($G83="Benefit",1,$G83="Disbenefit",-1),0)</f>
        <v>0</v>
      </c>
      <c r="AL84" s="278" cm="1">
        <f t="array" ref="AL84">_xlfn.IFNA(AL$7*AL82*AL83*_xlfn.IFS($G83="Benefit",1,$G83="Disbenefit",-1),0)</f>
        <v>0</v>
      </c>
      <c r="AM84" s="278" cm="1">
        <f t="array" ref="AM84">_xlfn.IFNA(AM$7*AM82*AM83*_xlfn.IFS($G83="Benefit",1,$G83="Disbenefit",-1),0)</f>
        <v>0</v>
      </c>
      <c r="AN84" s="278" cm="1">
        <f t="array" ref="AN84">_xlfn.IFNA(AN$7*AN82*AN83*_xlfn.IFS($G83="Benefit",1,$G83="Disbenefit",-1),0)</f>
        <v>0</v>
      </c>
      <c r="AO84" s="278" cm="1">
        <f t="array" ref="AO84">_xlfn.IFNA(AO$7*AO82*AO83*_xlfn.IFS($G83="Benefit",1,$G83="Disbenefit",-1),0)</f>
        <v>0</v>
      </c>
      <c r="AP84" s="278" cm="1">
        <f t="array" ref="AP84">_xlfn.IFNA(AP$7*AP82*AP83*_xlfn.IFS($G83="Benefit",1,$G83="Disbenefit",-1),0)</f>
        <v>0</v>
      </c>
      <c r="AQ84" s="278" cm="1">
        <f t="array" ref="AQ84">_xlfn.IFNA(AQ$7*AQ82*AQ83*_xlfn.IFS($G83="Benefit",1,$G83="Disbenefit",-1),0)</f>
        <v>0</v>
      </c>
      <c r="AR84" s="278" cm="1">
        <f t="array" ref="AR84">_xlfn.IFNA(AR$7*AR82*AR83*_xlfn.IFS($G83="Benefit",1,$G83="Disbenefit",-1),0)</f>
        <v>0</v>
      </c>
      <c r="AS84" s="278" cm="1">
        <f t="array" ref="AS84">_xlfn.IFNA(AS$7*AS82*AS83*_xlfn.IFS($G83="Benefit",1,$G83="Disbenefit",-1),0)</f>
        <v>0</v>
      </c>
      <c r="AT84" s="278" cm="1">
        <f t="array" ref="AT84">_xlfn.IFNA(AT$7*AT82*AT83*_xlfn.IFS($G83="Benefit",1,$G83="Disbenefit",-1),0)</f>
        <v>0</v>
      </c>
      <c r="AU84" s="278" cm="1">
        <f t="array" ref="AU84">_xlfn.IFNA(AU$7*AU82*AU83*_xlfn.IFS($G83="Benefit",1,$G83="Disbenefit",-1),0)</f>
        <v>0</v>
      </c>
      <c r="AV84" s="278" cm="1">
        <f t="array" ref="AV84">_xlfn.IFNA(AV$7*AV82*AV83*_xlfn.IFS($G83="Benefit",1,$G83="Disbenefit",-1),0)</f>
        <v>0</v>
      </c>
      <c r="AW84" s="278" cm="1">
        <f t="array" ref="AW84">_xlfn.IFNA(AW$7*AW82*AW83*_xlfn.IFS($G83="Benefit",1,$G83="Disbenefit",-1),0)</f>
        <v>0</v>
      </c>
      <c r="AX84" s="278" cm="1">
        <f t="array" ref="AX84">_xlfn.IFNA(AX$7*AX82*AX83*_xlfn.IFS($G83="Benefit",1,$G83="Disbenefit",-1),0)</f>
        <v>0</v>
      </c>
      <c r="AY84" s="278" cm="1">
        <f t="array" ref="AY84">_xlfn.IFNA(AY$7*AY82*AY83*_xlfn.IFS($G83="Benefit",1,$G83="Disbenefit",-1),0)</f>
        <v>0</v>
      </c>
      <c r="AZ84" s="278" cm="1">
        <f t="array" ref="AZ84">_xlfn.IFNA(AZ$7*AZ82*AZ83*_xlfn.IFS($G83="Benefit",1,$G83="Disbenefit",-1),0)</f>
        <v>0</v>
      </c>
      <c r="BA84" s="278" cm="1">
        <f t="array" ref="BA84">_xlfn.IFNA(BA$7*BA82*BA83*_xlfn.IFS($G83="Benefit",1,$G83="Disbenefit",-1),0)</f>
        <v>0</v>
      </c>
      <c r="BB84" s="278" cm="1">
        <f t="array" ref="BB84">_xlfn.IFNA(BB$7*BB82*BB83*_xlfn.IFS($G83="Benefit",1,$G83="Disbenefit",-1),0)</f>
        <v>0</v>
      </c>
      <c r="BC84" s="278" cm="1">
        <f t="array" ref="BC84">_xlfn.IFNA(BC$7*BC82*BC83*_xlfn.IFS($G83="Benefit",1,$G83="Disbenefit",-1),0)</f>
        <v>0</v>
      </c>
      <c r="BD84" s="278" cm="1">
        <f t="array" ref="BD84">_xlfn.IFNA(BD$7*BD82*BD83*_xlfn.IFS($G83="Benefit",1,$G83="Disbenefit",-1),0)</f>
        <v>0</v>
      </c>
      <c r="BE84" s="278" cm="1">
        <f t="array" ref="BE84">_xlfn.IFNA(BE$7*BE82*BE83*_xlfn.IFS($G83="Benefit",1,$G83="Disbenefit",-1),0)</f>
        <v>0</v>
      </c>
      <c r="BF84" s="278" cm="1">
        <f t="array" ref="BF84">_xlfn.IFNA(BF$7*BF82*BF83*_xlfn.IFS($G83="Benefit",1,$G83="Disbenefit",-1),0)</f>
        <v>0</v>
      </c>
      <c r="BG84" s="278" cm="1">
        <f t="array" ref="BG84">_xlfn.IFNA(BG$7*BG82*BG83*_xlfn.IFS($G83="Benefit",1,$G83="Disbenefit",-1),0)</f>
        <v>0</v>
      </c>
      <c r="BH84" s="278" cm="1">
        <f t="array" ref="BH84">_xlfn.IFNA(BH$7*BH82*BH83*_xlfn.IFS($G83="Benefit",1,$G83="Disbenefit",-1),0)</f>
        <v>0</v>
      </c>
      <c r="BI84" s="278" cm="1">
        <f t="array" ref="BI84">_xlfn.IFNA(BI$7*BI82*BI83*_xlfn.IFS($G83="Benefit",1,$G83="Disbenefit",-1),0)</f>
        <v>0</v>
      </c>
      <c r="BJ84" s="278" cm="1">
        <f t="array" ref="BJ84">_xlfn.IFNA(BJ$7*BJ82*BJ83*_xlfn.IFS($G83="Benefit",1,$G83="Disbenefit",-1),0)</f>
        <v>0</v>
      </c>
      <c r="BK84" s="278" cm="1">
        <f t="array" ref="BK84">_xlfn.IFNA(BK$7*BK82*BK83*_xlfn.IFS($G83="Benefit",1,$G83="Disbenefit",-1),0)</f>
        <v>0</v>
      </c>
      <c r="BL84" s="278" cm="1">
        <f t="array" ref="BL84">_xlfn.IFNA(BL$7*BL82*BL83*_xlfn.IFS($G83="Benefit",1,$G83="Disbenefit",-1),0)</f>
        <v>0</v>
      </c>
      <c r="BM84" s="278" cm="1">
        <f t="array" ref="BM84">_xlfn.IFNA(BM$7*BM82*BM83*_xlfn.IFS($G83="Benefit",1,$G83="Disbenefit",-1),0)</f>
        <v>0</v>
      </c>
      <c r="BN84" s="278" cm="1">
        <f t="array" ref="BN84">_xlfn.IFNA(BN$7*BN82*BN83*_xlfn.IFS($G83="Benefit",1,$G83="Disbenefit",-1),0)</f>
        <v>0</v>
      </c>
      <c r="BO84" s="278" cm="1">
        <f t="array" ref="BO84">_xlfn.IFNA(BO$7*BO82*BO83*_xlfn.IFS($G83="Benefit",1,$G83="Disbenefit",-1),0)</f>
        <v>0</v>
      </c>
      <c r="BP84" s="278" cm="1">
        <f t="array" ref="BP84">_xlfn.IFNA(BP$7*BP82*BP83*_xlfn.IFS($G83="Benefit",1,$G83="Disbenefit",-1),0)</f>
        <v>0</v>
      </c>
      <c r="BQ84" s="278" cm="1">
        <f t="array" ref="BQ84">_xlfn.IFNA(BQ$7*BQ82*BQ83*_xlfn.IFS($G83="Benefit",1,$G83="Disbenefit",-1),0)</f>
        <v>0</v>
      </c>
      <c r="BR84" s="278" cm="1">
        <f t="array" ref="BR84">_xlfn.IFNA(BR$7*BR82*BR83*_xlfn.IFS($G83="Benefit",1,$G83="Disbenefit",-1),0)</f>
        <v>0</v>
      </c>
      <c r="BS84" s="278" cm="1">
        <f t="array" ref="BS84">_xlfn.IFNA(BS$7*BS82*BS83*_xlfn.IFS($G83="Benefit",1,$G83="Disbenefit",-1),0)</f>
        <v>0</v>
      </c>
      <c r="BT84" s="278" cm="1">
        <f t="array" ref="BT84">_xlfn.IFNA(BT$7*BT82*BT83*_xlfn.IFS($G83="Benefit",1,$G83="Disbenefit",-1),0)</f>
        <v>0</v>
      </c>
      <c r="BU84" s="278" cm="1">
        <f t="array" ref="BU84">_xlfn.IFNA(BU$7*BU82*BU83*_xlfn.IFS($G83="Benefit",1,$G83="Disbenefit",-1),0)</f>
        <v>0</v>
      </c>
      <c r="BV84" s="278" cm="1">
        <f t="array" ref="BV84">_xlfn.IFNA(BV$7*BV82*BV83*_xlfn.IFS($G83="Benefit",1,$G83="Disbenefit",-1),0)</f>
        <v>0</v>
      </c>
      <c r="BW84" s="278" cm="1">
        <f t="array" ref="BW84">_xlfn.IFNA(BW$7*BW82*BW83*_xlfn.IFS($G83="Benefit",1,$G83="Disbenefit",-1),0)</f>
        <v>0</v>
      </c>
      <c r="BX84" s="278" cm="1">
        <f t="array" ref="BX84">_xlfn.IFNA(BX$7*BX82*BX83*_xlfn.IFS($G83="Benefit",1,$G83="Disbenefit",-1),0)</f>
        <v>0</v>
      </c>
      <c r="BY84" s="278" cm="1">
        <f t="array" ref="BY84">_xlfn.IFNA(BY$7*BY82*BY83*_xlfn.IFS($G83="Benefit",1,$G83="Disbenefit",-1),0)</f>
        <v>0</v>
      </c>
      <c r="BZ84" s="278" cm="1">
        <f t="array" ref="BZ84">_xlfn.IFNA(BZ$7*BZ82*BZ83*_xlfn.IFS($G83="Benefit",1,$G83="Disbenefit",-1),0)</f>
        <v>0</v>
      </c>
      <c r="CA84" s="278" cm="1">
        <f t="array" ref="CA84">_xlfn.IFNA(CA$7*CA82*CA83*_xlfn.IFS($G83="Benefit",1,$G83="Disbenefit",-1),0)</f>
        <v>0</v>
      </c>
      <c r="CB84" s="278" cm="1">
        <f t="array" ref="CB84">_xlfn.IFNA(CB$7*CB82*CB83*_xlfn.IFS($G83="Benefit",1,$G83="Disbenefit",-1),0)</f>
        <v>0</v>
      </c>
      <c r="CC84" s="278" cm="1">
        <f t="array" ref="CC84">_xlfn.IFNA(CC$7*CC82*CC83*_xlfn.IFS($G83="Benefit",1,$G83="Disbenefit",-1),0)</f>
        <v>0</v>
      </c>
      <c r="CD84" s="278" cm="1">
        <f t="array" ref="CD84">_xlfn.IFNA(CD$7*CD82*CD83*_xlfn.IFS($G83="Benefit",1,$G83="Disbenefit",-1),0)</f>
        <v>0</v>
      </c>
      <c r="CE84" s="278" cm="1">
        <f t="array" ref="CE84">_xlfn.IFNA(CE$7*CE82*CE83*_xlfn.IFS($G83="Benefit",1,$G83="Disbenefit",-1),0)</f>
        <v>0</v>
      </c>
      <c r="CF84" s="278" cm="1">
        <f t="array" ref="CF84">_xlfn.IFNA(CF$7*CF82*CF83*_xlfn.IFS($G83="Benefit",1,$G83="Disbenefit",-1),0)</f>
        <v>0</v>
      </c>
      <c r="CG84" s="278" cm="1">
        <f t="array" ref="CG84">_xlfn.IFNA(CG$7*CG82*CG83*_xlfn.IFS($G83="Benefit",1,$G83="Disbenefit",-1),0)</f>
        <v>0</v>
      </c>
      <c r="CH84" s="278" cm="1">
        <f t="array" ref="CH84">_xlfn.IFNA(CH$7*CH82*CH83*_xlfn.IFS($G83="Benefit",1,$G83="Disbenefit",-1),0)</f>
        <v>0</v>
      </c>
      <c r="CI84" s="278" cm="1">
        <f t="array" ref="CI84">_xlfn.IFNA(CI$7*CI82*CI83*_xlfn.IFS($G83="Benefit",1,$G83="Disbenefit",-1),0)</f>
        <v>0</v>
      </c>
      <c r="CJ84" s="278" cm="1">
        <f t="array" ref="CJ84">_xlfn.IFNA(CJ$7*CJ82*CJ83*_xlfn.IFS($G83="Benefit",1,$G83="Disbenefit",-1),0)</f>
        <v>0</v>
      </c>
      <c r="CK84" s="278" cm="1">
        <f t="array" ref="CK84">_xlfn.IFNA(CK$7*CK82*CK83*_xlfn.IFS($G83="Benefit",1,$G83="Disbenefit",-1),0)</f>
        <v>0</v>
      </c>
      <c r="CL84" s="278" cm="1">
        <f t="array" ref="CL84">_xlfn.IFNA(CL$7*CL82*CL83*_xlfn.IFS($G83="Benefit",1,$G83="Disbenefit",-1),0)</f>
        <v>0</v>
      </c>
    </row>
    <row r="85" spans="1:90" x14ac:dyDescent="0.35">
      <c r="A85" s="3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x14ac:dyDescent="0.35">
      <c r="A86" s="34"/>
      <c r="B86" s="35"/>
      <c r="C86" s="1"/>
      <c r="D86" s="1"/>
      <c r="E86" s="1"/>
      <c r="F86" s="1"/>
      <c r="G86" s="1"/>
      <c r="H86" s="1"/>
      <c r="I86" s="1" t="s">
        <v>73</v>
      </c>
      <c r="J86" s="1"/>
      <c r="K86" s="1"/>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row>
    <row r="87" spans="1:90" x14ac:dyDescent="0.35">
      <c r="A87" s="34">
        <f>A83+1</f>
        <v>20</v>
      </c>
      <c r="B87" s="35"/>
      <c r="C87" s="13"/>
      <c r="D87" s="1"/>
      <c r="E87" s="15"/>
      <c r="F87" s="1"/>
      <c r="G87" s="15"/>
      <c r="H87" s="1"/>
      <c r="I87" s="1" t="s">
        <v>203</v>
      </c>
      <c r="J87" s="1"/>
      <c r="K87" s="1"/>
      <c r="L87" s="274"/>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275"/>
      <c r="CK87" s="275"/>
      <c r="CL87" s="275"/>
    </row>
    <row r="88" spans="1:90" s="172" customFormat="1" x14ac:dyDescent="0.35">
      <c r="A88" s="167"/>
      <c r="B88" s="168"/>
      <c r="C88" s="169"/>
      <c r="D88" s="169"/>
      <c r="E88" s="169"/>
      <c r="F88" s="169"/>
      <c r="G88" s="169"/>
      <c r="H88" s="169"/>
      <c r="I88" s="169" t="s">
        <v>104</v>
      </c>
      <c r="J88" s="279">
        <f>SUM(L88:CL88)</f>
        <v>0</v>
      </c>
      <c r="K88" s="276"/>
      <c r="L88" s="278" cm="1">
        <f t="array" ref="L88">_xlfn.IFNA(L$7*L86*L87*_xlfn.IFS($G87="Benefit",1,$G87="Disbenefit",-1),0)</f>
        <v>0</v>
      </c>
      <c r="M88" s="278" cm="1">
        <f t="array" ref="M88">_xlfn.IFNA(M$7*M86*M87*_xlfn.IFS($G87="Benefit",1,$G87="Disbenefit",-1),0)</f>
        <v>0</v>
      </c>
      <c r="N88" s="278" cm="1">
        <f t="array" ref="N88">_xlfn.IFNA(N$7*N86*N87*_xlfn.IFS($G87="Benefit",1,$G87="Disbenefit",-1),0)</f>
        <v>0</v>
      </c>
      <c r="O88" s="278" cm="1">
        <f t="array" ref="O88">_xlfn.IFNA(O$7*O86*O87*_xlfn.IFS($G87="Benefit",1,$G87="Disbenefit",-1),0)</f>
        <v>0</v>
      </c>
      <c r="P88" s="278" cm="1">
        <f t="array" ref="P88">_xlfn.IFNA(P$7*P86*P87*_xlfn.IFS($G87="Benefit",1,$G87="Disbenefit",-1),0)</f>
        <v>0</v>
      </c>
      <c r="Q88" s="278" cm="1">
        <f t="array" ref="Q88">_xlfn.IFNA(Q$7*Q86*Q87*_xlfn.IFS($G87="Benefit",1,$G87="Disbenefit",-1),0)</f>
        <v>0</v>
      </c>
      <c r="R88" s="278" cm="1">
        <f t="array" ref="R88">_xlfn.IFNA(R$7*R86*R87*_xlfn.IFS($G87="Benefit",1,$G87="Disbenefit",-1),0)</f>
        <v>0</v>
      </c>
      <c r="S88" s="278" cm="1">
        <f t="array" ref="S88">_xlfn.IFNA(S$7*S86*S87*_xlfn.IFS($G87="Benefit",1,$G87="Disbenefit",-1),0)</f>
        <v>0</v>
      </c>
      <c r="T88" s="278" cm="1">
        <f t="array" ref="T88">_xlfn.IFNA(T$7*T86*T87*_xlfn.IFS($G87="Benefit",1,$G87="Disbenefit",-1),0)</f>
        <v>0</v>
      </c>
      <c r="U88" s="278" cm="1">
        <f t="array" ref="U88">_xlfn.IFNA(U$7*U86*U87*_xlfn.IFS($G87="Benefit",1,$G87="Disbenefit",-1),0)</f>
        <v>0</v>
      </c>
      <c r="V88" s="278" cm="1">
        <f t="array" ref="V88">_xlfn.IFNA(V$7*V86*V87*_xlfn.IFS($G87="Benefit",1,$G87="Disbenefit",-1),0)</f>
        <v>0</v>
      </c>
      <c r="W88" s="278" cm="1">
        <f t="array" ref="W88">_xlfn.IFNA(W$7*W86*W87*_xlfn.IFS($G87="Benefit",1,$G87="Disbenefit",-1),0)</f>
        <v>0</v>
      </c>
      <c r="X88" s="278" cm="1">
        <f t="array" ref="X88">_xlfn.IFNA(X$7*X86*X87*_xlfn.IFS($G87="Benefit",1,$G87="Disbenefit",-1),0)</f>
        <v>0</v>
      </c>
      <c r="Y88" s="278" cm="1">
        <f t="array" ref="Y88">_xlfn.IFNA(Y$7*Y86*Y87*_xlfn.IFS($G87="Benefit",1,$G87="Disbenefit",-1),0)</f>
        <v>0</v>
      </c>
      <c r="Z88" s="278" cm="1">
        <f t="array" ref="Z88">_xlfn.IFNA(Z$7*Z86*Z87*_xlfn.IFS($G87="Benefit",1,$G87="Disbenefit",-1),0)</f>
        <v>0</v>
      </c>
      <c r="AA88" s="278" cm="1">
        <f t="array" ref="AA88">_xlfn.IFNA(AA$7*AA86*AA87*_xlfn.IFS($G87="Benefit",1,$G87="Disbenefit",-1),0)</f>
        <v>0</v>
      </c>
      <c r="AB88" s="278" cm="1">
        <f t="array" ref="AB88">_xlfn.IFNA(AB$7*AB86*AB87*_xlfn.IFS($G87="Benefit",1,$G87="Disbenefit",-1),0)</f>
        <v>0</v>
      </c>
      <c r="AC88" s="278" cm="1">
        <f t="array" ref="AC88">_xlfn.IFNA(AC$7*AC86*AC87*_xlfn.IFS($G87="Benefit",1,$G87="Disbenefit",-1),0)</f>
        <v>0</v>
      </c>
      <c r="AD88" s="278" cm="1">
        <f t="array" ref="AD88">_xlfn.IFNA(AD$7*AD86*AD87*_xlfn.IFS($G87="Benefit",1,$G87="Disbenefit",-1),0)</f>
        <v>0</v>
      </c>
      <c r="AE88" s="278" cm="1">
        <f t="array" ref="AE88">_xlfn.IFNA(AE$7*AE86*AE87*_xlfn.IFS($G87="Benefit",1,$G87="Disbenefit",-1),0)</f>
        <v>0</v>
      </c>
      <c r="AF88" s="278" cm="1">
        <f t="array" ref="AF88">_xlfn.IFNA(AF$7*AF86*AF87*_xlfn.IFS($G87="Benefit",1,$G87="Disbenefit",-1),0)</f>
        <v>0</v>
      </c>
      <c r="AG88" s="278" cm="1">
        <f t="array" ref="AG88">_xlfn.IFNA(AG$7*AG86*AG87*_xlfn.IFS($G87="Benefit",1,$G87="Disbenefit",-1),0)</f>
        <v>0</v>
      </c>
      <c r="AH88" s="278" cm="1">
        <f t="array" ref="AH88">_xlfn.IFNA(AH$7*AH86*AH87*_xlfn.IFS($G87="Benefit",1,$G87="Disbenefit",-1),0)</f>
        <v>0</v>
      </c>
      <c r="AI88" s="278" cm="1">
        <f t="array" ref="AI88">_xlfn.IFNA(AI$7*AI86*AI87*_xlfn.IFS($G87="Benefit",1,$G87="Disbenefit",-1),0)</f>
        <v>0</v>
      </c>
      <c r="AJ88" s="278" cm="1">
        <f t="array" ref="AJ88">_xlfn.IFNA(AJ$7*AJ86*AJ87*_xlfn.IFS($G87="Benefit",1,$G87="Disbenefit",-1),0)</f>
        <v>0</v>
      </c>
      <c r="AK88" s="278" cm="1">
        <f t="array" ref="AK88">_xlfn.IFNA(AK$7*AK86*AK87*_xlfn.IFS($G87="Benefit",1,$G87="Disbenefit",-1),0)</f>
        <v>0</v>
      </c>
      <c r="AL88" s="278" cm="1">
        <f t="array" ref="AL88">_xlfn.IFNA(AL$7*AL86*AL87*_xlfn.IFS($G87="Benefit",1,$G87="Disbenefit",-1),0)</f>
        <v>0</v>
      </c>
      <c r="AM88" s="278" cm="1">
        <f t="array" ref="AM88">_xlfn.IFNA(AM$7*AM86*AM87*_xlfn.IFS($G87="Benefit",1,$G87="Disbenefit",-1),0)</f>
        <v>0</v>
      </c>
      <c r="AN88" s="278" cm="1">
        <f t="array" ref="AN88">_xlfn.IFNA(AN$7*AN86*AN87*_xlfn.IFS($G87="Benefit",1,$G87="Disbenefit",-1),0)</f>
        <v>0</v>
      </c>
      <c r="AO88" s="278" cm="1">
        <f t="array" ref="AO88">_xlfn.IFNA(AO$7*AO86*AO87*_xlfn.IFS($G87="Benefit",1,$G87="Disbenefit",-1),0)</f>
        <v>0</v>
      </c>
      <c r="AP88" s="278" cm="1">
        <f t="array" ref="AP88">_xlfn.IFNA(AP$7*AP86*AP87*_xlfn.IFS($G87="Benefit",1,$G87="Disbenefit",-1),0)</f>
        <v>0</v>
      </c>
      <c r="AQ88" s="278" cm="1">
        <f t="array" ref="AQ88">_xlfn.IFNA(AQ$7*AQ86*AQ87*_xlfn.IFS($G87="Benefit",1,$G87="Disbenefit",-1),0)</f>
        <v>0</v>
      </c>
      <c r="AR88" s="278" cm="1">
        <f t="array" ref="AR88">_xlfn.IFNA(AR$7*AR86*AR87*_xlfn.IFS($G87="Benefit",1,$G87="Disbenefit",-1),0)</f>
        <v>0</v>
      </c>
      <c r="AS88" s="278" cm="1">
        <f t="array" ref="AS88">_xlfn.IFNA(AS$7*AS86*AS87*_xlfn.IFS($G87="Benefit",1,$G87="Disbenefit",-1),0)</f>
        <v>0</v>
      </c>
      <c r="AT88" s="278" cm="1">
        <f t="array" ref="AT88">_xlfn.IFNA(AT$7*AT86*AT87*_xlfn.IFS($G87="Benefit",1,$G87="Disbenefit",-1),0)</f>
        <v>0</v>
      </c>
      <c r="AU88" s="278" cm="1">
        <f t="array" ref="AU88">_xlfn.IFNA(AU$7*AU86*AU87*_xlfn.IFS($G87="Benefit",1,$G87="Disbenefit",-1),0)</f>
        <v>0</v>
      </c>
      <c r="AV88" s="278" cm="1">
        <f t="array" ref="AV88">_xlfn.IFNA(AV$7*AV86*AV87*_xlfn.IFS($G87="Benefit",1,$G87="Disbenefit",-1),0)</f>
        <v>0</v>
      </c>
      <c r="AW88" s="278" cm="1">
        <f t="array" ref="AW88">_xlfn.IFNA(AW$7*AW86*AW87*_xlfn.IFS($G87="Benefit",1,$G87="Disbenefit",-1),0)</f>
        <v>0</v>
      </c>
      <c r="AX88" s="278" cm="1">
        <f t="array" ref="AX88">_xlfn.IFNA(AX$7*AX86*AX87*_xlfn.IFS($G87="Benefit",1,$G87="Disbenefit",-1),0)</f>
        <v>0</v>
      </c>
      <c r="AY88" s="278" cm="1">
        <f t="array" ref="AY88">_xlfn.IFNA(AY$7*AY86*AY87*_xlfn.IFS($G87="Benefit",1,$G87="Disbenefit",-1),0)</f>
        <v>0</v>
      </c>
      <c r="AZ88" s="278" cm="1">
        <f t="array" ref="AZ88">_xlfn.IFNA(AZ$7*AZ86*AZ87*_xlfn.IFS($G87="Benefit",1,$G87="Disbenefit",-1),0)</f>
        <v>0</v>
      </c>
      <c r="BA88" s="278" cm="1">
        <f t="array" ref="BA88">_xlfn.IFNA(BA$7*BA86*BA87*_xlfn.IFS($G87="Benefit",1,$G87="Disbenefit",-1),0)</f>
        <v>0</v>
      </c>
      <c r="BB88" s="278" cm="1">
        <f t="array" ref="BB88">_xlfn.IFNA(BB$7*BB86*BB87*_xlfn.IFS($G87="Benefit",1,$G87="Disbenefit",-1),0)</f>
        <v>0</v>
      </c>
      <c r="BC88" s="278" cm="1">
        <f t="array" ref="BC88">_xlfn.IFNA(BC$7*BC86*BC87*_xlfn.IFS($G87="Benefit",1,$G87="Disbenefit",-1),0)</f>
        <v>0</v>
      </c>
      <c r="BD88" s="278" cm="1">
        <f t="array" ref="BD88">_xlfn.IFNA(BD$7*BD86*BD87*_xlfn.IFS($G87="Benefit",1,$G87="Disbenefit",-1),0)</f>
        <v>0</v>
      </c>
      <c r="BE88" s="278" cm="1">
        <f t="array" ref="BE88">_xlfn.IFNA(BE$7*BE86*BE87*_xlfn.IFS($G87="Benefit",1,$G87="Disbenefit",-1),0)</f>
        <v>0</v>
      </c>
      <c r="BF88" s="278" cm="1">
        <f t="array" ref="BF88">_xlfn.IFNA(BF$7*BF86*BF87*_xlfn.IFS($G87="Benefit",1,$G87="Disbenefit",-1),0)</f>
        <v>0</v>
      </c>
      <c r="BG88" s="278" cm="1">
        <f t="array" ref="BG88">_xlfn.IFNA(BG$7*BG86*BG87*_xlfn.IFS($G87="Benefit",1,$G87="Disbenefit",-1),0)</f>
        <v>0</v>
      </c>
      <c r="BH88" s="278" cm="1">
        <f t="array" ref="BH88">_xlfn.IFNA(BH$7*BH86*BH87*_xlfn.IFS($G87="Benefit",1,$G87="Disbenefit",-1),0)</f>
        <v>0</v>
      </c>
      <c r="BI88" s="278" cm="1">
        <f t="array" ref="BI88">_xlfn.IFNA(BI$7*BI86*BI87*_xlfn.IFS($G87="Benefit",1,$G87="Disbenefit",-1),0)</f>
        <v>0</v>
      </c>
      <c r="BJ88" s="278" cm="1">
        <f t="array" ref="BJ88">_xlfn.IFNA(BJ$7*BJ86*BJ87*_xlfn.IFS($G87="Benefit",1,$G87="Disbenefit",-1),0)</f>
        <v>0</v>
      </c>
      <c r="BK88" s="278" cm="1">
        <f t="array" ref="BK88">_xlfn.IFNA(BK$7*BK86*BK87*_xlfn.IFS($G87="Benefit",1,$G87="Disbenefit",-1),0)</f>
        <v>0</v>
      </c>
      <c r="BL88" s="278" cm="1">
        <f t="array" ref="BL88">_xlfn.IFNA(BL$7*BL86*BL87*_xlfn.IFS($G87="Benefit",1,$G87="Disbenefit",-1),0)</f>
        <v>0</v>
      </c>
      <c r="BM88" s="278" cm="1">
        <f t="array" ref="BM88">_xlfn.IFNA(BM$7*BM86*BM87*_xlfn.IFS($G87="Benefit",1,$G87="Disbenefit",-1),0)</f>
        <v>0</v>
      </c>
      <c r="BN88" s="278" cm="1">
        <f t="array" ref="BN88">_xlfn.IFNA(BN$7*BN86*BN87*_xlfn.IFS($G87="Benefit",1,$G87="Disbenefit",-1),0)</f>
        <v>0</v>
      </c>
      <c r="BO88" s="278" cm="1">
        <f t="array" ref="BO88">_xlfn.IFNA(BO$7*BO86*BO87*_xlfn.IFS($G87="Benefit",1,$G87="Disbenefit",-1),0)</f>
        <v>0</v>
      </c>
      <c r="BP88" s="278" cm="1">
        <f t="array" ref="BP88">_xlfn.IFNA(BP$7*BP86*BP87*_xlfn.IFS($G87="Benefit",1,$G87="Disbenefit",-1),0)</f>
        <v>0</v>
      </c>
      <c r="BQ88" s="278" cm="1">
        <f t="array" ref="BQ88">_xlfn.IFNA(BQ$7*BQ86*BQ87*_xlfn.IFS($G87="Benefit",1,$G87="Disbenefit",-1),0)</f>
        <v>0</v>
      </c>
      <c r="BR88" s="278" cm="1">
        <f t="array" ref="BR88">_xlfn.IFNA(BR$7*BR86*BR87*_xlfn.IFS($G87="Benefit",1,$G87="Disbenefit",-1),0)</f>
        <v>0</v>
      </c>
      <c r="BS88" s="278" cm="1">
        <f t="array" ref="BS88">_xlfn.IFNA(BS$7*BS86*BS87*_xlfn.IFS($G87="Benefit",1,$G87="Disbenefit",-1),0)</f>
        <v>0</v>
      </c>
      <c r="BT88" s="278" cm="1">
        <f t="array" ref="BT88">_xlfn.IFNA(BT$7*BT86*BT87*_xlfn.IFS($G87="Benefit",1,$G87="Disbenefit",-1),0)</f>
        <v>0</v>
      </c>
      <c r="BU88" s="278" cm="1">
        <f t="array" ref="BU88">_xlfn.IFNA(BU$7*BU86*BU87*_xlfn.IFS($G87="Benefit",1,$G87="Disbenefit",-1),0)</f>
        <v>0</v>
      </c>
      <c r="BV88" s="278" cm="1">
        <f t="array" ref="BV88">_xlfn.IFNA(BV$7*BV86*BV87*_xlfn.IFS($G87="Benefit",1,$G87="Disbenefit",-1),0)</f>
        <v>0</v>
      </c>
      <c r="BW88" s="278" cm="1">
        <f t="array" ref="BW88">_xlfn.IFNA(BW$7*BW86*BW87*_xlfn.IFS($G87="Benefit",1,$G87="Disbenefit",-1),0)</f>
        <v>0</v>
      </c>
      <c r="BX88" s="278" cm="1">
        <f t="array" ref="BX88">_xlfn.IFNA(BX$7*BX86*BX87*_xlfn.IFS($G87="Benefit",1,$G87="Disbenefit",-1),0)</f>
        <v>0</v>
      </c>
      <c r="BY88" s="278" cm="1">
        <f t="array" ref="BY88">_xlfn.IFNA(BY$7*BY86*BY87*_xlfn.IFS($G87="Benefit",1,$G87="Disbenefit",-1),0)</f>
        <v>0</v>
      </c>
      <c r="BZ88" s="278" cm="1">
        <f t="array" ref="BZ88">_xlfn.IFNA(BZ$7*BZ86*BZ87*_xlfn.IFS($G87="Benefit",1,$G87="Disbenefit",-1),0)</f>
        <v>0</v>
      </c>
      <c r="CA88" s="278" cm="1">
        <f t="array" ref="CA88">_xlfn.IFNA(CA$7*CA86*CA87*_xlfn.IFS($G87="Benefit",1,$G87="Disbenefit",-1),0)</f>
        <v>0</v>
      </c>
      <c r="CB88" s="278" cm="1">
        <f t="array" ref="CB88">_xlfn.IFNA(CB$7*CB86*CB87*_xlfn.IFS($G87="Benefit",1,$G87="Disbenefit",-1),0)</f>
        <v>0</v>
      </c>
      <c r="CC88" s="278" cm="1">
        <f t="array" ref="CC88">_xlfn.IFNA(CC$7*CC86*CC87*_xlfn.IFS($G87="Benefit",1,$G87="Disbenefit",-1),0)</f>
        <v>0</v>
      </c>
      <c r="CD88" s="278" cm="1">
        <f t="array" ref="CD88">_xlfn.IFNA(CD$7*CD86*CD87*_xlfn.IFS($G87="Benefit",1,$G87="Disbenefit",-1),0)</f>
        <v>0</v>
      </c>
      <c r="CE88" s="278" cm="1">
        <f t="array" ref="CE88">_xlfn.IFNA(CE$7*CE86*CE87*_xlfn.IFS($G87="Benefit",1,$G87="Disbenefit",-1),0)</f>
        <v>0</v>
      </c>
      <c r="CF88" s="278" cm="1">
        <f t="array" ref="CF88">_xlfn.IFNA(CF$7*CF86*CF87*_xlfn.IFS($G87="Benefit",1,$G87="Disbenefit",-1),0)</f>
        <v>0</v>
      </c>
      <c r="CG88" s="278" cm="1">
        <f t="array" ref="CG88">_xlfn.IFNA(CG$7*CG86*CG87*_xlfn.IFS($G87="Benefit",1,$G87="Disbenefit",-1),0)</f>
        <v>0</v>
      </c>
      <c r="CH88" s="278" cm="1">
        <f t="array" ref="CH88">_xlfn.IFNA(CH$7*CH86*CH87*_xlfn.IFS($G87="Benefit",1,$G87="Disbenefit",-1),0)</f>
        <v>0</v>
      </c>
      <c r="CI88" s="278" cm="1">
        <f t="array" ref="CI88">_xlfn.IFNA(CI$7*CI86*CI87*_xlfn.IFS($G87="Benefit",1,$G87="Disbenefit",-1),0)</f>
        <v>0</v>
      </c>
      <c r="CJ88" s="278" cm="1">
        <f t="array" ref="CJ88">_xlfn.IFNA(CJ$7*CJ86*CJ87*_xlfn.IFS($G87="Benefit",1,$G87="Disbenefit",-1),0)</f>
        <v>0</v>
      </c>
      <c r="CK88" s="278" cm="1">
        <f t="array" ref="CK88">_xlfn.IFNA(CK$7*CK86*CK87*_xlfn.IFS($G87="Benefit",1,$G87="Disbenefit",-1),0)</f>
        <v>0</v>
      </c>
      <c r="CL88" s="278" cm="1">
        <f t="array" ref="CL88">_xlfn.IFNA(CL$7*CL86*CL87*_xlfn.IFS($G87="Benefit",1,$G87="Disbenefit",-1),0)</f>
        <v>0</v>
      </c>
    </row>
    <row r="89" spans="1:90" x14ac:dyDescent="0.35">
      <c r="A89" s="3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x14ac:dyDescent="0.35">
      <c r="A90" s="34"/>
      <c r="B90" s="35"/>
      <c r="C90" s="1"/>
      <c r="D90" s="1"/>
      <c r="E90" s="1"/>
      <c r="F90" s="1"/>
      <c r="G90" s="1"/>
      <c r="H90" s="1"/>
      <c r="I90" s="1" t="s">
        <v>73</v>
      </c>
      <c r="J90" s="1"/>
      <c r="K90" s="1"/>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row>
    <row r="91" spans="1:90" x14ac:dyDescent="0.35">
      <c r="A91" s="34">
        <f>A87+1</f>
        <v>21</v>
      </c>
      <c r="B91" s="35"/>
      <c r="C91" s="13"/>
      <c r="D91" s="1"/>
      <c r="E91" s="15"/>
      <c r="F91" s="1"/>
      <c r="G91" s="15"/>
      <c r="H91" s="1"/>
      <c r="I91" s="1" t="s">
        <v>203</v>
      </c>
      <c r="J91" s="1"/>
      <c r="K91" s="1"/>
      <c r="L91" s="274"/>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275"/>
      <c r="CK91" s="275"/>
      <c r="CL91" s="275"/>
    </row>
    <row r="92" spans="1:90" s="172" customFormat="1" x14ac:dyDescent="0.35">
      <c r="A92" s="167"/>
      <c r="B92" s="168"/>
      <c r="C92" s="169"/>
      <c r="D92" s="169"/>
      <c r="E92" s="169"/>
      <c r="F92" s="169"/>
      <c r="G92" s="169"/>
      <c r="H92" s="169"/>
      <c r="I92" s="169" t="s">
        <v>104</v>
      </c>
      <c r="J92" s="279">
        <f>SUM(L92:CL92)</f>
        <v>0</v>
      </c>
      <c r="K92" s="276"/>
      <c r="L92" s="278" cm="1">
        <f t="array" ref="L92">_xlfn.IFNA(L$7*L90*L91*_xlfn.IFS($G91="Benefit",1,$G91="Disbenefit",-1),0)</f>
        <v>0</v>
      </c>
      <c r="M92" s="278" cm="1">
        <f t="array" ref="M92">_xlfn.IFNA(M$7*M90*M91*_xlfn.IFS($G91="Benefit",1,$G91="Disbenefit",-1),0)</f>
        <v>0</v>
      </c>
      <c r="N92" s="278" cm="1">
        <f t="array" ref="N92">_xlfn.IFNA(N$7*N90*N91*_xlfn.IFS($G91="Benefit",1,$G91="Disbenefit",-1),0)</f>
        <v>0</v>
      </c>
      <c r="O92" s="278" cm="1">
        <f t="array" ref="O92">_xlfn.IFNA(O$7*O90*O91*_xlfn.IFS($G91="Benefit",1,$G91="Disbenefit",-1),0)</f>
        <v>0</v>
      </c>
      <c r="P92" s="278" cm="1">
        <f t="array" ref="P92">_xlfn.IFNA(P$7*P90*P91*_xlfn.IFS($G91="Benefit",1,$G91="Disbenefit",-1),0)</f>
        <v>0</v>
      </c>
      <c r="Q92" s="278" cm="1">
        <f t="array" ref="Q92">_xlfn.IFNA(Q$7*Q90*Q91*_xlfn.IFS($G91="Benefit",1,$G91="Disbenefit",-1),0)</f>
        <v>0</v>
      </c>
      <c r="R92" s="278" cm="1">
        <f t="array" ref="R92">_xlfn.IFNA(R$7*R90*R91*_xlfn.IFS($G91="Benefit",1,$G91="Disbenefit",-1),0)</f>
        <v>0</v>
      </c>
      <c r="S92" s="278" cm="1">
        <f t="array" ref="S92">_xlfn.IFNA(S$7*S90*S91*_xlfn.IFS($G91="Benefit",1,$G91="Disbenefit",-1),0)</f>
        <v>0</v>
      </c>
      <c r="T92" s="278" cm="1">
        <f t="array" ref="T92">_xlfn.IFNA(T$7*T90*T91*_xlfn.IFS($G91="Benefit",1,$G91="Disbenefit",-1),0)</f>
        <v>0</v>
      </c>
      <c r="U92" s="278" cm="1">
        <f t="array" ref="U92">_xlfn.IFNA(U$7*U90*U91*_xlfn.IFS($G91="Benefit",1,$G91="Disbenefit",-1),0)</f>
        <v>0</v>
      </c>
      <c r="V92" s="278" cm="1">
        <f t="array" ref="V92">_xlfn.IFNA(V$7*V90*V91*_xlfn.IFS($G91="Benefit",1,$G91="Disbenefit",-1),0)</f>
        <v>0</v>
      </c>
      <c r="W92" s="278" cm="1">
        <f t="array" ref="W92">_xlfn.IFNA(W$7*W90*W91*_xlfn.IFS($G91="Benefit",1,$G91="Disbenefit",-1),0)</f>
        <v>0</v>
      </c>
      <c r="X92" s="278" cm="1">
        <f t="array" ref="X92">_xlfn.IFNA(X$7*X90*X91*_xlfn.IFS($G91="Benefit",1,$G91="Disbenefit",-1),0)</f>
        <v>0</v>
      </c>
      <c r="Y92" s="278" cm="1">
        <f t="array" ref="Y92">_xlfn.IFNA(Y$7*Y90*Y91*_xlfn.IFS($G91="Benefit",1,$G91="Disbenefit",-1),0)</f>
        <v>0</v>
      </c>
      <c r="Z92" s="278" cm="1">
        <f t="array" ref="Z92">_xlfn.IFNA(Z$7*Z90*Z91*_xlfn.IFS($G91="Benefit",1,$G91="Disbenefit",-1),0)</f>
        <v>0</v>
      </c>
      <c r="AA92" s="278" cm="1">
        <f t="array" ref="AA92">_xlfn.IFNA(AA$7*AA90*AA91*_xlfn.IFS($G91="Benefit",1,$G91="Disbenefit",-1),0)</f>
        <v>0</v>
      </c>
      <c r="AB92" s="278" cm="1">
        <f t="array" ref="AB92">_xlfn.IFNA(AB$7*AB90*AB91*_xlfn.IFS($G91="Benefit",1,$G91="Disbenefit",-1),0)</f>
        <v>0</v>
      </c>
      <c r="AC92" s="278" cm="1">
        <f t="array" ref="AC92">_xlfn.IFNA(AC$7*AC90*AC91*_xlfn.IFS($G91="Benefit",1,$G91="Disbenefit",-1),0)</f>
        <v>0</v>
      </c>
      <c r="AD92" s="278" cm="1">
        <f t="array" ref="AD92">_xlfn.IFNA(AD$7*AD90*AD91*_xlfn.IFS($G91="Benefit",1,$G91="Disbenefit",-1),0)</f>
        <v>0</v>
      </c>
      <c r="AE92" s="278" cm="1">
        <f t="array" ref="AE92">_xlfn.IFNA(AE$7*AE90*AE91*_xlfn.IFS($G91="Benefit",1,$G91="Disbenefit",-1),0)</f>
        <v>0</v>
      </c>
      <c r="AF92" s="278" cm="1">
        <f t="array" ref="AF92">_xlfn.IFNA(AF$7*AF90*AF91*_xlfn.IFS($G91="Benefit",1,$G91="Disbenefit",-1),0)</f>
        <v>0</v>
      </c>
      <c r="AG92" s="278" cm="1">
        <f t="array" ref="AG92">_xlfn.IFNA(AG$7*AG90*AG91*_xlfn.IFS($G91="Benefit",1,$G91="Disbenefit",-1),0)</f>
        <v>0</v>
      </c>
      <c r="AH92" s="278" cm="1">
        <f t="array" ref="AH92">_xlfn.IFNA(AH$7*AH90*AH91*_xlfn.IFS($G91="Benefit",1,$G91="Disbenefit",-1),0)</f>
        <v>0</v>
      </c>
      <c r="AI92" s="278" cm="1">
        <f t="array" ref="AI92">_xlfn.IFNA(AI$7*AI90*AI91*_xlfn.IFS($G91="Benefit",1,$G91="Disbenefit",-1),0)</f>
        <v>0</v>
      </c>
      <c r="AJ92" s="278" cm="1">
        <f t="array" ref="AJ92">_xlfn.IFNA(AJ$7*AJ90*AJ91*_xlfn.IFS($G91="Benefit",1,$G91="Disbenefit",-1),0)</f>
        <v>0</v>
      </c>
      <c r="AK92" s="278" cm="1">
        <f t="array" ref="AK92">_xlfn.IFNA(AK$7*AK90*AK91*_xlfn.IFS($G91="Benefit",1,$G91="Disbenefit",-1),0)</f>
        <v>0</v>
      </c>
      <c r="AL92" s="278" cm="1">
        <f t="array" ref="AL92">_xlfn.IFNA(AL$7*AL90*AL91*_xlfn.IFS($G91="Benefit",1,$G91="Disbenefit",-1),0)</f>
        <v>0</v>
      </c>
      <c r="AM92" s="278" cm="1">
        <f t="array" ref="AM92">_xlfn.IFNA(AM$7*AM90*AM91*_xlfn.IFS($G91="Benefit",1,$G91="Disbenefit",-1),0)</f>
        <v>0</v>
      </c>
      <c r="AN92" s="278" cm="1">
        <f t="array" ref="AN92">_xlfn.IFNA(AN$7*AN90*AN91*_xlfn.IFS($G91="Benefit",1,$G91="Disbenefit",-1),0)</f>
        <v>0</v>
      </c>
      <c r="AO92" s="278" cm="1">
        <f t="array" ref="AO92">_xlfn.IFNA(AO$7*AO90*AO91*_xlfn.IFS($G91="Benefit",1,$G91="Disbenefit",-1),0)</f>
        <v>0</v>
      </c>
      <c r="AP92" s="278" cm="1">
        <f t="array" ref="AP92">_xlfn.IFNA(AP$7*AP90*AP91*_xlfn.IFS($G91="Benefit",1,$G91="Disbenefit",-1),0)</f>
        <v>0</v>
      </c>
      <c r="AQ92" s="278" cm="1">
        <f t="array" ref="AQ92">_xlfn.IFNA(AQ$7*AQ90*AQ91*_xlfn.IFS($G91="Benefit",1,$G91="Disbenefit",-1),0)</f>
        <v>0</v>
      </c>
      <c r="AR92" s="278" cm="1">
        <f t="array" ref="AR92">_xlfn.IFNA(AR$7*AR90*AR91*_xlfn.IFS($G91="Benefit",1,$G91="Disbenefit",-1),0)</f>
        <v>0</v>
      </c>
      <c r="AS92" s="278" cm="1">
        <f t="array" ref="AS92">_xlfn.IFNA(AS$7*AS90*AS91*_xlfn.IFS($G91="Benefit",1,$G91="Disbenefit",-1),0)</f>
        <v>0</v>
      </c>
      <c r="AT92" s="278" cm="1">
        <f t="array" ref="AT92">_xlfn.IFNA(AT$7*AT90*AT91*_xlfn.IFS($G91="Benefit",1,$G91="Disbenefit",-1),0)</f>
        <v>0</v>
      </c>
      <c r="AU92" s="278" cm="1">
        <f t="array" ref="AU92">_xlfn.IFNA(AU$7*AU90*AU91*_xlfn.IFS($G91="Benefit",1,$G91="Disbenefit",-1),0)</f>
        <v>0</v>
      </c>
      <c r="AV92" s="278" cm="1">
        <f t="array" ref="AV92">_xlfn.IFNA(AV$7*AV90*AV91*_xlfn.IFS($G91="Benefit",1,$G91="Disbenefit",-1),0)</f>
        <v>0</v>
      </c>
      <c r="AW92" s="278" cm="1">
        <f t="array" ref="AW92">_xlfn.IFNA(AW$7*AW90*AW91*_xlfn.IFS($G91="Benefit",1,$G91="Disbenefit",-1),0)</f>
        <v>0</v>
      </c>
      <c r="AX92" s="278" cm="1">
        <f t="array" ref="AX92">_xlfn.IFNA(AX$7*AX90*AX91*_xlfn.IFS($G91="Benefit",1,$G91="Disbenefit",-1),0)</f>
        <v>0</v>
      </c>
      <c r="AY92" s="278" cm="1">
        <f t="array" ref="AY92">_xlfn.IFNA(AY$7*AY90*AY91*_xlfn.IFS($G91="Benefit",1,$G91="Disbenefit",-1),0)</f>
        <v>0</v>
      </c>
      <c r="AZ92" s="278" cm="1">
        <f t="array" ref="AZ92">_xlfn.IFNA(AZ$7*AZ90*AZ91*_xlfn.IFS($G91="Benefit",1,$G91="Disbenefit",-1),0)</f>
        <v>0</v>
      </c>
      <c r="BA92" s="278" cm="1">
        <f t="array" ref="BA92">_xlfn.IFNA(BA$7*BA90*BA91*_xlfn.IFS($G91="Benefit",1,$G91="Disbenefit",-1),0)</f>
        <v>0</v>
      </c>
      <c r="BB92" s="278" cm="1">
        <f t="array" ref="BB92">_xlfn.IFNA(BB$7*BB90*BB91*_xlfn.IFS($G91="Benefit",1,$G91="Disbenefit",-1),0)</f>
        <v>0</v>
      </c>
      <c r="BC92" s="278" cm="1">
        <f t="array" ref="BC92">_xlfn.IFNA(BC$7*BC90*BC91*_xlfn.IFS($G91="Benefit",1,$G91="Disbenefit",-1),0)</f>
        <v>0</v>
      </c>
      <c r="BD92" s="278" cm="1">
        <f t="array" ref="BD92">_xlfn.IFNA(BD$7*BD90*BD91*_xlfn.IFS($G91="Benefit",1,$G91="Disbenefit",-1),0)</f>
        <v>0</v>
      </c>
      <c r="BE92" s="278" cm="1">
        <f t="array" ref="BE92">_xlfn.IFNA(BE$7*BE90*BE91*_xlfn.IFS($G91="Benefit",1,$G91="Disbenefit",-1),0)</f>
        <v>0</v>
      </c>
      <c r="BF92" s="278" cm="1">
        <f t="array" ref="BF92">_xlfn.IFNA(BF$7*BF90*BF91*_xlfn.IFS($G91="Benefit",1,$G91="Disbenefit",-1),0)</f>
        <v>0</v>
      </c>
      <c r="BG92" s="278" cm="1">
        <f t="array" ref="BG92">_xlfn.IFNA(BG$7*BG90*BG91*_xlfn.IFS($G91="Benefit",1,$G91="Disbenefit",-1),0)</f>
        <v>0</v>
      </c>
      <c r="BH92" s="278" cm="1">
        <f t="array" ref="BH92">_xlfn.IFNA(BH$7*BH90*BH91*_xlfn.IFS($G91="Benefit",1,$G91="Disbenefit",-1),0)</f>
        <v>0</v>
      </c>
      <c r="BI92" s="278" cm="1">
        <f t="array" ref="BI92">_xlfn.IFNA(BI$7*BI90*BI91*_xlfn.IFS($G91="Benefit",1,$G91="Disbenefit",-1),0)</f>
        <v>0</v>
      </c>
      <c r="BJ92" s="278" cm="1">
        <f t="array" ref="BJ92">_xlfn.IFNA(BJ$7*BJ90*BJ91*_xlfn.IFS($G91="Benefit",1,$G91="Disbenefit",-1),0)</f>
        <v>0</v>
      </c>
      <c r="BK92" s="278" cm="1">
        <f t="array" ref="BK92">_xlfn.IFNA(BK$7*BK90*BK91*_xlfn.IFS($G91="Benefit",1,$G91="Disbenefit",-1),0)</f>
        <v>0</v>
      </c>
      <c r="BL92" s="278" cm="1">
        <f t="array" ref="BL92">_xlfn.IFNA(BL$7*BL90*BL91*_xlfn.IFS($G91="Benefit",1,$G91="Disbenefit",-1),0)</f>
        <v>0</v>
      </c>
      <c r="BM92" s="278" cm="1">
        <f t="array" ref="BM92">_xlfn.IFNA(BM$7*BM90*BM91*_xlfn.IFS($G91="Benefit",1,$G91="Disbenefit",-1),0)</f>
        <v>0</v>
      </c>
      <c r="BN92" s="278" cm="1">
        <f t="array" ref="BN92">_xlfn.IFNA(BN$7*BN90*BN91*_xlfn.IFS($G91="Benefit",1,$G91="Disbenefit",-1),0)</f>
        <v>0</v>
      </c>
      <c r="BO92" s="278" cm="1">
        <f t="array" ref="BO92">_xlfn.IFNA(BO$7*BO90*BO91*_xlfn.IFS($G91="Benefit",1,$G91="Disbenefit",-1),0)</f>
        <v>0</v>
      </c>
      <c r="BP92" s="278" cm="1">
        <f t="array" ref="BP92">_xlfn.IFNA(BP$7*BP90*BP91*_xlfn.IFS($G91="Benefit",1,$G91="Disbenefit",-1),0)</f>
        <v>0</v>
      </c>
      <c r="BQ92" s="278" cm="1">
        <f t="array" ref="BQ92">_xlfn.IFNA(BQ$7*BQ90*BQ91*_xlfn.IFS($G91="Benefit",1,$G91="Disbenefit",-1),0)</f>
        <v>0</v>
      </c>
      <c r="BR92" s="278" cm="1">
        <f t="array" ref="BR92">_xlfn.IFNA(BR$7*BR90*BR91*_xlfn.IFS($G91="Benefit",1,$G91="Disbenefit",-1),0)</f>
        <v>0</v>
      </c>
      <c r="BS92" s="278" cm="1">
        <f t="array" ref="BS92">_xlfn.IFNA(BS$7*BS90*BS91*_xlfn.IFS($G91="Benefit",1,$G91="Disbenefit",-1),0)</f>
        <v>0</v>
      </c>
      <c r="BT92" s="278" cm="1">
        <f t="array" ref="BT92">_xlfn.IFNA(BT$7*BT90*BT91*_xlfn.IFS($G91="Benefit",1,$G91="Disbenefit",-1),0)</f>
        <v>0</v>
      </c>
      <c r="BU92" s="278" cm="1">
        <f t="array" ref="BU92">_xlfn.IFNA(BU$7*BU90*BU91*_xlfn.IFS($G91="Benefit",1,$G91="Disbenefit",-1),0)</f>
        <v>0</v>
      </c>
      <c r="BV92" s="278" cm="1">
        <f t="array" ref="BV92">_xlfn.IFNA(BV$7*BV90*BV91*_xlfn.IFS($G91="Benefit",1,$G91="Disbenefit",-1),0)</f>
        <v>0</v>
      </c>
      <c r="BW92" s="278" cm="1">
        <f t="array" ref="BW92">_xlfn.IFNA(BW$7*BW90*BW91*_xlfn.IFS($G91="Benefit",1,$G91="Disbenefit",-1),0)</f>
        <v>0</v>
      </c>
      <c r="BX92" s="278" cm="1">
        <f t="array" ref="BX92">_xlfn.IFNA(BX$7*BX90*BX91*_xlfn.IFS($G91="Benefit",1,$G91="Disbenefit",-1),0)</f>
        <v>0</v>
      </c>
      <c r="BY92" s="278" cm="1">
        <f t="array" ref="BY92">_xlfn.IFNA(BY$7*BY90*BY91*_xlfn.IFS($G91="Benefit",1,$G91="Disbenefit",-1),0)</f>
        <v>0</v>
      </c>
      <c r="BZ92" s="278" cm="1">
        <f t="array" ref="BZ92">_xlfn.IFNA(BZ$7*BZ90*BZ91*_xlfn.IFS($G91="Benefit",1,$G91="Disbenefit",-1),0)</f>
        <v>0</v>
      </c>
      <c r="CA92" s="278" cm="1">
        <f t="array" ref="CA92">_xlfn.IFNA(CA$7*CA90*CA91*_xlfn.IFS($G91="Benefit",1,$G91="Disbenefit",-1),0)</f>
        <v>0</v>
      </c>
      <c r="CB92" s="278" cm="1">
        <f t="array" ref="CB92">_xlfn.IFNA(CB$7*CB90*CB91*_xlfn.IFS($G91="Benefit",1,$G91="Disbenefit",-1),0)</f>
        <v>0</v>
      </c>
      <c r="CC92" s="278" cm="1">
        <f t="array" ref="CC92">_xlfn.IFNA(CC$7*CC90*CC91*_xlfn.IFS($G91="Benefit",1,$G91="Disbenefit",-1),0)</f>
        <v>0</v>
      </c>
      <c r="CD92" s="278" cm="1">
        <f t="array" ref="CD92">_xlfn.IFNA(CD$7*CD90*CD91*_xlfn.IFS($G91="Benefit",1,$G91="Disbenefit",-1),0)</f>
        <v>0</v>
      </c>
      <c r="CE92" s="278" cm="1">
        <f t="array" ref="CE92">_xlfn.IFNA(CE$7*CE90*CE91*_xlfn.IFS($G91="Benefit",1,$G91="Disbenefit",-1),0)</f>
        <v>0</v>
      </c>
      <c r="CF92" s="278" cm="1">
        <f t="array" ref="CF92">_xlfn.IFNA(CF$7*CF90*CF91*_xlfn.IFS($G91="Benefit",1,$G91="Disbenefit",-1),0)</f>
        <v>0</v>
      </c>
      <c r="CG92" s="278" cm="1">
        <f t="array" ref="CG92">_xlfn.IFNA(CG$7*CG90*CG91*_xlfn.IFS($G91="Benefit",1,$G91="Disbenefit",-1),0)</f>
        <v>0</v>
      </c>
      <c r="CH92" s="278" cm="1">
        <f t="array" ref="CH92">_xlfn.IFNA(CH$7*CH90*CH91*_xlfn.IFS($G91="Benefit",1,$G91="Disbenefit",-1),0)</f>
        <v>0</v>
      </c>
      <c r="CI92" s="278" cm="1">
        <f t="array" ref="CI92">_xlfn.IFNA(CI$7*CI90*CI91*_xlfn.IFS($G91="Benefit",1,$G91="Disbenefit",-1),0)</f>
        <v>0</v>
      </c>
      <c r="CJ92" s="278" cm="1">
        <f t="array" ref="CJ92">_xlfn.IFNA(CJ$7*CJ90*CJ91*_xlfn.IFS($G91="Benefit",1,$G91="Disbenefit",-1),0)</f>
        <v>0</v>
      </c>
      <c r="CK92" s="278" cm="1">
        <f t="array" ref="CK92">_xlfn.IFNA(CK$7*CK90*CK91*_xlfn.IFS($G91="Benefit",1,$G91="Disbenefit",-1),0)</f>
        <v>0</v>
      </c>
      <c r="CL92" s="278" cm="1">
        <f t="array" ref="CL92">_xlfn.IFNA(CL$7*CL90*CL91*_xlfn.IFS($G91="Benefit",1,$G91="Disbenefit",-1),0)</f>
        <v>0</v>
      </c>
    </row>
    <row r="93" spans="1:90" x14ac:dyDescent="0.35">
      <c r="A93" s="3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x14ac:dyDescent="0.35">
      <c r="A94" s="34"/>
      <c r="B94" s="35"/>
      <c r="C94" s="1"/>
      <c r="D94" s="1"/>
      <c r="E94" s="1"/>
      <c r="F94" s="1"/>
      <c r="G94" s="1"/>
      <c r="H94" s="1"/>
      <c r="I94" s="1" t="s">
        <v>73</v>
      </c>
      <c r="J94" s="1"/>
      <c r="K94" s="1"/>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row>
    <row r="95" spans="1:90" x14ac:dyDescent="0.35">
      <c r="A95" s="34">
        <f>A91+1</f>
        <v>22</v>
      </c>
      <c r="B95" s="35"/>
      <c r="C95" s="13"/>
      <c r="D95" s="1"/>
      <c r="E95" s="15"/>
      <c r="F95" s="1"/>
      <c r="G95" s="15"/>
      <c r="H95" s="1"/>
      <c r="I95" s="1" t="s">
        <v>203</v>
      </c>
      <c r="J95" s="1"/>
      <c r="K95" s="1"/>
      <c r="L95" s="274"/>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275"/>
      <c r="CK95" s="275"/>
      <c r="CL95" s="275"/>
    </row>
    <row r="96" spans="1:90" s="172" customFormat="1" x14ac:dyDescent="0.35">
      <c r="A96" s="167"/>
      <c r="B96" s="168"/>
      <c r="C96" s="169"/>
      <c r="D96" s="169"/>
      <c r="E96" s="169"/>
      <c r="F96" s="169"/>
      <c r="G96" s="169"/>
      <c r="H96" s="169"/>
      <c r="I96" s="169" t="s">
        <v>104</v>
      </c>
      <c r="J96" s="279">
        <f>SUM(L96:CL96)</f>
        <v>0</v>
      </c>
      <c r="K96" s="276"/>
      <c r="L96" s="278" cm="1">
        <f t="array" ref="L96">_xlfn.IFNA(L$7*L94*L95*_xlfn.IFS($G95="Benefit",1,$G95="Disbenefit",-1),0)</f>
        <v>0</v>
      </c>
      <c r="M96" s="278" cm="1">
        <f t="array" ref="M96">_xlfn.IFNA(M$7*M94*M95*_xlfn.IFS($G95="Benefit",1,$G95="Disbenefit",-1),0)</f>
        <v>0</v>
      </c>
      <c r="N96" s="278" cm="1">
        <f t="array" ref="N96">_xlfn.IFNA(N$7*N94*N95*_xlfn.IFS($G95="Benefit",1,$G95="Disbenefit",-1),0)</f>
        <v>0</v>
      </c>
      <c r="O96" s="278" cm="1">
        <f t="array" ref="O96">_xlfn.IFNA(O$7*O94*O95*_xlfn.IFS($G95="Benefit",1,$G95="Disbenefit",-1),0)</f>
        <v>0</v>
      </c>
      <c r="P96" s="278" cm="1">
        <f t="array" ref="P96">_xlfn.IFNA(P$7*P94*P95*_xlfn.IFS($G95="Benefit",1,$G95="Disbenefit",-1),0)</f>
        <v>0</v>
      </c>
      <c r="Q96" s="278" cm="1">
        <f t="array" ref="Q96">_xlfn.IFNA(Q$7*Q94*Q95*_xlfn.IFS($G95="Benefit",1,$G95="Disbenefit",-1),0)</f>
        <v>0</v>
      </c>
      <c r="R96" s="278" cm="1">
        <f t="array" ref="R96">_xlfn.IFNA(R$7*R94*R95*_xlfn.IFS($G95="Benefit",1,$G95="Disbenefit",-1),0)</f>
        <v>0</v>
      </c>
      <c r="S96" s="278" cm="1">
        <f t="array" ref="S96">_xlfn.IFNA(S$7*S94*S95*_xlfn.IFS($G95="Benefit",1,$G95="Disbenefit",-1),0)</f>
        <v>0</v>
      </c>
      <c r="T96" s="278" cm="1">
        <f t="array" ref="T96">_xlfn.IFNA(T$7*T94*T95*_xlfn.IFS($G95="Benefit",1,$G95="Disbenefit",-1),0)</f>
        <v>0</v>
      </c>
      <c r="U96" s="278" cm="1">
        <f t="array" ref="U96">_xlfn.IFNA(U$7*U94*U95*_xlfn.IFS($G95="Benefit",1,$G95="Disbenefit",-1),0)</f>
        <v>0</v>
      </c>
      <c r="V96" s="278" cm="1">
        <f t="array" ref="V96">_xlfn.IFNA(V$7*V94*V95*_xlfn.IFS($G95="Benefit",1,$G95="Disbenefit",-1),0)</f>
        <v>0</v>
      </c>
      <c r="W96" s="278" cm="1">
        <f t="array" ref="W96">_xlfn.IFNA(W$7*W94*W95*_xlfn.IFS($G95="Benefit",1,$G95="Disbenefit",-1),0)</f>
        <v>0</v>
      </c>
      <c r="X96" s="278" cm="1">
        <f t="array" ref="X96">_xlfn.IFNA(X$7*X94*X95*_xlfn.IFS($G95="Benefit",1,$G95="Disbenefit",-1),0)</f>
        <v>0</v>
      </c>
      <c r="Y96" s="278" cm="1">
        <f t="array" ref="Y96">_xlfn.IFNA(Y$7*Y94*Y95*_xlfn.IFS($G95="Benefit",1,$G95="Disbenefit",-1),0)</f>
        <v>0</v>
      </c>
      <c r="Z96" s="278" cm="1">
        <f t="array" ref="Z96">_xlfn.IFNA(Z$7*Z94*Z95*_xlfn.IFS($G95="Benefit",1,$G95="Disbenefit",-1),0)</f>
        <v>0</v>
      </c>
      <c r="AA96" s="278" cm="1">
        <f t="array" ref="AA96">_xlfn.IFNA(AA$7*AA94*AA95*_xlfn.IFS($G95="Benefit",1,$G95="Disbenefit",-1),0)</f>
        <v>0</v>
      </c>
      <c r="AB96" s="278" cm="1">
        <f t="array" ref="AB96">_xlfn.IFNA(AB$7*AB94*AB95*_xlfn.IFS($G95="Benefit",1,$G95="Disbenefit",-1),0)</f>
        <v>0</v>
      </c>
      <c r="AC96" s="278" cm="1">
        <f t="array" ref="AC96">_xlfn.IFNA(AC$7*AC94*AC95*_xlfn.IFS($G95="Benefit",1,$G95="Disbenefit",-1),0)</f>
        <v>0</v>
      </c>
      <c r="AD96" s="278" cm="1">
        <f t="array" ref="AD96">_xlfn.IFNA(AD$7*AD94*AD95*_xlfn.IFS($G95="Benefit",1,$G95="Disbenefit",-1),0)</f>
        <v>0</v>
      </c>
      <c r="AE96" s="278" cm="1">
        <f t="array" ref="AE96">_xlfn.IFNA(AE$7*AE94*AE95*_xlfn.IFS($G95="Benefit",1,$G95="Disbenefit",-1),0)</f>
        <v>0</v>
      </c>
      <c r="AF96" s="278" cm="1">
        <f t="array" ref="AF96">_xlfn.IFNA(AF$7*AF94*AF95*_xlfn.IFS($G95="Benefit",1,$G95="Disbenefit",-1),0)</f>
        <v>0</v>
      </c>
      <c r="AG96" s="278" cm="1">
        <f t="array" ref="AG96">_xlfn.IFNA(AG$7*AG94*AG95*_xlfn.IFS($G95="Benefit",1,$G95="Disbenefit",-1),0)</f>
        <v>0</v>
      </c>
      <c r="AH96" s="278" cm="1">
        <f t="array" ref="AH96">_xlfn.IFNA(AH$7*AH94*AH95*_xlfn.IFS($G95="Benefit",1,$G95="Disbenefit",-1),0)</f>
        <v>0</v>
      </c>
      <c r="AI96" s="278" cm="1">
        <f t="array" ref="AI96">_xlfn.IFNA(AI$7*AI94*AI95*_xlfn.IFS($G95="Benefit",1,$G95="Disbenefit",-1),0)</f>
        <v>0</v>
      </c>
      <c r="AJ96" s="278" cm="1">
        <f t="array" ref="AJ96">_xlfn.IFNA(AJ$7*AJ94*AJ95*_xlfn.IFS($G95="Benefit",1,$G95="Disbenefit",-1),0)</f>
        <v>0</v>
      </c>
      <c r="AK96" s="278" cm="1">
        <f t="array" ref="AK96">_xlfn.IFNA(AK$7*AK94*AK95*_xlfn.IFS($G95="Benefit",1,$G95="Disbenefit",-1),0)</f>
        <v>0</v>
      </c>
      <c r="AL96" s="278" cm="1">
        <f t="array" ref="AL96">_xlfn.IFNA(AL$7*AL94*AL95*_xlfn.IFS($G95="Benefit",1,$G95="Disbenefit",-1),0)</f>
        <v>0</v>
      </c>
      <c r="AM96" s="278" cm="1">
        <f t="array" ref="AM96">_xlfn.IFNA(AM$7*AM94*AM95*_xlfn.IFS($G95="Benefit",1,$G95="Disbenefit",-1),0)</f>
        <v>0</v>
      </c>
      <c r="AN96" s="278" cm="1">
        <f t="array" ref="AN96">_xlfn.IFNA(AN$7*AN94*AN95*_xlfn.IFS($G95="Benefit",1,$G95="Disbenefit",-1),0)</f>
        <v>0</v>
      </c>
      <c r="AO96" s="278" cm="1">
        <f t="array" ref="AO96">_xlfn.IFNA(AO$7*AO94*AO95*_xlfn.IFS($G95="Benefit",1,$G95="Disbenefit",-1),0)</f>
        <v>0</v>
      </c>
      <c r="AP96" s="278" cm="1">
        <f t="array" ref="AP96">_xlfn.IFNA(AP$7*AP94*AP95*_xlfn.IFS($G95="Benefit",1,$G95="Disbenefit",-1),0)</f>
        <v>0</v>
      </c>
      <c r="AQ96" s="278" cm="1">
        <f t="array" ref="AQ96">_xlfn.IFNA(AQ$7*AQ94*AQ95*_xlfn.IFS($G95="Benefit",1,$G95="Disbenefit",-1),0)</f>
        <v>0</v>
      </c>
      <c r="AR96" s="278" cm="1">
        <f t="array" ref="AR96">_xlfn.IFNA(AR$7*AR94*AR95*_xlfn.IFS($G95="Benefit",1,$G95="Disbenefit",-1),0)</f>
        <v>0</v>
      </c>
      <c r="AS96" s="278" cm="1">
        <f t="array" ref="AS96">_xlfn.IFNA(AS$7*AS94*AS95*_xlfn.IFS($G95="Benefit",1,$G95="Disbenefit",-1),0)</f>
        <v>0</v>
      </c>
      <c r="AT96" s="278" cm="1">
        <f t="array" ref="AT96">_xlfn.IFNA(AT$7*AT94*AT95*_xlfn.IFS($G95="Benefit",1,$G95="Disbenefit",-1),0)</f>
        <v>0</v>
      </c>
      <c r="AU96" s="278" cm="1">
        <f t="array" ref="AU96">_xlfn.IFNA(AU$7*AU94*AU95*_xlfn.IFS($G95="Benefit",1,$G95="Disbenefit",-1),0)</f>
        <v>0</v>
      </c>
      <c r="AV96" s="278" cm="1">
        <f t="array" ref="AV96">_xlfn.IFNA(AV$7*AV94*AV95*_xlfn.IFS($G95="Benefit",1,$G95="Disbenefit",-1),0)</f>
        <v>0</v>
      </c>
      <c r="AW96" s="278" cm="1">
        <f t="array" ref="AW96">_xlfn.IFNA(AW$7*AW94*AW95*_xlfn.IFS($G95="Benefit",1,$G95="Disbenefit",-1),0)</f>
        <v>0</v>
      </c>
      <c r="AX96" s="278" cm="1">
        <f t="array" ref="AX96">_xlfn.IFNA(AX$7*AX94*AX95*_xlfn.IFS($G95="Benefit",1,$G95="Disbenefit",-1),0)</f>
        <v>0</v>
      </c>
      <c r="AY96" s="278" cm="1">
        <f t="array" ref="AY96">_xlfn.IFNA(AY$7*AY94*AY95*_xlfn.IFS($G95="Benefit",1,$G95="Disbenefit",-1),0)</f>
        <v>0</v>
      </c>
      <c r="AZ96" s="278" cm="1">
        <f t="array" ref="AZ96">_xlfn.IFNA(AZ$7*AZ94*AZ95*_xlfn.IFS($G95="Benefit",1,$G95="Disbenefit",-1),0)</f>
        <v>0</v>
      </c>
      <c r="BA96" s="278" cm="1">
        <f t="array" ref="BA96">_xlfn.IFNA(BA$7*BA94*BA95*_xlfn.IFS($G95="Benefit",1,$G95="Disbenefit",-1),0)</f>
        <v>0</v>
      </c>
      <c r="BB96" s="278" cm="1">
        <f t="array" ref="BB96">_xlfn.IFNA(BB$7*BB94*BB95*_xlfn.IFS($G95="Benefit",1,$G95="Disbenefit",-1),0)</f>
        <v>0</v>
      </c>
      <c r="BC96" s="278" cm="1">
        <f t="array" ref="BC96">_xlfn.IFNA(BC$7*BC94*BC95*_xlfn.IFS($G95="Benefit",1,$G95="Disbenefit",-1),0)</f>
        <v>0</v>
      </c>
      <c r="BD96" s="278" cm="1">
        <f t="array" ref="BD96">_xlfn.IFNA(BD$7*BD94*BD95*_xlfn.IFS($G95="Benefit",1,$G95="Disbenefit",-1),0)</f>
        <v>0</v>
      </c>
      <c r="BE96" s="278" cm="1">
        <f t="array" ref="BE96">_xlfn.IFNA(BE$7*BE94*BE95*_xlfn.IFS($G95="Benefit",1,$G95="Disbenefit",-1),0)</f>
        <v>0</v>
      </c>
      <c r="BF96" s="278" cm="1">
        <f t="array" ref="BF96">_xlfn.IFNA(BF$7*BF94*BF95*_xlfn.IFS($G95="Benefit",1,$G95="Disbenefit",-1),0)</f>
        <v>0</v>
      </c>
      <c r="BG96" s="278" cm="1">
        <f t="array" ref="BG96">_xlfn.IFNA(BG$7*BG94*BG95*_xlfn.IFS($G95="Benefit",1,$G95="Disbenefit",-1),0)</f>
        <v>0</v>
      </c>
      <c r="BH96" s="278" cm="1">
        <f t="array" ref="BH96">_xlfn.IFNA(BH$7*BH94*BH95*_xlfn.IFS($G95="Benefit",1,$G95="Disbenefit",-1),0)</f>
        <v>0</v>
      </c>
      <c r="BI96" s="278" cm="1">
        <f t="array" ref="BI96">_xlfn.IFNA(BI$7*BI94*BI95*_xlfn.IFS($G95="Benefit",1,$G95="Disbenefit",-1),0)</f>
        <v>0</v>
      </c>
      <c r="BJ96" s="278" cm="1">
        <f t="array" ref="BJ96">_xlfn.IFNA(BJ$7*BJ94*BJ95*_xlfn.IFS($G95="Benefit",1,$G95="Disbenefit",-1),0)</f>
        <v>0</v>
      </c>
      <c r="BK96" s="278" cm="1">
        <f t="array" ref="BK96">_xlfn.IFNA(BK$7*BK94*BK95*_xlfn.IFS($G95="Benefit",1,$G95="Disbenefit",-1),0)</f>
        <v>0</v>
      </c>
      <c r="BL96" s="278" cm="1">
        <f t="array" ref="BL96">_xlfn.IFNA(BL$7*BL94*BL95*_xlfn.IFS($G95="Benefit",1,$G95="Disbenefit",-1),0)</f>
        <v>0</v>
      </c>
      <c r="BM96" s="278" cm="1">
        <f t="array" ref="BM96">_xlfn.IFNA(BM$7*BM94*BM95*_xlfn.IFS($G95="Benefit",1,$G95="Disbenefit",-1),0)</f>
        <v>0</v>
      </c>
      <c r="BN96" s="278" cm="1">
        <f t="array" ref="BN96">_xlfn.IFNA(BN$7*BN94*BN95*_xlfn.IFS($G95="Benefit",1,$G95="Disbenefit",-1),0)</f>
        <v>0</v>
      </c>
      <c r="BO96" s="278" cm="1">
        <f t="array" ref="BO96">_xlfn.IFNA(BO$7*BO94*BO95*_xlfn.IFS($G95="Benefit",1,$G95="Disbenefit",-1),0)</f>
        <v>0</v>
      </c>
      <c r="BP96" s="278" cm="1">
        <f t="array" ref="BP96">_xlfn.IFNA(BP$7*BP94*BP95*_xlfn.IFS($G95="Benefit",1,$G95="Disbenefit",-1),0)</f>
        <v>0</v>
      </c>
      <c r="BQ96" s="278" cm="1">
        <f t="array" ref="BQ96">_xlfn.IFNA(BQ$7*BQ94*BQ95*_xlfn.IFS($G95="Benefit",1,$G95="Disbenefit",-1),0)</f>
        <v>0</v>
      </c>
      <c r="BR96" s="278" cm="1">
        <f t="array" ref="BR96">_xlfn.IFNA(BR$7*BR94*BR95*_xlfn.IFS($G95="Benefit",1,$G95="Disbenefit",-1),0)</f>
        <v>0</v>
      </c>
      <c r="BS96" s="278" cm="1">
        <f t="array" ref="BS96">_xlfn.IFNA(BS$7*BS94*BS95*_xlfn.IFS($G95="Benefit",1,$G95="Disbenefit",-1),0)</f>
        <v>0</v>
      </c>
      <c r="BT96" s="278" cm="1">
        <f t="array" ref="BT96">_xlfn.IFNA(BT$7*BT94*BT95*_xlfn.IFS($G95="Benefit",1,$G95="Disbenefit",-1),0)</f>
        <v>0</v>
      </c>
      <c r="BU96" s="278" cm="1">
        <f t="array" ref="BU96">_xlfn.IFNA(BU$7*BU94*BU95*_xlfn.IFS($G95="Benefit",1,$G95="Disbenefit",-1),0)</f>
        <v>0</v>
      </c>
      <c r="BV96" s="278" cm="1">
        <f t="array" ref="BV96">_xlfn.IFNA(BV$7*BV94*BV95*_xlfn.IFS($G95="Benefit",1,$G95="Disbenefit",-1),0)</f>
        <v>0</v>
      </c>
      <c r="BW96" s="278" cm="1">
        <f t="array" ref="BW96">_xlfn.IFNA(BW$7*BW94*BW95*_xlfn.IFS($G95="Benefit",1,$G95="Disbenefit",-1),0)</f>
        <v>0</v>
      </c>
      <c r="BX96" s="278" cm="1">
        <f t="array" ref="BX96">_xlfn.IFNA(BX$7*BX94*BX95*_xlfn.IFS($G95="Benefit",1,$G95="Disbenefit",-1),0)</f>
        <v>0</v>
      </c>
      <c r="BY96" s="278" cm="1">
        <f t="array" ref="BY96">_xlfn.IFNA(BY$7*BY94*BY95*_xlfn.IFS($G95="Benefit",1,$G95="Disbenefit",-1),0)</f>
        <v>0</v>
      </c>
      <c r="BZ96" s="278" cm="1">
        <f t="array" ref="BZ96">_xlfn.IFNA(BZ$7*BZ94*BZ95*_xlfn.IFS($G95="Benefit",1,$G95="Disbenefit",-1),0)</f>
        <v>0</v>
      </c>
      <c r="CA96" s="278" cm="1">
        <f t="array" ref="CA96">_xlfn.IFNA(CA$7*CA94*CA95*_xlfn.IFS($G95="Benefit",1,$G95="Disbenefit",-1),0)</f>
        <v>0</v>
      </c>
      <c r="CB96" s="278" cm="1">
        <f t="array" ref="CB96">_xlfn.IFNA(CB$7*CB94*CB95*_xlfn.IFS($G95="Benefit",1,$G95="Disbenefit",-1),0)</f>
        <v>0</v>
      </c>
      <c r="CC96" s="278" cm="1">
        <f t="array" ref="CC96">_xlfn.IFNA(CC$7*CC94*CC95*_xlfn.IFS($G95="Benefit",1,$G95="Disbenefit",-1),0)</f>
        <v>0</v>
      </c>
      <c r="CD96" s="278" cm="1">
        <f t="array" ref="CD96">_xlfn.IFNA(CD$7*CD94*CD95*_xlfn.IFS($G95="Benefit",1,$G95="Disbenefit",-1),0)</f>
        <v>0</v>
      </c>
      <c r="CE96" s="278" cm="1">
        <f t="array" ref="CE96">_xlfn.IFNA(CE$7*CE94*CE95*_xlfn.IFS($G95="Benefit",1,$G95="Disbenefit",-1),0)</f>
        <v>0</v>
      </c>
      <c r="CF96" s="278" cm="1">
        <f t="array" ref="CF96">_xlfn.IFNA(CF$7*CF94*CF95*_xlfn.IFS($G95="Benefit",1,$G95="Disbenefit",-1),0)</f>
        <v>0</v>
      </c>
      <c r="CG96" s="278" cm="1">
        <f t="array" ref="CG96">_xlfn.IFNA(CG$7*CG94*CG95*_xlfn.IFS($G95="Benefit",1,$G95="Disbenefit",-1),0)</f>
        <v>0</v>
      </c>
      <c r="CH96" s="278" cm="1">
        <f t="array" ref="CH96">_xlfn.IFNA(CH$7*CH94*CH95*_xlfn.IFS($G95="Benefit",1,$G95="Disbenefit",-1),0)</f>
        <v>0</v>
      </c>
      <c r="CI96" s="278" cm="1">
        <f t="array" ref="CI96">_xlfn.IFNA(CI$7*CI94*CI95*_xlfn.IFS($G95="Benefit",1,$G95="Disbenefit",-1),0)</f>
        <v>0</v>
      </c>
      <c r="CJ96" s="278" cm="1">
        <f t="array" ref="CJ96">_xlfn.IFNA(CJ$7*CJ94*CJ95*_xlfn.IFS($G95="Benefit",1,$G95="Disbenefit",-1),0)</f>
        <v>0</v>
      </c>
      <c r="CK96" s="278" cm="1">
        <f t="array" ref="CK96">_xlfn.IFNA(CK$7*CK94*CK95*_xlfn.IFS($G95="Benefit",1,$G95="Disbenefit",-1),0)</f>
        <v>0</v>
      </c>
      <c r="CL96" s="278" cm="1">
        <f t="array" ref="CL96">_xlfn.IFNA(CL$7*CL94*CL95*_xlfn.IFS($G95="Benefit",1,$G95="Disbenefit",-1),0)</f>
        <v>0</v>
      </c>
    </row>
    <row r="97" spans="1:90" x14ac:dyDescent="0.35">
      <c r="A97" s="3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x14ac:dyDescent="0.35">
      <c r="A98" s="34"/>
      <c r="B98" s="35"/>
      <c r="C98" s="1"/>
      <c r="D98" s="1"/>
      <c r="E98" s="1"/>
      <c r="F98" s="1"/>
      <c r="G98" s="1"/>
      <c r="H98" s="1"/>
      <c r="I98" s="1" t="s">
        <v>73</v>
      </c>
      <c r="J98" s="1"/>
      <c r="K98" s="1"/>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row>
    <row r="99" spans="1:90" x14ac:dyDescent="0.35">
      <c r="A99" s="34">
        <f>A95+1</f>
        <v>23</v>
      </c>
      <c r="B99" s="35"/>
      <c r="C99" s="13"/>
      <c r="D99" s="1"/>
      <c r="E99" s="15"/>
      <c r="F99" s="1"/>
      <c r="G99" s="15"/>
      <c r="H99" s="1"/>
      <c r="I99" s="1" t="s">
        <v>203</v>
      </c>
      <c r="J99" s="1"/>
      <c r="K99" s="1"/>
      <c r="L99" s="274"/>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275"/>
      <c r="CK99" s="275"/>
      <c r="CL99" s="275"/>
    </row>
    <row r="100" spans="1:90" s="172" customFormat="1" x14ac:dyDescent="0.35">
      <c r="A100" s="167"/>
      <c r="B100" s="168"/>
      <c r="C100" s="169"/>
      <c r="D100" s="169"/>
      <c r="E100" s="169"/>
      <c r="F100" s="169"/>
      <c r="G100" s="169"/>
      <c r="H100" s="169"/>
      <c r="I100" s="169" t="s">
        <v>104</v>
      </c>
      <c r="J100" s="279">
        <f>SUM(L100:CL100)</f>
        <v>0</v>
      </c>
      <c r="K100" s="276"/>
      <c r="L100" s="278" cm="1">
        <f t="array" ref="L100">_xlfn.IFNA(L$7*L98*L99*_xlfn.IFS($G99="Benefit",1,$G99="Disbenefit",-1),0)</f>
        <v>0</v>
      </c>
      <c r="M100" s="278" cm="1">
        <f t="array" ref="M100">_xlfn.IFNA(M$7*M98*M99*_xlfn.IFS($G99="Benefit",1,$G99="Disbenefit",-1),0)</f>
        <v>0</v>
      </c>
      <c r="N100" s="278" cm="1">
        <f t="array" ref="N100">_xlfn.IFNA(N$7*N98*N99*_xlfn.IFS($G99="Benefit",1,$G99="Disbenefit",-1),0)</f>
        <v>0</v>
      </c>
      <c r="O100" s="278" cm="1">
        <f t="array" ref="O100">_xlfn.IFNA(O$7*O98*O99*_xlfn.IFS($G99="Benefit",1,$G99="Disbenefit",-1),0)</f>
        <v>0</v>
      </c>
      <c r="P100" s="278" cm="1">
        <f t="array" ref="P100">_xlfn.IFNA(P$7*P98*P99*_xlfn.IFS($G99="Benefit",1,$G99="Disbenefit",-1),0)</f>
        <v>0</v>
      </c>
      <c r="Q100" s="278" cm="1">
        <f t="array" ref="Q100">_xlfn.IFNA(Q$7*Q98*Q99*_xlfn.IFS($G99="Benefit",1,$G99="Disbenefit",-1),0)</f>
        <v>0</v>
      </c>
      <c r="R100" s="278" cm="1">
        <f t="array" ref="R100">_xlfn.IFNA(R$7*R98*R99*_xlfn.IFS($G99="Benefit",1,$G99="Disbenefit",-1),0)</f>
        <v>0</v>
      </c>
      <c r="S100" s="278" cm="1">
        <f t="array" ref="S100">_xlfn.IFNA(S$7*S98*S99*_xlfn.IFS($G99="Benefit",1,$G99="Disbenefit",-1),0)</f>
        <v>0</v>
      </c>
      <c r="T100" s="278" cm="1">
        <f t="array" ref="T100">_xlfn.IFNA(T$7*T98*T99*_xlfn.IFS($G99="Benefit",1,$G99="Disbenefit",-1),0)</f>
        <v>0</v>
      </c>
      <c r="U100" s="278" cm="1">
        <f t="array" ref="U100">_xlfn.IFNA(U$7*U98*U99*_xlfn.IFS($G99="Benefit",1,$G99="Disbenefit",-1),0)</f>
        <v>0</v>
      </c>
      <c r="V100" s="278" cm="1">
        <f t="array" ref="V100">_xlfn.IFNA(V$7*V98*V99*_xlfn.IFS($G99="Benefit",1,$G99="Disbenefit",-1),0)</f>
        <v>0</v>
      </c>
      <c r="W100" s="278" cm="1">
        <f t="array" ref="W100">_xlfn.IFNA(W$7*W98*W99*_xlfn.IFS($G99="Benefit",1,$G99="Disbenefit",-1),0)</f>
        <v>0</v>
      </c>
      <c r="X100" s="278" cm="1">
        <f t="array" ref="X100">_xlfn.IFNA(X$7*X98*X99*_xlfn.IFS($G99="Benefit",1,$G99="Disbenefit",-1),0)</f>
        <v>0</v>
      </c>
      <c r="Y100" s="278" cm="1">
        <f t="array" ref="Y100">_xlfn.IFNA(Y$7*Y98*Y99*_xlfn.IFS($G99="Benefit",1,$G99="Disbenefit",-1),0)</f>
        <v>0</v>
      </c>
      <c r="Z100" s="278" cm="1">
        <f t="array" ref="Z100">_xlfn.IFNA(Z$7*Z98*Z99*_xlfn.IFS($G99="Benefit",1,$G99="Disbenefit",-1),0)</f>
        <v>0</v>
      </c>
      <c r="AA100" s="278" cm="1">
        <f t="array" ref="AA100">_xlfn.IFNA(AA$7*AA98*AA99*_xlfn.IFS($G99="Benefit",1,$G99="Disbenefit",-1),0)</f>
        <v>0</v>
      </c>
      <c r="AB100" s="278" cm="1">
        <f t="array" ref="AB100">_xlfn.IFNA(AB$7*AB98*AB99*_xlfn.IFS($G99="Benefit",1,$G99="Disbenefit",-1),0)</f>
        <v>0</v>
      </c>
      <c r="AC100" s="278" cm="1">
        <f t="array" ref="AC100">_xlfn.IFNA(AC$7*AC98*AC99*_xlfn.IFS($G99="Benefit",1,$G99="Disbenefit",-1),0)</f>
        <v>0</v>
      </c>
      <c r="AD100" s="278" cm="1">
        <f t="array" ref="AD100">_xlfn.IFNA(AD$7*AD98*AD99*_xlfn.IFS($G99="Benefit",1,$G99="Disbenefit",-1),0)</f>
        <v>0</v>
      </c>
      <c r="AE100" s="278" cm="1">
        <f t="array" ref="AE100">_xlfn.IFNA(AE$7*AE98*AE99*_xlfn.IFS($G99="Benefit",1,$G99="Disbenefit",-1),0)</f>
        <v>0</v>
      </c>
      <c r="AF100" s="278" cm="1">
        <f t="array" ref="AF100">_xlfn.IFNA(AF$7*AF98*AF99*_xlfn.IFS($G99="Benefit",1,$G99="Disbenefit",-1),0)</f>
        <v>0</v>
      </c>
      <c r="AG100" s="278" cm="1">
        <f t="array" ref="AG100">_xlfn.IFNA(AG$7*AG98*AG99*_xlfn.IFS($G99="Benefit",1,$G99="Disbenefit",-1),0)</f>
        <v>0</v>
      </c>
      <c r="AH100" s="278" cm="1">
        <f t="array" ref="AH100">_xlfn.IFNA(AH$7*AH98*AH99*_xlfn.IFS($G99="Benefit",1,$G99="Disbenefit",-1),0)</f>
        <v>0</v>
      </c>
      <c r="AI100" s="278" cm="1">
        <f t="array" ref="AI100">_xlfn.IFNA(AI$7*AI98*AI99*_xlfn.IFS($G99="Benefit",1,$G99="Disbenefit",-1),0)</f>
        <v>0</v>
      </c>
      <c r="AJ100" s="278" cm="1">
        <f t="array" ref="AJ100">_xlfn.IFNA(AJ$7*AJ98*AJ99*_xlfn.IFS($G99="Benefit",1,$G99="Disbenefit",-1),0)</f>
        <v>0</v>
      </c>
      <c r="AK100" s="278" cm="1">
        <f t="array" ref="AK100">_xlfn.IFNA(AK$7*AK98*AK99*_xlfn.IFS($G99="Benefit",1,$G99="Disbenefit",-1),0)</f>
        <v>0</v>
      </c>
      <c r="AL100" s="278" cm="1">
        <f t="array" ref="AL100">_xlfn.IFNA(AL$7*AL98*AL99*_xlfn.IFS($G99="Benefit",1,$G99="Disbenefit",-1),0)</f>
        <v>0</v>
      </c>
      <c r="AM100" s="278" cm="1">
        <f t="array" ref="AM100">_xlfn.IFNA(AM$7*AM98*AM99*_xlfn.IFS($G99="Benefit",1,$G99="Disbenefit",-1),0)</f>
        <v>0</v>
      </c>
      <c r="AN100" s="278" cm="1">
        <f t="array" ref="AN100">_xlfn.IFNA(AN$7*AN98*AN99*_xlfn.IFS($G99="Benefit",1,$G99="Disbenefit",-1),0)</f>
        <v>0</v>
      </c>
      <c r="AO100" s="278" cm="1">
        <f t="array" ref="AO100">_xlfn.IFNA(AO$7*AO98*AO99*_xlfn.IFS($G99="Benefit",1,$G99="Disbenefit",-1),0)</f>
        <v>0</v>
      </c>
      <c r="AP100" s="278" cm="1">
        <f t="array" ref="AP100">_xlfn.IFNA(AP$7*AP98*AP99*_xlfn.IFS($G99="Benefit",1,$G99="Disbenefit",-1),0)</f>
        <v>0</v>
      </c>
      <c r="AQ100" s="278" cm="1">
        <f t="array" ref="AQ100">_xlfn.IFNA(AQ$7*AQ98*AQ99*_xlfn.IFS($G99="Benefit",1,$G99="Disbenefit",-1),0)</f>
        <v>0</v>
      </c>
      <c r="AR100" s="278" cm="1">
        <f t="array" ref="AR100">_xlfn.IFNA(AR$7*AR98*AR99*_xlfn.IFS($G99="Benefit",1,$G99="Disbenefit",-1),0)</f>
        <v>0</v>
      </c>
      <c r="AS100" s="278" cm="1">
        <f t="array" ref="AS100">_xlfn.IFNA(AS$7*AS98*AS99*_xlfn.IFS($G99="Benefit",1,$G99="Disbenefit",-1),0)</f>
        <v>0</v>
      </c>
      <c r="AT100" s="278" cm="1">
        <f t="array" ref="AT100">_xlfn.IFNA(AT$7*AT98*AT99*_xlfn.IFS($G99="Benefit",1,$G99="Disbenefit",-1),0)</f>
        <v>0</v>
      </c>
      <c r="AU100" s="278" cm="1">
        <f t="array" ref="AU100">_xlfn.IFNA(AU$7*AU98*AU99*_xlfn.IFS($G99="Benefit",1,$G99="Disbenefit",-1),0)</f>
        <v>0</v>
      </c>
      <c r="AV100" s="278" cm="1">
        <f t="array" ref="AV100">_xlfn.IFNA(AV$7*AV98*AV99*_xlfn.IFS($G99="Benefit",1,$G99="Disbenefit",-1),0)</f>
        <v>0</v>
      </c>
      <c r="AW100" s="278" cm="1">
        <f t="array" ref="AW100">_xlfn.IFNA(AW$7*AW98*AW99*_xlfn.IFS($G99="Benefit",1,$G99="Disbenefit",-1),0)</f>
        <v>0</v>
      </c>
      <c r="AX100" s="278" cm="1">
        <f t="array" ref="AX100">_xlfn.IFNA(AX$7*AX98*AX99*_xlfn.IFS($G99="Benefit",1,$G99="Disbenefit",-1),0)</f>
        <v>0</v>
      </c>
      <c r="AY100" s="278" cm="1">
        <f t="array" ref="AY100">_xlfn.IFNA(AY$7*AY98*AY99*_xlfn.IFS($G99="Benefit",1,$G99="Disbenefit",-1),0)</f>
        <v>0</v>
      </c>
      <c r="AZ100" s="278" cm="1">
        <f t="array" ref="AZ100">_xlfn.IFNA(AZ$7*AZ98*AZ99*_xlfn.IFS($G99="Benefit",1,$G99="Disbenefit",-1),0)</f>
        <v>0</v>
      </c>
      <c r="BA100" s="278" cm="1">
        <f t="array" ref="BA100">_xlfn.IFNA(BA$7*BA98*BA99*_xlfn.IFS($G99="Benefit",1,$G99="Disbenefit",-1),0)</f>
        <v>0</v>
      </c>
      <c r="BB100" s="278" cm="1">
        <f t="array" ref="BB100">_xlfn.IFNA(BB$7*BB98*BB99*_xlfn.IFS($G99="Benefit",1,$G99="Disbenefit",-1),0)</f>
        <v>0</v>
      </c>
      <c r="BC100" s="278" cm="1">
        <f t="array" ref="BC100">_xlfn.IFNA(BC$7*BC98*BC99*_xlfn.IFS($G99="Benefit",1,$G99="Disbenefit",-1),0)</f>
        <v>0</v>
      </c>
      <c r="BD100" s="278" cm="1">
        <f t="array" ref="BD100">_xlfn.IFNA(BD$7*BD98*BD99*_xlfn.IFS($G99="Benefit",1,$G99="Disbenefit",-1),0)</f>
        <v>0</v>
      </c>
      <c r="BE100" s="278" cm="1">
        <f t="array" ref="BE100">_xlfn.IFNA(BE$7*BE98*BE99*_xlfn.IFS($G99="Benefit",1,$G99="Disbenefit",-1),0)</f>
        <v>0</v>
      </c>
      <c r="BF100" s="278" cm="1">
        <f t="array" ref="BF100">_xlfn.IFNA(BF$7*BF98*BF99*_xlfn.IFS($G99="Benefit",1,$G99="Disbenefit",-1),0)</f>
        <v>0</v>
      </c>
      <c r="BG100" s="278" cm="1">
        <f t="array" ref="BG100">_xlfn.IFNA(BG$7*BG98*BG99*_xlfn.IFS($G99="Benefit",1,$G99="Disbenefit",-1),0)</f>
        <v>0</v>
      </c>
      <c r="BH100" s="278" cm="1">
        <f t="array" ref="BH100">_xlfn.IFNA(BH$7*BH98*BH99*_xlfn.IFS($G99="Benefit",1,$G99="Disbenefit",-1),0)</f>
        <v>0</v>
      </c>
      <c r="BI100" s="278" cm="1">
        <f t="array" ref="BI100">_xlfn.IFNA(BI$7*BI98*BI99*_xlfn.IFS($G99="Benefit",1,$G99="Disbenefit",-1),0)</f>
        <v>0</v>
      </c>
      <c r="BJ100" s="278" cm="1">
        <f t="array" ref="BJ100">_xlfn.IFNA(BJ$7*BJ98*BJ99*_xlfn.IFS($G99="Benefit",1,$G99="Disbenefit",-1),0)</f>
        <v>0</v>
      </c>
      <c r="BK100" s="278" cm="1">
        <f t="array" ref="BK100">_xlfn.IFNA(BK$7*BK98*BK99*_xlfn.IFS($G99="Benefit",1,$G99="Disbenefit",-1),0)</f>
        <v>0</v>
      </c>
      <c r="BL100" s="278" cm="1">
        <f t="array" ref="BL100">_xlfn.IFNA(BL$7*BL98*BL99*_xlfn.IFS($G99="Benefit",1,$G99="Disbenefit",-1),0)</f>
        <v>0</v>
      </c>
      <c r="BM100" s="278" cm="1">
        <f t="array" ref="BM100">_xlfn.IFNA(BM$7*BM98*BM99*_xlfn.IFS($G99="Benefit",1,$G99="Disbenefit",-1),0)</f>
        <v>0</v>
      </c>
      <c r="BN100" s="278" cm="1">
        <f t="array" ref="BN100">_xlfn.IFNA(BN$7*BN98*BN99*_xlfn.IFS($G99="Benefit",1,$G99="Disbenefit",-1),0)</f>
        <v>0</v>
      </c>
      <c r="BO100" s="278" cm="1">
        <f t="array" ref="BO100">_xlfn.IFNA(BO$7*BO98*BO99*_xlfn.IFS($G99="Benefit",1,$G99="Disbenefit",-1),0)</f>
        <v>0</v>
      </c>
      <c r="BP100" s="278" cm="1">
        <f t="array" ref="BP100">_xlfn.IFNA(BP$7*BP98*BP99*_xlfn.IFS($G99="Benefit",1,$G99="Disbenefit",-1),0)</f>
        <v>0</v>
      </c>
      <c r="BQ100" s="278" cm="1">
        <f t="array" ref="BQ100">_xlfn.IFNA(BQ$7*BQ98*BQ99*_xlfn.IFS($G99="Benefit",1,$G99="Disbenefit",-1),0)</f>
        <v>0</v>
      </c>
      <c r="BR100" s="278" cm="1">
        <f t="array" ref="BR100">_xlfn.IFNA(BR$7*BR98*BR99*_xlfn.IFS($G99="Benefit",1,$G99="Disbenefit",-1),0)</f>
        <v>0</v>
      </c>
      <c r="BS100" s="278" cm="1">
        <f t="array" ref="BS100">_xlfn.IFNA(BS$7*BS98*BS99*_xlfn.IFS($G99="Benefit",1,$G99="Disbenefit",-1),0)</f>
        <v>0</v>
      </c>
      <c r="BT100" s="278" cm="1">
        <f t="array" ref="BT100">_xlfn.IFNA(BT$7*BT98*BT99*_xlfn.IFS($G99="Benefit",1,$G99="Disbenefit",-1),0)</f>
        <v>0</v>
      </c>
      <c r="BU100" s="278" cm="1">
        <f t="array" ref="BU100">_xlfn.IFNA(BU$7*BU98*BU99*_xlfn.IFS($G99="Benefit",1,$G99="Disbenefit",-1),0)</f>
        <v>0</v>
      </c>
      <c r="BV100" s="278" cm="1">
        <f t="array" ref="BV100">_xlfn.IFNA(BV$7*BV98*BV99*_xlfn.IFS($G99="Benefit",1,$G99="Disbenefit",-1),0)</f>
        <v>0</v>
      </c>
      <c r="BW100" s="278" cm="1">
        <f t="array" ref="BW100">_xlfn.IFNA(BW$7*BW98*BW99*_xlfn.IFS($G99="Benefit",1,$G99="Disbenefit",-1),0)</f>
        <v>0</v>
      </c>
      <c r="BX100" s="278" cm="1">
        <f t="array" ref="BX100">_xlfn.IFNA(BX$7*BX98*BX99*_xlfn.IFS($G99="Benefit",1,$G99="Disbenefit",-1),0)</f>
        <v>0</v>
      </c>
      <c r="BY100" s="278" cm="1">
        <f t="array" ref="BY100">_xlfn.IFNA(BY$7*BY98*BY99*_xlfn.IFS($G99="Benefit",1,$G99="Disbenefit",-1),0)</f>
        <v>0</v>
      </c>
      <c r="BZ100" s="278" cm="1">
        <f t="array" ref="BZ100">_xlfn.IFNA(BZ$7*BZ98*BZ99*_xlfn.IFS($G99="Benefit",1,$G99="Disbenefit",-1),0)</f>
        <v>0</v>
      </c>
      <c r="CA100" s="278" cm="1">
        <f t="array" ref="CA100">_xlfn.IFNA(CA$7*CA98*CA99*_xlfn.IFS($G99="Benefit",1,$G99="Disbenefit",-1),0)</f>
        <v>0</v>
      </c>
      <c r="CB100" s="278" cm="1">
        <f t="array" ref="CB100">_xlfn.IFNA(CB$7*CB98*CB99*_xlfn.IFS($G99="Benefit",1,$G99="Disbenefit",-1),0)</f>
        <v>0</v>
      </c>
      <c r="CC100" s="278" cm="1">
        <f t="array" ref="CC100">_xlfn.IFNA(CC$7*CC98*CC99*_xlfn.IFS($G99="Benefit",1,$G99="Disbenefit",-1),0)</f>
        <v>0</v>
      </c>
      <c r="CD100" s="278" cm="1">
        <f t="array" ref="CD100">_xlfn.IFNA(CD$7*CD98*CD99*_xlfn.IFS($G99="Benefit",1,$G99="Disbenefit",-1),0)</f>
        <v>0</v>
      </c>
      <c r="CE100" s="278" cm="1">
        <f t="array" ref="CE100">_xlfn.IFNA(CE$7*CE98*CE99*_xlfn.IFS($G99="Benefit",1,$G99="Disbenefit",-1),0)</f>
        <v>0</v>
      </c>
      <c r="CF100" s="278" cm="1">
        <f t="array" ref="CF100">_xlfn.IFNA(CF$7*CF98*CF99*_xlfn.IFS($G99="Benefit",1,$G99="Disbenefit",-1),0)</f>
        <v>0</v>
      </c>
      <c r="CG100" s="278" cm="1">
        <f t="array" ref="CG100">_xlfn.IFNA(CG$7*CG98*CG99*_xlfn.IFS($G99="Benefit",1,$G99="Disbenefit",-1),0)</f>
        <v>0</v>
      </c>
      <c r="CH100" s="278" cm="1">
        <f t="array" ref="CH100">_xlfn.IFNA(CH$7*CH98*CH99*_xlfn.IFS($G99="Benefit",1,$G99="Disbenefit",-1),0)</f>
        <v>0</v>
      </c>
      <c r="CI100" s="278" cm="1">
        <f t="array" ref="CI100">_xlfn.IFNA(CI$7*CI98*CI99*_xlfn.IFS($G99="Benefit",1,$G99="Disbenefit",-1),0)</f>
        <v>0</v>
      </c>
      <c r="CJ100" s="278" cm="1">
        <f t="array" ref="CJ100">_xlfn.IFNA(CJ$7*CJ98*CJ99*_xlfn.IFS($G99="Benefit",1,$G99="Disbenefit",-1),0)</f>
        <v>0</v>
      </c>
      <c r="CK100" s="278" cm="1">
        <f t="array" ref="CK100">_xlfn.IFNA(CK$7*CK98*CK99*_xlfn.IFS($G99="Benefit",1,$G99="Disbenefit",-1),0)</f>
        <v>0</v>
      </c>
      <c r="CL100" s="278" cm="1">
        <f t="array" ref="CL100">_xlfn.IFNA(CL$7*CL98*CL99*_xlfn.IFS($G99="Benefit",1,$G99="Disbenefit",-1),0)</f>
        <v>0</v>
      </c>
    </row>
    <row r="101" spans="1:90" x14ac:dyDescent="0.35">
      <c r="A101" s="34"/>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row>
    <row r="102" spans="1:90" x14ac:dyDescent="0.35">
      <c r="A102" s="34"/>
      <c r="B102" s="35"/>
      <c r="C102" s="1"/>
      <c r="D102" s="1"/>
      <c r="E102" s="1"/>
      <c r="F102" s="1"/>
      <c r="G102" s="1"/>
      <c r="H102" s="1"/>
      <c r="I102" s="1" t="s">
        <v>73</v>
      </c>
      <c r="J102" s="1"/>
      <c r="K102" s="1"/>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row>
    <row r="103" spans="1:90" x14ac:dyDescent="0.35">
      <c r="A103" s="34">
        <f>A99+1</f>
        <v>24</v>
      </c>
      <c r="B103" s="35"/>
      <c r="C103" s="13"/>
      <c r="D103" s="1"/>
      <c r="E103" s="15"/>
      <c r="F103" s="1"/>
      <c r="G103" s="15"/>
      <c r="H103" s="1"/>
      <c r="I103" s="1" t="s">
        <v>203</v>
      </c>
      <c r="J103" s="1"/>
      <c r="K103" s="1"/>
      <c r="L103" s="274"/>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275"/>
      <c r="CK103" s="275"/>
      <c r="CL103" s="275"/>
    </row>
    <row r="104" spans="1:90" s="172" customFormat="1" x14ac:dyDescent="0.35">
      <c r="A104" s="167"/>
      <c r="B104" s="168"/>
      <c r="C104" s="169"/>
      <c r="D104" s="169"/>
      <c r="E104" s="169"/>
      <c r="F104" s="169"/>
      <c r="G104" s="169"/>
      <c r="H104" s="169"/>
      <c r="I104" s="169" t="s">
        <v>104</v>
      </c>
      <c r="J104" s="279">
        <f>SUM(L104:CL104)</f>
        <v>0</v>
      </c>
      <c r="K104" s="276"/>
      <c r="L104" s="278" cm="1">
        <f t="array" ref="L104">_xlfn.IFNA(L$7*L102*L103*_xlfn.IFS($G103="Benefit",1,$G103="Disbenefit",-1),0)</f>
        <v>0</v>
      </c>
      <c r="M104" s="278" cm="1">
        <f t="array" ref="M104">_xlfn.IFNA(M$7*M102*M103*_xlfn.IFS($G103="Benefit",1,$G103="Disbenefit",-1),0)</f>
        <v>0</v>
      </c>
      <c r="N104" s="278" cm="1">
        <f t="array" ref="N104">_xlfn.IFNA(N$7*N102*N103*_xlfn.IFS($G103="Benefit",1,$G103="Disbenefit",-1),0)</f>
        <v>0</v>
      </c>
      <c r="O104" s="278" cm="1">
        <f t="array" ref="O104">_xlfn.IFNA(O$7*O102*O103*_xlfn.IFS($G103="Benefit",1,$G103="Disbenefit",-1),0)</f>
        <v>0</v>
      </c>
      <c r="P104" s="278" cm="1">
        <f t="array" ref="P104">_xlfn.IFNA(P$7*P102*P103*_xlfn.IFS($G103="Benefit",1,$G103="Disbenefit",-1),0)</f>
        <v>0</v>
      </c>
      <c r="Q104" s="278" cm="1">
        <f t="array" ref="Q104">_xlfn.IFNA(Q$7*Q102*Q103*_xlfn.IFS($G103="Benefit",1,$G103="Disbenefit",-1),0)</f>
        <v>0</v>
      </c>
      <c r="R104" s="278" cm="1">
        <f t="array" ref="R104">_xlfn.IFNA(R$7*R102*R103*_xlfn.IFS($G103="Benefit",1,$G103="Disbenefit",-1),0)</f>
        <v>0</v>
      </c>
      <c r="S104" s="278" cm="1">
        <f t="array" ref="S104">_xlfn.IFNA(S$7*S102*S103*_xlfn.IFS($G103="Benefit",1,$G103="Disbenefit",-1),0)</f>
        <v>0</v>
      </c>
      <c r="T104" s="278" cm="1">
        <f t="array" ref="T104">_xlfn.IFNA(T$7*T102*T103*_xlfn.IFS($G103="Benefit",1,$G103="Disbenefit",-1),0)</f>
        <v>0</v>
      </c>
      <c r="U104" s="278" cm="1">
        <f t="array" ref="U104">_xlfn.IFNA(U$7*U102*U103*_xlfn.IFS($G103="Benefit",1,$G103="Disbenefit",-1),0)</f>
        <v>0</v>
      </c>
      <c r="V104" s="278" cm="1">
        <f t="array" ref="V104">_xlfn.IFNA(V$7*V102*V103*_xlfn.IFS($G103="Benefit",1,$G103="Disbenefit",-1),0)</f>
        <v>0</v>
      </c>
      <c r="W104" s="278" cm="1">
        <f t="array" ref="W104">_xlfn.IFNA(W$7*W102*W103*_xlfn.IFS($G103="Benefit",1,$G103="Disbenefit",-1),0)</f>
        <v>0</v>
      </c>
      <c r="X104" s="278" cm="1">
        <f t="array" ref="X104">_xlfn.IFNA(X$7*X102*X103*_xlfn.IFS($G103="Benefit",1,$G103="Disbenefit",-1),0)</f>
        <v>0</v>
      </c>
      <c r="Y104" s="278" cm="1">
        <f t="array" ref="Y104">_xlfn.IFNA(Y$7*Y102*Y103*_xlfn.IFS($G103="Benefit",1,$G103="Disbenefit",-1),0)</f>
        <v>0</v>
      </c>
      <c r="Z104" s="278" cm="1">
        <f t="array" ref="Z104">_xlfn.IFNA(Z$7*Z102*Z103*_xlfn.IFS($G103="Benefit",1,$G103="Disbenefit",-1),0)</f>
        <v>0</v>
      </c>
      <c r="AA104" s="278" cm="1">
        <f t="array" ref="AA104">_xlfn.IFNA(AA$7*AA102*AA103*_xlfn.IFS($G103="Benefit",1,$G103="Disbenefit",-1),0)</f>
        <v>0</v>
      </c>
      <c r="AB104" s="278" cm="1">
        <f t="array" ref="AB104">_xlfn.IFNA(AB$7*AB102*AB103*_xlfn.IFS($G103="Benefit",1,$G103="Disbenefit",-1),0)</f>
        <v>0</v>
      </c>
      <c r="AC104" s="278" cm="1">
        <f t="array" ref="AC104">_xlfn.IFNA(AC$7*AC102*AC103*_xlfn.IFS($G103="Benefit",1,$G103="Disbenefit",-1),0)</f>
        <v>0</v>
      </c>
      <c r="AD104" s="278" cm="1">
        <f t="array" ref="AD104">_xlfn.IFNA(AD$7*AD102*AD103*_xlfn.IFS($G103="Benefit",1,$G103="Disbenefit",-1),0)</f>
        <v>0</v>
      </c>
      <c r="AE104" s="278" cm="1">
        <f t="array" ref="AE104">_xlfn.IFNA(AE$7*AE102*AE103*_xlfn.IFS($G103="Benefit",1,$G103="Disbenefit",-1),0)</f>
        <v>0</v>
      </c>
      <c r="AF104" s="278" cm="1">
        <f t="array" ref="AF104">_xlfn.IFNA(AF$7*AF102*AF103*_xlfn.IFS($G103="Benefit",1,$G103="Disbenefit",-1),0)</f>
        <v>0</v>
      </c>
      <c r="AG104" s="278" cm="1">
        <f t="array" ref="AG104">_xlfn.IFNA(AG$7*AG102*AG103*_xlfn.IFS($G103="Benefit",1,$G103="Disbenefit",-1),0)</f>
        <v>0</v>
      </c>
      <c r="AH104" s="278" cm="1">
        <f t="array" ref="AH104">_xlfn.IFNA(AH$7*AH102*AH103*_xlfn.IFS($G103="Benefit",1,$G103="Disbenefit",-1),0)</f>
        <v>0</v>
      </c>
      <c r="AI104" s="278" cm="1">
        <f t="array" ref="AI104">_xlfn.IFNA(AI$7*AI102*AI103*_xlfn.IFS($G103="Benefit",1,$G103="Disbenefit",-1),0)</f>
        <v>0</v>
      </c>
      <c r="AJ104" s="278" cm="1">
        <f t="array" ref="AJ104">_xlfn.IFNA(AJ$7*AJ102*AJ103*_xlfn.IFS($G103="Benefit",1,$G103="Disbenefit",-1),0)</f>
        <v>0</v>
      </c>
      <c r="AK104" s="278" cm="1">
        <f t="array" ref="AK104">_xlfn.IFNA(AK$7*AK102*AK103*_xlfn.IFS($G103="Benefit",1,$G103="Disbenefit",-1),0)</f>
        <v>0</v>
      </c>
      <c r="AL104" s="278" cm="1">
        <f t="array" ref="AL104">_xlfn.IFNA(AL$7*AL102*AL103*_xlfn.IFS($G103="Benefit",1,$G103="Disbenefit",-1),0)</f>
        <v>0</v>
      </c>
      <c r="AM104" s="278" cm="1">
        <f t="array" ref="AM104">_xlfn.IFNA(AM$7*AM102*AM103*_xlfn.IFS($G103="Benefit",1,$G103="Disbenefit",-1),0)</f>
        <v>0</v>
      </c>
      <c r="AN104" s="278" cm="1">
        <f t="array" ref="AN104">_xlfn.IFNA(AN$7*AN102*AN103*_xlfn.IFS($G103="Benefit",1,$G103="Disbenefit",-1),0)</f>
        <v>0</v>
      </c>
      <c r="AO104" s="278" cm="1">
        <f t="array" ref="AO104">_xlfn.IFNA(AO$7*AO102*AO103*_xlfn.IFS($G103="Benefit",1,$G103="Disbenefit",-1),0)</f>
        <v>0</v>
      </c>
      <c r="AP104" s="278" cm="1">
        <f t="array" ref="AP104">_xlfn.IFNA(AP$7*AP102*AP103*_xlfn.IFS($G103="Benefit",1,$G103="Disbenefit",-1),0)</f>
        <v>0</v>
      </c>
      <c r="AQ104" s="278" cm="1">
        <f t="array" ref="AQ104">_xlfn.IFNA(AQ$7*AQ102*AQ103*_xlfn.IFS($G103="Benefit",1,$G103="Disbenefit",-1),0)</f>
        <v>0</v>
      </c>
      <c r="AR104" s="278" cm="1">
        <f t="array" ref="AR104">_xlfn.IFNA(AR$7*AR102*AR103*_xlfn.IFS($G103="Benefit",1,$G103="Disbenefit",-1),0)</f>
        <v>0</v>
      </c>
      <c r="AS104" s="278" cm="1">
        <f t="array" ref="AS104">_xlfn.IFNA(AS$7*AS102*AS103*_xlfn.IFS($G103="Benefit",1,$G103="Disbenefit",-1),0)</f>
        <v>0</v>
      </c>
      <c r="AT104" s="278" cm="1">
        <f t="array" ref="AT104">_xlfn.IFNA(AT$7*AT102*AT103*_xlfn.IFS($G103="Benefit",1,$G103="Disbenefit",-1),0)</f>
        <v>0</v>
      </c>
      <c r="AU104" s="278" cm="1">
        <f t="array" ref="AU104">_xlfn.IFNA(AU$7*AU102*AU103*_xlfn.IFS($G103="Benefit",1,$G103="Disbenefit",-1),0)</f>
        <v>0</v>
      </c>
      <c r="AV104" s="278" cm="1">
        <f t="array" ref="AV104">_xlfn.IFNA(AV$7*AV102*AV103*_xlfn.IFS($G103="Benefit",1,$G103="Disbenefit",-1),0)</f>
        <v>0</v>
      </c>
      <c r="AW104" s="278" cm="1">
        <f t="array" ref="AW104">_xlfn.IFNA(AW$7*AW102*AW103*_xlfn.IFS($G103="Benefit",1,$G103="Disbenefit",-1),0)</f>
        <v>0</v>
      </c>
      <c r="AX104" s="278" cm="1">
        <f t="array" ref="AX104">_xlfn.IFNA(AX$7*AX102*AX103*_xlfn.IFS($G103="Benefit",1,$G103="Disbenefit",-1),0)</f>
        <v>0</v>
      </c>
      <c r="AY104" s="278" cm="1">
        <f t="array" ref="AY104">_xlfn.IFNA(AY$7*AY102*AY103*_xlfn.IFS($G103="Benefit",1,$G103="Disbenefit",-1),0)</f>
        <v>0</v>
      </c>
      <c r="AZ104" s="278" cm="1">
        <f t="array" ref="AZ104">_xlfn.IFNA(AZ$7*AZ102*AZ103*_xlfn.IFS($G103="Benefit",1,$G103="Disbenefit",-1),0)</f>
        <v>0</v>
      </c>
      <c r="BA104" s="278" cm="1">
        <f t="array" ref="BA104">_xlfn.IFNA(BA$7*BA102*BA103*_xlfn.IFS($G103="Benefit",1,$G103="Disbenefit",-1),0)</f>
        <v>0</v>
      </c>
      <c r="BB104" s="278" cm="1">
        <f t="array" ref="BB104">_xlfn.IFNA(BB$7*BB102*BB103*_xlfn.IFS($G103="Benefit",1,$G103="Disbenefit",-1),0)</f>
        <v>0</v>
      </c>
      <c r="BC104" s="278" cm="1">
        <f t="array" ref="BC104">_xlfn.IFNA(BC$7*BC102*BC103*_xlfn.IFS($G103="Benefit",1,$G103="Disbenefit",-1),0)</f>
        <v>0</v>
      </c>
      <c r="BD104" s="278" cm="1">
        <f t="array" ref="BD104">_xlfn.IFNA(BD$7*BD102*BD103*_xlfn.IFS($G103="Benefit",1,$G103="Disbenefit",-1),0)</f>
        <v>0</v>
      </c>
      <c r="BE104" s="278" cm="1">
        <f t="array" ref="BE104">_xlfn.IFNA(BE$7*BE102*BE103*_xlfn.IFS($G103="Benefit",1,$G103="Disbenefit",-1),0)</f>
        <v>0</v>
      </c>
      <c r="BF104" s="278" cm="1">
        <f t="array" ref="BF104">_xlfn.IFNA(BF$7*BF102*BF103*_xlfn.IFS($G103="Benefit",1,$G103="Disbenefit",-1),0)</f>
        <v>0</v>
      </c>
      <c r="BG104" s="278" cm="1">
        <f t="array" ref="BG104">_xlfn.IFNA(BG$7*BG102*BG103*_xlfn.IFS($G103="Benefit",1,$G103="Disbenefit",-1),0)</f>
        <v>0</v>
      </c>
      <c r="BH104" s="278" cm="1">
        <f t="array" ref="BH104">_xlfn.IFNA(BH$7*BH102*BH103*_xlfn.IFS($G103="Benefit",1,$G103="Disbenefit",-1),0)</f>
        <v>0</v>
      </c>
      <c r="BI104" s="278" cm="1">
        <f t="array" ref="BI104">_xlfn.IFNA(BI$7*BI102*BI103*_xlfn.IFS($G103="Benefit",1,$G103="Disbenefit",-1),0)</f>
        <v>0</v>
      </c>
      <c r="BJ104" s="278" cm="1">
        <f t="array" ref="BJ104">_xlfn.IFNA(BJ$7*BJ102*BJ103*_xlfn.IFS($G103="Benefit",1,$G103="Disbenefit",-1),0)</f>
        <v>0</v>
      </c>
      <c r="BK104" s="278" cm="1">
        <f t="array" ref="BK104">_xlfn.IFNA(BK$7*BK102*BK103*_xlfn.IFS($G103="Benefit",1,$G103="Disbenefit",-1),0)</f>
        <v>0</v>
      </c>
      <c r="BL104" s="278" cm="1">
        <f t="array" ref="BL104">_xlfn.IFNA(BL$7*BL102*BL103*_xlfn.IFS($G103="Benefit",1,$G103="Disbenefit",-1),0)</f>
        <v>0</v>
      </c>
      <c r="BM104" s="278" cm="1">
        <f t="array" ref="BM104">_xlfn.IFNA(BM$7*BM102*BM103*_xlfn.IFS($G103="Benefit",1,$G103="Disbenefit",-1),0)</f>
        <v>0</v>
      </c>
      <c r="BN104" s="278" cm="1">
        <f t="array" ref="BN104">_xlfn.IFNA(BN$7*BN102*BN103*_xlfn.IFS($G103="Benefit",1,$G103="Disbenefit",-1),0)</f>
        <v>0</v>
      </c>
      <c r="BO104" s="278" cm="1">
        <f t="array" ref="BO104">_xlfn.IFNA(BO$7*BO102*BO103*_xlfn.IFS($G103="Benefit",1,$G103="Disbenefit",-1),0)</f>
        <v>0</v>
      </c>
      <c r="BP104" s="278" cm="1">
        <f t="array" ref="BP104">_xlfn.IFNA(BP$7*BP102*BP103*_xlfn.IFS($G103="Benefit",1,$G103="Disbenefit",-1),0)</f>
        <v>0</v>
      </c>
      <c r="BQ104" s="278" cm="1">
        <f t="array" ref="BQ104">_xlfn.IFNA(BQ$7*BQ102*BQ103*_xlfn.IFS($G103="Benefit",1,$G103="Disbenefit",-1),0)</f>
        <v>0</v>
      </c>
      <c r="BR104" s="278" cm="1">
        <f t="array" ref="BR104">_xlfn.IFNA(BR$7*BR102*BR103*_xlfn.IFS($G103="Benefit",1,$G103="Disbenefit",-1),0)</f>
        <v>0</v>
      </c>
      <c r="BS104" s="278" cm="1">
        <f t="array" ref="BS104">_xlfn.IFNA(BS$7*BS102*BS103*_xlfn.IFS($G103="Benefit",1,$G103="Disbenefit",-1),0)</f>
        <v>0</v>
      </c>
      <c r="BT104" s="278" cm="1">
        <f t="array" ref="BT104">_xlfn.IFNA(BT$7*BT102*BT103*_xlfn.IFS($G103="Benefit",1,$G103="Disbenefit",-1),0)</f>
        <v>0</v>
      </c>
      <c r="BU104" s="278" cm="1">
        <f t="array" ref="BU104">_xlfn.IFNA(BU$7*BU102*BU103*_xlfn.IFS($G103="Benefit",1,$G103="Disbenefit",-1),0)</f>
        <v>0</v>
      </c>
      <c r="BV104" s="278" cm="1">
        <f t="array" ref="BV104">_xlfn.IFNA(BV$7*BV102*BV103*_xlfn.IFS($G103="Benefit",1,$G103="Disbenefit",-1),0)</f>
        <v>0</v>
      </c>
      <c r="BW104" s="278" cm="1">
        <f t="array" ref="BW104">_xlfn.IFNA(BW$7*BW102*BW103*_xlfn.IFS($G103="Benefit",1,$G103="Disbenefit",-1),0)</f>
        <v>0</v>
      </c>
      <c r="BX104" s="278" cm="1">
        <f t="array" ref="BX104">_xlfn.IFNA(BX$7*BX102*BX103*_xlfn.IFS($G103="Benefit",1,$G103="Disbenefit",-1),0)</f>
        <v>0</v>
      </c>
      <c r="BY104" s="278" cm="1">
        <f t="array" ref="BY104">_xlfn.IFNA(BY$7*BY102*BY103*_xlfn.IFS($G103="Benefit",1,$G103="Disbenefit",-1),0)</f>
        <v>0</v>
      </c>
      <c r="BZ104" s="278" cm="1">
        <f t="array" ref="BZ104">_xlfn.IFNA(BZ$7*BZ102*BZ103*_xlfn.IFS($G103="Benefit",1,$G103="Disbenefit",-1),0)</f>
        <v>0</v>
      </c>
      <c r="CA104" s="278" cm="1">
        <f t="array" ref="CA104">_xlfn.IFNA(CA$7*CA102*CA103*_xlfn.IFS($G103="Benefit",1,$G103="Disbenefit",-1),0)</f>
        <v>0</v>
      </c>
      <c r="CB104" s="278" cm="1">
        <f t="array" ref="CB104">_xlfn.IFNA(CB$7*CB102*CB103*_xlfn.IFS($G103="Benefit",1,$G103="Disbenefit",-1),0)</f>
        <v>0</v>
      </c>
      <c r="CC104" s="278" cm="1">
        <f t="array" ref="CC104">_xlfn.IFNA(CC$7*CC102*CC103*_xlfn.IFS($G103="Benefit",1,$G103="Disbenefit",-1),0)</f>
        <v>0</v>
      </c>
      <c r="CD104" s="278" cm="1">
        <f t="array" ref="CD104">_xlfn.IFNA(CD$7*CD102*CD103*_xlfn.IFS($G103="Benefit",1,$G103="Disbenefit",-1),0)</f>
        <v>0</v>
      </c>
      <c r="CE104" s="278" cm="1">
        <f t="array" ref="CE104">_xlfn.IFNA(CE$7*CE102*CE103*_xlfn.IFS($G103="Benefit",1,$G103="Disbenefit",-1),0)</f>
        <v>0</v>
      </c>
      <c r="CF104" s="278" cm="1">
        <f t="array" ref="CF104">_xlfn.IFNA(CF$7*CF102*CF103*_xlfn.IFS($G103="Benefit",1,$G103="Disbenefit",-1),0)</f>
        <v>0</v>
      </c>
      <c r="CG104" s="278" cm="1">
        <f t="array" ref="CG104">_xlfn.IFNA(CG$7*CG102*CG103*_xlfn.IFS($G103="Benefit",1,$G103="Disbenefit",-1),0)</f>
        <v>0</v>
      </c>
      <c r="CH104" s="278" cm="1">
        <f t="array" ref="CH104">_xlfn.IFNA(CH$7*CH102*CH103*_xlfn.IFS($G103="Benefit",1,$G103="Disbenefit",-1),0)</f>
        <v>0</v>
      </c>
      <c r="CI104" s="278" cm="1">
        <f t="array" ref="CI104">_xlfn.IFNA(CI$7*CI102*CI103*_xlfn.IFS($G103="Benefit",1,$G103="Disbenefit",-1),0)</f>
        <v>0</v>
      </c>
      <c r="CJ104" s="278" cm="1">
        <f t="array" ref="CJ104">_xlfn.IFNA(CJ$7*CJ102*CJ103*_xlfn.IFS($G103="Benefit",1,$G103="Disbenefit",-1),0)</f>
        <v>0</v>
      </c>
      <c r="CK104" s="278" cm="1">
        <f t="array" ref="CK104">_xlfn.IFNA(CK$7*CK102*CK103*_xlfn.IFS($G103="Benefit",1,$G103="Disbenefit",-1),0)</f>
        <v>0</v>
      </c>
      <c r="CL104" s="278" cm="1">
        <f t="array" ref="CL104">_xlfn.IFNA(CL$7*CL102*CL103*_xlfn.IFS($G103="Benefit",1,$G103="Disbenefit",-1),0)</f>
        <v>0</v>
      </c>
    </row>
    <row r="105" spans="1:90" x14ac:dyDescent="0.35">
      <c r="A105" s="3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row>
    <row r="106" spans="1:90" x14ac:dyDescent="0.35">
      <c r="A106" s="34"/>
      <c r="B106" s="35"/>
      <c r="C106" s="1"/>
      <c r="D106" s="1"/>
      <c r="E106" s="1"/>
      <c r="F106" s="1"/>
      <c r="G106" s="1"/>
      <c r="H106" s="1"/>
      <c r="I106" s="1" t="s">
        <v>73</v>
      </c>
      <c r="J106" s="1"/>
      <c r="K106" s="1"/>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row>
    <row r="107" spans="1:90" x14ac:dyDescent="0.35">
      <c r="A107" s="34">
        <f>A103+1</f>
        <v>25</v>
      </c>
      <c r="B107" s="35"/>
      <c r="C107" s="13"/>
      <c r="D107" s="1"/>
      <c r="E107" s="15"/>
      <c r="F107" s="1"/>
      <c r="G107" s="15"/>
      <c r="H107" s="1"/>
      <c r="I107" s="1" t="s">
        <v>203</v>
      </c>
      <c r="J107" s="1"/>
      <c r="K107" s="1"/>
      <c r="L107" s="274"/>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c r="CG107" s="275"/>
      <c r="CH107" s="275"/>
      <c r="CI107" s="275"/>
      <c r="CJ107" s="275"/>
      <c r="CK107" s="275"/>
      <c r="CL107" s="275"/>
    </row>
    <row r="108" spans="1:90" s="172" customFormat="1" x14ac:dyDescent="0.35">
      <c r="A108" s="167"/>
      <c r="B108" s="168"/>
      <c r="C108" s="169"/>
      <c r="D108" s="169"/>
      <c r="E108" s="169"/>
      <c r="F108" s="169"/>
      <c r="G108" s="169"/>
      <c r="H108" s="169"/>
      <c r="I108" s="169" t="s">
        <v>104</v>
      </c>
      <c r="J108" s="279">
        <f>SUM(L108:CL108)</f>
        <v>0</v>
      </c>
      <c r="K108" s="276"/>
      <c r="L108" s="278" cm="1">
        <f t="array" ref="L108">_xlfn.IFNA(L$7*L106*L107*_xlfn.IFS($G107="Benefit",1,$G107="Disbenefit",-1),0)</f>
        <v>0</v>
      </c>
      <c r="M108" s="278" cm="1">
        <f t="array" ref="M108">_xlfn.IFNA(M$7*M106*M107*_xlfn.IFS($G107="Benefit",1,$G107="Disbenefit",-1),0)</f>
        <v>0</v>
      </c>
      <c r="N108" s="278" cm="1">
        <f t="array" ref="N108">_xlfn.IFNA(N$7*N106*N107*_xlfn.IFS($G107="Benefit",1,$G107="Disbenefit",-1),0)</f>
        <v>0</v>
      </c>
      <c r="O108" s="278" cm="1">
        <f t="array" ref="O108">_xlfn.IFNA(O$7*O106*O107*_xlfn.IFS($G107="Benefit",1,$G107="Disbenefit",-1),0)</f>
        <v>0</v>
      </c>
      <c r="P108" s="278" cm="1">
        <f t="array" ref="P108">_xlfn.IFNA(P$7*P106*P107*_xlfn.IFS($G107="Benefit",1,$G107="Disbenefit",-1),0)</f>
        <v>0</v>
      </c>
      <c r="Q108" s="278" cm="1">
        <f t="array" ref="Q108">_xlfn.IFNA(Q$7*Q106*Q107*_xlfn.IFS($G107="Benefit",1,$G107="Disbenefit",-1),0)</f>
        <v>0</v>
      </c>
      <c r="R108" s="278" cm="1">
        <f t="array" ref="R108">_xlfn.IFNA(R$7*R106*R107*_xlfn.IFS($G107="Benefit",1,$G107="Disbenefit",-1),0)</f>
        <v>0</v>
      </c>
      <c r="S108" s="278" cm="1">
        <f t="array" ref="S108">_xlfn.IFNA(S$7*S106*S107*_xlfn.IFS($G107="Benefit",1,$G107="Disbenefit",-1),0)</f>
        <v>0</v>
      </c>
      <c r="T108" s="278" cm="1">
        <f t="array" ref="T108">_xlfn.IFNA(T$7*T106*T107*_xlfn.IFS($G107="Benefit",1,$G107="Disbenefit",-1),0)</f>
        <v>0</v>
      </c>
      <c r="U108" s="278" cm="1">
        <f t="array" ref="U108">_xlfn.IFNA(U$7*U106*U107*_xlfn.IFS($G107="Benefit",1,$G107="Disbenefit",-1),0)</f>
        <v>0</v>
      </c>
      <c r="V108" s="278" cm="1">
        <f t="array" ref="V108">_xlfn.IFNA(V$7*V106*V107*_xlfn.IFS($G107="Benefit",1,$G107="Disbenefit",-1),0)</f>
        <v>0</v>
      </c>
      <c r="W108" s="278" cm="1">
        <f t="array" ref="W108">_xlfn.IFNA(W$7*W106*W107*_xlfn.IFS($G107="Benefit",1,$G107="Disbenefit",-1),0)</f>
        <v>0</v>
      </c>
      <c r="X108" s="278" cm="1">
        <f t="array" ref="X108">_xlfn.IFNA(X$7*X106*X107*_xlfn.IFS($G107="Benefit",1,$G107="Disbenefit",-1),0)</f>
        <v>0</v>
      </c>
      <c r="Y108" s="278" cm="1">
        <f t="array" ref="Y108">_xlfn.IFNA(Y$7*Y106*Y107*_xlfn.IFS($G107="Benefit",1,$G107="Disbenefit",-1),0)</f>
        <v>0</v>
      </c>
      <c r="Z108" s="278" cm="1">
        <f t="array" ref="Z108">_xlfn.IFNA(Z$7*Z106*Z107*_xlfn.IFS($G107="Benefit",1,$G107="Disbenefit",-1),0)</f>
        <v>0</v>
      </c>
      <c r="AA108" s="278" cm="1">
        <f t="array" ref="AA108">_xlfn.IFNA(AA$7*AA106*AA107*_xlfn.IFS($G107="Benefit",1,$G107="Disbenefit",-1),0)</f>
        <v>0</v>
      </c>
      <c r="AB108" s="278" cm="1">
        <f t="array" ref="AB108">_xlfn.IFNA(AB$7*AB106*AB107*_xlfn.IFS($G107="Benefit",1,$G107="Disbenefit",-1),0)</f>
        <v>0</v>
      </c>
      <c r="AC108" s="278" cm="1">
        <f t="array" ref="AC108">_xlfn.IFNA(AC$7*AC106*AC107*_xlfn.IFS($G107="Benefit",1,$G107="Disbenefit",-1),0)</f>
        <v>0</v>
      </c>
      <c r="AD108" s="278" cm="1">
        <f t="array" ref="AD108">_xlfn.IFNA(AD$7*AD106*AD107*_xlfn.IFS($G107="Benefit",1,$G107="Disbenefit",-1),0)</f>
        <v>0</v>
      </c>
      <c r="AE108" s="278" cm="1">
        <f t="array" ref="AE108">_xlfn.IFNA(AE$7*AE106*AE107*_xlfn.IFS($G107="Benefit",1,$G107="Disbenefit",-1),0)</f>
        <v>0</v>
      </c>
      <c r="AF108" s="278" cm="1">
        <f t="array" ref="AF108">_xlfn.IFNA(AF$7*AF106*AF107*_xlfn.IFS($G107="Benefit",1,$G107="Disbenefit",-1),0)</f>
        <v>0</v>
      </c>
      <c r="AG108" s="278" cm="1">
        <f t="array" ref="AG108">_xlfn.IFNA(AG$7*AG106*AG107*_xlfn.IFS($G107="Benefit",1,$G107="Disbenefit",-1),0)</f>
        <v>0</v>
      </c>
      <c r="AH108" s="278" cm="1">
        <f t="array" ref="AH108">_xlfn.IFNA(AH$7*AH106*AH107*_xlfn.IFS($G107="Benefit",1,$G107="Disbenefit",-1),0)</f>
        <v>0</v>
      </c>
      <c r="AI108" s="278" cm="1">
        <f t="array" ref="AI108">_xlfn.IFNA(AI$7*AI106*AI107*_xlfn.IFS($G107="Benefit",1,$G107="Disbenefit",-1),0)</f>
        <v>0</v>
      </c>
      <c r="AJ108" s="278" cm="1">
        <f t="array" ref="AJ108">_xlfn.IFNA(AJ$7*AJ106*AJ107*_xlfn.IFS($G107="Benefit",1,$G107="Disbenefit",-1),0)</f>
        <v>0</v>
      </c>
      <c r="AK108" s="278" cm="1">
        <f t="array" ref="AK108">_xlfn.IFNA(AK$7*AK106*AK107*_xlfn.IFS($G107="Benefit",1,$G107="Disbenefit",-1),0)</f>
        <v>0</v>
      </c>
      <c r="AL108" s="278" cm="1">
        <f t="array" ref="AL108">_xlfn.IFNA(AL$7*AL106*AL107*_xlfn.IFS($G107="Benefit",1,$G107="Disbenefit",-1),0)</f>
        <v>0</v>
      </c>
      <c r="AM108" s="278" cm="1">
        <f t="array" ref="AM108">_xlfn.IFNA(AM$7*AM106*AM107*_xlfn.IFS($G107="Benefit",1,$G107="Disbenefit",-1),0)</f>
        <v>0</v>
      </c>
      <c r="AN108" s="278" cm="1">
        <f t="array" ref="AN108">_xlfn.IFNA(AN$7*AN106*AN107*_xlfn.IFS($G107="Benefit",1,$G107="Disbenefit",-1),0)</f>
        <v>0</v>
      </c>
      <c r="AO108" s="278" cm="1">
        <f t="array" ref="AO108">_xlfn.IFNA(AO$7*AO106*AO107*_xlfn.IFS($G107="Benefit",1,$G107="Disbenefit",-1),0)</f>
        <v>0</v>
      </c>
      <c r="AP108" s="278" cm="1">
        <f t="array" ref="AP108">_xlfn.IFNA(AP$7*AP106*AP107*_xlfn.IFS($G107="Benefit",1,$G107="Disbenefit",-1),0)</f>
        <v>0</v>
      </c>
      <c r="AQ108" s="278" cm="1">
        <f t="array" ref="AQ108">_xlfn.IFNA(AQ$7*AQ106*AQ107*_xlfn.IFS($G107="Benefit",1,$G107="Disbenefit",-1),0)</f>
        <v>0</v>
      </c>
      <c r="AR108" s="278" cm="1">
        <f t="array" ref="AR108">_xlfn.IFNA(AR$7*AR106*AR107*_xlfn.IFS($G107="Benefit",1,$G107="Disbenefit",-1),0)</f>
        <v>0</v>
      </c>
      <c r="AS108" s="278" cm="1">
        <f t="array" ref="AS108">_xlfn.IFNA(AS$7*AS106*AS107*_xlfn.IFS($G107="Benefit",1,$G107="Disbenefit",-1),0)</f>
        <v>0</v>
      </c>
      <c r="AT108" s="278" cm="1">
        <f t="array" ref="AT108">_xlfn.IFNA(AT$7*AT106*AT107*_xlfn.IFS($G107="Benefit",1,$G107="Disbenefit",-1),0)</f>
        <v>0</v>
      </c>
      <c r="AU108" s="278" cm="1">
        <f t="array" ref="AU108">_xlfn.IFNA(AU$7*AU106*AU107*_xlfn.IFS($G107="Benefit",1,$G107="Disbenefit",-1),0)</f>
        <v>0</v>
      </c>
      <c r="AV108" s="278" cm="1">
        <f t="array" ref="AV108">_xlfn.IFNA(AV$7*AV106*AV107*_xlfn.IFS($G107="Benefit",1,$G107="Disbenefit",-1),0)</f>
        <v>0</v>
      </c>
      <c r="AW108" s="278" cm="1">
        <f t="array" ref="AW108">_xlfn.IFNA(AW$7*AW106*AW107*_xlfn.IFS($G107="Benefit",1,$G107="Disbenefit",-1),0)</f>
        <v>0</v>
      </c>
      <c r="AX108" s="278" cm="1">
        <f t="array" ref="AX108">_xlfn.IFNA(AX$7*AX106*AX107*_xlfn.IFS($G107="Benefit",1,$G107="Disbenefit",-1),0)</f>
        <v>0</v>
      </c>
      <c r="AY108" s="278" cm="1">
        <f t="array" ref="AY108">_xlfn.IFNA(AY$7*AY106*AY107*_xlfn.IFS($G107="Benefit",1,$G107="Disbenefit",-1),0)</f>
        <v>0</v>
      </c>
      <c r="AZ108" s="278" cm="1">
        <f t="array" ref="AZ108">_xlfn.IFNA(AZ$7*AZ106*AZ107*_xlfn.IFS($G107="Benefit",1,$G107="Disbenefit",-1),0)</f>
        <v>0</v>
      </c>
      <c r="BA108" s="278" cm="1">
        <f t="array" ref="BA108">_xlfn.IFNA(BA$7*BA106*BA107*_xlfn.IFS($G107="Benefit",1,$G107="Disbenefit",-1),0)</f>
        <v>0</v>
      </c>
      <c r="BB108" s="278" cm="1">
        <f t="array" ref="BB108">_xlfn.IFNA(BB$7*BB106*BB107*_xlfn.IFS($G107="Benefit",1,$G107="Disbenefit",-1),0)</f>
        <v>0</v>
      </c>
      <c r="BC108" s="278" cm="1">
        <f t="array" ref="BC108">_xlfn.IFNA(BC$7*BC106*BC107*_xlfn.IFS($G107="Benefit",1,$G107="Disbenefit",-1),0)</f>
        <v>0</v>
      </c>
      <c r="BD108" s="278" cm="1">
        <f t="array" ref="BD108">_xlfn.IFNA(BD$7*BD106*BD107*_xlfn.IFS($G107="Benefit",1,$G107="Disbenefit",-1),0)</f>
        <v>0</v>
      </c>
      <c r="BE108" s="278" cm="1">
        <f t="array" ref="BE108">_xlfn.IFNA(BE$7*BE106*BE107*_xlfn.IFS($G107="Benefit",1,$G107="Disbenefit",-1),0)</f>
        <v>0</v>
      </c>
      <c r="BF108" s="278" cm="1">
        <f t="array" ref="BF108">_xlfn.IFNA(BF$7*BF106*BF107*_xlfn.IFS($G107="Benefit",1,$G107="Disbenefit",-1),0)</f>
        <v>0</v>
      </c>
      <c r="BG108" s="278" cm="1">
        <f t="array" ref="BG108">_xlfn.IFNA(BG$7*BG106*BG107*_xlfn.IFS($G107="Benefit",1,$G107="Disbenefit",-1),0)</f>
        <v>0</v>
      </c>
      <c r="BH108" s="278" cm="1">
        <f t="array" ref="BH108">_xlfn.IFNA(BH$7*BH106*BH107*_xlfn.IFS($G107="Benefit",1,$G107="Disbenefit",-1),0)</f>
        <v>0</v>
      </c>
      <c r="BI108" s="278" cm="1">
        <f t="array" ref="BI108">_xlfn.IFNA(BI$7*BI106*BI107*_xlfn.IFS($G107="Benefit",1,$G107="Disbenefit",-1),0)</f>
        <v>0</v>
      </c>
      <c r="BJ108" s="278" cm="1">
        <f t="array" ref="BJ108">_xlfn.IFNA(BJ$7*BJ106*BJ107*_xlfn.IFS($G107="Benefit",1,$G107="Disbenefit",-1),0)</f>
        <v>0</v>
      </c>
      <c r="BK108" s="278" cm="1">
        <f t="array" ref="BK108">_xlfn.IFNA(BK$7*BK106*BK107*_xlfn.IFS($G107="Benefit",1,$G107="Disbenefit",-1),0)</f>
        <v>0</v>
      </c>
      <c r="BL108" s="278" cm="1">
        <f t="array" ref="BL108">_xlfn.IFNA(BL$7*BL106*BL107*_xlfn.IFS($G107="Benefit",1,$G107="Disbenefit",-1),0)</f>
        <v>0</v>
      </c>
      <c r="BM108" s="278" cm="1">
        <f t="array" ref="BM108">_xlfn.IFNA(BM$7*BM106*BM107*_xlfn.IFS($G107="Benefit",1,$G107="Disbenefit",-1),0)</f>
        <v>0</v>
      </c>
      <c r="BN108" s="278" cm="1">
        <f t="array" ref="BN108">_xlfn.IFNA(BN$7*BN106*BN107*_xlfn.IFS($G107="Benefit",1,$G107="Disbenefit",-1),0)</f>
        <v>0</v>
      </c>
      <c r="BO108" s="278" cm="1">
        <f t="array" ref="BO108">_xlfn.IFNA(BO$7*BO106*BO107*_xlfn.IFS($G107="Benefit",1,$G107="Disbenefit",-1),0)</f>
        <v>0</v>
      </c>
      <c r="BP108" s="278" cm="1">
        <f t="array" ref="BP108">_xlfn.IFNA(BP$7*BP106*BP107*_xlfn.IFS($G107="Benefit",1,$G107="Disbenefit",-1),0)</f>
        <v>0</v>
      </c>
      <c r="BQ108" s="278" cm="1">
        <f t="array" ref="BQ108">_xlfn.IFNA(BQ$7*BQ106*BQ107*_xlfn.IFS($G107="Benefit",1,$G107="Disbenefit",-1),0)</f>
        <v>0</v>
      </c>
      <c r="BR108" s="278" cm="1">
        <f t="array" ref="BR108">_xlfn.IFNA(BR$7*BR106*BR107*_xlfn.IFS($G107="Benefit",1,$G107="Disbenefit",-1),0)</f>
        <v>0</v>
      </c>
      <c r="BS108" s="278" cm="1">
        <f t="array" ref="BS108">_xlfn.IFNA(BS$7*BS106*BS107*_xlfn.IFS($G107="Benefit",1,$G107="Disbenefit",-1),0)</f>
        <v>0</v>
      </c>
      <c r="BT108" s="278" cm="1">
        <f t="array" ref="BT108">_xlfn.IFNA(BT$7*BT106*BT107*_xlfn.IFS($G107="Benefit",1,$G107="Disbenefit",-1),0)</f>
        <v>0</v>
      </c>
      <c r="BU108" s="278" cm="1">
        <f t="array" ref="BU108">_xlfn.IFNA(BU$7*BU106*BU107*_xlfn.IFS($G107="Benefit",1,$G107="Disbenefit",-1),0)</f>
        <v>0</v>
      </c>
      <c r="BV108" s="278" cm="1">
        <f t="array" ref="BV108">_xlfn.IFNA(BV$7*BV106*BV107*_xlfn.IFS($G107="Benefit",1,$G107="Disbenefit",-1),0)</f>
        <v>0</v>
      </c>
      <c r="BW108" s="278" cm="1">
        <f t="array" ref="BW108">_xlfn.IFNA(BW$7*BW106*BW107*_xlfn.IFS($G107="Benefit",1,$G107="Disbenefit",-1),0)</f>
        <v>0</v>
      </c>
      <c r="BX108" s="278" cm="1">
        <f t="array" ref="BX108">_xlfn.IFNA(BX$7*BX106*BX107*_xlfn.IFS($G107="Benefit",1,$G107="Disbenefit",-1),0)</f>
        <v>0</v>
      </c>
      <c r="BY108" s="278" cm="1">
        <f t="array" ref="BY108">_xlfn.IFNA(BY$7*BY106*BY107*_xlfn.IFS($G107="Benefit",1,$G107="Disbenefit",-1),0)</f>
        <v>0</v>
      </c>
      <c r="BZ108" s="278" cm="1">
        <f t="array" ref="BZ108">_xlfn.IFNA(BZ$7*BZ106*BZ107*_xlfn.IFS($G107="Benefit",1,$G107="Disbenefit",-1),0)</f>
        <v>0</v>
      </c>
      <c r="CA108" s="278" cm="1">
        <f t="array" ref="CA108">_xlfn.IFNA(CA$7*CA106*CA107*_xlfn.IFS($G107="Benefit",1,$G107="Disbenefit",-1),0)</f>
        <v>0</v>
      </c>
      <c r="CB108" s="278" cm="1">
        <f t="array" ref="CB108">_xlfn.IFNA(CB$7*CB106*CB107*_xlfn.IFS($G107="Benefit",1,$G107="Disbenefit",-1),0)</f>
        <v>0</v>
      </c>
      <c r="CC108" s="278" cm="1">
        <f t="array" ref="CC108">_xlfn.IFNA(CC$7*CC106*CC107*_xlfn.IFS($G107="Benefit",1,$G107="Disbenefit",-1),0)</f>
        <v>0</v>
      </c>
      <c r="CD108" s="278" cm="1">
        <f t="array" ref="CD108">_xlfn.IFNA(CD$7*CD106*CD107*_xlfn.IFS($G107="Benefit",1,$G107="Disbenefit",-1),0)</f>
        <v>0</v>
      </c>
      <c r="CE108" s="278" cm="1">
        <f t="array" ref="CE108">_xlfn.IFNA(CE$7*CE106*CE107*_xlfn.IFS($G107="Benefit",1,$G107="Disbenefit",-1),0)</f>
        <v>0</v>
      </c>
      <c r="CF108" s="278" cm="1">
        <f t="array" ref="CF108">_xlfn.IFNA(CF$7*CF106*CF107*_xlfn.IFS($G107="Benefit",1,$G107="Disbenefit",-1),0)</f>
        <v>0</v>
      </c>
      <c r="CG108" s="278" cm="1">
        <f t="array" ref="CG108">_xlfn.IFNA(CG$7*CG106*CG107*_xlfn.IFS($G107="Benefit",1,$G107="Disbenefit",-1),0)</f>
        <v>0</v>
      </c>
      <c r="CH108" s="278" cm="1">
        <f t="array" ref="CH108">_xlfn.IFNA(CH$7*CH106*CH107*_xlfn.IFS($G107="Benefit",1,$G107="Disbenefit",-1),0)</f>
        <v>0</v>
      </c>
      <c r="CI108" s="278" cm="1">
        <f t="array" ref="CI108">_xlfn.IFNA(CI$7*CI106*CI107*_xlfn.IFS($G107="Benefit",1,$G107="Disbenefit",-1),0)</f>
        <v>0</v>
      </c>
      <c r="CJ108" s="278" cm="1">
        <f t="array" ref="CJ108">_xlfn.IFNA(CJ$7*CJ106*CJ107*_xlfn.IFS($G107="Benefit",1,$G107="Disbenefit",-1),0)</f>
        <v>0</v>
      </c>
      <c r="CK108" s="278" cm="1">
        <f t="array" ref="CK108">_xlfn.IFNA(CK$7*CK106*CK107*_xlfn.IFS($G107="Benefit",1,$G107="Disbenefit",-1),0)</f>
        <v>0</v>
      </c>
      <c r="CL108" s="278" cm="1">
        <f t="array" ref="CL108">_xlfn.IFNA(CL$7*CL106*CL107*_xlfn.IFS($G107="Benefit",1,$G107="Disbenefit",-1),0)</f>
        <v>0</v>
      </c>
    </row>
    <row r="109" spans="1:90" x14ac:dyDescent="0.35">
      <c r="A109" s="3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row>
    <row r="110" spans="1:90" x14ac:dyDescent="0.35">
      <c r="A110" s="34"/>
      <c r="B110" s="35"/>
      <c r="C110" s="1"/>
      <c r="D110" s="1"/>
      <c r="E110" s="1"/>
      <c r="F110" s="1"/>
      <c r="G110" s="1"/>
      <c r="H110" s="1"/>
      <c r="I110" s="1" t="s">
        <v>73</v>
      </c>
      <c r="J110" s="1"/>
      <c r="K110" s="1"/>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row>
    <row r="111" spans="1:90" x14ac:dyDescent="0.35">
      <c r="A111" s="34">
        <f>A107+1</f>
        <v>26</v>
      </c>
      <c r="B111" s="35"/>
      <c r="C111" s="13"/>
      <c r="D111" s="1"/>
      <c r="E111" s="15"/>
      <c r="F111" s="1"/>
      <c r="G111" s="15"/>
      <c r="H111" s="1"/>
      <c r="I111" s="1" t="s">
        <v>203</v>
      </c>
      <c r="J111" s="1"/>
      <c r="K111" s="1"/>
      <c r="L111" s="274"/>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c r="CG111" s="275"/>
      <c r="CH111" s="275"/>
      <c r="CI111" s="275"/>
      <c r="CJ111" s="275"/>
      <c r="CK111" s="275"/>
      <c r="CL111" s="275"/>
    </row>
    <row r="112" spans="1:90" s="172" customFormat="1" x14ac:dyDescent="0.35">
      <c r="A112" s="167"/>
      <c r="B112" s="168"/>
      <c r="C112" s="169"/>
      <c r="D112" s="169"/>
      <c r="E112" s="169"/>
      <c r="F112" s="169"/>
      <c r="G112" s="169"/>
      <c r="H112" s="169"/>
      <c r="I112" s="169" t="s">
        <v>104</v>
      </c>
      <c r="J112" s="279">
        <f>SUM(L112:CL112)</f>
        <v>0</v>
      </c>
      <c r="K112" s="276"/>
      <c r="L112" s="278" cm="1">
        <f t="array" ref="L112">_xlfn.IFNA(L$7*L110*L111*_xlfn.IFS($G111="Benefit",1,$G111="Disbenefit",-1),0)</f>
        <v>0</v>
      </c>
      <c r="M112" s="278" cm="1">
        <f t="array" ref="M112">_xlfn.IFNA(M$7*M110*M111*_xlfn.IFS($G111="Benefit",1,$G111="Disbenefit",-1),0)</f>
        <v>0</v>
      </c>
      <c r="N112" s="278" cm="1">
        <f t="array" ref="N112">_xlfn.IFNA(N$7*N110*N111*_xlfn.IFS($G111="Benefit",1,$G111="Disbenefit",-1),0)</f>
        <v>0</v>
      </c>
      <c r="O112" s="278" cm="1">
        <f t="array" ref="O112">_xlfn.IFNA(O$7*O110*O111*_xlfn.IFS($G111="Benefit",1,$G111="Disbenefit",-1),0)</f>
        <v>0</v>
      </c>
      <c r="P112" s="278" cm="1">
        <f t="array" ref="P112">_xlfn.IFNA(P$7*P110*P111*_xlfn.IFS($G111="Benefit",1,$G111="Disbenefit",-1),0)</f>
        <v>0</v>
      </c>
      <c r="Q112" s="278" cm="1">
        <f t="array" ref="Q112">_xlfn.IFNA(Q$7*Q110*Q111*_xlfn.IFS($G111="Benefit",1,$G111="Disbenefit",-1),0)</f>
        <v>0</v>
      </c>
      <c r="R112" s="278" cm="1">
        <f t="array" ref="R112">_xlfn.IFNA(R$7*R110*R111*_xlfn.IFS($G111="Benefit",1,$G111="Disbenefit",-1),0)</f>
        <v>0</v>
      </c>
      <c r="S112" s="278" cm="1">
        <f t="array" ref="S112">_xlfn.IFNA(S$7*S110*S111*_xlfn.IFS($G111="Benefit",1,$G111="Disbenefit",-1),0)</f>
        <v>0</v>
      </c>
      <c r="T112" s="278" cm="1">
        <f t="array" ref="T112">_xlfn.IFNA(T$7*T110*T111*_xlfn.IFS($G111="Benefit",1,$G111="Disbenefit",-1),0)</f>
        <v>0</v>
      </c>
      <c r="U112" s="278" cm="1">
        <f t="array" ref="U112">_xlfn.IFNA(U$7*U110*U111*_xlfn.IFS($G111="Benefit",1,$G111="Disbenefit",-1),0)</f>
        <v>0</v>
      </c>
      <c r="V112" s="278" cm="1">
        <f t="array" ref="V112">_xlfn.IFNA(V$7*V110*V111*_xlfn.IFS($G111="Benefit",1,$G111="Disbenefit",-1),0)</f>
        <v>0</v>
      </c>
      <c r="W112" s="278" cm="1">
        <f t="array" ref="W112">_xlfn.IFNA(W$7*W110*W111*_xlfn.IFS($G111="Benefit",1,$G111="Disbenefit",-1),0)</f>
        <v>0</v>
      </c>
      <c r="X112" s="278" cm="1">
        <f t="array" ref="X112">_xlfn.IFNA(X$7*X110*X111*_xlfn.IFS($G111="Benefit",1,$G111="Disbenefit",-1),0)</f>
        <v>0</v>
      </c>
      <c r="Y112" s="278" cm="1">
        <f t="array" ref="Y112">_xlfn.IFNA(Y$7*Y110*Y111*_xlfn.IFS($G111="Benefit",1,$G111="Disbenefit",-1),0)</f>
        <v>0</v>
      </c>
      <c r="Z112" s="278" cm="1">
        <f t="array" ref="Z112">_xlfn.IFNA(Z$7*Z110*Z111*_xlfn.IFS($G111="Benefit",1,$G111="Disbenefit",-1),0)</f>
        <v>0</v>
      </c>
      <c r="AA112" s="278" cm="1">
        <f t="array" ref="AA112">_xlfn.IFNA(AA$7*AA110*AA111*_xlfn.IFS($G111="Benefit",1,$G111="Disbenefit",-1),0)</f>
        <v>0</v>
      </c>
      <c r="AB112" s="278" cm="1">
        <f t="array" ref="AB112">_xlfn.IFNA(AB$7*AB110*AB111*_xlfn.IFS($G111="Benefit",1,$G111="Disbenefit",-1),0)</f>
        <v>0</v>
      </c>
      <c r="AC112" s="278" cm="1">
        <f t="array" ref="AC112">_xlfn.IFNA(AC$7*AC110*AC111*_xlfn.IFS($G111="Benefit",1,$G111="Disbenefit",-1),0)</f>
        <v>0</v>
      </c>
      <c r="AD112" s="278" cm="1">
        <f t="array" ref="AD112">_xlfn.IFNA(AD$7*AD110*AD111*_xlfn.IFS($G111="Benefit",1,$G111="Disbenefit",-1),0)</f>
        <v>0</v>
      </c>
      <c r="AE112" s="278" cm="1">
        <f t="array" ref="AE112">_xlfn.IFNA(AE$7*AE110*AE111*_xlfn.IFS($G111="Benefit",1,$G111="Disbenefit",-1),0)</f>
        <v>0</v>
      </c>
      <c r="AF112" s="278" cm="1">
        <f t="array" ref="AF112">_xlfn.IFNA(AF$7*AF110*AF111*_xlfn.IFS($G111="Benefit",1,$G111="Disbenefit",-1),0)</f>
        <v>0</v>
      </c>
      <c r="AG112" s="278" cm="1">
        <f t="array" ref="AG112">_xlfn.IFNA(AG$7*AG110*AG111*_xlfn.IFS($G111="Benefit",1,$G111="Disbenefit",-1),0)</f>
        <v>0</v>
      </c>
      <c r="AH112" s="278" cm="1">
        <f t="array" ref="AH112">_xlfn.IFNA(AH$7*AH110*AH111*_xlfn.IFS($G111="Benefit",1,$G111="Disbenefit",-1),0)</f>
        <v>0</v>
      </c>
      <c r="AI112" s="278" cm="1">
        <f t="array" ref="AI112">_xlfn.IFNA(AI$7*AI110*AI111*_xlfn.IFS($G111="Benefit",1,$G111="Disbenefit",-1),0)</f>
        <v>0</v>
      </c>
      <c r="AJ112" s="278" cm="1">
        <f t="array" ref="AJ112">_xlfn.IFNA(AJ$7*AJ110*AJ111*_xlfn.IFS($G111="Benefit",1,$G111="Disbenefit",-1),0)</f>
        <v>0</v>
      </c>
      <c r="AK112" s="278" cm="1">
        <f t="array" ref="AK112">_xlfn.IFNA(AK$7*AK110*AK111*_xlfn.IFS($G111="Benefit",1,$G111="Disbenefit",-1),0)</f>
        <v>0</v>
      </c>
      <c r="AL112" s="278" cm="1">
        <f t="array" ref="AL112">_xlfn.IFNA(AL$7*AL110*AL111*_xlfn.IFS($G111="Benefit",1,$G111="Disbenefit",-1),0)</f>
        <v>0</v>
      </c>
      <c r="AM112" s="278" cm="1">
        <f t="array" ref="AM112">_xlfn.IFNA(AM$7*AM110*AM111*_xlfn.IFS($G111="Benefit",1,$G111="Disbenefit",-1),0)</f>
        <v>0</v>
      </c>
      <c r="AN112" s="278" cm="1">
        <f t="array" ref="AN112">_xlfn.IFNA(AN$7*AN110*AN111*_xlfn.IFS($G111="Benefit",1,$G111="Disbenefit",-1),0)</f>
        <v>0</v>
      </c>
      <c r="AO112" s="278" cm="1">
        <f t="array" ref="AO112">_xlfn.IFNA(AO$7*AO110*AO111*_xlfn.IFS($G111="Benefit",1,$G111="Disbenefit",-1),0)</f>
        <v>0</v>
      </c>
      <c r="AP112" s="278" cm="1">
        <f t="array" ref="AP112">_xlfn.IFNA(AP$7*AP110*AP111*_xlfn.IFS($G111="Benefit",1,$G111="Disbenefit",-1),0)</f>
        <v>0</v>
      </c>
      <c r="AQ112" s="278" cm="1">
        <f t="array" ref="AQ112">_xlfn.IFNA(AQ$7*AQ110*AQ111*_xlfn.IFS($G111="Benefit",1,$G111="Disbenefit",-1),0)</f>
        <v>0</v>
      </c>
      <c r="AR112" s="278" cm="1">
        <f t="array" ref="AR112">_xlfn.IFNA(AR$7*AR110*AR111*_xlfn.IFS($G111="Benefit",1,$G111="Disbenefit",-1),0)</f>
        <v>0</v>
      </c>
      <c r="AS112" s="278" cm="1">
        <f t="array" ref="AS112">_xlfn.IFNA(AS$7*AS110*AS111*_xlfn.IFS($G111="Benefit",1,$G111="Disbenefit",-1),0)</f>
        <v>0</v>
      </c>
      <c r="AT112" s="278" cm="1">
        <f t="array" ref="AT112">_xlfn.IFNA(AT$7*AT110*AT111*_xlfn.IFS($G111="Benefit",1,$G111="Disbenefit",-1),0)</f>
        <v>0</v>
      </c>
      <c r="AU112" s="278" cm="1">
        <f t="array" ref="AU112">_xlfn.IFNA(AU$7*AU110*AU111*_xlfn.IFS($G111="Benefit",1,$G111="Disbenefit",-1),0)</f>
        <v>0</v>
      </c>
      <c r="AV112" s="278" cm="1">
        <f t="array" ref="AV112">_xlfn.IFNA(AV$7*AV110*AV111*_xlfn.IFS($G111="Benefit",1,$G111="Disbenefit",-1),0)</f>
        <v>0</v>
      </c>
      <c r="AW112" s="278" cm="1">
        <f t="array" ref="AW112">_xlfn.IFNA(AW$7*AW110*AW111*_xlfn.IFS($G111="Benefit",1,$G111="Disbenefit",-1),0)</f>
        <v>0</v>
      </c>
      <c r="AX112" s="278" cm="1">
        <f t="array" ref="AX112">_xlfn.IFNA(AX$7*AX110*AX111*_xlfn.IFS($G111="Benefit",1,$G111="Disbenefit",-1),0)</f>
        <v>0</v>
      </c>
      <c r="AY112" s="278" cm="1">
        <f t="array" ref="AY112">_xlfn.IFNA(AY$7*AY110*AY111*_xlfn.IFS($G111="Benefit",1,$G111="Disbenefit",-1),0)</f>
        <v>0</v>
      </c>
      <c r="AZ112" s="278" cm="1">
        <f t="array" ref="AZ112">_xlfn.IFNA(AZ$7*AZ110*AZ111*_xlfn.IFS($G111="Benefit",1,$G111="Disbenefit",-1),0)</f>
        <v>0</v>
      </c>
      <c r="BA112" s="278" cm="1">
        <f t="array" ref="BA112">_xlfn.IFNA(BA$7*BA110*BA111*_xlfn.IFS($G111="Benefit",1,$G111="Disbenefit",-1),0)</f>
        <v>0</v>
      </c>
      <c r="BB112" s="278" cm="1">
        <f t="array" ref="BB112">_xlfn.IFNA(BB$7*BB110*BB111*_xlfn.IFS($G111="Benefit",1,$G111="Disbenefit",-1),0)</f>
        <v>0</v>
      </c>
      <c r="BC112" s="278" cm="1">
        <f t="array" ref="BC112">_xlfn.IFNA(BC$7*BC110*BC111*_xlfn.IFS($G111="Benefit",1,$G111="Disbenefit",-1),0)</f>
        <v>0</v>
      </c>
      <c r="BD112" s="278" cm="1">
        <f t="array" ref="BD112">_xlfn.IFNA(BD$7*BD110*BD111*_xlfn.IFS($G111="Benefit",1,$G111="Disbenefit",-1),0)</f>
        <v>0</v>
      </c>
      <c r="BE112" s="278" cm="1">
        <f t="array" ref="BE112">_xlfn.IFNA(BE$7*BE110*BE111*_xlfn.IFS($G111="Benefit",1,$G111="Disbenefit",-1),0)</f>
        <v>0</v>
      </c>
      <c r="BF112" s="278" cm="1">
        <f t="array" ref="BF112">_xlfn.IFNA(BF$7*BF110*BF111*_xlfn.IFS($G111="Benefit",1,$G111="Disbenefit",-1),0)</f>
        <v>0</v>
      </c>
      <c r="BG112" s="278" cm="1">
        <f t="array" ref="BG112">_xlfn.IFNA(BG$7*BG110*BG111*_xlfn.IFS($G111="Benefit",1,$G111="Disbenefit",-1),0)</f>
        <v>0</v>
      </c>
      <c r="BH112" s="278" cm="1">
        <f t="array" ref="BH112">_xlfn.IFNA(BH$7*BH110*BH111*_xlfn.IFS($G111="Benefit",1,$G111="Disbenefit",-1),0)</f>
        <v>0</v>
      </c>
      <c r="BI112" s="278" cm="1">
        <f t="array" ref="BI112">_xlfn.IFNA(BI$7*BI110*BI111*_xlfn.IFS($G111="Benefit",1,$G111="Disbenefit",-1),0)</f>
        <v>0</v>
      </c>
      <c r="BJ112" s="278" cm="1">
        <f t="array" ref="BJ112">_xlfn.IFNA(BJ$7*BJ110*BJ111*_xlfn.IFS($G111="Benefit",1,$G111="Disbenefit",-1),0)</f>
        <v>0</v>
      </c>
      <c r="BK112" s="278" cm="1">
        <f t="array" ref="BK112">_xlfn.IFNA(BK$7*BK110*BK111*_xlfn.IFS($G111="Benefit",1,$G111="Disbenefit",-1),0)</f>
        <v>0</v>
      </c>
      <c r="BL112" s="278" cm="1">
        <f t="array" ref="BL112">_xlfn.IFNA(BL$7*BL110*BL111*_xlfn.IFS($G111="Benefit",1,$G111="Disbenefit",-1),0)</f>
        <v>0</v>
      </c>
      <c r="BM112" s="278" cm="1">
        <f t="array" ref="BM112">_xlfn.IFNA(BM$7*BM110*BM111*_xlfn.IFS($G111="Benefit",1,$G111="Disbenefit",-1),0)</f>
        <v>0</v>
      </c>
      <c r="BN112" s="278" cm="1">
        <f t="array" ref="BN112">_xlfn.IFNA(BN$7*BN110*BN111*_xlfn.IFS($G111="Benefit",1,$G111="Disbenefit",-1),0)</f>
        <v>0</v>
      </c>
      <c r="BO112" s="278" cm="1">
        <f t="array" ref="BO112">_xlfn.IFNA(BO$7*BO110*BO111*_xlfn.IFS($G111="Benefit",1,$G111="Disbenefit",-1),0)</f>
        <v>0</v>
      </c>
      <c r="BP112" s="278" cm="1">
        <f t="array" ref="BP112">_xlfn.IFNA(BP$7*BP110*BP111*_xlfn.IFS($G111="Benefit",1,$G111="Disbenefit",-1),0)</f>
        <v>0</v>
      </c>
      <c r="BQ112" s="278" cm="1">
        <f t="array" ref="BQ112">_xlfn.IFNA(BQ$7*BQ110*BQ111*_xlfn.IFS($G111="Benefit",1,$G111="Disbenefit",-1),0)</f>
        <v>0</v>
      </c>
      <c r="BR112" s="278" cm="1">
        <f t="array" ref="BR112">_xlfn.IFNA(BR$7*BR110*BR111*_xlfn.IFS($G111="Benefit",1,$G111="Disbenefit",-1),0)</f>
        <v>0</v>
      </c>
      <c r="BS112" s="278" cm="1">
        <f t="array" ref="BS112">_xlfn.IFNA(BS$7*BS110*BS111*_xlfn.IFS($G111="Benefit",1,$G111="Disbenefit",-1),0)</f>
        <v>0</v>
      </c>
      <c r="BT112" s="278" cm="1">
        <f t="array" ref="BT112">_xlfn.IFNA(BT$7*BT110*BT111*_xlfn.IFS($G111="Benefit",1,$G111="Disbenefit",-1),0)</f>
        <v>0</v>
      </c>
      <c r="BU112" s="278" cm="1">
        <f t="array" ref="BU112">_xlfn.IFNA(BU$7*BU110*BU111*_xlfn.IFS($G111="Benefit",1,$G111="Disbenefit",-1),0)</f>
        <v>0</v>
      </c>
      <c r="BV112" s="278" cm="1">
        <f t="array" ref="BV112">_xlfn.IFNA(BV$7*BV110*BV111*_xlfn.IFS($G111="Benefit",1,$G111="Disbenefit",-1),0)</f>
        <v>0</v>
      </c>
      <c r="BW112" s="278" cm="1">
        <f t="array" ref="BW112">_xlfn.IFNA(BW$7*BW110*BW111*_xlfn.IFS($G111="Benefit",1,$G111="Disbenefit",-1),0)</f>
        <v>0</v>
      </c>
      <c r="BX112" s="278" cm="1">
        <f t="array" ref="BX112">_xlfn.IFNA(BX$7*BX110*BX111*_xlfn.IFS($G111="Benefit",1,$G111="Disbenefit",-1),0)</f>
        <v>0</v>
      </c>
      <c r="BY112" s="278" cm="1">
        <f t="array" ref="BY112">_xlfn.IFNA(BY$7*BY110*BY111*_xlfn.IFS($G111="Benefit",1,$G111="Disbenefit",-1),0)</f>
        <v>0</v>
      </c>
      <c r="BZ112" s="278" cm="1">
        <f t="array" ref="BZ112">_xlfn.IFNA(BZ$7*BZ110*BZ111*_xlfn.IFS($G111="Benefit",1,$G111="Disbenefit",-1),0)</f>
        <v>0</v>
      </c>
      <c r="CA112" s="278" cm="1">
        <f t="array" ref="CA112">_xlfn.IFNA(CA$7*CA110*CA111*_xlfn.IFS($G111="Benefit",1,$G111="Disbenefit",-1),0)</f>
        <v>0</v>
      </c>
      <c r="CB112" s="278" cm="1">
        <f t="array" ref="CB112">_xlfn.IFNA(CB$7*CB110*CB111*_xlfn.IFS($G111="Benefit",1,$G111="Disbenefit",-1),0)</f>
        <v>0</v>
      </c>
      <c r="CC112" s="278" cm="1">
        <f t="array" ref="CC112">_xlfn.IFNA(CC$7*CC110*CC111*_xlfn.IFS($G111="Benefit",1,$G111="Disbenefit",-1),0)</f>
        <v>0</v>
      </c>
      <c r="CD112" s="278" cm="1">
        <f t="array" ref="CD112">_xlfn.IFNA(CD$7*CD110*CD111*_xlfn.IFS($G111="Benefit",1,$G111="Disbenefit",-1),0)</f>
        <v>0</v>
      </c>
      <c r="CE112" s="278" cm="1">
        <f t="array" ref="CE112">_xlfn.IFNA(CE$7*CE110*CE111*_xlfn.IFS($G111="Benefit",1,$G111="Disbenefit",-1),0)</f>
        <v>0</v>
      </c>
      <c r="CF112" s="278" cm="1">
        <f t="array" ref="CF112">_xlfn.IFNA(CF$7*CF110*CF111*_xlfn.IFS($G111="Benefit",1,$G111="Disbenefit",-1),0)</f>
        <v>0</v>
      </c>
      <c r="CG112" s="278" cm="1">
        <f t="array" ref="CG112">_xlfn.IFNA(CG$7*CG110*CG111*_xlfn.IFS($G111="Benefit",1,$G111="Disbenefit",-1),0)</f>
        <v>0</v>
      </c>
      <c r="CH112" s="278" cm="1">
        <f t="array" ref="CH112">_xlfn.IFNA(CH$7*CH110*CH111*_xlfn.IFS($G111="Benefit",1,$G111="Disbenefit",-1),0)</f>
        <v>0</v>
      </c>
      <c r="CI112" s="278" cm="1">
        <f t="array" ref="CI112">_xlfn.IFNA(CI$7*CI110*CI111*_xlfn.IFS($G111="Benefit",1,$G111="Disbenefit",-1),0)</f>
        <v>0</v>
      </c>
      <c r="CJ112" s="278" cm="1">
        <f t="array" ref="CJ112">_xlfn.IFNA(CJ$7*CJ110*CJ111*_xlfn.IFS($G111="Benefit",1,$G111="Disbenefit",-1),0)</f>
        <v>0</v>
      </c>
      <c r="CK112" s="278" cm="1">
        <f t="array" ref="CK112">_xlfn.IFNA(CK$7*CK110*CK111*_xlfn.IFS($G111="Benefit",1,$G111="Disbenefit",-1),0)</f>
        <v>0</v>
      </c>
      <c r="CL112" s="278" cm="1">
        <f t="array" ref="CL112">_xlfn.IFNA(CL$7*CL110*CL111*_xlfn.IFS($G111="Benefit",1,$G111="Disbenefit",-1),0)</f>
        <v>0</v>
      </c>
    </row>
    <row r="113" spans="1:90" x14ac:dyDescent="0.35">
      <c r="A113" s="34"/>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row>
    <row r="114" spans="1:90" x14ac:dyDescent="0.35">
      <c r="A114" s="34"/>
      <c r="B114" s="35"/>
      <c r="C114" s="1"/>
      <c r="D114" s="1"/>
      <c r="E114" s="1"/>
      <c r="F114" s="1"/>
      <c r="G114" s="1"/>
      <c r="H114" s="1"/>
      <c r="I114" s="1" t="s">
        <v>73</v>
      </c>
      <c r="J114" s="1"/>
      <c r="K114" s="1"/>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c r="CK114" s="273"/>
      <c r="CL114" s="273"/>
    </row>
    <row r="115" spans="1:90" x14ac:dyDescent="0.35">
      <c r="A115" s="34">
        <f>A111+1</f>
        <v>27</v>
      </c>
      <c r="B115" s="35"/>
      <c r="C115" s="13"/>
      <c r="D115" s="1"/>
      <c r="E115" s="15"/>
      <c r="F115" s="1"/>
      <c r="G115" s="15"/>
      <c r="H115" s="1"/>
      <c r="I115" s="1" t="s">
        <v>203</v>
      </c>
      <c r="J115" s="1"/>
      <c r="K115" s="1"/>
      <c r="L115" s="274"/>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c r="CG115" s="275"/>
      <c r="CH115" s="275"/>
      <c r="CI115" s="275"/>
      <c r="CJ115" s="275"/>
      <c r="CK115" s="275"/>
      <c r="CL115" s="275"/>
    </row>
    <row r="116" spans="1:90" s="172" customFormat="1" x14ac:dyDescent="0.35">
      <c r="A116" s="167"/>
      <c r="B116" s="168"/>
      <c r="C116" s="169"/>
      <c r="D116" s="169"/>
      <c r="E116" s="169"/>
      <c r="F116" s="169"/>
      <c r="G116" s="169"/>
      <c r="H116" s="169"/>
      <c r="I116" s="169" t="s">
        <v>104</v>
      </c>
      <c r="J116" s="279">
        <f>SUM(L116:CL116)</f>
        <v>0</v>
      </c>
      <c r="K116" s="276"/>
      <c r="L116" s="278" cm="1">
        <f t="array" ref="L116">_xlfn.IFNA(L$7*L114*L115*_xlfn.IFS($G115="Benefit",1,$G115="Disbenefit",-1),0)</f>
        <v>0</v>
      </c>
      <c r="M116" s="278" cm="1">
        <f t="array" ref="M116">_xlfn.IFNA(M$7*M114*M115*_xlfn.IFS($G115="Benefit",1,$G115="Disbenefit",-1),0)</f>
        <v>0</v>
      </c>
      <c r="N116" s="278" cm="1">
        <f t="array" ref="N116">_xlfn.IFNA(N$7*N114*N115*_xlfn.IFS($G115="Benefit",1,$G115="Disbenefit",-1),0)</f>
        <v>0</v>
      </c>
      <c r="O116" s="278" cm="1">
        <f t="array" ref="O116">_xlfn.IFNA(O$7*O114*O115*_xlfn.IFS($G115="Benefit",1,$G115="Disbenefit",-1),0)</f>
        <v>0</v>
      </c>
      <c r="P116" s="278" cm="1">
        <f t="array" ref="P116">_xlfn.IFNA(P$7*P114*P115*_xlfn.IFS($G115="Benefit",1,$G115="Disbenefit",-1),0)</f>
        <v>0</v>
      </c>
      <c r="Q116" s="278" cm="1">
        <f t="array" ref="Q116">_xlfn.IFNA(Q$7*Q114*Q115*_xlfn.IFS($G115="Benefit",1,$G115="Disbenefit",-1),0)</f>
        <v>0</v>
      </c>
      <c r="R116" s="278" cm="1">
        <f t="array" ref="R116">_xlfn.IFNA(R$7*R114*R115*_xlfn.IFS($G115="Benefit",1,$G115="Disbenefit",-1),0)</f>
        <v>0</v>
      </c>
      <c r="S116" s="278" cm="1">
        <f t="array" ref="S116">_xlfn.IFNA(S$7*S114*S115*_xlfn.IFS($G115="Benefit",1,$G115="Disbenefit",-1),0)</f>
        <v>0</v>
      </c>
      <c r="T116" s="278" cm="1">
        <f t="array" ref="T116">_xlfn.IFNA(T$7*T114*T115*_xlfn.IFS($G115="Benefit",1,$G115="Disbenefit",-1),0)</f>
        <v>0</v>
      </c>
      <c r="U116" s="278" cm="1">
        <f t="array" ref="U116">_xlfn.IFNA(U$7*U114*U115*_xlfn.IFS($G115="Benefit",1,$G115="Disbenefit",-1),0)</f>
        <v>0</v>
      </c>
      <c r="V116" s="278" cm="1">
        <f t="array" ref="V116">_xlfn.IFNA(V$7*V114*V115*_xlfn.IFS($G115="Benefit",1,$G115="Disbenefit",-1),0)</f>
        <v>0</v>
      </c>
      <c r="W116" s="278" cm="1">
        <f t="array" ref="W116">_xlfn.IFNA(W$7*W114*W115*_xlfn.IFS($G115="Benefit",1,$G115="Disbenefit",-1),0)</f>
        <v>0</v>
      </c>
      <c r="X116" s="278" cm="1">
        <f t="array" ref="X116">_xlfn.IFNA(X$7*X114*X115*_xlfn.IFS($G115="Benefit",1,$G115="Disbenefit",-1),0)</f>
        <v>0</v>
      </c>
      <c r="Y116" s="278" cm="1">
        <f t="array" ref="Y116">_xlfn.IFNA(Y$7*Y114*Y115*_xlfn.IFS($G115="Benefit",1,$G115="Disbenefit",-1),0)</f>
        <v>0</v>
      </c>
      <c r="Z116" s="278" cm="1">
        <f t="array" ref="Z116">_xlfn.IFNA(Z$7*Z114*Z115*_xlfn.IFS($G115="Benefit",1,$G115="Disbenefit",-1),0)</f>
        <v>0</v>
      </c>
      <c r="AA116" s="278" cm="1">
        <f t="array" ref="AA116">_xlfn.IFNA(AA$7*AA114*AA115*_xlfn.IFS($G115="Benefit",1,$G115="Disbenefit",-1),0)</f>
        <v>0</v>
      </c>
      <c r="AB116" s="278" cm="1">
        <f t="array" ref="AB116">_xlfn.IFNA(AB$7*AB114*AB115*_xlfn.IFS($G115="Benefit",1,$G115="Disbenefit",-1),0)</f>
        <v>0</v>
      </c>
      <c r="AC116" s="278" cm="1">
        <f t="array" ref="AC116">_xlfn.IFNA(AC$7*AC114*AC115*_xlfn.IFS($G115="Benefit",1,$G115="Disbenefit",-1),0)</f>
        <v>0</v>
      </c>
      <c r="AD116" s="278" cm="1">
        <f t="array" ref="AD116">_xlfn.IFNA(AD$7*AD114*AD115*_xlfn.IFS($G115="Benefit",1,$G115="Disbenefit",-1),0)</f>
        <v>0</v>
      </c>
      <c r="AE116" s="278" cm="1">
        <f t="array" ref="AE116">_xlfn.IFNA(AE$7*AE114*AE115*_xlfn.IFS($G115="Benefit",1,$G115="Disbenefit",-1),0)</f>
        <v>0</v>
      </c>
      <c r="AF116" s="278" cm="1">
        <f t="array" ref="AF116">_xlfn.IFNA(AF$7*AF114*AF115*_xlfn.IFS($G115="Benefit",1,$G115="Disbenefit",-1),0)</f>
        <v>0</v>
      </c>
      <c r="AG116" s="278" cm="1">
        <f t="array" ref="AG116">_xlfn.IFNA(AG$7*AG114*AG115*_xlfn.IFS($G115="Benefit",1,$G115="Disbenefit",-1),0)</f>
        <v>0</v>
      </c>
      <c r="AH116" s="278" cm="1">
        <f t="array" ref="AH116">_xlfn.IFNA(AH$7*AH114*AH115*_xlfn.IFS($G115="Benefit",1,$G115="Disbenefit",-1),0)</f>
        <v>0</v>
      </c>
      <c r="AI116" s="278" cm="1">
        <f t="array" ref="AI116">_xlfn.IFNA(AI$7*AI114*AI115*_xlfn.IFS($G115="Benefit",1,$G115="Disbenefit",-1),0)</f>
        <v>0</v>
      </c>
      <c r="AJ116" s="278" cm="1">
        <f t="array" ref="AJ116">_xlfn.IFNA(AJ$7*AJ114*AJ115*_xlfn.IFS($G115="Benefit",1,$G115="Disbenefit",-1),0)</f>
        <v>0</v>
      </c>
      <c r="AK116" s="278" cm="1">
        <f t="array" ref="AK116">_xlfn.IFNA(AK$7*AK114*AK115*_xlfn.IFS($G115="Benefit",1,$G115="Disbenefit",-1),0)</f>
        <v>0</v>
      </c>
      <c r="AL116" s="278" cm="1">
        <f t="array" ref="AL116">_xlfn.IFNA(AL$7*AL114*AL115*_xlfn.IFS($G115="Benefit",1,$G115="Disbenefit",-1),0)</f>
        <v>0</v>
      </c>
      <c r="AM116" s="278" cm="1">
        <f t="array" ref="AM116">_xlfn.IFNA(AM$7*AM114*AM115*_xlfn.IFS($G115="Benefit",1,$G115="Disbenefit",-1),0)</f>
        <v>0</v>
      </c>
      <c r="AN116" s="278" cm="1">
        <f t="array" ref="AN116">_xlfn.IFNA(AN$7*AN114*AN115*_xlfn.IFS($G115="Benefit",1,$G115="Disbenefit",-1),0)</f>
        <v>0</v>
      </c>
      <c r="AO116" s="278" cm="1">
        <f t="array" ref="AO116">_xlfn.IFNA(AO$7*AO114*AO115*_xlfn.IFS($G115="Benefit",1,$G115="Disbenefit",-1),0)</f>
        <v>0</v>
      </c>
      <c r="AP116" s="278" cm="1">
        <f t="array" ref="AP116">_xlfn.IFNA(AP$7*AP114*AP115*_xlfn.IFS($G115="Benefit",1,$G115="Disbenefit",-1),0)</f>
        <v>0</v>
      </c>
      <c r="AQ116" s="278" cm="1">
        <f t="array" ref="AQ116">_xlfn.IFNA(AQ$7*AQ114*AQ115*_xlfn.IFS($G115="Benefit",1,$G115="Disbenefit",-1),0)</f>
        <v>0</v>
      </c>
      <c r="AR116" s="278" cm="1">
        <f t="array" ref="AR116">_xlfn.IFNA(AR$7*AR114*AR115*_xlfn.IFS($G115="Benefit",1,$G115="Disbenefit",-1),0)</f>
        <v>0</v>
      </c>
      <c r="AS116" s="278" cm="1">
        <f t="array" ref="AS116">_xlfn.IFNA(AS$7*AS114*AS115*_xlfn.IFS($G115="Benefit",1,$G115="Disbenefit",-1),0)</f>
        <v>0</v>
      </c>
      <c r="AT116" s="278" cm="1">
        <f t="array" ref="AT116">_xlfn.IFNA(AT$7*AT114*AT115*_xlfn.IFS($G115="Benefit",1,$G115="Disbenefit",-1),0)</f>
        <v>0</v>
      </c>
      <c r="AU116" s="278" cm="1">
        <f t="array" ref="AU116">_xlfn.IFNA(AU$7*AU114*AU115*_xlfn.IFS($G115="Benefit",1,$G115="Disbenefit",-1),0)</f>
        <v>0</v>
      </c>
      <c r="AV116" s="278" cm="1">
        <f t="array" ref="AV116">_xlfn.IFNA(AV$7*AV114*AV115*_xlfn.IFS($G115="Benefit",1,$G115="Disbenefit",-1),0)</f>
        <v>0</v>
      </c>
      <c r="AW116" s="278" cm="1">
        <f t="array" ref="AW116">_xlfn.IFNA(AW$7*AW114*AW115*_xlfn.IFS($G115="Benefit",1,$G115="Disbenefit",-1),0)</f>
        <v>0</v>
      </c>
      <c r="AX116" s="278" cm="1">
        <f t="array" ref="AX116">_xlfn.IFNA(AX$7*AX114*AX115*_xlfn.IFS($G115="Benefit",1,$G115="Disbenefit",-1),0)</f>
        <v>0</v>
      </c>
      <c r="AY116" s="278" cm="1">
        <f t="array" ref="AY116">_xlfn.IFNA(AY$7*AY114*AY115*_xlfn.IFS($G115="Benefit",1,$G115="Disbenefit",-1),0)</f>
        <v>0</v>
      </c>
      <c r="AZ116" s="278" cm="1">
        <f t="array" ref="AZ116">_xlfn.IFNA(AZ$7*AZ114*AZ115*_xlfn.IFS($G115="Benefit",1,$G115="Disbenefit",-1),0)</f>
        <v>0</v>
      </c>
      <c r="BA116" s="278" cm="1">
        <f t="array" ref="BA116">_xlfn.IFNA(BA$7*BA114*BA115*_xlfn.IFS($G115="Benefit",1,$G115="Disbenefit",-1),0)</f>
        <v>0</v>
      </c>
      <c r="BB116" s="278" cm="1">
        <f t="array" ref="BB116">_xlfn.IFNA(BB$7*BB114*BB115*_xlfn.IFS($G115="Benefit",1,$G115="Disbenefit",-1),0)</f>
        <v>0</v>
      </c>
      <c r="BC116" s="278" cm="1">
        <f t="array" ref="BC116">_xlfn.IFNA(BC$7*BC114*BC115*_xlfn.IFS($G115="Benefit",1,$G115="Disbenefit",-1),0)</f>
        <v>0</v>
      </c>
      <c r="BD116" s="278" cm="1">
        <f t="array" ref="BD116">_xlfn.IFNA(BD$7*BD114*BD115*_xlfn.IFS($G115="Benefit",1,$G115="Disbenefit",-1),0)</f>
        <v>0</v>
      </c>
      <c r="BE116" s="278" cm="1">
        <f t="array" ref="BE116">_xlfn.IFNA(BE$7*BE114*BE115*_xlfn.IFS($G115="Benefit",1,$G115="Disbenefit",-1),0)</f>
        <v>0</v>
      </c>
      <c r="BF116" s="278" cm="1">
        <f t="array" ref="BF116">_xlfn.IFNA(BF$7*BF114*BF115*_xlfn.IFS($G115="Benefit",1,$G115="Disbenefit",-1),0)</f>
        <v>0</v>
      </c>
      <c r="BG116" s="278" cm="1">
        <f t="array" ref="BG116">_xlfn.IFNA(BG$7*BG114*BG115*_xlfn.IFS($G115="Benefit",1,$G115="Disbenefit",-1),0)</f>
        <v>0</v>
      </c>
      <c r="BH116" s="278" cm="1">
        <f t="array" ref="BH116">_xlfn.IFNA(BH$7*BH114*BH115*_xlfn.IFS($G115="Benefit",1,$G115="Disbenefit",-1),0)</f>
        <v>0</v>
      </c>
      <c r="BI116" s="278" cm="1">
        <f t="array" ref="BI116">_xlfn.IFNA(BI$7*BI114*BI115*_xlfn.IFS($G115="Benefit",1,$G115="Disbenefit",-1),0)</f>
        <v>0</v>
      </c>
      <c r="BJ116" s="278" cm="1">
        <f t="array" ref="BJ116">_xlfn.IFNA(BJ$7*BJ114*BJ115*_xlfn.IFS($G115="Benefit",1,$G115="Disbenefit",-1),0)</f>
        <v>0</v>
      </c>
      <c r="BK116" s="278" cm="1">
        <f t="array" ref="BK116">_xlfn.IFNA(BK$7*BK114*BK115*_xlfn.IFS($G115="Benefit",1,$G115="Disbenefit",-1),0)</f>
        <v>0</v>
      </c>
      <c r="BL116" s="278" cm="1">
        <f t="array" ref="BL116">_xlfn.IFNA(BL$7*BL114*BL115*_xlfn.IFS($G115="Benefit",1,$G115="Disbenefit",-1),0)</f>
        <v>0</v>
      </c>
      <c r="BM116" s="278" cm="1">
        <f t="array" ref="BM116">_xlfn.IFNA(BM$7*BM114*BM115*_xlfn.IFS($G115="Benefit",1,$G115="Disbenefit",-1),0)</f>
        <v>0</v>
      </c>
      <c r="BN116" s="278" cm="1">
        <f t="array" ref="BN116">_xlfn.IFNA(BN$7*BN114*BN115*_xlfn.IFS($G115="Benefit",1,$G115="Disbenefit",-1),0)</f>
        <v>0</v>
      </c>
      <c r="BO116" s="278" cm="1">
        <f t="array" ref="BO116">_xlfn.IFNA(BO$7*BO114*BO115*_xlfn.IFS($G115="Benefit",1,$G115="Disbenefit",-1),0)</f>
        <v>0</v>
      </c>
      <c r="BP116" s="278" cm="1">
        <f t="array" ref="BP116">_xlfn.IFNA(BP$7*BP114*BP115*_xlfn.IFS($G115="Benefit",1,$G115="Disbenefit",-1),0)</f>
        <v>0</v>
      </c>
      <c r="BQ116" s="278" cm="1">
        <f t="array" ref="BQ116">_xlfn.IFNA(BQ$7*BQ114*BQ115*_xlfn.IFS($G115="Benefit",1,$G115="Disbenefit",-1),0)</f>
        <v>0</v>
      </c>
      <c r="BR116" s="278" cm="1">
        <f t="array" ref="BR116">_xlfn.IFNA(BR$7*BR114*BR115*_xlfn.IFS($G115="Benefit",1,$G115="Disbenefit",-1),0)</f>
        <v>0</v>
      </c>
      <c r="BS116" s="278" cm="1">
        <f t="array" ref="BS116">_xlfn.IFNA(BS$7*BS114*BS115*_xlfn.IFS($G115="Benefit",1,$G115="Disbenefit",-1),0)</f>
        <v>0</v>
      </c>
      <c r="BT116" s="278" cm="1">
        <f t="array" ref="BT116">_xlfn.IFNA(BT$7*BT114*BT115*_xlfn.IFS($G115="Benefit",1,$G115="Disbenefit",-1),0)</f>
        <v>0</v>
      </c>
      <c r="BU116" s="278" cm="1">
        <f t="array" ref="BU116">_xlfn.IFNA(BU$7*BU114*BU115*_xlfn.IFS($G115="Benefit",1,$G115="Disbenefit",-1),0)</f>
        <v>0</v>
      </c>
      <c r="BV116" s="278" cm="1">
        <f t="array" ref="BV116">_xlfn.IFNA(BV$7*BV114*BV115*_xlfn.IFS($G115="Benefit",1,$G115="Disbenefit",-1),0)</f>
        <v>0</v>
      </c>
      <c r="BW116" s="278" cm="1">
        <f t="array" ref="BW116">_xlfn.IFNA(BW$7*BW114*BW115*_xlfn.IFS($G115="Benefit",1,$G115="Disbenefit",-1),0)</f>
        <v>0</v>
      </c>
      <c r="BX116" s="278" cm="1">
        <f t="array" ref="BX116">_xlfn.IFNA(BX$7*BX114*BX115*_xlfn.IFS($G115="Benefit",1,$G115="Disbenefit",-1),0)</f>
        <v>0</v>
      </c>
      <c r="BY116" s="278" cm="1">
        <f t="array" ref="BY116">_xlfn.IFNA(BY$7*BY114*BY115*_xlfn.IFS($G115="Benefit",1,$G115="Disbenefit",-1),0)</f>
        <v>0</v>
      </c>
      <c r="BZ116" s="278" cm="1">
        <f t="array" ref="BZ116">_xlfn.IFNA(BZ$7*BZ114*BZ115*_xlfn.IFS($G115="Benefit",1,$G115="Disbenefit",-1),0)</f>
        <v>0</v>
      </c>
      <c r="CA116" s="278" cm="1">
        <f t="array" ref="CA116">_xlfn.IFNA(CA$7*CA114*CA115*_xlfn.IFS($G115="Benefit",1,$G115="Disbenefit",-1),0)</f>
        <v>0</v>
      </c>
      <c r="CB116" s="278" cm="1">
        <f t="array" ref="CB116">_xlfn.IFNA(CB$7*CB114*CB115*_xlfn.IFS($G115="Benefit",1,$G115="Disbenefit",-1),0)</f>
        <v>0</v>
      </c>
      <c r="CC116" s="278" cm="1">
        <f t="array" ref="CC116">_xlfn.IFNA(CC$7*CC114*CC115*_xlfn.IFS($G115="Benefit",1,$G115="Disbenefit",-1),0)</f>
        <v>0</v>
      </c>
      <c r="CD116" s="278" cm="1">
        <f t="array" ref="CD116">_xlfn.IFNA(CD$7*CD114*CD115*_xlfn.IFS($G115="Benefit",1,$G115="Disbenefit",-1),0)</f>
        <v>0</v>
      </c>
      <c r="CE116" s="278" cm="1">
        <f t="array" ref="CE116">_xlfn.IFNA(CE$7*CE114*CE115*_xlfn.IFS($G115="Benefit",1,$G115="Disbenefit",-1),0)</f>
        <v>0</v>
      </c>
      <c r="CF116" s="278" cm="1">
        <f t="array" ref="CF116">_xlfn.IFNA(CF$7*CF114*CF115*_xlfn.IFS($G115="Benefit",1,$G115="Disbenefit",-1),0)</f>
        <v>0</v>
      </c>
      <c r="CG116" s="278" cm="1">
        <f t="array" ref="CG116">_xlfn.IFNA(CG$7*CG114*CG115*_xlfn.IFS($G115="Benefit",1,$G115="Disbenefit",-1),0)</f>
        <v>0</v>
      </c>
      <c r="CH116" s="278" cm="1">
        <f t="array" ref="CH116">_xlfn.IFNA(CH$7*CH114*CH115*_xlfn.IFS($G115="Benefit",1,$G115="Disbenefit",-1),0)</f>
        <v>0</v>
      </c>
      <c r="CI116" s="278" cm="1">
        <f t="array" ref="CI116">_xlfn.IFNA(CI$7*CI114*CI115*_xlfn.IFS($G115="Benefit",1,$G115="Disbenefit",-1),0)</f>
        <v>0</v>
      </c>
      <c r="CJ116" s="278" cm="1">
        <f t="array" ref="CJ116">_xlfn.IFNA(CJ$7*CJ114*CJ115*_xlfn.IFS($G115="Benefit",1,$G115="Disbenefit",-1),0)</f>
        <v>0</v>
      </c>
      <c r="CK116" s="278" cm="1">
        <f t="array" ref="CK116">_xlfn.IFNA(CK$7*CK114*CK115*_xlfn.IFS($G115="Benefit",1,$G115="Disbenefit",-1),0)</f>
        <v>0</v>
      </c>
      <c r="CL116" s="278" cm="1">
        <f t="array" ref="CL116">_xlfn.IFNA(CL$7*CL114*CL115*_xlfn.IFS($G115="Benefit",1,$G115="Disbenefit",-1),0)</f>
        <v>0</v>
      </c>
    </row>
    <row r="117" spans="1:90" x14ac:dyDescent="0.35">
      <c r="A117" s="34"/>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x14ac:dyDescent="0.35">
      <c r="A118" s="34"/>
      <c r="B118" s="35"/>
      <c r="C118" s="1"/>
      <c r="D118" s="1"/>
      <c r="E118" s="1"/>
      <c r="F118" s="1"/>
      <c r="G118" s="1"/>
      <c r="H118" s="1"/>
      <c r="I118" s="1" t="s">
        <v>73</v>
      </c>
      <c r="J118" s="1"/>
      <c r="K118" s="1"/>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row>
    <row r="119" spans="1:90" x14ac:dyDescent="0.35">
      <c r="A119" s="34">
        <f>A115+1</f>
        <v>28</v>
      </c>
      <c r="B119" s="35"/>
      <c r="C119" s="13"/>
      <c r="D119" s="1"/>
      <c r="E119" s="15"/>
      <c r="F119" s="1"/>
      <c r="G119" s="15"/>
      <c r="H119" s="1"/>
      <c r="I119" s="1" t="s">
        <v>203</v>
      </c>
      <c r="J119" s="1"/>
      <c r="K119" s="1"/>
      <c r="L119" s="274"/>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c r="CG119" s="275"/>
      <c r="CH119" s="275"/>
      <c r="CI119" s="275"/>
      <c r="CJ119" s="275"/>
      <c r="CK119" s="275"/>
      <c r="CL119" s="275"/>
    </row>
    <row r="120" spans="1:90" s="172" customFormat="1" x14ac:dyDescent="0.35">
      <c r="A120" s="167"/>
      <c r="B120" s="168"/>
      <c r="C120" s="169"/>
      <c r="D120" s="169"/>
      <c r="E120" s="169"/>
      <c r="F120" s="169"/>
      <c r="G120" s="169"/>
      <c r="H120" s="169"/>
      <c r="I120" s="169" t="s">
        <v>104</v>
      </c>
      <c r="J120" s="279">
        <f>SUM(L120:CL120)</f>
        <v>0</v>
      </c>
      <c r="K120" s="276"/>
      <c r="L120" s="278" cm="1">
        <f t="array" ref="L120">_xlfn.IFNA(L$7*L118*L119*_xlfn.IFS($G119="Benefit",1,$G119="Disbenefit",-1),0)</f>
        <v>0</v>
      </c>
      <c r="M120" s="278" cm="1">
        <f t="array" ref="M120">_xlfn.IFNA(M$7*M118*M119*_xlfn.IFS($G119="Benefit",1,$G119="Disbenefit",-1),0)</f>
        <v>0</v>
      </c>
      <c r="N120" s="278" cm="1">
        <f t="array" ref="N120">_xlfn.IFNA(N$7*N118*N119*_xlfn.IFS($G119="Benefit",1,$G119="Disbenefit",-1),0)</f>
        <v>0</v>
      </c>
      <c r="O120" s="278" cm="1">
        <f t="array" ref="O120">_xlfn.IFNA(O$7*O118*O119*_xlfn.IFS($G119="Benefit",1,$G119="Disbenefit",-1),0)</f>
        <v>0</v>
      </c>
      <c r="P120" s="278" cm="1">
        <f t="array" ref="P120">_xlfn.IFNA(P$7*P118*P119*_xlfn.IFS($G119="Benefit",1,$G119="Disbenefit",-1),0)</f>
        <v>0</v>
      </c>
      <c r="Q120" s="278" cm="1">
        <f t="array" ref="Q120">_xlfn.IFNA(Q$7*Q118*Q119*_xlfn.IFS($G119="Benefit",1,$G119="Disbenefit",-1),0)</f>
        <v>0</v>
      </c>
      <c r="R120" s="278" cm="1">
        <f t="array" ref="R120">_xlfn.IFNA(R$7*R118*R119*_xlfn.IFS($G119="Benefit",1,$G119="Disbenefit",-1),0)</f>
        <v>0</v>
      </c>
      <c r="S120" s="278" cm="1">
        <f t="array" ref="S120">_xlfn.IFNA(S$7*S118*S119*_xlfn.IFS($G119="Benefit",1,$G119="Disbenefit",-1),0)</f>
        <v>0</v>
      </c>
      <c r="T120" s="278" cm="1">
        <f t="array" ref="T120">_xlfn.IFNA(T$7*T118*T119*_xlfn.IFS($G119="Benefit",1,$G119="Disbenefit",-1),0)</f>
        <v>0</v>
      </c>
      <c r="U120" s="278" cm="1">
        <f t="array" ref="U120">_xlfn.IFNA(U$7*U118*U119*_xlfn.IFS($G119="Benefit",1,$G119="Disbenefit",-1),0)</f>
        <v>0</v>
      </c>
      <c r="V120" s="278" cm="1">
        <f t="array" ref="V120">_xlfn.IFNA(V$7*V118*V119*_xlfn.IFS($G119="Benefit",1,$G119="Disbenefit",-1),0)</f>
        <v>0</v>
      </c>
      <c r="W120" s="278" cm="1">
        <f t="array" ref="W120">_xlfn.IFNA(W$7*W118*W119*_xlfn.IFS($G119="Benefit",1,$G119="Disbenefit",-1),0)</f>
        <v>0</v>
      </c>
      <c r="X120" s="278" cm="1">
        <f t="array" ref="X120">_xlfn.IFNA(X$7*X118*X119*_xlfn.IFS($G119="Benefit",1,$G119="Disbenefit",-1),0)</f>
        <v>0</v>
      </c>
      <c r="Y120" s="278" cm="1">
        <f t="array" ref="Y120">_xlfn.IFNA(Y$7*Y118*Y119*_xlfn.IFS($G119="Benefit",1,$G119="Disbenefit",-1),0)</f>
        <v>0</v>
      </c>
      <c r="Z120" s="278" cm="1">
        <f t="array" ref="Z120">_xlfn.IFNA(Z$7*Z118*Z119*_xlfn.IFS($G119="Benefit",1,$G119="Disbenefit",-1),0)</f>
        <v>0</v>
      </c>
      <c r="AA120" s="278" cm="1">
        <f t="array" ref="AA120">_xlfn.IFNA(AA$7*AA118*AA119*_xlfn.IFS($G119="Benefit",1,$G119="Disbenefit",-1),0)</f>
        <v>0</v>
      </c>
      <c r="AB120" s="278" cm="1">
        <f t="array" ref="AB120">_xlfn.IFNA(AB$7*AB118*AB119*_xlfn.IFS($G119="Benefit",1,$G119="Disbenefit",-1),0)</f>
        <v>0</v>
      </c>
      <c r="AC120" s="278" cm="1">
        <f t="array" ref="AC120">_xlfn.IFNA(AC$7*AC118*AC119*_xlfn.IFS($G119="Benefit",1,$G119="Disbenefit",-1),0)</f>
        <v>0</v>
      </c>
      <c r="AD120" s="278" cm="1">
        <f t="array" ref="AD120">_xlfn.IFNA(AD$7*AD118*AD119*_xlfn.IFS($G119="Benefit",1,$G119="Disbenefit",-1),0)</f>
        <v>0</v>
      </c>
      <c r="AE120" s="278" cm="1">
        <f t="array" ref="AE120">_xlfn.IFNA(AE$7*AE118*AE119*_xlfn.IFS($G119="Benefit",1,$G119="Disbenefit",-1),0)</f>
        <v>0</v>
      </c>
      <c r="AF120" s="278" cm="1">
        <f t="array" ref="AF120">_xlfn.IFNA(AF$7*AF118*AF119*_xlfn.IFS($G119="Benefit",1,$G119="Disbenefit",-1),0)</f>
        <v>0</v>
      </c>
      <c r="AG120" s="278" cm="1">
        <f t="array" ref="AG120">_xlfn.IFNA(AG$7*AG118*AG119*_xlfn.IFS($G119="Benefit",1,$G119="Disbenefit",-1),0)</f>
        <v>0</v>
      </c>
      <c r="AH120" s="278" cm="1">
        <f t="array" ref="AH120">_xlfn.IFNA(AH$7*AH118*AH119*_xlfn.IFS($G119="Benefit",1,$G119="Disbenefit",-1),0)</f>
        <v>0</v>
      </c>
      <c r="AI120" s="278" cm="1">
        <f t="array" ref="AI120">_xlfn.IFNA(AI$7*AI118*AI119*_xlfn.IFS($G119="Benefit",1,$G119="Disbenefit",-1),0)</f>
        <v>0</v>
      </c>
      <c r="AJ120" s="278" cm="1">
        <f t="array" ref="AJ120">_xlfn.IFNA(AJ$7*AJ118*AJ119*_xlfn.IFS($G119="Benefit",1,$G119="Disbenefit",-1),0)</f>
        <v>0</v>
      </c>
      <c r="AK120" s="278" cm="1">
        <f t="array" ref="AK120">_xlfn.IFNA(AK$7*AK118*AK119*_xlfn.IFS($G119="Benefit",1,$G119="Disbenefit",-1),0)</f>
        <v>0</v>
      </c>
      <c r="AL120" s="278" cm="1">
        <f t="array" ref="AL120">_xlfn.IFNA(AL$7*AL118*AL119*_xlfn.IFS($G119="Benefit",1,$G119="Disbenefit",-1),0)</f>
        <v>0</v>
      </c>
      <c r="AM120" s="278" cm="1">
        <f t="array" ref="AM120">_xlfn.IFNA(AM$7*AM118*AM119*_xlfn.IFS($G119="Benefit",1,$G119="Disbenefit",-1),0)</f>
        <v>0</v>
      </c>
      <c r="AN120" s="278" cm="1">
        <f t="array" ref="AN120">_xlfn.IFNA(AN$7*AN118*AN119*_xlfn.IFS($G119="Benefit",1,$G119="Disbenefit",-1),0)</f>
        <v>0</v>
      </c>
      <c r="AO120" s="278" cm="1">
        <f t="array" ref="AO120">_xlfn.IFNA(AO$7*AO118*AO119*_xlfn.IFS($G119="Benefit",1,$G119="Disbenefit",-1),0)</f>
        <v>0</v>
      </c>
      <c r="AP120" s="278" cm="1">
        <f t="array" ref="AP120">_xlfn.IFNA(AP$7*AP118*AP119*_xlfn.IFS($G119="Benefit",1,$G119="Disbenefit",-1),0)</f>
        <v>0</v>
      </c>
      <c r="AQ120" s="278" cm="1">
        <f t="array" ref="AQ120">_xlfn.IFNA(AQ$7*AQ118*AQ119*_xlfn.IFS($G119="Benefit",1,$G119="Disbenefit",-1),0)</f>
        <v>0</v>
      </c>
      <c r="AR120" s="278" cm="1">
        <f t="array" ref="AR120">_xlfn.IFNA(AR$7*AR118*AR119*_xlfn.IFS($G119="Benefit",1,$G119="Disbenefit",-1),0)</f>
        <v>0</v>
      </c>
      <c r="AS120" s="278" cm="1">
        <f t="array" ref="AS120">_xlfn.IFNA(AS$7*AS118*AS119*_xlfn.IFS($G119="Benefit",1,$G119="Disbenefit",-1),0)</f>
        <v>0</v>
      </c>
      <c r="AT120" s="278" cm="1">
        <f t="array" ref="AT120">_xlfn.IFNA(AT$7*AT118*AT119*_xlfn.IFS($G119="Benefit",1,$G119="Disbenefit",-1),0)</f>
        <v>0</v>
      </c>
      <c r="AU120" s="278" cm="1">
        <f t="array" ref="AU120">_xlfn.IFNA(AU$7*AU118*AU119*_xlfn.IFS($G119="Benefit",1,$G119="Disbenefit",-1),0)</f>
        <v>0</v>
      </c>
      <c r="AV120" s="278" cm="1">
        <f t="array" ref="AV120">_xlfn.IFNA(AV$7*AV118*AV119*_xlfn.IFS($G119="Benefit",1,$G119="Disbenefit",-1),0)</f>
        <v>0</v>
      </c>
      <c r="AW120" s="278" cm="1">
        <f t="array" ref="AW120">_xlfn.IFNA(AW$7*AW118*AW119*_xlfn.IFS($G119="Benefit",1,$G119="Disbenefit",-1),0)</f>
        <v>0</v>
      </c>
      <c r="AX120" s="278" cm="1">
        <f t="array" ref="AX120">_xlfn.IFNA(AX$7*AX118*AX119*_xlfn.IFS($G119="Benefit",1,$G119="Disbenefit",-1),0)</f>
        <v>0</v>
      </c>
      <c r="AY120" s="278" cm="1">
        <f t="array" ref="AY120">_xlfn.IFNA(AY$7*AY118*AY119*_xlfn.IFS($G119="Benefit",1,$G119="Disbenefit",-1),0)</f>
        <v>0</v>
      </c>
      <c r="AZ120" s="278" cm="1">
        <f t="array" ref="AZ120">_xlfn.IFNA(AZ$7*AZ118*AZ119*_xlfn.IFS($G119="Benefit",1,$G119="Disbenefit",-1),0)</f>
        <v>0</v>
      </c>
      <c r="BA120" s="278" cm="1">
        <f t="array" ref="BA120">_xlfn.IFNA(BA$7*BA118*BA119*_xlfn.IFS($G119="Benefit",1,$G119="Disbenefit",-1),0)</f>
        <v>0</v>
      </c>
      <c r="BB120" s="278" cm="1">
        <f t="array" ref="BB120">_xlfn.IFNA(BB$7*BB118*BB119*_xlfn.IFS($G119="Benefit",1,$G119="Disbenefit",-1),0)</f>
        <v>0</v>
      </c>
      <c r="BC120" s="278" cm="1">
        <f t="array" ref="BC120">_xlfn.IFNA(BC$7*BC118*BC119*_xlfn.IFS($G119="Benefit",1,$G119="Disbenefit",-1),0)</f>
        <v>0</v>
      </c>
      <c r="BD120" s="278" cm="1">
        <f t="array" ref="BD120">_xlfn.IFNA(BD$7*BD118*BD119*_xlfn.IFS($G119="Benefit",1,$G119="Disbenefit",-1),0)</f>
        <v>0</v>
      </c>
      <c r="BE120" s="278" cm="1">
        <f t="array" ref="BE120">_xlfn.IFNA(BE$7*BE118*BE119*_xlfn.IFS($G119="Benefit",1,$G119="Disbenefit",-1),0)</f>
        <v>0</v>
      </c>
      <c r="BF120" s="278" cm="1">
        <f t="array" ref="BF120">_xlfn.IFNA(BF$7*BF118*BF119*_xlfn.IFS($G119="Benefit",1,$G119="Disbenefit",-1),0)</f>
        <v>0</v>
      </c>
      <c r="BG120" s="278" cm="1">
        <f t="array" ref="BG120">_xlfn.IFNA(BG$7*BG118*BG119*_xlfn.IFS($G119="Benefit",1,$G119="Disbenefit",-1),0)</f>
        <v>0</v>
      </c>
      <c r="BH120" s="278" cm="1">
        <f t="array" ref="BH120">_xlfn.IFNA(BH$7*BH118*BH119*_xlfn.IFS($G119="Benefit",1,$G119="Disbenefit",-1),0)</f>
        <v>0</v>
      </c>
      <c r="BI120" s="278" cm="1">
        <f t="array" ref="BI120">_xlfn.IFNA(BI$7*BI118*BI119*_xlfn.IFS($G119="Benefit",1,$G119="Disbenefit",-1),0)</f>
        <v>0</v>
      </c>
      <c r="BJ120" s="278" cm="1">
        <f t="array" ref="BJ120">_xlfn.IFNA(BJ$7*BJ118*BJ119*_xlfn.IFS($G119="Benefit",1,$G119="Disbenefit",-1),0)</f>
        <v>0</v>
      </c>
      <c r="BK120" s="278" cm="1">
        <f t="array" ref="BK120">_xlfn.IFNA(BK$7*BK118*BK119*_xlfn.IFS($G119="Benefit",1,$G119="Disbenefit",-1),0)</f>
        <v>0</v>
      </c>
      <c r="BL120" s="278" cm="1">
        <f t="array" ref="BL120">_xlfn.IFNA(BL$7*BL118*BL119*_xlfn.IFS($G119="Benefit",1,$G119="Disbenefit",-1),0)</f>
        <v>0</v>
      </c>
      <c r="BM120" s="278" cm="1">
        <f t="array" ref="BM120">_xlfn.IFNA(BM$7*BM118*BM119*_xlfn.IFS($G119="Benefit",1,$G119="Disbenefit",-1),0)</f>
        <v>0</v>
      </c>
      <c r="BN120" s="278" cm="1">
        <f t="array" ref="BN120">_xlfn.IFNA(BN$7*BN118*BN119*_xlfn.IFS($G119="Benefit",1,$G119="Disbenefit",-1),0)</f>
        <v>0</v>
      </c>
      <c r="BO120" s="278" cm="1">
        <f t="array" ref="BO120">_xlfn.IFNA(BO$7*BO118*BO119*_xlfn.IFS($G119="Benefit",1,$G119="Disbenefit",-1),0)</f>
        <v>0</v>
      </c>
      <c r="BP120" s="278" cm="1">
        <f t="array" ref="BP120">_xlfn.IFNA(BP$7*BP118*BP119*_xlfn.IFS($G119="Benefit",1,$G119="Disbenefit",-1),0)</f>
        <v>0</v>
      </c>
      <c r="BQ120" s="278" cm="1">
        <f t="array" ref="BQ120">_xlfn.IFNA(BQ$7*BQ118*BQ119*_xlfn.IFS($G119="Benefit",1,$G119="Disbenefit",-1),0)</f>
        <v>0</v>
      </c>
      <c r="BR120" s="278" cm="1">
        <f t="array" ref="BR120">_xlfn.IFNA(BR$7*BR118*BR119*_xlfn.IFS($G119="Benefit",1,$G119="Disbenefit",-1),0)</f>
        <v>0</v>
      </c>
      <c r="BS120" s="278" cm="1">
        <f t="array" ref="BS120">_xlfn.IFNA(BS$7*BS118*BS119*_xlfn.IFS($G119="Benefit",1,$G119="Disbenefit",-1),0)</f>
        <v>0</v>
      </c>
      <c r="BT120" s="278" cm="1">
        <f t="array" ref="BT120">_xlfn.IFNA(BT$7*BT118*BT119*_xlfn.IFS($G119="Benefit",1,$G119="Disbenefit",-1),0)</f>
        <v>0</v>
      </c>
      <c r="BU120" s="278" cm="1">
        <f t="array" ref="BU120">_xlfn.IFNA(BU$7*BU118*BU119*_xlfn.IFS($G119="Benefit",1,$G119="Disbenefit",-1),0)</f>
        <v>0</v>
      </c>
      <c r="BV120" s="278" cm="1">
        <f t="array" ref="BV120">_xlfn.IFNA(BV$7*BV118*BV119*_xlfn.IFS($G119="Benefit",1,$G119="Disbenefit",-1),0)</f>
        <v>0</v>
      </c>
      <c r="BW120" s="278" cm="1">
        <f t="array" ref="BW120">_xlfn.IFNA(BW$7*BW118*BW119*_xlfn.IFS($G119="Benefit",1,$G119="Disbenefit",-1),0)</f>
        <v>0</v>
      </c>
      <c r="BX120" s="278" cm="1">
        <f t="array" ref="BX120">_xlfn.IFNA(BX$7*BX118*BX119*_xlfn.IFS($G119="Benefit",1,$G119="Disbenefit",-1),0)</f>
        <v>0</v>
      </c>
      <c r="BY120" s="278" cm="1">
        <f t="array" ref="BY120">_xlfn.IFNA(BY$7*BY118*BY119*_xlfn.IFS($G119="Benefit",1,$G119="Disbenefit",-1),0)</f>
        <v>0</v>
      </c>
      <c r="BZ120" s="278" cm="1">
        <f t="array" ref="BZ120">_xlfn.IFNA(BZ$7*BZ118*BZ119*_xlfn.IFS($G119="Benefit",1,$G119="Disbenefit",-1),0)</f>
        <v>0</v>
      </c>
      <c r="CA120" s="278" cm="1">
        <f t="array" ref="CA120">_xlfn.IFNA(CA$7*CA118*CA119*_xlfn.IFS($G119="Benefit",1,$G119="Disbenefit",-1),0)</f>
        <v>0</v>
      </c>
      <c r="CB120" s="278" cm="1">
        <f t="array" ref="CB120">_xlfn.IFNA(CB$7*CB118*CB119*_xlfn.IFS($G119="Benefit",1,$G119="Disbenefit",-1),0)</f>
        <v>0</v>
      </c>
      <c r="CC120" s="278" cm="1">
        <f t="array" ref="CC120">_xlfn.IFNA(CC$7*CC118*CC119*_xlfn.IFS($G119="Benefit",1,$G119="Disbenefit",-1),0)</f>
        <v>0</v>
      </c>
      <c r="CD120" s="278" cm="1">
        <f t="array" ref="CD120">_xlfn.IFNA(CD$7*CD118*CD119*_xlfn.IFS($G119="Benefit",1,$G119="Disbenefit",-1),0)</f>
        <v>0</v>
      </c>
      <c r="CE120" s="278" cm="1">
        <f t="array" ref="CE120">_xlfn.IFNA(CE$7*CE118*CE119*_xlfn.IFS($G119="Benefit",1,$G119="Disbenefit",-1),0)</f>
        <v>0</v>
      </c>
      <c r="CF120" s="278" cm="1">
        <f t="array" ref="CF120">_xlfn.IFNA(CF$7*CF118*CF119*_xlfn.IFS($G119="Benefit",1,$G119="Disbenefit",-1),0)</f>
        <v>0</v>
      </c>
      <c r="CG120" s="278" cm="1">
        <f t="array" ref="CG120">_xlfn.IFNA(CG$7*CG118*CG119*_xlfn.IFS($G119="Benefit",1,$G119="Disbenefit",-1),0)</f>
        <v>0</v>
      </c>
      <c r="CH120" s="278" cm="1">
        <f t="array" ref="CH120">_xlfn.IFNA(CH$7*CH118*CH119*_xlfn.IFS($G119="Benefit",1,$G119="Disbenefit",-1),0)</f>
        <v>0</v>
      </c>
      <c r="CI120" s="278" cm="1">
        <f t="array" ref="CI120">_xlfn.IFNA(CI$7*CI118*CI119*_xlfn.IFS($G119="Benefit",1,$G119="Disbenefit",-1),0)</f>
        <v>0</v>
      </c>
      <c r="CJ120" s="278" cm="1">
        <f t="array" ref="CJ120">_xlfn.IFNA(CJ$7*CJ118*CJ119*_xlfn.IFS($G119="Benefit",1,$G119="Disbenefit",-1),0)</f>
        <v>0</v>
      </c>
      <c r="CK120" s="278" cm="1">
        <f t="array" ref="CK120">_xlfn.IFNA(CK$7*CK118*CK119*_xlfn.IFS($G119="Benefit",1,$G119="Disbenefit",-1),0)</f>
        <v>0</v>
      </c>
      <c r="CL120" s="278" cm="1">
        <f t="array" ref="CL120">_xlfn.IFNA(CL$7*CL118*CL119*_xlfn.IFS($G119="Benefit",1,$G119="Disbenefit",-1),0)</f>
        <v>0</v>
      </c>
    </row>
    <row r="121" spans="1:90" x14ac:dyDescent="0.35">
      <c r="A121" s="34"/>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x14ac:dyDescent="0.35">
      <c r="A122" s="34"/>
      <c r="B122" s="35"/>
      <c r="C122" s="1"/>
      <c r="D122" s="1"/>
      <c r="E122" s="1"/>
      <c r="F122" s="1"/>
      <c r="G122" s="1"/>
      <c r="H122" s="1"/>
      <c r="I122" s="1" t="s">
        <v>73</v>
      </c>
      <c r="J122" s="1"/>
      <c r="K122" s="1"/>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273"/>
      <c r="CK122" s="273"/>
      <c r="CL122" s="273"/>
    </row>
    <row r="123" spans="1:90" x14ac:dyDescent="0.35">
      <c r="A123" s="34">
        <f>A119+1</f>
        <v>29</v>
      </c>
      <c r="B123" s="35"/>
      <c r="C123" s="13"/>
      <c r="D123" s="1"/>
      <c r="E123" s="15"/>
      <c r="F123" s="1"/>
      <c r="G123" s="15"/>
      <c r="H123" s="1"/>
      <c r="I123" s="1" t="s">
        <v>203</v>
      </c>
      <c r="J123" s="1"/>
      <c r="K123" s="1"/>
      <c r="L123" s="274"/>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c r="CG123" s="275"/>
      <c r="CH123" s="275"/>
      <c r="CI123" s="275"/>
      <c r="CJ123" s="275"/>
      <c r="CK123" s="275"/>
      <c r="CL123" s="275"/>
    </row>
    <row r="124" spans="1:90" s="172" customFormat="1" x14ac:dyDescent="0.35">
      <c r="A124" s="167"/>
      <c r="B124" s="168"/>
      <c r="C124" s="169"/>
      <c r="D124" s="169"/>
      <c r="E124" s="169"/>
      <c r="F124" s="169"/>
      <c r="G124" s="169"/>
      <c r="H124" s="169"/>
      <c r="I124" s="169" t="s">
        <v>104</v>
      </c>
      <c r="J124" s="279">
        <f>SUM(L124:CL124)</f>
        <v>0</v>
      </c>
      <c r="K124" s="276"/>
      <c r="L124" s="278" cm="1">
        <f t="array" ref="L124">_xlfn.IFNA(L$7*L122*L123*_xlfn.IFS($G123="Benefit",1,$G123="Disbenefit",-1),0)</f>
        <v>0</v>
      </c>
      <c r="M124" s="278" cm="1">
        <f t="array" ref="M124">_xlfn.IFNA(M$7*M122*M123*_xlfn.IFS($G123="Benefit",1,$G123="Disbenefit",-1),0)</f>
        <v>0</v>
      </c>
      <c r="N124" s="278" cm="1">
        <f t="array" ref="N124">_xlfn.IFNA(N$7*N122*N123*_xlfn.IFS($G123="Benefit",1,$G123="Disbenefit",-1),0)</f>
        <v>0</v>
      </c>
      <c r="O124" s="278" cm="1">
        <f t="array" ref="O124">_xlfn.IFNA(O$7*O122*O123*_xlfn.IFS($G123="Benefit",1,$G123="Disbenefit",-1),0)</f>
        <v>0</v>
      </c>
      <c r="P124" s="278" cm="1">
        <f t="array" ref="P124">_xlfn.IFNA(P$7*P122*P123*_xlfn.IFS($G123="Benefit",1,$G123="Disbenefit",-1),0)</f>
        <v>0</v>
      </c>
      <c r="Q124" s="278" cm="1">
        <f t="array" ref="Q124">_xlfn.IFNA(Q$7*Q122*Q123*_xlfn.IFS($G123="Benefit",1,$G123="Disbenefit",-1),0)</f>
        <v>0</v>
      </c>
      <c r="R124" s="278" cm="1">
        <f t="array" ref="R124">_xlfn.IFNA(R$7*R122*R123*_xlfn.IFS($G123="Benefit",1,$G123="Disbenefit",-1),0)</f>
        <v>0</v>
      </c>
      <c r="S124" s="278" cm="1">
        <f t="array" ref="S124">_xlfn.IFNA(S$7*S122*S123*_xlfn.IFS($G123="Benefit",1,$G123="Disbenefit",-1),0)</f>
        <v>0</v>
      </c>
      <c r="T124" s="278" cm="1">
        <f t="array" ref="T124">_xlfn.IFNA(T$7*T122*T123*_xlfn.IFS($G123="Benefit",1,$G123="Disbenefit",-1),0)</f>
        <v>0</v>
      </c>
      <c r="U124" s="278" cm="1">
        <f t="array" ref="U124">_xlfn.IFNA(U$7*U122*U123*_xlfn.IFS($G123="Benefit",1,$G123="Disbenefit",-1),0)</f>
        <v>0</v>
      </c>
      <c r="V124" s="278" cm="1">
        <f t="array" ref="V124">_xlfn.IFNA(V$7*V122*V123*_xlfn.IFS($G123="Benefit",1,$G123="Disbenefit",-1),0)</f>
        <v>0</v>
      </c>
      <c r="W124" s="278" cm="1">
        <f t="array" ref="W124">_xlfn.IFNA(W$7*W122*W123*_xlfn.IFS($G123="Benefit",1,$G123="Disbenefit",-1),0)</f>
        <v>0</v>
      </c>
      <c r="X124" s="278" cm="1">
        <f t="array" ref="X124">_xlfn.IFNA(X$7*X122*X123*_xlfn.IFS($G123="Benefit",1,$G123="Disbenefit",-1),0)</f>
        <v>0</v>
      </c>
      <c r="Y124" s="278" cm="1">
        <f t="array" ref="Y124">_xlfn.IFNA(Y$7*Y122*Y123*_xlfn.IFS($G123="Benefit",1,$G123="Disbenefit",-1),0)</f>
        <v>0</v>
      </c>
      <c r="Z124" s="278" cm="1">
        <f t="array" ref="Z124">_xlfn.IFNA(Z$7*Z122*Z123*_xlfn.IFS($G123="Benefit",1,$G123="Disbenefit",-1),0)</f>
        <v>0</v>
      </c>
      <c r="AA124" s="278" cm="1">
        <f t="array" ref="AA124">_xlfn.IFNA(AA$7*AA122*AA123*_xlfn.IFS($G123="Benefit",1,$G123="Disbenefit",-1),0)</f>
        <v>0</v>
      </c>
      <c r="AB124" s="278" cm="1">
        <f t="array" ref="AB124">_xlfn.IFNA(AB$7*AB122*AB123*_xlfn.IFS($G123="Benefit",1,$G123="Disbenefit",-1),0)</f>
        <v>0</v>
      </c>
      <c r="AC124" s="278" cm="1">
        <f t="array" ref="AC124">_xlfn.IFNA(AC$7*AC122*AC123*_xlfn.IFS($G123="Benefit",1,$G123="Disbenefit",-1),0)</f>
        <v>0</v>
      </c>
      <c r="AD124" s="278" cm="1">
        <f t="array" ref="AD124">_xlfn.IFNA(AD$7*AD122*AD123*_xlfn.IFS($G123="Benefit",1,$G123="Disbenefit",-1),0)</f>
        <v>0</v>
      </c>
      <c r="AE124" s="278" cm="1">
        <f t="array" ref="AE124">_xlfn.IFNA(AE$7*AE122*AE123*_xlfn.IFS($G123="Benefit",1,$G123="Disbenefit",-1),0)</f>
        <v>0</v>
      </c>
      <c r="AF124" s="278" cm="1">
        <f t="array" ref="AF124">_xlfn.IFNA(AF$7*AF122*AF123*_xlfn.IFS($G123="Benefit",1,$G123="Disbenefit",-1),0)</f>
        <v>0</v>
      </c>
      <c r="AG124" s="278" cm="1">
        <f t="array" ref="AG124">_xlfn.IFNA(AG$7*AG122*AG123*_xlfn.IFS($G123="Benefit",1,$G123="Disbenefit",-1),0)</f>
        <v>0</v>
      </c>
      <c r="AH124" s="278" cm="1">
        <f t="array" ref="AH124">_xlfn.IFNA(AH$7*AH122*AH123*_xlfn.IFS($G123="Benefit",1,$G123="Disbenefit",-1),0)</f>
        <v>0</v>
      </c>
      <c r="AI124" s="278" cm="1">
        <f t="array" ref="AI124">_xlfn.IFNA(AI$7*AI122*AI123*_xlfn.IFS($G123="Benefit",1,$G123="Disbenefit",-1),0)</f>
        <v>0</v>
      </c>
      <c r="AJ124" s="278" cm="1">
        <f t="array" ref="AJ124">_xlfn.IFNA(AJ$7*AJ122*AJ123*_xlfn.IFS($G123="Benefit",1,$G123="Disbenefit",-1),0)</f>
        <v>0</v>
      </c>
      <c r="AK124" s="278" cm="1">
        <f t="array" ref="AK124">_xlfn.IFNA(AK$7*AK122*AK123*_xlfn.IFS($G123="Benefit",1,$G123="Disbenefit",-1),0)</f>
        <v>0</v>
      </c>
      <c r="AL124" s="278" cm="1">
        <f t="array" ref="AL124">_xlfn.IFNA(AL$7*AL122*AL123*_xlfn.IFS($G123="Benefit",1,$G123="Disbenefit",-1),0)</f>
        <v>0</v>
      </c>
      <c r="AM124" s="278" cm="1">
        <f t="array" ref="AM124">_xlfn.IFNA(AM$7*AM122*AM123*_xlfn.IFS($G123="Benefit",1,$G123="Disbenefit",-1),0)</f>
        <v>0</v>
      </c>
      <c r="AN124" s="278" cm="1">
        <f t="array" ref="AN124">_xlfn.IFNA(AN$7*AN122*AN123*_xlfn.IFS($G123="Benefit",1,$G123="Disbenefit",-1),0)</f>
        <v>0</v>
      </c>
      <c r="AO124" s="278" cm="1">
        <f t="array" ref="AO124">_xlfn.IFNA(AO$7*AO122*AO123*_xlfn.IFS($G123="Benefit",1,$G123="Disbenefit",-1),0)</f>
        <v>0</v>
      </c>
      <c r="AP124" s="278" cm="1">
        <f t="array" ref="AP124">_xlfn.IFNA(AP$7*AP122*AP123*_xlfn.IFS($G123="Benefit",1,$G123="Disbenefit",-1),0)</f>
        <v>0</v>
      </c>
      <c r="AQ124" s="278" cm="1">
        <f t="array" ref="AQ124">_xlfn.IFNA(AQ$7*AQ122*AQ123*_xlfn.IFS($G123="Benefit",1,$G123="Disbenefit",-1),0)</f>
        <v>0</v>
      </c>
      <c r="AR124" s="278" cm="1">
        <f t="array" ref="AR124">_xlfn.IFNA(AR$7*AR122*AR123*_xlfn.IFS($G123="Benefit",1,$G123="Disbenefit",-1),0)</f>
        <v>0</v>
      </c>
      <c r="AS124" s="278" cm="1">
        <f t="array" ref="AS124">_xlfn.IFNA(AS$7*AS122*AS123*_xlfn.IFS($G123="Benefit",1,$G123="Disbenefit",-1),0)</f>
        <v>0</v>
      </c>
      <c r="AT124" s="278" cm="1">
        <f t="array" ref="AT124">_xlfn.IFNA(AT$7*AT122*AT123*_xlfn.IFS($G123="Benefit",1,$G123="Disbenefit",-1),0)</f>
        <v>0</v>
      </c>
      <c r="AU124" s="278" cm="1">
        <f t="array" ref="AU124">_xlfn.IFNA(AU$7*AU122*AU123*_xlfn.IFS($G123="Benefit",1,$G123="Disbenefit",-1),0)</f>
        <v>0</v>
      </c>
      <c r="AV124" s="278" cm="1">
        <f t="array" ref="AV124">_xlfn.IFNA(AV$7*AV122*AV123*_xlfn.IFS($G123="Benefit",1,$G123="Disbenefit",-1),0)</f>
        <v>0</v>
      </c>
      <c r="AW124" s="278" cm="1">
        <f t="array" ref="AW124">_xlfn.IFNA(AW$7*AW122*AW123*_xlfn.IFS($G123="Benefit",1,$G123="Disbenefit",-1),0)</f>
        <v>0</v>
      </c>
      <c r="AX124" s="278" cm="1">
        <f t="array" ref="AX124">_xlfn.IFNA(AX$7*AX122*AX123*_xlfn.IFS($G123="Benefit",1,$G123="Disbenefit",-1),0)</f>
        <v>0</v>
      </c>
      <c r="AY124" s="278" cm="1">
        <f t="array" ref="AY124">_xlfn.IFNA(AY$7*AY122*AY123*_xlfn.IFS($G123="Benefit",1,$G123="Disbenefit",-1),0)</f>
        <v>0</v>
      </c>
      <c r="AZ124" s="278" cm="1">
        <f t="array" ref="AZ124">_xlfn.IFNA(AZ$7*AZ122*AZ123*_xlfn.IFS($G123="Benefit",1,$G123="Disbenefit",-1),0)</f>
        <v>0</v>
      </c>
      <c r="BA124" s="278" cm="1">
        <f t="array" ref="BA124">_xlfn.IFNA(BA$7*BA122*BA123*_xlfn.IFS($G123="Benefit",1,$G123="Disbenefit",-1),0)</f>
        <v>0</v>
      </c>
      <c r="BB124" s="278" cm="1">
        <f t="array" ref="BB124">_xlfn.IFNA(BB$7*BB122*BB123*_xlfn.IFS($G123="Benefit",1,$G123="Disbenefit",-1),0)</f>
        <v>0</v>
      </c>
      <c r="BC124" s="278" cm="1">
        <f t="array" ref="BC124">_xlfn.IFNA(BC$7*BC122*BC123*_xlfn.IFS($G123="Benefit",1,$G123="Disbenefit",-1),0)</f>
        <v>0</v>
      </c>
      <c r="BD124" s="278" cm="1">
        <f t="array" ref="BD124">_xlfn.IFNA(BD$7*BD122*BD123*_xlfn.IFS($G123="Benefit",1,$G123="Disbenefit",-1),0)</f>
        <v>0</v>
      </c>
      <c r="BE124" s="278" cm="1">
        <f t="array" ref="BE124">_xlfn.IFNA(BE$7*BE122*BE123*_xlfn.IFS($G123="Benefit",1,$G123="Disbenefit",-1),0)</f>
        <v>0</v>
      </c>
      <c r="BF124" s="278" cm="1">
        <f t="array" ref="BF124">_xlfn.IFNA(BF$7*BF122*BF123*_xlfn.IFS($G123="Benefit",1,$G123="Disbenefit",-1),0)</f>
        <v>0</v>
      </c>
      <c r="BG124" s="278" cm="1">
        <f t="array" ref="BG124">_xlfn.IFNA(BG$7*BG122*BG123*_xlfn.IFS($G123="Benefit",1,$G123="Disbenefit",-1),0)</f>
        <v>0</v>
      </c>
      <c r="BH124" s="278" cm="1">
        <f t="array" ref="BH124">_xlfn.IFNA(BH$7*BH122*BH123*_xlfn.IFS($G123="Benefit",1,$G123="Disbenefit",-1),0)</f>
        <v>0</v>
      </c>
      <c r="BI124" s="278" cm="1">
        <f t="array" ref="BI124">_xlfn.IFNA(BI$7*BI122*BI123*_xlfn.IFS($G123="Benefit",1,$G123="Disbenefit",-1),0)</f>
        <v>0</v>
      </c>
      <c r="BJ124" s="278" cm="1">
        <f t="array" ref="BJ124">_xlfn.IFNA(BJ$7*BJ122*BJ123*_xlfn.IFS($G123="Benefit",1,$G123="Disbenefit",-1),0)</f>
        <v>0</v>
      </c>
      <c r="BK124" s="278" cm="1">
        <f t="array" ref="BK124">_xlfn.IFNA(BK$7*BK122*BK123*_xlfn.IFS($G123="Benefit",1,$G123="Disbenefit",-1),0)</f>
        <v>0</v>
      </c>
      <c r="BL124" s="278" cm="1">
        <f t="array" ref="BL124">_xlfn.IFNA(BL$7*BL122*BL123*_xlfn.IFS($G123="Benefit",1,$G123="Disbenefit",-1),0)</f>
        <v>0</v>
      </c>
      <c r="BM124" s="278" cm="1">
        <f t="array" ref="BM124">_xlfn.IFNA(BM$7*BM122*BM123*_xlfn.IFS($G123="Benefit",1,$G123="Disbenefit",-1),0)</f>
        <v>0</v>
      </c>
      <c r="BN124" s="278" cm="1">
        <f t="array" ref="BN124">_xlfn.IFNA(BN$7*BN122*BN123*_xlfn.IFS($G123="Benefit",1,$G123="Disbenefit",-1),0)</f>
        <v>0</v>
      </c>
      <c r="BO124" s="278" cm="1">
        <f t="array" ref="BO124">_xlfn.IFNA(BO$7*BO122*BO123*_xlfn.IFS($G123="Benefit",1,$G123="Disbenefit",-1),0)</f>
        <v>0</v>
      </c>
      <c r="BP124" s="278" cm="1">
        <f t="array" ref="BP124">_xlfn.IFNA(BP$7*BP122*BP123*_xlfn.IFS($G123="Benefit",1,$G123="Disbenefit",-1),0)</f>
        <v>0</v>
      </c>
      <c r="BQ124" s="278" cm="1">
        <f t="array" ref="BQ124">_xlfn.IFNA(BQ$7*BQ122*BQ123*_xlfn.IFS($G123="Benefit",1,$G123="Disbenefit",-1),0)</f>
        <v>0</v>
      </c>
      <c r="BR124" s="278" cm="1">
        <f t="array" ref="BR124">_xlfn.IFNA(BR$7*BR122*BR123*_xlfn.IFS($G123="Benefit",1,$G123="Disbenefit",-1),0)</f>
        <v>0</v>
      </c>
      <c r="BS124" s="278" cm="1">
        <f t="array" ref="BS124">_xlfn.IFNA(BS$7*BS122*BS123*_xlfn.IFS($G123="Benefit",1,$G123="Disbenefit",-1),0)</f>
        <v>0</v>
      </c>
      <c r="BT124" s="278" cm="1">
        <f t="array" ref="BT124">_xlfn.IFNA(BT$7*BT122*BT123*_xlfn.IFS($G123="Benefit",1,$G123="Disbenefit",-1),0)</f>
        <v>0</v>
      </c>
      <c r="BU124" s="278" cm="1">
        <f t="array" ref="BU124">_xlfn.IFNA(BU$7*BU122*BU123*_xlfn.IFS($G123="Benefit",1,$G123="Disbenefit",-1),0)</f>
        <v>0</v>
      </c>
      <c r="BV124" s="278" cm="1">
        <f t="array" ref="BV124">_xlfn.IFNA(BV$7*BV122*BV123*_xlfn.IFS($G123="Benefit",1,$G123="Disbenefit",-1),0)</f>
        <v>0</v>
      </c>
      <c r="BW124" s="278" cm="1">
        <f t="array" ref="BW124">_xlfn.IFNA(BW$7*BW122*BW123*_xlfn.IFS($G123="Benefit",1,$G123="Disbenefit",-1),0)</f>
        <v>0</v>
      </c>
      <c r="BX124" s="278" cm="1">
        <f t="array" ref="BX124">_xlfn.IFNA(BX$7*BX122*BX123*_xlfn.IFS($G123="Benefit",1,$G123="Disbenefit",-1),0)</f>
        <v>0</v>
      </c>
      <c r="BY124" s="278" cm="1">
        <f t="array" ref="BY124">_xlfn.IFNA(BY$7*BY122*BY123*_xlfn.IFS($G123="Benefit",1,$G123="Disbenefit",-1),0)</f>
        <v>0</v>
      </c>
      <c r="BZ124" s="278" cm="1">
        <f t="array" ref="BZ124">_xlfn.IFNA(BZ$7*BZ122*BZ123*_xlfn.IFS($G123="Benefit",1,$G123="Disbenefit",-1),0)</f>
        <v>0</v>
      </c>
      <c r="CA124" s="278" cm="1">
        <f t="array" ref="CA124">_xlfn.IFNA(CA$7*CA122*CA123*_xlfn.IFS($G123="Benefit",1,$G123="Disbenefit",-1),0)</f>
        <v>0</v>
      </c>
      <c r="CB124" s="278" cm="1">
        <f t="array" ref="CB124">_xlfn.IFNA(CB$7*CB122*CB123*_xlfn.IFS($G123="Benefit",1,$G123="Disbenefit",-1),0)</f>
        <v>0</v>
      </c>
      <c r="CC124" s="278" cm="1">
        <f t="array" ref="CC124">_xlfn.IFNA(CC$7*CC122*CC123*_xlfn.IFS($G123="Benefit",1,$G123="Disbenefit",-1),0)</f>
        <v>0</v>
      </c>
      <c r="CD124" s="278" cm="1">
        <f t="array" ref="CD124">_xlfn.IFNA(CD$7*CD122*CD123*_xlfn.IFS($G123="Benefit",1,$G123="Disbenefit",-1),0)</f>
        <v>0</v>
      </c>
      <c r="CE124" s="278" cm="1">
        <f t="array" ref="CE124">_xlfn.IFNA(CE$7*CE122*CE123*_xlfn.IFS($G123="Benefit",1,$G123="Disbenefit",-1),0)</f>
        <v>0</v>
      </c>
      <c r="CF124" s="278" cm="1">
        <f t="array" ref="CF124">_xlfn.IFNA(CF$7*CF122*CF123*_xlfn.IFS($G123="Benefit",1,$G123="Disbenefit",-1),0)</f>
        <v>0</v>
      </c>
      <c r="CG124" s="278" cm="1">
        <f t="array" ref="CG124">_xlfn.IFNA(CG$7*CG122*CG123*_xlfn.IFS($G123="Benefit",1,$G123="Disbenefit",-1),0)</f>
        <v>0</v>
      </c>
      <c r="CH124" s="278" cm="1">
        <f t="array" ref="CH124">_xlfn.IFNA(CH$7*CH122*CH123*_xlfn.IFS($G123="Benefit",1,$G123="Disbenefit",-1),0)</f>
        <v>0</v>
      </c>
      <c r="CI124" s="278" cm="1">
        <f t="array" ref="CI124">_xlfn.IFNA(CI$7*CI122*CI123*_xlfn.IFS($G123="Benefit",1,$G123="Disbenefit",-1),0)</f>
        <v>0</v>
      </c>
      <c r="CJ124" s="278" cm="1">
        <f t="array" ref="CJ124">_xlfn.IFNA(CJ$7*CJ122*CJ123*_xlfn.IFS($G123="Benefit",1,$G123="Disbenefit",-1),0)</f>
        <v>0</v>
      </c>
      <c r="CK124" s="278" cm="1">
        <f t="array" ref="CK124">_xlfn.IFNA(CK$7*CK122*CK123*_xlfn.IFS($G123="Benefit",1,$G123="Disbenefit",-1),0)</f>
        <v>0</v>
      </c>
      <c r="CL124" s="278" cm="1">
        <f t="array" ref="CL124">_xlfn.IFNA(CL$7*CL122*CL123*_xlfn.IFS($G123="Benefit",1,$G123="Disbenefit",-1),0)</f>
        <v>0</v>
      </c>
    </row>
    <row r="125" spans="1:90" x14ac:dyDescent="0.35">
      <c r="A125" s="3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x14ac:dyDescent="0.35">
      <c r="A126" s="34"/>
      <c r="B126" s="35"/>
      <c r="C126" s="1"/>
      <c r="D126" s="1"/>
      <c r="E126" s="1"/>
      <c r="F126" s="1"/>
      <c r="G126" s="1"/>
      <c r="H126" s="1"/>
      <c r="I126" s="1" t="s">
        <v>73</v>
      </c>
      <c r="J126" s="1"/>
      <c r="K126" s="1"/>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c r="CJ126" s="273"/>
      <c r="CK126" s="273"/>
      <c r="CL126" s="273"/>
    </row>
    <row r="127" spans="1:90" x14ac:dyDescent="0.35">
      <c r="A127" s="34">
        <f>A123+1</f>
        <v>30</v>
      </c>
      <c r="B127" s="35"/>
      <c r="C127" s="13"/>
      <c r="D127" s="1"/>
      <c r="E127" s="15"/>
      <c r="F127" s="1"/>
      <c r="G127" s="15"/>
      <c r="H127" s="1"/>
      <c r="I127" s="1" t="s">
        <v>203</v>
      </c>
      <c r="J127" s="1"/>
      <c r="K127" s="1"/>
      <c r="L127" s="274"/>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c r="CG127" s="275"/>
      <c r="CH127" s="275"/>
      <c r="CI127" s="275"/>
      <c r="CJ127" s="275"/>
      <c r="CK127" s="275"/>
      <c r="CL127" s="275"/>
    </row>
    <row r="128" spans="1:90" s="172" customFormat="1" x14ac:dyDescent="0.35">
      <c r="A128" s="167"/>
      <c r="B128" s="168"/>
      <c r="C128" s="169"/>
      <c r="D128" s="169"/>
      <c r="E128" s="169"/>
      <c r="F128" s="169"/>
      <c r="G128" s="169"/>
      <c r="H128" s="169"/>
      <c r="I128" s="169" t="s">
        <v>104</v>
      </c>
      <c r="J128" s="279">
        <f>SUM(L128:CL128)</f>
        <v>0</v>
      </c>
      <c r="K128" s="276"/>
      <c r="L128" s="278" cm="1">
        <f t="array" ref="L128">_xlfn.IFNA(L$7*L126*L127*_xlfn.IFS($G127="Benefit",1,$G127="Disbenefit",-1),0)</f>
        <v>0</v>
      </c>
      <c r="M128" s="278" cm="1">
        <f t="array" ref="M128">_xlfn.IFNA(M$7*M126*M127*_xlfn.IFS($G127="Benefit",1,$G127="Disbenefit",-1),0)</f>
        <v>0</v>
      </c>
      <c r="N128" s="278" cm="1">
        <f t="array" ref="N128">_xlfn.IFNA(N$7*N126*N127*_xlfn.IFS($G127="Benefit",1,$G127="Disbenefit",-1),0)</f>
        <v>0</v>
      </c>
      <c r="O128" s="278" cm="1">
        <f t="array" ref="O128">_xlfn.IFNA(O$7*O126*O127*_xlfn.IFS($G127="Benefit",1,$G127="Disbenefit",-1),0)</f>
        <v>0</v>
      </c>
      <c r="P128" s="278" cm="1">
        <f t="array" ref="P128">_xlfn.IFNA(P$7*P126*P127*_xlfn.IFS($G127="Benefit",1,$G127="Disbenefit",-1),0)</f>
        <v>0</v>
      </c>
      <c r="Q128" s="278" cm="1">
        <f t="array" ref="Q128">_xlfn.IFNA(Q$7*Q126*Q127*_xlfn.IFS($G127="Benefit",1,$G127="Disbenefit",-1),0)</f>
        <v>0</v>
      </c>
      <c r="R128" s="278" cm="1">
        <f t="array" ref="R128">_xlfn.IFNA(R$7*R126*R127*_xlfn.IFS($G127="Benefit",1,$G127="Disbenefit",-1),0)</f>
        <v>0</v>
      </c>
      <c r="S128" s="278" cm="1">
        <f t="array" ref="S128">_xlfn.IFNA(S$7*S126*S127*_xlfn.IFS($G127="Benefit",1,$G127="Disbenefit",-1),0)</f>
        <v>0</v>
      </c>
      <c r="T128" s="278" cm="1">
        <f t="array" ref="T128">_xlfn.IFNA(T$7*T126*T127*_xlfn.IFS($G127="Benefit",1,$G127="Disbenefit",-1),0)</f>
        <v>0</v>
      </c>
      <c r="U128" s="278" cm="1">
        <f t="array" ref="U128">_xlfn.IFNA(U$7*U126*U127*_xlfn.IFS($G127="Benefit",1,$G127="Disbenefit",-1),0)</f>
        <v>0</v>
      </c>
      <c r="V128" s="278" cm="1">
        <f t="array" ref="V128">_xlfn.IFNA(V$7*V126*V127*_xlfn.IFS($G127="Benefit",1,$G127="Disbenefit",-1),0)</f>
        <v>0</v>
      </c>
      <c r="W128" s="278" cm="1">
        <f t="array" ref="W128">_xlfn.IFNA(W$7*W126*W127*_xlfn.IFS($G127="Benefit",1,$G127="Disbenefit",-1),0)</f>
        <v>0</v>
      </c>
      <c r="X128" s="278" cm="1">
        <f t="array" ref="X128">_xlfn.IFNA(X$7*X126*X127*_xlfn.IFS($G127="Benefit",1,$G127="Disbenefit",-1),0)</f>
        <v>0</v>
      </c>
      <c r="Y128" s="278" cm="1">
        <f t="array" ref="Y128">_xlfn.IFNA(Y$7*Y126*Y127*_xlfn.IFS($G127="Benefit",1,$G127="Disbenefit",-1),0)</f>
        <v>0</v>
      </c>
      <c r="Z128" s="278" cm="1">
        <f t="array" ref="Z128">_xlfn.IFNA(Z$7*Z126*Z127*_xlfn.IFS($G127="Benefit",1,$G127="Disbenefit",-1),0)</f>
        <v>0</v>
      </c>
      <c r="AA128" s="278" cm="1">
        <f t="array" ref="AA128">_xlfn.IFNA(AA$7*AA126*AA127*_xlfn.IFS($G127="Benefit",1,$G127="Disbenefit",-1),0)</f>
        <v>0</v>
      </c>
      <c r="AB128" s="278" cm="1">
        <f t="array" ref="AB128">_xlfn.IFNA(AB$7*AB126*AB127*_xlfn.IFS($G127="Benefit",1,$G127="Disbenefit",-1),0)</f>
        <v>0</v>
      </c>
      <c r="AC128" s="278" cm="1">
        <f t="array" ref="AC128">_xlfn.IFNA(AC$7*AC126*AC127*_xlfn.IFS($G127="Benefit",1,$G127="Disbenefit",-1),0)</f>
        <v>0</v>
      </c>
      <c r="AD128" s="278" cm="1">
        <f t="array" ref="AD128">_xlfn.IFNA(AD$7*AD126*AD127*_xlfn.IFS($G127="Benefit",1,$G127="Disbenefit",-1),0)</f>
        <v>0</v>
      </c>
      <c r="AE128" s="278" cm="1">
        <f t="array" ref="AE128">_xlfn.IFNA(AE$7*AE126*AE127*_xlfn.IFS($G127="Benefit",1,$G127="Disbenefit",-1),0)</f>
        <v>0</v>
      </c>
      <c r="AF128" s="278" cm="1">
        <f t="array" ref="AF128">_xlfn.IFNA(AF$7*AF126*AF127*_xlfn.IFS($G127="Benefit",1,$G127="Disbenefit",-1),0)</f>
        <v>0</v>
      </c>
      <c r="AG128" s="278" cm="1">
        <f t="array" ref="AG128">_xlfn.IFNA(AG$7*AG126*AG127*_xlfn.IFS($G127="Benefit",1,$G127="Disbenefit",-1),0)</f>
        <v>0</v>
      </c>
      <c r="AH128" s="278" cm="1">
        <f t="array" ref="AH128">_xlfn.IFNA(AH$7*AH126*AH127*_xlfn.IFS($G127="Benefit",1,$G127="Disbenefit",-1),0)</f>
        <v>0</v>
      </c>
      <c r="AI128" s="278" cm="1">
        <f t="array" ref="AI128">_xlfn.IFNA(AI$7*AI126*AI127*_xlfn.IFS($G127="Benefit",1,$G127="Disbenefit",-1),0)</f>
        <v>0</v>
      </c>
      <c r="AJ128" s="278" cm="1">
        <f t="array" ref="AJ128">_xlfn.IFNA(AJ$7*AJ126*AJ127*_xlfn.IFS($G127="Benefit",1,$G127="Disbenefit",-1),0)</f>
        <v>0</v>
      </c>
      <c r="AK128" s="278" cm="1">
        <f t="array" ref="AK128">_xlfn.IFNA(AK$7*AK126*AK127*_xlfn.IFS($G127="Benefit",1,$G127="Disbenefit",-1),0)</f>
        <v>0</v>
      </c>
      <c r="AL128" s="278" cm="1">
        <f t="array" ref="AL128">_xlfn.IFNA(AL$7*AL126*AL127*_xlfn.IFS($G127="Benefit",1,$G127="Disbenefit",-1),0)</f>
        <v>0</v>
      </c>
      <c r="AM128" s="278" cm="1">
        <f t="array" ref="AM128">_xlfn.IFNA(AM$7*AM126*AM127*_xlfn.IFS($G127="Benefit",1,$G127="Disbenefit",-1),0)</f>
        <v>0</v>
      </c>
      <c r="AN128" s="278" cm="1">
        <f t="array" ref="AN128">_xlfn.IFNA(AN$7*AN126*AN127*_xlfn.IFS($G127="Benefit",1,$G127="Disbenefit",-1),0)</f>
        <v>0</v>
      </c>
      <c r="AO128" s="278" cm="1">
        <f t="array" ref="AO128">_xlfn.IFNA(AO$7*AO126*AO127*_xlfn.IFS($G127="Benefit",1,$G127="Disbenefit",-1),0)</f>
        <v>0</v>
      </c>
      <c r="AP128" s="278" cm="1">
        <f t="array" ref="AP128">_xlfn.IFNA(AP$7*AP126*AP127*_xlfn.IFS($G127="Benefit",1,$G127="Disbenefit",-1),0)</f>
        <v>0</v>
      </c>
      <c r="AQ128" s="278" cm="1">
        <f t="array" ref="AQ128">_xlfn.IFNA(AQ$7*AQ126*AQ127*_xlfn.IFS($G127="Benefit",1,$G127="Disbenefit",-1),0)</f>
        <v>0</v>
      </c>
      <c r="AR128" s="278" cm="1">
        <f t="array" ref="AR128">_xlfn.IFNA(AR$7*AR126*AR127*_xlfn.IFS($G127="Benefit",1,$G127="Disbenefit",-1),0)</f>
        <v>0</v>
      </c>
      <c r="AS128" s="278" cm="1">
        <f t="array" ref="AS128">_xlfn.IFNA(AS$7*AS126*AS127*_xlfn.IFS($G127="Benefit",1,$G127="Disbenefit",-1),0)</f>
        <v>0</v>
      </c>
      <c r="AT128" s="278" cm="1">
        <f t="array" ref="AT128">_xlfn.IFNA(AT$7*AT126*AT127*_xlfn.IFS($G127="Benefit",1,$G127="Disbenefit",-1),0)</f>
        <v>0</v>
      </c>
      <c r="AU128" s="278" cm="1">
        <f t="array" ref="AU128">_xlfn.IFNA(AU$7*AU126*AU127*_xlfn.IFS($G127="Benefit",1,$G127="Disbenefit",-1),0)</f>
        <v>0</v>
      </c>
      <c r="AV128" s="278" cm="1">
        <f t="array" ref="AV128">_xlfn.IFNA(AV$7*AV126*AV127*_xlfn.IFS($G127="Benefit",1,$G127="Disbenefit",-1),0)</f>
        <v>0</v>
      </c>
      <c r="AW128" s="278" cm="1">
        <f t="array" ref="AW128">_xlfn.IFNA(AW$7*AW126*AW127*_xlfn.IFS($G127="Benefit",1,$G127="Disbenefit",-1),0)</f>
        <v>0</v>
      </c>
      <c r="AX128" s="278" cm="1">
        <f t="array" ref="AX128">_xlfn.IFNA(AX$7*AX126*AX127*_xlfn.IFS($G127="Benefit",1,$G127="Disbenefit",-1),0)</f>
        <v>0</v>
      </c>
      <c r="AY128" s="278" cm="1">
        <f t="array" ref="AY128">_xlfn.IFNA(AY$7*AY126*AY127*_xlfn.IFS($G127="Benefit",1,$G127="Disbenefit",-1),0)</f>
        <v>0</v>
      </c>
      <c r="AZ128" s="278" cm="1">
        <f t="array" ref="AZ128">_xlfn.IFNA(AZ$7*AZ126*AZ127*_xlfn.IFS($G127="Benefit",1,$G127="Disbenefit",-1),0)</f>
        <v>0</v>
      </c>
      <c r="BA128" s="278" cm="1">
        <f t="array" ref="BA128">_xlfn.IFNA(BA$7*BA126*BA127*_xlfn.IFS($G127="Benefit",1,$G127="Disbenefit",-1),0)</f>
        <v>0</v>
      </c>
      <c r="BB128" s="278" cm="1">
        <f t="array" ref="BB128">_xlfn.IFNA(BB$7*BB126*BB127*_xlfn.IFS($G127="Benefit",1,$G127="Disbenefit",-1),0)</f>
        <v>0</v>
      </c>
      <c r="BC128" s="278" cm="1">
        <f t="array" ref="BC128">_xlfn.IFNA(BC$7*BC126*BC127*_xlfn.IFS($G127="Benefit",1,$G127="Disbenefit",-1),0)</f>
        <v>0</v>
      </c>
      <c r="BD128" s="278" cm="1">
        <f t="array" ref="BD128">_xlfn.IFNA(BD$7*BD126*BD127*_xlfn.IFS($G127="Benefit",1,$G127="Disbenefit",-1),0)</f>
        <v>0</v>
      </c>
      <c r="BE128" s="278" cm="1">
        <f t="array" ref="BE128">_xlfn.IFNA(BE$7*BE126*BE127*_xlfn.IFS($G127="Benefit",1,$G127="Disbenefit",-1),0)</f>
        <v>0</v>
      </c>
      <c r="BF128" s="278" cm="1">
        <f t="array" ref="BF128">_xlfn.IFNA(BF$7*BF126*BF127*_xlfn.IFS($G127="Benefit",1,$G127="Disbenefit",-1),0)</f>
        <v>0</v>
      </c>
      <c r="BG128" s="278" cm="1">
        <f t="array" ref="BG128">_xlfn.IFNA(BG$7*BG126*BG127*_xlfn.IFS($G127="Benefit",1,$G127="Disbenefit",-1),0)</f>
        <v>0</v>
      </c>
      <c r="BH128" s="278" cm="1">
        <f t="array" ref="BH128">_xlfn.IFNA(BH$7*BH126*BH127*_xlfn.IFS($G127="Benefit",1,$G127="Disbenefit",-1),0)</f>
        <v>0</v>
      </c>
      <c r="BI128" s="278" cm="1">
        <f t="array" ref="BI128">_xlfn.IFNA(BI$7*BI126*BI127*_xlfn.IFS($G127="Benefit",1,$G127="Disbenefit",-1),0)</f>
        <v>0</v>
      </c>
      <c r="BJ128" s="278" cm="1">
        <f t="array" ref="BJ128">_xlfn.IFNA(BJ$7*BJ126*BJ127*_xlfn.IFS($G127="Benefit",1,$G127="Disbenefit",-1),0)</f>
        <v>0</v>
      </c>
      <c r="BK128" s="278" cm="1">
        <f t="array" ref="BK128">_xlfn.IFNA(BK$7*BK126*BK127*_xlfn.IFS($G127="Benefit",1,$G127="Disbenefit",-1),0)</f>
        <v>0</v>
      </c>
      <c r="BL128" s="278" cm="1">
        <f t="array" ref="BL128">_xlfn.IFNA(BL$7*BL126*BL127*_xlfn.IFS($G127="Benefit",1,$G127="Disbenefit",-1),0)</f>
        <v>0</v>
      </c>
      <c r="BM128" s="278" cm="1">
        <f t="array" ref="BM128">_xlfn.IFNA(BM$7*BM126*BM127*_xlfn.IFS($G127="Benefit",1,$G127="Disbenefit",-1),0)</f>
        <v>0</v>
      </c>
      <c r="BN128" s="278" cm="1">
        <f t="array" ref="BN128">_xlfn.IFNA(BN$7*BN126*BN127*_xlfn.IFS($G127="Benefit",1,$G127="Disbenefit",-1),0)</f>
        <v>0</v>
      </c>
      <c r="BO128" s="278" cm="1">
        <f t="array" ref="BO128">_xlfn.IFNA(BO$7*BO126*BO127*_xlfn.IFS($G127="Benefit",1,$G127="Disbenefit",-1),0)</f>
        <v>0</v>
      </c>
      <c r="BP128" s="278" cm="1">
        <f t="array" ref="BP128">_xlfn.IFNA(BP$7*BP126*BP127*_xlfn.IFS($G127="Benefit",1,$G127="Disbenefit",-1),0)</f>
        <v>0</v>
      </c>
      <c r="BQ128" s="278" cm="1">
        <f t="array" ref="BQ128">_xlfn.IFNA(BQ$7*BQ126*BQ127*_xlfn.IFS($G127="Benefit",1,$G127="Disbenefit",-1),0)</f>
        <v>0</v>
      </c>
      <c r="BR128" s="278" cm="1">
        <f t="array" ref="BR128">_xlfn.IFNA(BR$7*BR126*BR127*_xlfn.IFS($G127="Benefit",1,$G127="Disbenefit",-1),0)</f>
        <v>0</v>
      </c>
      <c r="BS128" s="278" cm="1">
        <f t="array" ref="BS128">_xlfn.IFNA(BS$7*BS126*BS127*_xlfn.IFS($G127="Benefit",1,$G127="Disbenefit",-1),0)</f>
        <v>0</v>
      </c>
      <c r="BT128" s="278" cm="1">
        <f t="array" ref="BT128">_xlfn.IFNA(BT$7*BT126*BT127*_xlfn.IFS($G127="Benefit",1,$G127="Disbenefit",-1),0)</f>
        <v>0</v>
      </c>
      <c r="BU128" s="278" cm="1">
        <f t="array" ref="BU128">_xlfn.IFNA(BU$7*BU126*BU127*_xlfn.IFS($G127="Benefit",1,$G127="Disbenefit",-1),0)</f>
        <v>0</v>
      </c>
      <c r="BV128" s="278" cm="1">
        <f t="array" ref="BV128">_xlfn.IFNA(BV$7*BV126*BV127*_xlfn.IFS($G127="Benefit",1,$G127="Disbenefit",-1),0)</f>
        <v>0</v>
      </c>
      <c r="BW128" s="278" cm="1">
        <f t="array" ref="BW128">_xlfn.IFNA(BW$7*BW126*BW127*_xlfn.IFS($G127="Benefit",1,$G127="Disbenefit",-1),0)</f>
        <v>0</v>
      </c>
      <c r="BX128" s="278" cm="1">
        <f t="array" ref="BX128">_xlfn.IFNA(BX$7*BX126*BX127*_xlfn.IFS($G127="Benefit",1,$G127="Disbenefit",-1),0)</f>
        <v>0</v>
      </c>
      <c r="BY128" s="278" cm="1">
        <f t="array" ref="BY128">_xlfn.IFNA(BY$7*BY126*BY127*_xlfn.IFS($G127="Benefit",1,$G127="Disbenefit",-1),0)</f>
        <v>0</v>
      </c>
      <c r="BZ128" s="278" cm="1">
        <f t="array" ref="BZ128">_xlfn.IFNA(BZ$7*BZ126*BZ127*_xlfn.IFS($G127="Benefit",1,$G127="Disbenefit",-1),0)</f>
        <v>0</v>
      </c>
      <c r="CA128" s="278" cm="1">
        <f t="array" ref="CA128">_xlfn.IFNA(CA$7*CA126*CA127*_xlfn.IFS($G127="Benefit",1,$G127="Disbenefit",-1),0)</f>
        <v>0</v>
      </c>
      <c r="CB128" s="278" cm="1">
        <f t="array" ref="CB128">_xlfn.IFNA(CB$7*CB126*CB127*_xlfn.IFS($G127="Benefit",1,$G127="Disbenefit",-1),0)</f>
        <v>0</v>
      </c>
      <c r="CC128" s="278" cm="1">
        <f t="array" ref="CC128">_xlfn.IFNA(CC$7*CC126*CC127*_xlfn.IFS($G127="Benefit",1,$G127="Disbenefit",-1),0)</f>
        <v>0</v>
      </c>
      <c r="CD128" s="278" cm="1">
        <f t="array" ref="CD128">_xlfn.IFNA(CD$7*CD126*CD127*_xlfn.IFS($G127="Benefit",1,$G127="Disbenefit",-1),0)</f>
        <v>0</v>
      </c>
      <c r="CE128" s="278" cm="1">
        <f t="array" ref="CE128">_xlfn.IFNA(CE$7*CE126*CE127*_xlfn.IFS($G127="Benefit",1,$G127="Disbenefit",-1),0)</f>
        <v>0</v>
      </c>
      <c r="CF128" s="278" cm="1">
        <f t="array" ref="CF128">_xlfn.IFNA(CF$7*CF126*CF127*_xlfn.IFS($G127="Benefit",1,$G127="Disbenefit",-1),0)</f>
        <v>0</v>
      </c>
      <c r="CG128" s="278" cm="1">
        <f t="array" ref="CG128">_xlfn.IFNA(CG$7*CG126*CG127*_xlfn.IFS($G127="Benefit",1,$G127="Disbenefit",-1),0)</f>
        <v>0</v>
      </c>
      <c r="CH128" s="278" cm="1">
        <f t="array" ref="CH128">_xlfn.IFNA(CH$7*CH126*CH127*_xlfn.IFS($G127="Benefit",1,$G127="Disbenefit",-1),0)</f>
        <v>0</v>
      </c>
      <c r="CI128" s="278" cm="1">
        <f t="array" ref="CI128">_xlfn.IFNA(CI$7*CI126*CI127*_xlfn.IFS($G127="Benefit",1,$G127="Disbenefit",-1),0)</f>
        <v>0</v>
      </c>
      <c r="CJ128" s="278" cm="1">
        <f t="array" ref="CJ128">_xlfn.IFNA(CJ$7*CJ126*CJ127*_xlfn.IFS($G127="Benefit",1,$G127="Disbenefit",-1),0)</f>
        <v>0</v>
      </c>
      <c r="CK128" s="278" cm="1">
        <f t="array" ref="CK128">_xlfn.IFNA(CK$7*CK126*CK127*_xlfn.IFS($G127="Benefit",1,$G127="Disbenefit",-1),0)</f>
        <v>0</v>
      </c>
      <c r="CL128" s="278" cm="1">
        <f t="array" ref="CL128">_xlfn.IFNA(CL$7*CL126*CL127*_xlfn.IFS($G127="Benefit",1,$G127="Disbenefit",-1),0)</f>
        <v>0</v>
      </c>
    </row>
    <row r="129" spans="1:90" x14ac:dyDescent="0.35">
      <c r="A129" s="21"/>
      <c r="B129" s="21"/>
      <c r="C129" s="21"/>
      <c r="D129" s="21"/>
      <c r="E129" s="21"/>
      <c r="F129" s="21"/>
      <c r="G129" s="21"/>
      <c r="H129" s="21"/>
      <c r="I129" s="2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x14ac:dyDescent="0.35">
      <c r="A130" s="93" t="s">
        <v>201</v>
      </c>
      <c r="L130" s="170"/>
    </row>
  </sheetData>
  <sheetProtection algorithmName="SHA-512" hashValue="LuXx8oqxRY3VjsYJ6hfKNM1m3pzyCll3aSkF3+ckgLlNrKhlN8Aii5611Go1T2d9l24ulWsdkSOsJZGPrERB1Q==" saltValue="81TjHD9YYBmmRPivRBsXPA==" spinCount="100000" sheet="1" formatCells="0"/>
  <mergeCells count="2">
    <mergeCell ref="A3:A4"/>
    <mergeCell ref="D3:I5"/>
  </mergeCells>
  <conditionalFormatting sqref="B5">
    <cfRule type="cellIs" dxfId="806" priority="1090" operator="lessThan">
      <formula>0</formula>
    </cfRule>
  </conditionalFormatting>
  <conditionalFormatting sqref="E11">
    <cfRule type="containsText" dxfId="805" priority="1082" operator="containsText" text="Option 4">
      <formula>NOT(ISERROR(SEARCH("Option 4",E11)))</formula>
    </cfRule>
    <cfRule type="containsText" dxfId="804" priority="1083" operator="containsText" text="Option 3">
      <formula>NOT(ISERROR(SEARCH("Option 3",E11)))</formula>
    </cfRule>
    <cfRule type="containsText" dxfId="803" priority="1084" operator="containsText" text="Option 2">
      <formula>NOT(ISERROR(SEARCH("Option 2",E11)))</formula>
    </cfRule>
    <cfRule type="containsText" dxfId="802" priority="1085" operator="containsText" text="Option 1">
      <formula>NOT(ISERROR(SEARCH("Option 1",E11)))</formula>
    </cfRule>
    <cfRule type="containsText" dxfId="801" priority="1086" operator="containsText" text="Base Case">
      <formula>NOT(ISERROR(SEARCH("Base Case",E11)))</formula>
    </cfRule>
    <cfRule type="containsText" dxfId="800" priority="1080" operator="containsText" text="Option 6">
      <formula>NOT(ISERROR(SEARCH("Option 6",E11)))</formula>
    </cfRule>
    <cfRule type="containsText" dxfId="799" priority="1077" operator="containsText" text="Option 9">
      <formula>NOT(ISERROR(SEARCH("Option 9",E11)))</formula>
    </cfRule>
    <cfRule type="containsText" dxfId="798" priority="1076" operator="containsText" text="Option 10">
      <formula>NOT(ISERROR(SEARCH("Option 10",E11)))</formula>
    </cfRule>
    <cfRule type="containsText" dxfId="797" priority="1079" operator="containsText" text="Option 7">
      <formula>NOT(ISERROR(SEARCH("Option 7",E11)))</formula>
    </cfRule>
    <cfRule type="containsText" dxfId="796" priority="1078" operator="containsText" text="Option 8">
      <formula>NOT(ISERROR(SEARCH("Option 8",E11)))</formula>
    </cfRule>
    <cfRule type="containsText" dxfId="795" priority="1081" operator="containsText" text="Option 5">
      <formula>NOT(ISERROR(SEARCH("Option 5",E11)))</formula>
    </cfRule>
  </conditionalFormatting>
  <conditionalFormatting sqref="E15">
    <cfRule type="containsText" dxfId="794" priority="756" operator="containsText" text="Base Case">
      <formula>NOT(ISERROR(SEARCH("Base Case",E15)))</formula>
    </cfRule>
    <cfRule type="containsText" dxfId="793" priority="755" operator="containsText" text="Option 1">
      <formula>NOT(ISERROR(SEARCH("Option 1",E15)))</formula>
    </cfRule>
    <cfRule type="containsText" dxfId="792" priority="754" operator="containsText" text="Option 2">
      <formula>NOT(ISERROR(SEARCH("Option 2",E15)))</formula>
    </cfRule>
    <cfRule type="containsText" dxfId="791" priority="752" operator="containsText" text="Option 4">
      <formula>NOT(ISERROR(SEARCH("Option 4",E15)))</formula>
    </cfRule>
    <cfRule type="containsText" dxfId="790" priority="751" operator="containsText" text="Option 5">
      <formula>NOT(ISERROR(SEARCH("Option 5",E15)))</formula>
    </cfRule>
    <cfRule type="containsText" dxfId="789" priority="750" operator="containsText" text="Option 6">
      <formula>NOT(ISERROR(SEARCH("Option 6",E15)))</formula>
    </cfRule>
    <cfRule type="containsText" dxfId="788" priority="749" operator="containsText" text="Option 7">
      <formula>NOT(ISERROR(SEARCH("Option 7",E15)))</formula>
    </cfRule>
    <cfRule type="containsText" dxfId="787" priority="748" operator="containsText" text="Option 8">
      <formula>NOT(ISERROR(SEARCH("Option 8",E15)))</formula>
    </cfRule>
    <cfRule type="containsText" dxfId="786" priority="747" operator="containsText" text="Option 9">
      <formula>NOT(ISERROR(SEARCH("Option 9",E15)))</formula>
    </cfRule>
    <cfRule type="containsText" dxfId="785" priority="746" operator="containsText" text="Option 10">
      <formula>NOT(ISERROR(SEARCH("Option 10",E15)))</formula>
    </cfRule>
    <cfRule type="containsText" dxfId="784" priority="753" operator="containsText" text="Option 3">
      <formula>NOT(ISERROR(SEARCH("Option 3",E15)))</formula>
    </cfRule>
  </conditionalFormatting>
  <conditionalFormatting sqref="E19">
    <cfRule type="containsText" dxfId="783" priority="735" operator="containsText" text="Option 10">
      <formula>NOT(ISERROR(SEARCH("Option 10",E19)))</formula>
    </cfRule>
    <cfRule type="containsText" dxfId="782" priority="736" operator="containsText" text="Option 9">
      <formula>NOT(ISERROR(SEARCH("Option 9",E19)))</formula>
    </cfRule>
    <cfRule type="containsText" dxfId="781" priority="737" operator="containsText" text="Option 8">
      <formula>NOT(ISERROR(SEARCH("Option 8",E19)))</formula>
    </cfRule>
    <cfRule type="containsText" dxfId="780" priority="738" operator="containsText" text="Option 7">
      <formula>NOT(ISERROR(SEARCH("Option 7",E19)))</formula>
    </cfRule>
    <cfRule type="containsText" dxfId="779" priority="739" operator="containsText" text="Option 6">
      <formula>NOT(ISERROR(SEARCH("Option 6",E19)))</formula>
    </cfRule>
    <cfRule type="containsText" dxfId="778" priority="740" operator="containsText" text="Option 5">
      <formula>NOT(ISERROR(SEARCH("Option 5",E19)))</formula>
    </cfRule>
    <cfRule type="containsText" dxfId="777" priority="742" operator="containsText" text="Option 3">
      <formula>NOT(ISERROR(SEARCH("Option 3",E19)))</formula>
    </cfRule>
    <cfRule type="containsText" dxfId="776" priority="743" operator="containsText" text="Option 2">
      <formula>NOT(ISERROR(SEARCH("Option 2",E19)))</formula>
    </cfRule>
    <cfRule type="containsText" dxfId="775" priority="744" operator="containsText" text="Option 1">
      <formula>NOT(ISERROR(SEARCH("Option 1",E19)))</formula>
    </cfRule>
    <cfRule type="containsText" dxfId="774" priority="745" operator="containsText" text="Base Case">
      <formula>NOT(ISERROR(SEARCH("Base Case",E19)))</formula>
    </cfRule>
    <cfRule type="containsText" dxfId="773" priority="741" operator="containsText" text="Option 4">
      <formula>NOT(ISERROR(SEARCH("Option 4",E19)))</formula>
    </cfRule>
  </conditionalFormatting>
  <conditionalFormatting sqref="E23">
    <cfRule type="containsText" dxfId="772" priority="1040" operator="containsText" text="Option 2">
      <formula>NOT(ISERROR(SEARCH("Option 2",E23)))</formula>
    </cfRule>
    <cfRule type="containsText" dxfId="771" priority="1039" operator="containsText" text="Option 3">
      <formula>NOT(ISERROR(SEARCH("Option 3",E23)))</formula>
    </cfRule>
    <cfRule type="containsText" dxfId="770" priority="1038" operator="containsText" text="Option 4">
      <formula>NOT(ISERROR(SEARCH("Option 4",E23)))</formula>
    </cfRule>
    <cfRule type="containsText" dxfId="769" priority="1037" operator="containsText" text="Option 5">
      <formula>NOT(ISERROR(SEARCH("Option 5",E23)))</formula>
    </cfRule>
    <cfRule type="containsText" dxfId="768" priority="1036" operator="containsText" text="Option 6">
      <formula>NOT(ISERROR(SEARCH("Option 6",E23)))</formula>
    </cfRule>
    <cfRule type="containsText" dxfId="767" priority="1035" operator="containsText" text="Option 7">
      <formula>NOT(ISERROR(SEARCH("Option 7",E23)))</formula>
    </cfRule>
    <cfRule type="containsText" dxfId="766" priority="1034" operator="containsText" text="Option 8">
      <formula>NOT(ISERROR(SEARCH("Option 8",E23)))</formula>
    </cfRule>
    <cfRule type="containsText" dxfId="765" priority="1033" operator="containsText" text="Option 9">
      <formula>NOT(ISERROR(SEARCH("Option 9",E23)))</formula>
    </cfRule>
    <cfRule type="containsText" dxfId="764" priority="1032" operator="containsText" text="Option 10">
      <formula>NOT(ISERROR(SEARCH("Option 10",E23)))</formula>
    </cfRule>
    <cfRule type="containsText" dxfId="763" priority="1042" operator="containsText" text="Base Case">
      <formula>NOT(ISERROR(SEARCH("Base Case",E23)))</formula>
    </cfRule>
    <cfRule type="containsText" dxfId="762" priority="1041" operator="containsText" text="Option 1">
      <formula>NOT(ISERROR(SEARCH("Option 1",E23)))</formula>
    </cfRule>
  </conditionalFormatting>
  <conditionalFormatting sqref="E27">
    <cfRule type="containsText" dxfId="761" priority="340" operator="containsText" text="Option 4">
      <formula>NOT(ISERROR(SEARCH("Option 4",E27)))</formula>
    </cfRule>
    <cfRule type="containsText" dxfId="760" priority="341" operator="containsText" text="Option 3">
      <formula>NOT(ISERROR(SEARCH("Option 3",E27)))</formula>
    </cfRule>
    <cfRule type="containsText" dxfId="759" priority="342" operator="containsText" text="Option 2">
      <formula>NOT(ISERROR(SEARCH("Option 2",E27)))</formula>
    </cfRule>
    <cfRule type="containsText" dxfId="758" priority="344" operator="containsText" text="Base Case">
      <formula>NOT(ISERROR(SEARCH("Base Case",E27)))</formula>
    </cfRule>
    <cfRule type="containsText" dxfId="757" priority="338" operator="containsText" text="Option 6">
      <formula>NOT(ISERROR(SEARCH("Option 6",E27)))</formula>
    </cfRule>
    <cfRule type="containsText" dxfId="756" priority="343" operator="containsText" text="Option 1">
      <formula>NOT(ISERROR(SEARCH("Option 1",E27)))</formula>
    </cfRule>
    <cfRule type="containsText" dxfId="755" priority="334" operator="containsText" text="Option 10">
      <formula>NOT(ISERROR(SEARCH("Option 10",E27)))</formula>
    </cfRule>
    <cfRule type="containsText" dxfId="754" priority="335" operator="containsText" text="Option 9">
      <formula>NOT(ISERROR(SEARCH("Option 9",E27)))</formula>
    </cfRule>
    <cfRule type="containsText" dxfId="753" priority="336" operator="containsText" text="Option 8">
      <formula>NOT(ISERROR(SEARCH("Option 8",E27)))</formula>
    </cfRule>
    <cfRule type="containsText" dxfId="752" priority="337" operator="containsText" text="Option 7">
      <formula>NOT(ISERROR(SEARCH("Option 7",E27)))</formula>
    </cfRule>
    <cfRule type="containsText" dxfId="751" priority="339" operator="containsText" text="Option 5">
      <formula>NOT(ISERROR(SEARCH("Option 5",E27)))</formula>
    </cfRule>
  </conditionalFormatting>
  <conditionalFormatting sqref="E31">
    <cfRule type="containsText" dxfId="750" priority="1031" operator="containsText" text="Base Case">
      <formula>NOT(ISERROR(SEARCH("Base Case",E31)))</formula>
    </cfRule>
    <cfRule type="containsText" dxfId="749" priority="1030" operator="containsText" text="Option 1">
      <formula>NOT(ISERROR(SEARCH("Option 1",E31)))</formula>
    </cfRule>
    <cfRule type="containsText" dxfId="748" priority="1028" operator="containsText" text="Option 3">
      <formula>NOT(ISERROR(SEARCH("Option 3",E31)))</formula>
    </cfRule>
    <cfRule type="containsText" dxfId="747" priority="1027" operator="containsText" text="Option 4">
      <formula>NOT(ISERROR(SEARCH("Option 4",E31)))</formula>
    </cfRule>
    <cfRule type="containsText" dxfId="746" priority="1026" operator="containsText" text="Option 5">
      <formula>NOT(ISERROR(SEARCH("Option 5",E31)))</formula>
    </cfRule>
    <cfRule type="containsText" dxfId="745" priority="1025" operator="containsText" text="Option 6">
      <formula>NOT(ISERROR(SEARCH("Option 6",E31)))</formula>
    </cfRule>
    <cfRule type="containsText" dxfId="744" priority="1024" operator="containsText" text="Option 7">
      <formula>NOT(ISERROR(SEARCH("Option 7",E31)))</formula>
    </cfRule>
    <cfRule type="containsText" dxfId="743" priority="1023" operator="containsText" text="Option 8">
      <formula>NOT(ISERROR(SEARCH("Option 8",E31)))</formula>
    </cfRule>
    <cfRule type="containsText" dxfId="742" priority="1022" operator="containsText" text="Option 9">
      <formula>NOT(ISERROR(SEARCH("Option 9",E31)))</formula>
    </cfRule>
    <cfRule type="containsText" dxfId="741" priority="1021" operator="containsText" text="Option 10">
      <formula>NOT(ISERROR(SEARCH("Option 10",E31)))</formula>
    </cfRule>
    <cfRule type="containsText" dxfId="740" priority="1029" operator="containsText" text="Option 2">
      <formula>NOT(ISERROR(SEARCH("Option 2",E31)))</formula>
    </cfRule>
  </conditionalFormatting>
  <conditionalFormatting sqref="E35">
    <cfRule type="containsText" dxfId="739" priority="1020" operator="containsText" text="Base Case">
      <formula>NOT(ISERROR(SEARCH("Base Case",E35)))</formula>
    </cfRule>
    <cfRule type="containsText" dxfId="738" priority="1019" operator="containsText" text="Option 1">
      <formula>NOT(ISERROR(SEARCH("Option 1",E35)))</formula>
    </cfRule>
    <cfRule type="containsText" dxfId="737" priority="1017" operator="containsText" text="Option 3">
      <formula>NOT(ISERROR(SEARCH("Option 3",E35)))</formula>
    </cfRule>
    <cfRule type="containsText" dxfId="736" priority="1018" operator="containsText" text="Option 2">
      <formula>NOT(ISERROR(SEARCH("Option 2",E35)))</formula>
    </cfRule>
    <cfRule type="containsText" dxfId="735" priority="1013" operator="containsText" text="Option 7">
      <formula>NOT(ISERROR(SEARCH("Option 7",E35)))</formula>
    </cfRule>
    <cfRule type="containsText" dxfId="734" priority="1014" operator="containsText" text="Option 6">
      <formula>NOT(ISERROR(SEARCH("Option 6",E35)))</formula>
    </cfRule>
    <cfRule type="containsText" dxfId="733" priority="1010" operator="containsText" text="Option 10">
      <formula>NOT(ISERROR(SEARCH("Option 10",E35)))</formula>
    </cfRule>
    <cfRule type="containsText" dxfId="732" priority="1011" operator="containsText" text="Option 9">
      <formula>NOT(ISERROR(SEARCH("Option 9",E35)))</formula>
    </cfRule>
    <cfRule type="containsText" dxfId="731" priority="1012" operator="containsText" text="Option 8">
      <formula>NOT(ISERROR(SEARCH("Option 8",E35)))</formula>
    </cfRule>
    <cfRule type="containsText" dxfId="730" priority="1015" operator="containsText" text="Option 5">
      <formula>NOT(ISERROR(SEARCH("Option 5",E35)))</formula>
    </cfRule>
    <cfRule type="containsText" dxfId="729" priority="1016" operator="containsText" text="Option 4">
      <formula>NOT(ISERROR(SEARCH("Option 4",E35)))</formula>
    </cfRule>
  </conditionalFormatting>
  <conditionalFormatting sqref="E39">
    <cfRule type="containsText" dxfId="728" priority="1007" operator="containsText" text="Option 2">
      <formula>NOT(ISERROR(SEARCH("Option 2",E39)))</formula>
    </cfRule>
    <cfRule type="containsText" dxfId="727" priority="999" operator="containsText" text="Option 10">
      <formula>NOT(ISERROR(SEARCH("Option 10",E39)))</formula>
    </cfRule>
    <cfRule type="containsText" dxfId="726" priority="1000" operator="containsText" text="Option 9">
      <formula>NOT(ISERROR(SEARCH("Option 9",E39)))</formula>
    </cfRule>
    <cfRule type="containsText" dxfId="725" priority="1004" operator="containsText" text="Option 5">
      <formula>NOT(ISERROR(SEARCH("Option 5",E39)))</formula>
    </cfRule>
    <cfRule type="containsText" dxfId="724" priority="1002" operator="containsText" text="Option 7">
      <formula>NOT(ISERROR(SEARCH("Option 7",E39)))</formula>
    </cfRule>
    <cfRule type="containsText" dxfId="723" priority="1005" operator="containsText" text="Option 4">
      <formula>NOT(ISERROR(SEARCH("Option 4",E39)))</formula>
    </cfRule>
    <cfRule type="containsText" dxfId="722" priority="1006" operator="containsText" text="Option 3">
      <formula>NOT(ISERROR(SEARCH("Option 3",E39)))</formula>
    </cfRule>
    <cfRule type="containsText" dxfId="721" priority="1001" operator="containsText" text="Option 8">
      <formula>NOT(ISERROR(SEARCH("Option 8",E39)))</formula>
    </cfRule>
    <cfRule type="containsText" dxfId="720" priority="1008" operator="containsText" text="Option 1">
      <formula>NOT(ISERROR(SEARCH("Option 1",E39)))</formula>
    </cfRule>
    <cfRule type="containsText" dxfId="719" priority="1009" operator="containsText" text="Base Case">
      <formula>NOT(ISERROR(SEARCH("Base Case",E39)))</formula>
    </cfRule>
    <cfRule type="containsText" dxfId="718" priority="1003" operator="containsText" text="Option 6">
      <formula>NOT(ISERROR(SEARCH("Option 6",E39)))</formula>
    </cfRule>
  </conditionalFormatting>
  <conditionalFormatting sqref="E43">
    <cfRule type="containsText" dxfId="717" priority="998" operator="containsText" text="Base Case">
      <formula>NOT(ISERROR(SEARCH("Base Case",E43)))</formula>
    </cfRule>
    <cfRule type="containsText" dxfId="716" priority="997" operator="containsText" text="Option 1">
      <formula>NOT(ISERROR(SEARCH("Option 1",E43)))</formula>
    </cfRule>
    <cfRule type="containsText" dxfId="715" priority="996" operator="containsText" text="Option 2">
      <formula>NOT(ISERROR(SEARCH("Option 2",E43)))</formula>
    </cfRule>
    <cfRule type="containsText" dxfId="714" priority="995" operator="containsText" text="Option 3">
      <formula>NOT(ISERROR(SEARCH("Option 3",E43)))</formula>
    </cfRule>
    <cfRule type="containsText" dxfId="713" priority="994" operator="containsText" text="Option 4">
      <formula>NOT(ISERROR(SEARCH("Option 4",E43)))</formula>
    </cfRule>
    <cfRule type="containsText" dxfId="712" priority="993" operator="containsText" text="Option 5">
      <formula>NOT(ISERROR(SEARCH("Option 5",E43)))</formula>
    </cfRule>
    <cfRule type="containsText" dxfId="711" priority="992" operator="containsText" text="Option 6">
      <formula>NOT(ISERROR(SEARCH("Option 6",E43)))</formula>
    </cfRule>
    <cfRule type="containsText" dxfId="710" priority="990" operator="containsText" text="Option 8">
      <formula>NOT(ISERROR(SEARCH("Option 8",E43)))</formula>
    </cfRule>
    <cfRule type="containsText" dxfId="709" priority="989" operator="containsText" text="Option 9">
      <formula>NOT(ISERROR(SEARCH("Option 9",E43)))</formula>
    </cfRule>
    <cfRule type="containsText" dxfId="708" priority="988" operator="containsText" text="Option 10">
      <formula>NOT(ISERROR(SEARCH("Option 10",E43)))</formula>
    </cfRule>
    <cfRule type="containsText" dxfId="707" priority="991" operator="containsText" text="Option 7">
      <formula>NOT(ISERROR(SEARCH("Option 7",E43)))</formula>
    </cfRule>
  </conditionalFormatting>
  <conditionalFormatting sqref="E47">
    <cfRule type="containsText" dxfId="706" priority="987" operator="containsText" text="Base Case">
      <formula>NOT(ISERROR(SEARCH("Base Case",E47)))</formula>
    </cfRule>
    <cfRule type="containsText" dxfId="705" priority="986" operator="containsText" text="Option 1">
      <formula>NOT(ISERROR(SEARCH("Option 1",E47)))</formula>
    </cfRule>
    <cfRule type="containsText" dxfId="704" priority="985" operator="containsText" text="Option 2">
      <formula>NOT(ISERROR(SEARCH("Option 2",E47)))</formula>
    </cfRule>
    <cfRule type="containsText" dxfId="703" priority="984" operator="containsText" text="Option 3">
      <formula>NOT(ISERROR(SEARCH("Option 3",E47)))</formula>
    </cfRule>
    <cfRule type="containsText" dxfId="702" priority="983" operator="containsText" text="Option 4">
      <formula>NOT(ISERROR(SEARCH("Option 4",E47)))</formula>
    </cfRule>
    <cfRule type="containsText" dxfId="701" priority="982" operator="containsText" text="Option 5">
      <formula>NOT(ISERROR(SEARCH("Option 5",E47)))</formula>
    </cfRule>
    <cfRule type="containsText" dxfId="700" priority="981" operator="containsText" text="Option 6">
      <formula>NOT(ISERROR(SEARCH("Option 6",E47)))</formula>
    </cfRule>
    <cfRule type="containsText" dxfId="699" priority="980" operator="containsText" text="Option 7">
      <formula>NOT(ISERROR(SEARCH("Option 7",E47)))</formula>
    </cfRule>
    <cfRule type="containsText" dxfId="698" priority="979" operator="containsText" text="Option 8">
      <formula>NOT(ISERROR(SEARCH("Option 8",E47)))</formula>
    </cfRule>
    <cfRule type="containsText" dxfId="697" priority="978" operator="containsText" text="Option 9">
      <formula>NOT(ISERROR(SEARCH("Option 9",E47)))</formula>
    </cfRule>
    <cfRule type="containsText" dxfId="696" priority="977" operator="containsText" text="Option 10">
      <formula>NOT(ISERROR(SEARCH("Option 10",E47)))</formula>
    </cfRule>
  </conditionalFormatting>
  <conditionalFormatting sqref="E51">
    <cfRule type="containsText" dxfId="695" priority="976" operator="containsText" text="Base Case">
      <formula>NOT(ISERROR(SEARCH("Base Case",E51)))</formula>
    </cfRule>
    <cfRule type="containsText" dxfId="694" priority="975" operator="containsText" text="Option 1">
      <formula>NOT(ISERROR(SEARCH("Option 1",E51)))</formula>
    </cfRule>
    <cfRule type="containsText" dxfId="693" priority="974" operator="containsText" text="Option 2">
      <formula>NOT(ISERROR(SEARCH("Option 2",E51)))</formula>
    </cfRule>
    <cfRule type="containsText" dxfId="692" priority="973" operator="containsText" text="Option 3">
      <formula>NOT(ISERROR(SEARCH("Option 3",E51)))</formula>
    </cfRule>
    <cfRule type="containsText" dxfId="691" priority="972" operator="containsText" text="Option 4">
      <formula>NOT(ISERROR(SEARCH("Option 4",E51)))</formula>
    </cfRule>
    <cfRule type="containsText" dxfId="690" priority="971" operator="containsText" text="Option 5">
      <formula>NOT(ISERROR(SEARCH("Option 5",E51)))</formula>
    </cfRule>
    <cfRule type="containsText" dxfId="689" priority="970" operator="containsText" text="Option 6">
      <formula>NOT(ISERROR(SEARCH("Option 6",E51)))</formula>
    </cfRule>
    <cfRule type="containsText" dxfId="688" priority="969" operator="containsText" text="Option 7">
      <formula>NOT(ISERROR(SEARCH("Option 7",E51)))</formula>
    </cfRule>
    <cfRule type="containsText" dxfId="687" priority="968" operator="containsText" text="Option 8">
      <formula>NOT(ISERROR(SEARCH("Option 8",E51)))</formula>
    </cfRule>
    <cfRule type="containsText" dxfId="686" priority="967" operator="containsText" text="Option 9">
      <formula>NOT(ISERROR(SEARCH("Option 9",E51)))</formula>
    </cfRule>
    <cfRule type="containsText" dxfId="685" priority="966" operator="containsText" text="Option 10">
      <formula>NOT(ISERROR(SEARCH("Option 10",E51)))</formula>
    </cfRule>
  </conditionalFormatting>
  <conditionalFormatting sqref="E55">
    <cfRule type="containsText" dxfId="684" priority="965" operator="containsText" text="Base Case">
      <formula>NOT(ISERROR(SEARCH("Base Case",E55)))</formula>
    </cfRule>
    <cfRule type="containsText" dxfId="683" priority="964" operator="containsText" text="Option 1">
      <formula>NOT(ISERROR(SEARCH("Option 1",E55)))</formula>
    </cfRule>
    <cfRule type="containsText" dxfId="682" priority="963" operator="containsText" text="Option 2">
      <formula>NOT(ISERROR(SEARCH("Option 2",E55)))</formula>
    </cfRule>
    <cfRule type="containsText" dxfId="681" priority="962" operator="containsText" text="Option 3">
      <formula>NOT(ISERROR(SEARCH("Option 3",E55)))</formula>
    </cfRule>
    <cfRule type="containsText" dxfId="680" priority="961" operator="containsText" text="Option 4">
      <formula>NOT(ISERROR(SEARCH("Option 4",E55)))</formula>
    </cfRule>
    <cfRule type="containsText" dxfId="679" priority="959" operator="containsText" text="Option 6">
      <formula>NOT(ISERROR(SEARCH("Option 6",E55)))</formula>
    </cfRule>
    <cfRule type="containsText" dxfId="678" priority="958" operator="containsText" text="Option 7">
      <formula>NOT(ISERROR(SEARCH("Option 7",E55)))</formula>
    </cfRule>
    <cfRule type="containsText" dxfId="677" priority="957" operator="containsText" text="Option 8">
      <formula>NOT(ISERROR(SEARCH("Option 8",E55)))</formula>
    </cfRule>
    <cfRule type="containsText" dxfId="676" priority="956" operator="containsText" text="Option 9">
      <formula>NOT(ISERROR(SEARCH("Option 9",E55)))</formula>
    </cfRule>
    <cfRule type="containsText" dxfId="675" priority="955" operator="containsText" text="Option 10">
      <formula>NOT(ISERROR(SEARCH("Option 10",E55)))</formula>
    </cfRule>
    <cfRule type="containsText" dxfId="674" priority="960" operator="containsText" text="Option 5">
      <formula>NOT(ISERROR(SEARCH("Option 5",E55)))</formula>
    </cfRule>
  </conditionalFormatting>
  <conditionalFormatting sqref="E59">
    <cfRule type="containsText" dxfId="673" priority="954" operator="containsText" text="Base Case">
      <formula>NOT(ISERROR(SEARCH("Base Case",E59)))</formula>
    </cfRule>
    <cfRule type="containsText" dxfId="672" priority="952" operator="containsText" text="Option 2">
      <formula>NOT(ISERROR(SEARCH("Option 2",E59)))</formula>
    </cfRule>
    <cfRule type="containsText" dxfId="671" priority="951" operator="containsText" text="Option 3">
      <formula>NOT(ISERROR(SEARCH("Option 3",E59)))</formula>
    </cfRule>
    <cfRule type="containsText" dxfId="670" priority="950" operator="containsText" text="Option 4">
      <formula>NOT(ISERROR(SEARCH("Option 4",E59)))</formula>
    </cfRule>
    <cfRule type="containsText" dxfId="669" priority="949" operator="containsText" text="Option 5">
      <formula>NOT(ISERROR(SEARCH("Option 5",E59)))</formula>
    </cfRule>
    <cfRule type="containsText" dxfId="668" priority="948" operator="containsText" text="Option 6">
      <formula>NOT(ISERROR(SEARCH("Option 6",E59)))</formula>
    </cfRule>
    <cfRule type="containsText" dxfId="667" priority="947" operator="containsText" text="Option 7">
      <formula>NOT(ISERROR(SEARCH("Option 7",E59)))</formula>
    </cfRule>
    <cfRule type="containsText" dxfId="666" priority="946" operator="containsText" text="Option 8">
      <formula>NOT(ISERROR(SEARCH("Option 8",E59)))</formula>
    </cfRule>
    <cfRule type="containsText" dxfId="665" priority="945" operator="containsText" text="Option 9">
      <formula>NOT(ISERROR(SEARCH("Option 9",E59)))</formula>
    </cfRule>
    <cfRule type="containsText" dxfId="664" priority="944" operator="containsText" text="Option 10">
      <formula>NOT(ISERROR(SEARCH("Option 10",E59)))</formula>
    </cfRule>
    <cfRule type="containsText" dxfId="663" priority="953" operator="containsText" text="Option 1">
      <formula>NOT(ISERROR(SEARCH("Option 1",E59)))</formula>
    </cfRule>
  </conditionalFormatting>
  <conditionalFormatting sqref="E63">
    <cfRule type="containsText" dxfId="662" priority="943" operator="containsText" text="Base Case">
      <formula>NOT(ISERROR(SEARCH("Base Case",E63)))</formula>
    </cfRule>
    <cfRule type="containsText" dxfId="661" priority="942" operator="containsText" text="Option 1">
      <formula>NOT(ISERROR(SEARCH("Option 1",E63)))</formula>
    </cfRule>
    <cfRule type="containsText" dxfId="660" priority="941" operator="containsText" text="Option 2">
      <formula>NOT(ISERROR(SEARCH("Option 2",E63)))</formula>
    </cfRule>
    <cfRule type="containsText" dxfId="659" priority="940" operator="containsText" text="Option 3">
      <formula>NOT(ISERROR(SEARCH("Option 3",E63)))</formula>
    </cfRule>
    <cfRule type="containsText" dxfId="658" priority="939" operator="containsText" text="Option 4">
      <formula>NOT(ISERROR(SEARCH("Option 4",E63)))</formula>
    </cfRule>
    <cfRule type="containsText" dxfId="657" priority="938" operator="containsText" text="Option 5">
      <formula>NOT(ISERROR(SEARCH("Option 5",E63)))</formula>
    </cfRule>
    <cfRule type="containsText" dxfId="656" priority="937" operator="containsText" text="Option 6">
      <formula>NOT(ISERROR(SEARCH("Option 6",E63)))</formula>
    </cfRule>
    <cfRule type="containsText" dxfId="655" priority="936" operator="containsText" text="Option 7">
      <formula>NOT(ISERROR(SEARCH("Option 7",E63)))</formula>
    </cfRule>
    <cfRule type="containsText" dxfId="654" priority="935" operator="containsText" text="Option 8">
      <formula>NOT(ISERROR(SEARCH("Option 8",E63)))</formula>
    </cfRule>
    <cfRule type="containsText" dxfId="653" priority="934" operator="containsText" text="Option 9">
      <formula>NOT(ISERROR(SEARCH("Option 9",E63)))</formula>
    </cfRule>
    <cfRule type="containsText" dxfId="652" priority="933" operator="containsText" text="Option 10">
      <formula>NOT(ISERROR(SEARCH("Option 10",E63)))</formula>
    </cfRule>
  </conditionalFormatting>
  <conditionalFormatting sqref="E67">
    <cfRule type="containsText" dxfId="651" priority="932" operator="containsText" text="Base Case">
      <formula>NOT(ISERROR(SEARCH("Base Case",E67)))</formula>
    </cfRule>
    <cfRule type="containsText" dxfId="650" priority="931" operator="containsText" text="Option 1">
      <formula>NOT(ISERROR(SEARCH("Option 1",E67)))</formula>
    </cfRule>
    <cfRule type="containsText" dxfId="649" priority="930" operator="containsText" text="Option 2">
      <formula>NOT(ISERROR(SEARCH("Option 2",E67)))</formula>
    </cfRule>
    <cfRule type="containsText" dxfId="648" priority="929" operator="containsText" text="Option 3">
      <formula>NOT(ISERROR(SEARCH("Option 3",E67)))</formula>
    </cfRule>
    <cfRule type="containsText" dxfId="647" priority="928" operator="containsText" text="Option 4">
      <formula>NOT(ISERROR(SEARCH("Option 4",E67)))</formula>
    </cfRule>
    <cfRule type="containsText" dxfId="646" priority="927" operator="containsText" text="Option 5">
      <formula>NOT(ISERROR(SEARCH("Option 5",E67)))</formula>
    </cfRule>
    <cfRule type="containsText" dxfId="645" priority="926" operator="containsText" text="Option 6">
      <formula>NOT(ISERROR(SEARCH("Option 6",E67)))</formula>
    </cfRule>
    <cfRule type="containsText" dxfId="644" priority="925" operator="containsText" text="Option 7">
      <formula>NOT(ISERROR(SEARCH("Option 7",E67)))</formula>
    </cfRule>
    <cfRule type="containsText" dxfId="643" priority="924" operator="containsText" text="Option 8">
      <formula>NOT(ISERROR(SEARCH("Option 8",E67)))</formula>
    </cfRule>
    <cfRule type="containsText" dxfId="642" priority="923" operator="containsText" text="Option 9">
      <formula>NOT(ISERROR(SEARCH("Option 9",E67)))</formula>
    </cfRule>
    <cfRule type="containsText" dxfId="641" priority="922" operator="containsText" text="Option 10">
      <formula>NOT(ISERROR(SEARCH("Option 10",E67)))</formula>
    </cfRule>
  </conditionalFormatting>
  <conditionalFormatting sqref="E71">
    <cfRule type="containsText" dxfId="640" priority="921" operator="containsText" text="Base Case">
      <formula>NOT(ISERROR(SEARCH("Base Case",E71)))</formula>
    </cfRule>
    <cfRule type="containsText" dxfId="639" priority="920" operator="containsText" text="Option 1">
      <formula>NOT(ISERROR(SEARCH("Option 1",E71)))</formula>
    </cfRule>
    <cfRule type="containsText" dxfId="638" priority="919" operator="containsText" text="Option 2">
      <formula>NOT(ISERROR(SEARCH("Option 2",E71)))</formula>
    </cfRule>
    <cfRule type="containsText" dxfId="637" priority="918" operator="containsText" text="Option 3">
      <formula>NOT(ISERROR(SEARCH("Option 3",E71)))</formula>
    </cfRule>
    <cfRule type="containsText" dxfId="636" priority="917" operator="containsText" text="Option 4">
      <formula>NOT(ISERROR(SEARCH("Option 4",E71)))</formula>
    </cfRule>
    <cfRule type="containsText" dxfId="635" priority="916" operator="containsText" text="Option 5">
      <formula>NOT(ISERROR(SEARCH("Option 5",E71)))</formula>
    </cfRule>
    <cfRule type="containsText" dxfId="634" priority="915" operator="containsText" text="Option 6">
      <formula>NOT(ISERROR(SEARCH("Option 6",E71)))</formula>
    </cfRule>
    <cfRule type="containsText" dxfId="633" priority="914" operator="containsText" text="Option 7">
      <formula>NOT(ISERROR(SEARCH("Option 7",E71)))</formula>
    </cfRule>
    <cfRule type="containsText" dxfId="632" priority="913" operator="containsText" text="Option 8">
      <formula>NOT(ISERROR(SEARCH("Option 8",E71)))</formula>
    </cfRule>
    <cfRule type="containsText" dxfId="631" priority="912" operator="containsText" text="Option 9">
      <formula>NOT(ISERROR(SEARCH("Option 9",E71)))</formula>
    </cfRule>
    <cfRule type="containsText" dxfId="630" priority="911" operator="containsText" text="Option 10">
      <formula>NOT(ISERROR(SEARCH("Option 10",E71)))</formula>
    </cfRule>
  </conditionalFormatting>
  <conditionalFormatting sqref="E75">
    <cfRule type="containsText" dxfId="629" priority="910" operator="containsText" text="Base Case">
      <formula>NOT(ISERROR(SEARCH("Base Case",E75)))</formula>
    </cfRule>
    <cfRule type="containsText" dxfId="628" priority="909" operator="containsText" text="Option 1">
      <formula>NOT(ISERROR(SEARCH("Option 1",E75)))</formula>
    </cfRule>
    <cfRule type="containsText" dxfId="627" priority="908" operator="containsText" text="Option 2">
      <formula>NOT(ISERROR(SEARCH("Option 2",E75)))</formula>
    </cfRule>
    <cfRule type="containsText" dxfId="626" priority="907" operator="containsText" text="Option 3">
      <formula>NOT(ISERROR(SEARCH("Option 3",E75)))</formula>
    </cfRule>
    <cfRule type="containsText" dxfId="625" priority="906" operator="containsText" text="Option 4">
      <formula>NOT(ISERROR(SEARCH("Option 4",E75)))</formula>
    </cfRule>
    <cfRule type="containsText" dxfId="624" priority="905" operator="containsText" text="Option 5">
      <formula>NOT(ISERROR(SEARCH("Option 5",E75)))</formula>
    </cfRule>
    <cfRule type="containsText" dxfId="623" priority="904" operator="containsText" text="Option 6">
      <formula>NOT(ISERROR(SEARCH("Option 6",E75)))</formula>
    </cfRule>
    <cfRule type="containsText" dxfId="622" priority="903" operator="containsText" text="Option 7">
      <formula>NOT(ISERROR(SEARCH("Option 7",E75)))</formula>
    </cfRule>
    <cfRule type="containsText" dxfId="621" priority="902" operator="containsText" text="Option 8">
      <formula>NOT(ISERROR(SEARCH("Option 8",E75)))</formula>
    </cfRule>
    <cfRule type="containsText" dxfId="620" priority="901" operator="containsText" text="Option 9">
      <formula>NOT(ISERROR(SEARCH("Option 9",E75)))</formula>
    </cfRule>
    <cfRule type="containsText" dxfId="619" priority="900" operator="containsText" text="Option 10">
      <formula>NOT(ISERROR(SEARCH("Option 10",E75)))</formula>
    </cfRule>
  </conditionalFormatting>
  <conditionalFormatting sqref="E79">
    <cfRule type="containsText" dxfId="618" priority="899" operator="containsText" text="Base Case">
      <formula>NOT(ISERROR(SEARCH("Base Case",E79)))</formula>
    </cfRule>
    <cfRule type="containsText" dxfId="617" priority="898" operator="containsText" text="Option 1">
      <formula>NOT(ISERROR(SEARCH("Option 1",E79)))</formula>
    </cfRule>
    <cfRule type="containsText" dxfId="616" priority="897" operator="containsText" text="Option 2">
      <formula>NOT(ISERROR(SEARCH("Option 2",E79)))</formula>
    </cfRule>
    <cfRule type="containsText" dxfId="615" priority="896" operator="containsText" text="Option 3">
      <formula>NOT(ISERROR(SEARCH("Option 3",E79)))</formula>
    </cfRule>
    <cfRule type="containsText" dxfId="614" priority="895" operator="containsText" text="Option 4">
      <formula>NOT(ISERROR(SEARCH("Option 4",E79)))</formula>
    </cfRule>
    <cfRule type="containsText" dxfId="613" priority="894" operator="containsText" text="Option 5">
      <formula>NOT(ISERROR(SEARCH("Option 5",E79)))</formula>
    </cfRule>
    <cfRule type="containsText" dxfId="612" priority="893" operator="containsText" text="Option 6">
      <formula>NOT(ISERROR(SEARCH("Option 6",E79)))</formula>
    </cfRule>
    <cfRule type="containsText" dxfId="611" priority="892" operator="containsText" text="Option 7">
      <formula>NOT(ISERROR(SEARCH("Option 7",E79)))</formula>
    </cfRule>
    <cfRule type="containsText" dxfId="610" priority="891" operator="containsText" text="Option 8">
      <formula>NOT(ISERROR(SEARCH("Option 8",E79)))</formula>
    </cfRule>
    <cfRule type="containsText" dxfId="609" priority="890" operator="containsText" text="Option 9">
      <formula>NOT(ISERROR(SEARCH("Option 9",E79)))</formula>
    </cfRule>
    <cfRule type="containsText" dxfId="608" priority="889" operator="containsText" text="Option 10">
      <formula>NOT(ISERROR(SEARCH("Option 10",E79)))</formula>
    </cfRule>
  </conditionalFormatting>
  <conditionalFormatting sqref="E83">
    <cfRule type="containsText" dxfId="607" priority="878" operator="containsText" text="Option 10">
      <formula>NOT(ISERROR(SEARCH("Option 10",E83)))</formula>
    </cfRule>
    <cfRule type="containsText" dxfId="606" priority="882" operator="containsText" text="Option 6">
      <formula>NOT(ISERROR(SEARCH("Option 6",E83)))</formula>
    </cfRule>
    <cfRule type="containsText" dxfId="605" priority="887" operator="containsText" text="Option 1">
      <formula>NOT(ISERROR(SEARCH("Option 1",E83)))</formula>
    </cfRule>
    <cfRule type="containsText" dxfId="604" priority="888" operator="containsText" text="Base Case">
      <formula>NOT(ISERROR(SEARCH("Base Case",E83)))</formula>
    </cfRule>
    <cfRule type="containsText" dxfId="603" priority="879" operator="containsText" text="Option 9">
      <formula>NOT(ISERROR(SEARCH("Option 9",E83)))</formula>
    </cfRule>
    <cfRule type="containsText" dxfId="602" priority="880" operator="containsText" text="Option 8">
      <formula>NOT(ISERROR(SEARCH("Option 8",E83)))</formula>
    </cfRule>
    <cfRule type="containsText" dxfId="601" priority="881" operator="containsText" text="Option 7">
      <formula>NOT(ISERROR(SEARCH("Option 7",E83)))</formula>
    </cfRule>
    <cfRule type="containsText" dxfId="600" priority="883" operator="containsText" text="Option 5">
      <formula>NOT(ISERROR(SEARCH("Option 5",E83)))</formula>
    </cfRule>
    <cfRule type="containsText" dxfId="599" priority="884" operator="containsText" text="Option 4">
      <formula>NOT(ISERROR(SEARCH("Option 4",E83)))</formula>
    </cfRule>
    <cfRule type="containsText" dxfId="598" priority="885" operator="containsText" text="Option 3">
      <formula>NOT(ISERROR(SEARCH("Option 3",E83)))</formula>
    </cfRule>
    <cfRule type="containsText" dxfId="597" priority="886" operator="containsText" text="Option 2">
      <formula>NOT(ISERROR(SEARCH("Option 2",E83)))</formula>
    </cfRule>
  </conditionalFormatting>
  <conditionalFormatting sqref="E87">
    <cfRule type="containsText" dxfId="596" priority="870" operator="containsText" text="Option 7">
      <formula>NOT(ISERROR(SEARCH("Option 7",E87)))</formula>
    </cfRule>
    <cfRule type="containsText" dxfId="595" priority="877" operator="containsText" text="Base Case">
      <formula>NOT(ISERROR(SEARCH("Base Case",E87)))</formula>
    </cfRule>
    <cfRule type="containsText" dxfId="594" priority="875" operator="containsText" text="Option 2">
      <formula>NOT(ISERROR(SEARCH("Option 2",E87)))</formula>
    </cfRule>
    <cfRule type="containsText" dxfId="593" priority="874" operator="containsText" text="Option 3">
      <formula>NOT(ISERROR(SEARCH("Option 3",E87)))</formula>
    </cfRule>
    <cfRule type="containsText" dxfId="592" priority="873" operator="containsText" text="Option 4">
      <formula>NOT(ISERROR(SEARCH("Option 4",E87)))</formula>
    </cfRule>
    <cfRule type="containsText" dxfId="591" priority="869" operator="containsText" text="Option 8">
      <formula>NOT(ISERROR(SEARCH("Option 8",E87)))</formula>
    </cfRule>
    <cfRule type="containsText" dxfId="590" priority="871" operator="containsText" text="Option 6">
      <formula>NOT(ISERROR(SEARCH("Option 6",E87)))</formula>
    </cfRule>
    <cfRule type="containsText" dxfId="589" priority="872" operator="containsText" text="Option 5">
      <formula>NOT(ISERROR(SEARCH("Option 5",E87)))</formula>
    </cfRule>
    <cfRule type="containsText" dxfId="588" priority="868" operator="containsText" text="Option 9">
      <formula>NOT(ISERROR(SEARCH("Option 9",E87)))</formula>
    </cfRule>
    <cfRule type="containsText" dxfId="587" priority="867" operator="containsText" text="Option 10">
      <formula>NOT(ISERROR(SEARCH("Option 10",E87)))</formula>
    </cfRule>
    <cfRule type="containsText" dxfId="586" priority="876" operator="containsText" text="Option 1">
      <formula>NOT(ISERROR(SEARCH("Option 1",E87)))</formula>
    </cfRule>
  </conditionalFormatting>
  <conditionalFormatting sqref="E91">
    <cfRule type="containsText" dxfId="585" priority="863" operator="containsText" text="Option 3">
      <formula>NOT(ISERROR(SEARCH("Option 3",E91)))</formula>
    </cfRule>
    <cfRule type="containsText" dxfId="584" priority="866" operator="containsText" text="Base Case">
      <formula>NOT(ISERROR(SEARCH("Base Case",E91)))</formula>
    </cfRule>
    <cfRule type="containsText" dxfId="583" priority="865" operator="containsText" text="Option 1">
      <formula>NOT(ISERROR(SEARCH("Option 1",E91)))</formula>
    </cfRule>
    <cfRule type="containsText" dxfId="582" priority="864" operator="containsText" text="Option 2">
      <formula>NOT(ISERROR(SEARCH("Option 2",E91)))</formula>
    </cfRule>
    <cfRule type="containsText" dxfId="581" priority="860" operator="containsText" text="Option 6">
      <formula>NOT(ISERROR(SEARCH("Option 6",E91)))</formula>
    </cfRule>
    <cfRule type="containsText" dxfId="580" priority="862" operator="containsText" text="Option 4">
      <formula>NOT(ISERROR(SEARCH("Option 4",E91)))</formula>
    </cfRule>
    <cfRule type="containsText" dxfId="579" priority="861" operator="containsText" text="Option 5">
      <formula>NOT(ISERROR(SEARCH("Option 5",E91)))</formula>
    </cfRule>
    <cfRule type="containsText" dxfId="578" priority="859" operator="containsText" text="Option 7">
      <formula>NOT(ISERROR(SEARCH("Option 7",E91)))</formula>
    </cfRule>
    <cfRule type="containsText" dxfId="577" priority="858" operator="containsText" text="Option 8">
      <formula>NOT(ISERROR(SEARCH("Option 8",E91)))</formula>
    </cfRule>
    <cfRule type="containsText" dxfId="576" priority="857" operator="containsText" text="Option 9">
      <formula>NOT(ISERROR(SEARCH("Option 9",E91)))</formula>
    </cfRule>
    <cfRule type="containsText" dxfId="575" priority="856" operator="containsText" text="Option 10">
      <formula>NOT(ISERROR(SEARCH("Option 10",E91)))</formula>
    </cfRule>
  </conditionalFormatting>
  <conditionalFormatting sqref="E95">
    <cfRule type="containsText" dxfId="574" priority="849" operator="containsText" text="Option 6">
      <formula>NOT(ISERROR(SEARCH("Option 6",E95)))</formula>
    </cfRule>
    <cfRule type="containsText" dxfId="573" priority="850" operator="containsText" text="Option 5">
      <formula>NOT(ISERROR(SEARCH("Option 5",E95)))</formula>
    </cfRule>
    <cfRule type="containsText" dxfId="572" priority="851" operator="containsText" text="Option 4">
      <formula>NOT(ISERROR(SEARCH("Option 4",E95)))</formula>
    </cfRule>
    <cfRule type="containsText" dxfId="571" priority="854" operator="containsText" text="Option 1">
      <formula>NOT(ISERROR(SEARCH("Option 1",E95)))</formula>
    </cfRule>
    <cfRule type="containsText" dxfId="570" priority="855" operator="containsText" text="Base Case">
      <formula>NOT(ISERROR(SEARCH("Base Case",E95)))</formula>
    </cfRule>
    <cfRule type="containsText" dxfId="569" priority="852" operator="containsText" text="Option 3">
      <formula>NOT(ISERROR(SEARCH("Option 3",E95)))</formula>
    </cfRule>
    <cfRule type="containsText" dxfId="568" priority="847" operator="containsText" text="Option 8">
      <formula>NOT(ISERROR(SEARCH("Option 8",E95)))</formula>
    </cfRule>
    <cfRule type="containsText" dxfId="567" priority="845" operator="containsText" text="Option 10">
      <formula>NOT(ISERROR(SEARCH("Option 10",E95)))</formula>
    </cfRule>
    <cfRule type="containsText" dxfId="566" priority="846" operator="containsText" text="Option 9">
      <formula>NOT(ISERROR(SEARCH("Option 9",E95)))</formula>
    </cfRule>
    <cfRule type="containsText" dxfId="565" priority="848" operator="containsText" text="Option 7">
      <formula>NOT(ISERROR(SEARCH("Option 7",E95)))</formula>
    </cfRule>
    <cfRule type="containsText" dxfId="564" priority="853" operator="containsText" text="Option 2">
      <formula>NOT(ISERROR(SEARCH("Option 2",E95)))</formula>
    </cfRule>
  </conditionalFormatting>
  <conditionalFormatting sqref="E99">
    <cfRule type="containsText" dxfId="563" priority="838" operator="containsText" text="Option 6">
      <formula>NOT(ISERROR(SEARCH("Option 6",E99)))</formula>
    </cfRule>
    <cfRule type="containsText" dxfId="562" priority="837" operator="containsText" text="Option 7">
      <formula>NOT(ISERROR(SEARCH("Option 7",E99)))</formula>
    </cfRule>
    <cfRule type="containsText" dxfId="561" priority="836" operator="containsText" text="Option 8">
      <formula>NOT(ISERROR(SEARCH("Option 8",E99)))</formula>
    </cfRule>
    <cfRule type="containsText" dxfId="560" priority="835" operator="containsText" text="Option 9">
      <formula>NOT(ISERROR(SEARCH("Option 9",E99)))</formula>
    </cfRule>
    <cfRule type="containsText" dxfId="559" priority="834" operator="containsText" text="Option 10">
      <formula>NOT(ISERROR(SEARCH("Option 10",E99)))</formula>
    </cfRule>
    <cfRule type="containsText" dxfId="558" priority="843" operator="containsText" text="Option 1">
      <formula>NOT(ISERROR(SEARCH("Option 1",E99)))</formula>
    </cfRule>
    <cfRule type="containsText" dxfId="557" priority="844" operator="containsText" text="Base Case">
      <formula>NOT(ISERROR(SEARCH("Base Case",E99)))</formula>
    </cfRule>
    <cfRule type="containsText" dxfId="556" priority="842" operator="containsText" text="Option 2">
      <formula>NOT(ISERROR(SEARCH("Option 2",E99)))</formula>
    </cfRule>
    <cfRule type="containsText" dxfId="555" priority="841" operator="containsText" text="Option 3">
      <formula>NOT(ISERROR(SEARCH("Option 3",E99)))</formula>
    </cfRule>
    <cfRule type="containsText" dxfId="554" priority="840" operator="containsText" text="Option 4">
      <formula>NOT(ISERROR(SEARCH("Option 4",E99)))</formula>
    </cfRule>
    <cfRule type="containsText" dxfId="553" priority="839" operator="containsText" text="Option 5">
      <formula>NOT(ISERROR(SEARCH("Option 5",E99)))</formula>
    </cfRule>
  </conditionalFormatting>
  <conditionalFormatting sqref="E103">
    <cfRule type="containsText" dxfId="552" priority="830" operator="containsText" text="Option 3">
      <formula>NOT(ISERROR(SEARCH("Option 3",E103)))</formula>
    </cfRule>
    <cfRule type="containsText" dxfId="551" priority="831" operator="containsText" text="Option 2">
      <formula>NOT(ISERROR(SEARCH("Option 2",E103)))</formula>
    </cfRule>
    <cfRule type="containsText" dxfId="550" priority="832" operator="containsText" text="Option 1">
      <formula>NOT(ISERROR(SEARCH("Option 1",E103)))</formula>
    </cfRule>
    <cfRule type="containsText" dxfId="549" priority="833" operator="containsText" text="Base Case">
      <formula>NOT(ISERROR(SEARCH("Base Case",E103)))</formula>
    </cfRule>
    <cfRule type="containsText" dxfId="548" priority="823" operator="containsText" text="Option 10">
      <formula>NOT(ISERROR(SEARCH("Option 10",E103)))</formula>
    </cfRule>
    <cfRule type="containsText" dxfId="547" priority="824" operator="containsText" text="Option 9">
      <formula>NOT(ISERROR(SEARCH("Option 9",E103)))</formula>
    </cfRule>
    <cfRule type="containsText" dxfId="546" priority="825" operator="containsText" text="Option 8">
      <formula>NOT(ISERROR(SEARCH("Option 8",E103)))</formula>
    </cfRule>
    <cfRule type="containsText" dxfId="545" priority="826" operator="containsText" text="Option 7">
      <formula>NOT(ISERROR(SEARCH("Option 7",E103)))</formula>
    </cfRule>
    <cfRule type="containsText" dxfId="544" priority="827" operator="containsText" text="Option 6">
      <formula>NOT(ISERROR(SEARCH("Option 6",E103)))</formula>
    </cfRule>
    <cfRule type="containsText" dxfId="543" priority="828" operator="containsText" text="Option 5">
      <formula>NOT(ISERROR(SEARCH("Option 5",E103)))</formula>
    </cfRule>
    <cfRule type="containsText" dxfId="542" priority="829" operator="containsText" text="Option 4">
      <formula>NOT(ISERROR(SEARCH("Option 4",E103)))</formula>
    </cfRule>
  </conditionalFormatting>
  <conditionalFormatting sqref="E107">
    <cfRule type="containsText" dxfId="541" priority="813" operator="containsText" text="Option 9">
      <formula>NOT(ISERROR(SEARCH("Option 9",E107)))</formula>
    </cfRule>
    <cfRule type="containsText" dxfId="540" priority="812" operator="containsText" text="Option 10">
      <formula>NOT(ISERROR(SEARCH("Option 10",E107)))</formula>
    </cfRule>
    <cfRule type="containsText" dxfId="539" priority="815" operator="containsText" text="Option 7">
      <formula>NOT(ISERROR(SEARCH("Option 7",E107)))</formula>
    </cfRule>
    <cfRule type="containsText" dxfId="538" priority="816" operator="containsText" text="Option 6">
      <formula>NOT(ISERROR(SEARCH("Option 6",E107)))</formula>
    </cfRule>
    <cfRule type="containsText" dxfId="537" priority="817" operator="containsText" text="Option 5">
      <formula>NOT(ISERROR(SEARCH("Option 5",E107)))</formula>
    </cfRule>
    <cfRule type="containsText" dxfId="536" priority="818" operator="containsText" text="Option 4">
      <formula>NOT(ISERROR(SEARCH("Option 4",E107)))</formula>
    </cfRule>
    <cfRule type="containsText" dxfId="535" priority="819" operator="containsText" text="Option 3">
      <formula>NOT(ISERROR(SEARCH("Option 3",E107)))</formula>
    </cfRule>
    <cfRule type="containsText" dxfId="534" priority="821" operator="containsText" text="Option 1">
      <formula>NOT(ISERROR(SEARCH("Option 1",E107)))</formula>
    </cfRule>
    <cfRule type="containsText" dxfId="533" priority="814" operator="containsText" text="Option 8">
      <formula>NOT(ISERROR(SEARCH("Option 8",E107)))</formula>
    </cfRule>
    <cfRule type="containsText" dxfId="532" priority="822" operator="containsText" text="Base Case">
      <formula>NOT(ISERROR(SEARCH("Base Case",E107)))</formula>
    </cfRule>
    <cfRule type="containsText" dxfId="531" priority="820" operator="containsText" text="Option 2">
      <formula>NOT(ISERROR(SEARCH("Option 2",E107)))</formula>
    </cfRule>
  </conditionalFormatting>
  <conditionalFormatting sqref="E111">
    <cfRule type="containsText" dxfId="530" priority="808" operator="containsText" text="Option 3">
      <formula>NOT(ISERROR(SEARCH("Option 3",E111)))</formula>
    </cfRule>
    <cfRule type="containsText" dxfId="529" priority="807" operator="containsText" text="Option 4">
      <formula>NOT(ISERROR(SEARCH("Option 4",E111)))</formula>
    </cfRule>
    <cfRule type="containsText" dxfId="528" priority="806" operator="containsText" text="Option 5">
      <formula>NOT(ISERROR(SEARCH("Option 5",E111)))</formula>
    </cfRule>
    <cfRule type="containsText" dxfId="527" priority="805" operator="containsText" text="Option 6">
      <formula>NOT(ISERROR(SEARCH("Option 6",E111)))</formula>
    </cfRule>
    <cfRule type="containsText" dxfId="526" priority="804" operator="containsText" text="Option 7">
      <formula>NOT(ISERROR(SEARCH("Option 7",E111)))</formula>
    </cfRule>
    <cfRule type="containsText" dxfId="525" priority="803" operator="containsText" text="Option 8">
      <formula>NOT(ISERROR(SEARCH("Option 8",E111)))</formula>
    </cfRule>
    <cfRule type="containsText" dxfId="524" priority="802" operator="containsText" text="Option 9">
      <formula>NOT(ISERROR(SEARCH("Option 9",E111)))</formula>
    </cfRule>
    <cfRule type="containsText" dxfId="523" priority="801" operator="containsText" text="Option 10">
      <formula>NOT(ISERROR(SEARCH("Option 10",E111)))</formula>
    </cfRule>
    <cfRule type="containsText" dxfId="522" priority="811" operator="containsText" text="Base Case">
      <formula>NOT(ISERROR(SEARCH("Base Case",E111)))</formula>
    </cfRule>
    <cfRule type="containsText" dxfId="521" priority="810" operator="containsText" text="Option 1">
      <formula>NOT(ISERROR(SEARCH("Option 1",E111)))</formula>
    </cfRule>
    <cfRule type="containsText" dxfId="520" priority="809" operator="containsText" text="Option 2">
      <formula>NOT(ISERROR(SEARCH("Option 2",E111)))</formula>
    </cfRule>
  </conditionalFormatting>
  <conditionalFormatting sqref="E115">
    <cfRule type="containsText" dxfId="519" priority="795" operator="containsText" text="Option 5">
      <formula>NOT(ISERROR(SEARCH("Option 5",E115)))</formula>
    </cfRule>
    <cfRule type="containsText" dxfId="518" priority="797" operator="containsText" text="Option 3">
      <formula>NOT(ISERROR(SEARCH("Option 3",E115)))</formula>
    </cfRule>
    <cfRule type="containsText" dxfId="517" priority="796" operator="containsText" text="Option 4">
      <formula>NOT(ISERROR(SEARCH("Option 4",E115)))</formula>
    </cfRule>
    <cfRule type="containsText" dxfId="516" priority="790" operator="containsText" text="Option 10">
      <formula>NOT(ISERROR(SEARCH("Option 10",E115)))</formula>
    </cfRule>
    <cfRule type="containsText" dxfId="515" priority="794" operator="containsText" text="Option 6">
      <formula>NOT(ISERROR(SEARCH("Option 6",E115)))</formula>
    </cfRule>
    <cfRule type="containsText" dxfId="514" priority="793" operator="containsText" text="Option 7">
      <formula>NOT(ISERROR(SEARCH("Option 7",E115)))</formula>
    </cfRule>
    <cfRule type="containsText" dxfId="513" priority="792" operator="containsText" text="Option 8">
      <formula>NOT(ISERROR(SEARCH("Option 8",E115)))</formula>
    </cfRule>
    <cfRule type="containsText" dxfId="512" priority="791" operator="containsText" text="Option 9">
      <formula>NOT(ISERROR(SEARCH("Option 9",E115)))</formula>
    </cfRule>
    <cfRule type="containsText" dxfId="511" priority="800" operator="containsText" text="Base Case">
      <formula>NOT(ISERROR(SEARCH("Base Case",E115)))</formula>
    </cfRule>
    <cfRule type="containsText" dxfId="510" priority="799" operator="containsText" text="Option 1">
      <formula>NOT(ISERROR(SEARCH("Option 1",E115)))</formula>
    </cfRule>
    <cfRule type="containsText" dxfId="509" priority="798" operator="containsText" text="Option 2">
      <formula>NOT(ISERROR(SEARCH("Option 2",E115)))</formula>
    </cfRule>
  </conditionalFormatting>
  <conditionalFormatting sqref="E119">
    <cfRule type="containsText" dxfId="508" priority="783" operator="containsText" text="Option 6">
      <formula>NOT(ISERROR(SEARCH("Option 6",E119)))</formula>
    </cfRule>
    <cfRule type="containsText" dxfId="507" priority="781" operator="containsText" text="Option 8">
      <formula>NOT(ISERROR(SEARCH("Option 8",E119)))</formula>
    </cfRule>
    <cfRule type="containsText" dxfId="506" priority="780" operator="containsText" text="Option 9">
      <formula>NOT(ISERROR(SEARCH("Option 9",E119)))</formula>
    </cfRule>
    <cfRule type="containsText" dxfId="505" priority="779" operator="containsText" text="Option 10">
      <formula>NOT(ISERROR(SEARCH("Option 10",E119)))</formula>
    </cfRule>
    <cfRule type="containsText" dxfId="504" priority="782" operator="containsText" text="Option 7">
      <formula>NOT(ISERROR(SEARCH("Option 7",E119)))</formula>
    </cfRule>
    <cfRule type="containsText" dxfId="503" priority="789" operator="containsText" text="Base Case">
      <formula>NOT(ISERROR(SEARCH("Base Case",E119)))</formula>
    </cfRule>
    <cfRule type="containsText" dxfId="502" priority="788" operator="containsText" text="Option 1">
      <formula>NOT(ISERROR(SEARCH("Option 1",E119)))</formula>
    </cfRule>
    <cfRule type="containsText" dxfId="501" priority="787" operator="containsText" text="Option 2">
      <formula>NOT(ISERROR(SEARCH("Option 2",E119)))</formula>
    </cfRule>
    <cfRule type="containsText" dxfId="500" priority="786" operator="containsText" text="Option 3">
      <formula>NOT(ISERROR(SEARCH("Option 3",E119)))</formula>
    </cfRule>
    <cfRule type="containsText" dxfId="499" priority="785" operator="containsText" text="Option 4">
      <formula>NOT(ISERROR(SEARCH("Option 4",E119)))</formula>
    </cfRule>
    <cfRule type="containsText" dxfId="498" priority="784" operator="containsText" text="Option 5">
      <formula>NOT(ISERROR(SEARCH("Option 5",E119)))</formula>
    </cfRule>
  </conditionalFormatting>
  <conditionalFormatting sqref="E123">
    <cfRule type="containsText" dxfId="497" priority="773" operator="containsText" text="Option 5">
      <formula>NOT(ISERROR(SEARCH("Option 5",E123)))</formula>
    </cfRule>
    <cfRule type="containsText" dxfId="496" priority="777" operator="containsText" text="Option 1">
      <formula>NOT(ISERROR(SEARCH("Option 1",E123)))</formula>
    </cfRule>
    <cfRule type="containsText" dxfId="495" priority="778" operator="containsText" text="Base Case">
      <formula>NOT(ISERROR(SEARCH("Base Case",E123)))</formula>
    </cfRule>
    <cfRule type="containsText" dxfId="494" priority="776" operator="containsText" text="Option 2">
      <formula>NOT(ISERROR(SEARCH("Option 2",E123)))</formula>
    </cfRule>
    <cfRule type="containsText" dxfId="493" priority="775" operator="containsText" text="Option 3">
      <formula>NOT(ISERROR(SEARCH("Option 3",E123)))</formula>
    </cfRule>
    <cfRule type="containsText" dxfId="492" priority="774" operator="containsText" text="Option 4">
      <formula>NOT(ISERROR(SEARCH("Option 4",E123)))</formula>
    </cfRule>
    <cfRule type="containsText" dxfId="491" priority="772" operator="containsText" text="Option 6">
      <formula>NOT(ISERROR(SEARCH("Option 6",E123)))</formula>
    </cfRule>
    <cfRule type="containsText" dxfId="490" priority="771" operator="containsText" text="Option 7">
      <formula>NOT(ISERROR(SEARCH("Option 7",E123)))</formula>
    </cfRule>
    <cfRule type="containsText" dxfId="489" priority="770" operator="containsText" text="Option 8">
      <formula>NOT(ISERROR(SEARCH("Option 8",E123)))</formula>
    </cfRule>
    <cfRule type="containsText" dxfId="488" priority="769" operator="containsText" text="Option 9">
      <formula>NOT(ISERROR(SEARCH("Option 9",E123)))</formula>
    </cfRule>
    <cfRule type="containsText" dxfId="487" priority="768" operator="containsText" text="Option 10">
      <formula>NOT(ISERROR(SEARCH("Option 10",E123)))</formula>
    </cfRule>
  </conditionalFormatting>
  <conditionalFormatting sqref="E127">
    <cfRule type="containsText" dxfId="486" priority="765" operator="containsText" text="Option 2">
      <formula>NOT(ISERROR(SEARCH("Option 2",E127)))</formula>
    </cfRule>
    <cfRule type="containsText" dxfId="485" priority="762" operator="containsText" text="Option 5">
      <formula>NOT(ISERROR(SEARCH("Option 5",E127)))</formula>
    </cfRule>
    <cfRule type="containsText" dxfId="484" priority="761" operator="containsText" text="Option 6">
      <formula>NOT(ISERROR(SEARCH("Option 6",E127)))</formula>
    </cfRule>
    <cfRule type="containsText" dxfId="483" priority="760" operator="containsText" text="Option 7">
      <formula>NOT(ISERROR(SEARCH("Option 7",E127)))</formula>
    </cfRule>
    <cfRule type="containsText" dxfId="482" priority="759" operator="containsText" text="Option 8">
      <formula>NOT(ISERROR(SEARCH("Option 8",E127)))</formula>
    </cfRule>
    <cfRule type="containsText" dxfId="481" priority="758" operator="containsText" text="Option 9">
      <formula>NOT(ISERROR(SEARCH("Option 9",E127)))</formula>
    </cfRule>
    <cfRule type="containsText" dxfId="480" priority="757" operator="containsText" text="Option 10">
      <formula>NOT(ISERROR(SEARCH("Option 10",E127)))</formula>
    </cfRule>
    <cfRule type="containsText" dxfId="479" priority="763" operator="containsText" text="Option 4">
      <formula>NOT(ISERROR(SEARCH("Option 4",E127)))</formula>
    </cfRule>
    <cfRule type="containsText" dxfId="478" priority="764" operator="containsText" text="Option 3">
      <formula>NOT(ISERROR(SEARCH("Option 3",E127)))</formula>
    </cfRule>
    <cfRule type="containsText" dxfId="477" priority="767" operator="containsText" text="Base Case">
      <formula>NOT(ISERROR(SEARCH("Base Case",E127)))</formula>
    </cfRule>
    <cfRule type="containsText" dxfId="476" priority="766" operator="containsText" text="Option 1">
      <formula>NOT(ISERROR(SEARCH("Option 1",E127)))</formula>
    </cfRule>
  </conditionalFormatting>
  <conditionalFormatting sqref="G11">
    <cfRule type="containsText" dxfId="475" priority="672" operator="containsText" text="Option 2">
      <formula>NOT(ISERROR(SEARCH("Option 2",G11)))</formula>
    </cfRule>
    <cfRule type="containsText" dxfId="474" priority="673" operator="containsText" text="Option 1">
      <formula>NOT(ISERROR(SEARCH("Option 1",G11)))</formula>
    </cfRule>
    <cfRule type="containsText" dxfId="473" priority="674" operator="containsText" text="Base Case">
      <formula>NOT(ISERROR(SEARCH("Base Case",G11)))</formula>
    </cfRule>
    <cfRule type="containsText" dxfId="472" priority="670" operator="containsText" text="Option 4">
      <formula>NOT(ISERROR(SEARCH("Option 4",G11)))</formula>
    </cfRule>
    <cfRule type="containsText" dxfId="471" priority="669" operator="containsText" text="Option 5">
      <formula>NOT(ISERROR(SEARCH("Option 5",G11)))</formula>
    </cfRule>
    <cfRule type="containsText" dxfId="470" priority="668" operator="containsText" text="Option 6">
      <formula>NOT(ISERROR(SEARCH("Option 6",G11)))</formula>
    </cfRule>
    <cfRule type="containsText" dxfId="469" priority="671" operator="containsText" text="Option 3">
      <formula>NOT(ISERROR(SEARCH("Option 3",G11)))</formula>
    </cfRule>
    <cfRule type="containsText" dxfId="468" priority="667" operator="containsText" text="Option 7">
      <formula>NOT(ISERROR(SEARCH("Option 7",G11)))</formula>
    </cfRule>
    <cfRule type="containsText" dxfId="467" priority="666" operator="containsText" text="Option 8">
      <formula>NOT(ISERROR(SEARCH("Option 8",G11)))</formula>
    </cfRule>
    <cfRule type="containsText" dxfId="466" priority="665" operator="containsText" text="Option 9">
      <formula>NOT(ISERROR(SEARCH("Option 9",G11)))</formula>
    </cfRule>
    <cfRule type="containsText" dxfId="465" priority="664" operator="containsText" text="Option 10">
      <formula>NOT(ISERROR(SEARCH("Option 10",G11)))</formula>
    </cfRule>
  </conditionalFormatting>
  <conditionalFormatting sqref="G15">
    <cfRule type="containsText" dxfId="464" priority="660" operator="containsText" text="Option 3">
      <formula>NOT(ISERROR(SEARCH("Option 3",G15)))</formula>
    </cfRule>
    <cfRule type="containsText" dxfId="463" priority="659" operator="containsText" text="Option 4">
      <formula>NOT(ISERROR(SEARCH("Option 4",G15)))</formula>
    </cfRule>
    <cfRule type="containsText" dxfId="462" priority="658" operator="containsText" text="Option 5">
      <formula>NOT(ISERROR(SEARCH("Option 5",G15)))</formula>
    </cfRule>
    <cfRule type="containsText" dxfId="461" priority="657" operator="containsText" text="Option 6">
      <formula>NOT(ISERROR(SEARCH("Option 6",G15)))</formula>
    </cfRule>
    <cfRule type="containsText" dxfId="460" priority="656" operator="containsText" text="Option 7">
      <formula>NOT(ISERROR(SEARCH("Option 7",G15)))</formula>
    </cfRule>
    <cfRule type="containsText" dxfId="459" priority="654" operator="containsText" text="Option 9">
      <formula>NOT(ISERROR(SEARCH("Option 9",G15)))</formula>
    </cfRule>
    <cfRule type="containsText" dxfId="458" priority="653" operator="containsText" text="Option 10">
      <formula>NOT(ISERROR(SEARCH("Option 10",G15)))</formula>
    </cfRule>
    <cfRule type="containsText" dxfId="457" priority="663" operator="containsText" text="Base Case">
      <formula>NOT(ISERROR(SEARCH("Base Case",G15)))</formula>
    </cfRule>
    <cfRule type="containsText" dxfId="456" priority="662" operator="containsText" text="Option 1">
      <formula>NOT(ISERROR(SEARCH("Option 1",G15)))</formula>
    </cfRule>
    <cfRule type="containsText" dxfId="455" priority="661" operator="containsText" text="Option 2">
      <formula>NOT(ISERROR(SEARCH("Option 2",G15)))</formula>
    </cfRule>
    <cfRule type="containsText" dxfId="454" priority="655" operator="containsText" text="Option 8">
      <formula>NOT(ISERROR(SEARCH("Option 8",G15)))</formula>
    </cfRule>
  </conditionalFormatting>
  <conditionalFormatting sqref="G19">
    <cfRule type="containsText" dxfId="453" priority="649" operator="containsText" text="Option 3">
      <formula>NOT(ISERROR(SEARCH("Option 3",G19)))</formula>
    </cfRule>
    <cfRule type="containsText" dxfId="452" priority="648" operator="containsText" text="Option 4">
      <formula>NOT(ISERROR(SEARCH("Option 4",G19)))</formula>
    </cfRule>
    <cfRule type="containsText" dxfId="451" priority="647" operator="containsText" text="Option 5">
      <formula>NOT(ISERROR(SEARCH("Option 5",G19)))</formula>
    </cfRule>
    <cfRule type="containsText" dxfId="450" priority="646" operator="containsText" text="Option 6">
      <formula>NOT(ISERROR(SEARCH("Option 6",G19)))</formula>
    </cfRule>
    <cfRule type="containsText" dxfId="449" priority="645" operator="containsText" text="Option 7">
      <formula>NOT(ISERROR(SEARCH("Option 7",G19)))</formula>
    </cfRule>
    <cfRule type="containsText" dxfId="448" priority="652" operator="containsText" text="Base Case">
      <formula>NOT(ISERROR(SEARCH("Base Case",G19)))</formula>
    </cfRule>
    <cfRule type="containsText" dxfId="447" priority="643" operator="containsText" text="Option 9">
      <formula>NOT(ISERROR(SEARCH("Option 9",G19)))</formula>
    </cfRule>
    <cfRule type="containsText" dxfId="446" priority="642" operator="containsText" text="Option 10">
      <formula>NOT(ISERROR(SEARCH("Option 10",G19)))</formula>
    </cfRule>
    <cfRule type="containsText" dxfId="445" priority="644" operator="containsText" text="Option 8">
      <formula>NOT(ISERROR(SEARCH("Option 8",G19)))</formula>
    </cfRule>
    <cfRule type="containsText" dxfId="444" priority="651" operator="containsText" text="Option 1">
      <formula>NOT(ISERROR(SEARCH("Option 1",G19)))</formula>
    </cfRule>
    <cfRule type="containsText" dxfId="443" priority="650" operator="containsText" text="Option 2">
      <formula>NOT(ISERROR(SEARCH("Option 2",G19)))</formula>
    </cfRule>
  </conditionalFormatting>
  <conditionalFormatting sqref="G23">
    <cfRule type="containsText" dxfId="442" priority="634" operator="containsText" text="Option 7">
      <formula>NOT(ISERROR(SEARCH("Option 7",G23)))</formula>
    </cfRule>
    <cfRule type="containsText" dxfId="441" priority="635" operator="containsText" text="Option 6">
      <formula>NOT(ISERROR(SEARCH("Option 6",G23)))</formula>
    </cfRule>
    <cfRule type="containsText" dxfId="440" priority="636" operator="containsText" text="Option 5">
      <formula>NOT(ISERROR(SEARCH("Option 5",G23)))</formula>
    </cfRule>
    <cfRule type="containsText" dxfId="439" priority="637" operator="containsText" text="Option 4">
      <formula>NOT(ISERROR(SEARCH("Option 4",G23)))</formula>
    </cfRule>
    <cfRule type="containsText" dxfId="438" priority="638" operator="containsText" text="Option 3">
      <formula>NOT(ISERROR(SEARCH("Option 3",G23)))</formula>
    </cfRule>
    <cfRule type="containsText" dxfId="437" priority="639" operator="containsText" text="Option 2">
      <formula>NOT(ISERROR(SEARCH("Option 2",G23)))</formula>
    </cfRule>
    <cfRule type="containsText" dxfId="436" priority="640" operator="containsText" text="Option 1">
      <formula>NOT(ISERROR(SEARCH("Option 1",G23)))</formula>
    </cfRule>
    <cfRule type="containsText" dxfId="435" priority="632" operator="containsText" text="Option 9">
      <formula>NOT(ISERROR(SEARCH("Option 9",G23)))</formula>
    </cfRule>
    <cfRule type="containsText" dxfId="434" priority="633" operator="containsText" text="Option 8">
      <formula>NOT(ISERROR(SEARCH("Option 8",G23)))</formula>
    </cfRule>
    <cfRule type="containsText" dxfId="433" priority="641" operator="containsText" text="Base Case">
      <formula>NOT(ISERROR(SEARCH("Base Case",G23)))</formula>
    </cfRule>
    <cfRule type="containsText" dxfId="432" priority="631" operator="containsText" text="Option 10">
      <formula>NOT(ISERROR(SEARCH("Option 10",G23)))</formula>
    </cfRule>
  </conditionalFormatting>
  <conditionalFormatting sqref="G27">
    <cfRule type="containsText" dxfId="431" priority="625" operator="containsText" text="Option 5">
      <formula>NOT(ISERROR(SEARCH("Option 5",G27)))</formula>
    </cfRule>
    <cfRule type="containsText" dxfId="430" priority="624" operator="containsText" text="Option 6">
      <formula>NOT(ISERROR(SEARCH("Option 6",G27)))</formula>
    </cfRule>
    <cfRule type="containsText" dxfId="429" priority="623" operator="containsText" text="Option 7">
      <formula>NOT(ISERROR(SEARCH("Option 7",G27)))</formula>
    </cfRule>
    <cfRule type="containsText" dxfId="428" priority="622" operator="containsText" text="Option 8">
      <formula>NOT(ISERROR(SEARCH("Option 8",G27)))</formula>
    </cfRule>
    <cfRule type="containsText" dxfId="427" priority="620" operator="containsText" text="Option 10">
      <formula>NOT(ISERROR(SEARCH("Option 10",G27)))</formula>
    </cfRule>
    <cfRule type="containsText" dxfId="426" priority="621" operator="containsText" text="Option 9">
      <formula>NOT(ISERROR(SEARCH("Option 9",G27)))</formula>
    </cfRule>
    <cfRule type="containsText" dxfId="425" priority="627" operator="containsText" text="Option 3">
      <formula>NOT(ISERROR(SEARCH("Option 3",G27)))</formula>
    </cfRule>
    <cfRule type="containsText" dxfId="424" priority="626" operator="containsText" text="Option 4">
      <formula>NOT(ISERROR(SEARCH("Option 4",G27)))</formula>
    </cfRule>
    <cfRule type="containsText" dxfId="423" priority="630" operator="containsText" text="Base Case">
      <formula>NOT(ISERROR(SEARCH("Base Case",G27)))</formula>
    </cfRule>
    <cfRule type="containsText" dxfId="422" priority="629" operator="containsText" text="Option 1">
      <formula>NOT(ISERROR(SEARCH("Option 1",G27)))</formula>
    </cfRule>
    <cfRule type="containsText" dxfId="421" priority="628" operator="containsText" text="Option 2">
      <formula>NOT(ISERROR(SEARCH("Option 2",G27)))</formula>
    </cfRule>
  </conditionalFormatting>
  <conditionalFormatting sqref="G31">
    <cfRule type="containsText" dxfId="420" priority="615" operator="containsText" text="Option 4">
      <formula>NOT(ISERROR(SEARCH("Option 4",G31)))</formula>
    </cfRule>
    <cfRule type="containsText" dxfId="419" priority="616" operator="containsText" text="Option 3">
      <formula>NOT(ISERROR(SEARCH("Option 3",G31)))</formula>
    </cfRule>
    <cfRule type="containsText" dxfId="418" priority="617" operator="containsText" text="Option 2">
      <formula>NOT(ISERROR(SEARCH("Option 2",G31)))</formula>
    </cfRule>
    <cfRule type="containsText" dxfId="417" priority="618" operator="containsText" text="Option 1">
      <formula>NOT(ISERROR(SEARCH("Option 1",G31)))</formula>
    </cfRule>
    <cfRule type="containsText" dxfId="416" priority="619" operator="containsText" text="Base Case">
      <formula>NOT(ISERROR(SEARCH("Base Case",G31)))</formula>
    </cfRule>
    <cfRule type="containsText" dxfId="415" priority="610" operator="containsText" text="Option 9">
      <formula>NOT(ISERROR(SEARCH("Option 9",G31)))</formula>
    </cfRule>
    <cfRule type="containsText" dxfId="414" priority="609" operator="containsText" text="Option 10">
      <formula>NOT(ISERROR(SEARCH("Option 10",G31)))</formula>
    </cfRule>
    <cfRule type="containsText" dxfId="413" priority="612" operator="containsText" text="Option 7">
      <formula>NOT(ISERROR(SEARCH("Option 7",G31)))</formula>
    </cfRule>
    <cfRule type="containsText" dxfId="412" priority="613" operator="containsText" text="Option 6">
      <formula>NOT(ISERROR(SEARCH("Option 6",G31)))</formula>
    </cfRule>
    <cfRule type="containsText" dxfId="411" priority="614" operator="containsText" text="Option 5">
      <formula>NOT(ISERROR(SEARCH("Option 5",G31)))</formula>
    </cfRule>
    <cfRule type="containsText" dxfId="410" priority="611" operator="containsText" text="Option 8">
      <formula>NOT(ISERROR(SEARCH("Option 8",G31)))</formula>
    </cfRule>
  </conditionalFormatting>
  <conditionalFormatting sqref="G35">
    <cfRule type="containsText" dxfId="409" priority="601" operator="containsText" text="Option 7">
      <formula>NOT(ISERROR(SEARCH("Option 7",G35)))</formula>
    </cfRule>
    <cfRule type="containsText" dxfId="408" priority="602" operator="containsText" text="Option 6">
      <formula>NOT(ISERROR(SEARCH("Option 6",G35)))</formula>
    </cfRule>
    <cfRule type="containsText" dxfId="407" priority="603" operator="containsText" text="Option 5">
      <formula>NOT(ISERROR(SEARCH("Option 5",G35)))</formula>
    </cfRule>
    <cfRule type="containsText" dxfId="406" priority="604" operator="containsText" text="Option 4">
      <formula>NOT(ISERROR(SEARCH("Option 4",G35)))</formula>
    </cfRule>
    <cfRule type="containsText" dxfId="405" priority="605" operator="containsText" text="Option 3">
      <formula>NOT(ISERROR(SEARCH("Option 3",G35)))</formula>
    </cfRule>
    <cfRule type="containsText" dxfId="404" priority="606" operator="containsText" text="Option 2">
      <formula>NOT(ISERROR(SEARCH("Option 2",G35)))</formula>
    </cfRule>
    <cfRule type="containsText" dxfId="403" priority="607" operator="containsText" text="Option 1">
      <formula>NOT(ISERROR(SEARCH("Option 1",G35)))</formula>
    </cfRule>
    <cfRule type="containsText" dxfId="402" priority="608" operator="containsText" text="Base Case">
      <formula>NOT(ISERROR(SEARCH("Base Case",G35)))</formula>
    </cfRule>
    <cfRule type="containsText" dxfId="401" priority="598" operator="containsText" text="Option 10">
      <formula>NOT(ISERROR(SEARCH("Option 10",G35)))</formula>
    </cfRule>
    <cfRule type="containsText" dxfId="400" priority="599" operator="containsText" text="Option 9">
      <formula>NOT(ISERROR(SEARCH("Option 9",G35)))</formula>
    </cfRule>
    <cfRule type="containsText" dxfId="399" priority="600" operator="containsText" text="Option 8">
      <formula>NOT(ISERROR(SEARCH("Option 8",G35)))</formula>
    </cfRule>
  </conditionalFormatting>
  <conditionalFormatting sqref="G39">
    <cfRule type="containsText" dxfId="398" priority="592" operator="containsText" text="Option 5">
      <formula>NOT(ISERROR(SEARCH("Option 5",G39)))</formula>
    </cfRule>
    <cfRule type="containsText" dxfId="397" priority="593" operator="containsText" text="Option 4">
      <formula>NOT(ISERROR(SEARCH("Option 4",G39)))</formula>
    </cfRule>
    <cfRule type="containsText" dxfId="396" priority="594" operator="containsText" text="Option 3">
      <formula>NOT(ISERROR(SEARCH("Option 3",G39)))</formula>
    </cfRule>
    <cfRule type="containsText" dxfId="395" priority="595" operator="containsText" text="Option 2">
      <formula>NOT(ISERROR(SEARCH("Option 2",G39)))</formula>
    </cfRule>
    <cfRule type="containsText" dxfId="394" priority="596" operator="containsText" text="Option 1">
      <formula>NOT(ISERROR(SEARCH("Option 1",G39)))</formula>
    </cfRule>
    <cfRule type="containsText" dxfId="393" priority="597" operator="containsText" text="Base Case">
      <formula>NOT(ISERROR(SEARCH("Base Case",G39)))</formula>
    </cfRule>
    <cfRule type="containsText" dxfId="392" priority="587" operator="containsText" text="Option 10">
      <formula>NOT(ISERROR(SEARCH("Option 10",G39)))</formula>
    </cfRule>
    <cfRule type="containsText" dxfId="391" priority="588" operator="containsText" text="Option 9">
      <formula>NOT(ISERROR(SEARCH("Option 9",G39)))</formula>
    </cfRule>
    <cfRule type="containsText" dxfId="390" priority="589" operator="containsText" text="Option 8">
      <formula>NOT(ISERROR(SEARCH("Option 8",G39)))</formula>
    </cfRule>
    <cfRule type="containsText" dxfId="389" priority="590" operator="containsText" text="Option 7">
      <formula>NOT(ISERROR(SEARCH("Option 7",G39)))</formula>
    </cfRule>
    <cfRule type="containsText" dxfId="388" priority="591" operator="containsText" text="Option 6">
      <formula>NOT(ISERROR(SEARCH("Option 6",G39)))</formula>
    </cfRule>
  </conditionalFormatting>
  <conditionalFormatting sqref="G43">
    <cfRule type="containsText" dxfId="387" priority="583" operator="containsText" text="Option 3">
      <formula>NOT(ISERROR(SEARCH("Option 3",G43)))</formula>
    </cfRule>
    <cfRule type="containsText" dxfId="386" priority="582" operator="containsText" text="Option 4">
      <formula>NOT(ISERROR(SEARCH("Option 4",G43)))</formula>
    </cfRule>
    <cfRule type="containsText" dxfId="385" priority="581" operator="containsText" text="Option 5">
      <formula>NOT(ISERROR(SEARCH("Option 5",G43)))</formula>
    </cfRule>
    <cfRule type="containsText" dxfId="384" priority="580" operator="containsText" text="Option 6">
      <formula>NOT(ISERROR(SEARCH("Option 6",G43)))</formula>
    </cfRule>
    <cfRule type="containsText" dxfId="383" priority="579" operator="containsText" text="Option 7">
      <formula>NOT(ISERROR(SEARCH("Option 7",G43)))</formula>
    </cfRule>
    <cfRule type="containsText" dxfId="382" priority="578" operator="containsText" text="Option 8">
      <formula>NOT(ISERROR(SEARCH("Option 8",G43)))</formula>
    </cfRule>
    <cfRule type="containsText" dxfId="381" priority="577" operator="containsText" text="Option 9">
      <formula>NOT(ISERROR(SEARCH("Option 9",G43)))</formula>
    </cfRule>
    <cfRule type="containsText" dxfId="380" priority="576" operator="containsText" text="Option 10">
      <formula>NOT(ISERROR(SEARCH("Option 10",G43)))</formula>
    </cfRule>
    <cfRule type="containsText" dxfId="379" priority="585" operator="containsText" text="Option 1">
      <formula>NOT(ISERROR(SEARCH("Option 1",G43)))</formula>
    </cfRule>
    <cfRule type="containsText" dxfId="378" priority="584" operator="containsText" text="Option 2">
      <formula>NOT(ISERROR(SEARCH("Option 2",G43)))</formula>
    </cfRule>
    <cfRule type="containsText" dxfId="377" priority="586" operator="containsText" text="Base Case">
      <formula>NOT(ISERROR(SEARCH("Base Case",G43)))</formula>
    </cfRule>
  </conditionalFormatting>
  <conditionalFormatting sqref="G47">
    <cfRule type="containsText" dxfId="376" priority="575" operator="containsText" text="Base Case">
      <formula>NOT(ISERROR(SEARCH("Base Case",G47)))</formula>
    </cfRule>
    <cfRule type="containsText" dxfId="375" priority="574" operator="containsText" text="Option 1">
      <formula>NOT(ISERROR(SEARCH("Option 1",G47)))</formula>
    </cfRule>
    <cfRule type="containsText" dxfId="374" priority="573" operator="containsText" text="Option 2">
      <formula>NOT(ISERROR(SEARCH("Option 2",G47)))</formula>
    </cfRule>
    <cfRule type="containsText" dxfId="373" priority="572" operator="containsText" text="Option 3">
      <formula>NOT(ISERROR(SEARCH("Option 3",G47)))</formula>
    </cfRule>
    <cfRule type="containsText" dxfId="372" priority="571" operator="containsText" text="Option 4">
      <formula>NOT(ISERROR(SEARCH("Option 4",G47)))</formula>
    </cfRule>
    <cfRule type="containsText" dxfId="371" priority="569" operator="containsText" text="Option 6">
      <formula>NOT(ISERROR(SEARCH("Option 6",G47)))</formula>
    </cfRule>
    <cfRule type="containsText" dxfId="370" priority="568" operator="containsText" text="Option 7">
      <formula>NOT(ISERROR(SEARCH("Option 7",G47)))</formula>
    </cfRule>
    <cfRule type="containsText" dxfId="369" priority="567" operator="containsText" text="Option 8">
      <formula>NOT(ISERROR(SEARCH("Option 8",G47)))</formula>
    </cfRule>
    <cfRule type="containsText" dxfId="368" priority="566" operator="containsText" text="Option 9">
      <formula>NOT(ISERROR(SEARCH("Option 9",G47)))</formula>
    </cfRule>
    <cfRule type="containsText" dxfId="367" priority="565" operator="containsText" text="Option 10">
      <formula>NOT(ISERROR(SEARCH("Option 10",G47)))</formula>
    </cfRule>
    <cfRule type="containsText" dxfId="366" priority="570" operator="containsText" text="Option 5">
      <formula>NOT(ISERROR(SEARCH("Option 5",G47)))</formula>
    </cfRule>
  </conditionalFormatting>
  <conditionalFormatting sqref="G51">
    <cfRule type="containsText" dxfId="365" priority="564" operator="containsText" text="Base Case">
      <formula>NOT(ISERROR(SEARCH("Base Case",G51)))</formula>
    </cfRule>
    <cfRule type="containsText" dxfId="364" priority="563" operator="containsText" text="Option 1">
      <formula>NOT(ISERROR(SEARCH("Option 1",G51)))</formula>
    </cfRule>
    <cfRule type="containsText" dxfId="363" priority="562" operator="containsText" text="Option 2">
      <formula>NOT(ISERROR(SEARCH("Option 2",G51)))</formula>
    </cfRule>
    <cfRule type="containsText" dxfId="362" priority="561" operator="containsText" text="Option 3">
      <formula>NOT(ISERROR(SEARCH("Option 3",G51)))</formula>
    </cfRule>
    <cfRule type="containsText" dxfId="361" priority="560" operator="containsText" text="Option 4">
      <formula>NOT(ISERROR(SEARCH("Option 4",G51)))</formula>
    </cfRule>
    <cfRule type="containsText" dxfId="360" priority="559" operator="containsText" text="Option 5">
      <formula>NOT(ISERROR(SEARCH("Option 5",G51)))</formula>
    </cfRule>
    <cfRule type="containsText" dxfId="359" priority="558" operator="containsText" text="Option 6">
      <formula>NOT(ISERROR(SEARCH("Option 6",G51)))</formula>
    </cfRule>
    <cfRule type="containsText" dxfId="358" priority="557" operator="containsText" text="Option 7">
      <formula>NOT(ISERROR(SEARCH("Option 7",G51)))</formula>
    </cfRule>
    <cfRule type="containsText" dxfId="357" priority="556" operator="containsText" text="Option 8">
      <formula>NOT(ISERROR(SEARCH("Option 8",G51)))</formula>
    </cfRule>
    <cfRule type="containsText" dxfId="356" priority="555" operator="containsText" text="Option 9">
      <formula>NOT(ISERROR(SEARCH("Option 9",G51)))</formula>
    </cfRule>
    <cfRule type="containsText" dxfId="355" priority="554" operator="containsText" text="Option 10">
      <formula>NOT(ISERROR(SEARCH("Option 10",G51)))</formula>
    </cfRule>
  </conditionalFormatting>
  <conditionalFormatting sqref="G55">
    <cfRule type="containsText" dxfId="354" priority="553" operator="containsText" text="Base Case">
      <formula>NOT(ISERROR(SEARCH("Base Case",G55)))</formula>
    </cfRule>
    <cfRule type="containsText" dxfId="353" priority="552" operator="containsText" text="Option 1">
      <formula>NOT(ISERROR(SEARCH("Option 1",G55)))</formula>
    </cfRule>
    <cfRule type="containsText" dxfId="352" priority="551" operator="containsText" text="Option 2">
      <formula>NOT(ISERROR(SEARCH("Option 2",G55)))</formula>
    </cfRule>
    <cfRule type="containsText" dxfId="351" priority="550" operator="containsText" text="Option 3">
      <formula>NOT(ISERROR(SEARCH("Option 3",G55)))</formula>
    </cfRule>
    <cfRule type="containsText" dxfId="350" priority="549" operator="containsText" text="Option 4">
      <formula>NOT(ISERROR(SEARCH("Option 4",G55)))</formula>
    </cfRule>
    <cfRule type="containsText" dxfId="349" priority="548" operator="containsText" text="Option 5">
      <formula>NOT(ISERROR(SEARCH("Option 5",G55)))</formula>
    </cfRule>
    <cfRule type="containsText" dxfId="348" priority="547" operator="containsText" text="Option 6">
      <formula>NOT(ISERROR(SEARCH("Option 6",G55)))</formula>
    </cfRule>
    <cfRule type="containsText" dxfId="347" priority="546" operator="containsText" text="Option 7">
      <formula>NOT(ISERROR(SEARCH("Option 7",G55)))</formula>
    </cfRule>
    <cfRule type="containsText" dxfId="346" priority="545" operator="containsText" text="Option 8">
      <formula>NOT(ISERROR(SEARCH("Option 8",G55)))</formula>
    </cfRule>
    <cfRule type="containsText" dxfId="345" priority="544" operator="containsText" text="Option 9">
      <formula>NOT(ISERROR(SEARCH("Option 9",G55)))</formula>
    </cfRule>
    <cfRule type="containsText" dxfId="344" priority="543" operator="containsText" text="Option 10">
      <formula>NOT(ISERROR(SEARCH("Option 10",G55)))</formula>
    </cfRule>
  </conditionalFormatting>
  <conditionalFormatting sqref="G59">
    <cfRule type="containsText" dxfId="343" priority="542" operator="containsText" text="Base Case">
      <formula>NOT(ISERROR(SEARCH("Base Case",G59)))</formula>
    </cfRule>
    <cfRule type="containsText" dxfId="342" priority="533" operator="containsText" text="Option 9">
      <formula>NOT(ISERROR(SEARCH("Option 9",G59)))</formula>
    </cfRule>
    <cfRule type="containsText" dxfId="341" priority="536" operator="containsText" text="Option 6">
      <formula>NOT(ISERROR(SEARCH("Option 6",G59)))</formula>
    </cfRule>
    <cfRule type="containsText" dxfId="340" priority="532" operator="containsText" text="Option 10">
      <formula>NOT(ISERROR(SEARCH("Option 10",G59)))</formula>
    </cfRule>
    <cfRule type="containsText" dxfId="339" priority="534" operator="containsText" text="Option 8">
      <formula>NOT(ISERROR(SEARCH("Option 8",G59)))</formula>
    </cfRule>
    <cfRule type="containsText" dxfId="338" priority="535" operator="containsText" text="Option 7">
      <formula>NOT(ISERROR(SEARCH("Option 7",G59)))</formula>
    </cfRule>
    <cfRule type="containsText" dxfId="337" priority="541" operator="containsText" text="Option 1">
      <formula>NOT(ISERROR(SEARCH("Option 1",G59)))</formula>
    </cfRule>
    <cfRule type="containsText" dxfId="336" priority="537" operator="containsText" text="Option 5">
      <formula>NOT(ISERROR(SEARCH("Option 5",G59)))</formula>
    </cfRule>
    <cfRule type="containsText" dxfId="335" priority="538" operator="containsText" text="Option 4">
      <formula>NOT(ISERROR(SEARCH("Option 4",G59)))</formula>
    </cfRule>
    <cfRule type="containsText" dxfId="334" priority="539" operator="containsText" text="Option 3">
      <formula>NOT(ISERROR(SEARCH("Option 3",G59)))</formula>
    </cfRule>
    <cfRule type="containsText" dxfId="333" priority="540" operator="containsText" text="Option 2">
      <formula>NOT(ISERROR(SEARCH("Option 2",G59)))</formula>
    </cfRule>
  </conditionalFormatting>
  <conditionalFormatting sqref="G63">
    <cfRule type="containsText" dxfId="332" priority="526" operator="containsText" text="Option 5">
      <formula>NOT(ISERROR(SEARCH("Option 5",G63)))</formula>
    </cfRule>
    <cfRule type="containsText" dxfId="331" priority="531" operator="containsText" text="Base Case">
      <formula>NOT(ISERROR(SEARCH("Base Case",G63)))</formula>
    </cfRule>
    <cfRule type="containsText" dxfId="330" priority="525" operator="containsText" text="Option 6">
      <formula>NOT(ISERROR(SEARCH("Option 6",G63)))</formula>
    </cfRule>
    <cfRule type="containsText" dxfId="329" priority="524" operator="containsText" text="Option 7">
      <formula>NOT(ISERROR(SEARCH("Option 7",G63)))</formula>
    </cfRule>
    <cfRule type="containsText" dxfId="328" priority="523" operator="containsText" text="Option 8">
      <formula>NOT(ISERROR(SEARCH("Option 8",G63)))</formula>
    </cfRule>
    <cfRule type="containsText" dxfId="327" priority="522" operator="containsText" text="Option 9">
      <formula>NOT(ISERROR(SEARCH("Option 9",G63)))</formula>
    </cfRule>
    <cfRule type="containsText" dxfId="326" priority="521" operator="containsText" text="Option 10">
      <formula>NOT(ISERROR(SEARCH("Option 10",G63)))</formula>
    </cfRule>
    <cfRule type="containsText" dxfId="325" priority="529" operator="containsText" text="Option 2">
      <formula>NOT(ISERROR(SEARCH("Option 2",G63)))</formula>
    </cfRule>
    <cfRule type="containsText" dxfId="324" priority="527" operator="containsText" text="Option 4">
      <formula>NOT(ISERROR(SEARCH("Option 4",G63)))</formula>
    </cfRule>
    <cfRule type="containsText" dxfId="323" priority="528" operator="containsText" text="Option 3">
      <formula>NOT(ISERROR(SEARCH("Option 3",G63)))</formula>
    </cfRule>
    <cfRule type="containsText" dxfId="322" priority="530" operator="containsText" text="Option 1">
      <formula>NOT(ISERROR(SEARCH("Option 1",G63)))</formula>
    </cfRule>
  </conditionalFormatting>
  <conditionalFormatting sqref="G67">
    <cfRule type="containsText" dxfId="321" priority="517" operator="containsText" text="Option 3">
      <formula>NOT(ISERROR(SEARCH("Option 3",G67)))</formula>
    </cfRule>
    <cfRule type="containsText" dxfId="320" priority="516" operator="containsText" text="Option 4">
      <formula>NOT(ISERROR(SEARCH("Option 4",G67)))</formula>
    </cfRule>
    <cfRule type="containsText" dxfId="319" priority="515" operator="containsText" text="Option 5">
      <formula>NOT(ISERROR(SEARCH("Option 5",G67)))</formula>
    </cfRule>
    <cfRule type="containsText" dxfId="318" priority="514" operator="containsText" text="Option 6">
      <formula>NOT(ISERROR(SEARCH("Option 6",G67)))</formula>
    </cfRule>
    <cfRule type="containsText" dxfId="317" priority="513" operator="containsText" text="Option 7">
      <formula>NOT(ISERROR(SEARCH("Option 7",G67)))</formula>
    </cfRule>
    <cfRule type="containsText" dxfId="316" priority="512" operator="containsText" text="Option 8">
      <formula>NOT(ISERROR(SEARCH("Option 8",G67)))</formula>
    </cfRule>
    <cfRule type="containsText" dxfId="315" priority="511" operator="containsText" text="Option 9">
      <formula>NOT(ISERROR(SEARCH("Option 9",G67)))</formula>
    </cfRule>
    <cfRule type="containsText" dxfId="314" priority="510" operator="containsText" text="Option 10">
      <formula>NOT(ISERROR(SEARCH("Option 10",G67)))</formula>
    </cfRule>
    <cfRule type="containsText" dxfId="313" priority="520" operator="containsText" text="Base Case">
      <formula>NOT(ISERROR(SEARCH("Base Case",G67)))</formula>
    </cfRule>
    <cfRule type="containsText" dxfId="312" priority="519" operator="containsText" text="Option 1">
      <formula>NOT(ISERROR(SEARCH("Option 1",G67)))</formula>
    </cfRule>
    <cfRule type="containsText" dxfId="311" priority="518" operator="containsText" text="Option 2">
      <formula>NOT(ISERROR(SEARCH("Option 2",G67)))</formula>
    </cfRule>
  </conditionalFormatting>
  <conditionalFormatting sqref="G71">
    <cfRule type="containsText" dxfId="310" priority="507" operator="containsText" text="Option 2">
      <formula>NOT(ISERROR(SEARCH("Option 2",G71)))</formula>
    </cfRule>
    <cfRule type="containsText" dxfId="309" priority="506" operator="containsText" text="Option 3">
      <formula>NOT(ISERROR(SEARCH("Option 3",G71)))</formula>
    </cfRule>
    <cfRule type="containsText" dxfId="308" priority="505" operator="containsText" text="Option 4">
      <formula>NOT(ISERROR(SEARCH("Option 4",G71)))</formula>
    </cfRule>
    <cfRule type="containsText" dxfId="307" priority="504" operator="containsText" text="Option 5">
      <formula>NOT(ISERROR(SEARCH("Option 5",G71)))</formula>
    </cfRule>
    <cfRule type="containsText" dxfId="306" priority="503" operator="containsText" text="Option 6">
      <formula>NOT(ISERROR(SEARCH("Option 6",G71)))</formula>
    </cfRule>
    <cfRule type="containsText" dxfId="305" priority="500" operator="containsText" text="Option 9">
      <formula>NOT(ISERROR(SEARCH("Option 9",G71)))</formula>
    </cfRule>
    <cfRule type="containsText" dxfId="304" priority="509" operator="containsText" text="Base Case">
      <formula>NOT(ISERROR(SEARCH("Base Case",G71)))</formula>
    </cfRule>
    <cfRule type="containsText" dxfId="303" priority="502" operator="containsText" text="Option 7">
      <formula>NOT(ISERROR(SEARCH("Option 7",G71)))</formula>
    </cfRule>
    <cfRule type="containsText" dxfId="302" priority="501" operator="containsText" text="Option 8">
      <formula>NOT(ISERROR(SEARCH("Option 8",G71)))</formula>
    </cfRule>
    <cfRule type="containsText" dxfId="301" priority="508" operator="containsText" text="Option 1">
      <formula>NOT(ISERROR(SEARCH("Option 1",G71)))</formula>
    </cfRule>
    <cfRule type="containsText" dxfId="300" priority="499" operator="containsText" text="Option 10">
      <formula>NOT(ISERROR(SEARCH("Option 10",G71)))</formula>
    </cfRule>
  </conditionalFormatting>
  <conditionalFormatting sqref="G75">
    <cfRule type="containsText" dxfId="299" priority="495" operator="containsText" text="Option 3">
      <formula>NOT(ISERROR(SEARCH("Option 3",G75)))</formula>
    </cfRule>
    <cfRule type="containsText" dxfId="298" priority="494" operator="containsText" text="Option 4">
      <formula>NOT(ISERROR(SEARCH("Option 4",G75)))</formula>
    </cfRule>
    <cfRule type="containsText" dxfId="297" priority="493" operator="containsText" text="Option 5">
      <formula>NOT(ISERROR(SEARCH("Option 5",G75)))</formula>
    </cfRule>
    <cfRule type="containsText" dxfId="296" priority="491" operator="containsText" text="Option 7">
      <formula>NOT(ISERROR(SEARCH("Option 7",G75)))</formula>
    </cfRule>
    <cfRule type="containsText" dxfId="295" priority="490" operator="containsText" text="Option 8">
      <formula>NOT(ISERROR(SEARCH("Option 8",G75)))</formula>
    </cfRule>
    <cfRule type="containsText" dxfId="294" priority="489" operator="containsText" text="Option 9">
      <formula>NOT(ISERROR(SEARCH("Option 9",G75)))</formula>
    </cfRule>
    <cfRule type="containsText" dxfId="293" priority="488" operator="containsText" text="Option 10">
      <formula>NOT(ISERROR(SEARCH("Option 10",G75)))</formula>
    </cfRule>
    <cfRule type="containsText" dxfId="292" priority="498" operator="containsText" text="Base Case">
      <formula>NOT(ISERROR(SEARCH("Base Case",G75)))</formula>
    </cfRule>
    <cfRule type="containsText" dxfId="291" priority="497" operator="containsText" text="Option 1">
      <formula>NOT(ISERROR(SEARCH("Option 1",G75)))</formula>
    </cfRule>
    <cfRule type="containsText" dxfId="290" priority="496" operator="containsText" text="Option 2">
      <formula>NOT(ISERROR(SEARCH("Option 2",G75)))</formula>
    </cfRule>
    <cfRule type="containsText" dxfId="289" priority="492" operator="containsText" text="Option 6">
      <formula>NOT(ISERROR(SEARCH("Option 6",G75)))</formula>
    </cfRule>
  </conditionalFormatting>
  <conditionalFormatting sqref="G79">
    <cfRule type="containsText" dxfId="288" priority="484" operator="containsText" text="Option 3">
      <formula>NOT(ISERROR(SEARCH("Option 3",G79)))</formula>
    </cfRule>
    <cfRule type="containsText" dxfId="287" priority="483" operator="containsText" text="Option 4">
      <formula>NOT(ISERROR(SEARCH("Option 4",G79)))</formula>
    </cfRule>
    <cfRule type="containsText" dxfId="286" priority="482" operator="containsText" text="Option 5">
      <formula>NOT(ISERROR(SEARCH("Option 5",G79)))</formula>
    </cfRule>
    <cfRule type="containsText" dxfId="285" priority="481" operator="containsText" text="Option 6">
      <formula>NOT(ISERROR(SEARCH("Option 6",G79)))</formula>
    </cfRule>
    <cfRule type="containsText" dxfId="284" priority="480" operator="containsText" text="Option 7">
      <formula>NOT(ISERROR(SEARCH("Option 7",G79)))</formula>
    </cfRule>
    <cfRule type="containsText" dxfId="283" priority="479" operator="containsText" text="Option 8">
      <formula>NOT(ISERROR(SEARCH("Option 8",G79)))</formula>
    </cfRule>
    <cfRule type="containsText" dxfId="282" priority="478" operator="containsText" text="Option 9">
      <formula>NOT(ISERROR(SEARCH("Option 9",G79)))</formula>
    </cfRule>
    <cfRule type="containsText" dxfId="281" priority="477" operator="containsText" text="Option 10">
      <formula>NOT(ISERROR(SEARCH("Option 10",G79)))</formula>
    </cfRule>
    <cfRule type="containsText" dxfId="280" priority="487" operator="containsText" text="Base Case">
      <formula>NOT(ISERROR(SEARCH("Base Case",G79)))</formula>
    </cfRule>
    <cfRule type="containsText" dxfId="279" priority="486" operator="containsText" text="Option 1">
      <formula>NOT(ISERROR(SEARCH("Option 1",G79)))</formula>
    </cfRule>
    <cfRule type="containsText" dxfId="278" priority="485" operator="containsText" text="Option 2">
      <formula>NOT(ISERROR(SEARCH("Option 2",G79)))</formula>
    </cfRule>
  </conditionalFormatting>
  <conditionalFormatting sqref="G83">
    <cfRule type="containsText" dxfId="277" priority="476" operator="containsText" text="Base Case">
      <formula>NOT(ISERROR(SEARCH("Base Case",G83)))</formula>
    </cfRule>
    <cfRule type="containsText" dxfId="276" priority="466" operator="containsText" text="Option 10">
      <formula>NOT(ISERROR(SEARCH("Option 10",G83)))</formula>
    </cfRule>
    <cfRule type="containsText" dxfId="275" priority="467" operator="containsText" text="Option 9">
      <formula>NOT(ISERROR(SEARCH("Option 9",G83)))</formula>
    </cfRule>
    <cfRule type="containsText" dxfId="274" priority="469" operator="containsText" text="Option 7">
      <formula>NOT(ISERROR(SEARCH("Option 7",G83)))</formula>
    </cfRule>
    <cfRule type="containsText" dxfId="273" priority="470" operator="containsText" text="Option 6">
      <formula>NOT(ISERROR(SEARCH("Option 6",G83)))</formula>
    </cfRule>
    <cfRule type="containsText" dxfId="272" priority="468" operator="containsText" text="Option 8">
      <formula>NOT(ISERROR(SEARCH("Option 8",G83)))</formula>
    </cfRule>
    <cfRule type="containsText" dxfId="271" priority="472" operator="containsText" text="Option 4">
      <formula>NOT(ISERROR(SEARCH("Option 4",G83)))</formula>
    </cfRule>
    <cfRule type="containsText" dxfId="270" priority="473" operator="containsText" text="Option 3">
      <formula>NOT(ISERROR(SEARCH("Option 3",G83)))</formula>
    </cfRule>
    <cfRule type="containsText" dxfId="269" priority="474" operator="containsText" text="Option 2">
      <formula>NOT(ISERROR(SEARCH("Option 2",G83)))</formula>
    </cfRule>
    <cfRule type="containsText" dxfId="268" priority="475" operator="containsText" text="Option 1">
      <formula>NOT(ISERROR(SEARCH("Option 1",G83)))</formula>
    </cfRule>
    <cfRule type="containsText" dxfId="267" priority="471" operator="containsText" text="Option 5">
      <formula>NOT(ISERROR(SEARCH("Option 5",G83)))</formula>
    </cfRule>
  </conditionalFormatting>
  <conditionalFormatting sqref="G87">
    <cfRule type="containsText" dxfId="266" priority="462" operator="containsText" text="Option 3">
      <formula>NOT(ISERROR(SEARCH("Option 3",G87)))</formula>
    </cfRule>
    <cfRule type="containsText" dxfId="265" priority="461" operator="containsText" text="Option 4">
      <formula>NOT(ISERROR(SEARCH("Option 4",G87)))</formula>
    </cfRule>
    <cfRule type="containsText" dxfId="264" priority="460" operator="containsText" text="Option 5">
      <formula>NOT(ISERROR(SEARCH("Option 5",G87)))</formula>
    </cfRule>
    <cfRule type="containsText" dxfId="263" priority="459" operator="containsText" text="Option 6">
      <formula>NOT(ISERROR(SEARCH("Option 6",G87)))</formula>
    </cfRule>
    <cfRule type="containsText" dxfId="262" priority="458" operator="containsText" text="Option 7">
      <formula>NOT(ISERROR(SEARCH("Option 7",G87)))</formula>
    </cfRule>
    <cfRule type="containsText" dxfId="261" priority="456" operator="containsText" text="Option 9">
      <formula>NOT(ISERROR(SEARCH("Option 9",G87)))</formula>
    </cfRule>
    <cfRule type="containsText" dxfId="260" priority="455" operator="containsText" text="Option 10">
      <formula>NOT(ISERROR(SEARCH("Option 10",G87)))</formula>
    </cfRule>
    <cfRule type="containsText" dxfId="259" priority="457" operator="containsText" text="Option 8">
      <formula>NOT(ISERROR(SEARCH("Option 8",G87)))</formula>
    </cfRule>
    <cfRule type="containsText" dxfId="258" priority="465" operator="containsText" text="Base Case">
      <formula>NOT(ISERROR(SEARCH("Base Case",G87)))</formula>
    </cfRule>
    <cfRule type="containsText" dxfId="257" priority="464" operator="containsText" text="Option 1">
      <formula>NOT(ISERROR(SEARCH("Option 1",G87)))</formula>
    </cfRule>
    <cfRule type="containsText" dxfId="256" priority="463" operator="containsText" text="Option 2">
      <formula>NOT(ISERROR(SEARCH("Option 2",G87)))</formula>
    </cfRule>
  </conditionalFormatting>
  <conditionalFormatting sqref="G91">
    <cfRule type="containsText" dxfId="255" priority="454" operator="containsText" text="Base Case">
      <formula>NOT(ISERROR(SEARCH("Base Case",G91)))</formula>
    </cfRule>
    <cfRule type="containsText" dxfId="254" priority="453" operator="containsText" text="Option 1">
      <formula>NOT(ISERROR(SEARCH("Option 1",G91)))</formula>
    </cfRule>
    <cfRule type="containsText" dxfId="253" priority="452" operator="containsText" text="Option 2">
      <formula>NOT(ISERROR(SEARCH("Option 2",G91)))</formula>
    </cfRule>
    <cfRule type="containsText" dxfId="252" priority="451" operator="containsText" text="Option 3">
      <formula>NOT(ISERROR(SEARCH("Option 3",G91)))</formula>
    </cfRule>
    <cfRule type="containsText" dxfId="251" priority="444" operator="containsText" text="Option 10">
      <formula>NOT(ISERROR(SEARCH("Option 10",G91)))</formula>
    </cfRule>
    <cfRule type="containsText" dxfId="250" priority="445" operator="containsText" text="Option 9">
      <formula>NOT(ISERROR(SEARCH("Option 9",G91)))</formula>
    </cfRule>
    <cfRule type="containsText" dxfId="249" priority="446" operator="containsText" text="Option 8">
      <formula>NOT(ISERROR(SEARCH("Option 8",G91)))</formula>
    </cfRule>
    <cfRule type="containsText" dxfId="248" priority="447" operator="containsText" text="Option 7">
      <formula>NOT(ISERROR(SEARCH("Option 7",G91)))</formula>
    </cfRule>
    <cfRule type="containsText" dxfId="247" priority="448" operator="containsText" text="Option 6">
      <formula>NOT(ISERROR(SEARCH("Option 6",G91)))</formula>
    </cfRule>
    <cfRule type="containsText" dxfId="246" priority="449" operator="containsText" text="Option 5">
      <formula>NOT(ISERROR(SEARCH("Option 5",G91)))</formula>
    </cfRule>
    <cfRule type="containsText" dxfId="245" priority="450" operator="containsText" text="Option 4">
      <formula>NOT(ISERROR(SEARCH("Option 4",G91)))</formula>
    </cfRule>
  </conditionalFormatting>
  <conditionalFormatting sqref="G95">
    <cfRule type="containsText" dxfId="244" priority="436" operator="containsText" text="Option 7">
      <formula>NOT(ISERROR(SEARCH("Option 7",G95)))</formula>
    </cfRule>
    <cfRule type="containsText" dxfId="243" priority="435" operator="containsText" text="Option 8">
      <formula>NOT(ISERROR(SEARCH("Option 8",G95)))</formula>
    </cfRule>
    <cfRule type="containsText" dxfId="242" priority="441" operator="containsText" text="Option 2">
      <formula>NOT(ISERROR(SEARCH("Option 2",G95)))</formula>
    </cfRule>
    <cfRule type="containsText" dxfId="241" priority="433" operator="containsText" text="Option 10">
      <formula>NOT(ISERROR(SEARCH("Option 10",G95)))</formula>
    </cfRule>
    <cfRule type="containsText" dxfId="240" priority="434" operator="containsText" text="Option 9">
      <formula>NOT(ISERROR(SEARCH("Option 9",G95)))</formula>
    </cfRule>
    <cfRule type="containsText" dxfId="239" priority="442" operator="containsText" text="Option 1">
      <formula>NOT(ISERROR(SEARCH("Option 1",G95)))</formula>
    </cfRule>
    <cfRule type="containsText" dxfId="238" priority="443" operator="containsText" text="Base Case">
      <formula>NOT(ISERROR(SEARCH("Base Case",G95)))</formula>
    </cfRule>
    <cfRule type="containsText" dxfId="237" priority="440" operator="containsText" text="Option 3">
      <formula>NOT(ISERROR(SEARCH("Option 3",G95)))</formula>
    </cfRule>
    <cfRule type="containsText" dxfId="236" priority="439" operator="containsText" text="Option 4">
      <formula>NOT(ISERROR(SEARCH("Option 4",G95)))</formula>
    </cfRule>
    <cfRule type="containsText" dxfId="235" priority="438" operator="containsText" text="Option 5">
      <formula>NOT(ISERROR(SEARCH("Option 5",G95)))</formula>
    </cfRule>
    <cfRule type="containsText" dxfId="234" priority="437" operator="containsText" text="Option 6">
      <formula>NOT(ISERROR(SEARCH("Option 6",G95)))</formula>
    </cfRule>
  </conditionalFormatting>
  <conditionalFormatting sqref="G99">
    <cfRule type="containsText" dxfId="233" priority="429" operator="containsText" text="Option 3">
      <formula>NOT(ISERROR(SEARCH("Option 3",G99)))</formula>
    </cfRule>
    <cfRule type="containsText" dxfId="232" priority="428" operator="containsText" text="Option 4">
      <formula>NOT(ISERROR(SEARCH("Option 4",G99)))</formula>
    </cfRule>
    <cfRule type="containsText" dxfId="231" priority="427" operator="containsText" text="Option 5">
      <formula>NOT(ISERROR(SEARCH("Option 5",G99)))</formula>
    </cfRule>
    <cfRule type="containsText" dxfId="230" priority="426" operator="containsText" text="Option 6">
      <formula>NOT(ISERROR(SEARCH("Option 6",G99)))</formula>
    </cfRule>
    <cfRule type="containsText" dxfId="229" priority="425" operator="containsText" text="Option 7">
      <formula>NOT(ISERROR(SEARCH("Option 7",G99)))</formula>
    </cfRule>
    <cfRule type="containsText" dxfId="228" priority="424" operator="containsText" text="Option 8">
      <formula>NOT(ISERROR(SEARCH("Option 8",G99)))</formula>
    </cfRule>
    <cfRule type="containsText" dxfId="227" priority="423" operator="containsText" text="Option 9">
      <formula>NOT(ISERROR(SEARCH("Option 9",G99)))</formula>
    </cfRule>
    <cfRule type="containsText" dxfId="226" priority="422" operator="containsText" text="Option 10">
      <formula>NOT(ISERROR(SEARCH("Option 10",G99)))</formula>
    </cfRule>
    <cfRule type="containsText" dxfId="225" priority="432" operator="containsText" text="Base Case">
      <formula>NOT(ISERROR(SEARCH("Base Case",G99)))</formula>
    </cfRule>
    <cfRule type="containsText" dxfId="224" priority="431" operator="containsText" text="Option 1">
      <formula>NOT(ISERROR(SEARCH("Option 1",G99)))</formula>
    </cfRule>
    <cfRule type="containsText" dxfId="223" priority="430" operator="containsText" text="Option 2">
      <formula>NOT(ISERROR(SEARCH("Option 2",G99)))</formula>
    </cfRule>
  </conditionalFormatting>
  <conditionalFormatting sqref="G103">
    <cfRule type="containsText" dxfId="222" priority="420" operator="containsText" text="Option 1">
      <formula>NOT(ISERROR(SEARCH("Option 1",G103)))</formula>
    </cfRule>
    <cfRule type="containsText" dxfId="221" priority="419" operator="containsText" text="Option 2">
      <formula>NOT(ISERROR(SEARCH("Option 2",G103)))</formula>
    </cfRule>
    <cfRule type="containsText" dxfId="220" priority="418" operator="containsText" text="Option 3">
      <formula>NOT(ISERROR(SEARCH("Option 3",G103)))</formula>
    </cfRule>
    <cfRule type="containsText" dxfId="219" priority="417" operator="containsText" text="Option 4">
      <formula>NOT(ISERROR(SEARCH("Option 4",G103)))</formula>
    </cfRule>
    <cfRule type="containsText" dxfId="218" priority="416" operator="containsText" text="Option 5">
      <formula>NOT(ISERROR(SEARCH("Option 5",G103)))</formula>
    </cfRule>
    <cfRule type="containsText" dxfId="217" priority="415" operator="containsText" text="Option 6">
      <formula>NOT(ISERROR(SEARCH("Option 6",G103)))</formula>
    </cfRule>
    <cfRule type="containsText" dxfId="216" priority="414" operator="containsText" text="Option 7">
      <formula>NOT(ISERROR(SEARCH("Option 7",G103)))</formula>
    </cfRule>
    <cfRule type="containsText" dxfId="215" priority="413" operator="containsText" text="Option 8">
      <formula>NOT(ISERROR(SEARCH("Option 8",G103)))</formula>
    </cfRule>
    <cfRule type="containsText" dxfId="214" priority="412" operator="containsText" text="Option 9">
      <formula>NOT(ISERROR(SEARCH("Option 9",G103)))</formula>
    </cfRule>
    <cfRule type="containsText" dxfId="213" priority="411" operator="containsText" text="Option 10">
      <formula>NOT(ISERROR(SEARCH("Option 10",G103)))</formula>
    </cfRule>
    <cfRule type="containsText" dxfId="212" priority="421" operator="containsText" text="Base Case">
      <formula>NOT(ISERROR(SEARCH("Base Case",G103)))</formula>
    </cfRule>
  </conditionalFormatting>
  <conditionalFormatting sqref="G107">
    <cfRule type="containsText" dxfId="211" priority="407" operator="containsText" text="Option 3">
      <formula>NOT(ISERROR(SEARCH("Option 3",G107)))</formula>
    </cfRule>
    <cfRule type="containsText" dxfId="210" priority="406" operator="containsText" text="Option 4">
      <formula>NOT(ISERROR(SEARCH("Option 4",G107)))</formula>
    </cfRule>
    <cfRule type="containsText" dxfId="209" priority="405" operator="containsText" text="Option 5">
      <formula>NOT(ISERROR(SEARCH("Option 5",G107)))</formula>
    </cfRule>
    <cfRule type="containsText" dxfId="208" priority="403" operator="containsText" text="Option 7">
      <formula>NOT(ISERROR(SEARCH("Option 7",G107)))</formula>
    </cfRule>
    <cfRule type="containsText" dxfId="207" priority="402" operator="containsText" text="Option 8">
      <formula>NOT(ISERROR(SEARCH("Option 8",G107)))</formula>
    </cfRule>
    <cfRule type="containsText" dxfId="206" priority="401" operator="containsText" text="Option 9">
      <formula>NOT(ISERROR(SEARCH("Option 9",G107)))</formula>
    </cfRule>
    <cfRule type="containsText" dxfId="205" priority="400" operator="containsText" text="Option 10">
      <formula>NOT(ISERROR(SEARCH("Option 10",G107)))</formula>
    </cfRule>
    <cfRule type="containsText" dxfId="204" priority="404" operator="containsText" text="Option 6">
      <formula>NOT(ISERROR(SEARCH("Option 6",G107)))</formula>
    </cfRule>
    <cfRule type="containsText" dxfId="203" priority="409" operator="containsText" text="Option 1">
      <formula>NOT(ISERROR(SEARCH("Option 1",G107)))</formula>
    </cfRule>
    <cfRule type="containsText" dxfId="202" priority="408" operator="containsText" text="Option 2">
      <formula>NOT(ISERROR(SEARCH("Option 2",G107)))</formula>
    </cfRule>
    <cfRule type="containsText" dxfId="201" priority="410" operator="containsText" text="Base Case">
      <formula>NOT(ISERROR(SEARCH("Base Case",G107)))</formula>
    </cfRule>
  </conditionalFormatting>
  <conditionalFormatting sqref="G111">
    <cfRule type="containsText" dxfId="200" priority="396" operator="containsText" text="Option 3">
      <formula>NOT(ISERROR(SEARCH("Option 3",G111)))</formula>
    </cfRule>
    <cfRule type="containsText" dxfId="199" priority="395" operator="containsText" text="Option 4">
      <formula>NOT(ISERROR(SEARCH("Option 4",G111)))</formula>
    </cfRule>
    <cfRule type="containsText" dxfId="198" priority="394" operator="containsText" text="Option 5">
      <formula>NOT(ISERROR(SEARCH("Option 5",G111)))</formula>
    </cfRule>
    <cfRule type="containsText" dxfId="197" priority="393" operator="containsText" text="Option 6">
      <formula>NOT(ISERROR(SEARCH("Option 6",G111)))</formula>
    </cfRule>
    <cfRule type="containsText" dxfId="196" priority="392" operator="containsText" text="Option 7">
      <formula>NOT(ISERROR(SEARCH("Option 7",G111)))</formula>
    </cfRule>
    <cfRule type="containsText" dxfId="195" priority="391" operator="containsText" text="Option 8">
      <formula>NOT(ISERROR(SEARCH("Option 8",G111)))</formula>
    </cfRule>
    <cfRule type="containsText" dxfId="194" priority="390" operator="containsText" text="Option 9">
      <formula>NOT(ISERROR(SEARCH("Option 9",G111)))</formula>
    </cfRule>
    <cfRule type="containsText" dxfId="193" priority="389" operator="containsText" text="Option 10">
      <formula>NOT(ISERROR(SEARCH("Option 10",G111)))</formula>
    </cfRule>
    <cfRule type="containsText" dxfId="192" priority="399" operator="containsText" text="Base Case">
      <formula>NOT(ISERROR(SEARCH("Base Case",G111)))</formula>
    </cfRule>
    <cfRule type="containsText" dxfId="191" priority="398" operator="containsText" text="Option 1">
      <formula>NOT(ISERROR(SEARCH("Option 1",G111)))</formula>
    </cfRule>
    <cfRule type="containsText" dxfId="190" priority="397" operator="containsText" text="Option 2">
      <formula>NOT(ISERROR(SEARCH("Option 2",G111)))</formula>
    </cfRule>
  </conditionalFormatting>
  <conditionalFormatting sqref="G115">
    <cfRule type="containsText" dxfId="189" priority="386" operator="containsText" text="Option 2">
      <formula>NOT(ISERROR(SEARCH("Option 2",G115)))</formula>
    </cfRule>
    <cfRule type="containsText" dxfId="188" priority="388" operator="containsText" text="Base Case">
      <formula>NOT(ISERROR(SEARCH("Base Case",G115)))</formula>
    </cfRule>
    <cfRule type="containsText" dxfId="187" priority="387" operator="containsText" text="Option 1">
      <formula>NOT(ISERROR(SEARCH("Option 1",G115)))</formula>
    </cfRule>
    <cfRule type="containsText" dxfId="186" priority="378" operator="containsText" text="Option 10">
      <formula>NOT(ISERROR(SEARCH("Option 10",G115)))</formula>
    </cfRule>
    <cfRule type="containsText" dxfId="185" priority="379" operator="containsText" text="Option 9">
      <formula>NOT(ISERROR(SEARCH("Option 9",G115)))</formula>
    </cfRule>
    <cfRule type="containsText" dxfId="184" priority="380" operator="containsText" text="Option 8">
      <formula>NOT(ISERROR(SEARCH("Option 8",G115)))</formula>
    </cfRule>
    <cfRule type="containsText" dxfId="183" priority="381" operator="containsText" text="Option 7">
      <formula>NOT(ISERROR(SEARCH("Option 7",G115)))</formula>
    </cfRule>
    <cfRule type="containsText" dxfId="182" priority="382" operator="containsText" text="Option 6">
      <formula>NOT(ISERROR(SEARCH("Option 6",G115)))</formula>
    </cfRule>
    <cfRule type="containsText" dxfId="181" priority="383" operator="containsText" text="Option 5">
      <formula>NOT(ISERROR(SEARCH("Option 5",G115)))</formula>
    </cfRule>
    <cfRule type="containsText" dxfId="180" priority="384" operator="containsText" text="Option 4">
      <formula>NOT(ISERROR(SEARCH("Option 4",G115)))</formula>
    </cfRule>
    <cfRule type="containsText" dxfId="179" priority="385" operator="containsText" text="Option 3">
      <formula>NOT(ISERROR(SEARCH("Option 3",G115)))</formula>
    </cfRule>
  </conditionalFormatting>
  <conditionalFormatting sqref="G119">
    <cfRule type="containsText" dxfId="178" priority="374" operator="containsText" text="Option 3">
      <formula>NOT(ISERROR(SEARCH("Option 3",G119)))</formula>
    </cfRule>
    <cfRule type="containsText" dxfId="177" priority="373" operator="containsText" text="Option 4">
      <formula>NOT(ISERROR(SEARCH("Option 4",G119)))</formula>
    </cfRule>
    <cfRule type="containsText" dxfId="176" priority="372" operator="containsText" text="Option 5">
      <formula>NOT(ISERROR(SEARCH("Option 5",G119)))</formula>
    </cfRule>
    <cfRule type="containsText" dxfId="175" priority="371" operator="containsText" text="Option 6">
      <formula>NOT(ISERROR(SEARCH("Option 6",G119)))</formula>
    </cfRule>
    <cfRule type="containsText" dxfId="174" priority="370" operator="containsText" text="Option 7">
      <formula>NOT(ISERROR(SEARCH("Option 7",G119)))</formula>
    </cfRule>
    <cfRule type="containsText" dxfId="173" priority="369" operator="containsText" text="Option 8">
      <formula>NOT(ISERROR(SEARCH("Option 8",G119)))</formula>
    </cfRule>
    <cfRule type="containsText" dxfId="172" priority="368" operator="containsText" text="Option 9">
      <formula>NOT(ISERROR(SEARCH("Option 9",G119)))</formula>
    </cfRule>
    <cfRule type="containsText" dxfId="171" priority="367" operator="containsText" text="Option 10">
      <formula>NOT(ISERROR(SEARCH("Option 10",G119)))</formula>
    </cfRule>
    <cfRule type="containsText" dxfId="170" priority="376" operator="containsText" text="Option 1">
      <formula>NOT(ISERROR(SEARCH("Option 1",G119)))</formula>
    </cfRule>
    <cfRule type="containsText" dxfId="169" priority="375" operator="containsText" text="Option 2">
      <formula>NOT(ISERROR(SEARCH("Option 2",G119)))</formula>
    </cfRule>
    <cfRule type="containsText" dxfId="168" priority="377" operator="containsText" text="Base Case">
      <formula>NOT(ISERROR(SEARCH("Base Case",G119)))</formula>
    </cfRule>
  </conditionalFormatting>
  <conditionalFormatting sqref="G123">
    <cfRule type="containsText" dxfId="167" priority="366" operator="containsText" text="Base Case">
      <formula>NOT(ISERROR(SEARCH("Base Case",G123)))</formula>
    </cfRule>
    <cfRule type="containsText" dxfId="166" priority="365" operator="containsText" text="Option 1">
      <formula>NOT(ISERROR(SEARCH("Option 1",G123)))</formula>
    </cfRule>
    <cfRule type="containsText" dxfId="165" priority="364" operator="containsText" text="Option 2">
      <formula>NOT(ISERROR(SEARCH("Option 2",G123)))</formula>
    </cfRule>
    <cfRule type="containsText" dxfId="164" priority="363" operator="containsText" text="Option 3">
      <formula>NOT(ISERROR(SEARCH("Option 3",G123)))</formula>
    </cfRule>
    <cfRule type="containsText" dxfId="163" priority="361" operator="containsText" text="Option 5">
      <formula>NOT(ISERROR(SEARCH("Option 5",G123)))</formula>
    </cfRule>
    <cfRule type="containsText" dxfId="162" priority="360" operator="containsText" text="Option 6">
      <formula>NOT(ISERROR(SEARCH("Option 6",G123)))</formula>
    </cfRule>
    <cfRule type="containsText" dxfId="161" priority="359" operator="containsText" text="Option 7">
      <formula>NOT(ISERROR(SEARCH("Option 7",G123)))</formula>
    </cfRule>
    <cfRule type="containsText" dxfId="160" priority="358" operator="containsText" text="Option 8">
      <formula>NOT(ISERROR(SEARCH("Option 8",G123)))</formula>
    </cfRule>
    <cfRule type="containsText" dxfId="159" priority="357" operator="containsText" text="Option 9">
      <formula>NOT(ISERROR(SEARCH("Option 9",G123)))</formula>
    </cfRule>
    <cfRule type="containsText" dxfId="158" priority="356" operator="containsText" text="Option 10">
      <formula>NOT(ISERROR(SEARCH("Option 10",G123)))</formula>
    </cfRule>
    <cfRule type="containsText" dxfId="157" priority="362" operator="containsText" text="Option 4">
      <formula>NOT(ISERROR(SEARCH("Option 4",G123)))</formula>
    </cfRule>
  </conditionalFormatting>
  <conditionalFormatting sqref="G127">
    <cfRule type="containsText" dxfId="156" priority="355" operator="containsText" text="Base Case">
      <formula>NOT(ISERROR(SEARCH("Base Case",G127)))</formula>
    </cfRule>
    <cfRule type="containsText" dxfId="155" priority="354" operator="containsText" text="Option 1">
      <formula>NOT(ISERROR(SEARCH("Option 1",G127)))</formula>
    </cfRule>
    <cfRule type="containsText" dxfId="154" priority="353" operator="containsText" text="Option 2">
      <formula>NOT(ISERROR(SEARCH("Option 2",G127)))</formula>
    </cfRule>
    <cfRule type="containsText" dxfId="153" priority="352" operator="containsText" text="Option 3">
      <formula>NOT(ISERROR(SEARCH("Option 3",G127)))</formula>
    </cfRule>
    <cfRule type="containsText" dxfId="152" priority="351" operator="containsText" text="Option 4">
      <formula>NOT(ISERROR(SEARCH("Option 4",G127)))</formula>
    </cfRule>
    <cfRule type="containsText" dxfId="151" priority="350" operator="containsText" text="Option 5">
      <formula>NOT(ISERROR(SEARCH("Option 5",G127)))</formula>
    </cfRule>
    <cfRule type="containsText" dxfId="150" priority="349" operator="containsText" text="Option 6">
      <formula>NOT(ISERROR(SEARCH("Option 6",G127)))</formula>
    </cfRule>
    <cfRule type="containsText" dxfId="149" priority="348" operator="containsText" text="Option 7">
      <formula>NOT(ISERROR(SEARCH("Option 7",G127)))</formula>
    </cfRule>
    <cfRule type="containsText" dxfId="148" priority="347" operator="containsText" text="Option 8">
      <formula>NOT(ISERROR(SEARCH("Option 8",G127)))</formula>
    </cfRule>
    <cfRule type="containsText" dxfId="147" priority="346" operator="containsText" text="Option 9">
      <formula>NOT(ISERROR(SEARCH("Option 9",G127)))</formula>
    </cfRule>
    <cfRule type="containsText" dxfId="146" priority="345" operator="containsText" text="Option 10">
      <formula>NOT(ISERROR(SEARCH("Option 10",G127)))</formula>
    </cfRule>
  </conditionalFormatting>
  <conditionalFormatting sqref="J16">
    <cfRule type="cellIs" dxfId="145" priority="57" operator="greaterThan">
      <formula>0</formula>
    </cfRule>
  </conditionalFormatting>
  <conditionalFormatting sqref="J20">
    <cfRule type="cellIs" dxfId="144" priority="55" operator="greaterThan">
      <formula>0</formula>
    </cfRule>
  </conditionalFormatting>
  <conditionalFormatting sqref="J24">
    <cfRule type="cellIs" dxfId="143" priority="53" operator="greaterThan">
      <formula>0</formula>
    </cfRule>
  </conditionalFormatting>
  <conditionalFormatting sqref="J28">
    <cfRule type="cellIs" dxfId="142" priority="51" operator="greaterThan">
      <formula>0</formula>
    </cfRule>
  </conditionalFormatting>
  <conditionalFormatting sqref="J32">
    <cfRule type="cellIs" dxfId="141" priority="49" operator="greaterThan">
      <formula>0</formula>
    </cfRule>
  </conditionalFormatting>
  <conditionalFormatting sqref="J36">
    <cfRule type="cellIs" dxfId="140" priority="47" operator="greaterThan">
      <formula>0</formula>
    </cfRule>
  </conditionalFormatting>
  <conditionalFormatting sqref="J40">
    <cfRule type="cellIs" dxfId="139" priority="45" operator="greaterThan">
      <formula>0</formula>
    </cfRule>
  </conditionalFormatting>
  <conditionalFormatting sqref="J44">
    <cfRule type="cellIs" dxfId="138" priority="43" operator="greaterThan">
      <formula>0</formula>
    </cfRule>
  </conditionalFormatting>
  <conditionalFormatting sqref="J48">
    <cfRule type="cellIs" dxfId="137" priority="41" operator="greaterThan">
      <formula>0</formula>
    </cfRule>
  </conditionalFormatting>
  <conditionalFormatting sqref="J52">
    <cfRule type="cellIs" dxfId="136" priority="39" operator="greaterThan">
      <formula>0</formula>
    </cfRule>
  </conditionalFormatting>
  <conditionalFormatting sqref="J56">
    <cfRule type="cellIs" dxfId="135" priority="37" operator="greaterThan">
      <formula>0</formula>
    </cfRule>
  </conditionalFormatting>
  <conditionalFormatting sqref="J60">
    <cfRule type="cellIs" dxfId="134" priority="35" operator="greaterThan">
      <formula>0</formula>
    </cfRule>
  </conditionalFormatting>
  <conditionalFormatting sqref="J64">
    <cfRule type="cellIs" dxfId="133" priority="33" operator="greaterThan">
      <formula>0</formula>
    </cfRule>
  </conditionalFormatting>
  <conditionalFormatting sqref="J68">
    <cfRule type="cellIs" dxfId="132" priority="31" operator="greaterThan">
      <formula>0</formula>
    </cfRule>
  </conditionalFormatting>
  <conditionalFormatting sqref="J72">
    <cfRule type="cellIs" dxfId="131" priority="29" operator="greaterThan">
      <formula>0</formula>
    </cfRule>
  </conditionalFormatting>
  <conditionalFormatting sqref="J76">
    <cfRule type="cellIs" dxfId="130" priority="27" operator="greaterThan">
      <formula>0</formula>
    </cfRule>
  </conditionalFormatting>
  <conditionalFormatting sqref="J80">
    <cfRule type="cellIs" dxfId="129" priority="25" operator="greaterThan">
      <formula>0</formula>
    </cfRule>
  </conditionalFormatting>
  <conditionalFormatting sqref="J84">
    <cfRule type="cellIs" dxfId="128" priority="23" operator="greaterThan">
      <formula>0</formula>
    </cfRule>
  </conditionalFormatting>
  <conditionalFormatting sqref="J88">
    <cfRule type="cellIs" dxfId="127" priority="21" operator="greaterThan">
      <formula>0</formula>
    </cfRule>
  </conditionalFormatting>
  <conditionalFormatting sqref="J92">
    <cfRule type="cellIs" dxfId="126" priority="19" operator="greaterThan">
      <formula>0</formula>
    </cfRule>
  </conditionalFormatting>
  <conditionalFormatting sqref="J96">
    <cfRule type="cellIs" dxfId="125" priority="17" operator="greaterThan">
      <formula>0</formula>
    </cfRule>
  </conditionalFormatting>
  <conditionalFormatting sqref="J100">
    <cfRule type="cellIs" dxfId="124" priority="15" operator="greaterThan">
      <formula>0</formula>
    </cfRule>
  </conditionalFormatting>
  <conditionalFormatting sqref="J104">
    <cfRule type="cellIs" dxfId="123" priority="13" operator="greaterThan">
      <formula>0</formula>
    </cfRule>
  </conditionalFormatting>
  <conditionalFormatting sqref="J108">
    <cfRule type="cellIs" dxfId="122" priority="11" operator="greaterThan">
      <formula>0</formula>
    </cfRule>
  </conditionalFormatting>
  <conditionalFormatting sqref="J112">
    <cfRule type="cellIs" dxfId="121" priority="9" operator="greaterThan">
      <formula>0</formula>
    </cfRule>
  </conditionalFormatting>
  <conditionalFormatting sqref="J116">
    <cfRule type="cellIs" dxfId="120" priority="7" operator="greaterThan">
      <formula>0</formula>
    </cfRule>
  </conditionalFormatting>
  <conditionalFormatting sqref="J120">
    <cfRule type="cellIs" dxfId="119" priority="5" operator="greaterThan">
      <formula>0</formula>
    </cfRule>
  </conditionalFormatting>
  <conditionalFormatting sqref="J124">
    <cfRule type="cellIs" dxfId="118" priority="3" operator="greaterThan">
      <formula>0</formula>
    </cfRule>
  </conditionalFormatting>
  <conditionalFormatting sqref="J128">
    <cfRule type="cellIs" dxfId="117" priority="1" operator="greaterThan">
      <formula>0</formula>
    </cfRule>
  </conditionalFormatting>
  <conditionalFormatting sqref="J12:CL12">
    <cfRule type="cellIs" dxfId="116" priority="147" operator="greaterThan">
      <formula>0</formula>
    </cfRule>
    <cfRule type="cellIs" dxfId="115" priority="148" operator="lessThan">
      <formula>0</formula>
    </cfRule>
  </conditionalFormatting>
  <conditionalFormatting sqref="J16:CL16">
    <cfRule type="cellIs" dxfId="114" priority="58" operator="lessThan">
      <formula>0</formula>
    </cfRule>
  </conditionalFormatting>
  <conditionalFormatting sqref="J20:CL20">
    <cfRule type="cellIs" dxfId="113" priority="56" operator="lessThan">
      <formula>0</formula>
    </cfRule>
  </conditionalFormatting>
  <conditionalFormatting sqref="J24:CL24">
    <cfRule type="cellIs" dxfId="112" priority="54" operator="lessThan">
      <formula>0</formula>
    </cfRule>
  </conditionalFormatting>
  <conditionalFormatting sqref="J28:CL28">
    <cfRule type="cellIs" dxfId="111" priority="52" operator="lessThan">
      <formula>0</formula>
    </cfRule>
  </conditionalFormatting>
  <conditionalFormatting sqref="J32:CL32">
    <cfRule type="cellIs" dxfId="110" priority="50" operator="lessThan">
      <formula>0</formula>
    </cfRule>
  </conditionalFormatting>
  <conditionalFormatting sqref="J36:CL36">
    <cfRule type="cellIs" dxfId="109" priority="48" operator="lessThan">
      <formula>0</formula>
    </cfRule>
  </conditionalFormatting>
  <conditionalFormatting sqref="J40:CL40">
    <cfRule type="cellIs" dxfId="108" priority="46" operator="lessThan">
      <formula>0</formula>
    </cfRule>
  </conditionalFormatting>
  <conditionalFormatting sqref="J44:CL44">
    <cfRule type="cellIs" dxfId="107" priority="44" operator="lessThan">
      <formula>0</formula>
    </cfRule>
  </conditionalFormatting>
  <conditionalFormatting sqref="J48:CL48">
    <cfRule type="cellIs" dxfId="106" priority="42" operator="lessThan">
      <formula>0</formula>
    </cfRule>
  </conditionalFormatting>
  <conditionalFormatting sqref="J52:CL52">
    <cfRule type="cellIs" dxfId="105" priority="40" operator="lessThan">
      <formula>0</formula>
    </cfRule>
  </conditionalFormatting>
  <conditionalFormatting sqref="J56:CL56">
    <cfRule type="cellIs" dxfId="104" priority="38" operator="lessThan">
      <formula>0</formula>
    </cfRule>
  </conditionalFormatting>
  <conditionalFormatting sqref="J60:CL60">
    <cfRule type="cellIs" dxfId="103" priority="36" operator="lessThan">
      <formula>0</formula>
    </cfRule>
  </conditionalFormatting>
  <conditionalFormatting sqref="J64:CL64">
    <cfRule type="cellIs" dxfId="102" priority="34" operator="lessThan">
      <formula>0</formula>
    </cfRule>
  </conditionalFormatting>
  <conditionalFormatting sqref="J68:CL68">
    <cfRule type="cellIs" dxfId="101" priority="32" operator="lessThan">
      <formula>0</formula>
    </cfRule>
  </conditionalFormatting>
  <conditionalFormatting sqref="J72:CL72">
    <cfRule type="cellIs" dxfId="100" priority="30" operator="lessThan">
      <formula>0</formula>
    </cfRule>
  </conditionalFormatting>
  <conditionalFormatting sqref="J76:CL76">
    <cfRule type="cellIs" dxfId="99" priority="28" operator="lessThan">
      <formula>0</formula>
    </cfRule>
  </conditionalFormatting>
  <conditionalFormatting sqref="J80:CL80">
    <cfRule type="cellIs" dxfId="98" priority="26" operator="lessThan">
      <formula>0</formula>
    </cfRule>
  </conditionalFormatting>
  <conditionalFormatting sqref="J84:CL84">
    <cfRule type="cellIs" dxfId="97" priority="24" operator="lessThan">
      <formula>0</formula>
    </cfRule>
  </conditionalFormatting>
  <conditionalFormatting sqref="J88:CL88">
    <cfRule type="cellIs" dxfId="96" priority="22" operator="lessThan">
      <formula>0</formula>
    </cfRule>
  </conditionalFormatting>
  <conditionalFormatting sqref="J92:CL92">
    <cfRule type="cellIs" dxfId="95" priority="20" operator="lessThan">
      <formula>0</formula>
    </cfRule>
  </conditionalFormatting>
  <conditionalFormatting sqref="J96:CL96">
    <cfRule type="cellIs" dxfId="94" priority="18" operator="lessThan">
      <formula>0</formula>
    </cfRule>
  </conditionalFormatting>
  <conditionalFormatting sqref="J100:CL100">
    <cfRule type="cellIs" dxfId="93" priority="16" operator="lessThan">
      <formula>0</formula>
    </cfRule>
  </conditionalFormatting>
  <conditionalFormatting sqref="J104:CL104">
    <cfRule type="cellIs" dxfId="92" priority="14" operator="lessThan">
      <formula>0</formula>
    </cfRule>
  </conditionalFormatting>
  <conditionalFormatting sqref="J108:CL108">
    <cfRule type="cellIs" dxfId="91" priority="12" operator="lessThan">
      <formula>0</formula>
    </cfRule>
  </conditionalFormatting>
  <conditionalFormatting sqref="J112:CL112">
    <cfRule type="cellIs" dxfId="90" priority="10" operator="lessThan">
      <formula>0</formula>
    </cfRule>
  </conditionalFormatting>
  <conditionalFormatting sqref="J116:CL116">
    <cfRule type="cellIs" dxfId="89" priority="8" operator="lessThan">
      <formula>0</formula>
    </cfRule>
  </conditionalFormatting>
  <conditionalFormatting sqref="J120:CL120">
    <cfRule type="cellIs" dxfId="88" priority="6" operator="lessThan">
      <formula>0</formula>
    </cfRule>
  </conditionalFormatting>
  <conditionalFormatting sqref="J124:CL124">
    <cfRule type="cellIs" dxfId="87" priority="4" operator="lessThan">
      <formula>0</formula>
    </cfRule>
  </conditionalFormatting>
  <conditionalFormatting sqref="J128:CL128">
    <cfRule type="cellIs" dxfId="86" priority="2" operator="lessThan">
      <formula>0</formula>
    </cfRule>
  </conditionalFormatting>
  <conditionalFormatting sqref="K16:CL16">
    <cfRule type="cellIs" dxfId="85" priority="144" operator="greaterThan">
      <formula>0</formula>
    </cfRule>
  </conditionalFormatting>
  <conditionalFormatting sqref="K20:CL20">
    <cfRule type="cellIs" dxfId="84" priority="141" operator="greaterThan">
      <formula>0</formula>
    </cfRule>
  </conditionalFormatting>
  <conditionalFormatting sqref="K24:CL24">
    <cfRule type="cellIs" dxfId="83" priority="138" operator="greaterThan">
      <formula>0</formula>
    </cfRule>
  </conditionalFormatting>
  <conditionalFormatting sqref="K28:CL28">
    <cfRule type="cellIs" dxfId="82" priority="135" operator="greaterThan">
      <formula>0</formula>
    </cfRule>
  </conditionalFormatting>
  <conditionalFormatting sqref="K32:CL32">
    <cfRule type="cellIs" dxfId="81" priority="132" operator="greaterThan">
      <formula>0</formula>
    </cfRule>
  </conditionalFormatting>
  <conditionalFormatting sqref="K36:CL36">
    <cfRule type="cellIs" dxfId="80" priority="129" operator="greaterThan">
      <formula>0</formula>
    </cfRule>
  </conditionalFormatting>
  <conditionalFormatting sqref="K40:CL40">
    <cfRule type="cellIs" dxfId="79" priority="126" operator="greaterThan">
      <formula>0</formula>
    </cfRule>
  </conditionalFormatting>
  <conditionalFormatting sqref="K44:CL44">
    <cfRule type="cellIs" dxfId="78" priority="123" operator="greaterThan">
      <formula>0</formula>
    </cfRule>
  </conditionalFormatting>
  <conditionalFormatting sqref="K48:CL48">
    <cfRule type="cellIs" dxfId="77" priority="120" operator="greaterThan">
      <formula>0</formula>
    </cfRule>
  </conditionalFormatting>
  <conditionalFormatting sqref="K52:CL52">
    <cfRule type="cellIs" dxfId="76" priority="117" operator="greaterThan">
      <formula>0</formula>
    </cfRule>
  </conditionalFormatting>
  <conditionalFormatting sqref="K56:CL56">
    <cfRule type="cellIs" dxfId="75" priority="114" operator="greaterThan">
      <formula>0</formula>
    </cfRule>
  </conditionalFormatting>
  <conditionalFormatting sqref="K60:CL60">
    <cfRule type="cellIs" dxfId="74" priority="111" operator="greaterThan">
      <formula>0</formula>
    </cfRule>
  </conditionalFormatting>
  <conditionalFormatting sqref="K64:CL64">
    <cfRule type="cellIs" dxfId="73" priority="108" operator="greaterThan">
      <formula>0</formula>
    </cfRule>
  </conditionalFormatting>
  <conditionalFormatting sqref="K68:CL68">
    <cfRule type="cellIs" dxfId="72" priority="105" operator="greaterThan">
      <formula>0</formula>
    </cfRule>
  </conditionalFormatting>
  <conditionalFormatting sqref="K72:CL72">
    <cfRule type="cellIs" dxfId="71" priority="102" operator="greaterThan">
      <formula>0</formula>
    </cfRule>
  </conditionalFormatting>
  <conditionalFormatting sqref="K76:CL76">
    <cfRule type="cellIs" dxfId="70" priority="99" operator="greaterThan">
      <formula>0</formula>
    </cfRule>
  </conditionalFormatting>
  <conditionalFormatting sqref="K80:CL80">
    <cfRule type="cellIs" dxfId="69" priority="96" operator="greaterThan">
      <formula>0</formula>
    </cfRule>
  </conditionalFormatting>
  <conditionalFormatting sqref="K84:CL84">
    <cfRule type="cellIs" dxfId="68" priority="93" operator="greaterThan">
      <formula>0</formula>
    </cfRule>
  </conditionalFormatting>
  <conditionalFormatting sqref="K88:CL88">
    <cfRule type="cellIs" dxfId="67" priority="90" operator="greaterThan">
      <formula>0</formula>
    </cfRule>
  </conditionalFormatting>
  <conditionalFormatting sqref="K92:CL92">
    <cfRule type="cellIs" dxfId="66" priority="87" operator="greaterThan">
      <formula>0</formula>
    </cfRule>
  </conditionalFormatting>
  <conditionalFormatting sqref="K96:CL96">
    <cfRule type="cellIs" dxfId="65" priority="84" operator="greaterThan">
      <formula>0</formula>
    </cfRule>
  </conditionalFormatting>
  <conditionalFormatting sqref="K100:CL100">
    <cfRule type="cellIs" dxfId="64" priority="81" operator="greaterThan">
      <formula>0</formula>
    </cfRule>
  </conditionalFormatting>
  <conditionalFormatting sqref="K104:CL104">
    <cfRule type="cellIs" dxfId="63" priority="78" operator="greaterThan">
      <formula>0</formula>
    </cfRule>
  </conditionalFormatting>
  <conditionalFormatting sqref="K108:CL108">
    <cfRule type="cellIs" dxfId="62" priority="75" operator="greaterThan">
      <formula>0</formula>
    </cfRule>
  </conditionalFormatting>
  <conditionalFormatting sqref="K112:CL112">
    <cfRule type="cellIs" dxfId="61" priority="72" operator="greaterThan">
      <formula>0</formula>
    </cfRule>
  </conditionalFormatting>
  <conditionalFormatting sqref="K116:CL116">
    <cfRule type="cellIs" dxfId="60" priority="69" operator="greaterThan">
      <formula>0</formula>
    </cfRule>
  </conditionalFormatting>
  <conditionalFormatting sqref="K120:CL120">
    <cfRule type="cellIs" dxfId="59" priority="66" operator="greaterThan">
      <formula>0</formula>
    </cfRule>
  </conditionalFormatting>
  <conditionalFormatting sqref="K124:CL124">
    <cfRule type="cellIs" dxfId="58" priority="63" operator="greaterThan">
      <formula>0</formula>
    </cfRule>
  </conditionalFormatting>
  <conditionalFormatting sqref="K128:CL128">
    <cfRule type="cellIs" dxfId="57" priority="60" operator="greaterThan">
      <formula>0</formula>
    </cfRule>
  </conditionalFormatting>
  <conditionalFormatting sqref="L130">
    <cfRule type="cellIs" dxfId="56" priority="1087" operator="greaterThan">
      <formula>0</formula>
    </cfRule>
    <cfRule type="cellIs" dxfId="55" priority="1088" operator="lessThan">
      <formula>0</formula>
    </cfRule>
  </conditionalFormatting>
  <conditionalFormatting sqref="L7:CL8">
    <cfRule type="cellIs" dxfId="54" priority="1093" operator="equal">
      <formula>1</formula>
    </cfRule>
  </conditionalFormatting>
  <conditionalFormatting sqref="L12:CL12">
    <cfRule type="containsBlanks" dxfId="53" priority="146">
      <formula>LEN(TRIM(L12))=0</formula>
    </cfRule>
  </conditionalFormatting>
  <conditionalFormatting sqref="L16:CL16">
    <cfRule type="containsBlanks" dxfId="52" priority="143">
      <formula>LEN(TRIM(L16))=0</formula>
    </cfRule>
  </conditionalFormatting>
  <conditionalFormatting sqref="L20:CL20">
    <cfRule type="containsBlanks" dxfId="51" priority="140">
      <formula>LEN(TRIM(L20))=0</formula>
    </cfRule>
  </conditionalFormatting>
  <conditionalFormatting sqref="L24:CL24">
    <cfRule type="containsBlanks" dxfId="50" priority="137">
      <formula>LEN(TRIM(L24))=0</formula>
    </cfRule>
  </conditionalFormatting>
  <conditionalFormatting sqref="L28:CL28">
    <cfRule type="containsBlanks" dxfId="49" priority="134">
      <formula>LEN(TRIM(L28))=0</formula>
    </cfRule>
  </conditionalFormatting>
  <conditionalFormatting sqref="L32:CL32">
    <cfRule type="containsBlanks" dxfId="48" priority="131">
      <formula>LEN(TRIM(L32))=0</formula>
    </cfRule>
  </conditionalFormatting>
  <conditionalFormatting sqref="L36:CL36">
    <cfRule type="containsBlanks" dxfId="47" priority="128">
      <formula>LEN(TRIM(L36))=0</formula>
    </cfRule>
  </conditionalFormatting>
  <conditionalFormatting sqref="L40:CL40">
    <cfRule type="containsBlanks" dxfId="46" priority="125">
      <formula>LEN(TRIM(L40))=0</formula>
    </cfRule>
  </conditionalFormatting>
  <conditionalFormatting sqref="L44:CL44">
    <cfRule type="containsBlanks" dxfId="45" priority="122">
      <formula>LEN(TRIM(L44))=0</formula>
    </cfRule>
  </conditionalFormatting>
  <conditionalFormatting sqref="L48:CL48">
    <cfRule type="containsBlanks" dxfId="44" priority="119">
      <formula>LEN(TRIM(L48))=0</formula>
    </cfRule>
  </conditionalFormatting>
  <conditionalFormatting sqref="L52:CL52">
    <cfRule type="containsBlanks" dxfId="43" priority="116">
      <formula>LEN(TRIM(L52))=0</formula>
    </cfRule>
  </conditionalFormatting>
  <conditionalFormatting sqref="L56:CL56">
    <cfRule type="containsBlanks" dxfId="42" priority="113">
      <formula>LEN(TRIM(L56))=0</formula>
    </cfRule>
  </conditionalFormatting>
  <conditionalFormatting sqref="L60:CL60">
    <cfRule type="containsBlanks" dxfId="41" priority="110">
      <formula>LEN(TRIM(L60))=0</formula>
    </cfRule>
  </conditionalFormatting>
  <conditionalFormatting sqref="L64:CL64">
    <cfRule type="containsBlanks" dxfId="40" priority="107">
      <formula>LEN(TRIM(L64))=0</formula>
    </cfRule>
  </conditionalFormatting>
  <conditionalFormatting sqref="L68:CL68">
    <cfRule type="containsBlanks" dxfId="39" priority="104">
      <formula>LEN(TRIM(L68))=0</formula>
    </cfRule>
  </conditionalFormatting>
  <conditionalFormatting sqref="L72:CL72">
    <cfRule type="containsBlanks" dxfId="38" priority="101">
      <formula>LEN(TRIM(L72))=0</formula>
    </cfRule>
  </conditionalFormatting>
  <conditionalFormatting sqref="L76:CL76">
    <cfRule type="containsBlanks" dxfId="37" priority="98">
      <formula>LEN(TRIM(L76))=0</formula>
    </cfRule>
  </conditionalFormatting>
  <conditionalFormatting sqref="L80:CL80">
    <cfRule type="containsBlanks" dxfId="36" priority="95">
      <formula>LEN(TRIM(L80))=0</formula>
    </cfRule>
  </conditionalFormatting>
  <conditionalFormatting sqref="L84:CL84">
    <cfRule type="containsBlanks" dxfId="35" priority="92">
      <formula>LEN(TRIM(L84))=0</formula>
    </cfRule>
  </conditionalFormatting>
  <conditionalFormatting sqref="L88:CL88">
    <cfRule type="containsBlanks" dxfId="34" priority="89">
      <formula>LEN(TRIM(L88))=0</formula>
    </cfRule>
  </conditionalFormatting>
  <conditionalFormatting sqref="L92:CL92">
    <cfRule type="containsBlanks" dxfId="33" priority="86">
      <formula>LEN(TRIM(L92))=0</formula>
    </cfRule>
  </conditionalFormatting>
  <conditionalFormatting sqref="L96:CL96">
    <cfRule type="containsBlanks" dxfId="32" priority="83">
      <formula>LEN(TRIM(L96))=0</formula>
    </cfRule>
  </conditionalFormatting>
  <conditionalFormatting sqref="L100:CL100">
    <cfRule type="containsBlanks" dxfId="31" priority="80">
      <formula>LEN(TRIM(L100))=0</formula>
    </cfRule>
  </conditionalFormatting>
  <conditionalFormatting sqref="L104:CL104">
    <cfRule type="containsBlanks" dxfId="30" priority="77">
      <formula>LEN(TRIM(L104))=0</formula>
    </cfRule>
  </conditionalFormatting>
  <conditionalFormatting sqref="L108:CL108">
    <cfRule type="containsBlanks" dxfId="29" priority="74">
      <formula>LEN(TRIM(L108))=0</formula>
    </cfRule>
  </conditionalFormatting>
  <conditionalFormatting sqref="L112:CL112">
    <cfRule type="containsBlanks" dxfId="28" priority="71">
      <formula>LEN(TRIM(L112))=0</formula>
    </cfRule>
  </conditionalFormatting>
  <conditionalFormatting sqref="L116:CL116">
    <cfRule type="containsBlanks" dxfId="27" priority="68">
      <formula>LEN(TRIM(L116))=0</formula>
    </cfRule>
  </conditionalFormatting>
  <conditionalFormatting sqref="L120:CL120">
    <cfRule type="containsBlanks" dxfId="26" priority="65">
      <formula>LEN(TRIM(L120))=0</formula>
    </cfRule>
  </conditionalFormatting>
  <conditionalFormatting sqref="L124:CL124">
    <cfRule type="containsBlanks" dxfId="25" priority="62">
      <formula>LEN(TRIM(L124))=0</formula>
    </cfRule>
  </conditionalFormatting>
  <conditionalFormatting sqref="L128:CL128">
    <cfRule type="containsBlanks" dxfId="24" priority="59">
      <formula>LEN(TRIM(L128))=0</formula>
    </cfRule>
  </conditionalFormatting>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4B8AFA-E42D-4419-86C9-5E964008497C}">
          <x14:formula1>
            <xm:f>Lists!$B$4:$B$14</xm:f>
          </x14:formula1>
          <xm:sqref>E11 E23 E123 E127 E27 E31 E35 E39 E43 E47 E51 E55 E59 E63 E67 E71 E75 E79 E83 E87 E91 E95 E99 E103 E107 E111 E115 E119 E15 E19</xm:sqref>
        </x14:dataValidation>
        <x14:dataValidation type="list" allowBlank="1" showInputMessage="1" showErrorMessage="1" xr:uid="{ADC67022-F3CE-4A67-8961-2E072B8612A0}">
          <x14:formula1>
            <xm:f>Lists!$B$30:$B$31</xm:f>
          </x14:formula1>
          <xm:sqref>G11 G15 G19 G23 G27 G31 G35 G39 G43 G47 G51 G55 G59 G63 G67 G71 G75 G79 G83 G87 G91 G95 G99 G103 G107 G111 G115 G119 G123 G127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0AB4-0751-453D-BFD2-081C8ECEB1C8}">
  <sheetPr codeName="Sheet8">
    <tabColor theme="6"/>
  </sheetPr>
  <dimension ref="A1:S135"/>
  <sheetViews>
    <sheetView showGridLines="0" zoomScale="85" zoomScaleNormal="85" workbookViewId="0">
      <selection activeCell="E76" sqref="E76"/>
    </sheetView>
  </sheetViews>
  <sheetFormatPr defaultColWidth="0" defaultRowHeight="14.5" zeroHeight="1" x14ac:dyDescent="0.35"/>
  <cols>
    <col min="1" max="1" width="13.7265625" customWidth="1"/>
    <col min="2" max="2" width="17.26953125" customWidth="1"/>
    <col min="3" max="3" width="28.7265625" customWidth="1"/>
    <col min="4" max="4" width="9.1796875" customWidth="1"/>
    <col min="5" max="5" width="11.453125" bestFit="1" customWidth="1"/>
    <col min="6" max="6" width="11.453125" customWidth="1"/>
    <col min="7" max="7" width="15.26953125" style="83" customWidth="1"/>
    <col min="8" max="8" width="9.1796875" customWidth="1"/>
    <col min="9" max="15" width="14.453125" customWidth="1"/>
    <col min="16" max="16" width="9.1796875" customWidth="1"/>
    <col min="17" max="17" width="14.453125" customWidth="1"/>
    <col min="18" max="19" width="9.1796875" customWidth="1"/>
    <col min="20" max="16384" width="9.1796875" hidden="1"/>
  </cols>
  <sheetData>
    <row r="1" spans="1:19" ht="20" x14ac:dyDescent="0.4">
      <c r="A1" s="116" t="s">
        <v>21</v>
      </c>
      <c r="B1" s="120"/>
      <c r="C1" s="120"/>
      <c r="D1" s="120"/>
      <c r="E1" s="120"/>
      <c r="F1" s="120"/>
      <c r="G1" s="125"/>
      <c r="H1" s="120"/>
      <c r="I1" s="120"/>
      <c r="J1" s="120"/>
      <c r="K1" s="120"/>
      <c r="L1" s="120"/>
      <c r="M1" s="120"/>
      <c r="N1" s="120"/>
      <c r="O1" s="120"/>
      <c r="P1" s="120"/>
      <c r="Q1" s="120"/>
      <c r="R1" s="120"/>
      <c r="S1" s="119"/>
    </row>
    <row r="2" spans="1:19" x14ac:dyDescent="0.35">
      <c r="A2" s="120"/>
      <c r="B2" s="120"/>
      <c r="C2" s="120"/>
      <c r="D2" s="120"/>
      <c r="E2" s="120"/>
      <c r="F2" s="120"/>
      <c r="G2" s="125"/>
      <c r="H2" s="120"/>
      <c r="I2" s="120"/>
      <c r="J2" s="120"/>
      <c r="K2" s="120"/>
      <c r="L2" s="120"/>
      <c r="M2" s="120"/>
      <c r="N2" s="120"/>
      <c r="O2" s="120"/>
      <c r="P2" s="120"/>
      <c r="Q2" s="120"/>
      <c r="R2" s="120"/>
      <c r="S2" s="119"/>
    </row>
    <row r="3" spans="1:19" x14ac:dyDescent="0.35">
      <c r="A3" s="130"/>
      <c r="B3" s="312"/>
      <c r="C3" s="312"/>
      <c r="D3" s="120"/>
      <c r="E3" s="120"/>
      <c r="F3" s="120"/>
      <c r="G3" s="125"/>
      <c r="H3" s="120"/>
      <c r="I3" s="120"/>
      <c r="J3" s="120"/>
      <c r="K3" s="120"/>
      <c r="L3" s="120"/>
      <c r="M3" s="120"/>
      <c r="N3" s="120"/>
      <c r="O3" s="120"/>
      <c r="P3" s="120"/>
      <c r="Q3" s="120"/>
      <c r="R3" s="120"/>
      <c r="S3" s="119"/>
    </row>
    <row r="4" spans="1:19" ht="15" thickBot="1" x14ac:dyDescent="0.4">
      <c r="A4" s="120"/>
      <c r="B4" s="33" t="s">
        <v>39</v>
      </c>
      <c r="C4" s="120"/>
      <c r="D4" s="120"/>
      <c r="E4" s="120"/>
      <c r="F4" s="120"/>
      <c r="G4" s="125"/>
      <c r="H4" s="120"/>
      <c r="I4" s="120"/>
      <c r="J4" s="120"/>
      <c r="K4" s="120"/>
      <c r="L4" s="120"/>
      <c r="M4" s="120"/>
      <c r="N4" s="120"/>
      <c r="O4" s="120"/>
      <c r="P4" s="120"/>
      <c r="Q4" s="120"/>
      <c r="R4" s="120"/>
      <c r="S4" s="119"/>
    </row>
    <row r="5" spans="1:19" x14ac:dyDescent="0.35">
      <c r="A5" s="129" t="s">
        <v>38</v>
      </c>
      <c r="B5" s="31" t="s">
        <v>40</v>
      </c>
      <c r="C5" s="120"/>
      <c r="D5" s="120"/>
      <c r="E5" s="120"/>
      <c r="F5" s="120"/>
      <c r="G5" s="125"/>
      <c r="H5" s="120"/>
      <c r="I5" s="120"/>
      <c r="J5" s="120"/>
      <c r="K5" s="120"/>
      <c r="L5" s="120"/>
      <c r="M5" s="120"/>
      <c r="N5" s="120"/>
      <c r="O5" s="120"/>
      <c r="P5" s="120"/>
      <c r="Q5" s="120"/>
      <c r="R5" s="120"/>
      <c r="S5" s="119"/>
    </row>
    <row r="6" spans="1:19" x14ac:dyDescent="0.35">
      <c r="A6" s="120"/>
      <c r="B6" s="243" t="s">
        <v>200</v>
      </c>
      <c r="C6" s="120"/>
      <c r="D6" s="120"/>
      <c r="E6" s="120"/>
      <c r="F6" s="120"/>
      <c r="G6" s="125"/>
      <c r="H6" s="120"/>
      <c r="I6" s="120"/>
      <c r="J6" s="120"/>
      <c r="K6" s="120"/>
      <c r="L6" s="120"/>
      <c r="M6" s="120"/>
      <c r="N6" s="120"/>
      <c r="O6" s="120"/>
      <c r="P6" s="120"/>
      <c r="Q6" s="120"/>
      <c r="R6" s="120"/>
      <c r="S6" s="119"/>
    </row>
    <row r="7" spans="1:19" x14ac:dyDescent="0.35">
      <c r="A7" s="119"/>
      <c r="B7" s="119"/>
      <c r="C7" s="119"/>
      <c r="D7" s="119"/>
      <c r="E7" s="119"/>
      <c r="F7" s="119"/>
      <c r="G7" s="126"/>
      <c r="H7" s="119"/>
      <c r="I7" s="313" t="s">
        <v>105</v>
      </c>
      <c r="J7" s="313"/>
      <c r="K7" s="313"/>
      <c r="L7" s="313"/>
      <c r="M7" s="313"/>
      <c r="N7" s="313"/>
      <c r="O7" s="313"/>
      <c r="P7" s="119"/>
      <c r="Q7" s="119"/>
      <c r="R7" s="119"/>
      <c r="S7" s="119"/>
    </row>
    <row r="8" spans="1:19" x14ac:dyDescent="0.35">
      <c r="A8" s="300" t="s">
        <v>106</v>
      </c>
      <c r="B8" s="127"/>
      <c r="C8" s="315" t="s">
        <v>67</v>
      </c>
      <c r="D8" s="128"/>
      <c r="E8" s="311" t="s">
        <v>34</v>
      </c>
      <c r="F8" s="127"/>
      <c r="G8" s="310" t="s">
        <v>107</v>
      </c>
      <c r="H8" s="128"/>
      <c r="I8" s="314">
        <f>Stakeholder_1</f>
        <v>0</v>
      </c>
      <c r="J8" s="256"/>
      <c r="K8" s="314">
        <f>Stakeholder_2</f>
        <v>0</v>
      </c>
      <c r="L8" s="256"/>
      <c r="M8" s="314">
        <f>Stakeholder_3</f>
        <v>0</v>
      </c>
      <c r="N8" s="256"/>
      <c r="O8" s="314">
        <f>Stakeholder_4</f>
        <v>0</v>
      </c>
      <c r="P8" s="119"/>
      <c r="Q8" s="311" t="s">
        <v>108</v>
      </c>
      <c r="R8" s="119"/>
      <c r="S8" s="119"/>
    </row>
    <row r="9" spans="1:19" x14ac:dyDescent="0.35">
      <c r="A9" s="300"/>
      <c r="B9" s="127"/>
      <c r="C9" s="315"/>
      <c r="D9" s="128"/>
      <c r="E9" s="311"/>
      <c r="F9" s="127"/>
      <c r="G9" s="310"/>
      <c r="H9" s="128"/>
      <c r="I9" s="314"/>
      <c r="J9" s="256"/>
      <c r="K9" s="314"/>
      <c r="L9" s="256"/>
      <c r="M9" s="314"/>
      <c r="N9" s="256"/>
      <c r="O9" s="314"/>
      <c r="P9" s="119"/>
      <c r="Q9" s="311"/>
      <c r="R9" s="119"/>
      <c r="S9" s="119"/>
    </row>
    <row r="10" spans="1:19" x14ac:dyDescent="0.35">
      <c r="A10" s="1"/>
      <c r="B10" s="1"/>
      <c r="C10" s="1"/>
      <c r="D10" s="1"/>
      <c r="E10" s="138"/>
      <c r="F10" s="1"/>
      <c r="G10" s="76"/>
      <c r="H10" s="1"/>
      <c r="I10" s="1"/>
      <c r="J10" s="1"/>
      <c r="K10" s="1"/>
      <c r="L10" s="1"/>
      <c r="M10" s="1"/>
      <c r="N10" s="1"/>
      <c r="O10" s="1"/>
      <c r="P10" s="1"/>
      <c r="Q10" s="1"/>
      <c r="R10" s="1"/>
    </row>
    <row r="11" spans="1:19" x14ac:dyDescent="0.35">
      <c r="A11" s="1">
        <v>1</v>
      </c>
      <c r="B11" s="1"/>
      <c r="C11" s="244" t="str">
        <f>IF(ISTEXT('Cost Inputs'!$C$11),'Cost Inputs'!$C$11,"")</f>
        <v/>
      </c>
      <c r="D11" s="105"/>
      <c r="E11" s="138" t="str">
        <f>IF(ISTEXT('Cost Inputs'!$E$11),'Cost Inputs'!$E$11,"")</f>
        <v/>
      </c>
      <c r="F11" s="105"/>
      <c r="G11" s="84" t="str">
        <f>IF(AND(ISTEXT('Distributional Estimates'!C12),'Distributional Estimates'!G12&lt;&gt;0),'Distributional Estimates'!G12,"")</f>
        <v/>
      </c>
      <c r="H11" s="1"/>
      <c r="I11" s="16"/>
      <c r="J11" s="1"/>
      <c r="K11" s="16"/>
      <c r="L11" s="1"/>
      <c r="M11" s="16"/>
      <c r="N11" s="1"/>
      <c r="O11" s="16"/>
      <c r="P11" s="1"/>
      <c r="Q11" s="75">
        <f>SUM(I11,K11,M11,O11)</f>
        <v>0</v>
      </c>
      <c r="R11" s="1"/>
    </row>
    <row r="12" spans="1:19" x14ac:dyDescent="0.35">
      <c r="A12" s="1"/>
      <c r="B12" s="1"/>
      <c r="C12" s="255"/>
      <c r="D12" s="105"/>
      <c r="E12" s="138"/>
      <c r="F12" s="105"/>
      <c r="G12" s="104"/>
      <c r="H12" s="1"/>
      <c r="I12" s="1"/>
      <c r="J12" s="1"/>
      <c r="K12" s="1"/>
      <c r="L12" s="1"/>
      <c r="M12" s="1"/>
      <c r="N12" s="1"/>
      <c r="O12" s="1"/>
      <c r="P12" s="1"/>
      <c r="Q12" s="1"/>
      <c r="R12" s="1"/>
    </row>
    <row r="13" spans="1:19" x14ac:dyDescent="0.35">
      <c r="A13" s="1">
        <f>A11+1</f>
        <v>2</v>
      </c>
      <c r="B13" s="1"/>
      <c r="C13" s="244" t="str">
        <f>IF(ISTEXT('Cost Inputs'!$C$15),'Cost Inputs'!$C$15,"")</f>
        <v/>
      </c>
      <c r="D13" s="105"/>
      <c r="E13" s="138" t="str">
        <f>IF(ISTEXT('Cost Inputs'!$E$15),'Cost Inputs'!$E$15,"")</f>
        <v/>
      </c>
      <c r="F13" s="105"/>
      <c r="G13" s="84" t="str">
        <f>IF(AND(ISTEXT('Distributional Estimates'!C13),'Distributional Estimates'!G13&lt;&gt;0),'Distributional Estimates'!G13,"")</f>
        <v/>
      </c>
      <c r="H13" s="1"/>
      <c r="I13" s="16"/>
      <c r="J13" s="1"/>
      <c r="K13" s="16"/>
      <c r="L13" s="1"/>
      <c r="M13" s="16"/>
      <c r="N13" s="1"/>
      <c r="O13" s="16"/>
      <c r="P13" s="1"/>
      <c r="Q13" s="75">
        <f>SUM(I13,K13,M13,O13)</f>
        <v>0</v>
      </c>
      <c r="R13" s="1"/>
    </row>
    <row r="14" spans="1:19" x14ac:dyDescent="0.35">
      <c r="A14" s="1"/>
      <c r="B14" s="1"/>
      <c r="C14" s="255"/>
      <c r="D14" s="105"/>
      <c r="E14" s="138"/>
      <c r="F14" s="105"/>
      <c r="G14" s="104"/>
      <c r="H14" s="1"/>
      <c r="I14" s="1"/>
      <c r="J14" s="1"/>
      <c r="K14" s="1"/>
      <c r="L14" s="1"/>
      <c r="M14" s="1"/>
      <c r="N14" s="1"/>
      <c r="O14" s="1"/>
      <c r="P14" s="1"/>
      <c r="Q14" s="1"/>
      <c r="R14" s="1"/>
    </row>
    <row r="15" spans="1:19" x14ac:dyDescent="0.35">
      <c r="A15" s="1">
        <f>A13+1</f>
        <v>3</v>
      </c>
      <c r="B15" s="1"/>
      <c r="C15" s="244" t="str">
        <f>IF(ISTEXT('Cost Inputs'!$C$19),'Cost Inputs'!$C$19,"")</f>
        <v/>
      </c>
      <c r="D15" s="105"/>
      <c r="E15" s="138" t="str">
        <f>IF(ISTEXT('Cost Inputs'!$E$19),'Cost Inputs'!$E$19,"")</f>
        <v/>
      </c>
      <c r="F15" s="105"/>
      <c r="G15" s="84" t="str">
        <f>IF(AND(ISTEXT('Distributional Estimates'!C14),'Distributional Estimates'!G14&lt;&gt;0),'Distributional Estimates'!G14,"")</f>
        <v/>
      </c>
      <c r="H15" s="1"/>
      <c r="I15" s="16"/>
      <c r="J15" s="1"/>
      <c r="K15" s="16"/>
      <c r="L15" s="1"/>
      <c r="M15" s="16"/>
      <c r="N15" s="1"/>
      <c r="O15" s="16"/>
      <c r="P15" s="1"/>
      <c r="Q15" s="75">
        <f t="shared" ref="Q15" si="0">SUM(I15,K15,M15,O15)</f>
        <v>0</v>
      </c>
      <c r="R15" s="1"/>
    </row>
    <row r="16" spans="1:19" x14ac:dyDescent="0.35">
      <c r="A16" s="1"/>
      <c r="B16" s="1"/>
      <c r="C16" s="20"/>
      <c r="D16" s="1"/>
      <c r="E16" s="138"/>
      <c r="F16" s="1"/>
      <c r="G16" s="76"/>
      <c r="H16" s="1"/>
      <c r="I16" s="1"/>
      <c r="J16" s="1"/>
      <c r="K16" s="1"/>
      <c r="L16" s="1"/>
      <c r="M16" s="1"/>
      <c r="N16" s="1"/>
      <c r="O16" s="1"/>
      <c r="P16" s="1"/>
      <c r="Q16" s="1"/>
      <c r="R16" s="1"/>
    </row>
    <row r="17" spans="1:18" x14ac:dyDescent="0.35">
      <c r="A17" s="1">
        <f>A15+1</f>
        <v>4</v>
      </c>
      <c r="B17" s="1"/>
      <c r="C17" s="244" t="str">
        <f>IF(ISTEXT('Cost Inputs'!$C$23),'Cost Inputs'!$C$23,"")</f>
        <v/>
      </c>
      <c r="D17" s="1"/>
      <c r="E17" s="138" t="str">
        <f>IF(ISTEXT('Cost Inputs'!$E$23),'Cost Inputs'!$E$23,"")</f>
        <v/>
      </c>
      <c r="F17" s="1"/>
      <c r="G17" s="106" t="str">
        <f>IF(AND(ISTEXT('Distributional Estimates'!C15),'Distributional Estimates'!G15&lt;&gt;0),'Distributional Estimates'!G15,"")</f>
        <v/>
      </c>
      <c r="H17" s="1"/>
      <c r="I17" s="16"/>
      <c r="J17" s="1"/>
      <c r="K17" s="16"/>
      <c r="L17" s="1"/>
      <c r="M17" s="16"/>
      <c r="N17" s="1"/>
      <c r="O17" s="16"/>
      <c r="P17" s="1"/>
      <c r="Q17" s="75">
        <f t="shared" ref="Q17" si="1">SUM(I17,K17,M17,O17)</f>
        <v>0</v>
      </c>
      <c r="R17" s="1"/>
    </row>
    <row r="18" spans="1:18" x14ac:dyDescent="0.35">
      <c r="A18" s="1"/>
      <c r="B18" s="1"/>
      <c r="C18" s="20"/>
      <c r="D18" s="1"/>
      <c r="E18" s="138"/>
      <c r="F18" s="1"/>
      <c r="G18" s="76"/>
      <c r="H18" s="1"/>
      <c r="I18" s="1"/>
      <c r="J18" s="1"/>
      <c r="K18" s="1"/>
      <c r="L18" s="1"/>
      <c r="M18" s="1"/>
      <c r="N18" s="1"/>
      <c r="O18" s="1"/>
      <c r="P18" s="1"/>
      <c r="Q18" s="1"/>
      <c r="R18" s="1"/>
    </row>
    <row r="19" spans="1:18" x14ac:dyDescent="0.35">
      <c r="A19" s="1">
        <f>A17+1</f>
        <v>5</v>
      </c>
      <c r="B19" s="1"/>
      <c r="C19" s="244" t="str">
        <f>IF(ISTEXT('Cost Inputs'!$C$27),'Cost Inputs'!$C$27,"")</f>
        <v/>
      </c>
      <c r="D19" s="1"/>
      <c r="E19" s="138" t="str">
        <f>IF(ISTEXT('Cost Inputs'!$E$27),'Cost Inputs'!$E$27,"")</f>
        <v/>
      </c>
      <c r="F19" s="1"/>
      <c r="G19" s="106" t="str">
        <f>IF(AND(ISTEXT('Distributional Estimates'!C16),'Distributional Estimates'!G16&lt;&gt;0),'Distributional Estimates'!G16,"")</f>
        <v/>
      </c>
      <c r="H19" s="1"/>
      <c r="I19" s="16"/>
      <c r="J19" s="1"/>
      <c r="K19" s="16"/>
      <c r="L19" s="1"/>
      <c r="M19" s="16"/>
      <c r="N19" s="1"/>
      <c r="O19" s="16"/>
      <c r="P19" s="1"/>
      <c r="Q19" s="75">
        <f t="shared" ref="Q19" si="2">SUM(I19,K19,M19,O19)</f>
        <v>0</v>
      </c>
      <c r="R19" s="1"/>
    </row>
    <row r="20" spans="1:18" x14ac:dyDescent="0.35">
      <c r="A20" s="1"/>
      <c r="B20" s="1"/>
      <c r="C20" s="20"/>
      <c r="D20" s="1"/>
      <c r="E20" s="138"/>
      <c r="F20" s="1"/>
      <c r="G20" s="76"/>
      <c r="H20" s="1"/>
      <c r="I20" s="1"/>
      <c r="J20" s="1"/>
      <c r="K20" s="1"/>
      <c r="L20" s="1"/>
      <c r="M20" s="1"/>
      <c r="N20" s="1"/>
      <c r="O20" s="1"/>
      <c r="P20" s="1"/>
      <c r="Q20" s="1"/>
      <c r="R20" s="1"/>
    </row>
    <row r="21" spans="1:18" x14ac:dyDescent="0.35">
      <c r="A21" s="1">
        <f>A19+1</f>
        <v>6</v>
      </c>
      <c r="B21" s="1"/>
      <c r="C21" s="244" t="str">
        <f>IF(ISTEXT('Cost Inputs'!$C$31),'Cost Inputs'!$C$31,"")</f>
        <v/>
      </c>
      <c r="D21" s="1"/>
      <c r="E21" s="138" t="str">
        <f>IF(ISTEXT('Cost Inputs'!$E$31),'Cost Inputs'!$E$31,"")</f>
        <v/>
      </c>
      <c r="F21" s="1"/>
      <c r="G21" s="106" t="str">
        <f>IF(AND(ISTEXT('Distributional Estimates'!C17),'Distributional Estimates'!G17&lt;&gt;0),'Distributional Estimates'!G17,"")</f>
        <v/>
      </c>
      <c r="H21" s="1"/>
      <c r="I21" s="16"/>
      <c r="J21" s="1"/>
      <c r="K21" s="16"/>
      <c r="L21" s="1"/>
      <c r="M21" s="16"/>
      <c r="N21" s="1"/>
      <c r="O21" s="16"/>
      <c r="P21" s="1"/>
      <c r="Q21" s="75">
        <f t="shared" ref="Q21" si="3">SUM(I21,K21,M21,O21)</f>
        <v>0</v>
      </c>
      <c r="R21" s="1"/>
    </row>
    <row r="22" spans="1:18" x14ac:dyDescent="0.35">
      <c r="A22" s="1"/>
      <c r="B22" s="1"/>
      <c r="C22" s="20"/>
      <c r="D22" s="1"/>
      <c r="E22" s="138"/>
      <c r="F22" s="1"/>
      <c r="G22" s="76"/>
      <c r="H22" s="1"/>
      <c r="I22" s="1"/>
      <c r="J22" s="1"/>
      <c r="K22" s="1"/>
      <c r="L22" s="1"/>
      <c r="M22" s="1"/>
      <c r="N22" s="1"/>
      <c r="O22" s="1"/>
      <c r="P22" s="1"/>
      <c r="Q22" s="1"/>
      <c r="R22" s="1"/>
    </row>
    <row r="23" spans="1:18" x14ac:dyDescent="0.35">
      <c r="A23" s="1">
        <f>A21+1</f>
        <v>7</v>
      </c>
      <c r="B23" s="1"/>
      <c r="C23" s="244" t="str">
        <f>IF(ISTEXT('Cost Inputs'!$C$35),'Cost Inputs'!$C$35,"")</f>
        <v/>
      </c>
      <c r="D23" s="1"/>
      <c r="E23" s="138" t="str">
        <f>IF(ISTEXT('Cost Inputs'!$E$35),'Cost Inputs'!$E$35,"")</f>
        <v/>
      </c>
      <c r="F23" s="1"/>
      <c r="G23" s="106" t="str">
        <f>IF(AND(ISTEXT('Distributional Estimates'!C18),'Distributional Estimates'!G18&lt;&gt;0),'Distributional Estimates'!G18,"")</f>
        <v/>
      </c>
      <c r="H23" s="1"/>
      <c r="I23" s="16"/>
      <c r="J23" s="1"/>
      <c r="K23" s="16"/>
      <c r="L23" s="1"/>
      <c r="M23" s="16"/>
      <c r="N23" s="1"/>
      <c r="O23" s="16"/>
      <c r="P23" s="1"/>
      <c r="Q23" s="75">
        <f t="shared" ref="Q23" si="4">SUM(I23,K23,M23,O23)</f>
        <v>0</v>
      </c>
      <c r="R23" s="1"/>
    </row>
    <row r="24" spans="1:18" x14ac:dyDescent="0.35">
      <c r="A24" s="1"/>
      <c r="B24" s="1"/>
      <c r="C24" s="20"/>
      <c r="D24" s="1"/>
      <c r="E24" s="138"/>
      <c r="F24" s="1"/>
      <c r="G24" s="76"/>
      <c r="H24" s="1"/>
      <c r="I24" s="1"/>
      <c r="J24" s="1"/>
      <c r="K24" s="1"/>
      <c r="L24" s="1"/>
      <c r="M24" s="1"/>
      <c r="N24" s="1"/>
      <c r="O24" s="1"/>
      <c r="P24" s="1"/>
      <c r="Q24" s="1"/>
      <c r="R24" s="1"/>
    </row>
    <row r="25" spans="1:18" x14ac:dyDescent="0.35">
      <c r="A25" s="1">
        <f>A23+1</f>
        <v>8</v>
      </c>
      <c r="B25" s="1"/>
      <c r="C25" s="244" t="str">
        <f>IF(ISTEXT('Cost Inputs'!$C$39),'Cost Inputs'!$C$39,"")</f>
        <v/>
      </c>
      <c r="D25" s="1"/>
      <c r="E25" s="138" t="str">
        <f>IF(ISTEXT('Cost Inputs'!$E$39),'Cost Inputs'!$E$39,"")</f>
        <v/>
      </c>
      <c r="F25" s="1"/>
      <c r="G25" s="106" t="str">
        <f>IF(AND(ISTEXT('Distributional Estimates'!C19),'Distributional Estimates'!G19&lt;&gt;0),'Distributional Estimates'!G19,"")</f>
        <v/>
      </c>
      <c r="H25" s="1"/>
      <c r="I25" s="16"/>
      <c r="J25" s="1"/>
      <c r="K25" s="16"/>
      <c r="L25" s="1"/>
      <c r="M25" s="16"/>
      <c r="N25" s="1"/>
      <c r="O25" s="16"/>
      <c r="P25" s="1"/>
      <c r="Q25" s="75">
        <f t="shared" ref="Q25" si="5">SUM(I25,K25,M25,O25)</f>
        <v>0</v>
      </c>
      <c r="R25" s="1"/>
    </row>
    <row r="26" spans="1:18" x14ac:dyDescent="0.35">
      <c r="A26" s="1"/>
      <c r="B26" s="1"/>
      <c r="C26" s="20"/>
      <c r="D26" s="1"/>
      <c r="E26" s="138"/>
      <c r="F26" s="1"/>
      <c r="G26" s="76"/>
      <c r="H26" s="1"/>
      <c r="I26" s="1"/>
      <c r="J26" s="1"/>
      <c r="K26" s="1"/>
      <c r="L26" s="1"/>
      <c r="M26" s="1"/>
      <c r="N26" s="1"/>
      <c r="O26" s="1"/>
      <c r="P26" s="1"/>
      <c r="Q26" s="1"/>
      <c r="R26" s="1"/>
    </row>
    <row r="27" spans="1:18" x14ac:dyDescent="0.35">
      <c r="A27" s="1">
        <f>A25+1</f>
        <v>9</v>
      </c>
      <c r="B27" s="1"/>
      <c r="C27" s="244" t="str">
        <f>IF(ISTEXT('Cost Inputs'!$C$43),'Cost Inputs'!$C$43,"")</f>
        <v/>
      </c>
      <c r="D27" s="1"/>
      <c r="E27" s="138" t="str">
        <f>IF(ISTEXT('Cost Inputs'!$E$43),'Cost Inputs'!$E$43,"")</f>
        <v/>
      </c>
      <c r="F27" s="1"/>
      <c r="G27" s="106" t="str">
        <f>IF(AND(ISTEXT('Distributional Estimates'!C20),'Distributional Estimates'!G20&lt;&gt;0),'Distributional Estimates'!G20,"")</f>
        <v/>
      </c>
      <c r="H27" s="1"/>
      <c r="I27" s="16"/>
      <c r="J27" s="1"/>
      <c r="K27" s="16"/>
      <c r="L27" s="1"/>
      <c r="M27" s="16"/>
      <c r="N27" s="1"/>
      <c r="O27" s="16"/>
      <c r="P27" s="1"/>
      <c r="Q27" s="75">
        <f t="shared" ref="Q27" si="6">SUM(I27,K27,M27,O27)</f>
        <v>0</v>
      </c>
      <c r="R27" s="1"/>
    </row>
    <row r="28" spans="1:18" x14ac:dyDescent="0.35">
      <c r="A28" s="1"/>
      <c r="B28" s="1"/>
      <c r="C28" s="20"/>
      <c r="D28" s="1"/>
      <c r="E28" s="138"/>
      <c r="F28" s="1"/>
      <c r="G28" s="76"/>
      <c r="H28" s="1"/>
      <c r="I28" s="1"/>
      <c r="J28" s="1"/>
      <c r="K28" s="1"/>
      <c r="L28" s="1"/>
      <c r="M28" s="1"/>
      <c r="N28" s="1"/>
      <c r="O28" s="1"/>
      <c r="P28" s="1"/>
      <c r="Q28" s="1"/>
      <c r="R28" s="1"/>
    </row>
    <row r="29" spans="1:18" x14ac:dyDescent="0.35">
      <c r="A29" s="1">
        <f>A27+1</f>
        <v>10</v>
      </c>
      <c r="B29" s="1"/>
      <c r="C29" s="244" t="str">
        <f>IF(ISTEXT('Cost Inputs'!$C$47),'Cost Inputs'!$C$47,"")</f>
        <v/>
      </c>
      <c r="D29" s="1"/>
      <c r="E29" s="138" t="str">
        <f>IF(ISTEXT('Cost Inputs'!$E$47),'Cost Inputs'!$E$47,"")</f>
        <v/>
      </c>
      <c r="F29" s="1"/>
      <c r="G29" s="106" t="str">
        <f>IF(AND(ISTEXT('Distributional Estimates'!C21),'Distributional Estimates'!G21&lt;&gt;0),'Distributional Estimates'!G21,"")</f>
        <v/>
      </c>
      <c r="H29" s="1"/>
      <c r="I29" s="16"/>
      <c r="J29" s="1"/>
      <c r="K29" s="16"/>
      <c r="L29" s="1"/>
      <c r="M29" s="16"/>
      <c r="N29" s="1"/>
      <c r="O29" s="16"/>
      <c r="P29" s="1"/>
      <c r="Q29" s="75">
        <f t="shared" ref="Q29" si="7">SUM(I29,K29,M29,O29)</f>
        <v>0</v>
      </c>
      <c r="R29" s="1"/>
    </row>
    <row r="30" spans="1:18" x14ac:dyDescent="0.35">
      <c r="A30" s="1"/>
      <c r="B30" s="1"/>
      <c r="C30" s="20"/>
      <c r="D30" s="1"/>
      <c r="E30" s="138"/>
      <c r="F30" s="1"/>
      <c r="G30" s="76"/>
      <c r="H30" s="1"/>
      <c r="I30" s="1"/>
      <c r="J30" s="1"/>
      <c r="K30" s="1"/>
      <c r="L30" s="1"/>
      <c r="M30" s="1"/>
      <c r="N30" s="1"/>
      <c r="O30" s="1"/>
      <c r="P30" s="1"/>
      <c r="Q30" s="1"/>
      <c r="R30" s="1"/>
    </row>
    <row r="31" spans="1:18" x14ac:dyDescent="0.35">
      <c r="A31" s="1">
        <f>A29+1</f>
        <v>11</v>
      </c>
      <c r="B31" s="1"/>
      <c r="C31" s="244" t="str">
        <f>IF(ISTEXT('Cost Inputs'!$C$51),'Cost Inputs'!$C$51,"")</f>
        <v/>
      </c>
      <c r="D31" s="1"/>
      <c r="E31" s="138" t="str">
        <f>IF(ISTEXT('Cost Inputs'!$E$51),'Cost Inputs'!$E$51,"")</f>
        <v/>
      </c>
      <c r="F31" s="1"/>
      <c r="G31" s="106" t="str">
        <f>IF(AND(ISTEXT('Distributional Estimates'!C22),'Distributional Estimates'!G22&lt;&gt;0),'Distributional Estimates'!G22,"")</f>
        <v/>
      </c>
      <c r="H31" s="1"/>
      <c r="I31" s="16"/>
      <c r="J31" s="1"/>
      <c r="K31" s="16"/>
      <c r="L31" s="1"/>
      <c r="M31" s="16"/>
      <c r="N31" s="1"/>
      <c r="O31" s="16"/>
      <c r="P31" s="1"/>
      <c r="Q31" s="75">
        <f t="shared" ref="Q31" si="8">SUM(I31,K31,M31,O31)</f>
        <v>0</v>
      </c>
      <c r="R31" s="1"/>
    </row>
    <row r="32" spans="1:18" x14ac:dyDescent="0.35">
      <c r="A32" s="1"/>
      <c r="B32" s="1"/>
      <c r="C32" s="20"/>
      <c r="D32" s="1"/>
      <c r="E32" s="138"/>
      <c r="F32" s="1"/>
      <c r="G32" s="76"/>
      <c r="H32" s="1"/>
      <c r="I32" s="1"/>
      <c r="J32" s="1"/>
      <c r="K32" s="1"/>
      <c r="L32" s="1"/>
      <c r="M32" s="1"/>
      <c r="N32" s="1"/>
      <c r="O32" s="1"/>
      <c r="P32" s="1"/>
      <c r="Q32" s="1"/>
      <c r="R32" s="1"/>
    </row>
    <row r="33" spans="1:18" x14ac:dyDescent="0.35">
      <c r="A33" s="1">
        <f>A31+1</f>
        <v>12</v>
      </c>
      <c r="B33" s="1"/>
      <c r="C33" s="244" t="str">
        <f>IF(ISTEXT('Cost Inputs'!$C$55),'Cost Inputs'!$C$55,"")</f>
        <v/>
      </c>
      <c r="D33" s="1"/>
      <c r="E33" s="138" t="str">
        <f>IF(ISTEXT('Cost Inputs'!$E$55),'Cost Inputs'!$E$55,"")</f>
        <v/>
      </c>
      <c r="F33" s="1"/>
      <c r="G33" s="106" t="str">
        <f>IF(AND(ISTEXT('Distributional Estimates'!C23),'Distributional Estimates'!G23&lt;&gt;0),'Distributional Estimates'!G23,"")</f>
        <v/>
      </c>
      <c r="H33" s="1"/>
      <c r="I33" s="16"/>
      <c r="J33" s="1"/>
      <c r="K33" s="16"/>
      <c r="L33" s="1"/>
      <c r="M33" s="16"/>
      <c r="N33" s="1"/>
      <c r="O33" s="16"/>
      <c r="P33" s="1"/>
      <c r="Q33" s="75">
        <f t="shared" ref="Q33" si="9">SUM(I33,K33,M33,O33)</f>
        <v>0</v>
      </c>
      <c r="R33" s="1"/>
    </row>
    <row r="34" spans="1:18" x14ac:dyDescent="0.35">
      <c r="A34" s="1"/>
      <c r="B34" s="1"/>
      <c r="C34" s="20"/>
      <c r="D34" s="1"/>
      <c r="E34" s="138"/>
      <c r="F34" s="1"/>
      <c r="G34" s="76"/>
      <c r="H34" s="1"/>
      <c r="I34" s="1"/>
      <c r="J34" s="1"/>
      <c r="K34" s="1"/>
      <c r="L34" s="1"/>
      <c r="M34" s="1"/>
      <c r="N34" s="1"/>
      <c r="O34" s="1"/>
      <c r="P34" s="1"/>
      <c r="Q34" s="1"/>
      <c r="R34" s="1"/>
    </row>
    <row r="35" spans="1:18" x14ac:dyDescent="0.35">
      <c r="A35" s="1">
        <f>A33+1</f>
        <v>13</v>
      </c>
      <c r="B35" s="1"/>
      <c r="C35" s="244" t="str">
        <f>IF(ISTEXT('Cost Inputs'!$C$59),'Cost Inputs'!$C$59,"")</f>
        <v/>
      </c>
      <c r="D35" s="1"/>
      <c r="E35" s="138" t="str">
        <f>IF(ISTEXT('Cost Inputs'!$E$59),'Cost Inputs'!$E$59,"")</f>
        <v/>
      </c>
      <c r="F35" s="1"/>
      <c r="G35" s="106" t="str">
        <f>IF(AND(ISTEXT('Distributional Estimates'!C24),'Distributional Estimates'!G24&lt;&gt;0),'Distributional Estimates'!G24,"")</f>
        <v/>
      </c>
      <c r="H35" s="1"/>
      <c r="I35" s="16"/>
      <c r="J35" s="1"/>
      <c r="K35" s="16"/>
      <c r="L35" s="1"/>
      <c r="M35" s="16"/>
      <c r="N35" s="1"/>
      <c r="O35" s="16"/>
      <c r="P35" s="1"/>
      <c r="Q35" s="75">
        <f t="shared" ref="Q35" si="10">SUM(I35,K35,M35,O35)</f>
        <v>0</v>
      </c>
      <c r="R35" s="1"/>
    </row>
    <row r="36" spans="1:18" x14ac:dyDescent="0.35">
      <c r="A36" s="1"/>
      <c r="B36" s="1"/>
      <c r="C36" s="20"/>
      <c r="D36" s="1"/>
      <c r="E36" s="138"/>
      <c r="F36" s="1"/>
      <c r="G36" s="76"/>
      <c r="H36" s="1"/>
      <c r="I36" s="1"/>
      <c r="J36" s="1"/>
      <c r="K36" s="1"/>
      <c r="L36" s="1"/>
      <c r="M36" s="1"/>
      <c r="N36" s="1"/>
      <c r="O36" s="1"/>
      <c r="P36" s="1"/>
      <c r="Q36" s="1"/>
      <c r="R36" s="1"/>
    </row>
    <row r="37" spans="1:18" x14ac:dyDescent="0.35">
      <c r="A37" s="1">
        <f>A35+1</f>
        <v>14</v>
      </c>
      <c r="B37" s="1"/>
      <c r="C37" s="244" t="str">
        <f>IF(ISTEXT('Cost Inputs'!$C$63),'Cost Inputs'!$C$63,"")</f>
        <v/>
      </c>
      <c r="D37" s="1"/>
      <c r="E37" s="138" t="str">
        <f>IF(ISTEXT('Cost Inputs'!$E$63),'Cost Inputs'!$E$63,"")</f>
        <v/>
      </c>
      <c r="F37" s="1"/>
      <c r="G37" s="106" t="str">
        <f>IF(AND(ISTEXT('Distributional Estimates'!C25),'Distributional Estimates'!G25&lt;&gt;0),'Distributional Estimates'!G25,"")</f>
        <v/>
      </c>
      <c r="H37" s="1"/>
      <c r="I37" s="16"/>
      <c r="J37" s="1"/>
      <c r="K37" s="16"/>
      <c r="L37" s="1"/>
      <c r="M37" s="16"/>
      <c r="N37" s="1"/>
      <c r="O37" s="16"/>
      <c r="P37" s="1"/>
      <c r="Q37" s="75">
        <f t="shared" ref="Q37" si="11">SUM(I37,K37,M37,O37)</f>
        <v>0</v>
      </c>
      <c r="R37" s="1"/>
    </row>
    <row r="38" spans="1:18" x14ac:dyDescent="0.35">
      <c r="A38" s="1"/>
      <c r="B38" s="1"/>
      <c r="C38" s="20"/>
      <c r="D38" s="1"/>
      <c r="E38" s="138"/>
      <c r="F38" s="1"/>
      <c r="G38" s="76"/>
      <c r="H38" s="1"/>
      <c r="I38" s="1"/>
      <c r="J38" s="1"/>
      <c r="K38" s="1"/>
      <c r="L38" s="1"/>
      <c r="M38" s="1"/>
      <c r="N38" s="1"/>
      <c r="O38" s="1"/>
      <c r="P38" s="1"/>
      <c r="Q38" s="1"/>
      <c r="R38" s="1"/>
    </row>
    <row r="39" spans="1:18" x14ac:dyDescent="0.35">
      <c r="A39" s="1">
        <f>A37+1</f>
        <v>15</v>
      </c>
      <c r="B39" s="1"/>
      <c r="C39" s="244" t="str">
        <f>IF(ISTEXT('Cost Inputs'!$C$67),'Cost Inputs'!$C$67,"")</f>
        <v/>
      </c>
      <c r="D39" s="1"/>
      <c r="E39" s="138" t="str">
        <f>IF(ISTEXT('Cost Inputs'!$E$67),'Cost Inputs'!$E$67,"")</f>
        <v/>
      </c>
      <c r="F39" s="1"/>
      <c r="G39" s="106" t="str">
        <f>IF(AND(ISTEXT('Distributional Estimates'!C26),'Distributional Estimates'!G26&lt;&gt;0),'Distributional Estimates'!G26,"")</f>
        <v/>
      </c>
      <c r="H39" s="1"/>
      <c r="I39" s="16"/>
      <c r="J39" s="1"/>
      <c r="K39" s="16"/>
      <c r="L39" s="1"/>
      <c r="M39" s="16"/>
      <c r="N39" s="1"/>
      <c r="O39" s="16"/>
      <c r="P39" s="1"/>
      <c r="Q39" s="75">
        <f t="shared" ref="Q39" si="12">SUM(I39,K39,M39,O39)</f>
        <v>0</v>
      </c>
      <c r="R39" s="1"/>
    </row>
    <row r="40" spans="1:18" x14ac:dyDescent="0.35">
      <c r="A40" s="1"/>
      <c r="B40" s="1"/>
      <c r="C40" s="20"/>
      <c r="D40" s="1"/>
      <c r="E40" s="138"/>
      <c r="F40" s="1"/>
      <c r="G40" s="76"/>
      <c r="H40" s="1"/>
      <c r="I40" s="1"/>
      <c r="J40" s="1"/>
      <c r="K40" s="1"/>
      <c r="L40" s="1"/>
      <c r="M40" s="1"/>
      <c r="N40" s="1"/>
      <c r="O40" s="1"/>
      <c r="P40" s="1"/>
      <c r="Q40" s="1"/>
      <c r="R40" s="1"/>
    </row>
    <row r="41" spans="1:18" x14ac:dyDescent="0.35">
      <c r="A41" s="1">
        <f>A39+1</f>
        <v>16</v>
      </c>
      <c r="B41" s="1"/>
      <c r="C41" s="244" t="str">
        <f>IF(ISTEXT('Cost Inputs'!$C$71),'Cost Inputs'!$C$71,"")</f>
        <v/>
      </c>
      <c r="D41" s="1"/>
      <c r="E41" s="138" t="str">
        <f>IF(ISTEXT('Cost Inputs'!$E$71),'Cost Inputs'!$E$71,"")</f>
        <v/>
      </c>
      <c r="F41" s="1"/>
      <c r="G41" s="106" t="str">
        <f>IF(AND(ISTEXT('Distributional Estimates'!C27),'Distributional Estimates'!G27&lt;&gt;0),'Distributional Estimates'!G27,"")</f>
        <v/>
      </c>
      <c r="H41" s="1"/>
      <c r="I41" s="16"/>
      <c r="J41" s="1"/>
      <c r="K41" s="16"/>
      <c r="L41" s="1"/>
      <c r="M41" s="16"/>
      <c r="N41" s="1"/>
      <c r="O41" s="16"/>
      <c r="P41" s="1"/>
      <c r="Q41" s="75">
        <f t="shared" ref="Q41" si="13">SUM(I41,K41,M41,O41)</f>
        <v>0</v>
      </c>
      <c r="R41" s="1"/>
    </row>
    <row r="42" spans="1:18" x14ac:dyDescent="0.35">
      <c r="A42" s="1"/>
      <c r="B42" s="1"/>
      <c r="C42" s="20"/>
      <c r="D42" s="1"/>
      <c r="E42" s="138"/>
      <c r="F42" s="1"/>
      <c r="G42" s="76"/>
      <c r="H42" s="1"/>
      <c r="I42" s="1"/>
      <c r="J42" s="1"/>
      <c r="K42" s="1"/>
      <c r="L42" s="1"/>
      <c r="M42" s="1"/>
      <c r="N42" s="1"/>
      <c r="O42" s="1"/>
      <c r="P42" s="1"/>
      <c r="Q42" s="1"/>
      <c r="R42" s="1"/>
    </row>
    <row r="43" spans="1:18" x14ac:dyDescent="0.35">
      <c r="A43" s="1">
        <f>A41+1</f>
        <v>17</v>
      </c>
      <c r="B43" s="1"/>
      <c r="C43" s="244" t="str">
        <f>IF(ISTEXT('Cost Inputs'!$C$75),'Cost Inputs'!$C$75,"")</f>
        <v/>
      </c>
      <c r="D43" s="1"/>
      <c r="E43" s="138" t="str">
        <f>IF(ISTEXT('Cost Inputs'!$E$75),'Cost Inputs'!$E$75,"")</f>
        <v/>
      </c>
      <c r="F43" s="1"/>
      <c r="G43" s="106" t="str">
        <f>IF(AND(ISTEXT('Distributional Estimates'!C28),'Distributional Estimates'!G28&lt;&gt;0),'Distributional Estimates'!G28,"")</f>
        <v/>
      </c>
      <c r="H43" s="1"/>
      <c r="I43" s="16"/>
      <c r="J43" s="1"/>
      <c r="K43" s="16"/>
      <c r="L43" s="1"/>
      <c r="M43" s="16"/>
      <c r="N43" s="1"/>
      <c r="O43" s="16"/>
      <c r="P43" s="1"/>
      <c r="Q43" s="75">
        <f t="shared" ref="Q43" si="14">SUM(I43,K43,M43,O43)</f>
        <v>0</v>
      </c>
      <c r="R43" s="1"/>
    </row>
    <row r="44" spans="1:18" x14ac:dyDescent="0.35">
      <c r="A44" s="1"/>
      <c r="B44" s="1"/>
      <c r="C44" s="20"/>
      <c r="D44" s="1"/>
      <c r="E44" s="138"/>
      <c r="F44" s="1"/>
      <c r="G44" s="76"/>
      <c r="H44" s="1"/>
      <c r="I44" s="1"/>
      <c r="J44" s="1"/>
      <c r="K44" s="1"/>
      <c r="L44" s="1"/>
      <c r="M44" s="1"/>
      <c r="N44" s="1"/>
      <c r="O44" s="1"/>
      <c r="P44" s="1"/>
      <c r="Q44" s="1"/>
      <c r="R44" s="1"/>
    </row>
    <row r="45" spans="1:18" x14ac:dyDescent="0.35">
      <c r="A45" s="1">
        <f>A43+1</f>
        <v>18</v>
      </c>
      <c r="B45" s="1"/>
      <c r="C45" s="244" t="str">
        <f>IF(ISTEXT('Cost Inputs'!$C$79),'Cost Inputs'!$C$79,"")</f>
        <v/>
      </c>
      <c r="D45" s="1"/>
      <c r="E45" s="138" t="str">
        <f>IF(ISTEXT('Cost Inputs'!$E$79),'Cost Inputs'!$E$79,"")</f>
        <v/>
      </c>
      <c r="F45" s="1"/>
      <c r="G45" s="106" t="str">
        <f>IF(AND(ISTEXT('Distributional Estimates'!C29),'Distributional Estimates'!G29&lt;&gt;0),'Distributional Estimates'!G29,"")</f>
        <v/>
      </c>
      <c r="H45" s="1"/>
      <c r="I45" s="16"/>
      <c r="J45" s="1"/>
      <c r="K45" s="16"/>
      <c r="L45" s="1"/>
      <c r="M45" s="16"/>
      <c r="N45" s="1"/>
      <c r="O45" s="16"/>
      <c r="P45" s="1"/>
      <c r="Q45" s="75">
        <f t="shared" ref="Q45" si="15">SUM(I45,K45,M45,O45)</f>
        <v>0</v>
      </c>
      <c r="R45" s="1"/>
    </row>
    <row r="46" spans="1:18" x14ac:dyDescent="0.35">
      <c r="A46" s="1"/>
      <c r="B46" s="1"/>
      <c r="C46" s="20"/>
      <c r="D46" s="1"/>
      <c r="E46" s="138"/>
      <c r="F46" s="1"/>
      <c r="G46" s="76"/>
      <c r="H46" s="1"/>
      <c r="I46" s="1"/>
      <c r="J46" s="1"/>
      <c r="K46" s="1"/>
      <c r="L46" s="1"/>
      <c r="M46" s="1"/>
      <c r="N46" s="1"/>
      <c r="O46" s="1"/>
      <c r="P46" s="1"/>
      <c r="Q46" s="1"/>
      <c r="R46" s="1"/>
    </row>
    <row r="47" spans="1:18" x14ac:dyDescent="0.35">
      <c r="A47" s="1">
        <f>A45+1</f>
        <v>19</v>
      </c>
      <c r="B47" s="1"/>
      <c r="C47" s="244" t="str">
        <f>IF(ISTEXT('Cost Inputs'!$C$83),'Cost Inputs'!$C$83,"")</f>
        <v/>
      </c>
      <c r="D47" s="1"/>
      <c r="E47" s="138" t="str">
        <f>IF(ISTEXT('Cost Inputs'!$E$83),'Cost Inputs'!$E$83,"")</f>
        <v/>
      </c>
      <c r="F47" s="1"/>
      <c r="G47" s="106" t="str">
        <f>IF(AND(ISTEXT('Distributional Estimates'!C30),'Distributional Estimates'!G30&lt;&gt;0),'Distributional Estimates'!G30,"")</f>
        <v/>
      </c>
      <c r="H47" s="1"/>
      <c r="I47" s="16"/>
      <c r="J47" s="1"/>
      <c r="K47" s="16"/>
      <c r="L47" s="1"/>
      <c r="M47" s="16"/>
      <c r="N47" s="1"/>
      <c r="O47" s="16"/>
      <c r="P47" s="1"/>
      <c r="Q47" s="75">
        <f t="shared" ref="Q47" si="16">SUM(I47,K47,M47,O47)</f>
        <v>0</v>
      </c>
      <c r="R47" s="1"/>
    </row>
    <row r="48" spans="1:18" x14ac:dyDescent="0.35">
      <c r="A48" s="1"/>
      <c r="B48" s="1"/>
      <c r="C48" s="20"/>
      <c r="D48" s="1"/>
      <c r="E48" s="138"/>
      <c r="F48" s="1"/>
      <c r="G48" s="76"/>
      <c r="H48" s="1"/>
      <c r="I48" s="1"/>
      <c r="J48" s="1"/>
      <c r="K48" s="1"/>
      <c r="L48" s="1"/>
      <c r="M48" s="1"/>
      <c r="N48" s="1"/>
      <c r="O48" s="1"/>
      <c r="P48" s="1"/>
      <c r="Q48" s="1"/>
      <c r="R48" s="1"/>
    </row>
    <row r="49" spans="1:18" x14ac:dyDescent="0.35">
      <c r="A49" s="1">
        <f>A47+1</f>
        <v>20</v>
      </c>
      <c r="B49" s="1"/>
      <c r="C49" s="244" t="str">
        <f>IF(ISTEXT('Cost Inputs'!$C$87),'Cost Inputs'!$C$87,"")</f>
        <v/>
      </c>
      <c r="D49" s="1"/>
      <c r="E49" s="138" t="str">
        <f>IF(ISTEXT('Cost Inputs'!$E$87),'Cost Inputs'!$E$87,"")</f>
        <v/>
      </c>
      <c r="F49" s="1"/>
      <c r="G49" s="106" t="str">
        <f>IF(AND(ISTEXT('Distributional Estimates'!C31),'Distributional Estimates'!G31&lt;&gt;0),'Distributional Estimates'!G31,"")</f>
        <v/>
      </c>
      <c r="H49" s="1"/>
      <c r="I49" s="16"/>
      <c r="J49" s="1"/>
      <c r="K49" s="16"/>
      <c r="L49" s="1"/>
      <c r="M49" s="16"/>
      <c r="N49" s="1"/>
      <c r="O49" s="16"/>
      <c r="P49" s="1"/>
      <c r="Q49" s="75">
        <f t="shared" ref="Q49" si="17">SUM(I49,K49,M49,O49)</f>
        <v>0</v>
      </c>
      <c r="R49" s="1"/>
    </row>
    <row r="50" spans="1:18" x14ac:dyDescent="0.35">
      <c r="A50" s="1"/>
      <c r="B50" s="1"/>
      <c r="C50" s="20"/>
      <c r="D50" s="1"/>
      <c r="E50" s="138"/>
      <c r="F50" s="1"/>
      <c r="G50" s="76"/>
      <c r="H50" s="1"/>
      <c r="I50" s="1"/>
      <c r="J50" s="1"/>
      <c r="K50" s="1"/>
      <c r="L50" s="1"/>
      <c r="M50" s="1"/>
      <c r="N50" s="1"/>
      <c r="O50" s="1"/>
      <c r="P50" s="1"/>
      <c r="Q50" s="1"/>
      <c r="R50" s="1"/>
    </row>
    <row r="51" spans="1:18" x14ac:dyDescent="0.35">
      <c r="A51" s="1">
        <f>A49+1</f>
        <v>21</v>
      </c>
      <c r="B51" s="1"/>
      <c r="C51" s="244" t="str">
        <f>IF(ISTEXT('Cost Inputs'!$C$91),'Cost Inputs'!$C$91,"")</f>
        <v/>
      </c>
      <c r="D51" s="1"/>
      <c r="E51" s="138" t="str">
        <f>IF(ISTEXT('Cost Inputs'!$E$91),'Cost Inputs'!$E$91,"")</f>
        <v/>
      </c>
      <c r="F51" s="1"/>
      <c r="G51" s="106" t="str">
        <f>IF(AND(ISTEXT('Distributional Estimates'!C32),'Distributional Estimates'!G32&lt;&gt;0),'Distributional Estimates'!G32,"")</f>
        <v/>
      </c>
      <c r="H51" s="1"/>
      <c r="I51" s="16"/>
      <c r="J51" s="1"/>
      <c r="K51" s="16"/>
      <c r="L51" s="1"/>
      <c r="M51" s="16"/>
      <c r="N51" s="1"/>
      <c r="O51" s="16"/>
      <c r="P51" s="1"/>
      <c r="Q51" s="75">
        <f t="shared" ref="Q51" si="18">SUM(I51,K51,M51,O51)</f>
        <v>0</v>
      </c>
      <c r="R51" s="1"/>
    </row>
    <row r="52" spans="1:18" x14ac:dyDescent="0.35">
      <c r="A52" s="1"/>
      <c r="B52" s="1"/>
      <c r="C52" s="20"/>
      <c r="D52" s="1"/>
      <c r="E52" s="138"/>
      <c r="F52" s="1"/>
      <c r="G52" s="76"/>
      <c r="H52" s="1"/>
      <c r="I52" s="1"/>
      <c r="J52" s="1"/>
      <c r="K52" s="1"/>
      <c r="L52" s="1"/>
      <c r="M52" s="1"/>
      <c r="N52" s="1"/>
      <c r="O52" s="1"/>
      <c r="P52" s="1"/>
      <c r="Q52" s="1"/>
      <c r="R52" s="1"/>
    </row>
    <row r="53" spans="1:18" x14ac:dyDescent="0.35">
      <c r="A53" s="1">
        <f>A51+1</f>
        <v>22</v>
      </c>
      <c r="B53" s="1"/>
      <c r="C53" s="244" t="str">
        <f>IF(ISTEXT('Cost Inputs'!$C$95),'Cost Inputs'!$C$95,"")</f>
        <v/>
      </c>
      <c r="D53" s="1"/>
      <c r="E53" s="138" t="str">
        <f>IF(ISTEXT('Cost Inputs'!$E$95),'Cost Inputs'!$E$95,"")</f>
        <v/>
      </c>
      <c r="F53" s="1"/>
      <c r="G53" s="106" t="str">
        <f>IF(AND(ISTEXT('Distributional Estimates'!C33),'Distributional Estimates'!G33&lt;&gt;0),'Distributional Estimates'!G33,"")</f>
        <v/>
      </c>
      <c r="H53" s="1"/>
      <c r="I53" s="16"/>
      <c r="J53" s="1"/>
      <c r="K53" s="16"/>
      <c r="L53" s="1"/>
      <c r="M53" s="16"/>
      <c r="N53" s="1"/>
      <c r="O53" s="16"/>
      <c r="P53" s="1"/>
      <c r="Q53" s="75">
        <f t="shared" ref="Q53" si="19">SUM(I53,K53,M53,O53)</f>
        <v>0</v>
      </c>
      <c r="R53" s="1"/>
    </row>
    <row r="54" spans="1:18" x14ac:dyDescent="0.35">
      <c r="A54" s="1"/>
      <c r="B54" s="1"/>
      <c r="C54" s="20"/>
      <c r="D54" s="1"/>
      <c r="E54" s="138"/>
      <c r="F54" s="1"/>
      <c r="G54" s="76"/>
      <c r="H54" s="1"/>
      <c r="I54" s="1"/>
      <c r="J54" s="1"/>
      <c r="K54" s="1"/>
      <c r="L54" s="1"/>
      <c r="M54" s="1"/>
      <c r="N54" s="1"/>
      <c r="O54" s="1"/>
      <c r="P54" s="1"/>
      <c r="Q54" s="1"/>
      <c r="R54" s="1"/>
    </row>
    <row r="55" spans="1:18" x14ac:dyDescent="0.35">
      <c r="A55" s="1">
        <f>A53+1</f>
        <v>23</v>
      </c>
      <c r="B55" s="1"/>
      <c r="C55" s="244" t="str">
        <f>IF(ISTEXT('Cost Inputs'!$C$99),'Cost Inputs'!$C$99,"")</f>
        <v/>
      </c>
      <c r="D55" s="1"/>
      <c r="E55" s="138" t="str">
        <f>IF(ISTEXT('Cost Inputs'!$E$99),'Cost Inputs'!$E$99,"")</f>
        <v/>
      </c>
      <c r="F55" s="1"/>
      <c r="G55" s="106" t="str">
        <f>IF(AND(ISTEXT('Distributional Estimates'!C34),'Distributional Estimates'!G34&lt;&gt;0),'Distributional Estimates'!G34,"")</f>
        <v/>
      </c>
      <c r="H55" s="1"/>
      <c r="I55" s="16"/>
      <c r="J55" s="1"/>
      <c r="K55" s="16"/>
      <c r="L55" s="1"/>
      <c r="M55" s="16"/>
      <c r="N55" s="1"/>
      <c r="O55" s="16"/>
      <c r="P55" s="1"/>
      <c r="Q55" s="75">
        <f t="shared" ref="Q55" si="20">SUM(I55,K55,M55,O55)</f>
        <v>0</v>
      </c>
      <c r="R55" s="1"/>
    </row>
    <row r="56" spans="1:18" x14ac:dyDescent="0.35">
      <c r="A56" s="1"/>
      <c r="B56" s="1"/>
      <c r="C56" s="20"/>
      <c r="D56" s="1"/>
      <c r="E56" s="138"/>
      <c r="F56" s="1"/>
      <c r="G56" s="76"/>
      <c r="H56" s="1"/>
      <c r="I56" s="1"/>
      <c r="J56" s="1"/>
      <c r="K56" s="1"/>
      <c r="L56" s="1"/>
      <c r="M56" s="1"/>
      <c r="N56" s="1"/>
      <c r="O56" s="1"/>
      <c r="P56" s="1"/>
      <c r="Q56" s="1"/>
      <c r="R56" s="1"/>
    </row>
    <row r="57" spans="1:18" x14ac:dyDescent="0.35">
      <c r="A57" s="1">
        <f>A55+1</f>
        <v>24</v>
      </c>
      <c r="B57" s="1"/>
      <c r="C57" s="244" t="str">
        <f>IF(ISTEXT('Cost Inputs'!$C$103),'Cost Inputs'!$C$103,"")</f>
        <v/>
      </c>
      <c r="D57" s="1"/>
      <c r="E57" s="138" t="str">
        <f>IF(ISTEXT('Cost Inputs'!$E$103),'Cost Inputs'!$E$103,"")</f>
        <v/>
      </c>
      <c r="F57" s="1"/>
      <c r="G57" s="106" t="str">
        <f>IF(AND(ISTEXT('Distributional Estimates'!C35),'Distributional Estimates'!G35&lt;&gt;0),'Distributional Estimates'!G35,"")</f>
        <v/>
      </c>
      <c r="H57" s="1"/>
      <c r="I57" s="16"/>
      <c r="J57" s="1"/>
      <c r="K57" s="16"/>
      <c r="L57" s="1"/>
      <c r="M57" s="16"/>
      <c r="N57" s="1"/>
      <c r="O57" s="16"/>
      <c r="P57" s="1"/>
      <c r="Q57" s="75">
        <f t="shared" ref="Q57" si="21">SUM(I57,K57,M57,O57)</f>
        <v>0</v>
      </c>
      <c r="R57" s="1"/>
    </row>
    <row r="58" spans="1:18" x14ac:dyDescent="0.35">
      <c r="A58" s="1"/>
      <c r="B58" s="1"/>
      <c r="C58" s="20"/>
      <c r="D58" s="1"/>
      <c r="E58" s="138"/>
      <c r="F58" s="1"/>
      <c r="G58" s="76"/>
      <c r="H58" s="1"/>
      <c r="I58" s="1"/>
      <c r="J58" s="1"/>
      <c r="K58" s="1"/>
      <c r="L58" s="1"/>
      <c r="M58" s="1"/>
      <c r="N58" s="1"/>
      <c r="O58" s="1"/>
      <c r="P58" s="1"/>
      <c r="Q58" s="1"/>
      <c r="R58" s="1"/>
    </row>
    <row r="59" spans="1:18" x14ac:dyDescent="0.35">
      <c r="A59" s="1">
        <f>A57+1</f>
        <v>25</v>
      </c>
      <c r="B59" s="1"/>
      <c r="C59" s="244" t="str">
        <f>IF(ISTEXT('Cost Inputs'!$C$107),'Cost Inputs'!$C$107,"")</f>
        <v/>
      </c>
      <c r="D59" s="1"/>
      <c r="E59" s="138" t="str">
        <f>IF(ISTEXT('Cost Inputs'!$E$107),'Cost Inputs'!$E$107,"")</f>
        <v/>
      </c>
      <c r="F59" s="1"/>
      <c r="G59" s="106" t="str">
        <f>IF(AND(ISTEXT('Distributional Estimates'!C36),'Distributional Estimates'!G36&lt;&gt;0),'Distributional Estimates'!G36,"")</f>
        <v/>
      </c>
      <c r="H59" s="1"/>
      <c r="I59" s="16"/>
      <c r="J59" s="1"/>
      <c r="K59" s="16"/>
      <c r="L59" s="1"/>
      <c r="M59" s="16"/>
      <c r="N59" s="1"/>
      <c r="O59" s="16"/>
      <c r="P59" s="1"/>
      <c r="Q59" s="75">
        <f t="shared" ref="Q59" si="22">SUM(I59,K59,M59,O59)</f>
        <v>0</v>
      </c>
      <c r="R59" s="1"/>
    </row>
    <row r="60" spans="1:18" x14ac:dyDescent="0.35">
      <c r="A60" s="1"/>
      <c r="B60" s="1"/>
      <c r="C60" s="20"/>
      <c r="D60" s="1"/>
      <c r="E60" s="138"/>
      <c r="F60" s="1"/>
      <c r="G60" s="76"/>
      <c r="H60" s="1"/>
      <c r="I60" s="1"/>
      <c r="J60" s="1"/>
      <c r="K60" s="1"/>
      <c r="L60" s="1"/>
      <c r="M60" s="1"/>
      <c r="N60" s="1"/>
      <c r="O60" s="1"/>
      <c r="P60" s="1"/>
      <c r="Q60" s="1"/>
      <c r="R60" s="1"/>
    </row>
    <row r="61" spans="1:18" x14ac:dyDescent="0.35">
      <c r="A61" s="1">
        <f>A59+1</f>
        <v>26</v>
      </c>
      <c r="B61" s="1"/>
      <c r="C61" s="244" t="str">
        <f>IF(ISTEXT('Cost Inputs'!$C$111),'Cost Inputs'!$C$111,"")</f>
        <v/>
      </c>
      <c r="D61" s="1"/>
      <c r="E61" s="138" t="str">
        <f>IF(ISTEXT('Cost Inputs'!$E$111),'Cost Inputs'!$E$111,"")</f>
        <v/>
      </c>
      <c r="F61" s="1"/>
      <c r="G61" s="106" t="str">
        <f>IF(AND(ISTEXT('Distributional Estimates'!C37),'Distributional Estimates'!G37&lt;&gt;0),'Distributional Estimates'!G37,"")</f>
        <v/>
      </c>
      <c r="H61" s="1"/>
      <c r="I61" s="16"/>
      <c r="J61" s="1"/>
      <c r="K61" s="16"/>
      <c r="L61" s="1"/>
      <c r="M61" s="16"/>
      <c r="N61" s="1"/>
      <c r="O61" s="16"/>
      <c r="P61" s="1"/>
      <c r="Q61" s="75">
        <f t="shared" ref="Q61" si="23">SUM(I61,K61,M61,O61)</f>
        <v>0</v>
      </c>
      <c r="R61" s="1"/>
    </row>
    <row r="62" spans="1:18" x14ac:dyDescent="0.35">
      <c r="A62" s="1"/>
      <c r="B62" s="1"/>
      <c r="C62" s="20"/>
      <c r="D62" s="1"/>
      <c r="E62" s="138"/>
      <c r="F62" s="1"/>
      <c r="G62" s="76"/>
      <c r="H62" s="1"/>
      <c r="I62" s="1"/>
      <c r="J62" s="1"/>
      <c r="K62" s="1"/>
      <c r="L62" s="1"/>
      <c r="M62" s="1"/>
      <c r="N62" s="1"/>
      <c r="O62" s="1"/>
      <c r="P62" s="1"/>
      <c r="Q62" s="1"/>
      <c r="R62" s="1"/>
    </row>
    <row r="63" spans="1:18" x14ac:dyDescent="0.35">
      <c r="A63" s="1">
        <f>A61+1</f>
        <v>27</v>
      </c>
      <c r="B63" s="1"/>
      <c r="C63" s="244" t="str">
        <f>IF(ISTEXT('Cost Inputs'!$C$115),'Cost Inputs'!$C$115,"")</f>
        <v/>
      </c>
      <c r="D63" s="1"/>
      <c r="E63" s="138" t="str">
        <f>IF(ISTEXT('Cost Inputs'!$E$115),'Cost Inputs'!$E$115,"")</f>
        <v/>
      </c>
      <c r="F63" s="1"/>
      <c r="G63" s="106" t="str">
        <f>IF(AND(ISTEXT('Distributional Estimates'!C38),'Distributional Estimates'!G38&lt;&gt;0),'Distributional Estimates'!G38,"")</f>
        <v/>
      </c>
      <c r="H63" s="1"/>
      <c r="I63" s="16"/>
      <c r="J63" s="1"/>
      <c r="K63" s="16"/>
      <c r="L63" s="1"/>
      <c r="M63" s="16"/>
      <c r="N63" s="1"/>
      <c r="O63" s="16"/>
      <c r="P63" s="1"/>
      <c r="Q63" s="75">
        <f t="shared" ref="Q63" si="24">SUM(I63,K63,M63,O63)</f>
        <v>0</v>
      </c>
      <c r="R63" s="1"/>
    </row>
    <row r="64" spans="1:18" x14ac:dyDescent="0.35">
      <c r="A64" s="1"/>
      <c r="B64" s="1"/>
      <c r="C64" s="20"/>
      <c r="D64" s="1"/>
      <c r="E64" s="138"/>
      <c r="F64" s="1"/>
      <c r="G64" s="76"/>
      <c r="H64" s="1"/>
      <c r="I64" s="1"/>
      <c r="J64" s="1"/>
      <c r="K64" s="1"/>
      <c r="L64" s="1"/>
      <c r="M64" s="1"/>
      <c r="N64" s="1"/>
      <c r="O64" s="1"/>
      <c r="P64" s="1"/>
      <c r="Q64" s="1"/>
      <c r="R64" s="1"/>
    </row>
    <row r="65" spans="1:18" x14ac:dyDescent="0.35">
      <c r="A65" s="1">
        <f>A63+1</f>
        <v>28</v>
      </c>
      <c r="B65" s="1"/>
      <c r="C65" s="244" t="str">
        <f>IF(ISTEXT('Cost Inputs'!$C$119),'Cost Inputs'!$C$119,"")</f>
        <v/>
      </c>
      <c r="D65" s="1"/>
      <c r="E65" s="138" t="str">
        <f>IF(ISTEXT('Cost Inputs'!$E$119),'Cost Inputs'!$E$119,"")</f>
        <v/>
      </c>
      <c r="F65" s="1"/>
      <c r="G65" s="106" t="str">
        <f>IF(AND(ISTEXT('Distributional Estimates'!C39),'Distributional Estimates'!G39&lt;&gt;0),'Distributional Estimates'!G39,"")</f>
        <v/>
      </c>
      <c r="H65" s="1"/>
      <c r="I65" s="16"/>
      <c r="J65" s="1"/>
      <c r="K65" s="16"/>
      <c r="L65" s="1"/>
      <c r="M65" s="16"/>
      <c r="N65" s="1"/>
      <c r="O65" s="16"/>
      <c r="P65" s="1"/>
      <c r="Q65" s="75">
        <f t="shared" ref="Q65" si="25">SUM(I65,K65,M65,O65)</f>
        <v>0</v>
      </c>
      <c r="R65" s="1"/>
    </row>
    <row r="66" spans="1:18" x14ac:dyDescent="0.35">
      <c r="A66" s="1"/>
      <c r="B66" s="1"/>
      <c r="C66" s="20"/>
      <c r="D66" s="1"/>
      <c r="E66" s="138"/>
      <c r="F66" s="1"/>
      <c r="G66" s="76"/>
      <c r="H66" s="1"/>
      <c r="I66" s="1"/>
      <c r="J66" s="1"/>
      <c r="K66" s="1"/>
      <c r="L66" s="1"/>
      <c r="M66" s="1"/>
      <c r="N66" s="1"/>
      <c r="O66" s="1"/>
      <c r="P66" s="1"/>
      <c r="Q66" s="1"/>
      <c r="R66" s="1"/>
    </row>
    <row r="67" spans="1:18" x14ac:dyDescent="0.35">
      <c r="A67" s="1">
        <f>A65+1</f>
        <v>29</v>
      </c>
      <c r="B67" s="1"/>
      <c r="C67" s="244" t="str">
        <f>IF(ISTEXT('Cost Inputs'!$C$123),'Cost Inputs'!$C$123,"")</f>
        <v/>
      </c>
      <c r="D67" s="1"/>
      <c r="E67" s="138" t="str">
        <f>IF(ISTEXT('Cost Inputs'!$E$123),'Cost Inputs'!$E$123,"")</f>
        <v/>
      </c>
      <c r="F67" s="1"/>
      <c r="G67" s="106" t="str">
        <f>IF(AND(ISTEXT('Distributional Estimates'!C40),'Distributional Estimates'!G40&lt;&gt;0),'Distributional Estimates'!G40,"")</f>
        <v/>
      </c>
      <c r="H67" s="1"/>
      <c r="I67" s="16"/>
      <c r="J67" s="1"/>
      <c r="K67" s="16"/>
      <c r="L67" s="1"/>
      <c r="M67" s="16"/>
      <c r="N67" s="1"/>
      <c r="O67" s="16"/>
      <c r="P67" s="1"/>
      <c r="Q67" s="75">
        <f t="shared" ref="Q67" si="26">SUM(I67,K67,M67,O67)</f>
        <v>0</v>
      </c>
      <c r="R67" s="1"/>
    </row>
    <row r="68" spans="1:18" x14ac:dyDescent="0.35">
      <c r="A68" s="1"/>
      <c r="B68" s="1"/>
      <c r="C68" s="20"/>
      <c r="D68" s="1"/>
      <c r="E68" s="138"/>
      <c r="F68" s="1"/>
      <c r="G68" s="76"/>
      <c r="H68" s="1"/>
      <c r="I68" s="1"/>
      <c r="J68" s="1"/>
      <c r="K68" s="1"/>
      <c r="L68" s="1"/>
      <c r="M68" s="1"/>
      <c r="N68" s="1"/>
      <c r="O68" s="1"/>
      <c r="P68" s="1"/>
      <c r="Q68" s="1"/>
      <c r="R68" s="1"/>
    </row>
    <row r="69" spans="1:18" x14ac:dyDescent="0.35">
      <c r="A69" s="1">
        <f>A67+1</f>
        <v>30</v>
      </c>
      <c r="B69" s="1"/>
      <c r="C69" s="244" t="str">
        <f>IF(ISTEXT('Cost Inputs'!$C$127),'Cost Inputs'!$C$127,"")</f>
        <v/>
      </c>
      <c r="D69" s="1"/>
      <c r="E69" s="138" t="str">
        <f>IF(ISTEXT('Cost Inputs'!$E$127),'Cost Inputs'!$E$127,"")</f>
        <v/>
      </c>
      <c r="F69" s="1"/>
      <c r="G69" s="106" t="str">
        <f>IF(AND(ISTEXT('Distributional Estimates'!C41),'Distributional Estimates'!G41&lt;&gt;0),'Distributional Estimates'!G41,"")</f>
        <v/>
      </c>
      <c r="H69" s="1"/>
      <c r="I69" s="16"/>
      <c r="J69" s="1"/>
      <c r="K69" s="16"/>
      <c r="L69" s="1"/>
      <c r="M69" s="16"/>
      <c r="N69" s="1"/>
      <c r="O69" s="16"/>
      <c r="P69" s="1"/>
      <c r="Q69" s="75">
        <f t="shared" ref="Q69" si="27">SUM(I69,K69,M69,O69)</f>
        <v>0</v>
      </c>
      <c r="R69" s="1"/>
    </row>
    <row r="70" spans="1:18" x14ac:dyDescent="0.35">
      <c r="A70" s="1"/>
      <c r="B70" s="1"/>
      <c r="C70" s="20"/>
      <c r="D70" s="1"/>
      <c r="E70" s="138"/>
      <c r="F70" s="1"/>
      <c r="G70" s="76"/>
      <c r="H70" s="1"/>
      <c r="I70" s="1"/>
      <c r="J70" s="1"/>
      <c r="K70" s="1"/>
      <c r="L70" s="1"/>
      <c r="M70" s="1"/>
      <c r="N70" s="1"/>
      <c r="O70" s="1"/>
      <c r="P70" s="1"/>
      <c r="Q70" s="1"/>
      <c r="R70" s="1"/>
    </row>
    <row r="71" spans="1:18" x14ac:dyDescent="0.35">
      <c r="A71" s="119"/>
      <c r="B71" s="119"/>
      <c r="C71" s="129"/>
      <c r="D71" s="119"/>
      <c r="E71" s="119"/>
      <c r="F71" s="119"/>
      <c r="G71" s="126"/>
      <c r="H71" s="119"/>
      <c r="I71" s="313" t="s">
        <v>105</v>
      </c>
      <c r="J71" s="313"/>
      <c r="K71" s="313"/>
      <c r="L71" s="313"/>
      <c r="M71" s="313"/>
      <c r="N71" s="313"/>
      <c r="O71" s="313"/>
      <c r="P71" s="119"/>
      <c r="Q71" s="119"/>
      <c r="R71" s="119"/>
    </row>
    <row r="72" spans="1:18" x14ac:dyDescent="0.35">
      <c r="A72" s="300" t="s">
        <v>109</v>
      </c>
      <c r="B72" s="127"/>
      <c r="C72" s="300" t="s">
        <v>103</v>
      </c>
      <c r="D72" s="128"/>
      <c r="E72" s="300" t="s">
        <v>34</v>
      </c>
      <c r="F72" s="127"/>
      <c r="G72" s="310" t="s">
        <v>107</v>
      </c>
      <c r="H72" s="128"/>
      <c r="I72" s="300">
        <f>Stakeholder_1</f>
        <v>0</v>
      </c>
      <c r="J72" s="128"/>
      <c r="K72" s="300">
        <f>Stakeholder_2</f>
        <v>0</v>
      </c>
      <c r="L72" s="128"/>
      <c r="M72" s="300">
        <f>Stakeholder_3</f>
        <v>0</v>
      </c>
      <c r="N72" s="128"/>
      <c r="O72" s="300">
        <f>Stakeholder_4</f>
        <v>0</v>
      </c>
      <c r="P72" s="119"/>
      <c r="Q72" s="128"/>
      <c r="R72" s="119"/>
    </row>
    <row r="73" spans="1:18" x14ac:dyDescent="0.35">
      <c r="A73" s="300"/>
      <c r="B73" s="127"/>
      <c r="C73" s="300"/>
      <c r="D73" s="128"/>
      <c r="E73" s="300"/>
      <c r="F73" s="127"/>
      <c r="G73" s="310"/>
      <c r="H73" s="128"/>
      <c r="I73" s="300"/>
      <c r="J73" s="128"/>
      <c r="K73" s="300"/>
      <c r="L73" s="128"/>
      <c r="M73" s="300"/>
      <c r="N73" s="128"/>
      <c r="O73" s="300"/>
      <c r="P73" s="119"/>
      <c r="Q73" s="128"/>
      <c r="R73" s="119"/>
    </row>
    <row r="74" spans="1:18" x14ac:dyDescent="0.35">
      <c r="A74" s="1"/>
      <c r="B74" s="1"/>
      <c r="C74" s="20"/>
      <c r="D74" s="1"/>
      <c r="E74" s="138"/>
      <c r="F74" s="1"/>
      <c r="G74" s="76"/>
      <c r="H74" s="1"/>
      <c r="I74" s="1"/>
      <c r="J74" s="1"/>
      <c r="K74" s="1"/>
      <c r="L74" s="1"/>
      <c r="M74" s="1"/>
      <c r="N74" s="1"/>
      <c r="O74" s="1"/>
      <c r="P74" s="1"/>
      <c r="Q74" s="1"/>
      <c r="R74" s="1"/>
    </row>
    <row r="75" spans="1:18" x14ac:dyDescent="0.35">
      <c r="A75" s="1">
        <v>1</v>
      </c>
      <c r="B75" s="1"/>
      <c r="C75" s="244" t="str">
        <f>IF(ISTEXT('Benefit Inputs'!$C$11),'Benefit Inputs'!$C$11,"")</f>
        <v/>
      </c>
      <c r="D75" s="1"/>
      <c r="E75" s="138" t="str">
        <f>IF(ISTEXT('Benefit Inputs'!$E$11),'Benefit Inputs'!$E$11,"")</f>
        <v/>
      </c>
      <c r="F75" s="1"/>
      <c r="G75" s="106" t="str">
        <f>IF(AND(ISTEXT('Distributional Estimates'!C62),'Distributional Estimates'!G62&lt;&gt;0),'Distributional Estimates'!G62,"")</f>
        <v/>
      </c>
      <c r="H75" s="1"/>
      <c r="I75" s="16"/>
      <c r="J75" s="1"/>
      <c r="K75" s="16"/>
      <c r="L75" s="1"/>
      <c r="M75" s="16"/>
      <c r="N75" s="1"/>
      <c r="O75" s="16"/>
      <c r="P75" s="1"/>
      <c r="Q75" s="75">
        <f t="shared" ref="Q75" si="28">SUM(I75,K75,M75,O75)</f>
        <v>0</v>
      </c>
      <c r="R75" s="1"/>
    </row>
    <row r="76" spans="1:18" x14ac:dyDescent="0.35">
      <c r="A76" s="1"/>
      <c r="B76" s="1"/>
      <c r="C76" s="20"/>
      <c r="D76" s="1"/>
      <c r="E76" s="138"/>
      <c r="F76" s="1"/>
      <c r="G76" s="76"/>
      <c r="H76" s="1"/>
      <c r="I76" s="1"/>
      <c r="J76" s="1"/>
      <c r="K76" s="1"/>
      <c r="L76" s="1"/>
      <c r="M76" s="1"/>
      <c r="N76" s="1"/>
      <c r="O76" s="1"/>
      <c r="P76" s="1"/>
      <c r="Q76" s="1"/>
      <c r="R76" s="1"/>
    </row>
    <row r="77" spans="1:18" x14ac:dyDescent="0.35">
      <c r="A77" s="1">
        <f>A75+1</f>
        <v>2</v>
      </c>
      <c r="B77" s="1"/>
      <c r="C77" s="244" t="str">
        <f>IF(ISTEXT('Benefit Inputs'!$C$15),'Benefit Inputs'!$C$15,"")</f>
        <v/>
      </c>
      <c r="D77" s="1"/>
      <c r="E77" s="138" t="str">
        <f>IF(ISTEXT('Benefit Inputs'!$E$15),'Benefit Inputs'!$E$15,"")</f>
        <v/>
      </c>
      <c r="F77" s="1"/>
      <c r="G77" s="106" t="str">
        <f>IF(AND(ISTEXT('Distributional Estimates'!C63),'Distributional Estimates'!G63&lt;&gt;0),'Distributional Estimates'!G63,"")</f>
        <v/>
      </c>
      <c r="H77" s="1"/>
      <c r="I77" s="16"/>
      <c r="J77" s="1"/>
      <c r="K77" s="16"/>
      <c r="L77" s="1"/>
      <c r="M77" s="16"/>
      <c r="N77" s="1"/>
      <c r="O77" s="16"/>
      <c r="P77" s="1"/>
      <c r="Q77" s="75">
        <f t="shared" ref="Q77" si="29">SUM(I77,K77,M77,O77)</f>
        <v>0</v>
      </c>
      <c r="R77" s="1"/>
    </row>
    <row r="78" spans="1:18" x14ac:dyDescent="0.35">
      <c r="A78" s="1"/>
      <c r="B78" s="1"/>
      <c r="C78" s="20"/>
      <c r="D78" s="1"/>
      <c r="E78" s="138"/>
      <c r="F78" s="1"/>
      <c r="G78" s="76"/>
      <c r="H78" s="1"/>
      <c r="I78" s="1"/>
      <c r="J78" s="1"/>
      <c r="K78" s="1"/>
      <c r="L78" s="1"/>
      <c r="M78" s="1"/>
      <c r="N78" s="1"/>
      <c r="O78" s="1"/>
      <c r="P78" s="1"/>
      <c r="Q78" s="1"/>
      <c r="R78" s="1"/>
    </row>
    <row r="79" spans="1:18" x14ac:dyDescent="0.35">
      <c r="A79" s="1">
        <f>A77+1</f>
        <v>3</v>
      </c>
      <c r="B79" s="1"/>
      <c r="C79" s="244" t="str">
        <f>IF(ISTEXT('Benefit Inputs'!$C$19),'Benefit Inputs'!$C$19,"")</f>
        <v/>
      </c>
      <c r="D79" s="1"/>
      <c r="E79" s="138" t="str">
        <f>IF(ISTEXT('Benefit Inputs'!$E$19),'Benefit Inputs'!$E$19,"")</f>
        <v/>
      </c>
      <c r="F79" s="1"/>
      <c r="G79" s="106" t="str">
        <f>IF(AND(ISTEXT('Distributional Estimates'!C64),'Distributional Estimates'!G64&lt;&gt;0),'Distributional Estimates'!G64,"")</f>
        <v/>
      </c>
      <c r="H79" s="1"/>
      <c r="I79" s="16"/>
      <c r="J79" s="1"/>
      <c r="K79" s="16"/>
      <c r="L79" s="1"/>
      <c r="M79" s="16"/>
      <c r="N79" s="1"/>
      <c r="O79" s="16"/>
      <c r="P79" s="1"/>
      <c r="Q79" s="75">
        <f t="shared" ref="Q79" si="30">SUM(I79,K79,M79,O79)</f>
        <v>0</v>
      </c>
      <c r="R79" s="1"/>
    </row>
    <row r="80" spans="1:18" x14ac:dyDescent="0.35">
      <c r="A80" s="1"/>
      <c r="B80" s="1"/>
      <c r="C80" s="20"/>
      <c r="D80" s="1"/>
      <c r="E80" s="138"/>
      <c r="F80" s="1"/>
      <c r="G80" s="76"/>
      <c r="H80" s="1"/>
      <c r="I80" s="1"/>
      <c r="J80" s="1"/>
      <c r="K80" s="1"/>
      <c r="L80" s="1"/>
      <c r="M80" s="1"/>
      <c r="N80" s="1"/>
      <c r="O80" s="1"/>
      <c r="P80" s="1"/>
      <c r="Q80" s="1"/>
      <c r="R80" s="1"/>
    </row>
    <row r="81" spans="1:18" x14ac:dyDescent="0.35">
      <c r="A81" s="1">
        <f>A79+1</f>
        <v>4</v>
      </c>
      <c r="B81" s="1"/>
      <c r="C81" s="244" t="str">
        <f>IF(ISTEXT('Benefit Inputs'!$C$23),'Benefit Inputs'!$C$23,"")</f>
        <v/>
      </c>
      <c r="D81" s="1"/>
      <c r="E81" s="138" t="str">
        <f>IF(ISTEXT('Benefit Inputs'!$E$23),'Benefit Inputs'!$E$23,"")</f>
        <v/>
      </c>
      <c r="F81" s="1"/>
      <c r="G81" s="106" t="str">
        <f>IF(AND(ISTEXT('Distributional Estimates'!C65),'Distributional Estimates'!G65&lt;&gt;0),'Distributional Estimates'!G65,"")</f>
        <v/>
      </c>
      <c r="H81" s="1"/>
      <c r="I81" s="16"/>
      <c r="J81" s="1"/>
      <c r="K81" s="16"/>
      <c r="L81" s="1"/>
      <c r="M81" s="16"/>
      <c r="N81" s="1"/>
      <c r="O81" s="16"/>
      <c r="P81" s="1"/>
      <c r="Q81" s="75">
        <f t="shared" ref="Q81" si="31">SUM(I81,K81,M81,O81)</f>
        <v>0</v>
      </c>
      <c r="R81" s="1"/>
    </row>
    <row r="82" spans="1:18" x14ac:dyDescent="0.35">
      <c r="A82" s="1"/>
      <c r="B82" s="1"/>
      <c r="C82" s="20"/>
      <c r="D82" s="1"/>
      <c r="E82" s="138"/>
      <c r="F82" s="1"/>
      <c r="G82" s="76"/>
      <c r="H82" s="1"/>
      <c r="I82" s="1"/>
      <c r="J82" s="1"/>
      <c r="K82" s="1"/>
      <c r="L82" s="1"/>
      <c r="M82" s="1"/>
      <c r="N82" s="1"/>
      <c r="O82" s="1"/>
      <c r="P82" s="1"/>
      <c r="Q82" s="1"/>
      <c r="R82" s="1"/>
    </row>
    <row r="83" spans="1:18" x14ac:dyDescent="0.35">
      <c r="A83" s="1">
        <f>A81+1</f>
        <v>5</v>
      </c>
      <c r="B83" s="1"/>
      <c r="C83" s="244" t="str">
        <f>IF(ISTEXT('Benefit Inputs'!$C$27),'Benefit Inputs'!$C$27,"")</f>
        <v/>
      </c>
      <c r="D83" s="1"/>
      <c r="E83" s="138" t="str">
        <f>IF(ISTEXT('Benefit Inputs'!$E$27),'Benefit Inputs'!$E$27,"")</f>
        <v/>
      </c>
      <c r="F83" s="1"/>
      <c r="G83" s="106" t="str">
        <f>IF(AND(ISTEXT('Distributional Estimates'!C66),'Distributional Estimates'!G66&lt;&gt;0),'Distributional Estimates'!G66,"")</f>
        <v/>
      </c>
      <c r="H83" s="1"/>
      <c r="I83" s="16"/>
      <c r="J83" s="1"/>
      <c r="K83" s="16"/>
      <c r="L83" s="1"/>
      <c r="M83" s="16"/>
      <c r="N83" s="1"/>
      <c r="O83" s="16"/>
      <c r="P83" s="1"/>
      <c r="Q83" s="75">
        <f t="shared" ref="Q83" si="32">SUM(I83,K83,M83,O83)</f>
        <v>0</v>
      </c>
      <c r="R83" s="1"/>
    </row>
    <row r="84" spans="1:18" x14ac:dyDescent="0.35">
      <c r="A84" s="1"/>
      <c r="B84" s="1"/>
      <c r="C84" s="20"/>
      <c r="D84" s="1"/>
      <c r="E84" s="138"/>
      <c r="F84" s="1"/>
      <c r="G84" s="76"/>
      <c r="H84" s="1"/>
      <c r="I84" s="1"/>
      <c r="J84" s="1"/>
      <c r="K84" s="1"/>
      <c r="L84" s="1"/>
      <c r="M84" s="1"/>
      <c r="N84" s="1"/>
      <c r="O84" s="1"/>
      <c r="P84" s="1"/>
      <c r="Q84" s="1"/>
      <c r="R84" s="1"/>
    </row>
    <row r="85" spans="1:18" x14ac:dyDescent="0.35">
      <c r="A85" s="1">
        <f>A83+1</f>
        <v>6</v>
      </c>
      <c r="B85" s="1"/>
      <c r="C85" s="244" t="str">
        <f>IF(ISTEXT('Benefit Inputs'!$C$31),'Benefit Inputs'!$C$31,"")</f>
        <v/>
      </c>
      <c r="D85" s="1"/>
      <c r="E85" s="138" t="str">
        <f>IF(ISTEXT('Benefit Inputs'!$E$31),'Benefit Inputs'!$E$31,"")</f>
        <v/>
      </c>
      <c r="F85" s="1"/>
      <c r="G85" s="106" t="str">
        <f>IF(AND(ISTEXT('Distributional Estimates'!C67),'Distributional Estimates'!G67&lt;&gt;0),'Distributional Estimates'!G67,"")</f>
        <v/>
      </c>
      <c r="H85" s="1"/>
      <c r="I85" s="16"/>
      <c r="J85" s="1"/>
      <c r="K85" s="16"/>
      <c r="L85" s="1"/>
      <c r="M85" s="16"/>
      <c r="N85" s="1"/>
      <c r="O85" s="16"/>
      <c r="P85" s="1"/>
      <c r="Q85" s="75">
        <f t="shared" ref="Q85" si="33">SUM(I85,K85,M85,O85)</f>
        <v>0</v>
      </c>
      <c r="R85" s="1"/>
    </row>
    <row r="86" spans="1:18" x14ac:dyDescent="0.35">
      <c r="A86" s="1"/>
      <c r="B86" s="1"/>
      <c r="C86" s="20"/>
      <c r="D86" s="1"/>
      <c r="E86" s="138"/>
      <c r="F86" s="1"/>
      <c r="G86" s="76"/>
      <c r="H86" s="1"/>
      <c r="I86" s="1"/>
      <c r="J86" s="1"/>
      <c r="K86" s="1"/>
      <c r="L86" s="1"/>
      <c r="M86" s="1"/>
      <c r="N86" s="1"/>
      <c r="O86" s="1"/>
      <c r="P86" s="1"/>
      <c r="Q86" s="1"/>
      <c r="R86" s="1"/>
    </row>
    <row r="87" spans="1:18" x14ac:dyDescent="0.35">
      <c r="A87" s="1">
        <f>A85+1</f>
        <v>7</v>
      </c>
      <c r="B87" s="1"/>
      <c r="C87" s="244" t="str">
        <f>IF(ISTEXT('Benefit Inputs'!$C$35),'Benefit Inputs'!$C$35,"")</f>
        <v/>
      </c>
      <c r="D87" s="1"/>
      <c r="E87" s="138" t="str">
        <f>IF(ISTEXT('Benefit Inputs'!$E$35),'Benefit Inputs'!$E$35,"")</f>
        <v/>
      </c>
      <c r="F87" s="1"/>
      <c r="G87" s="106" t="str">
        <f>IF(AND(ISTEXT('Distributional Estimates'!C68),'Distributional Estimates'!G68&lt;&gt;0),'Distributional Estimates'!G68,"")</f>
        <v/>
      </c>
      <c r="H87" s="1"/>
      <c r="I87" s="16"/>
      <c r="J87" s="1"/>
      <c r="K87" s="16"/>
      <c r="L87" s="1"/>
      <c r="M87" s="16"/>
      <c r="N87" s="1"/>
      <c r="O87" s="16"/>
      <c r="P87" s="1"/>
      <c r="Q87" s="75">
        <f t="shared" ref="Q87" si="34">SUM(I87,K87,M87,O87)</f>
        <v>0</v>
      </c>
      <c r="R87" s="1"/>
    </row>
    <row r="88" spans="1:18" x14ac:dyDescent="0.35">
      <c r="A88" s="1"/>
      <c r="B88" s="1"/>
      <c r="C88" s="20"/>
      <c r="D88" s="1"/>
      <c r="E88" s="138"/>
      <c r="F88" s="1"/>
      <c r="G88" s="76"/>
      <c r="H88" s="1"/>
      <c r="I88" s="1"/>
      <c r="J88" s="1"/>
      <c r="K88" s="1"/>
      <c r="L88" s="1"/>
      <c r="M88" s="1"/>
      <c r="N88" s="1"/>
      <c r="O88" s="1"/>
      <c r="P88" s="1"/>
      <c r="Q88" s="1"/>
      <c r="R88" s="1"/>
    </row>
    <row r="89" spans="1:18" x14ac:dyDescent="0.35">
      <c r="A89" s="1">
        <f>A87+1</f>
        <v>8</v>
      </c>
      <c r="B89" s="1"/>
      <c r="C89" s="244" t="str">
        <f>IF(ISTEXT('Benefit Inputs'!$C$39),'Benefit Inputs'!$C$39,"")</f>
        <v/>
      </c>
      <c r="D89" s="1"/>
      <c r="E89" s="138" t="str">
        <f>IF(ISTEXT('Benefit Inputs'!$E$39),'Benefit Inputs'!$E$39,"")</f>
        <v/>
      </c>
      <c r="F89" s="1"/>
      <c r="G89" s="106" t="str">
        <f>IF(AND(ISTEXT('Distributional Estimates'!C69),'Distributional Estimates'!G69&lt;&gt;0),'Distributional Estimates'!G69,"")</f>
        <v/>
      </c>
      <c r="H89" s="1"/>
      <c r="I89" s="16"/>
      <c r="J89" s="1"/>
      <c r="K89" s="16"/>
      <c r="L89" s="1"/>
      <c r="M89" s="16"/>
      <c r="N89" s="1"/>
      <c r="O89" s="16"/>
      <c r="P89" s="1"/>
      <c r="Q89" s="75">
        <f t="shared" ref="Q89" si="35">SUM(I89,K89,M89,O89)</f>
        <v>0</v>
      </c>
      <c r="R89" s="1"/>
    </row>
    <row r="90" spans="1:18" x14ac:dyDescent="0.35">
      <c r="A90" s="1"/>
      <c r="B90" s="1"/>
      <c r="C90" s="20"/>
      <c r="D90" s="1"/>
      <c r="E90" s="138"/>
      <c r="F90" s="1"/>
      <c r="G90" s="76"/>
      <c r="H90" s="1"/>
      <c r="I90" s="1"/>
      <c r="J90" s="1"/>
      <c r="K90" s="1"/>
      <c r="L90" s="1"/>
      <c r="M90" s="1"/>
      <c r="N90" s="1"/>
      <c r="O90" s="1"/>
      <c r="P90" s="1"/>
      <c r="Q90" s="1"/>
      <c r="R90" s="1"/>
    </row>
    <row r="91" spans="1:18" x14ac:dyDescent="0.35">
      <c r="A91" s="1">
        <f>A89+1</f>
        <v>9</v>
      </c>
      <c r="B91" s="1"/>
      <c r="C91" s="244" t="str">
        <f>IF(ISTEXT('Benefit Inputs'!$C$43),'Benefit Inputs'!$C$43,"")</f>
        <v/>
      </c>
      <c r="D91" s="1"/>
      <c r="E91" s="138" t="str">
        <f>IF(ISTEXT('Benefit Inputs'!$E$43),'Benefit Inputs'!$E$43,"")</f>
        <v/>
      </c>
      <c r="F91" s="1"/>
      <c r="G91" s="106" t="str">
        <f>IF(AND(ISTEXT('Distributional Estimates'!C70),'Distributional Estimates'!G70&lt;&gt;0),'Distributional Estimates'!G70,"")</f>
        <v/>
      </c>
      <c r="H91" s="1"/>
      <c r="I91" s="16"/>
      <c r="J91" s="1"/>
      <c r="K91" s="16"/>
      <c r="L91" s="1"/>
      <c r="M91" s="16"/>
      <c r="N91" s="1"/>
      <c r="O91" s="16"/>
      <c r="P91" s="1"/>
      <c r="Q91" s="75">
        <f t="shared" ref="Q91" si="36">SUM(I91,K91,M91,O91)</f>
        <v>0</v>
      </c>
      <c r="R91" s="1"/>
    </row>
    <row r="92" spans="1:18" x14ac:dyDescent="0.35">
      <c r="A92" s="1"/>
      <c r="B92" s="1"/>
      <c r="C92" s="20"/>
      <c r="D92" s="1"/>
      <c r="E92" s="138"/>
      <c r="F92" s="1"/>
      <c r="G92" s="76"/>
      <c r="H92" s="1"/>
      <c r="I92" s="1"/>
      <c r="J92" s="1"/>
      <c r="K92" s="1"/>
      <c r="L92" s="1"/>
      <c r="M92" s="1"/>
      <c r="N92" s="1"/>
      <c r="O92" s="1"/>
      <c r="P92" s="1"/>
      <c r="Q92" s="1"/>
      <c r="R92" s="1"/>
    </row>
    <row r="93" spans="1:18" x14ac:dyDescent="0.35">
      <c r="A93" s="1">
        <f>A91+1</f>
        <v>10</v>
      </c>
      <c r="B93" s="1"/>
      <c r="C93" s="244" t="str">
        <f>IF(ISTEXT('Benefit Inputs'!$C$47),'Benefit Inputs'!$C$47,"")</f>
        <v/>
      </c>
      <c r="D93" s="1"/>
      <c r="E93" s="138" t="str">
        <f>IF(ISTEXT('Benefit Inputs'!$E$47),'Benefit Inputs'!$E$47,"")</f>
        <v/>
      </c>
      <c r="F93" s="1"/>
      <c r="G93" s="106" t="str">
        <f>IF(AND(ISTEXT('Distributional Estimates'!C71),'Distributional Estimates'!G71&lt;&gt;0),'Distributional Estimates'!G71,"")</f>
        <v/>
      </c>
      <c r="H93" s="1"/>
      <c r="I93" s="16"/>
      <c r="J93" s="1"/>
      <c r="K93" s="16"/>
      <c r="L93" s="1"/>
      <c r="M93" s="16"/>
      <c r="N93" s="1"/>
      <c r="O93" s="16"/>
      <c r="P93" s="1"/>
      <c r="Q93" s="75">
        <f t="shared" ref="Q93" si="37">SUM(I93,K93,M93,O93)</f>
        <v>0</v>
      </c>
      <c r="R93" s="1"/>
    </row>
    <row r="94" spans="1:18" x14ac:dyDescent="0.35">
      <c r="A94" s="1"/>
      <c r="B94" s="1"/>
      <c r="C94" s="20"/>
      <c r="D94" s="1"/>
      <c r="E94" s="138"/>
      <c r="F94" s="1"/>
      <c r="G94" s="76"/>
      <c r="H94" s="1"/>
      <c r="I94" s="1"/>
      <c r="J94" s="1"/>
      <c r="K94" s="1"/>
      <c r="L94" s="1"/>
      <c r="M94" s="1"/>
      <c r="N94" s="1"/>
      <c r="O94" s="1"/>
      <c r="P94" s="1"/>
      <c r="Q94" s="1"/>
      <c r="R94" s="1"/>
    </row>
    <row r="95" spans="1:18" x14ac:dyDescent="0.35">
      <c r="A95" s="1">
        <f>A93+1</f>
        <v>11</v>
      </c>
      <c r="B95" s="1"/>
      <c r="C95" s="244" t="str">
        <f>IF(ISTEXT('Benefit Inputs'!$C$51),'Benefit Inputs'!$C$51,"")</f>
        <v/>
      </c>
      <c r="D95" s="1"/>
      <c r="E95" s="138" t="str">
        <f>IF(ISTEXT('Benefit Inputs'!$E$51),'Benefit Inputs'!$E$51,"")</f>
        <v/>
      </c>
      <c r="F95" s="1"/>
      <c r="G95" s="106" t="str">
        <f>IF(AND(ISTEXT('Distributional Estimates'!C72),'Distributional Estimates'!G72&lt;&gt;0),'Distributional Estimates'!G72,"")</f>
        <v/>
      </c>
      <c r="H95" s="1"/>
      <c r="I95" s="16"/>
      <c r="J95" s="1"/>
      <c r="K95" s="16"/>
      <c r="L95" s="1"/>
      <c r="M95" s="16"/>
      <c r="N95" s="1"/>
      <c r="O95" s="16"/>
      <c r="P95" s="1"/>
      <c r="Q95" s="75">
        <f t="shared" ref="Q95" si="38">SUM(I95,K95,M95,O95)</f>
        <v>0</v>
      </c>
      <c r="R95" s="1"/>
    </row>
    <row r="96" spans="1:18" x14ac:dyDescent="0.35">
      <c r="A96" s="1"/>
      <c r="B96" s="1"/>
      <c r="C96" s="20"/>
      <c r="D96" s="1"/>
      <c r="E96" s="138"/>
      <c r="F96" s="1"/>
      <c r="G96" s="76"/>
      <c r="H96" s="1"/>
      <c r="I96" s="1"/>
      <c r="J96" s="1"/>
      <c r="K96" s="1"/>
      <c r="L96" s="1"/>
      <c r="M96" s="1"/>
      <c r="N96" s="1"/>
      <c r="O96" s="1"/>
      <c r="P96" s="1"/>
      <c r="Q96" s="1"/>
      <c r="R96" s="1"/>
    </row>
    <row r="97" spans="1:18" x14ac:dyDescent="0.35">
      <c r="A97" s="1">
        <f>A95+1</f>
        <v>12</v>
      </c>
      <c r="B97" s="1"/>
      <c r="C97" s="244" t="str">
        <f>IF(ISTEXT('Benefit Inputs'!$C$55),'Benefit Inputs'!$C$55,"")</f>
        <v/>
      </c>
      <c r="D97" s="1"/>
      <c r="E97" s="138" t="str">
        <f>IF(ISTEXT('Benefit Inputs'!$E$55),'Benefit Inputs'!$E$55,"")</f>
        <v/>
      </c>
      <c r="F97" s="1"/>
      <c r="G97" s="106" t="str">
        <f>IF(AND(ISTEXT('Distributional Estimates'!C73),'Distributional Estimates'!G73&lt;&gt;0),'Distributional Estimates'!G73,"")</f>
        <v/>
      </c>
      <c r="H97" s="1"/>
      <c r="I97" s="16"/>
      <c r="J97" s="1"/>
      <c r="K97" s="16"/>
      <c r="L97" s="1"/>
      <c r="M97" s="16"/>
      <c r="N97" s="1"/>
      <c r="O97" s="16"/>
      <c r="P97" s="1"/>
      <c r="Q97" s="75">
        <f t="shared" ref="Q97" si="39">SUM(I97,K97,M97,O97)</f>
        <v>0</v>
      </c>
      <c r="R97" s="1"/>
    </row>
    <row r="98" spans="1:18" x14ac:dyDescent="0.35">
      <c r="A98" s="1"/>
      <c r="B98" s="1"/>
      <c r="C98" s="20"/>
      <c r="D98" s="1"/>
      <c r="E98" s="138"/>
      <c r="F98" s="1"/>
      <c r="G98" s="76"/>
      <c r="H98" s="1"/>
      <c r="I98" s="1"/>
      <c r="J98" s="1"/>
      <c r="K98" s="1"/>
      <c r="L98" s="1"/>
      <c r="M98" s="1"/>
      <c r="N98" s="1"/>
      <c r="O98" s="1"/>
      <c r="P98" s="1"/>
      <c r="Q98" s="1"/>
      <c r="R98" s="1"/>
    </row>
    <row r="99" spans="1:18" x14ac:dyDescent="0.35">
      <c r="A99" s="1">
        <f>A97+1</f>
        <v>13</v>
      </c>
      <c r="B99" s="1"/>
      <c r="C99" s="244" t="str">
        <f>IF(ISTEXT('Benefit Inputs'!$C$59),'Benefit Inputs'!$C$59,"")</f>
        <v/>
      </c>
      <c r="D99" s="1"/>
      <c r="E99" s="138" t="str">
        <f>IF(ISTEXT('Benefit Inputs'!$E$59),'Benefit Inputs'!$E$59,"")</f>
        <v/>
      </c>
      <c r="F99" s="1"/>
      <c r="G99" s="106" t="str">
        <f>IF(AND(ISTEXT('Distributional Estimates'!C74),'Distributional Estimates'!G74&lt;&gt;0),'Distributional Estimates'!G74,"")</f>
        <v/>
      </c>
      <c r="H99" s="1"/>
      <c r="I99" s="16"/>
      <c r="J99" s="1"/>
      <c r="K99" s="16"/>
      <c r="L99" s="1"/>
      <c r="M99" s="16"/>
      <c r="N99" s="1"/>
      <c r="O99" s="16"/>
      <c r="P99" s="1"/>
      <c r="Q99" s="75">
        <f t="shared" ref="Q99" si="40">SUM(I99,K99,M99,O99)</f>
        <v>0</v>
      </c>
      <c r="R99" s="1"/>
    </row>
    <row r="100" spans="1:18" x14ac:dyDescent="0.35">
      <c r="A100" s="1"/>
      <c r="B100" s="1"/>
      <c r="C100" s="20"/>
      <c r="D100" s="1"/>
      <c r="E100" s="138"/>
      <c r="F100" s="1"/>
      <c r="G100" s="76"/>
      <c r="H100" s="1"/>
      <c r="I100" s="1"/>
      <c r="J100" s="1"/>
      <c r="K100" s="1"/>
      <c r="L100" s="1"/>
      <c r="M100" s="1"/>
      <c r="N100" s="1"/>
      <c r="O100" s="1"/>
      <c r="P100" s="1"/>
      <c r="Q100" s="1"/>
      <c r="R100" s="1"/>
    </row>
    <row r="101" spans="1:18" x14ac:dyDescent="0.35">
      <c r="A101" s="1">
        <f>A99+1</f>
        <v>14</v>
      </c>
      <c r="B101" s="1"/>
      <c r="C101" s="244" t="str">
        <f>IF(ISTEXT('Benefit Inputs'!$C$63),'Benefit Inputs'!$C$63,"")</f>
        <v/>
      </c>
      <c r="D101" s="1"/>
      <c r="E101" s="138" t="str">
        <f>IF(ISTEXT('Benefit Inputs'!$E$63),'Benefit Inputs'!$E$63,"")</f>
        <v/>
      </c>
      <c r="F101" s="1"/>
      <c r="G101" s="106" t="str">
        <f>IF(AND(ISTEXT('Distributional Estimates'!C75),'Distributional Estimates'!G75&lt;&gt;0),'Distributional Estimates'!G75,"")</f>
        <v/>
      </c>
      <c r="H101" s="1"/>
      <c r="I101" s="16"/>
      <c r="J101" s="1"/>
      <c r="K101" s="16"/>
      <c r="L101" s="1"/>
      <c r="M101" s="16"/>
      <c r="N101" s="1"/>
      <c r="O101" s="16"/>
      <c r="P101" s="1"/>
      <c r="Q101" s="75">
        <f t="shared" ref="Q101" si="41">SUM(I101,K101,M101,O101)</f>
        <v>0</v>
      </c>
      <c r="R101" s="1"/>
    </row>
    <row r="102" spans="1:18" x14ac:dyDescent="0.35">
      <c r="A102" s="1"/>
      <c r="B102" s="1"/>
      <c r="C102" s="20"/>
      <c r="D102" s="1"/>
      <c r="E102" s="138"/>
      <c r="F102" s="1"/>
      <c r="G102" s="76"/>
      <c r="H102" s="1"/>
      <c r="I102" s="1"/>
      <c r="J102" s="1"/>
      <c r="K102" s="1"/>
      <c r="L102" s="1"/>
      <c r="M102" s="1"/>
      <c r="N102" s="1"/>
      <c r="O102" s="1"/>
      <c r="P102" s="1"/>
      <c r="Q102" s="1"/>
      <c r="R102" s="1"/>
    </row>
    <row r="103" spans="1:18" x14ac:dyDescent="0.35">
      <c r="A103" s="1">
        <f>A101+1</f>
        <v>15</v>
      </c>
      <c r="B103" s="1"/>
      <c r="C103" s="244" t="str">
        <f>IF(ISTEXT('Benefit Inputs'!$C$67),'Benefit Inputs'!$C$67,"")</f>
        <v/>
      </c>
      <c r="D103" s="1"/>
      <c r="E103" s="138" t="str">
        <f>IF(ISTEXT('Benefit Inputs'!$E$67),'Benefit Inputs'!$E$67,"")</f>
        <v/>
      </c>
      <c r="F103" s="1"/>
      <c r="G103" s="106" t="str">
        <f>IF(AND(ISTEXT('Distributional Estimates'!C76),'Distributional Estimates'!G76&lt;&gt;0),'Distributional Estimates'!G76,"")</f>
        <v/>
      </c>
      <c r="H103" s="1"/>
      <c r="I103" s="16"/>
      <c r="J103" s="1"/>
      <c r="K103" s="16"/>
      <c r="L103" s="1"/>
      <c r="M103" s="16"/>
      <c r="N103" s="1"/>
      <c r="O103" s="16"/>
      <c r="P103" s="1"/>
      <c r="Q103" s="75">
        <f t="shared" ref="Q103" si="42">SUM(I103,K103,M103,O103)</f>
        <v>0</v>
      </c>
      <c r="R103" s="1"/>
    </row>
    <row r="104" spans="1:18" x14ac:dyDescent="0.35">
      <c r="A104" s="1"/>
      <c r="B104" s="1"/>
      <c r="C104" s="20"/>
      <c r="D104" s="1"/>
      <c r="E104" s="138"/>
      <c r="F104" s="1"/>
      <c r="G104" s="76"/>
      <c r="H104" s="1"/>
      <c r="I104" s="1"/>
      <c r="J104" s="1"/>
      <c r="K104" s="1"/>
      <c r="L104" s="1"/>
      <c r="M104" s="1"/>
      <c r="N104" s="1"/>
      <c r="O104" s="1"/>
      <c r="P104" s="1"/>
      <c r="Q104" s="1"/>
      <c r="R104" s="1"/>
    </row>
    <row r="105" spans="1:18" x14ac:dyDescent="0.35">
      <c r="A105" s="1">
        <f>A103+1</f>
        <v>16</v>
      </c>
      <c r="B105" s="1"/>
      <c r="C105" s="244" t="str">
        <f>IF(ISTEXT('Benefit Inputs'!$C$71),'Benefit Inputs'!$C$71,"")</f>
        <v/>
      </c>
      <c r="D105" s="1"/>
      <c r="E105" s="138" t="str">
        <f>IF(ISTEXT('Benefit Inputs'!$E$71),'Benefit Inputs'!$E$71,"")</f>
        <v/>
      </c>
      <c r="F105" s="1"/>
      <c r="G105" s="106" t="str">
        <f>IF(AND(ISTEXT('Distributional Estimates'!C77),'Distributional Estimates'!G77&lt;&gt;0),'Distributional Estimates'!G77,"")</f>
        <v/>
      </c>
      <c r="H105" s="1"/>
      <c r="I105" s="16"/>
      <c r="J105" s="1"/>
      <c r="K105" s="16"/>
      <c r="L105" s="1"/>
      <c r="M105" s="16"/>
      <c r="N105" s="1"/>
      <c r="O105" s="16"/>
      <c r="P105" s="1"/>
      <c r="Q105" s="75">
        <f t="shared" ref="Q105" si="43">SUM(I105,K105,M105,O105)</f>
        <v>0</v>
      </c>
      <c r="R105" s="1"/>
    </row>
    <row r="106" spans="1:18" x14ac:dyDescent="0.35">
      <c r="A106" s="1"/>
      <c r="B106" s="1"/>
      <c r="C106" s="20"/>
      <c r="D106" s="1"/>
      <c r="E106" s="138"/>
      <c r="F106" s="1"/>
      <c r="G106" s="76"/>
      <c r="H106" s="1"/>
      <c r="I106" s="1"/>
      <c r="J106" s="1"/>
      <c r="K106" s="1"/>
      <c r="L106" s="1"/>
      <c r="M106" s="1"/>
      <c r="N106" s="1"/>
      <c r="O106" s="1"/>
      <c r="P106" s="1"/>
      <c r="Q106" s="1"/>
      <c r="R106" s="1"/>
    </row>
    <row r="107" spans="1:18" x14ac:dyDescent="0.35">
      <c r="A107" s="1">
        <f>A105+1</f>
        <v>17</v>
      </c>
      <c r="B107" s="1"/>
      <c r="C107" s="244" t="str">
        <f>IF(ISTEXT('Benefit Inputs'!$C$75),'Benefit Inputs'!$C$75,"")</f>
        <v/>
      </c>
      <c r="D107" s="1"/>
      <c r="E107" s="138" t="str">
        <f>IF(ISTEXT('Benefit Inputs'!$E$75),'Benefit Inputs'!$E$75,"")</f>
        <v/>
      </c>
      <c r="F107" s="1"/>
      <c r="G107" s="106" t="str">
        <f>IF(AND(ISTEXT('Distributional Estimates'!C78),'Distributional Estimates'!G78&lt;&gt;0),'Distributional Estimates'!G78,"")</f>
        <v/>
      </c>
      <c r="H107" s="1"/>
      <c r="I107" s="16"/>
      <c r="J107" s="1"/>
      <c r="K107" s="16"/>
      <c r="L107" s="1"/>
      <c r="M107" s="16"/>
      <c r="N107" s="1"/>
      <c r="O107" s="16"/>
      <c r="P107" s="1"/>
      <c r="Q107" s="75">
        <f t="shared" ref="Q107" si="44">SUM(I107,K107,M107,O107)</f>
        <v>0</v>
      </c>
      <c r="R107" s="1"/>
    </row>
    <row r="108" spans="1:18" x14ac:dyDescent="0.35">
      <c r="A108" s="1"/>
      <c r="B108" s="1"/>
      <c r="C108" s="20"/>
      <c r="D108" s="1"/>
      <c r="E108" s="138"/>
      <c r="F108" s="1"/>
      <c r="G108" s="76"/>
      <c r="H108" s="1"/>
      <c r="I108" s="1"/>
      <c r="J108" s="1"/>
      <c r="K108" s="1"/>
      <c r="L108" s="1"/>
      <c r="M108" s="1"/>
      <c r="N108" s="1"/>
      <c r="O108" s="1"/>
      <c r="P108" s="1"/>
      <c r="Q108" s="1"/>
      <c r="R108" s="1"/>
    </row>
    <row r="109" spans="1:18" x14ac:dyDescent="0.35">
      <c r="A109" s="1">
        <f>A107+1</f>
        <v>18</v>
      </c>
      <c r="B109" s="1"/>
      <c r="C109" s="244" t="str">
        <f>IF(ISTEXT('Benefit Inputs'!$C$79),'Benefit Inputs'!$C$79,"")</f>
        <v/>
      </c>
      <c r="D109" s="1"/>
      <c r="E109" s="138" t="str">
        <f>IF(ISTEXT('Benefit Inputs'!$E$79),'Benefit Inputs'!$E$79,"")</f>
        <v/>
      </c>
      <c r="F109" s="1"/>
      <c r="G109" s="106" t="str">
        <f>IF(AND(ISTEXT('Distributional Estimates'!C79),'Distributional Estimates'!G79&lt;&gt;0),'Distributional Estimates'!G79,"")</f>
        <v/>
      </c>
      <c r="H109" s="1"/>
      <c r="I109" s="16"/>
      <c r="J109" s="1"/>
      <c r="K109" s="16"/>
      <c r="L109" s="1"/>
      <c r="M109" s="16"/>
      <c r="N109" s="1"/>
      <c r="O109" s="16"/>
      <c r="P109" s="1"/>
      <c r="Q109" s="75">
        <f t="shared" ref="Q109" si="45">SUM(I109,K109,M109,O109)</f>
        <v>0</v>
      </c>
      <c r="R109" s="1"/>
    </row>
    <row r="110" spans="1:18" x14ac:dyDescent="0.35">
      <c r="A110" s="1"/>
      <c r="B110" s="1"/>
      <c r="C110" s="20"/>
      <c r="D110" s="1"/>
      <c r="E110" s="138"/>
      <c r="F110" s="1"/>
      <c r="G110" s="76"/>
      <c r="H110" s="1"/>
      <c r="I110" s="1"/>
      <c r="J110" s="1"/>
      <c r="K110" s="1"/>
      <c r="L110" s="1"/>
      <c r="M110" s="1"/>
      <c r="N110" s="1"/>
      <c r="O110" s="1"/>
      <c r="P110" s="1"/>
      <c r="Q110" s="1"/>
      <c r="R110" s="1"/>
    </row>
    <row r="111" spans="1:18" x14ac:dyDescent="0.35">
      <c r="A111" s="1">
        <f>A109+1</f>
        <v>19</v>
      </c>
      <c r="B111" s="1"/>
      <c r="C111" s="244" t="str">
        <f>IF(ISTEXT('Benefit Inputs'!$C$83),'Benefit Inputs'!$C$83,"")</f>
        <v/>
      </c>
      <c r="D111" s="1"/>
      <c r="E111" s="138" t="str">
        <f>IF(ISTEXT('Benefit Inputs'!$E$83),'Benefit Inputs'!$E$83,"")</f>
        <v/>
      </c>
      <c r="F111" s="1"/>
      <c r="G111" s="106" t="str">
        <f>IF(AND(ISTEXT('Distributional Estimates'!C80),'Distributional Estimates'!G80&lt;&gt;0),'Distributional Estimates'!G80,"")</f>
        <v/>
      </c>
      <c r="H111" s="1"/>
      <c r="I111" s="16"/>
      <c r="J111" s="1"/>
      <c r="K111" s="16"/>
      <c r="L111" s="1"/>
      <c r="M111" s="16"/>
      <c r="N111" s="1"/>
      <c r="O111" s="16"/>
      <c r="P111" s="1"/>
      <c r="Q111" s="75">
        <f t="shared" ref="Q111" si="46">SUM(I111,K111,M111,O111)</f>
        <v>0</v>
      </c>
      <c r="R111" s="1"/>
    </row>
    <row r="112" spans="1:18" x14ac:dyDescent="0.35">
      <c r="A112" s="1"/>
      <c r="B112" s="1"/>
      <c r="C112" s="20"/>
      <c r="D112" s="1"/>
      <c r="E112" s="138"/>
      <c r="F112" s="1"/>
      <c r="G112" s="76"/>
      <c r="H112" s="1"/>
      <c r="I112" s="1"/>
      <c r="J112" s="1"/>
      <c r="K112" s="1"/>
      <c r="L112" s="1"/>
      <c r="M112" s="1"/>
      <c r="N112" s="1"/>
      <c r="O112" s="1"/>
      <c r="P112" s="1"/>
      <c r="Q112" s="1"/>
      <c r="R112" s="1"/>
    </row>
    <row r="113" spans="1:18" x14ac:dyDescent="0.35">
      <c r="A113" s="1">
        <f>A111+1</f>
        <v>20</v>
      </c>
      <c r="B113" s="1"/>
      <c r="C113" s="244" t="str">
        <f>IF(ISTEXT('Benefit Inputs'!$C$87),'Benefit Inputs'!$C$87,"")</f>
        <v/>
      </c>
      <c r="D113" s="1"/>
      <c r="E113" s="138" t="str">
        <f>IF(ISTEXT('Benefit Inputs'!$E$87),'Benefit Inputs'!$E$87,"")</f>
        <v/>
      </c>
      <c r="F113" s="1"/>
      <c r="G113" s="106" t="str">
        <f>IF(AND(ISTEXT('Distributional Estimates'!C81),'Distributional Estimates'!G81&lt;&gt;0),'Distributional Estimates'!G81,"")</f>
        <v/>
      </c>
      <c r="H113" s="1"/>
      <c r="I113" s="16"/>
      <c r="J113" s="1"/>
      <c r="K113" s="16"/>
      <c r="L113" s="1"/>
      <c r="M113" s="16"/>
      <c r="N113" s="1"/>
      <c r="O113" s="16"/>
      <c r="P113" s="1"/>
      <c r="Q113" s="75">
        <f t="shared" ref="Q113" si="47">SUM(I113,K113,M113,O113)</f>
        <v>0</v>
      </c>
      <c r="R113" s="1"/>
    </row>
    <row r="114" spans="1:18" x14ac:dyDescent="0.35">
      <c r="A114" s="1"/>
      <c r="B114" s="1"/>
      <c r="C114" s="20"/>
      <c r="D114" s="1"/>
      <c r="E114" s="138"/>
      <c r="F114" s="1"/>
      <c r="G114" s="76"/>
      <c r="H114" s="1"/>
      <c r="I114" s="1"/>
      <c r="J114" s="1"/>
      <c r="K114" s="1"/>
      <c r="L114" s="1"/>
      <c r="M114" s="1"/>
      <c r="N114" s="1"/>
      <c r="O114" s="1"/>
      <c r="P114" s="1"/>
      <c r="Q114" s="1"/>
      <c r="R114" s="1"/>
    </row>
    <row r="115" spans="1:18" x14ac:dyDescent="0.35">
      <c r="A115" s="1">
        <f>A113+1</f>
        <v>21</v>
      </c>
      <c r="B115" s="1"/>
      <c r="C115" s="244" t="str">
        <f>IF(ISTEXT('Benefit Inputs'!$C$91),'Benefit Inputs'!$C$91,"")</f>
        <v/>
      </c>
      <c r="D115" s="1"/>
      <c r="E115" s="138" t="str">
        <f>IF(ISTEXT('Benefit Inputs'!$E$91),'Benefit Inputs'!$E$91,"")</f>
        <v/>
      </c>
      <c r="F115" s="1"/>
      <c r="G115" s="106" t="str">
        <f>IF(AND(ISTEXT('Distributional Estimates'!C82),'Distributional Estimates'!G82&lt;&gt;0),'Distributional Estimates'!G82,"")</f>
        <v/>
      </c>
      <c r="H115" s="1"/>
      <c r="I115" s="16"/>
      <c r="J115" s="1"/>
      <c r="K115" s="16"/>
      <c r="L115" s="1"/>
      <c r="M115" s="16"/>
      <c r="N115" s="1"/>
      <c r="O115" s="16"/>
      <c r="P115" s="1"/>
      <c r="Q115" s="75">
        <f t="shared" ref="Q115" si="48">SUM(I115,K115,M115,O115)</f>
        <v>0</v>
      </c>
      <c r="R115" s="1"/>
    </row>
    <row r="116" spans="1:18" x14ac:dyDescent="0.35">
      <c r="A116" s="1"/>
      <c r="B116" s="1"/>
      <c r="C116" s="20"/>
      <c r="D116" s="1"/>
      <c r="E116" s="138"/>
      <c r="F116" s="1"/>
      <c r="G116" s="76"/>
      <c r="H116" s="1"/>
      <c r="I116" s="1"/>
      <c r="J116" s="1"/>
      <c r="K116" s="1"/>
      <c r="L116" s="1"/>
      <c r="M116" s="1"/>
      <c r="N116" s="1"/>
      <c r="O116" s="1"/>
      <c r="P116" s="1"/>
      <c r="Q116" s="1"/>
      <c r="R116" s="1"/>
    </row>
    <row r="117" spans="1:18" x14ac:dyDescent="0.35">
      <c r="A117" s="1">
        <f>A115+1</f>
        <v>22</v>
      </c>
      <c r="B117" s="1"/>
      <c r="C117" s="244" t="str">
        <f>IF(ISTEXT('Benefit Inputs'!$C$95),'Benefit Inputs'!$C$95,"")</f>
        <v/>
      </c>
      <c r="D117" s="1"/>
      <c r="E117" s="138" t="str">
        <f>IF(ISTEXT('Benefit Inputs'!$E$95),'Benefit Inputs'!$E$95,"")</f>
        <v/>
      </c>
      <c r="F117" s="1"/>
      <c r="G117" s="106" t="str">
        <f>IF(AND(ISTEXT('Distributional Estimates'!C83),'Distributional Estimates'!G83&lt;&gt;0),'Distributional Estimates'!G83,"")</f>
        <v/>
      </c>
      <c r="H117" s="1"/>
      <c r="I117" s="16"/>
      <c r="J117" s="1"/>
      <c r="K117" s="16"/>
      <c r="L117" s="1"/>
      <c r="M117" s="16"/>
      <c r="N117" s="1"/>
      <c r="O117" s="16"/>
      <c r="P117" s="1"/>
      <c r="Q117" s="75">
        <f t="shared" ref="Q117" si="49">SUM(I117,K117,M117,O117)</f>
        <v>0</v>
      </c>
      <c r="R117" s="1"/>
    </row>
    <row r="118" spans="1:18" x14ac:dyDescent="0.35">
      <c r="A118" s="1"/>
      <c r="B118" s="1"/>
      <c r="C118" s="20"/>
      <c r="D118" s="1"/>
      <c r="E118" s="138"/>
      <c r="F118" s="1"/>
      <c r="G118" s="76"/>
      <c r="H118" s="1"/>
      <c r="I118" s="1"/>
      <c r="J118" s="1"/>
      <c r="K118" s="1"/>
      <c r="L118" s="1"/>
      <c r="M118" s="1"/>
      <c r="N118" s="1"/>
      <c r="O118" s="1"/>
      <c r="P118" s="1"/>
      <c r="Q118" s="1"/>
      <c r="R118" s="1"/>
    </row>
    <row r="119" spans="1:18" x14ac:dyDescent="0.35">
      <c r="A119" s="1">
        <f>A117+1</f>
        <v>23</v>
      </c>
      <c r="B119" s="1"/>
      <c r="C119" s="244" t="str">
        <f>IF(ISTEXT('Benefit Inputs'!$C$99),'Benefit Inputs'!$C$99,"")</f>
        <v/>
      </c>
      <c r="D119" s="1"/>
      <c r="E119" s="138" t="str">
        <f>IF(ISTEXT('Benefit Inputs'!$E$99),'Benefit Inputs'!$E$99,"")</f>
        <v/>
      </c>
      <c r="F119" s="1"/>
      <c r="G119" s="106" t="str">
        <f>IF(AND(ISTEXT('Distributional Estimates'!C84),'Distributional Estimates'!G84&lt;&gt;0),'Distributional Estimates'!G84,"")</f>
        <v/>
      </c>
      <c r="H119" s="1"/>
      <c r="I119" s="16"/>
      <c r="J119" s="1"/>
      <c r="K119" s="16"/>
      <c r="L119" s="1"/>
      <c r="M119" s="16"/>
      <c r="N119" s="1"/>
      <c r="O119" s="16"/>
      <c r="P119" s="1"/>
      <c r="Q119" s="75">
        <f t="shared" ref="Q119" si="50">SUM(I119,K119,M119,O119)</f>
        <v>0</v>
      </c>
      <c r="R119" s="1"/>
    </row>
    <row r="120" spans="1:18" x14ac:dyDescent="0.35">
      <c r="A120" s="1"/>
      <c r="B120" s="1"/>
      <c r="C120" s="20"/>
      <c r="D120" s="1"/>
      <c r="E120" s="138"/>
      <c r="F120" s="1"/>
      <c r="G120" s="76"/>
      <c r="H120" s="1"/>
      <c r="I120" s="1"/>
      <c r="J120" s="1"/>
      <c r="K120" s="1"/>
      <c r="L120" s="1"/>
      <c r="M120" s="1"/>
      <c r="N120" s="1"/>
      <c r="O120" s="1"/>
      <c r="P120" s="1"/>
      <c r="Q120" s="1"/>
      <c r="R120" s="1"/>
    </row>
    <row r="121" spans="1:18" x14ac:dyDescent="0.35">
      <c r="A121" s="1">
        <f>A119+1</f>
        <v>24</v>
      </c>
      <c r="B121" s="1"/>
      <c r="C121" s="244" t="str">
        <f>IF(ISTEXT('Benefit Inputs'!$C$103),'Benefit Inputs'!$C$103,"")</f>
        <v/>
      </c>
      <c r="D121" s="1"/>
      <c r="E121" s="138" t="str">
        <f>IF(ISTEXT('Benefit Inputs'!$E$103),'Benefit Inputs'!$E$103,"")</f>
        <v/>
      </c>
      <c r="F121" s="1"/>
      <c r="G121" s="106" t="str">
        <f>IF(AND(ISTEXT('Distributional Estimates'!C85),'Distributional Estimates'!G85&lt;&gt;0),'Distributional Estimates'!G85,"")</f>
        <v/>
      </c>
      <c r="H121" s="1"/>
      <c r="I121" s="16"/>
      <c r="J121" s="1"/>
      <c r="K121" s="16"/>
      <c r="L121" s="1"/>
      <c r="M121" s="16"/>
      <c r="N121" s="1"/>
      <c r="O121" s="16"/>
      <c r="P121" s="1"/>
      <c r="Q121" s="75">
        <f t="shared" ref="Q121" si="51">SUM(I121,K121,M121,O121)</f>
        <v>0</v>
      </c>
      <c r="R121" s="1"/>
    </row>
    <row r="122" spans="1:18" x14ac:dyDescent="0.35">
      <c r="A122" s="1"/>
      <c r="B122" s="1"/>
      <c r="C122" s="20"/>
      <c r="D122" s="1"/>
      <c r="E122" s="138"/>
      <c r="F122" s="1"/>
      <c r="G122" s="76"/>
      <c r="H122" s="1"/>
      <c r="I122" s="1"/>
      <c r="J122" s="1"/>
      <c r="K122" s="1"/>
      <c r="L122" s="1"/>
      <c r="M122" s="1"/>
      <c r="N122" s="1"/>
      <c r="O122" s="1"/>
      <c r="P122" s="1"/>
      <c r="Q122" s="1"/>
      <c r="R122" s="1"/>
    </row>
    <row r="123" spans="1:18" x14ac:dyDescent="0.35">
      <c r="A123" s="1">
        <f>A121+1</f>
        <v>25</v>
      </c>
      <c r="B123" s="1"/>
      <c r="C123" s="244" t="str">
        <f>IF(ISTEXT('Benefit Inputs'!$C$107),'Benefit Inputs'!$C$107,"")</f>
        <v/>
      </c>
      <c r="D123" s="1"/>
      <c r="E123" s="138" t="str">
        <f>IF(ISTEXT('Benefit Inputs'!$E$107),'Benefit Inputs'!$E$107,"")</f>
        <v/>
      </c>
      <c r="F123" s="1"/>
      <c r="G123" s="106" t="str">
        <f>IF(AND(ISTEXT('Distributional Estimates'!C86),'Distributional Estimates'!G86&lt;&gt;0),'Distributional Estimates'!G86,"")</f>
        <v/>
      </c>
      <c r="H123" s="1"/>
      <c r="I123" s="16"/>
      <c r="J123" s="1"/>
      <c r="K123" s="16"/>
      <c r="L123" s="1"/>
      <c r="M123" s="16"/>
      <c r="N123" s="1"/>
      <c r="O123" s="16"/>
      <c r="P123" s="1"/>
      <c r="Q123" s="75">
        <f t="shared" ref="Q123" si="52">SUM(I123,K123,M123,O123)</f>
        <v>0</v>
      </c>
      <c r="R123" s="1"/>
    </row>
    <row r="124" spans="1:18" x14ac:dyDescent="0.35">
      <c r="A124" s="1"/>
      <c r="B124" s="1"/>
      <c r="C124" s="20"/>
      <c r="D124" s="1"/>
      <c r="E124" s="138"/>
      <c r="F124" s="1"/>
      <c r="G124" s="76"/>
      <c r="H124" s="1"/>
      <c r="I124" s="1"/>
      <c r="J124" s="1"/>
      <c r="K124" s="1"/>
      <c r="L124" s="1"/>
      <c r="M124" s="1"/>
      <c r="N124" s="1"/>
      <c r="O124" s="1"/>
      <c r="P124" s="1"/>
      <c r="Q124" s="1"/>
      <c r="R124" s="1"/>
    </row>
    <row r="125" spans="1:18" x14ac:dyDescent="0.35">
      <c r="A125" s="1">
        <f>A123+1</f>
        <v>26</v>
      </c>
      <c r="B125" s="1"/>
      <c r="C125" s="244" t="str">
        <f>IF(ISTEXT('Benefit Inputs'!$C$111),'Benefit Inputs'!$C$111,"")</f>
        <v/>
      </c>
      <c r="D125" s="1"/>
      <c r="E125" s="138" t="str">
        <f>IF(ISTEXT('Benefit Inputs'!$E$111),'Benefit Inputs'!$E$111,"")</f>
        <v/>
      </c>
      <c r="F125" s="1"/>
      <c r="G125" s="106" t="str">
        <f>IF(AND(ISTEXT('Distributional Estimates'!C87),'Distributional Estimates'!G87&lt;&gt;0),'Distributional Estimates'!G87,"")</f>
        <v/>
      </c>
      <c r="H125" s="1"/>
      <c r="I125" s="16"/>
      <c r="J125" s="1"/>
      <c r="K125" s="16"/>
      <c r="L125" s="1"/>
      <c r="M125" s="16"/>
      <c r="N125" s="1"/>
      <c r="O125" s="16"/>
      <c r="P125" s="1"/>
      <c r="Q125" s="75">
        <f t="shared" ref="Q125" si="53">SUM(I125,K125,M125,O125)</f>
        <v>0</v>
      </c>
      <c r="R125" s="1"/>
    </row>
    <row r="126" spans="1:18" x14ac:dyDescent="0.35">
      <c r="A126" s="1"/>
      <c r="B126" s="1"/>
      <c r="C126" s="20"/>
      <c r="D126" s="1"/>
      <c r="E126" s="138"/>
      <c r="F126" s="1"/>
      <c r="G126" s="76"/>
      <c r="H126" s="1"/>
      <c r="I126" s="1"/>
      <c r="J126" s="1"/>
      <c r="K126" s="1"/>
      <c r="L126" s="1"/>
      <c r="M126" s="1"/>
      <c r="N126" s="1"/>
      <c r="O126" s="1"/>
      <c r="P126" s="1"/>
      <c r="Q126" s="1"/>
      <c r="R126" s="1"/>
    </row>
    <row r="127" spans="1:18" x14ac:dyDescent="0.35">
      <c r="A127" s="1">
        <f>A125+1</f>
        <v>27</v>
      </c>
      <c r="B127" s="1"/>
      <c r="C127" s="244" t="str">
        <f>IF(ISTEXT('Benefit Inputs'!$C$115),'Benefit Inputs'!$C$115,"")</f>
        <v/>
      </c>
      <c r="D127" s="1"/>
      <c r="E127" s="138" t="str">
        <f>IF(ISTEXT('Benefit Inputs'!$E$115),'Benefit Inputs'!$E$115,"")</f>
        <v/>
      </c>
      <c r="F127" s="1"/>
      <c r="G127" s="106" t="str">
        <f>IF(AND(ISTEXT('Distributional Estimates'!C88),'Distributional Estimates'!G88&lt;&gt;0),'Distributional Estimates'!G88,"")</f>
        <v/>
      </c>
      <c r="H127" s="1"/>
      <c r="I127" s="16"/>
      <c r="J127" s="1"/>
      <c r="K127" s="16"/>
      <c r="L127" s="1"/>
      <c r="M127" s="16"/>
      <c r="N127" s="1"/>
      <c r="O127" s="16"/>
      <c r="P127" s="1"/>
      <c r="Q127" s="75">
        <f t="shared" ref="Q127" si="54">SUM(I127,K127,M127,O127)</f>
        <v>0</v>
      </c>
      <c r="R127" s="1"/>
    </row>
    <row r="128" spans="1:18" x14ac:dyDescent="0.35">
      <c r="A128" s="1"/>
      <c r="B128" s="1"/>
      <c r="C128" s="20"/>
      <c r="D128" s="1"/>
      <c r="E128" s="138"/>
      <c r="F128" s="1"/>
      <c r="G128" s="76"/>
      <c r="H128" s="1"/>
      <c r="I128" s="1"/>
      <c r="J128" s="1"/>
      <c r="K128" s="1"/>
      <c r="L128" s="1"/>
      <c r="M128" s="1"/>
      <c r="N128" s="1"/>
      <c r="O128" s="1"/>
      <c r="P128" s="1"/>
      <c r="Q128" s="1"/>
      <c r="R128" s="1"/>
    </row>
    <row r="129" spans="1:18" x14ac:dyDescent="0.35">
      <c r="A129" s="1">
        <f>A127+1</f>
        <v>28</v>
      </c>
      <c r="B129" s="1"/>
      <c r="C129" s="244" t="str">
        <f>IF(ISTEXT('Benefit Inputs'!$C$119),'Benefit Inputs'!$C$119,"")</f>
        <v/>
      </c>
      <c r="D129" s="1"/>
      <c r="E129" s="138" t="str">
        <f>IF(ISTEXT('Benefit Inputs'!$E$119),'Benefit Inputs'!$E$119,"")</f>
        <v/>
      </c>
      <c r="F129" s="1"/>
      <c r="G129" s="106" t="str">
        <f>IF(AND(ISTEXT('Distributional Estimates'!C89),'Distributional Estimates'!G89&lt;&gt;0),'Distributional Estimates'!G89,"")</f>
        <v/>
      </c>
      <c r="H129" s="1"/>
      <c r="I129" s="16"/>
      <c r="J129" s="1"/>
      <c r="K129" s="16"/>
      <c r="L129" s="1"/>
      <c r="M129" s="16"/>
      <c r="N129" s="1"/>
      <c r="O129" s="16"/>
      <c r="P129" s="1"/>
      <c r="Q129" s="75">
        <f t="shared" ref="Q129" si="55">SUM(I129,K129,M129,O129)</f>
        <v>0</v>
      </c>
      <c r="R129" s="1"/>
    </row>
    <row r="130" spans="1:18" x14ac:dyDescent="0.35">
      <c r="A130" s="1"/>
      <c r="B130" s="1"/>
      <c r="C130" s="20"/>
      <c r="D130" s="1"/>
      <c r="E130" s="138"/>
      <c r="F130" s="1"/>
      <c r="G130" s="76"/>
      <c r="H130" s="1"/>
      <c r="I130" s="1"/>
      <c r="J130" s="1"/>
      <c r="K130" s="1"/>
      <c r="L130" s="1"/>
      <c r="M130" s="1"/>
      <c r="N130" s="1"/>
      <c r="O130" s="1"/>
      <c r="P130" s="1"/>
      <c r="Q130" s="1"/>
      <c r="R130" s="1"/>
    </row>
    <row r="131" spans="1:18" x14ac:dyDescent="0.35">
      <c r="A131" s="1">
        <f>A129+1</f>
        <v>29</v>
      </c>
      <c r="B131" s="1"/>
      <c r="C131" s="244" t="str">
        <f>IF(ISTEXT('Benefit Inputs'!$C$123),'Benefit Inputs'!$C$123,"")</f>
        <v/>
      </c>
      <c r="D131" s="1"/>
      <c r="E131" s="138" t="str">
        <f>IF(ISTEXT('Benefit Inputs'!$E$123),'Benefit Inputs'!$E$123,"")</f>
        <v/>
      </c>
      <c r="F131" s="1"/>
      <c r="G131" s="106" t="str">
        <f>IF(AND(ISTEXT('Distributional Estimates'!C90),'Distributional Estimates'!G90&lt;&gt;0),'Distributional Estimates'!G90,"")</f>
        <v/>
      </c>
      <c r="H131" s="1"/>
      <c r="I131" s="16"/>
      <c r="J131" s="1"/>
      <c r="K131" s="16"/>
      <c r="L131" s="1"/>
      <c r="M131" s="16"/>
      <c r="N131" s="1"/>
      <c r="O131" s="16"/>
      <c r="P131" s="1"/>
      <c r="Q131" s="75">
        <f t="shared" ref="Q131" si="56">SUM(I131,K131,M131,O131)</f>
        <v>0</v>
      </c>
      <c r="R131" s="1"/>
    </row>
    <row r="132" spans="1:18" x14ac:dyDescent="0.35">
      <c r="A132" s="1"/>
      <c r="B132" s="1"/>
      <c r="C132" s="20"/>
      <c r="D132" s="1"/>
      <c r="E132" s="138"/>
      <c r="F132" s="1"/>
      <c r="G132" s="76"/>
      <c r="H132" s="1"/>
      <c r="I132" s="1"/>
      <c r="J132" s="1"/>
      <c r="K132" s="1"/>
      <c r="L132" s="1"/>
      <c r="M132" s="1"/>
      <c r="N132" s="1"/>
      <c r="O132" s="1"/>
      <c r="P132" s="1"/>
      <c r="Q132" s="1"/>
      <c r="R132" s="1"/>
    </row>
    <row r="133" spans="1:18" x14ac:dyDescent="0.35">
      <c r="A133" s="1">
        <f>A131+1</f>
        <v>30</v>
      </c>
      <c r="B133" s="1"/>
      <c r="C133" s="244" t="str">
        <f>IF(ISTEXT('Benefit Inputs'!$C$127),'Benefit Inputs'!$C$127,"")</f>
        <v/>
      </c>
      <c r="D133" s="1"/>
      <c r="E133" s="138" t="str">
        <f>IF(ISTEXT('Benefit Inputs'!$E$127),'Benefit Inputs'!$E$127,"")</f>
        <v/>
      </c>
      <c r="F133" s="1"/>
      <c r="G133" s="106" t="str">
        <f>IF(AND(ISTEXT('Distributional Estimates'!C91),'Distributional Estimates'!G91&lt;&gt;0),'Distributional Estimates'!G91,"")</f>
        <v/>
      </c>
      <c r="H133" s="1"/>
      <c r="I133" s="16"/>
      <c r="J133" s="1"/>
      <c r="K133" s="16"/>
      <c r="L133" s="1"/>
      <c r="M133" s="16"/>
      <c r="N133" s="1"/>
      <c r="O133" s="16"/>
      <c r="P133" s="1"/>
      <c r="Q133" s="75">
        <f t="shared" ref="Q133" si="57">SUM(I133,K133,M133,O133)</f>
        <v>0</v>
      </c>
      <c r="R133" s="1"/>
    </row>
    <row r="134" spans="1:18" x14ac:dyDescent="0.35">
      <c r="A134" s="21"/>
      <c r="B134" s="21"/>
      <c r="C134" s="21"/>
      <c r="D134" s="21"/>
      <c r="E134" s="158"/>
      <c r="F134" s="21"/>
      <c r="G134" s="104"/>
      <c r="H134" s="21"/>
      <c r="I134" s="21"/>
      <c r="J134" s="21"/>
      <c r="K134" s="21"/>
      <c r="L134" s="21"/>
      <c r="M134" s="21"/>
      <c r="N134" s="21"/>
      <c r="O134" s="21"/>
      <c r="P134" s="21"/>
      <c r="Q134" s="1"/>
      <c r="R134" s="21"/>
    </row>
    <row r="135" spans="1:18" x14ac:dyDescent="0.35">
      <c r="A135" s="93" t="s">
        <v>201</v>
      </c>
    </row>
  </sheetData>
  <sheetProtection algorithmName="SHA-512" hashValue="BJEm7D6VCXhsg2RPk2ge8U2r1CML+fMQqmc+Etnf7mLQFq7+Z89znxmVhp/vY1PNWp+ONOMyILSqYez+H+FfBA==" saltValue="SWRRbsiVCqUH8S5rqk+fqA==" spinCount="100000" sheet="1" objects="1" scenarios="1" formatCells="0"/>
  <mergeCells count="20">
    <mergeCell ref="Q8:Q9"/>
    <mergeCell ref="B3:C3"/>
    <mergeCell ref="I7:O7"/>
    <mergeCell ref="I71:O71"/>
    <mergeCell ref="A8:A9"/>
    <mergeCell ref="E8:E9"/>
    <mergeCell ref="I8:I9"/>
    <mergeCell ref="K8:K9"/>
    <mergeCell ref="M8:M9"/>
    <mergeCell ref="O8:O9"/>
    <mergeCell ref="C8:C9"/>
    <mergeCell ref="G8:G9"/>
    <mergeCell ref="O72:O73"/>
    <mergeCell ref="C72:C73"/>
    <mergeCell ref="A72:A73"/>
    <mergeCell ref="E72:E73"/>
    <mergeCell ref="I72:I73"/>
    <mergeCell ref="K72:K73"/>
    <mergeCell ref="M72:M73"/>
    <mergeCell ref="G72:G73"/>
  </mergeCells>
  <conditionalFormatting sqref="B6">
    <cfRule type="cellIs" dxfId="23" priority="1" operator="lessThan">
      <formula>0</formula>
    </cfRule>
  </conditionalFormatting>
  <conditionalFormatting sqref="Q11">
    <cfRule type="cellIs" dxfId="22" priority="8" operator="equal">
      <formula>1</formula>
    </cfRule>
    <cfRule type="cellIs" dxfId="21" priority="10" operator="between">
      <formula>0</formula>
      <formula>1</formula>
    </cfRule>
  </conditionalFormatting>
  <conditionalFormatting sqref="Q13">
    <cfRule type="cellIs" dxfId="20" priority="6" operator="equal">
      <formula>1</formula>
    </cfRule>
    <cfRule type="cellIs" dxfId="19" priority="7" operator="between">
      <formula>0</formula>
      <formula>1</formula>
    </cfRule>
  </conditionalFormatting>
  <conditionalFormatting sqref="Q15 Q17 Q19 Q21 Q23 Q25 Q27 Q29 Q31 Q33 Q35 Q37 Q39 Q41 Q43 Q45 Q47 Q49 Q51 Q53 Q55 Q57 Q59 Q61 Q63 Q65 Q67 Q69">
    <cfRule type="cellIs" dxfId="18" priority="4" operator="equal">
      <formula>1</formula>
    </cfRule>
    <cfRule type="cellIs" dxfId="17" priority="5" operator="between">
      <formula>0</formula>
      <formula>1</formula>
    </cfRule>
  </conditionalFormatting>
  <conditionalFormatting sqref="Q75 Q77 Q79 Q81 Q83 Q85 Q87 Q89 Q91 Q93 Q95 Q97 Q99 Q101 Q103 Q105 Q107 Q109 Q111 Q113 Q115 Q117 Q119 Q121 Q123 Q125 Q127 Q129 Q131 Q133">
    <cfRule type="cellIs" dxfId="16" priority="2" operator="equal">
      <formula>1</formula>
    </cfRule>
    <cfRule type="cellIs" dxfId="15" priority="3" operator="between">
      <formula>0</formula>
      <formula>1</formula>
    </cfRule>
  </conditionalFormatting>
  <dataValidations count="4">
    <dataValidation type="custom" allowBlank="1" showInputMessage="1" showErrorMessage="1" error="Note: sum of % across stakeholder groups, must be equal to 100%" sqref="I79 I103 I13 I17 I19 I21 I23 I25 I27 I29 I31 I33 I35 I37 I39 I41 I43 I45 I47 I49 I51 I53 I55 I57 I59 I61 I63 I65 I67 I69 I119 I117 I133 I101 I75 I77 I83 I85 I115 I113 I129 I125 I99 I131 I95 I123 I111 I109 I91 I97 I121 I81 I89 I15 I107 I93 I87 I127 I105 I11" xr:uid="{31AA2008-18D0-4D7C-9069-22FD595F77AD}">
      <formula1>SUM(I11,K11,M11,O11)&lt;=1</formula1>
    </dataValidation>
    <dataValidation type="custom" allowBlank="1" showInputMessage="1" showErrorMessage="1" error="Note: sum of % across stakeholder groups, must be equal to 100%" sqref="K11 K133 K13 K17 K19 K21 K23 K25 K27 K29 K31 K33 K35 K37 K39 K41 K43 K45 K47 K49 K51 K53 K55 K57 K59 K61 K63 K65 K67 K69 K15 K75 K77 K81 K83 K85 K87 K89 K91 K93 K95 K97 K99 K101 K103 K105 K107 K109 K111 K113 K115 K117 K119 K121 K123 K125 K127 K129 K131 K79" xr:uid="{48695D08-F082-4D4D-BBB6-E265746B578E}">
      <formula1>SUM(K11,M11,O11,I11)&lt;=1</formula1>
    </dataValidation>
    <dataValidation type="custom" allowBlank="1" showInputMessage="1" showErrorMessage="1" error="Note: sum of % across stakeholder groups, must be equal to 100%" sqref="M11 M133 M13 M17 M19 M21 M23 M25 M27 M29 M31 M33 M35 M37 M39 M41 M43 M45 M47 M49 M51 M53 M55 M57 M59 M61 M63 M65 M67 M69 M15 M75 M77 M81 M83 M85 M87 M89 M91 M93 M95 M97 M99 M101 M103 M105 M107 M109 M111 M113 M115 M117 M119 M121 M123 M125 M127 M129 M131 M79" xr:uid="{FD7690E2-B583-4F3A-BDD1-1AE3E14166E6}">
      <formula1>SUM(M11,O11,I11,K11)&lt;=1</formula1>
    </dataValidation>
    <dataValidation type="custom" allowBlank="1" showInputMessage="1" showErrorMessage="1" error="Note: sum of % across stakeholder groups, must be equal to 100%" sqref="O11 O13 O15 O17 O19 O21 O23 O25 O27 O29 O31 O33 O35 O37 O39 O41 O43 O45 O47 O49 O51 O53 O55 O57 O59 O61 O63 O65 O67 O69 O75 O77 O79 O81 O83 O85 O87 O89 O91 O93 O95 O97 O99 O101 O103 O105 O107 O109 O111 O113 O115 O117 O119 O121 O123 O125 O127 O129 O131 O133" xr:uid="{916941EC-BD5D-4C78-833A-57905B0E18DB}">
      <formula1>SUM(O11,I11,K11,M11)&lt;=1</formula1>
    </dataValidation>
  </dataValidations>
  <pageMargins left="0.7" right="0.7" top="0.75" bottom="0.75" header="0.3" footer="0.3"/>
  <pageSetup paperSize="8" orientation="landscape"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9E57-C45F-4CCE-B3D2-281069ED791B}">
  <sheetPr codeName="Sheet5">
    <tabColor theme="6"/>
  </sheetPr>
  <dimension ref="A1:G27"/>
  <sheetViews>
    <sheetView zoomScaleNormal="100" workbookViewId="0">
      <selection activeCell="E18" sqref="E18"/>
    </sheetView>
  </sheetViews>
  <sheetFormatPr defaultColWidth="0" defaultRowHeight="15" customHeight="1" zeroHeight="1" x14ac:dyDescent="0.35"/>
  <cols>
    <col min="1" max="1" width="27.7265625" bestFit="1" customWidth="1"/>
    <col min="2" max="2" width="16.1796875" bestFit="1" customWidth="1"/>
    <col min="3" max="3" width="19.54296875" bestFit="1" customWidth="1"/>
    <col min="4" max="5" width="9.1796875" customWidth="1"/>
    <col min="6" max="6" width="23.7265625" bestFit="1" customWidth="1"/>
    <col min="7" max="7" width="9.1796875" customWidth="1"/>
    <col min="8" max="16384" width="9.1796875" hidden="1"/>
  </cols>
  <sheetData>
    <row r="1" spans="1:7" ht="20" x14ac:dyDescent="0.4">
      <c r="A1" s="116" t="s">
        <v>22</v>
      </c>
      <c r="B1" s="132"/>
      <c r="C1" s="120"/>
      <c r="D1" s="120"/>
      <c r="E1" s="120"/>
      <c r="F1" s="120"/>
      <c r="G1" s="131"/>
    </row>
    <row r="2" spans="1:7" ht="20" x14ac:dyDescent="0.4">
      <c r="A2" s="120"/>
      <c r="B2" s="132"/>
      <c r="C2" s="120"/>
      <c r="D2" s="120"/>
      <c r="E2" s="120"/>
      <c r="F2" s="120"/>
      <c r="G2" s="131"/>
    </row>
    <row r="3" spans="1:7" ht="20" x14ac:dyDescent="0.4">
      <c r="A3" s="120"/>
      <c r="B3" s="132"/>
      <c r="C3" s="120"/>
      <c r="D3" s="120"/>
      <c r="E3" s="120"/>
      <c r="F3" s="120"/>
      <c r="G3" s="131"/>
    </row>
    <row r="4" spans="1:7" ht="20.5" thickBot="1" x14ac:dyDescent="0.45">
      <c r="A4" s="120"/>
      <c r="B4" s="132"/>
      <c r="C4" s="120"/>
      <c r="D4" s="120"/>
      <c r="E4" s="120"/>
      <c r="F4" s="120"/>
      <c r="G4" s="131"/>
    </row>
    <row r="5" spans="1:7" ht="14.5" x14ac:dyDescent="0.35">
      <c r="A5" s="129" t="s">
        <v>38</v>
      </c>
      <c r="B5" s="22" t="s">
        <v>40</v>
      </c>
      <c r="C5" s="120"/>
      <c r="D5" s="120"/>
      <c r="E5" s="120"/>
      <c r="F5" s="120"/>
      <c r="G5" s="131"/>
    </row>
    <row r="6" spans="1:7" ht="14.5" x14ac:dyDescent="0.35">
      <c r="A6" s="120"/>
      <c r="B6" s="120"/>
      <c r="C6" s="120"/>
      <c r="D6" s="120"/>
      <c r="E6" s="120"/>
      <c r="F6" s="120"/>
      <c r="G6" s="131"/>
    </row>
    <row r="7" spans="1:7" ht="14.5" x14ac:dyDescent="0.35">
      <c r="A7" s="120"/>
      <c r="B7" s="120"/>
      <c r="C7" s="120"/>
      <c r="D7" s="120"/>
      <c r="E7" s="120"/>
      <c r="F7" s="120"/>
      <c r="G7" s="131"/>
    </row>
    <row r="8" spans="1:7" ht="14.5" x14ac:dyDescent="0.35">
      <c r="A8" s="120"/>
      <c r="B8" s="120"/>
      <c r="C8" s="120"/>
      <c r="D8" s="120"/>
      <c r="E8" s="120"/>
      <c r="F8" s="120"/>
      <c r="G8" s="131"/>
    </row>
    <row r="9" spans="1:7" ht="14.5" x14ac:dyDescent="0.35">
      <c r="A9" s="120"/>
      <c r="B9" s="120"/>
      <c r="C9" s="120"/>
      <c r="D9" s="119" t="s">
        <v>96</v>
      </c>
      <c r="E9" s="120"/>
      <c r="F9" s="120"/>
      <c r="G9" s="131"/>
    </row>
    <row r="10" spans="1:7" ht="14.5" x14ac:dyDescent="0.35">
      <c r="A10" s="1"/>
      <c r="B10" s="1"/>
      <c r="C10" s="1"/>
      <c r="D10" s="1"/>
      <c r="E10" s="1"/>
      <c r="F10" s="1"/>
      <c r="G10" s="21"/>
    </row>
    <row r="11" spans="1:7" ht="14.5" x14ac:dyDescent="0.35">
      <c r="A11" s="1"/>
      <c r="B11" s="316" t="s">
        <v>82</v>
      </c>
      <c r="C11" s="1" t="s">
        <v>83</v>
      </c>
      <c r="D11" s="1" t="s">
        <v>54</v>
      </c>
      <c r="E11" s="283">
        <v>0.03</v>
      </c>
      <c r="F11" s="3"/>
      <c r="G11" s="21"/>
    </row>
    <row r="12" spans="1:7" ht="14.5" x14ac:dyDescent="0.35">
      <c r="A12" s="1"/>
      <c r="B12" s="316"/>
      <c r="C12" s="1"/>
      <c r="D12" s="1"/>
      <c r="E12" s="1"/>
      <c r="F12" s="1"/>
      <c r="G12" s="21"/>
    </row>
    <row r="13" spans="1:7" ht="14.5" x14ac:dyDescent="0.35">
      <c r="A13" s="1"/>
      <c r="B13" s="316"/>
      <c r="C13" s="1" t="s">
        <v>84</v>
      </c>
      <c r="D13" s="1" t="s">
        <v>54</v>
      </c>
      <c r="E13" s="283">
        <v>7.0000000000000007E-2</v>
      </c>
      <c r="F13" s="3"/>
      <c r="G13" s="21"/>
    </row>
    <row r="14" spans="1:7" ht="14.5" x14ac:dyDescent="0.35">
      <c r="A14" s="1"/>
      <c r="B14" s="316"/>
      <c r="C14" s="1"/>
      <c r="D14" s="1"/>
      <c r="E14" s="1"/>
      <c r="F14" s="3"/>
      <c r="G14" s="21"/>
    </row>
    <row r="15" spans="1:7" ht="14.5" x14ac:dyDescent="0.35">
      <c r="A15" s="1"/>
      <c r="B15" s="316"/>
      <c r="C15" s="1" t="s">
        <v>85</v>
      </c>
      <c r="D15" s="1" t="s">
        <v>86</v>
      </c>
      <c r="E15" s="32">
        <v>0.1</v>
      </c>
      <c r="F15" s="3"/>
      <c r="G15" s="21"/>
    </row>
    <row r="16" spans="1:7" ht="14.5" x14ac:dyDescent="0.35">
      <c r="A16" s="1"/>
      <c r="B16" s="316"/>
      <c r="C16" s="1"/>
      <c r="D16" s="1"/>
      <c r="E16" s="1"/>
      <c r="F16" s="11"/>
      <c r="G16" s="21"/>
    </row>
    <row r="17" spans="1:7" ht="15" customHeight="1" x14ac:dyDescent="0.35">
      <c r="A17" s="1"/>
      <c r="B17" s="317" t="s">
        <v>87</v>
      </c>
      <c r="C17" s="1"/>
      <c r="D17" s="1"/>
      <c r="E17" s="1"/>
      <c r="F17" s="1"/>
      <c r="G17" s="21"/>
    </row>
    <row r="18" spans="1:7" ht="14.5" x14ac:dyDescent="0.35">
      <c r="A18" s="1"/>
      <c r="B18" s="317"/>
      <c r="C18" s="1" t="s">
        <v>88</v>
      </c>
      <c r="D18" s="1" t="s">
        <v>86</v>
      </c>
      <c r="E18" s="32">
        <v>0.2</v>
      </c>
      <c r="F18" s="3"/>
      <c r="G18" s="21"/>
    </row>
    <row r="19" spans="1:7" ht="14.5" x14ac:dyDescent="0.35">
      <c r="A19" s="1"/>
      <c r="B19" s="317"/>
      <c r="C19" s="1"/>
      <c r="D19" s="1"/>
      <c r="E19" s="3"/>
      <c r="F19" s="3"/>
      <c r="G19" s="21"/>
    </row>
    <row r="20" spans="1:7" ht="14.5" x14ac:dyDescent="0.35">
      <c r="A20" s="1"/>
      <c r="B20" s="317"/>
      <c r="C20" s="1" t="s">
        <v>89</v>
      </c>
      <c r="D20" s="1" t="s">
        <v>86</v>
      </c>
      <c r="E20" s="32">
        <v>-0.2</v>
      </c>
      <c r="F20" s="11"/>
      <c r="G20" s="21"/>
    </row>
    <row r="21" spans="1:7" ht="14.5" x14ac:dyDescent="0.35">
      <c r="A21" s="1"/>
      <c r="B21" s="317"/>
      <c r="C21" s="1"/>
      <c r="D21" s="1"/>
      <c r="E21" s="1"/>
      <c r="F21" s="1"/>
      <c r="G21" s="21"/>
    </row>
    <row r="22" spans="1:7" ht="15" customHeight="1" x14ac:dyDescent="0.35">
      <c r="A22" s="1"/>
      <c r="B22" s="316" t="s">
        <v>90</v>
      </c>
      <c r="C22" s="1"/>
      <c r="D22" s="1"/>
      <c r="E22" s="1"/>
      <c r="F22" s="1"/>
      <c r="G22" s="21"/>
    </row>
    <row r="23" spans="1:7" ht="14.5" x14ac:dyDescent="0.35">
      <c r="A23" s="1"/>
      <c r="B23" s="316"/>
      <c r="C23" s="1" t="s">
        <v>91</v>
      </c>
      <c r="D23" s="1" t="s">
        <v>54</v>
      </c>
      <c r="E23" s="32">
        <v>0.2</v>
      </c>
      <c r="F23" s="3"/>
      <c r="G23" s="21"/>
    </row>
    <row r="24" spans="1:7" ht="14.5" x14ac:dyDescent="0.35">
      <c r="A24" s="1"/>
      <c r="B24" s="316"/>
      <c r="C24" s="1"/>
      <c r="D24" s="1"/>
      <c r="E24" s="1"/>
      <c r="F24" s="3"/>
      <c r="G24" s="21"/>
    </row>
    <row r="25" spans="1:7" ht="14.5" x14ac:dyDescent="0.35">
      <c r="A25" s="1"/>
      <c r="B25" s="316"/>
      <c r="C25" s="1" t="s">
        <v>92</v>
      </c>
      <c r="D25" s="1" t="s">
        <v>54</v>
      </c>
      <c r="E25" s="32">
        <v>-0.2</v>
      </c>
      <c r="F25" s="3"/>
      <c r="G25" s="21"/>
    </row>
    <row r="26" spans="1:7" ht="14.5" x14ac:dyDescent="0.35">
      <c r="A26" s="1"/>
      <c r="B26" s="316"/>
      <c r="C26" s="1"/>
      <c r="D26" s="1"/>
      <c r="E26" s="1"/>
      <c r="F26" s="1"/>
      <c r="G26" s="21"/>
    </row>
    <row r="27" spans="1:7" ht="15" customHeight="1" x14ac:dyDescent="0.35">
      <c r="A27" s="21"/>
      <c r="B27" s="21"/>
      <c r="C27" s="21"/>
      <c r="D27" s="21"/>
      <c r="E27" s="21"/>
      <c r="F27" s="21"/>
      <c r="G27" s="21"/>
    </row>
  </sheetData>
  <sheetProtection algorithmName="SHA-512" hashValue="N6Z/DGQI4LMzRZKHfmxCDyQ4van6hRPs/rhOnjPFD7nJl+ZY9/URhECARzPXBJnCn+xryX93hXql4j2kCg6ozw==" saltValue="SfrXvbqAaiixaVipnqoWzg==" spinCount="100000" sheet="1" objects="1" scenarios="1"/>
  <mergeCells count="3">
    <mergeCell ref="B22:B26"/>
    <mergeCell ref="B11:B16"/>
    <mergeCell ref="B17:B21"/>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F0DF1-20A7-4A0C-A628-40840FB8396B}">
  <sheetPr codeName="Sheet9">
    <tabColor theme="8"/>
    <pageSetUpPr fitToPage="1"/>
  </sheetPr>
  <dimension ref="A1:AA165"/>
  <sheetViews>
    <sheetView showGridLines="0" zoomScale="85" zoomScaleNormal="85" workbookViewId="0">
      <selection activeCell="D49" sqref="D49"/>
    </sheetView>
  </sheetViews>
  <sheetFormatPr defaultColWidth="0" defaultRowHeight="15" customHeight="1" zeroHeight="1" x14ac:dyDescent="0.3"/>
  <cols>
    <col min="1" max="2" width="9.1796875" style="200" customWidth="1"/>
    <col min="3" max="3" width="4.26953125" style="200" customWidth="1"/>
    <col min="4" max="4" width="43" style="200" customWidth="1"/>
    <col min="5" max="7" width="20.6328125" style="200" customWidth="1"/>
    <col min="8" max="8" width="27.6328125" style="200" customWidth="1"/>
    <col min="9" max="19" width="20.6328125" style="200" customWidth="1"/>
    <col min="20" max="20" width="4.26953125" style="200" customWidth="1"/>
    <col min="21" max="21" width="12.7265625" style="200" bestFit="1" customWidth="1"/>
    <col min="22" max="22" width="6.453125" style="200" bestFit="1" customWidth="1"/>
    <col min="23" max="23" width="11.453125" style="200" hidden="1" customWidth="1"/>
    <col min="24" max="24" width="14.81640625" style="200" hidden="1" customWidth="1"/>
    <col min="25" max="25" width="6.1796875" style="200" hidden="1" customWidth="1"/>
    <col min="26" max="16384" width="9.1796875" style="200" hidden="1"/>
  </cols>
  <sheetData>
    <row r="1" spans="3:27" ht="15" customHeight="1" x14ac:dyDescent="0.3">
      <c r="C1" s="187"/>
      <c r="D1" s="187"/>
      <c r="E1" s="187"/>
      <c r="F1" s="187"/>
      <c r="G1" s="187"/>
      <c r="H1" s="187"/>
      <c r="I1" s="187"/>
      <c r="J1" s="187"/>
      <c r="K1" s="187"/>
      <c r="L1" s="187"/>
      <c r="M1" s="187"/>
      <c r="N1" s="187"/>
      <c r="O1" s="187"/>
      <c r="P1" s="187"/>
      <c r="Q1" s="187"/>
      <c r="R1" s="187"/>
      <c r="S1" s="187"/>
      <c r="T1" s="187"/>
    </row>
    <row r="2" spans="3:27" ht="15" customHeight="1" x14ac:dyDescent="0.3">
      <c r="C2" s="187"/>
      <c r="D2" s="187"/>
      <c r="E2" s="187"/>
      <c r="F2" s="187"/>
      <c r="G2" s="187"/>
      <c r="H2" s="187"/>
      <c r="I2" s="187"/>
      <c r="J2" s="187"/>
      <c r="K2" s="187"/>
      <c r="L2" s="187"/>
      <c r="M2" s="187"/>
      <c r="N2" s="187"/>
      <c r="O2" s="187"/>
      <c r="P2" s="187"/>
      <c r="Q2" s="187"/>
      <c r="R2" s="187"/>
      <c r="S2" s="187"/>
      <c r="T2" s="187"/>
    </row>
    <row r="3" spans="3:27" ht="15" customHeight="1" x14ac:dyDescent="0.3">
      <c r="C3" s="188"/>
      <c r="D3" s="318" t="s">
        <v>110</v>
      </c>
      <c r="E3" s="318"/>
      <c r="F3" s="318"/>
      <c r="G3" s="318"/>
      <c r="H3" s="318"/>
      <c r="I3" s="318"/>
      <c r="J3" s="318"/>
      <c r="K3" s="318"/>
      <c r="L3" s="318"/>
      <c r="M3" s="318"/>
      <c r="N3" s="318"/>
      <c r="O3" s="318"/>
      <c r="P3" s="318"/>
      <c r="Q3" s="318"/>
      <c r="R3" s="318"/>
      <c r="S3" s="318"/>
      <c r="T3" s="232"/>
      <c r="U3" s="233"/>
      <c r="V3" s="233"/>
      <c r="W3" s="233"/>
      <c r="X3" s="233"/>
      <c r="Y3" s="233"/>
      <c r="Z3" s="233"/>
      <c r="AA3" s="120"/>
    </row>
    <row r="4" spans="3:27" ht="15" customHeight="1" x14ac:dyDescent="0.3">
      <c r="C4" s="188"/>
      <c r="D4" s="318"/>
      <c r="E4" s="318"/>
      <c r="F4" s="318"/>
      <c r="G4" s="318"/>
      <c r="H4" s="318"/>
      <c r="I4" s="318"/>
      <c r="J4" s="318"/>
      <c r="K4" s="318"/>
      <c r="L4" s="318"/>
      <c r="M4" s="318"/>
      <c r="N4" s="318"/>
      <c r="O4" s="318"/>
      <c r="P4" s="318"/>
      <c r="Q4" s="318"/>
      <c r="R4" s="318"/>
      <c r="S4" s="318"/>
      <c r="T4" s="232"/>
      <c r="U4" s="233"/>
      <c r="V4" s="233"/>
      <c r="W4" s="233"/>
      <c r="X4" s="233"/>
      <c r="Y4" s="233"/>
      <c r="Z4" s="233"/>
      <c r="AA4" s="120"/>
    </row>
    <row r="5" spans="3:27" ht="15" customHeight="1" x14ac:dyDescent="0.3">
      <c r="C5" s="188"/>
      <c r="D5" s="318"/>
      <c r="E5" s="318"/>
      <c r="F5" s="318"/>
      <c r="G5" s="318"/>
      <c r="H5" s="318"/>
      <c r="I5" s="318"/>
      <c r="J5" s="318"/>
      <c r="K5" s="318"/>
      <c r="L5" s="318"/>
      <c r="M5" s="318"/>
      <c r="N5" s="318"/>
      <c r="O5" s="318"/>
      <c r="P5" s="318"/>
      <c r="Q5" s="318"/>
      <c r="R5" s="318"/>
      <c r="S5" s="318"/>
      <c r="T5" s="232"/>
      <c r="U5" s="233"/>
      <c r="V5" s="233"/>
      <c r="W5" s="233"/>
      <c r="X5" s="233"/>
      <c r="Y5" s="233"/>
      <c r="Z5" s="233"/>
      <c r="AA5" s="120"/>
    </row>
    <row r="6" spans="3:27" ht="15" customHeight="1" x14ac:dyDescent="0.3">
      <c r="C6" s="188"/>
      <c r="D6" s="318"/>
      <c r="E6" s="318"/>
      <c r="F6" s="318"/>
      <c r="G6" s="318"/>
      <c r="H6" s="318"/>
      <c r="I6" s="318"/>
      <c r="J6" s="318"/>
      <c r="K6" s="318"/>
      <c r="L6" s="318"/>
      <c r="M6" s="318"/>
      <c r="N6" s="318"/>
      <c r="O6" s="318"/>
      <c r="P6" s="318"/>
      <c r="Q6" s="318"/>
      <c r="R6" s="318"/>
      <c r="S6" s="318"/>
      <c r="T6" s="232"/>
      <c r="U6" s="233"/>
      <c r="V6" s="233"/>
      <c r="W6" s="233"/>
      <c r="X6" s="233"/>
      <c r="Y6" s="233"/>
      <c r="Z6" s="233"/>
      <c r="AA6" s="120"/>
    </row>
    <row r="7" spans="3:27" ht="15" customHeight="1" x14ac:dyDescent="0.4">
      <c r="C7" s="188"/>
      <c r="D7" s="267"/>
      <c r="E7" s="189"/>
      <c r="F7" s="189"/>
      <c r="G7" s="189"/>
      <c r="H7" s="189"/>
      <c r="I7" s="189"/>
      <c r="J7" s="189"/>
      <c r="K7" s="189"/>
      <c r="L7" s="189"/>
      <c r="M7" s="189"/>
      <c r="N7" s="189"/>
      <c r="O7" s="189"/>
      <c r="P7" s="189"/>
      <c r="Q7" s="191" t="s">
        <v>111</v>
      </c>
      <c r="R7" s="190"/>
      <c r="S7" s="191">
        <f>Base_Year</f>
        <v>0</v>
      </c>
      <c r="T7" s="189"/>
      <c r="U7" s="223"/>
      <c r="V7" s="133"/>
      <c r="AA7" s="120"/>
    </row>
    <row r="8" spans="3:27" ht="15" customHeight="1" x14ac:dyDescent="0.3">
      <c r="C8" s="188"/>
      <c r="D8" s="188"/>
      <c r="E8" s="188"/>
      <c r="F8" s="188"/>
      <c r="G8" s="188"/>
      <c r="H8" s="188"/>
      <c r="I8" s="188"/>
      <c r="J8" s="188"/>
      <c r="K8" s="188"/>
      <c r="L8" s="188"/>
      <c r="M8" s="188"/>
      <c r="N8" s="188"/>
      <c r="O8" s="188"/>
      <c r="P8" s="188"/>
      <c r="Q8" s="192"/>
      <c r="R8" s="188"/>
      <c r="S8" s="188"/>
      <c r="T8" s="188"/>
      <c r="U8" s="120"/>
      <c r="V8" s="120"/>
      <c r="AA8" s="120"/>
    </row>
    <row r="9" spans="3:27" ht="15" customHeight="1" x14ac:dyDescent="0.4">
      <c r="C9" s="188"/>
      <c r="D9" s="193" t="str">
        <f>IF(ISTEXT(Name_Initiative),Name_Initiative,"")</f>
        <v/>
      </c>
      <c r="E9" s="190"/>
      <c r="F9" s="190"/>
      <c r="G9" s="190"/>
      <c r="H9" s="191"/>
      <c r="I9" s="191"/>
      <c r="J9" s="191"/>
      <c r="K9" s="191"/>
      <c r="L9" s="191"/>
      <c r="M9" s="191"/>
      <c r="N9" s="191"/>
      <c r="O9" s="191"/>
      <c r="P9" s="191"/>
      <c r="Q9" s="191" t="s">
        <v>112</v>
      </c>
      <c r="R9" s="190"/>
      <c r="S9" s="191">
        <f>Period_Appraisal_Start</f>
        <v>0</v>
      </c>
      <c r="T9" s="191"/>
      <c r="U9" s="134"/>
      <c r="V9" s="133"/>
      <c r="AA9" s="120"/>
    </row>
    <row r="10" spans="3:27" ht="15" customHeight="1" x14ac:dyDescent="0.3">
      <c r="C10" s="120"/>
      <c r="D10" s="120"/>
      <c r="E10" s="120"/>
      <c r="F10" s="120"/>
      <c r="G10" s="120"/>
      <c r="H10" s="135"/>
      <c r="I10" s="135"/>
      <c r="J10" s="135"/>
      <c r="K10" s="135"/>
      <c r="L10" s="135"/>
      <c r="M10" s="135"/>
      <c r="N10" s="135"/>
      <c r="O10" s="135"/>
      <c r="P10" s="135"/>
      <c r="Q10" s="135"/>
      <c r="R10" s="135"/>
      <c r="S10" s="135"/>
      <c r="T10" s="135"/>
      <c r="U10" s="135"/>
      <c r="V10" s="119"/>
      <c r="W10" s="135"/>
      <c r="X10" s="135"/>
      <c r="Y10" s="135"/>
      <c r="AA10" s="120"/>
    </row>
    <row r="11" spans="3:27" ht="18" hidden="1" customHeight="1" x14ac:dyDescent="0.4">
      <c r="C11" s="120"/>
      <c r="D11" s="216" t="str">
        <f>IF(ISTEXT(Name_Agency),Name_Agency,"")</f>
        <v/>
      </c>
      <c r="E11" s="133"/>
      <c r="F11" s="133"/>
      <c r="G11" s="120"/>
      <c r="H11" s="134"/>
      <c r="I11" s="134"/>
      <c r="J11" s="134"/>
      <c r="K11" s="134"/>
      <c r="L11" s="134"/>
      <c r="M11" s="134"/>
      <c r="N11" s="134"/>
      <c r="O11" s="134"/>
      <c r="P11" s="134"/>
      <c r="Q11" s="134"/>
      <c r="R11" s="134"/>
      <c r="S11" s="134"/>
      <c r="T11" s="134"/>
      <c r="U11" s="134"/>
      <c r="V11" s="133"/>
      <c r="W11" s="134" t="s">
        <v>113</v>
      </c>
      <c r="X11" s="133"/>
      <c r="Y11" s="134">
        <f>Period_Appraisal</f>
        <v>0</v>
      </c>
      <c r="AA11" s="120"/>
    </row>
    <row r="12" spans="3:27" ht="15" customHeight="1" x14ac:dyDescent="0.35">
      <c r="C12" s="120"/>
      <c r="D12" s="120"/>
      <c r="E12" s="120"/>
      <c r="F12" s="120"/>
      <c r="G12" s="120"/>
      <c r="H12" s="120"/>
      <c r="I12" s="120"/>
      <c r="J12" s="120"/>
      <c r="K12" s="120"/>
      <c r="L12" s="120"/>
      <c r="M12" s="120"/>
      <c r="N12" s="120"/>
      <c r="O12" s="120"/>
      <c r="P12" s="120"/>
      <c r="Q12" s="134" t="s">
        <v>210</v>
      </c>
      <c r="R12" s="133"/>
      <c r="S12" s="136">
        <f>Rate_Discount</f>
        <v>0.05</v>
      </c>
      <c r="T12" s="120"/>
      <c r="U12" s="120"/>
      <c r="V12" s="120"/>
      <c r="W12" s="217"/>
      <c r="X12" s="120"/>
      <c r="Y12" s="120"/>
      <c r="AA12" s="120"/>
    </row>
    <row r="13" spans="3:27" ht="15" customHeight="1" x14ac:dyDescent="0.35">
      <c r="C13" s="120"/>
      <c r="D13" s="120"/>
      <c r="E13" s="120"/>
      <c r="F13" s="120"/>
      <c r="G13" s="120"/>
      <c r="H13" s="218"/>
      <c r="I13" s="218"/>
      <c r="J13" s="218"/>
      <c r="K13" s="218"/>
      <c r="L13" s="218"/>
      <c r="M13" s="218"/>
      <c r="N13" s="218"/>
      <c r="O13" s="218"/>
      <c r="P13" s="218"/>
      <c r="T13" s="218"/>
      <c r="U13" s="218"/>
      <c r="V13" s="133"/>
      <c r="AA13" s="120"/>
    </row>
    <row r="14" spans="3:27" ht="21" customHeight="1" x14ac:dyDescent="0.4">
      <c r="D14" s="116" t="str" cm="1">
        <f t="array" ref="D14">("Central CBA Discounted Results "&amp;INDEX(Lists!$C$23:$C$27,MATCH('Primary Inputs'!$D$31,Lists!$B$23:$B$27,0)*1,))</f>
        <v>Central CBA Discounted Results ($)</v>
      </c>
      <c r="G14" s="220"/>
      <c r="H14" s="220"/>
      <c r="I14" s="220"/>
      <c r="J14" s="221"/>
      <c r="K14" s="221"/>
      <c r="L14" s="221"/>
      <c r="M14" s="221"/>
      <c r="N14" s="221"/>
      <c r="O14" s="221"/>
      <c r="P14" s="221"/>
      <c r="Q14" s="120"/>
      <c r="R14" s="120"/>
      <c r="S14" s="120"/>
      <c r="T14" s="120"/>
      <c r="U14" s="221"/>
      <c r="V14" s="221"/>
      <c r="W14" s="221"/>
      <c r="X14" s="221"/>
      <c r="Y14" s="221"/>
    </row>
    <row r="15" spans="3:27" ht="15" customHeight="1" x14ac:dyDescent="0.3">
      <c r="C15" s="2"/>
      <c r="D15" s="2"/>
      <c r="E15" s="2"/>
      <c r="F15" s="2"/>
      <c r="G15" s="2"/>
      <c r="H15" s="2"/>
      <c r="I15" s="174"/>
      <c r="J15" s="178"/>
      <c r="K15" s="178"/>
      <c r="L15" s="178"/>
      <c r="M15" s="178"/>
      <c r="N15" s="178"/>
      <c r="O15" s="178"/>
      <c r="P15" s="178"/>
      <c r="Q15" s="174"/>
      <c r="R15" s="174"/>
      <c r="S15" s="174"/>
      <c r="T15" s="174"/>
      <c r="U15" s="221"/>
      <c r="V15" s="221"/>
      <c r="W15" s="221"/>
      <c r="X15" s="221"/>
      <c r="Y15" s="221"/>
    </row>
    <row r="16" spans="3:27" ht="15" customHeight="1" x14ac:dyDescent="0.35">
      <c r="C16" s="2"/>
      <c r="D16" s="194" t="s">
        <v>34</v>
      </c>
      <c r="E16" s="194" t="s">
        <v>115</v>
      </c>
      <c r="F16" s="194" t="s">
        <v>116</v>
      </c>
      <c r="G16" s="194" t="str">
        <f>"NPV Rank out of "&amp;(COUNTA($D$18:$D$27)-COUNTIF($D$18:$D$27,""))</f>
        <v>NPV Rank out of 0</v>
      </c>
      <c r="H16" s="194" t="str">
        <f>"BCR Rank out of "&amp;(COUNTA($D$18:$D$27)-COUNTIF($D$18:$D$27,""))</f>
        <v>BCR Rank out of 0</v>
      </c>
      <c r="I16" s="174"/>
      <c r="J16" s="178"/>
      <c r="K16" s="176"/>
      <c r="L16" s="176"/>
      <c r="M16" s="176"/>
      <c r="N16" s="176"/>
      <c r="O16" s="176"/>
      <c r="P16" s="176"/>
      <c r="Q16" s="174"/>
      <c r="R16" s="174"/>
      <c r="S16" s="174"/>
      <c r="T16" s="174"/>
      <c r="U16" s="221"/>
      <c r="V16" s="221"/>
      <c r="W16" s="221"/>
      <c r="X16" s="221"/>
      <c r="Y16" s="221"/>
    </row>
    <row r="17" spans="3:25" s="222" customFormat="1" ht="24" customHeight="1" x14ac:dyDescent="0.3">
      <c r="C17" s="180"/>
      <c r="D17" s="210" t="str">
        <f>IFERROR(IF(MATCH(Lists!$B4,'Distributional Estimates'!$E$12:$E$41,0),Lists!$B4,""),"")&amp;IF(Lists!$C4&lt;&gt;0,": "&amp;Lists!$C4,"")</f>
        <v/>
      </c>
      <c r="E17" s="198" t="str">
        <f>IF($D17="","",'Central Estimates'!$P141/Value_Output)</f>
        <v/>
      </c>
      <c r="F17" s="271"/>
      <c r="G17" s="208" t="s">
        <v>208</v>
      </c>
      <c r="H17" s="208" t="s">
        <v>208</v>
      </c>
      <c r="I17" s="174"/>
      <c r="J17" s="178"/>
      <c r="K17" s="181"/>
      <c r="L17" s="181"/>
      <c r="M17" s="181"/>
      <c r="N17" s="181"/>
      <c r="O17" s="181"/>
      <c r="P17" s="181"/>
      <c r="Q17" s="174"/>
      <c r="R17" s="174"/>
      <c r="S17" s="174"/>
      <c r="T17" s="174"/>
      <c r="U17" s="221"/>
      <c r="V17" s="221"/>
      <c r="W17" s="221"/>
      <c r="X17" s="221"/>
      <c r="Y17" s="221"/>
    </row>
    <row r="18" spans="3:25" s="222" customFormat="1" ht="24" customHeight="1" x14ac:dyDescent="0.3">
      <c r="C18" s="180"/>
      <c r="D18" s="210" t="str">
        <f>IFERROR(IF(MATCH(Lists!$B5,'Distributional Estimates'!$E$12:$E$41,0),Lists!$B5,""),"")&amp;IF(Lists!$C5&lt;&gt;0,": "&amp;Lists!$C5,"")</f>
        <v/>
      </c>
      <c r="E18" s="198" t="str">
        <f>IF($D18="","",'Central Estimates'!$P145/Value_Output)</f>
        <v/>
      </c>
      <c r="F18" s="271" t="str">
        <f>IF($D18="","",'Central Estimates'!$Q145)</f>
        <v/>
      </c>
      <c r="G18" s="277" t="str">
        <f>IFERROR(_xlfn.RANK.EQ($E18,$E$18:$E$27,0),"")</f>
        <v/>
      </c>
      <c r="H18" s="277" t="str">
        <f>IF(F18&lt;0, "No ranking, BCR&lt;0",IFERROR(_xlfn.RANK.EQ($F18,$F$18:$F$27,0),""))</f>
        <v/>
      </c>
      <c r="I18" s="174"/>
      <c r="J18" s="178"/>
      <c r="K18" s="181"/>
      <c r="L18" s="181"/>
      <c r="M18" s="181"/>
      <c r="N18" s="181"/>
      <c r="O18" s="181"/>
      <c r="P18" s="181"/>
      <c r="Q18" s="174"/>
      <c r="R18" s="174"/>
      <c r="S18" s="174"/>
      <c r="T18" s="174"/>
      <c r="U18" s="221"/>
      <c r="V18" s="221"/>
      <c r="W18" s="221"/>
      <c r="X18" s="221"/>
      <c r="Y18" s="221"/>
    </row>
    <row r="19" spans="3:25" s="222" customFormat="1" ht="24" customHeight="1" x14ac:dyDescent="0.3">
      <c r="C19" s="180"/>
      <c r="D19" s="210" t="str">
        <f>IFERROR(IF(MATCH(Lists!$B6,'Distributional Estimates'!$E$12:$E$41,0),Lists!$B6,""),"")&amp;IF(Lists!$C6&lt;&gt;0,": "&amp;Lists!$C6,"")</f>
        <v/>
      </c>
      <c r="E19" s="198" t="str">
        <f>IF($D19="","",'Central Estimates'!$P149/Value_Output)</f>
        <v/>
      </c>
      <c r="F19" s="271" t="str">
        <f>IF($D19="","",'Central Estimates'!$Q149)</f>
        <v/>
      </c>
      <c r="G19" s="277" t="str">
        <f t="shared" ref="G19:G27" si="0">IFERROR(_xlfn.RANK.EQ($E19,$E$18:$E$27,0),"")</f>
        <v/>
      </c>
      <c r="H19" s="277" t="str">
        <f t="shared" ref="H19:H27" si="1">IF(F19&lt;0, "No ranking, BCR&lt;0",IFERROR(_xlfn.RANK.EQ($F19,$F$18:$F$27,0),""))</f>
        <v/>
      </c>
      <c r="I19" s="174"/>
      <c r="J19" s="178"/>
      <c r="K19" s="181"/>
      <c r="L19" s="181"/>
      <c r="M19" s="181"/>
      <c r="N19" s="181"/>
      <c r="O19" s="181"/>
      <c r="P19" s="181"/>
      <c r="Q19" s="174"/>
      <c r="R19" s="174"/>
      <c r="S19" s="174"/>
      <c r="T19" s="174"/>
      <c r="U19" s="221"/>
      <c r="V19" s="221"/>
      <c r="W19" s="221"/>
      <c r="X19" s="221"/>
      <c r="Y19" s="221"/>
    </row>
    <row r="20" spans="3:25" s="222" customFormat="1" ht="24" customHeight="1" x14ac:dyDescent="0.3">
      <c r="C20" s="180"/>
      <c r="D20" s="210" t="str">
        <f>IFERROR(IF(MATCH(Lists!$B7,'Distributional Estimates'!$E$12:$E$41,0),Lists!$B7,""),"")&amp;IF(Lists!$C7&lt;&gt;0,": "&amp;Lists!$C7,"")</f>
        <v/>
      </c>
      <c r="E20" s="198" t="str">
        <f>IF($D20="","",'Central Estimates'!$P153/Value_Output)</f>
        <v/>
      </c>
      <c r="F20" s="271" t="str">
        <f>IF($D20="","",'Central Estimates'!$Q153)</f>
        <v/>
      </c>
      <c r="G20" s="277" t="str">
        <f t="shared" si="0"/>
        <v/>
      </c>
      <c r="H20" s="277" t="str">
        <f t="shared" si="1"/>
        <v/>
      </c>
      <c r="I20" s="174"/>
      <c r="J20" s="178"/>
      <c r="K20" s="181"/>
      <c r="L20" s="181"/>
      <c r="M20" s="181"/>
      <c r="N20" s="181"/>
      <c r="O20" s="181"/>
      <c r="P20" s="181"/>
      <c r="Q20" s="174"/>
      <c r="R20" s="174"/>
      <c r="S20" s="174"/>
      <c r="T20" s="174"/>
      <c r="U20" s="221"/>
      <c r="V20" s="221"/>
      <c r="W20" s="221"/>
      <c r="X20" s="221"/>
      <c r="Y20" s="221"/>
    </row>
    <row r="21" spans="3:25" s="222" customFormat="1" ht="24" customHeight="1" x14ac:dyDescent="0.3">
      <c r="C21" s="180"/>
      <c r="D21" s="210" t="str">
        <f>IFERROR(IF(MATCH(Lists!$B8,'Distributional Estimates'!$E$12:$E$41,0),Lists!$B8,""),"")&amp;IF(Lists!$C8&lt;&gt;0,": "&amp;Lists!$C8,"")</f>
        <v/>
      </c>
      <c r="E21" s="198" t="str">
        <f>IF($D21="","",'Central Estimates'!$P157/Value_Output)</f>
        <v/>
      </c>
      <c r="F21" s="271" t="str">
        <f>IF($D21="","",'Central Estimates'!$Q157)</f>
        <v/>
      </c>
      <c r="G21" s="277" t="str">
        <f t="shared" si="0"/>
        <v/>
      </c>
      <c r="H21" s="277" t="str">
        <f t="shared" si="1"/>
        <v/>
      </c>
      <c r="I21" s="174"/>
      <c r="J21" s="178"/>
      <c r="K21" s="181"/>
      <c r="L21" s="181"/>
      <c r="M21" s="181"/>
      <c r="N21" s="181"/>
      <c r="O21" s="181"/>
      <c r="P21" s="181"/>
      <c r="Q21" s="174"/>
      <c r="R21" s="174"/>
      <c r="S21" s="174"/>
      <c r="T21" s="174"/>
      <c r="U21" s="221"/>
      <c r="V21" s="221"/>
      <c r="W21" s="221"/>
      <c r="X21" s="221"/>
      <c r="Y21" s="221"/>
    </row>
    <row r="22" spans="3:25" s="222" customFormat="1" ht="24" customHeight="1" x14ac:dyDescent="0.3">
      <c r="C22" s="180"/>
      <c r="D22" s="210" t="str">
        <f>IFERROR(IF(MATCH(Lists!$B9,'Distributional Estimates'!$E$12:$E$41,0),Lists!$B9,""),"")&amp;IF(Lists!$C9&lt;&gt;0,": "&amp;Lists!$C9,"")</f>
        <v/>
      </c>
      <c r="E22" s="198" t="str">
        <f>IF($D22="","",'Central Estimates'!$P161/Value_Output)</f>
        <v/>
      </c>
      <c r="F22" s="271" t="str">
        <f>IF($D22="","",'Central Estimates'!$Q161)</f>
        <v/>
      </c>
      <c r="G22" s="277" t="str">
        <f t="shared" si="0"/>
        <v/>
      </c>
      <c r="H22" s="277" t="str">
        <f t="shared" si="1"/>
        <v/>
      </c>
      <c r="I22" s="174"/>
      <c r="J22" s="178"/>
      <c r="K22" s="181"/>
      <c r="L22" s="181"/>
      <c r="M22" s="181"/>
      <c r="N22" s="181"/>
      <c r="O22" s="181"/>
      <c r="P22" s="181"/>
      <c r="Q22" s="174"/>
      <c r="R22" s="174"/>
      <c r="S22" s="174"/>
      <c r="T22" s="174"/>
      <c r="U22" s="221"/>
      <c r="V22" s="221"/>
      <c r="W22" s="221"/>
      <c r="X22" s="221"/>
      <c r="Y22" s="221"/>
    </row>
    <row r="23" spans="3:25" ht="24" customHeight="1" x14ac:dyDescent="0.35">
      <c r="C23" s="177"/>
      <c r="D23" s="210" t="str">
        <f>IFERROR(IF(MATCH(Lists!$B10,'Distributional Estimates'!$E$12:$E$41,0),Lists!$B10,""),"")&amp;IF(Lists!$C10&lt;&gt;0,": "&amp;Lists!$C10,"")</f>
        <v/>
      </c>
      <c r="E23" s="209" t="str">
        <f>IF($D23="","",'Central Estimates'!$P165/Value_Output)</f>
        <v/>
      </c>
      <c r="F23" s="272" t="str">
        <f>IF($D23="","",'Central Estimates'!$Q165)</f>
        <v/>
      </c>
      <c r="G23" s="277" t="str">
        <f t="shared" si="0"/>
        <v/>
      </c>
      <c r="H23" s="277" t="str">
        <f t="shared" si="1"/>
        <v/>
      </c>
      <c r="I23" s="174"/>
      <c r="J23" s="178"/>
      <c r="K23" s="176"/>
      <c r="L23" s="176"/>
      <c r="M23" s="176"/>
      <c r="N23" s="176"/>
      <c r="O23" s="176"/>
      <c r="P23" s="176"/>
      <c r="Q23" s="174"/>
      <c r="R23" s="174"/>
      <c r="S23" s="174"/>
      <c r="T23" s="174"/>
      <c r="U23" s="221"/>
      <c r="V23" s="221"/>
      <c r="W23" s="221"/>
      <c r="X23" s="221"/>
      <c r="Y23" s="221"/>
    </row>
    <row r="24" spans="3:25" ht="24" customHeight="1" x14ac:dyDescent="0.35">
      <c r="C24" s="177"/>
      <c r="D24" s="210" t="str">
        <f>IFERROR(IF(MATCH(Lists!$B11,'Distributional Estimates'!$E$12:$E$41,0),Lists!$B11,""),"")&amp;IF(Lists!$C11&lt;&gt;0,": "&amp;Lists!$C11,"")</f>
        <v/>
      </c>
      <c r="E24" s="209" t="str">
        <f>IF($D24="","",'Central Estimates'!$P169/Value_Output)</f>
        <v/>
      </c>
      <c r="F24" s="272" t="str">
        <f>IF($D24="","",'Central Estimates'!$Q169)</f>
        <v/>
      </c>
      <c r="G24" s="277" t="str">
        <f t="shared" si="0"/>
        <v/>
      </c>
      <c r="H24" s="277" t="str">
        <f t="shared" si="1"/>
        <v/>
      </c>
      <c r="I24" s="174"/>
      <c r="J24" s="178"/>
      <c r="K24" s="176"/>
      <c r="L24" s="176"/>
      <c r="M24" s="176"/>
      <c r="N24" s="176"/>
      <c r="O24" s="176"/>
      <c r="P24" s="176"/>
      <c r="Q24" s="174"/>
      <c r="R24" s="174"/>
      <c r="S24" s="174"/>
      <c r="T24" s="174"/>
      <c r="U24" s="221"/>
      <c r="V24" s="221"/>
      <c r="W24" s="221"/>
      <c r="X24" s="221"/>
      <c r="Y24" s="221"/>
    </row>
    <row r="25" spans="3:25" ht="24" customHeight="1" x14ac:dyDescent="0.35">
      <c r="C25" s="177"/>
      <c r="D25" s="210" t="str">
        <f>IFERROR(IF(MATCH(Lists!$B12,'Distributional Estimates'!$E$12:$E$41,0),Lists!$B12,""),"")&amp;IF(Lists!$C12&lt;&gt;0,": "&amp;Lists!$C12,"")</f>
        <v/>
      </c>
      <c r="E25" s="209" t="str">
        <f>IF($D25="","",'Central Estimates'!$P173/Value_Output)</f>
        <v/>
      </c>
      <c r="F25" s="272" t="str">
        <f>IF($D25="","",'Central Estimates'!$Q173)</f>
        <v/>
      </c>
      <c r="G25" s="277" t="str">
        <f t="shared" si="0"/>
        <v/>
      </c>
      <c r="H25" s="277" t="str">
        <f t="shared" si="1"/>
        <v/>
      </c>
      <c r="I25" s="174"/>
      <c r="J25" s="178"/>
      <c r="K25" s="176"/>
      <c r="L25" s="176"/>
      <c r="M25" s="176"/>
      <c r="N25" s="176"/>
      <c r="O25" s="176"/>
      <c r="P25" s="176"/>
      <c r="Q25" s="174"/>
      <c r="R25" s="174"/>
      <c r="S25" s="174"/>
      <c r="T25" s="174"/>
      <c r="U25" s="221"/>
      <c r="V25" s="221"/>
      <c r="W25" s="221"/>
      <c r="X25" s="221"/>
      <c r="Y25" s="221"/>
    </row>
    <row r="26" spans="3:25" ht="24" customHeight="1" x14ac:dyDescent="0.35">
      <c r="C26" s="177"/>
      <c r="D26" s="210" t="str">
        <f>IFERROR(IF(MATCH(Lists!$B13,'Distributional Estimates'!$E$12:$E$41,0),Lists!$B13,""),"")&amp;IF(Lists!$C13&lt;&gt;0,": "&amp;Lists!$C13,"")</f>
        <v/>
      </c>
      <c r="E26" s="209" t="str">
        <f>IF($D26="","",'Central Estimates'!$P177/Value_Output)</f>
        <v/>
      </c>
      <c r="F26" s="272" t="str">
        <f>IF($D26="","",'Central Estimates'!$Q177)</f>
        <v/>
      </c>
      <c r="G26" s="277" t="str">
        <f t="shared" si="0"/>
        <v/>
      </c>
      <c r="H26" s="277" t="str">
        <f t="shared" si="1"/>
        <v/>
      </c>
      <c r="I26" s="174"/>
      <c r="J26" s="178"/>
      <c r="K26" s="176"/>
      <c r="L26" s="176"/>
      <c r="M26" s="176"/>
      <c r="N26" s="176"/>
      <c r="O26" s="176"/>
      <c r="P26" s="176"/>
      <c r="Q26" s="174"/>
      <c r="R26" s="174"/>
      <c r="S26" s="174"/>
      <c r="T26" s="174"/>
      <c r="U26" s="221"/>
      <c r="V26" s="221"/>
      <c r="W26" s="221"/>
      <c r="X26" s="221"/>
      <c r="Y26" s="221"/>
    </row>
    <row r="27" spans="3:25" ht="24" customHeight="1" x14ac:dyDescent="0.35">
      <c r="C27" s="177"/>
      <c r="D27" s="210" t="str">
        <f>IFERROR(IF(MATCH(Lists!$B14,'Distributional Estimates'!$E$12:$E$41,0),Lists!$B14,""),"")&amp;IF(Lists!$C14&lt;&gt;0,": "&amp;Lists!$C14,"")</f>
        <v/>
      </c>
      <c r="E27" s="209" t="str">
        <f>IF($D27="","",'Central Estimates'!$P181/Value_Output)</f>
        <v/>
      </c>
      <c r="F27" s="272" t="str">
        <f>IF($D27="","",'Central Estimates'!$Q181)</f>
        <v/>
      </c>
      <c r="G27" s="277" t="str">
        <f t="shared" si="0"/>
        <v/>
      </c>
      <c r="H27" s="277" t="str">
        <f t="shared" si="1"/>
        <v/>
      </c>
      <c r="I27" s="174"/>
      <c r="J27" s="178"/>
      <c r="K27" s="181"/>
      <c r="L27" s="181"/>
      <c r="M27" s="181"/>
      <c r="N27" s="181"/>
      <c r="O27" s="181"/>
      <c r="P27" s="181"/>
      <c r="Q27" s="174"/>
      <c r="R27" s="174"/>
      <c r="S27" s="174"/>
      <c r="T27" s="174"/>
      <c r="U27" s="221"/>
      <c r="V27" s="221"/>
      <c r="W27" s="221"/>
      <c r="X27" s="221"/>
      <c r="Y27" s="221"/>
    </row>
    <row r="28" spans="3:25" ht="15" customHeight="1" x14ac:dyDescent="0.35">
      <c r="C28" s="177"/>
      <c r="D28" s="179"/>
      <c r="E28" s="182"/>
      <c r="F28" s="182"/>
      <c r="G28" s="91"/>
      <c r="H28" s="91" t="str">
        <f>"Results use "&amp;(Rate_Discount*(100)&amp;"% Discount Rate")</f>
        <v>Results use 5% Discount Rate</v>
      </c>
      <c r="I28" s="174"/>
      <c r="J28" s="178"/>
      <c r="K28" s="181"/>
      <c r="L28" s="181"/>
      <c r="M28" s="181"/>
      <c r="N28" s="181"/>
      <c r="O28" s="181"/>
      <c r="P28" s="181"/>
      <c r="Q28" s="174"/>
      <c r="R28" s="174"/>
      <c r="S28" s="174"/>
      <c r="T28" s="174"/>
      <c r="U28" s="225"/>
      <c r="V28" s="225"/>
      <c r="W28" s="225"/>
      <c r="X28" s="225"/>
      <c r="Y28" s="225"/>
    </row>
    <row r="29" spans="3:25" ht="15" customHeight="1" x14ac:dyDescent="0.35">
      <c r="C29" s="177"/>
      <c r="D29" s="179"/>
      <c r="E29" s="182"/>
      <c r="F29" s="182"/>
      <c r="G29" s="91"/>
      <c r="H29" s="91"/>
      <c r="I29" s="174"/>
      <c r="J29" s="178"/>
      <c r="K29" s="181"/>
      <c r="L29" s="181"/>
      <c r="M29" s="181"/>
      <c r="N29" s="181"/>
      <c r="O29" s="181"/>
      <c r="P29" s="181"/>
      <c r="Q29" s="174"/>
      <c r="R29" s="174"/>
      <c r="S29" s="174"/>
      <c r="T29" s="174"/>
      <c r="U29" s="225"/>
      <c r="V29" s="225"/>
      <c r="W29" s="225"/>
      <c r="X29" s="225"/>
      <c r="Y29" s="225"/>
    </row>
    <row r="30" spans="3:25" ht="15" customHeight="1" x14ac:dyDescent="0.35">
      <c r="C30" s="177"/>
      <c r="D30" s="179"/>
      <c r="E30" s="330" t="s">
        <v>247</v>
      </c>
      <c r="F30" s="331"/>
      <c r="G30" s="330" t="s">
        <v>248</v>
      </c>
      <c r="H30" s="331"/>
      <c r="I30" s="174"/>
      <c r="J30" s="178"/>
      <c r="K30" s="181"/>
      <c r="L30" s="181"/>
      <c r="M30" s="181"/>
      <c r="N30" s="181"/>
      <c r="O30" s="181"/>
      <c r="P30" s="181"/>
      <c r="Q30" s="174"/>
      <c r="R30" s="174"/>
      <c r="S30" s="174"/>
      <c r="T30" s="174"/>
      <c r="U30" s="225"/>
      <c r="V30" s="225"/>
      <c r="W30" s="225"/>
      <c r="X30" s="225"/>
      <c r="Y30" s="225"/>
    </row>
    <row r="31" spans="3:25" ht="24" customHeight="1" x14ac:dyDescent="0.35">
      <c r="C31" s="177"/>
      <c r="D31" s="194" t="s">
        <v>34</v>
      </c>
      <c r="E31" s="194" t="s">
        <v>206</v>
      </c>
      <c r="F31" s="194" t="s">
        <v>207</v>
      </c>
      <c r="G31" s="194" t="s">
        <v>241</v>
      </c>
      <c r="H31" s="194" t="s">
        <v>242</v>
      </c>
      <c r="I31" s="91"/>
      <c r="J31" s="91"/>
      <c r="K31" s="181"/>
      <c r="L31" s="181"/>
      <c r="M31" s="181"/>
      <c r="N31" s="181"/>
      <c r="O31" s="181"/>
      <c r="P31" s="181"/>
      <c r="Q31" s="174"/>
      <c r="R31" s="174"/>
      <c r="S31" s="174"/>
      <c r="T31" s="174"/>
      <c r="U31" s="225"/>
      <c r="V31" s="225"/>
      <c r="W31" s="225"/>
      <c r="X31" s="225"/>
      <c r="Y31" s="225"/>
    </row>
    <row r="32" spans="3:25" ht="24" customHeight="1" x14ac:dyDescent="0.3">
      <c r="C32" s="177"/>
      <c r="D32" s="210" t="str">
        <f>IFERROR(IF(MATCH(Lists!$B$4,'Distributional Estimates'!$E$12:$E$41,0),Lists!$B$4,""),"")&amp;IF(Lists!$C$4&lt;&gt;0,": "&amp;Lists!$C$4,"")</f>
        <v/>
      </c>
      <c r="E32" s="198" t="str">
        <f>IF($D32="","",'Discounted Costs'!P269/Value_Output)</f>
        <v/>
      </c>
      <c r="F32" s="198" t="str">
        <f>IF($D32="","",'Discounted Benefits'!$P269/Value_Output)</f>
        <v/>
      </c>
      <c r="G32" s="208" t="s">
        <v>208</v>
      </c>
      <c r="H32" s="208" t="s">
        <v>208</v>
      </c>
      <c r="I32" s="91"/>
      <c r="J32" s="91"/>
      <c r="K32" s="181"/>
      <c r="L32" s="181"/>
      <c r="M32" s="181"/>
      <c r="N32" s="181"/>
      <c r="O32" s="181"/>
      <c r="P32" s="181"/>
      <c r="Q32" s="174"/>
      <c r="R32" s="174"/>
      <c r="S32" s="174"/>
      <c r="T32" s="174"/>
      <c r="U32" s="225"/>
      <c r="V32" s="225"/>
      <c r="W32" s="225"/>
      <c r="X32" s="225"/>
      <c r="Y32" s="225"/>
    </row>
    <row r="33" spans="3:25" ht="24" customHeight="1" x14ac:dyDescent="0.3">
      <c r="C33" s="177"/>
      <c r="D33" s="210" t="str">
        <f>IFERROR(IF(MATCH(Lists!$B$5,'Distributional Estimates'!$E$12:$E$41,0),Lists!$B$5,""),"")&amp;IF(Lists!$C$5&lt;&gt;0,": "&amp;Lists!$C$5,"")</f>
        <v/>
      </c>
      <c r="E33" s="198" t="str">
        <f>IF($D33="","",'Discounted Costs'!P273/Value_Output)</f>
        <v/>
      </c>
      <c r="F33" s="198" t="str">
        <f>IF($D33="","",'Discounted Benefits'!$P273/Value_Output)</f>
        <v/>
      </c>
      <c r="G33" s="198" t="str">
        <f>IF($D33="","",'Discounted Costs'!$P359/Value_Output)</f>
        <v/>
      </c>
      <c r="H33" s="198" t="str">
        <f>IF($D33="","",'Discounted Benefits'!$P359/Value_Output)</f>
        <v/>
      </c>
      <c r="I33" s="91"/>
      <c r="J33" s="91"/>
      <c r="K33" s="181"/>
      <c r="L33" s="181"/>
      <c r="M33" s="181"/>
      <c r="N33" s="181"/>
      <c r="O33" s="181"/>
      <c r="P33" s="181"/>
      <c r="Q33" s="174"/>
      <c r="R33" s="174"/>
      <c r="S33" s="174"/>
      <c r="T33" s="174"/>
      <c r="U33" s="225"/>
      <c r="V33" s="225"/>
      <c r="W33" s="225"/>
      <c r="X33" s="225"/>
      <c r="Y33" s="225"/>
    </row>
    <row r="34" spans="3:25" ht="24" customHeight="1" x14ac:dyDescent="0.3">
      <c r="C34" s="177"/>
      <c r="D34" s="210" t="str">
        <f>IFERROR(IF(MATCH(Lists!$B$6,'Distributional Estimates'!$E$12:$E$41,0),Lists!$B$6,""),"")&amp;IF(Lists!$C$6&lt;&gt;0,": "&amp;Lists!$C$6,"")</f>
        <v/>
      </c>
      <c r="E34" s="198" t="str">
        <f>IF($D34="","",'Discounted Costs'!$P277/Value_Output)</f>
        <v/>
      </c>
      <c r="F34" s="198" t="str">
        <f>IF($D34="","",'Discounted Benefits'!$P277/Value_Output)</f>
        <v/>
      </c>
      <c r="G34" s="198" t="str">
        <f>IF($D34="","",'Discounted Costs'!$P363/Value_Output)</f>
        <v/>
      </c>
      <c r="H34" s="198" t="str">
        <f>IF($D34="","",'Discounted Benefits'!$P363/Value_Output)</f>
        <v/>
      </c>
      <c r="I34" s="91"/>
      <c r="J34" s="91"/>
      <c r="K34" s="181"/>
      <c r="L34" s="181"/>
      <c r="M34" s="181"/>
      <c r="N34" s="181"/>
      <c r="O34" s="181"/>
      <c r="P34" s="181"/>
      <c r="Q34" s="174"/>
      <c r="R34" s="174"/>
      <c r="S34" s="174"/>
      <c r="T34" s="174"/>
      <c r="U34" s="225"/>
      <c r="V34" s="225"/>
      <c r="W34" s="225"/>
      <c r="X34" s="225"/>
      <c r="Y34" s="225"/>
    </row>
    <row r="35" spans="3:25" ht="24" customHeight="1" x14ac:dyDescent="0.3">
      <c r="C35" s="177"/>
      <c r="D35" s="210" t="str">
        <f>IFERROR(IF(MATCH(Lists!$B$7,'Distributional Estimates'!$E$12:$E$41,0),Lists!$B$7,""),"")&amp;IF(Lists!$C$7&lt;&gt;0,": "&amp;Lists!$C$7,"")</f>
        <v/>
      </c>
      <c r="E35" s="198" t="str">
        <f>IF($D35="","",'Discounted Costs'!$P281/Value_Output)</f>
        <v/>
      </c>
      <c r="F35" s="198" t="str">
        <f>IF($D35="","",'Discounted Benefits'!$P281/Value_Output)</f>
        <v/>
      </c>
      <c r="G35" s="198" t="str">
        <f>IF($D35="","",'Discounted Costs'!$P367/Value_Output)</f>
        <v/>
      </c>
      <c r="H35" s="198" t="str">
        <f>IF($D35="","",'Discounted Benefits'!$P367/Value_Output)</f>
        <v/>
      </c>
      <c r="I35" s="91"/>
      <c r="J35" s="91"/>
      <c r="K35" s="181"/>
      <c r="L35" s="181"/>
      <c r="M35" s="181"/>
      <c r="N35" s="181"/>
      <c r="O35" s="181"/>
      <c r="P35" s="181"/>
      <c r="Q35" s="174"/>
      <c r="R35" s="174"/>
      <c r="S35" s="174"/>
      <c r="T35" s="174"/>
      <c r="U35" s="225"/>
      <c r="V35" s="225"/>
      <c r="W35" s="225"/>
      <c r="X35" s="225"/>
      <c r="Y35" s="225"/>
    </row>
    <row r="36" spans="3:25" ht="24" customHeight="1" x14ac:dyDescent="0.3">
      <c r="C36" s="177"/>
      <c r="D36" s="210" t="str">
        <f>IFERROR(IF(MATCH(Lists!$B$8,'Distributional Estimates'!$E$12:$E$41,0),Lists!$B$8,""),"")&amp;IF(Lists!$C$8&lt;&gt;0,": "&amp;Lists!$C$8,"")</f>
        <v/>
      </c>
      <c r="E36" s="198" t="str">
        <f>IF($D36="","",'Discounted Costs'!$P285/Value_Output)</f>
        <v/>
      </c>
      <c r="F36" s="198" t="str">
        <f>IF($D36="","",'Discounted Benefits'!$P285/Value_Output)</f>
        <v/>
      </c>
      <c r="G36" s="198" t="str">
        <f>IF($D36="","",'Discounted Costs'!$P371/Value_Output)</f>
        <v/>
      </c>
      <c r="H36" s="198" t="str">
        <f>IF($D36="","",'Discounted Benefits'!$P371/Value_Output)</f>
        <v/>
      </c>
      <c r="I36" s="91"/>
      <c r="J36" s="91"/>
      <c r="K36" s="181"/>
      <c r="L36" s="181"/>
      <c r="M36" s="181"/>
      <c r="N36" s="181"/>
      <c r="O36" s="181"/>
      <c r="P36" s="181"/>
      <c r="Q36" s="174"/>
      <c r="R36" s="174"/>
      <c r="S36" s="174"/>
      <c r="T36" s="174"/>
      <c r="U36" s="225"/>
      <c r="V36" s="225"/>
      <c r="W36" s="225"/>
      <c r="X36" s="225"/>
      <c r="Y36" s="225"/>
    </row>
    <row r="37" spans="3:25" ht="24" customHeight="1" x14ac:dyDescent="0.3">
      <c r="C37" s="177"/>
      <c r="D37" s="210" t="str">
        <f>IFERROR(IF(MATCH(Lists!$B$9,'Distributional Estimates'!$E$12:$E$41,0),Lists!$B$9,""),"")&amp;IF(Lists!$C$9&lt;&gt;0,": "&amp;Lists!$C$9,"")</f>
        <v/>
      </c>
      <c r="E37" s="198" t="str">
        <f>IF($D37="","",'Discounted Costs'!$P289/Value_Output)</f>
        <v/>
      </c>
      <c r="F37" s="198" t="str">
        <f>IF($D37="","",'Discounted Benefits'!$P289/Value_Output)</f>
        <v/>
      </c>
      <c r="G37" s="198" t="str">
        <f>IF($D37="","",'Discounted Costs'!$P375/Value_Output)</f>
        <v/>
      </c>
      <c r="H37" s="198" t="str">
        <f>IF($D37="","",'Discounted Benefits'!$P375/Value_Output)</f>
        <v/>
      </c>
      <c r="I37" s="91"/>
      <c r="J37" s="91"/>
      <c r="K37" s="181"/>
      <c r="L37" s="181"/>
      <c r="M37" s="181"/>
      <c r="N37" s="181"/>
      <c r="O37" s="181"/>
      <c r="P37" s="181"/>
      <c r="Q37" s="174"/>
      <c r="R37" s="174"/>
      <c r="S37" s="174"/>
      <c r="T37" s="174"/>
      <c r="U37" s="225"/>
      <c r="V37" s="225"/>
      <c r="W37" s="225"/>
      <c r="X37" s="225"/>
      <c r="Y37" s="225"/>
    </row>
    <row r="38" spans="3:25" ht="24" customHeight="1" x14ac:dyDescent="0.35">
      <c r="C38" s="177"/>
      <c r="D38" s="210" t="str">
        <f>IFERROR(IF(MATCH(Lists!$B$10,'Distributional Estimates'!$E$12:$E$41,0),Lists!$B$10,""),"")&amp;IF(Lists!$C$10&lt;&gt;0,": "&amp;Lists!$C$10,"")</f>
        <v/>
      </c>
      <c r="E38" s="198" t="str">
        <f>IF($D38="","",'Discounted Costs'!$P293/Value_Output)</f>
        <v/>
      </c>
      <c r="F38" s="198" t="str">
        <f>IF($D38="","",'Discounted Benefits'!$P293/Value_Output)</f>
        <v/>
      </c>
      <c r="G38" s="198" t="str">
        <f>IF($D38="","",'Discounted Costs'!$P379/Value_Output)</f>
        <v/>
      </c>
      <c r="H38" s="209" t="str">
        <f>IF($D38="","",'Discounted Benefits'!$P379/Value_Output)</f>
        <v/>
      </c>
      <c r="I38" s="91"/>
      <c r="J38" s="91"/>
      <c r="K38" s="181"/>
      <c r="L38" s="181"/>
      <c r="M38" s="181"/>
      <c r="N38" s="181"/>
      <c r="O38" s="181"/>
      <c r="P38" s="181"/>
      <c r="Q38" s="174"/>
      <c r="R38" s="174"/>
      <c r="S38" s="174"/>
      <c r="T38" s="174"/>
      <c r="U38" s="225"/>
      <c r="V38" s="225"/>
      <c r="W38" s="225"/>
      <c r="X38" s="225"/>
      <c r="Y38" s="225"/>
    </row>
    <row r="39" spans="3:25" ht="24" customHeight="1" x14ac:dyDescent="0.35">
      <c r="C39" s="177"/>
      <c r="D39" s="210" t="str">
        <f>IFERROR(IF(MATCH(Lists!$B$11,'Distributional Estimates'!$E$12:$E$41,0),Lists!$B$11,""),"")&amp;IF(Lists!$C$11&lt;&gt;0,": "&amp;Lists!$C$11,"")</f>
        <v/>
      </c>
      <c r="E39" s="198" t="str">
        <f>IF($D39="","",'Discounted Costs'!$P297/Value_Output)</f>
        <v/>
      </c>
      <c r="F39" s="198" t="str">
        <f>IF($D39="","",'Discounted Benefits'!$P297/Value_Output)</f>
        <v/>
      </c>
      <c r="G39" s="198" t="str">
        <f>IF($D39="","",'Discounted Costs'!$P383/Value_Output)</f>
        <v/>
      </c>
      <c r="H39" s="209" t="str">
        <f>IF($D39="","",'Discounted Benefits'!$P383/Value_Output)</f>
        <v/>
      </c>
      <c r="I39" s="91"/>
      <c r="J39" s="91"/>
      <c r="K39" s="181"/>
      <c r="L39" s="181"/>
      <c r="M39" s="181"/>
      <c r="N39" s="181"/>
      <c r="O39" s="181"/>
      <c r="P39" s="181"/>
      <c r="Q39" s="174"/>
      <c r="R39" s="174"/>
      <c r="S39" s="174"/>
      <c r="T39" s="174"/>
      <c r="U39" s="225"/>
      <c r="V39" s="225"/>
      <c r="W39" s="225"/>
      <c r="X39" s="225"/>
      <c r="Y39" s="225"/>
    </row>
    <row r="40" spans="3:25" ht="24" customHeight="1" x14ac:dyDescent="0.35">
      <c r="C40" s="177"/>
      <c r="D40" s="210" t="str">
        <f>IFERROR(IF(MATCH(Lists!$B$12,'Distributional Estimates'!$E$12:$E$41,0),Lists!$B$12,""),"")&amp;IF(Lists!$C$12&lt;&gt;0,": "&amp;Lists!$C$12,"")</f>
        <v/>
      </c>
      <c r="E40" s="198" t="str">
        <f>IF($D40="","",'Discounted Costs'!$P301/Value_Output)</f>
        <v/>
      </c>
      <c r="F40" s="198" t="str">
        <f>IF($D40="","",'Discounted Benefits'!$P301/Value_Output)</f>
        <v/>
      </c>
      <c r="G40" s="198" t="str">
        <f>IF($D40="","",'Discounted Costs'!$P387/Value_Output)</f>
        <v/>
      </c>
      <c r="H40" s="209" t="str">
        <f>IF($D40="","",'Discounted Benefits'!$P387/Value_Output)</f>
        <v/>
      </c>
      <c r="I40" s="91"/>
      <c r="J40" s="91"/>
      <c r="K40" s="181"/>
      <c r="L40" s="181"/>
      <c r="M40" s="181"/>
      <c r="N40" s="181"/>
      <c r="O40" s="181"/>
      <c r="P40" s="181"/>
      <c r="Q40" s="174"/>
      <c r="R40" s="174"/>
      <c r="S40" s="174"/>
      <c r="T40" s="174"/>
      <c r="U40" s="225"/>
      <c r="V40" s="225"/>
      <c r="W40" s="225"/>
      <c r="X40" s="225"/>
      <c r="Y40" s="225"/>
    </row>
    <row r="41" spans="3:25" ht="24" customHeight="1" x14ac:dyDescent="0.35">
      <c r="C41" s="177"/>
      <c r="D41" s="210" t="str">
        <f>IFERROR(IF(MATCH(Lists!$B$13,'Distributional Estimates'!$E$12:$E$41,0),Lists!$B$13,""),"")&amp;IF(Lists!$C$13&lt;&gt;0,": "&amp;Lists!$C$13,"")</f>
        <v/>
      </c>
      <c r="E41" s="198" t="str">
        <f>IF($D41="","",'Discounted Costs'!$P305/Value_Output)</f>
        <v/>
      </c>
      <c r="F41" s="198" t="str">
        <f>IF($D41="","",'Discounted Benefits'!$P305/Value_Output)</f>
        <v/>
      </c>
      <c r="G41" s="198" t="str">
        <f>IF($D41="","",'Discounted Costs'!$P391/Value_Output)</f>
        <v/>
      </c>
      <c r="H41" s="209" t="str">
        <f>IF($D41="","",'Discounted Benefits'!$P391/Value_Output)</f>
        <v/>
      </c>
      <c r="I41" s="91"/>
      <c r="J41" s="91"/>
      <c r="K41" s="181"/>
      <c r="L41" s="181"/>
      <c r="M41" s="181"/>
      <c r="N41" s="181"/>
      <c r="O41" s="181"/>
      <c r="P41" s="181"/>
      <c r="Q41" s="174"/>
      <c r="R41" s="174"/>
      <c r="S41" s="174"/>
      <c r="T41" s="174"/>
      <c r="U41" s="225"/>
      <c r="V41" s="225"/>
      <c r="W41" s="225"/>
      <c r="X41" s="225"/>
      <c r="Y41" s="225"/>
    </row>
    <row r="42" spans="3:25" ht="24" customHeight="1" x14ac:dyDescent="0.35">
      <c r="C42" s="177"/>
      <c r="D42" s="210" t="str">
        <f>IFERROR(IF(MATCH(Lists!$B$14,'Distributional Estimates'!$E$12:$E$41,0),Lists!$B$14,""),"")&amp;IF(Lists!$C$14&lt;&gt;0,": "&amp;Lists!$C$14,"")</f>
        <v/>
      </c>
      <c r="E42" s="198" t="str">
        <f>IF($D42="","",'Discounted Costs'!$P309/Value_Output)</f>
        <v/>
      </c>
      <c r="F42" s="198" t="str">
        <f>IF($D42="","",'Discounted Benefits'!$P309/Value_Output)</f>
        <v/>
      </c>
      <c r="G42" s="198" t="str">
        <f>IF($D42="","",'Discounted Costs'!$P395/Value_Output)</f>
        <v/>
      </c>
      <c r="H42" s="209" t="str">
        <f>IF($D42="","",'Discounted Benefits'!$P395/Value_Output)</f>
        <v/>
      </c>
      <c r="I42" s="91"/>
      <c r="J42" s="91"/>
      <c r="K42" s="181"/>
      <c r="L42" s="181"/>
      <c r="M42" s="181"/>
      <c r="N42" s="181"/>
      <c r="O42" s="181"/>
      <c r="P42" s="181"/>
      <c r="Q42" s="174"/>
      <c r="R42" s="174"/>
      <c r="S42" s="174"/>
      <c r="T42" s="174"/>
      <c r="U42" s="225"/>
      <c r="V42" s="225"/>
      <c r="W42" s="225"/>
      <c r="X42" s="225"/>
      <c r="Y42" s="225"/>
    </row>
    <row r="43" spans="3:25" ht="15" customHeight="1" x14ac:dyDescent="0.35">
      <c r="C43" s="177"/>
      <c r="D43" s="179"/>
      <c r="E43" s="182"/>
      <c r="F43" s="182"/>
      <c r="G43" s="91"/>
      <c r="H43" s="91"/>
      <c r="I43" s="91"/>
      <c r="J43" s="91"/>
      <c r="K43" s="181"/>
      <c r="L43" s="181"/>
      <c r="M43" s="181"/>
      <c r="N43" s="181"/>
      <c r="O43" s="181"/>
      <c r="P43" s="181"/>
      <c r="Q43" s="174"/>
      <c r="R43" s="174"/>
      <c r="S43" s="174"/>
      <c r="T43" s="174"/>
      <c r="U43" s="225"/>
      <c r="V43" s="225"/>
      <c r="W43" s="225"/>
      <c r="X43" s="225"/>
      <c r="Y43" s="225"/>
    </row>
    <row r="44" spans="3:25" ht="15" customHeight="1" x14ac:dyDescent="0.35">
      <c r="C44" s="2"/>
      <c r="D44" s="179"/>
      <c r="E44" s="183"/>
      <c r="F44" s="183"/>
      <c r="G44" s="2"/>
      <c r="H44" s="2"/>
      <c r="I44" s="174"/>
      <c r="J44" s="2"/>
      <c r="K44" s="2"/>
      <c r="L44" s="2"/>
      <c r="M44" s="2"/>
      <c r="N44" s="2"/>
      <c r="O44" s="2"/>
      <c r="P44" s="2"/>
      <c r="Q44" s="2"/>
      <c r="R44" s="2"/>
      <c r="S44" s="2"/>
      <c r="T44" s="2"/>
    </row>
    <row r="45" spans="3:25" ht="15.5" x14ac:dyDescent="0.35">
      <c r="C45" s="2"/>
      <c r="D45" s="183"/>
      <c r="E45" s="183"/>
      <c r="F45" s="183"/>
      <c r="G45" s="2"/>
      <c r="H45" s="2"/>
      <c r="I45" s="2"/>
      <c r="J45" s="2"/>
      <c r="K45" s="2"/>
      <c r="L45" s="2"/>
      <c r="M45" s="2"/>
      <c r="N45" s="2"/>
      <c r="O45" s="2"/>
      <c r="P45" s="2"/>
      <c r="Q45" s="2"/>
      <c r="R45" s="2"/>
      <c r="S45" s="2"/>
      <c r="T45" s="2"/>
    </row>
    <row r="46" spans="3:25" ht="20" x14ac:dyDescent="0.4">
      <c r="C46" s="2"/>
      <c r="D46" s="268" t="str" cm="1">
        <f t="array" ref="D46">("Distributional Results "&amp;INDEX(Lists!$C$23:$C$27,MATCH('Primary Inputs'!$D$31,Lists!$B$23:$B$27,0)*1,))</f>
        <v>Distributional Results ($)</v>
      </c>
      <c r="E46" s="175"/>
      <c r="F46" s="175"/>
      <c r="G46" s="2"/>
      <c r="H46" s="2"/>
      <c r="I46" s="2"/>
      <c r="J46" s="2"/>
      <c r="K46" s="2"/>
      <c r="L46" s="2"/>
      <c r="M46" s="2"/>
      <c r="N46" s="2"/>
      <c r="O46" s="2"/>
      <c r="P46" s="2"/>
      <c r="Q46" s="2"/>
      <c r="R46" s="2"/>
      <c r="S46" s="2"/>
      <c r="T46" s="2"/>
    </row>
    <row r="47" spans="3:25" ht="15.5" x14ac:dyDescent="0.35">
      <c r="C47" s="2"/>
      <c r="D47" s="212" t="s">
        <v>117</v>
      </c>
      <c r="E47" s="332">
        <f>Stakeholder_1</f>
        <v>0</v>
      </c>
      <c r="F47" s="332"/>
      <c r="G47" s="332"/>
      <c r="H47" s="160"/>
      <c r="I47" s="332">
        <f>Stakeholder_2</f>
        <v>0</v>
      </c>
      <c r="J47" s="332"/>
      <c r="K47" s="332"/>
      <c r="M47" s="332">
        <f>Stakeholder_3</f>
        <v>0</v>
      </c>
      <c r="N47" s="332"/>
      <c r="O47" s="332"/>
      <c r="Q47" s="332">
        <f>Stakeholder_4</f>
        <v>0</v>
      </c>
      <c r="R47" s="332"/>
      <c r="S47" s="332"/>
      <c r="T47" s="2"/>
      <c r="U47" s="226"/>
      <c r="V47" s="226"/>
      <c r="W47" s="226"/>
      <c r="X47" s="226"/>
    </row>
    <row r="48" spans="3:25" ht="15.5" x14ac:dyDescent="0.35">
      <c r="C48" s="2"/>
      <c r="D48" s="211" t="s">
        <v>34</v>
      </c>
      <c r="E48" s="196" t="s">
        <v>118</v>
      </c>
      <c r="F48" s="196" t="s">
        <v>119</v>
      </c>
      <c r="G48" s="196" t="s">
        <v>115</v>
      </c>
      <c r="H48" s="203"/>
      <c r="I48" s="196" t="s">
        <v>118</v>
      </c>
      <c r="J48" s="196" t="s">
        <v>119</v>
      </c>
      <c r="K48" s="197" t="s">
        <v>115</v>
      </c>
      <c r="M48" s="196" t="s">
        <v>118</v>
      </c>
      <c r="N48" s="196" t="s">
        <v>119</v>
      </c>
      <c r="O48" s="196" t="s">
        <v>115</v>
      </c>
      <c r="Q48" s="196" t="s">
        <v>118</v>
      </c>
      <c r="R48" s="196" t="s">
        <v>119</v>
      </c>
      <c r="S48" s="196" t="s">
        <v>115</v>
      </c>
      <c r="T48" s="2"/>
    </row>
    <row r="49" spans="3:26" ht="24" customHeight="1" x14ac:dyDescent="0.3">
      <c r="C49" s="180"/>
      <c r="D49" s="210" t="str">
        <f>IFERROR(IF(MATCH(Lists!$B$4,'Distributional Estimates'!$E$12:$E$41,0),Lists!$B$4,""),"")</f>
        <v/>
      </c>
      <c r="E49" s="198" t="str">
        <f>IF($D49="","",'Distributional Estimates'!$I45/Value_Output)</f>
        <v/>
      </c>
      <c r="F49" s="198" t="str">
        <f>IF($D49="","",'Distributional Estimates'!$I95/Value_Output)</f>
        <v/>
      </c>
      <c r="G49" s="201" t="str">
        <f>IF($D49="","",'Distributional Estimates'!$I111/Value_Output)</f>
        <v/>
      </c>
      <c r="H49" s="204"/>
      <c r="I49" s="202" t="str">
        <f>IF($D49="","",'Distributional Estimates'!$K45/Value_Output)</f>
        <v/>
      </c>
      <c r="J49" s="198" t="str">
        <f>IF($D49="","",'Distributional Estimates'!$K95/Value_Output)</f>
        <v/>
      </c>
      <c r="K49" s="207" t="str">
        <f>IF($D49="","",'Distributional Estimates'!$K111/Value_Output)</f>
        <v/>
      </c>
      <c r="L49" s="204"/>
      <c r="M49" s="202" t="str">
        <f>IF($D49="","",'Distributional Estimates'!$M45/Value_Output)</f>
        <v/>
      </c>
      <c r="N49" s="198" t="str">
        <f>IF($D49="","",'Distributional Estimates'!$M95/Value_Output)</f>
        <v/>
      </c>
      <c r="O49" s="207" t="str">
        <f>IF($D49="","",'Distributional Estimates'!$M111/Value_Output)</f>
        <v/>
      </c>
      <c r="P49" s="204"/>
      <c r="Q49" s="202" t="str">
        <f>IF($D49="","",'Distributional Estimates'!$O45/Value_Output)</f>
        <v/>
      </c>
      <c r="R49" s="198" t="str">
        <f>IF($D49="","",'Distributional Estimates'!$O95/Value_Output)</f>
        <v/>
      </c>
      <c r="S49" s="198" t="str">
        <f>IF($D49="","",'Distributional Estimates'!$O111/Value_Output)</f>
        <v/>
      </c>
      <c r="T49" s="2"/>
    </row>
    <row r="50" spans="3:26" ht="24" customHeight="1" x14ac:dyDescent="0.3">
      <c r="C50" s="180"/>
      <c r="D50" s="210" t="str">
        <f>IFERROR(IF(MATCH(Lists!$B$5,'Distributional Estimates'!$E$12:$E$41,0),Lists!$B$5,""),"")</f>
        <v/>
      </c>
      <c r="E50" s="198" t="str">
        <f>IF($D50="","",'Distributional Estimates'!$I46/Value_Output)</f>
        <v/>
      </c>
      <c r="F50" s="198" t="str">
        <f>IF($D50="","",'Distributional Estimates'!$I96/Value_Output)</f>
        <v/>
      </c>
      <c r="G50" s="201" t="str">
        <f>IF($D50="","",'Distributional Estimates'!$I112/Value_Output)</f>
        <v/>
      </c>
      <c r="H50" s="205"/>
      <c r="I50" s="202" t="str">
        <f>IF($D50="","",'Distributional Estimates'!$K46/Value_Output)</f>
        <v/>
      </c>
      <c r="J50" s="199" t="str">
        <f>IF($D50="","",'Distributional Estimates'!$K96/Value_Output)</f>
        <v/>
      </c>
      <c r="K50" s="207" t="str">
        <f>IF($D50="","",'Distributional Estimates'!$K112/Value_Output)</f>
        <v/>
      </c>
      <c r="L50" s="205"/>
      <c r="M50" s="202" t="str">
        <f>IF($D50="","",'Distributional Estimates'!$M46/Value_Output)</f>
        <v/>
      </c>
      <c r="N50" s="199" t="str">
        <f>IF($D50="","",'Distributional Estimates'!$M96/Value_Output)</f>
        <v/>
      </c>
      <c r="O50" s="207" t="str">
        <f>IF($D50="","",'Distributional Estimates'!$M112/Value_Output)</f>
        <v/>
      </c>
      <c r="P50" s="205"/>
      <c r="Q50" s="202" t="str">
        <f>IF($D50="","",'Distributional Estimates'!$O46/Value_Output)</f>
        <v/>
      </c>
      <c r="R50" s="198" t="str">
        <f>IF($D50="","",'Distributional Estimates'!$O96/Value_Output)</f>
        <v/>
      </c>
      <c r="S50" s="198" t="str">
        <f>IF($D50="","",'Distributional Estimates'!$O112/Value_Output)</f>
        <v/>
      </c>
      <c r="T50" s="2"/>
    </row>
    <row r="51" spans="3:26" ht="24" customHeight="1" x14ac:dyDescent="0.3">
      <c r="C51" s="180"/>
      <c r="D51" s="210" t="str">
        <f>IFERROR(IF(MATCH(Lists!$B$6,'Distributional Estimates'!$E$12:$E$41,0),Lists!$B$6,""),"")</f>
        <v/>
      </c>
      <c r="E51" s="198" t="str">
        <f>IF($D51="","",'Distributional Estimates'!$I47/Value_Output)</f>
        <v/>
      </c>
      <c r="F51" s="198" t="str">
        <f>IF($D51="","",'Distributional Estimates'!$I97/Value_Output)</f>
        <v/>
      </c>
      <c r="G51" s="201" t="str">
        <f>IF($D51="","",'Distributional Estimates'!$I113/Value_Output)</f>
        <v/>
      </c>
      <c r="H51" s="205"/>
      <c r="I51" s="202" t="str">
        <f>IF($D51="","",'Distributional Estimates'!$K47/Value_Output)</f>
        <v/>
      </c>
      <c r="J51" s="199" t="str">
        <f>IF($D51="","",'Distributional Estimates'!$K97/Value_Output)</f>
        <v/>
      </c>
      <c r="K51" s="207" t="str">
        <f>IF($D51="","",'Distributional Estimates'!$K113/Value_Output)</f>
        <v/>
      </c>
      <c r="L51" s="205"/>
      <c r="M51" s="202" t="str">
        <f>IF($D51="","",'Distributional Estimates'!$M47/Value_Output)</f>
        <v/>
      </c>
      <c r="N51" s="199" t="str">
        <f>IF($D51="","",'Distributional Estimates'!$M97/Value_Output)</f>
        <v/>
      </c>
      <c r="O51" s="207" t="str">
        <f>IF($D51="","",'Distributional Estimates'!$M113/Value_Output)</f>
        <v/>
      </c>
      <c r="P51" s="205"/>
      <c r="Q51" s="202" t="str">
        <f>IF($D51="","",'Distributional Estimates'!$O47/Value_Output)</f>
        <v/>
      </c>
      <c r="R51" s="198" t="str">
        <f>IF($D51="","",'Distributional Estimates'!$O97/Value_Output)</f>
        <v/>
      </c>
      <c r="S51" s="198" t="str">
        <f>IF($D51="","",'Distributional Estimates'!$O113/Value_Output)</f>
        <v/>
      </c>
      <c r="T51" s="2"/>
      <c r="X51" s="227"/>
      <c r="Y51" s="228" t="str">
        <f>IF($D51="","",'Distributional Estimates'!$O113/Value_Output)</f>
        <v/>
      </c>
      <c r="Z51" s="229"/>
    </row>
    <row r="52" spans="3:26" ht="24" customHeight="1" x14ac:dyDescent="0.3">
      <c r="C52" s="180"/>
      <c r="D52" s="210" t="str">
        <f>IFERROR(IF(MATCH(Lists!$B$7,'Distributional Estimates'!$E$12:$E$41,0),Lists!$B$7,""),"")</f>
        <v/>
      </c>
      <c r="E52" s="198" t="str">
        <f>IF($D52="","",'Distributional Estimates'!$I48/Value_Output)</f>
        <v/>
      </c>
      <c r="F52" s="198" t="str">
        <f>IF($D52="","",'Distributional Estimates'!$I98/Value_Output)</f>
        <v/>
      </c>
      <c r="G52" s="201" t="str">
        <f>IF($D52="","",'Distributional Estimates'!$I114/Value_Output)</f>
        <v/>
      </c>
      <c r="H52" s="205"/>
      <c r="I52" s="202" t="str">
        <f>IF($D52="","",'Distributional Estimates'!$K48/Value_Output)</f>
        <v/>
      </c>
      <c r="J52" s="199" t="str">
        <f>IF($D52="","",'Distributional Estimates'!$K98/Value_Output)</f>
        <v/>
      </c>
      <c r="K52" s="207" t="str">
        <f>IF($D52="","",'Distributional Estimates'!$K114/Value_Output)</f>
        <v/>
      </c>
      <c r="L52" s="205"/>
      <c r="M52" s="202" t="str">
        <f>IF($D52="","",'Distributional Estimates'!$M48/Value_Output)</f>
        <v/>
      </c>
      <c r="N52" s="199" t="str">
        <f>IF($D52="","",'Distributional Estimates'!$M98/Value_Output)</f>
        <v/>
      </c>
      <c r="O52" s="207" t="str">
        <f>IF($D52="","",'Distributional Estimates'!$M114/Value_Output)</f>
        <v/>
      </c>
      <c r="P52" s="205"/>
      <c r="Q52" s="202" t="str">
        <f>IF($D52="","",'Distributional Estimates'!$O48/Value_Output)</f>
        <v/>
      </c>
      <c r="R52" s="198" t="str">
        <f>IF($D52="","",'Distributional Estimates'!$O98/Value_Output)</f>
        <v/>
      </c>
      <c r="S52" s="198" t="str">
        <f>IF($D52="","",'Distributional Estimates'!$O114/Value_Output)</f>
        <v/>
      </c>
      <c r="T52" s="2"/>
      <c r="X52" s="227"/>
      <c r="Y52" s="228" t="str">
        <f>IF($D52="","",'Distributional Estimates'!$O114/Value_Output)</f>
        <v/>
      </c>
      <c r="Z52" s="229"/>
    </row>
    <row r="53" spans="3:26" ht="24" customHeight="1" x14ac:dyDescent="0.3">
      <c r="C53" s="180"/>
      <c r="D53" s="210" t="str">
        <f>IFERROR(IF(MATCH(Lists!$B$8,'Distributional Estimates'!$E$12:$E$41,0),Lists!$B$8,""),"")</f>
        <v/>
      </c>
      <c r="E53" s="198" t="str">
        <f>IF($D53="","",'Distributional Estimates'!$I49/Value_Output)</f>
        <v/>
      </c>
      <c r="F53" s="198" t="str">
        <f>IF($D53="","",'Distributional Estimates'!$I99/Value_Output)</f>
        <v/>
      </c>
      <c r="G53" s="201" t="str">
        <f>IF($D53="","",'Distributional Estimates'!$I115/Value_Output)</f>
        <v/>
      </c>
      <c r="H53" s="205"/>
      <c r="I53" s="202" t="str">
        <f>IF($D53="","",'Distributional Estimates'!$K49/Value_Output)</f>
        <v/>
      </c>
      <c r="J53" s="199" t="str">
        <f>IF($D53="","",'Distributional Estimates'!$K99/Value_Output)</f>
        <v/>
      </c>
      <c r="K53" s="207" t="str">
        <f>IF($D53="","",'Distributional Estimates'!$K115/Value_Output)</f>
        <v/>
      </c>
      <c r="L53" s="205"/>
      <c r="M53" s="202" t="str">
        <f>IF($D53="","",'Distributional Estimates'!$M49/Value_Output)</f>
        <v/>
      </c>
      <c r="N53" s="199" t="str">
        <f>IF($D53="","",'Distributional Estimates'!$M99/Value_Output)</f>
        <v/>
      </c>
      <c r="O53" s="207" t="str">
        <f>IF($D53="","",'Distributional Estimates'!$M115/Value_Output)</f>
        <v/>
      </c>
      <c r="P53" s="205"/>
      <c r="Q53" s="202" t="str">
        <f>IF($D53="","",'Distributional Estimates'!$O49/Value_Output)</f>
        <v/>
      </c>
      <c r="R53" s="198" t="str">
        <f>IF($D53="","",'Distributional Estimates'!$O99/Value_Output)</f>
        <v/>
      </c>
      <c r="S53" s="198" t="str">
        <f>IF($D53="","",'Distributional Estimates'!$O115/Value_Output)</f>
        <v/>
      </c>
      <c r="T53" s="2"/>
      <c r="X53" s="227"/>
      <c r="Y53" s="228" t="str">
        <f>IF($D53="","",'Distributional Estimates'!$O115/Value_Output)</f>
        <v/>
      </c>
      <c r="Z53" s="229"/>
    </row>
    <row r="54" spans="3:26" ht="24" customHeight="1" x14ac:dyDescent="0.3">
      <c r="C54" s="180"/>
      <c r="D54" s="210" t="str">
        <f>IFERROR(IF(MATCH(Lists!$B$9,'Distributional Estimates'!$E$12:$E$41,0),Lists!$B$9,""),"")</f>
        <v/>
      </c>
      <c r="E54" s="198" t="str">
        <f>IF($D54="","",'Distributional Estimates'!$I50/Value_Output)</f>
        <v/>
      </c>
      <c r="F54" s="198" t="str">
        <f>IF($D54="","",'Distributional Estimates'!$I100/Value_Output)</f>
        <v/>
      </c>
      <c r="G54" s="201" t="str">
        <f>IF($D54="","",'Distributional Estimates'!$I116/Value_Output)</f>
        <v/>
      </c>
      <c r="H54" s="205"/>
      <c r="I54" s="202" t="str">
        <f>IF($D54="","",'Distributional Estimates'!$K50/Value_Output)</f>
        <v/>
      </c>
      <c r="J54" s="199" t="str">
        <f>IF($D54="","",'Distributional Estimates'!$K100/Value_Output)</f>
        <v/>
      </c>
      <c r="K54" s="207" t="str">
        <f>IF($D54="","",'Distributional Estimates'!$K116/Value_Output)</f>
        <v/>
      </c>
      <c r="L54" s="205"/>
      <c r="M54" s="202" t="str">
        <f>IF($D54="","",'Distributional Estimates'!$M50/Value_Output)</f>
        <v/>
      </c>
      <c r="N54" s="199" t="str">
        <f>IF($D54="","",'Distributional Estimates'!$M100/Value_Output)</f>
        <v/>
      </c>
      <c r="O54" s="207" t="str">
        <f>IF($D54="","",'Distributional Estimates'!$M116/Value_Output)</f>
        <v/>
      </c>
      <c r="P54" s="205"/>
      <c r="Q54" s="202" t="str">
        <f>IF($D54="","",'Distributional Estimates'!$O50/Value_Output)</f>
        <v/>
      </c>
      <c r="R54" s="198" t="str">
        <f>IF($D54="","",'Distributional Estimates'!$O100/Value_Output)</f>
        <v/>
      </c>
      <c r="S54" s="198" t="str">
        <f>IF($D54="","",'Distributional Estimates'!$O116/Value_Output)</f>
        <v/>
      </c>
      <c r="T54" s="2"/>
      <c r="X54" s="227"/>
      <c r="Y54" s="228" t="str">
        <f>IF($D54="","",'Distributional Estimates'!$O116/Value_Output)</f>
        <v/>
      </c>
      <c r="Z54" s="229"/>
    </row>
    <row r="55" spans="3:26" ht="24" customHeight="1" x14ac:dyDescent="0.3">
      <c r="C55" s="177"/>
      <c r="D55" s="210" t="str">
        <f>IFERROR(IF(MATCH(Lists!$B$10,'Distributional Estimates'!$E$12:$E$41,0),Lists!$B$10,""),"")</f>
        <v/>
      </c>
      <c r="E55" s="198" t="str">
        <f>IF($D55="","",'Distributional Estimates'!$I51/Value_Output)</f>
        <v/>
      </c>
      <c r="F55" s="198" t="str">
        <f>IF($D55="","",'Distributional Estimates'!$I101/Value_Output)</f>
        <v/>
      </c>
      <c r="G55" s="201" t="str">
        <f>IF($D55="","",'Distributional Estimates'!$I117/Value_Output)</f>
        <v/>
      </c>
      <c r="H55" s="205"/>
      <c r="I55" s="202" t="str">
        <f>IF($D55="","",'Distributional Estimates'!$K51/Value_Output)</f>
        <v/>
      </c>
      <c r="J55" s="199" t="str">
        <f>IF($D55="","",'Distributional Estimates'!$K101/Value_Output)</f>
        <v/>
      </c>
      <c r="K55" s="207" t="str">
        <f>IF($D55="","",'Distributional Estimates'!$K117/Value_Output)</f>
        <v/>
      </c>
      <c r="L55" s="205"/>
      <c r="M55" s="202"/>
      <c r="N55" s="199" t="str">
        <f>IF($D55="","",'Distributional Estimates'!$M101/Value_Output)</f>
        <v/>
      </c>
      <c r="O55" s="207" t="str">
        <f>IF($D55="","",'Distributional Estimates'!$M117/Value_Output)</f>
        <v/>
      </c>
      <c r="P55" s="205"/>
      <c r="Q55" s="202" t="str">
        <f>IF($D55="","",'Distributional Estimates'!$O51/Value_Output)</f>
        <v/>
      </c>
      <c r="R55" s="198" t="str">
        <f>IF($D55="","",'Distributional Estimates'!$O101/Value_Output)</f>
        <v/>
      </c>
      <c r="S55" s="198" t="str">
        <f>IF($D55="","",'Distributional Estimates'!$O117/Value_Output)</f>
        <v/>
      </c>
      <c r="T55" s="2"/>
      <c r="X55" s="227"/>
      <c r="Y55" s="228" t="str">
        <f>IF($D55="","",'Distributional Estimates'!$O117/Value_Output)</f>
        <v/>
      </c>
      <c r="Z55" s="229"/>
    </row>
    <row r="56" spans="3:26" ht="24" customHeight="1" x14ac:dyDescent="0.3">
      <c r="C56" s="177"/>
      <c r="D56" s="210" t="str">
        <f>IFERROR(IF(MATCH(Lists!$B$11,'Distributional Estimates'!$E$12:$E$41,0),Lists!$B$11,""),"")</f>
        <v/>
      </c>
      <c r="E56" s="198" t="str">
        <f>IF($D56="","",'Distributional Estimates'!$I52/Value_Output)</f>
        <v/>
      </c>
      <c r="F56" s="198" t="str">
        <f>IF($D56="","",'Distributional Estimates'!$I102/Value_Output)</f>
        <v/>
      </c>
      <c r="G56" s="201" t="str">
        <f>IF($D56="","",'Distributional Estimates'!$I118/Value_Output)</f>
        <v/>
      </c>
      <c r="H56" s="205"/>
      <c r="I56" s="202" t="str">
        <f>IF($D56="","",'Distributional Estimates'!$K52/Value_Output)</f>
        <v/>
      </c>
      <c r="J56" s="199" t="str">
        <f>IF($D56="","",'Distributional Estimates'!$K102/Value_Output)</f>
        <v/>
      </c>
      <c r="K56" s="207" t="str">
        <f>IF($D56="","",'Distributional Estimates'!$K118/Value_Output)</f>
        <v/>
      </c>
      <c r="L56" s="205"/>
      <c r="M56" s="202" t="str">
        <f>IF($D56="","",'Distributional Estimates'!$M52/Value_Output)</f>
        <v/>
      </c>
      <c r="N56" s="199" t="str">
        <f>IF($D56="","",'Distributional Estimates'!$M102/Value_Output)</f>
        <v/>
      </c>
      <c r="O56" s="207" t="str">
        <f>IF($D56="","",'Distributional Estimates'!$M118/Value_Output)</f>
        <v/>
      </c>
      <c r="P56" s="205"/>
      <c r="Q56" s="202" t="str">
        <f>IF($D56="","",'Distributional Estimates'!$O52/Value_Output)</f>
        <v/>
      </c>
      <c r="R56" s="198" t="str">
        <f>IF($D56="","",'Distributional Estimates'!$O102/Value_Output)</f>
        <v/>
      </c>
      <c r="S56" s="198" t="str">
        <f>IF($D56="","",'Distributional Estimates'!$O118/Value_Output)</f>
        <v/>
      </c>
      <c r="T56" s="2"/>
      <c r="X56" s="227"/>
      <c r="Y56" s="228" t="str">
        <f>IF($D56="","",'Distributional Estimates'!$O118/Value_Output)</f>
        <v/>
      </c>
      <c r="Z56" s="229"/>
    </row>
    <row r="57" spans="3:26" ht="24" customHeight="1" x14ac:dyDescent="0.3">
      <c r="C57" s="177"/>
      <c r="D57" s="210" t="str">
        <f>IFERROR(IF(MATCH(Lists!$B$12,'Distributional Estimates'!$E$12:$E$41,0),Lists!$B$12,""),"")</f>
        <v/>
      </c>
      <c r="E57" s="198" t="str">
        <f>IF($D57="","",'Distributional Estimates'!$I53/Value_Output)</f>
        <v/>
      </c>
      <c r="F57" s="198" t="str">
        <f>IF($D57="","",'Distributional Estimates'!$I103/Value_Output)</f>
        <v/>
      </c>
      <c r="G57" s="201" t="str">
        <f>IF($D57="","",'Distributional Estimates'!$I119/Value_Output)</f>
        <v/>
      </c>
      <c r="H57" s="205"/>
      <c r="I57" s="202" t="str">
        <f>IF($D57="","",'Distributional Estimates'!$K53/Value_Output)</f>
        <v/>
      </c>
      <c r="J57" s="199" t="str">
        <f>IF($D57="","",'Distributional Estimates'!$K103/Value_Output)</f>
        <v/>
      </c>
      <c r="K57" s="207" t="str">
        <f>IF($D57="","",'Distributional Estimates'!$K119/Value_Output)</f>
        <v/>
      </c>
      <c r="L57" s="205"/>
      <c r="M57" s="202" t="str">
        <f>IF($D57="","",'Distributional Estimates'!$M53/Value_Output)</f>
        <v/>
      </c>
      <c r="N57" s="199" t="str">
        <f>IF($D57="","",'Distributional Estimates'!$M103/Value_Output)</f>
        <v/>
      </c>
      <c r="O57" s="207" t="str">
        <f>IF($D57="","",'Distributional Estimates'!$M119/Value_Output)</f>
        <v/>
      </c>
      <c r="P57" s="205"/>
      <c r="Q57" s="202" t="str">
        <f>IF($D57="","",'Distributional Estimates'!$O53/Value_Output)</f>
        <v/>
      </c>
      <c r="R57" s="198" t="str">
        <f>IF($D57="","",'Distributional Estimates'!$O103/Value_Output)</f>
        <v/>
      </c>
      <c r="S57" s="198" t="str">
        <f>IF($D57="","",'Distributional Estimates'!$O119/Value_Output)</f>
        <v/>
      </c>
      <c r="T57" s="2"/>
      <c r="X57" s="227"/>
      <c r="Y57" s="228" t="str">
        <f>IF($D57="","",'Distributional Estimates'!$O119/Value_Output)</f>
        <v/>
      </c>
      <c r="Z57" s="229"/>
    </row>
    <row r="58" spans="3:26" ht="24" customHeight="1" x14ac:dyDescent="0.3">
      <c r="C58" s="177"/>
      <c r="D58" s="210" t="str">
        <f>IFERROR(IF(MATCH(Lists!$B$13,'Distributional Estimates'!$E$12:$E$41,0),Lists!$B$13,""),"")</f>
        <v/>
      </c>
      <c r="E58" s="198" t="str">
        <f>IF($D58="","",'Distributional Estimates'!$I54/Value_Output)</f>
        <v/>
      </c>
      <c r="F58" s="198" t="str">
        <f>IF($D58="","",'Distributional Estimates'!$I104/Value_Output)</f>
        <v/>
      </c>
      <c r="G58" s="201" t="str">
        <f>IF($D58="","",'Distributional Estimates'!$I120/Value_Output)</f>
        <v/>
      </c>
      <c r="H58" s="205"/>
      <c r="I58" s="202" t="str">
        <f>IF($D58="","",'Distributional Estimates'!$K54/Value_Output)</f>
        <v/>
      </c>
      <c r="J58" s="199" t="str">
        <f>IF($D58="","",'Distributional Estimates'!$K104/Value_Output)</f>
        <v/>
      </c>
      <c r="K58" s="207" t="str">
        <f>IF($D58="","",'Distributional Estimates'!$K120/Value_Output)</f>
        <v/>
      </c>
      <c r="L58" s="205"/>
      <c r="M58" s="202" t="str">
        <f>IF($D58="","",'Distributional Estimates'!$M54/Value_Output)</f>
        <v/>
      </c>
      <c r="N58" s="199" t="str">
        <f>IF($D58="","",'Distributional Estimates'!$M104/Value_Output)</f>
        <v/>
      </c>
      <c r="O58" s="207" t="str">
        <f>IF($D58="","",'Distributional Estimates'!$M120/Value_Output)</f>
        <v/>
      </c>
      <c r="P58" s="205"/>
      <c r="Q58" s="202" t="str">
        <f>IF($D58="","",'Distributional Estimates'!$O54/Value_Output)</f>
        <v/>
      </c>
      <c r="R58" s="198" t="str">
        <f>IF($D58="","",'Distributional Estimates'!$O104/Value_Output)</f>
        <v/>
      </c>
      <c r="S58" s="198" t="str">
        <f>IF($D58="","",'Distributional Estimates'!$O120/Value_Output)</f>
        <v/>
      </c>
      <c r="T58" s="2"/>
      <c r="X58" s="227"/>
      <c r="Y58" s="228" t="str">
        <f>IF($D58="","",'Distributional Estimates'!$O120/Value_Output)</f>
        <v/>
      </c>
      <c r="Z58" s="229"/>
    </row>
    <row r="59" spans="3:26" ht="24" customHeight="1" x14ac:dyDescent="0.3">
      <c r="C59" s="177"/>
      <c r="D59" s="210" t="str">
        <f>IFERROR(IF(MATCH(Lists!$B$14,'Distributional Estimates'!$E$12:$E$41,0),Lists!$B$14,""),"")</f>
        <v/>
      </c>
      <c r="E59" s="198" t="str">
        <f>IF($D59="","",'Distributional Estimates'!$I55/Value_Output)</f>
        <v/>
      </c>
      <c r="F59" s="198" t="str">
        <f>IF($D59="","",'Distributional Estimates'!$I105/Value_Output)</f>
        <v/>
      </c>
      <c r="G59" s="201" t="str">
        <f>IF($D59="","",'Distributional Estimates'!$I121/Value_Output)</f>
        <v/>
      </c>
      <c r="H59" s="206"/>
      <c r="I59" s="202" t="str">
        <f>IF($D59="","",'Distributional Estimates'!$K55/Value_Output)</f>
        <v/>
      </c>
      <c r="J59" s="199" t="str">
        <f>IF($D59="","",'Distributional Estimates'!$K105/Value_Output)</f>
        <v/>
      </c>
      <c r="K59" s="207" t="str">
        <f>IF($D59="","",'Distributional Estimates'!$K121/Value_Output)</f>
        <v/>
      </c>
      <c r="L59" s="206"/>
      <c r="M59" s="202" t="str">
        <f>IF($D59="","",'Distributional Estimates'!$M55/Value_Output)</f>
        <v/>
      </c>
      <c r="N59" s="199" t="str">
        <f>IF($D59="","",'Distributional Estimates'!$M105/Value_Output)</f>
        <v/>
      </c>
      <c r="O59" s="207" t="str">
        <f>IF($D59="","",'Distributional Estimates'!$M121/Value_Output)</f>
        <v/>
      </c>
      <c r="P59" s="206"/>
      <c r="Q59" s="202" t="str">
        <f>IF($D59="","",'Distributional Estimates'!$O55/Value_Output)</f>
        <v/>
      </c>
      <c r="R59" s="198" t="str">
        <f>IF($D59="","",'Distributional Estimates'!$O105/Value_Output)</f>
        <v/>
      </c>
      <c r="S59" s="198" t="str">
        <f>IF($D59="","",'Distributional Estimates'!$O121/Value_Output)</f>
        <v/>
      </c>
      <c r="T59" s="2"/>
      <c r="X59" s="227" t="str">
        <f>IFERROR(IF(Q59-Lists!S53=0,'Central Estimates'!#REF!/Value_Output,""),"")</f>
        <v/>
      </c>
      <c r="Y59" s="228" t="str">
        <f>IF($D59="","",'Distributional Estimates'!$O121/Value_Output)</f>
        <v/>
      </c>
      <c r="Z59" s="229"/>
    </row>
    <row r="60" spans="3:26" ht="15" customHeight="1" x14ac:dyDescent="0.35">
      <c r="C60" s="177"/>
      <c r="D60" s="184"/>
      <c r="E60" s="91"/>
      <c r="F60" s="91"/>
      <c r="G60" s="91"/>
      <c r="H60" s="25"/>
      <c r="I60" s="91"/>
      <c r="J60" s="2"/>
      <c r="K60" s="91"/>
      <c r="L60" s="2"/>
      <c r="M60" s="91"/>
      <c r="N60" s="25"/>
      <c r="O60" s="25"/>
      <c r="P60" s="91"/>
      <c r="Q60" s="91"/>
      <c r="R60" s="91"/>
      <c r="S60" s="25"/>
      <c r="T60" s="25"/>
      <c r="U60" s="224"/>
      <c r="W60" s="224"/>
      <c r="Y60" s="224"/>
    </row>
    <row r="61" spans="3:26" ht="15" customHeight="1" x14ac:dyDescent="0.3">
      <c r="C61" s="2"/>
      <c r="D61" s="2"/>
      <c r="E61" s="2"/>
      <c r="F61" s="2"/>
      <c r="G61" s="2"/>
      <c r="H61" s="2"/>
      <c r="I61" s="2"/>
      <c r="J61" s="2"/>
      <c r="K61" s="2"/>
      <c r="L61" s="2"/>
      <c r="M61" s="2"/>
      <c r="N61" s="2"/>
      <c r="O61" s="2"/>
      <c r="P61" s="2"/>
      <c r="Q61" s="2"/>
      <c r="R61" s="2"/>
      <c r="S61" s="2"/>
      <c r="T61" s="2"/>
    </row>
    <row r="62" spans="3:26" ht="14" x14ac:dyDescent="0.3">
      <c r="C62" s="2"/>
      <c r="D62" s="2"/>
      <c r="E62" s="2"/>
      <c r="F62" s="2"/>
      <c r="G62" s="2"/>
      <c r="H62" s="2"/>
      <c r="I62" s="2"/>
      <c r="J62" s="2"/>
      <c r="K62" s="2"/>
      <c r="L62" s="2"/>
      <c r="M62" s="2"/>
      <c r="N62" s="2"/>
      <c r="O62" s="2"/>
      <c r="P62" s="2"/>
      <c r="Q62" s="2"/>
      <c r="R62" s="2"/>
      <c r="S62" s="2"/>
      <c r="T62" s="2"/>
    </row>
    <row r="63" spans="3:26" ht="20" x14ac:dyDescent="0.4">
      <c r="C63" s="2"/>
      <c r="D63" s="268" t="str" cm="1">
        <f t="array" ref="D63">("Sensitivity Results "&amp;INDEX(Lists!$C$23:$C$27,MATCH('Primary Inputs'!$D$31,Lists!$B$23:$B$27,0)*1,))</f>
        <v>Sensitivity Results ($)</v>
      </c>
      <c r="E63" s="175"/>
      <c r="F63" s="175"/>
      <c r="G63" s="2"/>
      <c r="H63" s="2"/>
      <c r="I63" s="2"/>
      <c r="J63" s="2"/>
      <c r="K63" s="2"/>
      <c r="L63" s="2"/>
      <c r="M63" s="2"/>
      <c r="N63" s="2"/>
      <c r="O63" s="2"/>
      <c r="P63" s="2"/>
      <c r="Q63" s="2"/>
      <c r="R63" s="2"/>
      <c r="S63" s="2"/>
      <c r="T63" s="2"/>
    </row>
    <row r="64" spans="3:26" ht="20.5" customHeight="1" x14ac:dyDescent="0.35">
      <c r="C64" s="2"/>
      <c r="D64" s="203" t="s">
        <v>209</v>
      </c>
      <c r="E64" s="319" t="str">
        <f>(Rate_Discount_Lower*(100)&amp;"% Discount Rate")</f>
        <v>3% Discount Rate</v>
      </c>
      <c r="F64" s="319"/>
      <c r="G64" s="319" t="str">
        <f>(Rate_Discount_Upper*(100)&amp;"% Discount Rate")</f>
        <v>7% Discount Rate</v>
      </c>
      <c r="H64" s="319"/>
      <c r="I64" s="319" t="str">
        <f>(Rate_Discount_Alt*(100)&amp;"% Discount Rate")</f>
        <v>10% Discount Rate</v>
      </c>
      <c r="J64" s="319"/>
      <c r="L64" s="319" t="str">
        <f>"Costs +"&amp;(Costs_Upper*(100)&amp;"%")</f>
        <v>Costs +20%</v>
      </c>
      <c r="M64" s="319"/>
      <c r="N64" s="319" t="str">
        <f>"Costs "&amp;(Costs_Lower*(100)&amp;"%")</f>
        <v>Costs -20%</v>
      </c>
      <c r="O64" s="319"/>
      <c r="P64" s="319" t="str">
        <f>"Benefits +"&amp;(Benefits_Upper*(100)&amp;"%")</f>
        <v>Benefits +20%</v>
      </c>
      <c r="Q64" s="319"/>
      <c r="R64" s="319" t="str">
        <f>"Benefits "&amp;(Benefits_Lower*(100)&amp;"%")</f>
        <v>Benefits -20%</v>
      </c>
      <c r="S64" s="319"/>
      <c r="T64" s="2"/>
    </row>
    <row r="65" spans="3:20" ht="15.5" x14ac:dyDescent="0.35">
      <c r="C65" s="2"/>
      <c r="D65" s="203" t="s">
        <v>34</v>
      </c>
      <c r="E65" s="203" t="s">
        <v>115</v>
      </c>
      <c r="F65" s="203" t="s">
        <v>116</v>
      </c>
      <c r="G65" s="203" t="s">
        <v>115</v>
      </c>
      <c r="H65" s="203" t="s">
        <v>116</v>
      </c>
      <c r="I65" s="203" t="s">
        <v>115</v>
      </c>
      <c r="J65" s="203" t="s">
        <v>116</v>
      </c>
      <c r="K65" s="203"/>
      <c r="L65" s="203" t="s">
        <v>115</v>
      </c>
      <c r="M65" s="203" t="s">
        <v>116</v>
      </c>
      <c r="N65" s="203" t="s">
        <v>115</v>
      </c>
      <c r="O65" s="203" t="s">
        <v>116</v>
      </c>
      <c r="P65" s="203" t="s">
        <v>115</v>
      </c>
      <c r="Q65" s="203" t="s">
        <v>116</v>
      </c>
      <c r="R65" s="203" t="s">
        <v>115</v>
      </c>
      <c r="S65" s="203" t="s">
        <v>116</v>
      </c>
      <c r="T65" s="2"/>
    </row>
    <row r="66" spans="3:20" ht="24" customHeight="1" x14ac:dyDescent="0.3">
      <c r="C66" s="180"/>
      <c r="D66" s="210" t="str">
        <f>IFERROR(IF(MATCH(Lists!$B$4,'Distributional Estimates'!$E$12:$E$41,0),Lists!$B$4,""),"")</f>
        <v/>
      </c>
      <c r="E66" s="198" t="str">
        <f>IF($D66="","",'Sensitivity Estimates'!$P1014/Value_Output)</f>
        <v/>
      </c>
      <c r="F66" s="271"/>
      <c r="G66" s="198" t="str">
        <f>IF($D66="","",'Sensitivity Estimates'!$S1014/Value_Output)</f>
        <v/>
      </c>
      <c r="H66" s="271"/>
      <c r="I66" s="198" t="str">
        <f>IF($D66="","",'Sensitivity Estimates'!$V1014/Value_Output)</f>
        <v/>
      </c>
      <c r="J66" s="271"/>
      <c r="K66" s="204"/>
      <c r="L66" s="198" t="str">
        <f>IF($D66="","",'Sensitivity Estimates'!$Y1014/Value_Output)</f>
        <v/>
      </c>
      <c r="M66" s="271"/>
      <c r="N66" s="198" t="str">
        <f>IF($D66="","",'Sensitivity Estimates'!$AB1014/Value_Output)</f>
        <v/>
      </c>
      <c r="O66" s="271"/>
      <c r="P66" s="198" t="str">
        <f>IF($D66="","",'Sensitivity Estimates'!$AE1014/Value_Output)</f>
        <v/>
      </c>
      <c r="Q66" s="271"/>
      <c r="R66" s="198" t="str">
        <f>IF($D66="","",'Sensitivity Estimates'!$AH1014/Value_Output)</f>
        <v/>
      </c>
      <c r="S66" s="271"/>
      <c r="T66" s="2"/>
    </row>
    <row r="67" spans="3:20" ht="24" customHeight="1" x14ac:dyDescent="0.3">
      <c r="C67" s="180"/>
      <c r="D67" s="210" t="str">
        <f>IFERROR(IF(MATCH(Lists!$B$5,'Distributional Estimates'!$E$12:$E$41,0),Lists!$B$5,""),"")</f>
        <v/>
      </c>
      <c r="E67" s="198" t="str">
        <f>IF($D67="","",'Sensitivity Estimates'!$P1018/Value_Output)</f>
        <v/>
      </c>
      <c r="F67" s="271" t="str">
        <f>IF($D67="","",'Sensitivity Estimates'!$Q1018)</f>
        <v/>
      </c>
      <c r="G67" s="198" t="str">
        <f>IF($D67="","",'Sensitivity Estimates'!$S1018/Value_Output)</f>
        <v/>
      </c>
      <c r="H67" s="271" t="str">
        <f>IF($D67="","",'Sensitivity Estimates'!$T1018)</f>
        <v/>
      </c>
      <c r="I67" s="198" t="str">
        <f>IF($D67="","",'Sensitivity Estimates'!$V1018/Value_Output)</f>
        <v/>
      </c>
      <c r="J67" s="271" t="str">
        <f>IF($D67="","",'Sensitivity Estimates'!$W1018)</f>
        <v/>
      </c>
      <c r="K67" s="205"/>
      <c r="L67" s="198" t="str">
        <f>IF($D67="","",'Sensitivity Estimates'!$Y1018/Value_Output)</f>
        <v/>
      </c>
      <c r="M67" s="271" t="str">
        <f>IF($D67="","",'Sensitivity Estimates'!$Z1018)</f>
        <v/>
      </c>
      <c r="N67" s="198" t="str">
        <f>IF($D67="","",'Sensitivity Estimates'!$AB1018/Value_Output)</f>
        <v/>
      </c>
      <c r="O67" s="271" t="str">
        <f>IF($D67="","",'Sensitivity Estimates'!$AC1018)</f>
        <v/>
      </c>
      <c r="P67" s="198" t="str">
        <f>IF($D67="","",'Sensitivity Estimates'!$AE1018/Value_Output)</f>
        <v/>
      </c>
      <c r="Q67" s="271" t="str">
        <f>IF($D67="","",'Sensitivity Estimates'!$AF1018)</f>
        <v/>
      </c>
      <c r="R67" s="198" t="str">
        <f>IF($D67="","",'Sensitivity Estimates'!$AH1018/Value_Output)</f>
        <v/>
      </c>
      <c r="S67" s="271" t="str">
        <f>IF($D67="","",'Sensitivity Estimates'!$AI1018)</f>
        <v/>
      </c>
      <c r="T67" s="2"/>
    </row>
    <row r="68" spans="3:20" ht="24" customHeight="1" x14ac:dyDescent="0.3">
      <c r="C68" s="180"/>
      <c r="D68" s="210" t="str">
        <f>IFERROR(IF(MATCH(Lists!$B$6,'Distributional Estimates'!$E$12:$E$41,0),Lists!$B$6,""),"")</f>
        <v/>
      </c>
      <c r="E68" s="198" t="str">
        <f>IF($D68="","",'Sensitivity Estimates'!$P1022/Value_Output)</f>
        <v/>
      </c>
      <c r="F68" s="271" t="str">
        <f>IF($D68="","",'Sensitivity Estimates'!$Q1022)</f>
        <v/>
      </c>
      <c r="G68" s="198" t="str">
        <f>IF($D68="","",'Sensitivity Estimates'!$S1022/Value_Output)</f>
        <v/>
      </c>
      <c r="H68" s="271" t="str">
        <f>IF($D68="","",'Sensitivity Estimates'!$T1022)</f>
        <v/>
      </c>
      <c r="I68" s="198" t="str">
        <f>IF($D68="","",'Sensitivity Estimates'!$V1022/Value_Output)</f>
        <v/>
      </c>
      <c r="J68" s="271" t="str">
        <f>IF($D68="","",'Sensitivity Estimates'!$W1022)</f>
        <v/>
      </c>
      <c r="K68" s="205"/>
      <c r="L68" s="198" t="str">
        <f>IF($D68="","",'Sensitivity Estimates'!$Y1022/Value_Output)</f>
        <v/>
      </c>
      <c r="M68" s="271" t="str">
        <f>IF($D68="","",'Sensitivity Estimates'!$Z1022)</f>
        <v/>
      </c>
      <c r="N68" s="198" t="str">
        <f>IF($D68="","",'Sensitivity Estimates'!$AB1022/Value_Output)</f>
        <v/>
      </c>
      <c r="O68" s="271" t="str">
        <f>IF($D68="","",'Sensitivity Estimates'!$AC1022)</f>
        <v/>
      </c>
      <c r="P68" s="198" t="str">
        <f>IF($D68="","",'Sensitivity Estimates'!$AE1022/Value_Output)</f>
        <v/>
      </c>
      <c r="Q68" s="271" t="str">
        <f>IF($D68="","",'Sensitivity Estimates'!$AF1022)</f>
        <v/>
      </c>
      <c r="R68" s="198" t="str">
        <f>IF($D68="","",'Sensitivity Estimates'!$AH1022/Value_Output)</f>
        <v/>
      </c>
      <c r="S68" s="271" t="str">
        <f>IF($D68="","",'Sensitivity Estimates'!$AI1022)</f>
        <v/>
      </c>
      <c r="T68" s="2"/>
    </row>
    <row r="69" spans="3:20" ht="24" customHeight="1" x14ac:dyDescent="0.3">
      <c r="C69" s="180"/>
      <c r="D69" s="210" t="str">
        <f>IFERROR(IF(MATCH(Lists!$B$7,'Distributional Estimates'!$E$12:$E$41,0),Lists!$B$7,""),"")</f>
        <v/>
      </c>
      <c r="E69" s="198" t="str">
        <f>IF($D69="","",'Sensitivity Estimates'!$P1026/Value_Output)</f>
        <v/>
      </c>
      <c r="F69" s="271" t="str">
        <f>IF($D69="","",'Sensitivity Estimates'!$Q1026)</f>
        <v/>
      </c>
      <c r="G69" s="198" t="str">
        <f>IF($D69="","",'Sensitivity Estimates'!$S1026/Value_Output)</f>
        <v/>
      </c>
      <c r="H69" s="271" t="str">
        <f>IF($D69="","",'Sensitivity Estimates'!$T1026)</f>
        <v/>
      </c>
      <c r="I69" s="198" t="str">
        <f>IF($D69="","",'Sensitivity Estimates'!$V1026/Value_Output)</f>
        <v/>
      </c>
      <c r="J69" s="271" t="str">
        <f>IF($D69="","",'Sensitivity Estimates'!$W1026)</f>
        <v/>
      </c>
      <c r="K69" s="205"/>
      <c r="L69" s="198" t="str">
        <f>IF($D69="","",'Sensitivity Estimates'!$Y1026/Value_Output)</f>
        <v/>
      </c>
      <c r="M69" s="271" t="str">
        <f>IF($D69="","",'Sensitivity Estimates'!$Z1026)</f>
        <v/>
      </c>
      <c r="N69" s="198" t="str">
        <f>IF($D69="","",'Sensitivity Estimates'!$AB1026/Value_Output)</f>
        <v/>
      </c>
      <c r="O69" s="271" t="str">
        <f>IF($D69="","",'Sensitivity Estimates'!$AC1026)</f>
        <v/>
      </c>
      <c r="P69" s="198" t="str">
        <f>IF($D69="","",'Sensitivity Estimates'!$AE1026/Value_Output)</f>
        <v/>
      </c>
      <c r="Q69" s="271" t="str">
        <f>IF($D69="","",'Sensitivity Estimates'!$AF1026)</f>
        <v/>
      </c>
      <c r="R69" s="198" t="str">
        <f>IF($D69="","",'Sensitivity Estimates'!$AH1026/Value_Output)</f>
        <v/>
      </c>
      <c r="S69" s="271" t="str">
        <f>IF($D69="","",'Sensitivity Estimates'!$AI1026)</f>
        <v/>
      </c>
      <c r="T69" s="2"/>
    </row>
    <row r="70" spans="3:20" ht="24" customHeight="1" x14ac:dyDescent="0.3">
      <c r="C70" s="180"/>
      <c r="D70" s="210" t="str">
        <f>IFERROR(IF(MATCH(Lists!$B$8,'Distributional Estimates'!$E$12:$E$41,0),Lists!$B$8,""),"")</f>
        <v/>
      </c>
      <c r="E70" s="198" t="str">
        <f>IF($D70="","",'Sensitivity Estimates'!$P1030/Value_Output)</f>
        <v/>
      </c>
      <c r="F70" s="271" t="str">
        <f>IFERROR(IF($D70="","",'Sensitivity Estimates'!$Q1030),"")</f>
        <v/>
      </c>
      <c r="G70" s="198" t="str">
        <f>IF($D70="","",'Sensitivity Estimates'!$S1030/Value_Output)</f>
        <v/>
      </c>
      <c r="H70" s="271" t="str">
        <f>IF($D70="","",'Sensitivity Estimates'!$T1030)</f>
        <v/>
      </c>
      <c r="I70" s="198" t="str">
        <f>IF($D70="","",'Sensitivity Estimates'!$V1030/Value_Output)</f>
        <v/>
      </c>
      <c r="J70" s="271" t="str">
        <f>IF($D70="","",'Sensitivity Estimates'!$W1030)</f>
        <v/>
      </c>
      <c r="K70" s="205"/>
      <c r="L70" s="198" t="str">
        <f>IF($D70="","",'Sensitivity Estimates'!$Y1030/Value_Output)</f>
        <v/>
      </c>
      <c r="M70" s="271" t="str">
        <f>IF($D70="","",'Sensitivity Estimates'!$Z1030)</f>
        <v/>
      </c>
      <c r="N70" s="198" t="str">
        <f>IF($D70="","",'Sensitivity Estimates'!$AB1030/Value_Output)</f>
        <v/>
      </c>
      <c r="O70" s="271" t="str">
        <f>IF($D70="","",'Sensitivity Estimates'!$AC1030)</f>
        <v/>
      </c>
      <c r="P70" s="198" t="str">
        <f>IF($D70="","",'Sensitivity Estimates'!$AE1030/Value_Output)</f>
        <v/>
      </c>
      <c r="Q70" s="271" t="str">
        <f>IF($D70="","",'Sensitivity Estimates'!$AF1030)</f>
        <v/>
      </c>
      <c r="R70" s="198" t="str">
        <f>IF($D70="","",'Sensitivity Estimates'!$AH1030/Value_Output)</f>
        <v/>
      </c>
      <c r="S70" s="271" t="str">
        <f>IF($D70="","",'Sensitivity Estimates'!$AI1030)</f>
        <v/>
      </c>
      <c r="T70" s="2"/>
    </row>
    <row r="71" spans="3:20" ht="24" customHeight="1" x14ac:dyDescent="0.3">
      <c r="C71" s="180"/>
      <c r="D71" s="210" t="str">
        <f>IFERROR(IF(MATCH(Lists!$B$9,'Distributional Estimates'!$E$12:$E$41,0),Lists!$B$9,""),"")</f>
        <v/>
      </c>
      <c r="E71" s="198" t="str">
        <f>IF($D71="","",'Sensitivity Estimates'!$P1034/Value_Output)</f>
        <v/>
      </c>
      <c r="F71" s="271" t="str">
        <f>IFERROR(IF($D71="","",'Sensitivity Estimates'!$Q1034),"")</f>
        <v/>
      </c>
      <c r="G71" s="198" t="str">
        <f>IF($D71="","",'Sensitivity Estimates'!$S1034/Value_Output)</f>
        <v/>
      </c>
      <c r="H71" s="271" t="str">
        <f>IF($D71="","",'Sensitivity Estimates'!$T1034)</f>
        <v/>
      </c>
      <c r="I71" s="198" t="str">
        <f>IF($D71="","",'Sensitivity Estimates'!$V1034/Value_Output)</f>
        <v/>
      </c>
      <c r="J71" s="271" t="str">
        <f>IF($D71="","",'Sensitivity Estimates'!$W1034)</f>
        <v/>
      </c>
      <c r="K71" s="205"/>
      <c r="L71" s="198" t="str">
        <f>IF($D71="","",'Sensitivity Estimates'!$Y1034/Value_Output)</f>
        <v/>
      </c>
      <c r="M71" s="271" t="str">
        <f>IF($D71="","",'Sensitivity Estimates'!$Z1034)</f>
        <v/>
      </c>
      <c r="N71" s="198" t="str">
        <f>IF($D71="","",'Sensitivity Estimates'!$AB1034/Value_Output)</f>
        <v/>
      </c>
      <c r="O71" s="271" t="str">
        <f>IF($D71="","",'Sensitivity Estimates'!$AC1034)</f>
        <v/>
      </c>
      <c r="P71" s="198" t="str">
        <f>IF($D71="","",'Sensitivity Estimates'!$AE1034/Value_Output)</f>
        <v/>
      </c>
      <c r="Q71" s="271" t="str">
        <f>IF($D71="","",'Sensitivity Estimates'!$AF1034)</f>
        <v/>
      </c>
      <c r="R71" s="198" t="str">
        <f>IF($D71="","",'Sensitivity Estimates'!$AH1034/Value_Output)</f>
        <v/>
      </c>
      <c r="S71" s="271" t="str">
        <f>IF($D71="","",'Sensitivity Estimates'!$AI1034)</f>
        <v/>
      </c>
      <c r="T71" s="2"/>
    </row>
    <row r="72" spans="3:20" ht="24" customHeight="1" x14ac:dyDescent="0.3">
      <c r="C72" s="177"/>
      <c r="D72" s="210" t="str">
        <f>IFERROR(IF(MATCH(Lists!$B$10,'Distributional Estimates'!$E$12:$E$41,0),Lists!$B$10,""),"")</f>
        <v/>
      </c>
      <c r="E72" s="198" t="str">
        <f>IF($D72="","",'Sensitivity Estimates'!$P1038/Value_Output)</f>
        <v/>
      </c>
      <c r="F72" s="271" t="str">
        <f>IFERROR(IF($D72="","",'Sensitivity Estimates'!$Q1038),"")</f>
        <v/>
      </c>
      <c r="G72" s="198" t="str">
        <f>IF($D72="","",'Sensitivity Estimates'!$S1038/Value_Output)</f>
        <v/>
      </c>
      <c r="H72" s="271" t="str">
        <f>IF($D72="","",'Sensitivity Estimates'!$T1038)</f>
        <v/>
      </c>
      <c r="I72" s="198" t="str">
        <f>IF($D72="","",'Sensitivity Estimates'!$V1038/Value_Output)</f>
        <v/>
      </c>
      <c r="J72" s="271" t="str">
        <f>IF($D72="","",'Sensitivity Estimates'!$W1038)</f>
        <v/>
      </c>
      <c r="K72" s="205"/>
      <c r="L72" s="198" t="str">
        <f>IF($D72="","",'Sensitivity Estimates'!$Y1038/Value_Output)</f>
        <v/>
      </c>
      <c r="M72" s="271" t="str">
        <f>IF($D72="","",'Sensitivity Estimates'!$Z1038)</f>
        <v/>
      </c>
      <c r="N72" s="198" t="str">
        <f>IF($D72="","",'Sensitivity Estimates'!$AB1038/Value_Output)</f>
        <v/>
      </c>
      <c r="O72" s="271" t="str">
        <f>IF($D72="","",'Sensitivity Estimates'!$AC1038)</f>
        <v/>
      </c>
      <c r="P72" s="198" t="str">
        <f>IF($D72="","",'Sensitivity Estimates'!$AE1038/Value_Output)</f>
        <v/>
      </c>
      <c r="Q72" s="271" t="str">
        <f>IF($D72="","",'Sensitivity Estimates'!$AF1038)</f>
        <v/>
      </c>
      <c r="R72" s="198" t="str">
        <f>IF($D72="","",'Sensitivity Estimates'!$AH1038/Value_Output)</f>
        <v/>
      </c>
      <c r="S72" s="271" t="str">
        <f>IF($D72="","",'Sensitivity Estimates'!$AI1038)</f>
        <v/>
      </c>
      <c r="T72" s="2"/>
    </row>
    <row r="73" spans="3:20" ht="24" customHeight="1" x14ac:dyDescent="0.3">
      <c r="C73" s="177"/>
      <c r="D73" s="210" t="str">
        <f>IFERROR(IF(MATCH(Lists!$B$11,'Distributional Estimates'!$E$12:$E$41,0),Lists!$B$11,""),"")</f>
        <v/>
      </c>
      <c r="E73" s="198" t="str">
        <f>IF($D73="","",'Sensitivity Estimates'!$P1042/Value_Output)</f>
        <v/>
      </c>
      <c r="F73" s="271" t="str">
        <f>IFERROR(IF($D73="","",'Sensitivity Estimates'!$Q1042),"")</f>
        <v/>
      </c>
      <c r="G73" s="198" t="str">
        <f>IF($D73="","",'Sensitivity Estimates'!$S1042/Value_Output)</f>
        <v/>
      </c>
      <c r="H73" s="271" t="str">
        <f>IF($D73="","",'Sensitivity Estimates'!$T1042)</f>
        <v/>
      </c>
      <c r="I73" s="198" t="str">
        <f>IF($D73="","",'Sensitivity Estimates'!$V1042/Value_Output)</f>
        <v/>
      </c>
      <c r="J73" s="271" t="str">
        <f>IF($D73="","",'Sensitivity Estimates'!$W1042)</f>
        <v/>
      </c>
      <c r="K73" s="205"/>
      <c r="L73" s="198" t="str">
        <f>IF($D73="","",'Sensitivity Estimates'!$Y1042/Value_Output)</f>
        <v/>
      </c>
      <c r="M73" s="271" t="str">
        <f>IF($D73="","",'Sensitivity Estimates'!$Z1042)</f>
        <v/>
      </c>
      <c r="N73" s="198" t="str">
        <f>IF($D73="","",'Sensitivity Estimates'!$AB1042/Value_Output)</f>
        <v/>
      </c>
      <c r="O73" s="271" t="str">
        <f>IF($D73="","",'Sensitivity Estimates'!$AC1042)</f>
        <v/>
      </c>
      <c r="P73" s="198" t="str">
        <f>IF($D73="","",'Sensitivity Estimates'!$AE1042/Value_Output)</f>
        <v/>
      </c>
      <c r="Q73" s="271" t="str">
        <f>IF($D73="","",'Sensitivity Estimates'!$AF1042)</f>
        <v/>
      </c>
      <c r="R73" s="198" t="str">
        <f>IF($D73="","",'Sensitivity Estimates'!$AH1042/Value_Output)</f>
        <v/>
      </c>
      <c r="S73" s="271" t="str">
        <f>IF($D73="","",'Sensitivity Estimates'!$AI1042)</f>
        <v/>
      </c>
      <c r="T73" s="2"/>
    </row>
    <row r="74" spans="3:20" ht="24" customHeight="1" x14ac:dyDescent="0.3">
      <c r="C74" s="177"/>
      <c r="D74" s="210" t="str">
        <f>IFERROR(IF(MATCH(Lists!$B$12,'Distributional Estimates'!$E$12:$E$41,0),Lists!$B$12,""),"")</f>
        <v/>
      </c>
      <c r="E74" s="198" t="str">
        <f>IF($D74="","",'Sensitivity Estimates'!$P1046/Value_Output)</f>
        <v/>
      </c>
      <c r="F74" s="271" t="str">
        <f>IFERROR(IF($D74="","",'Sensitivity Estimates'!$Q1046),"")</f>
        <v/>
      </c>
      <c r="G74" s="198" t="str">
        <f>IF($D74="","",'Sensitivity Estimates'!$S1046/Value_Output)</f>
        <v/>
      </c>
      <c r="H74" s="271" t="str">
        <f>IF($D74="","",'Sensitivity Estimates'!$T1046)</f>
        <v/>
      </c>
      <c r="I74" s="198" t="str">
        <f>IF($D74="","",'Sensitivity Estimates'!$V1046/Value_Output)</f>
        <v/>
      </c>
      <c r="J74" s="271" t="str">
        <f>IF($D74="","",'Sensitivity Estimates'!$W1046)</f>
        <v/>
      </c>
      <c r="K74" s="205"/>
      <c r="L74" s="198" t="str">
        <f>IF($D74="","",'Sensitivity Estimates'!$Y1046/Value_Output)</f>
        <v/>
      </c>
      <c r="M74" s="271" t="str">
        <f>IF($D74="","",'Sensitivity Estimates'!$Z1046)</f>
        <v/>
      </c>
      <c r="N74" s="198" t="str">
        <f>IF($D74="","",'Sensitivity Estimates'!$AB1046/Value_Output)</f>
        <v/>
      </c>
      <c r="O74" s="271" t="str">
        <f>IF($D74="","",'Sensitivity Estimates'!$AC1046)</f>
        <v/>
      </c>
      <c r="P74" s="198" t="str">
        <f>IF($D74="","",'Sensitivity Estimates'!$AE1046/Value_Output)</f>
        <v/>
      </c>
      <c r="Q74" s="271" t="str">
        <f>IF($D74="","",'Sensitivity Estimates'!$AF1046)</f>
        <v/>
      </c>
      <c r="R74" s="198" t="str">
        <f>IF($D74="","",'Sensitivity Estimates'!$AH1046/Value_Output)</f>
        <v/>
      </c>
      <c r="S74" s="271" t="str">
        <f>IF($D74="","",'Sensitivity Estimates'!$AI1046)</f>
        <v/>
      </c>
      <c r="T74" s="2"/>
    </row>
    <row r="75" spans="3:20" ht="24" customHeight="1" x14ac:dyDescent="0.3">
      <c r="C75" s="177"/>
      <c r="D75" s="210" t="str">
        <f>IFERROR(IF(MATCH(Lists!$B$13,'Distributional Estimates'!$E$12:$E$41,0),Lists!$B$13,""),"")</f>
        <v/>
      </c>
      <c r="E75" s="198" t="str">
        <f>IF($D75="","",'Sensitivity Estimates'!$P1050/Value_Output)</f>
        <v/>
      </c>
      <c r="F75" s="271" t="str">
        <f>IFERROR(IF($D75="","",'Sensitivity Estimates'!$Q1050),"")</f>
        <v/>
      </c>
      <c r="G75" s="198" t="str">
        <f>IF($D75="","",'Sensitivity Estimates'!$S1050/Value_Output)</f>
        <v/>
      </c>
      <c r="H75" s="271" t="str">
        <f>IF($D75="","",'Sensitivity Estimates'!$T1050)</f>
        <v/>
      </c>
      <c r="I75" s="198" t="str">
        <f>IF($D75="","",'Sensitivity Estimates'!$V1050/Value_Output)</f>
        <v/>
      </c>
      <c r="J75" s="271" t="str">
        <f>IF($D75="","",'Sensitivity Estimates'!$W1050)</f>
        <v/>
      </c>
      <c r="K75" s="205"/>
      <c r="L75" s="198" t="str">
        <f>IF($D75="","",'Sensitivity Estimates'!$Y1050/Value_Output)</f>
        <v/>
      </c>
      <c r="M75" s="271" t="str">
        <f>IF($D75="","",'Sensitivity Estimates'!$Z1050)</f>
        <v/>
      </c>
      <c r="N75" s="198" t="str">
        <f>IF($D75="","",'Sensitivity Estimates'!$AB1050/Value_Output)</f>
        <v/>
      </c>
      <c r="O75" s="271" t="str">
        <f>IF($D75="","",'Sensitivity Estimates'!$AC1050)</f>
        <v/>
      </c>
      <c r="P75" s="198" t="str">
        <f>IF($D75="","",'Sensitivity Estimates'!$AE1050/Value_Output)</f>
        <v/>
      </c>
      <c r="Q75" s="271" t="str">
        <f>IF($D75="","",'Sensitivity Estimates'!$AF1050)</f>
        <v/>
      </c>
      <c r="R75" s="198" t="str">
        <f>IF($D75="","",'Sensitivity Estimates'!$AH1050/Value_Output)</f>
        <v/>
      </c>
      <c r="S75" s="271" t="str">
        <f>IF($D75="","",'Sensitivity Estimates'!$AI1050)</f>
        <v/>
      </c>
      <c r="T75" s="2"/>
    </row>
    <row r="76" spans="3:20" ht="24" customHeight="1" x14ac:dyDescent="0.3">
      <c r="C76" s="177"/>
      <c r="D76" s="210" t="str">
        <f>IFERROR(IF(MATCH(Lists!$B$14,'Distributional Estimates'!$E$12:$E$41,0),Lists!$B$14,""),"")</f>
        <v/>
      </c>
      <c r="E76" s="198" t="str">
        <f>IF($D76="","",'Sensitivity Estimates'!$P1054/Value_Output)</f>
        <v/>
      </c>
      <c r="F76" s="271" t="str">
        <f>IFERROR(IF($D76="","",'Sensitivity Estimates'!$Q1054),"")</f>
        <v/>
      </c>
      <c r="G76" s="198" t="str">
        <f>IF($D76="","",'Sensitivity Estimates'!$S1054/Value_Output)</f>
        <v/>
      </c>
      <c r="H76" s="271" t="str">
        <f>IF($D76="","",'Sensitivity Estimates'!$T1054)</f>
        <v/>
      </c>
      <c r="I76" s="198" t="str">
        <f>IF($D76="","",'Sensitivity Estimates'!$V1054/Value_Output)</f>
        <v/>
      </c>
      <c r="J76" s="271" t="str">
        <f>IF($D76="","",'Sensitivity Estimates'!$W1054)</f>
        <v/>
      </c>
      <c r="K76" s="206"/>
      <c r="L76" s="198" t="str">
        <f>IF($D76="","",'Sensitivity Estimates'!$Y1054/Value_Output)</f>
        <v/>
      </c>
      <c r="M76" s="271" t="str">
        <f>IF($D76="","",'Sensitivity Estimates'!$Z1054)</f>
        <v/>
      </c>
      <c r="N76" s="198" t="str">
        <f>IF($D76="","",'Sensitivity Estimates'!$AB1054/Value_Output)</f>
        <v/>
      </c>
      <c r="O76" s="271" t="str">
        <f>IF($D76="","",'Sensitivity Estimates'!$AC1054)</f>
        <v/>
      </c>
      <c r="P76" s="198" t="str">
        <f>IF($D76="","",'Sensitivity Estimates'!$AE1054/Value_Output)</f>
        <v/>
      </c>
      <c r="Q76" s="271" t="str">
        <f>IF($D76="","",'Sensitivity Estimates'!$AF1054)</f>
        <v/>
      </c>
      <c r="R76" s="198" t="str">
        <f>IF($D76="","",'Sensitivity Estimates'!$AH1054/Value_Output)</f>
        <v/>
      </c>
      <c r="S76" s="271" t="str">
        <f>IF($D76="","",'Sensitivity Estimates'!$AI1054)</f>
        <v/>
      </c>
      <c r="T76" s="2"/>
    </row>
    <row r="77" spans="3:20" ht="24" customHeight="1" x14ac:dyDescent="0.3">
      <c r="C77" s="177"/>
      <c r="D77" s="269"/>
      <c r="E77" s="248"/>
      <c r="F77" s="249"/>
      <c r="G77" s="248"/>
      <c r="H77" s="249"/>
      <c r="I77" s="248"/>
      <c r="J77" s="250"/>
      <c r="K77" s="251"/>
      <c r="L77" s="248"/>
      <c r="M77" s="249"/>
      <c r="N77" s="248"/>
      <c r="O77" s="249"/>
      <c r="P77" s="248"/>
      <c r="Q77" s="249"/>
      <c r="R77" s="248"/>
      <c r="S77" s="249"/>
      <c r="T77" s="2"/>
    </row>
    <row r="78" spans="3:20" ht="24" customHeight="1" x14ac:dyDescent="0.3">
      <c r="C78" s="177"/>
      <c r="D78" s="269" t="s">
        <v>232</v>
      </c>
      <c r="E78" s="248"/>
      <c r="F78" s="249"/>
      <c r="G78" s="248"/>
      <c r="H78" s="249"/>
      <c r="I78" s="248"/>
      <c r="J78" s="250"/>
      <c r="K78" s="251"/>
      <c r="L78" s="248"/>
      <c r="M78" s="249"/>
      <c r="N78" s="248"/>
      <c r="O78" s="249"/>
      <c r="P78" s="248"/>
      <c r="Q78" s="249"/>
      <c r="R78" s="248"/>
      <c r="S78" s="249"/>
      <c r="T78" s="2"/>
    </row>
    <row r="79" spans="3:20" ht="19.5" customHeight="1" x14ac:dyDescent="0.35">
      <c r="C79" s="2"/>
      <c r="D79" s="265" t="s">
        <v>223</v>
      </c>
      <c r="E79" s="320" t="s">
        <v>249</v>
      </c>
      <c r="F79" s="320"/>
      <c r="G79" s="333" t="s">
        <v>250</v>
      </c>
      <c r="H79" s="333"/>
      <c r="I79" s="248"/>
      <c r="J79" s="334" t="str">
        <f>"The Low Case Scenario assumes a cost increase of "&amp;100*ABS('Sensitivity Inputs'!E18)&amp;"% and a benefit decrease of "&amp;100*ABS('Sensitivity Inputs'!E25)&amp;"% with a social discount rate of "&amp;100*'Primary Inputs'!D29&amp;"%"</f>
        <v>The Low Case Scenario assumes a cost increase of 20% and a benefit decrease of 20% with a social discount rate of 5%</v>
      </c>
      <c r="K79" s="334"/>
      <c r="L79" s="334"/>
      <c r="M79" s="334"/>
      <c r="N79" s="248"/>
      <c r="O79" s="249"/>
      <c r="P79" s="248"/>
      <c r="Q79" s="249"/>
      <c r="R79" s="248"/>
      <c r="S79" s="249"/>
      <c r="T79" s="2"/>
    </row>
    <row r="80" spans="3:20" ht="24" customHeight="1" x14ac:dyDescent="0.35">
      <c r="C80" s="2"/>
      <c r="D80" s="203" t="s">
        <v>34</v>
      </c>
      <c r="E80" s="252" t="s">
        <v>115</v>
      </c>
      <c r="F80" s="252" t="s">
        <v>116</v>
      </c>
      <c r="G80" s="252" t="s">
        <v>115</v>
      </c>
      <c r="H80" s="252" t="s">
        <v>116</v>
      </c>
      <c r="I80" s="248"/>
      <c r="J80" s="334"/>
      <c r="K80" s="334"/>
      <c r="L80" s="334"/>
      <c r="M80" s="334"/>
      <c r="N80" s="248"/>
      <c r="O80" s="249"/>
      <c r="P80" s="248"/>
      <c r="Q80" s="249"/>
      <c r="R80" s="248"/>
      <c r="S80" s="249"/>
      <c r="T80" s="2"/>
    </row>
    <row r="81" spans="3:26" ht="24" customHeight="1" x14ac:dyDescent="0.3">
      <c r="C81" s="180"/>
      <c r="D81" s="210" t="str">
        <f>IFERROR(IF(MATCH(Lists!$B$4,'Distributional Estimates'!$E$12:$E$41,0),Lists!$B$4,""),"")</f>
        <v/>
      </c>
      <c r="E81" s="198" t="str">
        <f>IF($D66="","",'Sensitivity Estimates'!$P1155/Value_Output)</f>
        <v/>
      </c>
      <c r="F81" s="271"/>
      <c r="G81" s="198" t="str">
        <f>IF($D66="","",'Sensitivity Estimates'!P1295/Value_Output)</f>
        <v/>
      </c>
      <c r="H81" s="271"/>
      <c r="I81" s="248"/>
      <c r="J81" s="254"/>
      <c r="K81" s="254"/>
      <c r="L81" s="254"/>
      <c r="M81" s="254"/>
      <c r="N81" s="248"/>
      <c r="O81" s="249"/>
      <c r="P81" s="248"/>
      <c r="Q81" s="249"/>
      <c r="R81" s="248"/>
      <c r="S81" s="249"/>
      <c r="T81" s="2"/>
    </row>
    <row r="82" spans="3:26" ht="24" customHeight="1" x14ac:dyDescent="0.3">
      <c r="C82" s="180"/>
      <c r="D82" s="210" t="str">
        <f>IFERROR(IF(MATCH(Lists!$B$5,'Distributional Estimates'!$E$12:$E$41,0),Lists!$B$5,""),"")</f>
        <v/>
      </c>
      <c r="E82" s="198" t="str">
        <f>IF($D67="","",'Sensitivity Estimates'!$P1159/Value_Output)</f>
        <v/>
      </c>
      <c r="F82" s="271" t="str">
        <f>IF($D67="","",'Sensitivity Estimates'!Q1159)</f>
        <v/>
      </c>
      <c r="G82" s="198" t="str">
        <f>IF($D67="","",'Sensitivity Estimates'!P1299/Value_Output)</f>
        <v/>
      </c>
      <c r="H82" s="271" t="str">
        <f>IF($D67="","",'Sensitivity Estimates'!Q1299)</f>
        <v/>
      </c>
      <c r="I82" s="248"/>
      <c r="J82" s="334" t="str">
        <f>"The High Case Scenario assumes a cost decrease of "&amp;100*ABS('Sensitivity Inputs'!E20)&amp;"% and a benefit increase of "&amp;100*ABS('Sensitivity Inputs'!E23)&amp;"% with a social discount rate of "&amp;100*'Primary Inputs'!D29&amp;"%"</f>
        <v>The High Case Scenario assumes a cost decrease of 20% and a benefit increase of 20% with a social discount rate of 5%</v>
      </c>
      <c r="K82" s="334"/>
      <c r="L82" s="334"/>
      <c r="M82" s="334"/>
      <c r="N82" s="248"/>
      <c r="O82" s="249"/>
      <c r="P82" s="248"/>
      <c r="Q82" s="249"/>
      <c r="R82" s="248"/>
      <c r="S82" s="249"/>
      <c r="T82" s="2"/>
    </row>
    <row r="83" spans="3:26" ht="24" customHeight="1" x14ac:dyDescent="0.3">
      <c r="C83" s="180"/>
      <c r="D83" s="210" t="str">
        <f>IFERROR(IF(MATCH(Lists!$B$6,'Distributional Estimates'!$E$12:$E$41,0),Lists!$B$6,""),"")</f>
        <v/>
      </c>
      <c r="E83" s="198" t="str">
        <f>IF($D68="","",'Sensitivity Estimates'!$P1163/Value_Output)</f>
        <v/>
      </c>
      <c r="F83" s="271" t="str">
        <f>IF($D68="","",'Sensitivity Estimates'!Q1163)</f>
        <v/>
      </c>
      <c r="G83" s="198" t="str">
        <f>IF($D68="","",'Sensitivity Estimates'!P1303/Value_Output)</f>
        <v/>
      </c>
      <c r="H83" s="271" t="str">
        <f>IF($D68="","",'Sensitivity Estimates'!Q1303)</f>
        <v/>
      </c>
      <c r="I83" s="248"/>
      <c r="J83" s="334"/>
      <c r="K83" s="334"/>
      <c r="L83" s="334"/>
      <c r="M83" s="334"/>
      <c r="N83" s="248"/>
      <c r="O83" s="249"/>
      <c r="P83" s="248"/>
      <c r="Q83" s="249"/>
      <c r="R83" s="248"/>
      <c r="S83" s="249"/>
      <c r="T83" s="2"/>
    </row>
    <row r="84" spans="3:26" ht="24" customHeight="1" x14ac:dyDescent="0.3">
      <c r="C84" s="180"/>
      <c r="D84" s="210" t="str">
        <f>IFERROR(IF(MATCH(Lists!$B$7,'Distributional Estimates'!$E$12:$E$41,0),Lists!$B$7,""),"")</f>
        <v/>
      </c>
      <c r="E84" s="198" t="str">
        <f>IF($D69="","",'Sensitivity Estimates'!$P1167/Value_Output)</f>
        <v/>
      </c>
      <c r="F84" s="271" t="str">
        <f>IF($D69="","",'Sensitivity Estimates'!Q1167)</f>
        <v/>
      </c>
      <c r="G84" s="198" t="str">
        <f>IF($D69="","",'Sensitivity Estimates'!P1307/Value_Output)</f>
        <v/>
      </c>
      <c r="H84" s="271" t="str">
        <f>IF($D69="","",'Sensitivity Estimates'!Q1307)</f>
        <v/>
      </c>
      <c r="I84" s="248"/>
      <c r="J84" s="253"/>
      <c r="K84" s="253"/>
      <c r="L84" s="253"/>
      <c r="M84" s="253"/>
      <c r="N84" s="248"/>
      <c r="O84" s="249"/>
      <c r="P84" s="248"/>
      <c r="Q84" s="249"/>
      <c r="R84" s="248"/>
      <c r="S84" s="249"/>
      <c r="T84" s="2"/>
    </row>
    <row r="85" spans="3:26" ht="24" customHeight="1" x14ac:dyDescent="0.3">
      <c r="C85" s="180"/>
      <c r="D85" s="210" t="str">
        <f>IFERROR(IF(MATCH(Lists!$B$8,'Distributional Estimates'!$E$12:$E$41,0),Lists!$B$8,""),"")</f>
        <v/>
      </c>
      <c r="E85" s="198" t="str">
        <f>IF($D70="","",'Sensitivity Estimates'!$P1171/Value_Output)</f>
        <v/>
      </c>
      <c r="F85" s="271" t="str">
        <f>IF($D70="","",'Sensitivity Estimates'!Q1171)</f>
        <v/>
      </c>
      <c r="G85" s="198" t="str">
        <f>IF($D70="","",'Sensitivity Estimates'!P1311/Value_Output)</f>
        <v/>
      </c>
      <c r="H85" s="271" t="str">
        <f>IF($D70="","",'Sensitivity Estimates'!Q1311)</f>
        <v/>
      </c>
      <c r="I85" s="248"/>
      <c r="J85" s="253"/>
      <c r="K85" s="253"/>
      <c r="L85" s="253"/>
      <c r="M85" s="253"/>
      <c r="N85" s="248"/>
      <c r="O85" s="249"/>
      <c r="P85" s="248"/>
      <c r="Q85" s="249"/>
      <c r="R85" s="248"/>
      <c r="S85" s="249"/>
      <c r="T85" s="2"/>
    </row>
    <row r="86" spans="3:26" ht="24" customHeight="1" x14ac:dyDescent="0.3">
      <c r="C86" s="180"/>
      <c r="D86" s="210" t="str">
        <f>IFERROR(IF(MATCH(Lists!$B$9,'Distributional Estimates'!$E$12:$E$41,0),Lists!$B$9,""),"")</f>
        <v/>
      </c>
      <c r="E86" s="198" t="str">
        <f>IF($D71="","",'Sensitivity Estimates'!$P1175/Value_Output)</f>
        <v/>
      </c>
      <c r="F86" s="271" t="str">
        <f>IF($D71="","",'Sensitivity Estimates'!Q1175)</f>
        <v/>
      </c>
      <c r="G86" s="198" t="str">
        <f>IF($D71="","",'Sensitivity Estimates'!P1315/Value_Output)</f>
        <v/>
      </c>
      <c r="H86" s="271" t="str">
        <f>IF($D71="","",'Sensitivity Estimates'!Q1315)</f>
        <v/>
      </c>
      <c r="I86" s="248"/>
      <c r="J86" s="250"/>
      <c r="K86" s="251"/>
      <c r="L86" s="248"/>
      <c r="M86" s="249"/>
      <c r="N86" s="248"/>
      <c r="O86" s="249"/>
      <c r="P86" s="248"/>
      <c r="Q86" s="249"/>
      <c r="R86" s="248"/>
      <c r="S86" s="249"/>
      <c r="T86" s="2"/>
    </row>
    <row r="87" spans="3:26" ht="23" customHeight="1" x14ac:dyDescent="0.3">
      <c r="C87" s="177"/>
      <c r="D87" s="210" t="str">
        <f>IFERROR(IF(MATCH(Lists!$B$10,'Distributional Estimates'!$E$12:$E$41,0),Lists!$B$10,""),"")</f>
        <v/>
      </c>
      <c r="E87" s="198" t="str">
        <f>IF($D72="","",'Sensitivity Estimates'!$P1179/Value_Output)</f>
        <v/>
      </c>
      <c r="F87" s="271" t="str">
        <f>IF($D72="","",'Sensitivity Estimates'!Q1179)</f>
        <v/>
      </c>
      <c r="G87" s="198" t="str">
        <f>IF($D72="","",'Sensitivity Estimates'!P1319/Value_Output)</f>
        <v/>
      </c>
      <c r="H87" s="271" t="str">
        <f>IF($D72="","",'Sensitivity Estimates'!Q1319)</f>
        <v/>
      </c>
      <c r="I87" s="248"/>
      <c r="J87" s="250"/>
      <c r="K87" s="251"/>
      <c r="L87" s="248"/>
      <c r="M87" s="249"/>
      <c r="N87" s="248"/>
      <c r="O87" s="249"/>
      <c r="P87" s="248"/>
      <c r="Q87" s="249"/>
      <c r="R87" s="248"/>
      <c r="S87" s="249"/>
      <c r="T87" s="2"/>
    </row>
    <row r="88" spans="3:26" ht="24" customHeight="1" x14ac:dyDescent="0.3">
      <c r="C88" s="177"/>
      <c r="D88" s="210" t="str">
        <f>IFERROR(IF(MATCH(Lists!$B$11,'Distributional Estimates'!$E$12:$E$41,0),Lists!$B$11,""),"")</f>
        <v/>
      </c>
      <c r="E88" s="198" t="str">
        <f>IF($D73="","",'Sensitivity Estimates'!$P1183/Value_Output)</f>
        <v/>
      </c>
      <c r="F88" s="271" t="str">
        <f>IF($D73="","",'Sensitivity Estimates'!Q1183)</f>
        <v/>
      </c>
      <c r="G88" s="198" t="str">
        <f>IF($D73="","",'Sensitivity Estimates'!P1323/Value_Output)</f>
        <v/>
      </c>
      <c r="H88" s="271" t="str">
        <f>IF($D73="","",'Sensitivity Estimates'!Q1323)</f>
        <v/>
      </c>
      <c r="I88" s="248"/>
      <c r="J88" s="250"/>
      <c r="K88" s="251"/>
      <c r="L88" s="248"/>
      <c r="M88" s="249"/>
      <c r="N88" s="248"/>
      <c r="O88" s="249"/>
      <c r="P88" s="248"/>
      <c r="Q88" s="249"/>
      <c r="R88" s="248"/>
      <c r="S88" s="249"/>
      <c r="T88" s="2"/>
    </row>
    <row r="89" spans="3:26" ht="25" customHeight="1" x14ac:dyDescent="0.35">
      <c r="C89" s="177"/>
      <c r="D89" s="210" t="str">
        <f>IFERROR(IF(MATCH(Lists!$B$12,'Distributional Estimates'!$E$12:$E$41,0),Lists!$B$12,""),"")</f>
        <v/>
      </c>
      <c r="E89" s="198" t="str">
        <f>IF($D74="","",'Sensitivity Estimates'!$P1187/Value_Output)</f>
        <v/>
      </c>
      <c r="F89" s="271" t="str">
        <f>IF($D74="","",'Sensitivity Estimates'!Q1187)</f>
        <v/>
      </c>
      <c r="G89" s="198" t="str">
        <f>IF($D74="","",'Sensitivity Estimates'!P1327/Value_Output)</f>
        <v/>
      </c>
      <c r="H89" s="271" t="str">
        <f>IF($D74="","",'Sensitivity Estimates'!Q1327)</f>
        <v/>
      </c>
      <c r="I89" s="25"/>
      <c r="J89" s="185"/>
      <c r="K89" s="25"/>
      <c r="L89" s="186"/>
      <c r="M89" s="25"/>
      <c r="N89" s="185"/>
      <c r="O89" s="25"/>
      <c r="P89" s="186"/>
      <c r="Q89" s="185"/>
      <c r="R89" s="186"/>
      <c r="S89" s="25"/>
      <c r="T89" s="185"/>
      <c r="U89" s="115"/>
      <c r="V89" s="231"/>
      <c r="X89" s="230"/>
      <c r="Y89" s="115"/>
      <c r="Z89" s="231"/>
    </row>
    <row r="90" spans="3:26" s="219" customFormat="1" ht="25" customHeight="1" x14ac:dyDescent="0.3">
      <c r="C90" s="177"/>
      <c r="D90" s="210" t="str">
        <f>IFERROR(IF(MATCH(Lists!$B$13,'Distributional Estimates'!$E$12:$E$41,0),Lists!$B$13,""),"")</f>
        <v/>
      </c>
      <c r="E90" s="198" t="str">
        <f>IF($D75="","",'Sensitivity Estimates'!$P1191/Value_Output)</f>
        <v/>
      </c>
      <c r="F90" s="271" t="str">
        <f>IF($D75="","",'Sensitivity Estimates'!Q1191)</f>
        <v/>
      </c>
      <c r="G90" s="198" t="str">
        <f>IF($D75="","",'Sensitivity Estimates'!P1331/Value_Output)</f>
        <v/>
      </c>
      <c r="H90" s="271" t="str">
        <f>IF($D75="","",'Sensitivity Estimates'!Q1331)</f>
        <v/>
      </c>
      <c r="I90" s="195"/>
      <c r="J90" s="195"/>
      <c r="K90" s="195"/>
      <c r="L90" s="195"/>
      <c r="M90" s="195"/>
      <c r="N90" s="195"/>
      <c r="O90" s="195"/>
      <c r="P90" s="195"/>
      <c r="Q90" s="195"/>
      <c r="R90" s="195"/>
      <c r="S90" s="195"/>
      <c r="T90" s="195"/>
    </row>
    <row r="91" spans="3:26" s="219" customFormat="1" ht="25" customHeight="1" x14ac:dyDescent="0.3">
      <c r="C91" s="177"/>
      <c r="D91" s="210" t="str">
        <f>IFERROR(IF(MATCH(Lists!$B$14,'Distributional Estimates'!$E$12:$E$41,0),Lists!$B$14,""),"")</f>
        <v/>
      </c>
      <c r="E91" s="198" t="str">
        <f>IF($D76="","",'Sensitivity Estimates'!$P1195/Value_Output)</f>
        <v/>
      </c>
      <c r="F91" s="271" t="str">
        <f>IF($D76="","",'Sensitivity Estimates'!Q1195)</f>
        <v/>
      </c>
      <c r="G91" s="198" t="str">
        <f>IF($D76="","",'Sensitivity Estimates'!P1335/Value_Output)</f>
        <v/>
      </c>
      <c r="H91" s="271" t="str">
        <f>IF($D76="","",'Sensitivity Estimates'!Q1335)</f>
        <v/>
      </c>
      <c r="I91" s="195"/>
      <c r="J91" s="195"/>
      <c r="K91" s="195"/>
      <c r="L91" s="195"/>
      <c r="M91" s="195"/>
      <c r="N91" s="195"/>
      <c r="O91" s="195"/>
      <c r="P91" s="195"/>
      <c r="Q91" s="195"/>
      <c r="R91" s="195"/>
      <c r="S91" s="195"/>
      <c r="T91" s="215"/>
      <c r="U91" s="119"/>
      <c r="V91" s="119"/>
      <c r="W91" s="119"/>
      <c r="X91" s="119"/>
      <c r="Y91" s="119"/>
      <c r="Z91" s="119"/>
    </row>
    <row r="92" spans="3:26" s="219" customFormat="1" ht="14" x14ac:dyDescent="0.3">
      <c r="C92" s="195"/>
      <c r="D92" s="195"/>
      <c r="E92" s="195"/>
      <c r="F92" s="195"/>
      <c r="G92" s="195"/>
      <c r="H92" s="195" t="str">
        <f>IF($D77="","",'Sensitivity Estimates'!Q1306)</f>
        <v/>
      </c>
      <c r="I92" s="195"/>
      <c r="J92" s="195"/>
      <c r="K92" s="195"/>
      <c r="L92" s="195"/>
      <c r="M92" s="195"/>
      <c r="N92" s="195"/>
      <c r="O92" s="195"/>
      <c r="P92" s="195"/>
      <c r="Q92" s="195"/>
      <c r="R92" s="195"/>
      <c r="S92" s="195"/>
      <c r="T92" s="215"/>
      <c r="U92" s="119"/>
      <c r="V92" s="119"/>
      <c r="W92" s="119"/>
      <c r="X92" s="119"/>
      <c r="Y92" s="119"/>
      <c r="Z92" s="119"/>
    </row>
    <row r="93" spans="3:26" s="219" customFormat="1" ht="15.5" x14ac:dyDescent="0.35">
      <c r="C93" s="195"/>
      <c r="D93" s="214" t="s">
        <v>120</v>
      </c>
      <c r="E93" s="213"/>
      <c r="F93" s="213"/>
      <c r="G93" s="213"/>
      <c r="H93" s="213"/>
      <c r="I93" s="213"/>
      <c r="J93" s="213"/>
      <c r="K93" s="213"/>
      <c r="L93" s="213"/>
      <c r="M93" s="213"/>
      <c r="N93" s="213"/>
      <c r="O93" s="213"/>
      <c r="P93" s="213"/>
      <c r="Q93" s="213"/>
      <c r="R93" s="213"/>
      <c r="S93" s="213"/>
      <c r="T93" s="195"/>
    </row>
    <row r="94" spans="3:26" s="219" customFormat="1" ht="30" customHeight="1" x14ac:dyDescent="0.3">
      <c r="C94" s="195"/>
      <c r="D94" s="321"/>
      <c r="E94" s="322"/>
      <c r="F94" s="322"/>
      <c r="G94" s="322"/>
      <c r="H94" s="322"/>
      <c r="I94" s="322"/>
      <c r="J94" s="322"/>
      <c r="K94" s="322"/>
      <c r="L94" s="322"/>
      <c r="M94" s="322"/>
      <c r="N94" s="322"/>
      <c r="O94" s="322"/>
      <c r="P94" s="322"/>
      <c r="Q94" s="322"/>
      <c r="R94" s="322"/>
      <c r="S94" s="323"/>
      <c r="T94" s="215"/>
      <c r="U94" s="119"/>
      <c r="V94" s="119"/>
      <c r="W94" s="119"/>
      <c r="X94" s="119"/>
      <c r="Y94" s="119"/>
      <c r="Z94" s="119"/>
    </row>
    <row r="95" spans="3:26" s="219" customFormat="1" ht="24" customHeight="1" x14ac:dyDescent="0.3">
      <c r="C95" s="195"/>
      <c r="D95" s="324"/>
      <c r="E95" s="325"/>
      <c r="F95" s="325"/>
      <c r="G95" s="325"/>
      <c r="H95" s="325"/>
      <c r="I95" s="325"/>
      <c r="J95" s="325"/>
      <c r="K95" s="325"/>
      <c r="L95" s="325"/>
      <c r="M95" s="325"/>
      <c r="N95" s="325"/>
      <c r="O95" s="325"/>
      <c r="P95" s="325"/>
      <c r="Q95" s="325"/>
      <c r="R95" s="325"/>
      <c r="S95" s="326"/>
      <c r="T95" s="195"/>
    </row>
    <row r="96" spans="3:26" s="219" customFormat="1" ht="24" customHeight="1" x14ac:dyDescent="0.3">
      <c r="C96" s="195"/>
      <c r="D96" s="324"/>
      <c r="E96" s="325"/>
      <c r="F96" s="325"/>
      <c r="G96" s="325"/>
      <c r="H96" s="325"/>
      <c r="I96" s="325"/>
      <c r="J96" s="325"/>
      <c r="K96" s="325"/>
      <c r="L96" s="325"/>
      <c r="M96" s="325"/>
      <c r="N96" s="325"/>
      <c r="O96" s="325"/>
      <c r="P96" s="325"/>
      <c r="Q96" s="325"/>
      <c r="R96" s="325"/>
      <c r="S96" s="326"/>
      <c r="T96" s="215"/>
      <c r="U96" s="119"/>
      <c r="V96" s="119"/>
      <c r="W96" s="119"/>
      <c r="X96" s="119"/>
      <c r="Y96" s="119"/>
      <c r="Z96" s="119"/>
    </row>
    <row r="97" spans="3:26" s="219" customFormat="1" ht="24" customHeight="1" x14ac:dyDescent="0.3">
      <c r="C97" s="195"/>
      <c r="D97" s="324"/>
      <c r="E97" s="325"/>
      <c r="F97" s="325"/>
      <c r="G97" s="325"/>
      <c r="H97" s="325"/>
      <c r="I97" s="325"/>
      <c r="J97" s="325"/>
      <c r="K97" s="325"/>
      <c r="L97" s="325"/>
      <c r="M97" s="325"/>
      <c r="N97" s="325"/>
      <c r="O97" s="325"/>
      <c r="P97" s="325"/>
      <c r="Q97" s="325"/>
      <c r="R97" s="325"/>
      <c r="S97" s="326"/>
      <c r="T97" s="195"/>
    </row>
    <row r="98" spans="3:26" s="219" customFormat="1" ht="24" customHeight="1" x14ac:dyDescent="0.3">
      <c r="C98" s="195"/>
      <c r="D98" s="324"/>
      <c r="E98" s="325"/>
      <c r="F98" s="325"/>
      <c r="G98" s="325"/>
      <c r="H98" s="325"/>
      <c r="I98" s="325"/>
      <c r="J98" s="325"/>
      <c r="K98" s="325"/>
      <c r="L98" s="325"/>
      <c r="M98" s="325"/>
      <c r="N98" s="325"/>
      <c r="O98" s="325"/>
      <c r="P98" s="325"/>
      <c r="Q98" s="325"/>
      <c r="R98" s="325"/>
      <c r="S98" s="326"/>
      <c r="T98" s="215"/>
      <c r="U98" s="119"/>
      <c r="V98" s="119"/>
      <c r="W98" s="119"/>
      <c r="X98" s="119"/>
      <c r="Y98" s="119"/>
      <c r="Z98" s="119"/>
    </row>
    <row r="99" spans="3:26" s="219" customFormat="1" ht="24" customHeight="1" x14ac:dyDescent="0.3">
      <c r="C99" s="195"/>
      <c r="D99" s="324"/>
      <c r="E99" s="325"/>
      <c r="F99" s="325"/>
      <c r="G99" s="325"/>
      <c r="H99" s="325"/>
      <c r="I99" s="325"/>
      <c r="J99" s="325"/>
      <c r="K99" s="325"/>
      <c r="L99" s="325"/>
      <c r="M99" s="325"/>
      <c r="N99" s="325"/>
      <c r="O99" s="325"/>
      <c r="P99" s="325"/>
      <c r="Q99" s="325"/>
      <c r="R99" s="325"/>
      <c r="S99" s="326"/>
      <c r="T99" s="195"/>
    </row>
    <row r="100" spans="3:26" s="219" customFormat="1" ht="24" customHeight="1" x14ac:dyDescent="0.3">
      <c r="C100" s="195"/>
      <c r="D100" s="324"/>
      <c r="E100" s="325"/>
      <c r="F100" s="325"/>
      <c r="G100" s="325"/>
      <c r="H100" s="325"/>
      <c r="I100" s="325"/>
      <c r="J100" s="325"/>
      <c r="K100" s="325"/>
      <c r="L100" s="325"/>
      <c r="M100" s="325"/>
      <c r="N100" s="325"/>
      <c r="O100" s="325"/>
      <c r="P100" s="325"/>
      <c r="Q100" s="325"/>
      <c r="R100" s="325"/>
      <c r="S100" s="326"/>
      <c r="T100" s="215"/>
      <c r="U100" s="119"/>
      <c r="V100" s="119"/>
      <c r="W100" s="119"/>
      <c r="X100" s="119"/>
      <c r="Y100" s="119"/>
      <c r="Z100" s="119"/>
    </row>
    <row r="101" spans="3:26" s="219" customFormat="1" ht="24" customHeight="1" x14ac:dyDescent="0.3">
      <c r="C101" s="195"/>
      <c r="D101" s="324"/>
      <c r="E101" s="325"/>
      <c r="F101" s="325"/>
      <c r="G101" s="325"/>
      <c r="H101" s="325"/>
      <c r="I101" s="325"/>
      <c r="J101" s="325"/>
      <c r="K101" s="325"/>
      <c r="L101" s="325"/>
      <c r="M101" s="325"/>
      <c r="N101" s="325"/>
      <c r="O101" s="325"/>
      <c r="P101" s="325"/>
      <c r="Q101" s="325"/>
      <c r="R101" s="325"/>
      <c r="S101" s="326"/>
      <c r="T101" s="195"/>
    </row>
    <row r="102" spans="3:26" s="219" customFormat="1" ht="24" customHeight="1" x14ac:dyDescent="0.3">
      <c r="C102" s="195"/>
      <c r="D102" s="324"/>
      <c r="E102" s="325"/>
      <c r="F102" s="325"/>
      <c r="G102" s="325"/>
      <c r="H102" s="325"/>
      <c r="I102" s="325"/>
      <c r="J102" s="325"/>
      <c r="K102" s="325"/>
      <c r="L102" s="325"/>
      <c r="M102" s="325"/>
      <c r="N102" s="325"/>
      <c r="O102" s="325"/>
      <c r="P102" s="325"/>
      <c r="Q102" s="325"/>
      <c r="R102" s="325"/>
      <c r="S102" s="326"/>
      <c r="T102" s="215"/>
      <c r="U102" s="119"/>
      <c r="V102" s="119"/>
      <c r="W102" s="119"/>
      <c r="X102" s="119"/>
      <c r="Y102" s="119"/>
      <c r="Z102" s="119"/>
    </row>
    <row r="103" spans="3:26" s="219" customFormat="1" ht="24" customHeight="1" x14ac:dyDescent="0.3">
      <c r="C103" s="195"/>
      <c r="D103" s="324"/>
      <c r="E103" s="325"/>
      <c r="F103" s="325"/>
      <c r="G103" s="325"/>
      <c r="H103" s="325"/>
      <c r="I103" s="325"/>
      <c r="J103" s="325"/>
      <c r="K103" s="325"/>
      <c r="L103" s="325"/>
      <c r="M103" s="325"/>
      <c r="N103" s="325"/>
      <c r="O103" s="325"/>
      <c r="P103" s="325"/>
      <c r="Q103" s="325"/>
      <c r="R103" s="325"/>
      <c r="S103" s="326"/>
      <c r="T103" s="195"/>
    </row>
    <row r="104" spans="3:26" s="219" customFormat="1" ht="24" customHeight="1" x14ac:dyDescent="0.3">
      <c r="C104" s="195"/>
      <c r="D104" s="324"/>
      <c r="E104" s="325"/>
      <c r="F104" s="325"/>
      <c r="G104" s="325"/>
      <c r="H104" s="325"/>
      <c r="I104" s="325"/>
      <c r="J104" s="325"/>
      <c r="K104" s="325"/>
      <c r="L104" s="325"/>
      <c r="M104" s="325"/>
      <c r="N104" s="325"/>
      <c r="O104" s="325"/>
      <c r="P104" s="325"/>
      <c r="Q104" s="325"/>
      <c r="R104" s="325"/>
      <c r="S104" s="326"/>
      <c r="T104" s="215"/>
      <c r="U104" s="119"/>
      <c r="V104" s="119"/>
      <c r="W104" s="119"/>
      <c r="X104" s="119"/>
      <c r="Y104" s="119"/>
      <c r="Z104" s="119"/>
    </row>
    <row r="105" spans="3:26" s="219" customFormat="1" ht="15" customHeight="1" x14ac:dyDescent="0.3">
      <c r="C105" s="195"/>
      <c r="D105" s="327"/>
      <c r="E105" s="328"/>
      <c r="F105" s="328"/>
      <c r="G105" s="328"/>
      <c r="H105" s="328"/>
      <c r="I105" s="328"/>
      <c r="J105" s="328"/>
      <c r="K105" s="328"/>
      <c r="L105" s="328"/>
      <c r="M105" s="328"/>
      <c r="N105" s="328"/>
      <c r="O105" s="328"/>
      <c r="P105" s="328"/>
      <c r="Q105" s="328"/>
      <c r="R105" s="328"/>
      <c r="S105" s="329"/>
      <c r="T105" s="195"/>
    </row>
    <row r="106" spans="3:26" ht="14" x14ac:dyDescent="0.3">
      <c r="C106" s="2"/>
      <c r="D106" s="2"/>
      <c r="E106" s="2"/>
      <c r="F106" s="2"/>
      <c r="G106" s="2"/>
      <c r="H106" s="2"/>
      <c r="I106" s="2"/>
      <c r="J106" s="2"/>
      <c r="K106" s="2"/>
      <c r="L106" s="2"/>
      <c r="M106" s="2"/>
      <c r="N106" s="2"/>
      <c r="O106" s="2"/>
      <c r="P106" s="2"/>
      <c r="Q106" s="2"/>
      <c r="R106" s="2"/>
      <c r="S106" s="2"/>
      <c r="T106" s="215"/>
      <c r="U106" s="119"/>
      <c r="V106" s="119"/>
      <c r="W106" s="119"/>
      <c r="X106" s="119"/>
      <c r="Y106" s="119"/>
      <c r="Z106" s="119"/>
    </row>
    <row r="107" spans="3:26" ht="15.5" x14ac:dyDescent="0.35">
      <c r="C107" s="2"/>
      <c r="D107" s="214" t="s">
        <v>205</v>
      </c>
      <c r="E107" s="213"/>
      <c r="F107" s="213"/>
      <c r="G107" s="213"/>
      <c r="H107" s="213"/>
      <c r="I107" s="213"/>
      <c r="J107" s="213"/>
      <c r="K107" s="213"/>
      <c r="L107" s="213"/>
      <c r="M107" s="213"/>
      <c r="N107" s="213"/>
      <c r="O107" s="213"/>
      <c r="P107" s="213"/>
      <c r="Q107" s="213"/>
      <c r="R107" s="213"/>
      <c r="S107" s="213"/>
      <c r="T107" s="195"/>
      <c r="U107" s="219"/>
      <c r="V107" s="219"/>
      <c r="W107" s="219"/>
      <c r="X107" s="219"/>
      <c r="Y107" s="219"/>
      <c r="Z107" s="219"/>
    </row>
    <row r="108" spans="3:26" ht="14" x14ac:dyDescent="0.3">
      <c r="C108" s="2"/>
      <c r="D108" s="321"/>
      <c r="E108" s="322"/>
      <c r="F108" s="322"/>
      <c r="G108" s="322"/>
      <c r="H108" s="322"/>
      <c r="I108" s="322"/>
      <c r="J108" s="322"/>
      <c r="K108" s="322"/>
      <c r="L108" s="322"/>
      <c r="M108" s="322"/>
      <c r="N108" s="322"/>
      <c r="O108" s="322"/>
      <c r="P108" s="322"/>
      <c r="Q108" s="322"/>
      <c r="R108" s="322"/>
      <c r="S108" s="323"/>
      <c r="T108" s="215"/>
      <c r="U108" s="119"/>
      <c r="V108" s="119"/>
      <c r="W108" s="119"/>
      <c r="X108" s="119"/>
      <c r="Y108" s="119"/>
      <c r="Z108" s="119"/>
    </row>
    <row r="109" spans="3:26" ht="24" customHeight="1" x14ac:dyDescent="0.3">
      <c r="C109" s="2"/>
      <c r="D109" s="324"/>
      <c r="E109" s="325"/>
      <c r="F109" s="325"/>
      <c r="G109" s="325"/>
      <c r="H109" s="325"/>
      <c r="I109" s="325"/>
      <c r="J109" s="325"/>
      <c r="K109" s="325"/>
      <c r="L109" s="325"/>
      <c r="M109" s="325"/>
      <c r="N109" s="325"/>
      <c r="O109" s="325"/>
      <c r="P109" s="325"/>
      <c r="Q109" s="325"/>
      <c r="R109" s="325"/>
      <c r="S109" s="326"/>
      <c r="T109" s="195"/>
      <c r="U109" s="219"/>
      <c r="V109" s="219"/>
      <c r="W109" s="219"/>
      <c r="X109" s="219"/>
      <c r="Y109" s="219"/>
      <c r="Z109" s="219"/>
    </row>
    <row r="110" spans="3:26" ht="24" customHeight="1" x14ac:dyDescent="0.3">
      <c r="C110" s="2"/>
      <c r="D110" s="324"/>
      <c r="E110" s="325"/>
      <c r="F110" s="325"/>
      <c r="G110" s="325"/>
      <c r="H110" s="325"/>
      <c r="I110" s="325"/>
      <c r="J110" s="325"/>
      <c r="K110" s="325"/>
      <c r="L110" s="325"/>
      <c r="M110" s="325"/>
      <c r="N110" s="325"/>
      <c r="O110" s="325"/>
      <c r="P110" s="325"/>
      <c r="Q110" s="325"/>
      <c r="R110" s="325"/>
      <c r="S110" s="326"/>
      <c r="T110" s="215"/>
      <c r="U110" s="119"/>
      <c r="V110" s="119"/>
      <c r="W110" s="119"/>
      <c r="X110" s="119"/>
      <c r="Y110" s="119"/>
      <c r="Z110" s="119"/>
    </row>
    <row r="111" spans="3:26" ht="24" customHeight="1" x14ac:dyDescent="0.3">
      <c r="C111" s="2"/>
      <c r="D111" s="324"/>
      <c r="E111" s="325"/>
      <c r="F111" s="325"/>
      <c r="G111" s="325"/>
      <c r="H111" s="325"/>
      <c r="I111" s="325"/>
      <c r="J111" s="325"/>
      <c r="K111" s="325"/>
      <c r="L111" s="325"/>
      <c r="M111" s="325"/>
      <c r="N111" s="325"/>
      <c r="O111" s="325"/>
      <c r="P111" s="325"/>
      <c r="Q111" s="325"/>
      <c r="R111" s="325"/>
      <c r="S111" s="326"/>
      <c r="T111" s="195"/>
      <c r="U111" s="219"/>
      <c r="V111" s="219"/>
      <c r="W111" s="219"/>
      <c r="X111" s="219"/>
      <c r="Y111" s="219"/>
      <c r="Z111" s="219"/>
    </row>
    <row r="112" spans="3:26" ht="24" customHeight="1" x14ac:dyDescent="0.3">
      <c r="C112" s="2"/>
      <c r="D112" s="324"/>
      <c r="E112" s="325"/>
      <c r="F112" s="325"/>
      <c r="G112" s="325"/>
      <c r="H112" s="325"/>
      <c r="I112" s="325"/>
      <c r="J112" s="325"/>
      <c r="K112" s="325"/>
      <c r="L112" s="325"/>
      <c r="M112" s="325"/>
      <c r="N112" s="325"/>
      <c r="O112" s="325"/>
      <c r="P112" s="325"/>
      <c r="Q112" s="325"/>
      <c r="R112" s="325"/>
      <c r="S112" s="326"/>
      <c r="T112" s="215"/>
      <c r="U112" s="119"/>
      <c r="V112" s="119"/>
      <c r="W112" s="119"/>
      <c r="X112" s="119"/>
      <c r="Y112" s="119"/>
      <c r="Z112" s="119"/>
    </row>
    <row r="113" spans="3:26" ht="24" customHeight="1" x14ac:dyDescent="0.3">
      <c r="C113" s="2"/>
      <c r="D113" s="324"/>
      <c r="E113" s="325"/>
      <c r="F113" s="325"/>
      <c r="G113" s="325"/>
      <c r="H113" s="325"/>
      <c r="I113" s="325"/>
      <c r="J113" s="325"/>
      <c r="K113" s="325"/>
      <c r="L113" s="325"/>
      <c r="M113" s="325"/>
      <c r="N113" s="325"/>
      <c r="O113" s="325"/>
      <c r="P113" s="325"/>
      <c r="Q113" s="325"/>
      <c r="R113" s="325"/>
      <c r="S113" s="326"/>
      <c r="T113" s="195"/>
      <c r="U113" s="219"/>
      <c r="V113" s="219"/>
      <c r="W113" s="219"/>
      <c r="X113" s="219"/>
      <c r="Y113" s="219"/>
      <c r="Z113" s="219"/>
    </row>
    <row r="114" spans="3:26" ht="24" customHeight="1" x14ac:dyDescent="0.3">
      <c r="C114" s="2"/>
      <c r="D114" s="324"/>
      <c r="E114" s="325"/>
      <c r="F114" s="325"/>
      <c r="G114" s="325"/>
      <c r="H114" s="325"/>
      <c r="I114" s="325"/>
      <c r="J114" s="325"/>
      <c r="K114" s="325"/>
      <c r="L114" s="325"/>
      <c r="M114" s="325"/>
      <c r="N114" s="325"/>
      <c r="O114" s="325"/>
      <c r="P114" s="325"/>
      <c r="Q114" s="325"/>
      <c r="R114" s="325"/>
      <c r="S114" s="326"/>
      <c r="T114" s="215"/>
      <c r="U114" s="119"/>
      <c r="V114" s="119"/>
      <c r="W114" s="119"/>
      <c r="X114" s="119"/>
      <c r="Y114" s="119"/>
      <c r="Z114" s="119"/>
    </row>
    <row r="115" spans="3:26" ht="24" customHeight="1" x14ac:dyDescent="0.3">
      <c r="C115" s="2"/>
      <c r="D115" s="324"/>
      <c r="E115" s="325"/>
      <c r="F115" s="325"/>
      <c r="G115" s="325"/>
      <c r="H115" s="325"/>
      <c r="I115" s="325"/>
      <c r="J115" s="325"/>
      <c r="K115" s="325"/>
      <c r="L115" s="325"/>
      <c r="M115" s="325"/>
      <c r="N115" s="325"/>
      <c r="O115" s="325"/>
      <c r="P115" s="325"/>
      <c r="Q115" s="325"/>
      <c r="R115" s="325"/>
      <c r="S115" s="326"/>
      <c r="T115" s="195"/>
      <c r="U115" s="219"/>
      <c r="V115" s="219"/>
      <c r="W115" s="219"/>
      <c r="X115" s="219"/>
      <c r="Y115" s="219"/>
      <c r="Z115" s="219"/>
    </row>
    <row r="116" spans="3:26" ht="24" customHeight="1" x14ac:dyDescent="0.3">
      <c r="C116" s="2"/>
      <c r="D116" s="324"/>
      <c r="E116" s="325"/>
      <c r="F116" s="325"/>
      <c r="G116" s="325"/>
      <c r="H116" s="325"/>
      <c r="I116" s="325"/>
      <c r="J116" s="325"/>
      <c r="K116" s="325"/>
      <c r="L116" s="325"/>
      <c r="M116" s="325"/>
      <c r="N116" s="325"/>
      <c r="O116" s="325"/>
      <c r="P116" s="325"/>
      <c r="Q116" s="325"/>
      <c r="R116" s="325"/>
      <c r="S116" s="326"/>
      <c r="T116" s="215"/>
      <c r="U116" s="119"/>
      <c r="V116" s="119"/>
      <c r="W116" s="119"/>
      <c r="X116" s="119"/>
      <c r="Y116" s="119"/>
      <c r="Z116" s="119"/>
    </row>
    <row r="117" spans="3:26" ht="24" customHeight="1" x14ac:dyDescent="0.3">
      <c r="C117" s="2"/>
      <c r="D117" s="324"/>
      <c r="E117" s="325"/>
      <c r="F117" s="325"/>
      <c r="G117" s="325"/>
      <c r="H117" s="325"/>
      <c r="I117" s="325"/>
      <c r="J117" s="325"/>
      <c r="K117" s="325"/>
      <c r="L117" s="325"/>
      <c r="M117" s="325"/>
      <c r="N117" s="325"/>
      <c r="O117" s="325"/>
      <c r="P117" s="325"/>
      <c r="Q117" s="325"/>
      <c r="R117" s="325"/>
      <c r="S117" s="326"/>
      <c r="T117" s="195"/>
      <c r="U117" s="219"/>
      <c r="V117" s="219"/>
      <c r="W117" s="219"/>
      <c r="X117" s="219"/>
      <c r="Y117" s="219"/>
      <c r="Z117" s="219"/>
    </row>
    <row r="118" spans="3:26" ht="24" customHeight="1" x14ac:dyDescent="0.3">
      <c r="C118" s="2"/>
      <c r="D118" s="324"/>
      <c r="E118" s="325"/>
      <c r="F118" s="325"/>
      <c r="G118" s="325"/>
      <c r="H118" s="325"/>
      <c r="I118" s="325"/>
      <c r="J118" s="325"/>
      <c r="K118" s="325"/>
      <c r="L118" s="325"/>
      <c r="M118" s="325"/>
      <c r="N118" s="325"/>
      <c r="O118" s="325"/>
      <c r="P118" s="325"/>
      <c r="Q118" s="325"/>
      <c r="R118" s="325"/>
      <c r="S118" s="326"/>
      <c r="T118" s="215"/>
      <c r="U118" s="119"/>
      <c r="V118" s="119"/>
      <c r="W118" s="119"/>
      <c r="X118" s="119"/>
      <c r="Y118" s="119"/>
      <c r="Z118" s="119"/>
    </row>
    <row r="119" spans="3:26" ht="15" customHeight="1" x14ac:dyDescent="0.3">
      <c r="C119" s="2"/>
      <c r="D119" s="327"/>
      <c r="E119" s="328"/>
      <c r="F119" s="328"/>
      <c r="G119" s="328"/>
      <c r="H119" s="328"/>
      <c r="I119" s="328"/>
      <c r="J119" s="328"/>
      <c r="K119" s="328"/>
      <c r="L119" s="328"/>
      <c r="M119" s="328"/>
      <c r="N119" s="328"/>
      <c r="O119" s="328"/>
      <c r="P119" s="328"/>
      <c r="Q119" s="328"/>
      <c r="R119" s="328"/>
      <c r="S119" s="329"/>
      <c r="T119" s="195"/>
      <c r="U119" s="219"/>
      <c r="V119" s="219"/>
      <c r="W119" s="219"/>
      <c r="X119" s="219"/>
      <c r="Y119" s="219"/>
      <c r="Z119" s="219"/>
    </row>
    <row r="120" spans="3:26" ht="15" customHeight="1" x14ac:dyDescent="0.3">
      <c r="C120" s="2"/>
      <c r="D120" s="2"/>
      <c r="E120" s="2"/>
      <c r="F120" s="2"/>
      <c r="G120" s="2"/>
      <c r="H120" s="2"/>
      <c r="I120" s="2"/>
      <c r="J120" s="2"/>
      <c r="K120" s="2"/>
      <c r="L120" s="2"/>
      <c r="M120" s="2"/>
      <c r="N120" s="2"/>
      <c r="O120" s="2"/>
      <c r="P120" s="2"/>
      <c r="Q120" s="2"/>
      <c r="R120" s="2"/>
      <c r="S120" s="2"/>
      <c r="T120" s="215"/>
      <c r="U120" s="119"/>
      <c r="V120" s="119"/>
      <c r="W120" s="119"/>
      <c r="X120" s="119"/>
      <c r="Y120" s="119"/>
      <c r="Z120" s="119"/>
    </row>
    <row r="121" spans="3:26" ht="15" customHeight="1" x14ac:dyDescent="0.3">
      <c r="T121" s="219"/>
      <c r="U121" s="219"/>
      <c r="V121" s="219"/>
      <c r="W121" s="219"/>
      <c r="X121" s="219"/>
      <c r="Y121" s="219"/>
      <c r="Z121" s="219"/>
    </row>
    <row r="122" spans="3:26" ht="15" customHeight="1" x14ac:dyDescent="0.3">
      <c r="T122" s="119"/>
      <c r="U122" s="119"/>
      <c r="V122" s="119"/>
      <c r="W122" s="119"/>
      <c r="X122" s="119"/>
      <c r="Y122" s="119"/>
      <c r="Z122" s="119"/>
    </row>
    <row r="123" spans="3:26" ht="15" customHeight="1" x14ac:dyDescent="0.3"/>
    <row r="124" spans="3:26" ht="15" customHeight="1" x14ac:dyDescent="0.3"/>
    <row r="125" spans="3:26" ht="15" customHeight="1" x14ac:dyDescent="0.3"/>
    <row r="126" spans="3:26" ht="15" customHeight="1" x14ac:dyDescent="0.3"/>
    <row r="127" spans="3:26" ht="15" customHeight="1" x14ac:dyDescent="0.3"/>
    <row r="128" spans="3:26"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sheetData>
  <sheetProtection algorithmName="SHA-512" hashValue="llbm/zeA1J4dJ4bVWzHF6T7OkSn6sSBpnI9kmcS7SVQir4IECqlzGT4QCloAJYpnY319Trkw1vLDp1yKfYpy8Q==" saltValue="0LlC2iEJaemMsS80Qcigtw==" spinCount="100000" sheet="1" formatCells="0"/>
  <mergeCells count="20">
    <mergeCell ref="D108:S119"/>
    <mergeCell ref="Q47:S47"/>
    <mergeCell ref="I64:J64"/>
    <mergeCell ref="L64:M64"/>
    <mergeCell ref="E47:G47"/>
    <mergeCell ref="M47:O47"/>
    <mergeCell ref="E64:F64"/>
    <mergeCell ref="G64:H64"/>
    <mergeCell ref="N64:O64"/>
    <mergeCell ref="I47:K47"/>
    <mergeCell ref="G79:H79"/>
    <mergeCell ref="J79:M80"/>
    <mergeCell ref="J82:M83"/>
    <mergeCell ref="D3:S6"/>
    <mergeCell ref="R64:S64"/>
    <mergeCell ref="P64:Q64"/>
    <mergeCell ref="E79:F79"/>
    <mergeCell ref="D94:S105"/>
    <mergeCell ref="E30:F30"/>
    <mergeCell ref="G30:H30"/>
  </mergeCells>
  <phoneticPr fontId="8" type="noConversion"/>
  <conditionalFormatting sqref="E33:E42">
    <cfRule type="cellIs" dxfId="14" priority="4" operator="lessThan">
      <formula>0</formula>
    </cfRule>
  </conditionalFormatting>
  <conditionalFormatting sqref="E17:F27">
    <cfRule type="cellIs" dxfId="13" priority="1" operator="lessThan">
      <formula>0</formula>
    </cfRule>
  </conditionalFormatting>
  <conditionalFormatting sqref="E32:H32">
    <cfRule type="cellIs" dxfId="12" priority="2" operator="lessThan">
      <formula>0</formula>
    </cfRule>
  </conditionalFormatting>
  <conditionalFormatting sqref="E49:O50 K50:K59 O50:O59 E51:J59 L51:N59 X51:Z59 E60:Z60">
    <cfRule type="cellIs" dxfId="11" priority="13" operator="equal">
      <formula>0</formula>
    </cfRule>
  </conditionalFormatting>
  <conditionalFormatting sqref="F32:F42">
    <cfRule type="cellIs" dxfId="10" priority="5" operator="lessThan">
      <formula>0</formula>
    </cfRule>
  </conditionalFormatting>
  <conditionalFormatting sqref="G17:H17">
    <cfRule type="cellIs" dxfId="9" priority="11" operator="lessThan">
      <formula>0</formula>
    </cfRule>
  </conditionalFormatting>
  <conditionalFormatting sqref="G33:H42">
    <cfRule type="cellIs" dxfId="8" priority="6" operator="lessThan">
      <formula>0</formula>
    </cfRule>
  </conditionalFormatting>
  <conditionalFormatting sqref="I49:K50 M49:O50 E49:G59 Q49:S59 K50:K59 O50:O59 I51:J59 M51:N59 X51:Y59 E66:J78 L66:S78 I79:J79 E79:E80 G79:G80 N79:S85 I80:I85 E81:H91 I86:J88 L86:S88">
    <cfRule type="cellIs" dxfId="7" priority="27" operator="lessThan">
      <formula>0</formula>
    </cfRule>
  </conditionalFormatting>
  <conditionalFormatting sqref="J82">
    <cfRule type="cellIs" dxfId="6" priority="7" operator="lessThan">
      <formula>0</formula>
    </cfRule>
  </conditionalFormatting>
  <conditionalFormatting sqref="K66:K78 K86:K88">
    <cfRule type="cellIs" dxfId="5" priority="9" operator="equal">
      <formula>0</formula>
    </cfRule>
  </conditionalFormatting>
  <conditionalFormatting sqref="P49:S59">
    <cfRule type="cellIs" dxfId="4" priority="10" operator="equal">
      <formula>0</formula>
    </cfRule>
  </conditionalFormatting>
  <dataValidations count="1">
    <dataValidation showInputMessage="1" showErrorMessage="1" sqref="D17:D27 D49:F59 G33:H42 D81:D91 G79:G91 D66:F78 E79:E91 F81:F91 H81:H92 E33:E42 D32:D42 E17" xr:uid="{779A89B8-6F4B-40C9-9969-5C407566977C}"/>
  </dataValidations>
  <pageMargins left="0.70866141732283472" right="0.70866141732283472" top="0.74803149606299213" bottom="0.74803149606299213" header="0.31496062992125984" footer="0.31496062992125984"/>
  <pageSetup paperSize="8" scale="35" orientation="landscape"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2AB64E0A43354091B3B1AAFD04A393" ma:contentTypeVersion="16" ma:contentTypeDescription="Create a new document." ma:contentTypeScope="" ma:versionID="eac820331e96cc5dd30c2670f245399b">
  <xsd:schema xmlns:xsd="http://www.w3.org/2001/XMLSchema" xmlns:xs="http://www.w3.org/2001/XMLSchema" xmlns:p="http://schemas.microsoft.com/office/2006/metadata/properties" xmlns:ns2="dbd0cbdc-8a8f-410c-b1e4-581cf442c508" xmlns:ns3="d866a8f0-0621-46e9-ac45-5cdb149e460d" xmlns:ns4="9f0ac7ce-5f57-4ea0-9af7-01d4f3f1ccae" targetNamespace="http://schemas.microsoft.com/office/2006/metadata/properties" ma:root="true" ma:fieldsID="64b04e01a091bf223706cda7871f6870" ns2:_="" ns3:_="" ns4:_="">
    <xsd:import namespace="dbd0cbdc-8a8f-410c-b1e4-581cf442c508"/>
    <xsd:import namespace="d866a8f0-0621-46e9-ac45-5cdb149e460d"/>
    <xsd:import namespace="9f0ac7ce-5f57-4ea0-9af7-01d4f3f1cc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d0cbdc-8a8f-410c-b1e4-581cf442c5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66a8f0-0621-46e9-ac45-5cdb149e460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0ac7ce-5f57-4ea0-9af7-01d4f3f1cca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515ee2-d577-4b9e-8575-e468fd5fa4bb}" ma:internalName="TaxCatchAll" ma:showField="CatchAllData" ma:web="d866a8f0-0621-46e9-ac45-5cdb149e46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d0cbdc-8a8f-410c-b1e4-581cf442c508">
      <Terms xmlns="http://schemas.microsoft.com/office/infopath/2007/PartnerControls"/>
    </lcf76f155ced4ddcb4097134ff3c332f>
    <TaxCatchAll xmlns="9f0ac7ce-5f57-4ea0-9af7-01d4f3f1cc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F1FC49-C593-43EF-89D1-42442F7B8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d0cbdc-8a8f-410c-b1e4-581cf442c508"/>
    <ds:schemaRef ds:uri="d866a8f0-0621-46e9-ac45-5cdb149e460d"/>
    <ds:schemaRef ds:uri="9f0ac7ce-5f57-4ea0-9af7-01d4f3f1cc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29BFC3-F9AC-4531-A2D2-7BD71A295D0D}">
  <ds:schemaRefs>
    <ds:schemaRef ds:uri="http://schemas.microsoft.com/office/2006/metadata/properties"/>
    <ds:schemaRef ds:uri="http://schemas.microsoft.com/office/infopath/2007/PartnerControls"/>
    <ds:schemaRef ds:uri="dbd0cbdc-8a8f-410c-b1e4-581cf442c508"/>
    <ds:schemaRef ds:uri="9f0ac7ce-5f57-4ea0-9af7-01d4f3f1ccae"/>
  </ds:schemaRefs>
</ds:datastoreItem>
</file>

<file path=customXml/itemProps3.xml><?xml version="1.0" encoding="utf-8"?>
<ds:datastoreItem xmlns:ds="http://schemas.openxmlformats.org/officeDocument/2006/customXml" ds:itemID="{BB368971-3F92-4E85-9EDF-29050CD17E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Cover</vt:lpstr>
      <vt:lpstr>Information</vt:lpstr>
      <vt:lpstr>Guide</vt:lpstr>
      <vt:lpstr>Primary Inputs</vt:lpstr>
      <vt:lpstr>Cost Inputs</vt:lpstr>
      <vt:lpstr>Benefit Inputs</vt:lpstr>
      <vt:lpstr>Distributional Inputs</vt:lpstr>
      <vt:lpstr>Sensitivity Inputs</vt:lpstr>
      <vt:lpstr>Report</vt:lpstr>
      <vt:lpstr>Extended Report</vt:lpstr>
      <vt:lpstr>Lists</vt:lpstr>
      <vt:lpstr>Discount Factors</vt:lpstr>
      <vt:lpstr>Discounted Costs</vt:lpstr>
      <vt:lpstr>Discounted Benefits</vt:lpstr>
      <vt:lpstr>Central Estimates</vt:lpstr>
      <vt:lpstr>Distributional Estimates</vt:lpstr>
      <vt:lpstr>Sensitivity Estimates</vt:lpstr>
      <vt:lpstr>Base_Year</vt:lpstr>
      <vt:lpstr>Benefits_Lower</vt:lpstr>
      <vt:lpstr>Benefits_Upper</vt:lpstr>
      <vt:lpstr>Costs_Lower</vt:lpstr>
      <vt:lpstr>Costs_Upper</vt:lpstr>
      <vt:lpstr>Name_Agency</vt:lpstr>
      <vt:lpstr>Name_Initiative</vt:lpstr>
      <vt:lpstr>Period_Appraisal</vt:lpstr>
      <vt:lpstr>Period_Appraisal_End</vt:lpstr>
      <vt:lpstr>Period_Appraisal_Start</vt:lpstr>
      <vt:lpstr>Rate_Discount</vt:lpstr>
      <vt:lpstr>Rate_Discount_Alt</vt:lpstr>
      <vt:lpstr>Rate_Discount_Lower</vt:lpstr>
      <vt:lpstr>Rate_Discount_Upper</vt:lpstr>
      <vt:lpstr>Stakeholder_1</vt:lpstr>
      <vt:lpstr>Stakeholder_2</vt:lpstr>
      <vt:lpstr>Stakeholder_3</vt:lpstr>
      <vt:lpstr>Stakeholder_4</vt:lpstr>
      <vt:lpstr>Value_Output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Malachi Lavy</dc:creator>
  <cp:keywords/>
  <dc:description/>
  <cp:lastModifiedBy>Alexander Loong</cp:lastModifiedBy>
  <cp:revision/>
  <dcterms:created xsi:type="dcterms:W3CDTF">2022-06-02T00:05:13Z</dcterms:created>
  <dcterms:modified xsi:type="dcterms:W3CDTF">2024-07-24T23:18:46Z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0x010100A82AB64E0A43354091B3B1AAFD04A393</vt:lpwstr>
  </property>
  <property fmtid="{D5CDD505-2E9C-101B-9397-08002B2CF9AE}" pid="3" name="MediaServiceImageTags">
    <vt:lpwstr/>
  </property>
</Properties>
</file>